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 UKSW\Semester 7\Pemodelan dan Simulasi\Dosen\Tugas Rancang\"/>
    </mc:Choice>
  </mc:AlternateContent>
  <xr:revisionPtr revIDLastSave="0" documentId="13_ncr:1_{A776F0C4-B1EF-4537-857B-AB1562B209E8}" xr6:coauthVersionLast="47" xr6:coauthVersionMax="47" xr10:uidLastSave="{00000000-0000-0000-0000-000000000000}"/>
  <bookViews>
    <workbookView xWindow="-108" yWindow="-108" windowWidth="23256" windowHeight="12456" firstSheet="4" activeTab="9" xr2:uid="{2952863B-61CD-42EB-968C-BE0501B0C043}"/>
  </bookViews>
  <sheets>
    <sheet name="Data Mentah" sheetId="1" r:id="rId1"/>
    <sheet name="Master Data" sheetId="3" r:id="rId2"/>
    <sheet name="PivotTable (Matang)" sheetId="2" r:id="rId3"/>
    <sheet name="50 Data" sheetId="7" r:id="rId4"/>
    <sheet name="TS 50 Data" sheetId="8" r:id="rId5"/>
    <sheet name="TS Data Lengkap" sheetId="4" r:id="rId6"/>
    <sheet name="Forceasting Data Lengkap" sheetId="5" r:id="rId7"/>
    <sheet name="TS Pertahun" sheetId="9" r:id="rId8"/>
    <sheet name="Forcasting Pertahun" sheetId="10" r:id="rId9"/>
    <sheet name="Quartal" sheetId="6" r:id="rId10"/>
  </sheet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" i="9" l="1"/>
  <c r="C7" i="9"/>
  <c r="O6" i="9"/>
  <c r="F6" i="9"/>
  <c r="F5" i="9"/>
  <c r="E5" i="9"/>
  <c r="F4" i="9"/>
  <c r="E4" i="9"/>
  <c r="F3" i="9"/>
  <c r="E3" i="9"/>
  <c r="H2" i="9"/>
  <c r="F2" i="9"/>
  <c r="F7" i="9" s="1"/>
  <c r="E2" i="9"/>
  <c r="E7" i="9" s="1"/>
  <c r="I2" i="9" s="1"/>
  <c r="C54" i="8"/>
  <c r="D29" i="8"/>
  <c r="D30" i="8" s="1"/>
  <c r="E28" i="8"/>
  <c r="D28" i="8"/>
  <c r="F28" i="8" s="1"/>
  <c r="F27" i="8"/>
  <c r="E27" i="8"/>
  <c r="F26" i="8"/>
  <c r="E26" i="8"/>
  <c r="F25" i="8"/>
  <c r="E25" i="8"/>
  <c r="D25" i="8"/>
  <c r="D24" i="8"/>
  <c r="F24" i="8" s="1"/>
  <c r="H2" i="8"/>
  <c r="G51" i="7"/>
  <c r="G50" i="7"/>
  <c r="G49" i="7"/>
  <c r="G48" i="7"/>
  <c r="G47" i="7"/>
  <c r="J3" i="4"/>
  <c r="K21" i="6"/>
  <c r="K22" i="6"/>
  <c r="K23" i="6"/>
  <c r="K24" i="6"/>
  <c r="J21" i="6"/>
  <c r="J22" i="6"/>
  <c r="J23" i="6"/>
  <c r="J24" i="6"/>
  <c r="H24" i="6"/>
  <c r="H23" i="6"/>
  <c r="H22" i="6"/>
  <c r="H21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5" i="6"/>
  <c r="C6" i="10"/>
  <c r="K5" i="9" l="1"/>
  <c r="J5" i="9"/>
  <c r="J3" i="9"/>
  <c r="K6" i="9"/>
  <c r="J4" i="9"/>
  <c r="J2" i="9"/>
  <c r="E30" i="8"/>
  <c r="F30" i="8"/>
  <c r="D31" i="8"/>
  <c r="E24" i="8"/>
  <c r="E29" i="8"/>
  <c r="D23" i="8"/>
  <c r="F29" i="8"/>
  <c r="D6" i="10"/>
  <c r="E6" i="10"/>
  <c r="F23" i="8" l="1"/>
  <c r="D22" i="8"/>
  <c r="E23" i="8"/>
  <c r="F31" i="8"/>
  <c r="D32" i="8"/>
  <c r="E31" i="8"/>
  <c r="D33" i="8" l="1"/>
  <c r="F32" i="8"/>
  <c r="E32" i="8"/>
  <c r="E22" i="8"/>
  <c r="D21" i="8"/>
  <c r="F22" i="8"/>
  <c r="E8" i="6"/>
  <c r="E7" i="6"/>
  <c r="E9" i="6"/>
  <c r="E10" i="6"/>
  <c r="E11" i="6"/>
  <c r="E12" i="6"/>
  <c r="E13" i="6"/>
  <c r="E14" i="6"/>
  <c r="E15" i="6"/>
  <c r="E16" i="6"/>
  <c r="F15" i="6" s="1"/>
  <c r="G15" i="6" s="1"/>
  <c r="E17" i="6"/>
  <c r="E18" i="6"/>
  <c r="E19" i="6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2" i="4"/>
  <c r="I2" i="4"/>
  <c r="F4166" i="4"/>
  <c r="E4166" i="4"/>
  <c r="H2" i="4"/>
  <c r="C4164" i="4"/>
  <c r="C4" i="5"/>
  <c r="F21" i="8" l="1"/>
  <c r="D20" i="8"/>
  <c r="E21" i="8"/>
  <c r="E33" i="8"/>
  <c r="D34" i="8"/>
  <c r="F33" i="8"/>
  <c r="F14" i="6"/>
  <c r="G14" i="6" s="1"/>
  <c r="F13" i="6"/>
  <c r="G13" i="6" s="1"/>
  <c r="F17" i="6"/>
  <c r="G17" i="6" s="1"/>
  <c r="F11" i="6"/>
  <c r="G11" i="6" s="1"/>
  <c r="F9" i="6"/>
  <c r="G9" i="6" s="1"/>
  <c r="O21" i="6" s="1"/>
  <c r="H9" i="6" s="1"/>
  <c r="F18" i="6"/>
  <c r="G18" i="6" s="1"/>
  <c r="F8" i="6"/>
  <c r="G8" i="6" s="1"/>
  <c r="F12" i="6"/>
  <c r="G12" i="6" s="1"/>
  <c r="F16" i="6"/>
  <c r="G16" i="6" s="1"/>
  <c r="F10" i="6"/>
  <c r="G10" i="6" s="1"/>
  <c r="O22" i="6" s="1"/>
  <c r="F7" i="6"/>
  <c r="G7" i="6" s="1"/>
  <c r="O23" i="6" s="1"/>
  <c r="E4" i="5"/>
  <c r="D4" i="5"/>
  <c r="F20" i="8" l="1"/>
  <c r="D19" i="8"/>
  <c r="E20" i="8"/>
  <c r="D35" i="8"/>
  <c r="F34" i="8"/>
  <c r="E34" i="8"/>
  <c r="I9" i="6"/>
  <c r="K9" i="6"/>
  <c r="O24" i="6"/>
  <c r="H20" i="6" s="1"/>
  <c r="H13" i="6"/>
  <c r="H8" i="6"/>
  <c r="H12" i="6"/>
  <c r="H17" i="6"/>
  <c r="H5" i="6"/>
  <c r="H7" i="6"/>
  <c r="H19" i="6"/>
  <c r="H15" i="6"/>
  <c r="H11" i="6"/>
  <c r="H6" i="6"/>
  <c r="H14" i="6"/>
  <c r="H10" i="6"/>
  <c r="H18" i="6"/>
  <c r="D36" i="8" l="1"/>
  <c r="F35" i="8"/>
  <c r="E35" i="8"/>
  <c r="E19" i="8"/>
  <c r="D18" i="8"/>
  <c r="F19" i="8"/>
  <c r="I8" i="6"/>
  <c r="K8" i="6"/>
  <c r="I11" i="6"/>
  <c r="K11" i="6"/>
  <c r="I6" i="6"/>
  <c r="K6" i="6"/>
  <c r="I12" i="6"/>
  <c r="K12" i="6"/>
  <c r="I18" i="6"/>
  <c r="K18" i="6"/>
  <c r="I13" i="6"/>
  <c r="K13" i="6"/>
  <c r="I10" i="6"/>
  <c r="K10" i="6"/>
  <c r="I7" i="6"/>
  <c r="K7" i="6"/>
  <c r="I20" i="6"/>
  <c r="K20" i="6"/>
  <c r="I17" i="6"/>
  <c r="K17" i="6"/>
  <c r="I15" i="6"/>
  <c r="K15" i="6"/>
  <c r="I19" i="6"/>
  <c r="K19" i="6"/>
  <c r="I14" i="6"/>
  <c r="K14" i="6"/>
  <c r="I5" i="6"/>
  <c r="K5" i="6"/>
  <c r="H16" i="6"/>
  <c r="F18" i="8" l="1"/>
  <c r="D17" i="8"/>
  <c r="E18" i="8"/>
  <c r="E36" i="8"/>
  <c r="F36" i="8"/>
  <c r="D37" i="8"/>
  <c r="I16" i="6"/>
  <c r="K16" i="6"/>
  <c r="F17" i="8" l="1"/>
  <c r="D16" i="8"/>
  <c r="E17" i="8"/>
  <c r="D38" i="8"/>
  <c r="F37" i="8"/>
  <c r="E37" i="8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2" i="4"/>
  <c r="D2085" i="4"/>
  <c r="D2086" i="4" s="1"/>
  <c r="D2087" i="4" s="1"/>
  <c r="D2088" i="4" s="1"/>
  <c r="D2089" i="4" s="1"/>
  <c r="D2090" i="4" s="1"/>
  <c r="D2091" i="4" s="1"/>
  <c r="D2092" i="4" s="1"/>
  <c r="D2093" i="4" s="1"/>
  <c r="D2094" i="4" s="1"/>
  <c r="D2095" i="4" s="1"/>
  <c r="D2096" i="4" s="1"/>
  <c r="D2097" i="4" s="1"/>
  <c r="D2098" i="4" s="1"/>
  <c r="D2099" i="4" s="1"/>
  <c r="D2100" i="4" s="1"/>
  <c r="D2101" i="4" s="1"/>
  <c r="D2102" i="4" s="1"/>
  <c r="D2103" i="4" s="1"/>
  <c r="D2104" i="4" s="1"/>
  <c r="D2105" i="4" s="1"/>
  <c r="D2106" i="4" s="1"/>
  <c r="D2107" i="4" s="1"/>
  <c r="D2108" i="4" s="1"/>
  <c r="D2109" i="4" s="1"/>
  <c r="D2110" i="4" s="1"/>
  <c r="D2111" i="4" s="1"/>
  <c r="D2112" i="4" s="1"/>
  <c r="D2113" i="4" s="1"/>
  <c r="D2114" i="4" s="1"/>
  <c r="D2115" i="4" s="1"/>
  <c r="D2116" i="4" s="1"/>
  <c r="D2117" i="4" s="1"/>
  <c r="D2118" i="4" s="1"/>
  <c r="D2119" i="4" s="1"/>
  <c r="D2120" i="4" s="1"/>
  <c r="D2121" i="4" s="1"/>
  <c r="D2122" i="4" s="1"/>
  <c r="D2123" i="4" s="1"/>
  <c r="D2124" i="4" s="1"/>
  <c r="D2125" i="4" s="1"/>
  <c r="D2126" i="4" s="1"/>
  <c r="D2127" i="4" s="1"/>
  <c r="D2128" i="4" s="1"/>
  <c r="D2129" i="4" s="1"/>
  <c r="D2130" i="4" s="1"/>
  <c r="D2131" i="4" s="1"/>
  <c r="D2132" i="4" s="1"/>
  <c r="D2133" i="4" s="1"/>
  <c r="D2134" i="4" s="1"/>
  <c r="D2135" i="4" s="1"/>
  <c r="D2136" i="4" s="1"/>
  <c r="D2137" i="4" s="1"/>
  <c r="D2138" i="4" s="1"/>
  <c r="D2139" i="4" s="1"/>
  <c r="D2140" i="4" s="1"/>
  <c r="D2141" i="4" s="1"/>
  <c r="D2142" i="4" s="1"/>
  <c r="D2143" i="4" s="1"/>
  <c r="D2144" i="4" s="1"/>
  <c r="D2145" i="4" s="1"/>
  <c r="D2146" i="4" s="1"/>
  <c r="D2147" i="4" s="1"/>
  <c r="D2148" i="4" s="1"/>
  <c r="D2149" i="4" s="1"/>
  <c r="D2150" i="4" s="1"/>
  <c r="D2151" i="4" s="1"/>
  <c r="D2152" i="4" s="1"/>
  <c r="D2153" i="4" s="1"/>
  <c r="D2154" i="4" s="1"/>
  <c r="D2155" i="4" s="1"/>
  <c r="D2156" i="4" s="1"/>
  <c r="D2157" i="4" s="1"/>
  <c r="D2158" i="4" s="1"/>
  <c r="D2159" i="4" s="1"/>
  <c r="D2160" i="4" s="1"/>
  <c r="D2161" i="4" s="1"/>
  <c r="D2162" i="4" s="1"/>
  <c r="D2163" i="4" s="1"/>
  <c r="D2164" i="4" s="1"/>
  <c r="D2165" i="4" s="1"/>
  <c r="D2166" i="4" s="1"/>
  <c r="D2167" i="4" s="1"/>
  <c r="D2168" i="4" s="1"/>
  <c r="D2169" i="4" s="1"/>
  <c r="D2170" i="4" s="1"/>
  <c r="D2171" i="4" s="1"/>
  <c r="D2172" i="4" s="1"/>
  <c r="D2173" i="4" s="1"/>
  <c r="D2174" i="4" s="1"/>
  <c r="D2175" i="4" s="1"/>
  <c r="D2176" i="4" s="1"/>
  <c r="D2177" i="4" s="1"/>
  <c r="D2178" i="4" s="1"/>
  <c r="D2179" i="4" s="1"/>
  <c r="D2180" i="4" s="1"/>
  <c r="D2181" i="4" s="1"/>
  <c r="D2182" i="4" s="1"/>
  <c r="D2183" i="4" s="1"/>
  <c r="D2184" i="4" s="1"/>
  <c r="D2185" i="4" s="1"/>
  <c r="D2186" i="4" s="1"/>
  <c r="D2187" i="4" s="1"/>
  <c r="D2188" i="4" s="1"/>
  <c r="D2189" i="4" s="1"/>
  <c r="D2190" i="4" s="1"/>
  <c r="D2191" i="4" s="1"/>
  <c r="D2192" i="4" s="1"/>
  <c r="D2193" i="4" s="1"/>
  <c r="D2194" i="4" s="1"/>
  <c r="D2195" i="4" s="1"/>
  <c r="D2196" i="4" s="1"/>
  <c r="D2197" i="4" s="1"/>
  <c r="D2198" i="4" s="1"/>
  <c r="D2199" i="4" s="1"/>
  <c r="D2200" i="4" s="1"/>
  <c r="D2201" i="4" s="1"/>
  <c r="D2202" i="4" s="1"/>
  <c r="D2203" i="4" s="1"/>
  <c r="D2204" i="4" s="1"/>
  <c r="D2205" i="4" s="1"/>
  <c r="D2206" i="4" s="1"/>
  <c r="D2207" i="4" s="1"/>
  <c r="D2208" i="4" s="1"/>
  <c r="D2209" i="4" s="1"/>
  <c r="D2210" i="4" s="1"/>
  <c r="D2211" i="4" s="1"/>
  <c r="D2212" i="4" s="1"/>
  <c r="D2213" i="4" s="1"/>
  <c r="D2214" i="4" s="1"/>
  <c r="D2215" i="4" s="1"/>
  <c r="D2216" i="4" s="1"/>
  <c r="D2217" i="4" s="1"/>
  <c r="D2218" i="4" s="1"/>
  <c r="D2219" i="4" s="1"/>
  <c r="D2220" i="4" s="1"/>
  <c r="D2221" i="4" s="1"/>
  <c r="D2222" i="4" s="1"/>
  <c r="D2223" i="4" s="1"/>
  <c r="D2224" i="4" s="1"/>
  <c r="D2225" i="4" s="1"/>
  <c r="D2226" i="4" s="1"/>
  <c r="D2227" i="4" s="1"/>
  <c r="D2228" i="4" s="1"/>
  <c r="D2229" i="4" s="1"/>
  <c r="D2230" i="4" s="1"/>
  <c r="D2231" i="4" s="1"/>
  <c r="D2232" i="4" s="1"/>
  <c r="D2233" i="4" s="1"/>
  <c r="D2234" i="4" s="1"/>
  <c r="D2235" i="4" s="1"/>
  <c r="D2236" i="4" s="1"/>
  <c r="D2237" i="4" s="1"/>
  <c r="D2238" i="4" s="1"/>
  <c r="D2239" i="4" s="1"/>
  <c r="D2240" i="4" s="1"/>
  <c r="D2241" i="4" s="1"/>
  <c r="D2242" i="4" s="1"/>
  <c r="D2243" i="4" s="1"/>
  <c r="D2244" i="4" s="1"/>
  <c r="D2245" i="4" s="1"/>
  <c r="D2246" i="4" s="1"/>
  <c r="D2247" i="4" s="1"/>
  <c r="D2248" i="4" s="1"/>
  <c r="D2249" i="4" s="1"/>
  <c r="D2250" i="4" s="1"/>
  <c r="D2251" i="4" s="1"/>
  <c r="D2252" i="4" s="1"/>
  <c r="D2253" i="4" s="1"/>
  <c r="D2254" i="4" s="1"/>
  <c r="D2255" i="4" s="1"/>
  <c r="D2256" i="4" s="1"/>
  <c r="D2257" i="4" s="1"/>
  <c r="D2258" i="4" s="1"/>
  <c r="D2259" i="4" s="1"/>
  <c r="D2260" i="4" s="1"/>
  <c r="D2261" i="4" s="1"/>
  <c r="D2262" i="4" s="1"/>
  <c r="D2263" i="4" s="1"/>
  <c r="D2264" i="4" s="1"/>
  <c r="D2265" i="4" s="1"/>
  <c r="D2266" i="4" s="1"/>
  <c r="D2267" i="4" s="1"/>
  <c r="D2268" i="4" s="1"/>
  <c r="D2269" i="4" s="1"/>
  <c r="D2270" i="4" s="1"/>
  <c r="D2271" i="4" s="1"/>
  <c r="D2272" i="4" s="1"/>
  <c r="D2273" i="4" s="1"/>
  <c r="D2274" i="4" s="1"/>
  <c r="D2275" i="4" s="1"/>
  <c r="D2276" i="4" s="1"/>
  <c r="D2277" i="4" s="1"/>
  <c r="D2278" i="4" s="1"/>
  <c r="D2279" i="4" s="1"/>
  <c r="D2280" i="4" s="1"/>
  <c r="D2281" i="4" s="1"/>
  <c r="D2282" i="4" s="1"/>
  <c r="D2283" i="4" s="1"/>
  <c r="D2284" i="4" s="1"/>
  <c r="D2285" i="4" s="1"/>
  <c r="D2286" i="4" s="1"/>
  <c r="D2287" i="4" s="1"/>
  <c r="D2288" i="4" s="1"/>
  <c r="D2289" i="4" s="1"/>
  <c r="D2290" i="4" s="1"/>
  <c r="D2291" i="4" s="1"/>
  <c r="D2292" i="4" s="1"/>
  <c r="D2293" i="4" s="1"/>
  <c r="D2294" i="4" s="1"/>
  <c r="D2295" i="4" s="1"/>
  <c r="D2296" i="4" s="1"/>
  <c r="D2297" i="4" s="1"/>
  <c r="D2298" i="4" s="1"/>
  <c r="D2299" i="4" s="1"/>
  <c r="D2300" i="4" s="1"/>
  <c r="D2301" i="4" s="1"/>
  <c r="D2302" i="4" s="1"/>
  <c r="D2303" i="4" s="1"/>
  <c r="D2304" i="4" s="1"/>
  <c r="D2305" i="4" s="1"/>
  <c r="D2306" i="4" s="1"/>
  <c r="D2307" i="4" s="1"/>
  <c r="D2308" i="4" s="1"/>
  <c r="D2309" i="4" s="1"/>
  <c r="D2310" i="4" s="1"/>
  <c r="D2311" i="4" s="1"/>
  <c r="D2312" i="4" s="1"/>
  <c r="D2313" i="4" s="1"/>
  <c r="D2314" i="4" s="1"/>
  <c r="D2315" i="4" s="1"/>
  <c r="D2316" i="4" s="1"/>
  <c r="D2317" i="4" s="1"/>
  <c r="D2318" i="4" s="1"/>
  <c r="D2319" i="4" s="1"/>
  <c r="D2320" i="4" s="1"/>
  <c r="D2321" i="4" s="1"/>
  <c r="D2322" i="4" s="1"/>
  <c r="D2323" i="4" s="1"/>
  <c r="D2324" i="4" s="1"/>
  <c r="D2325" i="4" s="1"/>
  <c r="D2326" i="4" s="1"/>
  <c r="D2327" i="4" s="1"/>
  <c r="D2328" i="4" s="1"/>
  <c r="D2329" i="4" s="1"/>
  <c r="D2330" i="4" s="1"/>
  <c r="D2331" i="4" s="1"/>
  <c r="D2332" i="4" s="1"/>
  <c r="D2333" i="4" s="1"/>
  <c r="D2334" i="4" s="1"/>
  <c r="D2335" i="4" s="1"/>
  <c r="D2336" i="4" s="1"/>
  <c r="D2337" i="4" s="1"/>
  <c r="D2338" i="4" s="1"/>
  <c r="D2339" i="4" s="1"/>
  <c r="D2340" i="4" s="1"/>
  <c r="D2341" i="4" s="1"/>
  <c r="D2342" i="4" s="1"/>
  <c r="D2343" i="4" s="1"/>
  <c r="D2344" i="4" s="1"/>
  <c r="D2345" i="4" s="1"/>
  <c r="D2346" i="4" s="1"/>
  <c r="D2347" i="4" s="1"/>
  <c r="D2348" i="4" s="1"/>
  <c r="D2349" i="4" s="1"/>
  <c r="D2350" i="4" s="1"/>
  <c r="D2351" i="4" s="1"/>
  <c r="D2352" i="4" s="1"/>
  <c r="D2353" i="4" s="1"/>
  <c r="D2354" i="4" s="1"/>
  <c r="D2355" i="4" s="1"/>
  <c r="D2356" i="4" s="1"/>
  <c r="D2357" i="4" s="1"/>
  <c r="D2358" i="4" s="1"/>
  <c r="D2359" i="4" s="1"/>
  <c r="D2360" i="4" s="1"/>
  <c r="D2361" i="4" s="1"/>
  <c r="D2362" i="4" s="1"/>
  <c r="D2363" i="4" s="1"/>
  <c r="D2364" i="4" s="1"/>
  <c r="D2365" i="4" s="1"/>
  <c r="D2366" i="4" s="1"/>
  <c r="D2367" i="4" s="1"/>
  <c r="D2368" i="4" s="1"/>
  <c r="D2369" i="4" s="1"/>
  <c r="D2370" i="4" s="1"/>
  <c r="D2371" i="4" s="1"/>
  <c r="D2372" i="4" s="1"/>
  <c r="D2373" i="4" s="1"/>
  <c r="D2374" i="4" s="1"/>
  <c r="D2375" i="4" s="1"/>
  <c r="D2376" i="4" s="1"/>
  <c r="D2377" i="4" s="1"/>
  <c r="D2378" i="4" s="1"/>
  <c r="D2379" i="4" s="1"/>
  <c r="D2380" i="4" s="1"/>
  <c r="D2381" i="4" s="1"/>
  <c r="D2382" i="4" s="1"/>
  <c r="D2383" i="4" s="1"/>
  <c r="D2384" i="4" s="1"/>
  <c r="D2385" i="4" s="1"/>
  <c r="D2386" i="4" s="1"/>
  <c r="D2387" i="4" s="1"/>
  <c r="D2388" i="4" s="1"/>
  <c r="D2389" i="4" s="1"/>
  <c r="D2390" i="4" s="1"/>
  <c r="D2391" i="4" s="1"/>
  <c r="D2392" i="4" s="1"/>
  <c r="D2393" i="4" s="1"/>
  <c r="D2394" i="4" s="1"/>
  <c r="D2395" i="4" s="1"/>
  <c r="D2396" i="4" s="1"/>
  <c r="D2397" i="4" s="1"/>
  <c r="D2398" i="4" s="1"/>
  <c r="D2399" i="4" s="1"/>
  <c r="D2400" i="4" s="1"/>
  <c r="D2401" i="4" s="1"/>
  <c r="D2402" i="4" s="1"/>
  <c r="D2403" i="4" s="1"/>
  <c r="D2404" i="4" s="1"/>
  <c r="D2405" i="4" s="1"/>
  <c r="D2406" i="4" s="1"/>
  <c r="D2407" i="4" s="1"/>
  <c r="D2408" i="4" s="1"/>
  <c r="D2409" i="4" s="1"/>
  <c r="D2410" i="4" s="1"/>
  <c r="D2411" i="4" s="1"/>
  <c r="D2412" i="4" s="1"/>
  <c r="D2413" i="4" s="1"/>
  <c r="D2414" i="4" s="1"/>
  <c r="D2415" i="4" s="1"/>
  <c r="D2416" i="4" s="1"/>
  <c r="D2417" i="4" s="1"/>
  <c r="D2418" i="4" s="1"/>
  <c r="D2419" i="4" s="1"/>
  <c r="D2420" i="4" s="1"/>
  <c r="D2421" i="4" s="1"/>
  <c r="D2422" i="4" s="1"/>
  <c r="D2423" i="4" s="1"/>
  <c r="D2424" i="4" s="1"/>
  <c r="D2425" i="4" s="1"/>
  <c r="D2426" i="4" s="1"/>
  <c r="D2427" i="4" s="1"/>
  <c r="D2428" i="4" s="1"/>
  <c r="D2429" i="4" s="1"/>
  <c r="D2430" i="4" s="1"/>
  <c r="D2431" i="4" s="1"/>
  <c r="D2432" i="4" s="1"/>
  <c r="D2433" i="4" s="1"/>
  <c r="D2434" i="4" s="1"/>
  <c r="D2435" i="4" s="1"/>
  <c r="D2436" i="4" s="1"/>
  <c r="D2437" i="4" s="1"/>
  <c r="D2438" i="4" s="1"/>
  <c r="D2439" i="4" s="1"/>
  <c r="D2440" i="4" s="1"/>
  <c r="D2441" i="4" s="1"/>
  <c r="D2442" i="4" s="1"/>
  <c r="D2443" i="4" s="1"/>
  <c r="D2444" i="4" s="1"/>
  <c r="D2445" i="4" s="1"/>
  <c r="D2446" i="4" s="1"/>
  <c r="D2447" i="4" s="1"/>
  <c r="D2448" i="4" s="1"/>
  <c r="D2449" i="4" s="1"/>
  <c r="D2450" i="4" s="1"/>
  <c r="D2451" i="4" s="1"/>
  <c r="D2452" i="4" s="1"/>
  <c r="D2453" i="4" s="1"/>
  <c r="D2454" i="4" s="1"/>
  <c r="D2455" i="4" s="1"/>
  <c r="D2456" i="4" s="1"/>
  <c r="D2457" i="4" s="1"/>
  <c r="D2458" i="4" s="1"/>
  <c r="D2459" i="4" s="1"/>
  <c r="D2460" i="4" s="1"/>
  <c r="D2461" i="4" s="1"/>
  <c r="D2462" i="4" s="1"/>
  <c r="D2463" i="4" s="1"/>
  <c r="D2464" i="4" s="1"/>
  <c r="D2465" i="4" s="1"/>
  <c r="D2466" i="4" s="1"/>
  <c r="D2467" i="4" s="1"/>
  <c r="D2468" i="4" s="1"/>
  <c r="D2469" i="4" s="1"/>
  <c r="D2470" i="4" s="1"/>
  <c r="D2471" i="4" s="1"/>
  <c r="D2472" i="4" s="1"/>
  <c r="D2473" i="4" s="1"/>
  <c r="D2474" i="4" s="1"/>
  <c r="D2475" i="4" s="1"/>
  <c r="D2476" i="4" s="1"/>
  <c r="D2477" i="4" s="1"/>
  <c r="D2478" i="4" s="1"/>
  <c r="D2479" i="4" s="1"/>
  <c r="D2480" i="4" s="1"/>
  <c r="D2481" i="4" s="1"/>
  <c r="D2482" i="4" s="1"/>
  <c r="D2483" i="4" s="1"/>
  <c r="D2484" i="4" s="1"/>
  <c r="D2485" i="4" s="1"/>
  <c r="D2486" i="4" s="1"/>
  <c r="D2487" i="4" s="1"/>
  <c r="D2488" i="4" s="1"/>
  <c r="D2489" i="4" s="1"/>
  <c r="D2490" i="4" s="1"/>
  <c r="D2491" i="4" s="1"/>
  <c r="D2492" i="4" s="1"/>
  <c r="D2493" i="4" s="1"/>
  <c r="D2494" i="4" s="1"/>
  <c r="D2495" i="4" s="1"/>
  <c r="D2496" i="4" s="1"/>
  <c r="D2497" i="4" s="1"/>
  <c r="D2498" i="4" s="1"/>
  <c r="D2499" i="4" s="1"/>
  <c r="D2500" i="4" s="1"/>
  <c r="D2501" i="4" s="1"/>
  <c r="D2502" i="4" s="1"/>
  <c r="D2503" i="4" s="1"/>
  <c r="D2504" i="4" s="1"/>
  <c r="D2505" i="4" s="1"/>
  <c r="D2506" i="4" s="1"/>
  <c r="D2507" i="4" s="1"/>
  <c r="D2508" i="4" s="1"/>
  <c r="D2509" i="4" s="1"/>
  <c r="D2510" i="4" s="1"/>
  <c r="D2511" i="4" s="1"/>
  <c r="D2512" i="4" s="1"/>
  <c r="D2513" i="4" s="1"/>
  <c r="D2514" i="4" s="1"/>
  <c r="D2515" i="4" s="1"/>
  <c r="D2516" i="4" s="1"/>
  <c r="D2517" i="4" s="1"/>
  <c r="D2518" i="4" s="1"/>
  <c r="D2519" i="4" s="1"/>
  <c r="D2520" i="4" s="1"/>
  <c r="D2521" i="4" s="1"/>
  <c r="D2522" i="4" s="1"/>
  <c r="D2523" i="4" s="1"/>
  <c r="D2524" i="4" s="1"/>
  <c r="D2525" i="4" s="1"/>
  <c r="D2526" i="4" s="1"/>
  <c r="D2527" i="4" s="1"/>
  <c r="D2528" i="4" s="1"/>
  <c r="D2529" i="4" s="1"/>
  <c r="D2530" i="4" s="1"/>
  <c r="D2531" i="4" s="1"/>
  <c r="D2532" i="4" s="1"/>
  <c r="D2533" i="4" s="1"/>
  <c r="D2534" i="4" s="1"/>
  <c r="D2535" i="4" s="1"/>
  <c r="D2536" i="4" s="1"/>
  <c r="D2537" i="4" s="1"/>
  <c r="D2538" i="4" s="1"/>
  <c r="D2539" i="4" s="1"/>
  <c r="D2540" i="4" s="1"/>
  <c r="D2541" i="4" s="1"/>
  <c r="D2542" i="4" s="1"/>
  <c r="D2543" i="4" s="1"/>
  <c r="D2544" i="4" s="1"/>
  <c r="D2545" i="4" s="1"/>
  <c r="D2546" i="4" s="1"/>
  <c r="D2547" i="4" s="1"/>
  <c r="D2548" i="4" s="1"/>
  <c r="D2549" i="4" s="1"/>
  <c r="D2550" i="4" s="1"/>
  <c r="D2551" i="4" s="1"/>
  <c r="D2552" i="4" s="1"/>
  <c r="D2553" i="4" s="1"/>
  <c r="D2554" i="4" s="1"/>
  <c r="D2555" i="4" s="1"/>
  <c r="D2556" i="4" s="1"/>
  <c r="D2557" i="4" s="1"/>
  <c r="D2558" i="4" s="1"/>
  <c r="D2559" i="4" s="1"/>
  <c r="D2560" i="4" s="1"/>
  <c r="D2561" i="4" s="1"/>
  <c r="D2562" i="4" s="1"/>
  <c r="D2563" i="4" s="1"/>
  <c r="D2564" i="4" s="1"/>
  <c r="D2565" i="4" s="1"/>
  <c r="D2566" i="4" s="1"/>
  <c r="D2567" i="4" s="1"/>
  <c r="D2568" i="4" s="1"/>
  <c r="D2569" i="4" s="1"/>
  <c r="D2570" i="4" s="1"/>
  <c r="D2571" i="4" s="1"/>
  <c r="D2572" i="4" s="1"/>
  <c r="D2573" i="4" s="1"/>
  <c r="D2574" i="4" s="1"/>
  <c r="D2575" i="4" s="1"/>
  <c r="D2576" i="4" s="1"/>
  <c r="D2577" i="4" s="1"/>
  <c r="D2578" i="4" s="1"/>
  <c r="D2579" i="4" s="1"/>
  <c r="D2580" i="4" s="1"/>
  <c r="D2581" i="4" s="1"/>
  <c r="D2582" i="4" s="1"/>
  <c r="D2583" i="4" s="1"/>
  <c r="D2584" i="4" s="1"/>
  <c r="D2585" i="4" s="1"/>
  <c r="D2586" i="4" s="1"/>
  <c r="D2587" i="4" s="1"/>
  <c r="D2588" i="4" s="1"/>
  <c r="D2589" i="4" s="1"/>
  <c r="D2590" i="4" s="1"/>
  <c r="D2591" i="4" s="1"/>
  <c r="D2592" i="4" s="1"/>
  <c r="D2593" i="4" s="1"/>
  <c r="D2594" i="4" s="1"/>
  <c r="D2595" i="4" s="1"/>
  <c r="D2596" i="4" s="1"/>
  <c r="D2597" i="4" s="1"/>
  <c r="D2598" i="4" s="1"/>
  <c r="D2599" i="4" s="1"/>
  <c r="D2600" i="4" s="1"/>
  <c r="D2601" i="4" s="1"/>
  <c r="D2602" i="4" s="1"/>
  <c r="D2603" i="4" s="1"/>
  <c r="D2604" i="4" s="1"/>
  <c r="D2605" i="4" s="1"/>
  <c r="D2606" i="4" s="1"/>
  <c r="D2607" i="4" s="1"/>
  <c r="D2608" i="4" s="1"/>
  <c r="D2609" i="4" s="1"/>
  <c r="D2610" i="4" s="1"/>
  <c r="D2611" i="4" s="1"/>
  <c r="D2612" i="4" s="1"/>
  <c r="D2613" i="4" s="1"/>
  <c r="D2614" i="4" s="1"/>
  <c r="D2615" i="4" s="1"/>
  <c r="D2616" i="4" s="1"/>
  <c r="D2617" i="4" s="1"/>
  <c r="D2618" i="4" s="1"/>
  <c r="D2619" i="4" s="1"/>
  <c r="D2620" i="4" s="1"/>
  <c r="D2621" i="4" s="1"/>
  <c r="D2622" i="4" s="1"/>
  <c r="D2623" i="4" s="1"/>
  <c r="D2624" i="4" s="1"/>
  <c r="D2625" i="4" s="1"/>
  <c r="D2626" i="4" s="1"/>
  <c r="D2627" i="4" s="1"/>
  <c r="D2628" i="4" s="1"/>
  <c r="D2629" i="4" s="1"/>
  <c r="D2630" i="4" s="1"/>
  <c r="D2631" i="4" s="1"/>
  <c r="D2632" i="4" s="1"/>
  <c r="D2633" i="4" s="1"/>
  <c r="D2634" i="4" s="1"/>
  <c r="D2635" i="4" s="1"/>
  <c r="D2636" i="4" s="1"/>
  <c r="D2637" i="4" s="1"/>
  <c r="D2638" i="4" s="1"/>
  <c r="D2639" i="4" s="1"/>
  <c r="D2640" i="4" s="1"/>
  <c r="D2641" i="4" s="1"/>
  <c r="D2642" i="4" s="1"/>
  <c r="D2643" i="4" s="1"/>
  <c r="D2644" i="4" s="1"/>
  <c r="D2645" i="4" s="1"/>
  <c r="D2646" i="4" s="1"/>
  <c r="D2647" i="4" s="1"/>
  <c r="D2648" i="4" s="1"/>
  <c r="D2649" i="4" s="1"/>
  <c r="D2650" i="4" s="1"/>
  <c r="D2651" i="4" s="1"/>
  <c r="D2652" i="4" s="1"/>
  <c r="D2653" i="4" s="1"/>
  <c r="D2654" i="4" s="1"/>
  <c r="D2655" i="4" s="1"/>
  <c r="D2656" i="4" s="1"/>
  <c r="D2657" i="4" s="1"/>
  <c r="D2658" i="4" s="1"/>
  <c r="D2659" i="4" s="1"/>
  <c r="D2660" i="4" s="1"/>
  <c r="D2661" i="4" s="1"/>
  <c r="D2662" i="4" s="1"/>
  <c r="D2663" i="4" s="1"/>
  <c r="D2664" i="4" s="1"/>
  <c r="D2665" i="4" s="1"/>
  <c r="D2666" i="4" s="1"/>
  <c r="D2667" i="4" s="1"/>
  <c r="D2668" i="4" s="1"/>
  <c r="D2669" i="4" s="1"/>
  <c r="D2670" i="4" s="1"/>
  <c r="D2671" i="4" s="1"/>
  <c r="D2672" i="4" s="1"/>
  <c r="D2673" i="4" s="1"/>
  <c r="D2674" i="4" s="1"/>
  <c r="D2675" i="4" s="1"/>
  <c r="D2676" i="4" s="1"/>
  <c r="D2677" i="4" s="1"/>
  <c r="D2678" i="4" s="1"/>
  <c r="D2679" i="4" s="1"/>
  <c r="D2680" i="4" s="1"/>
  <c r="D2681" i="4" s="1"/>
  <c r="D2682" i="4" s="1"/>
  <c r="D2683" i="4" s="1"/>
  <c r="D2684" i="4" s="1"/>
  <c r="D2685" i="4" s="1"/>
  <c r="D2686" i="4" s="1"/>
  <c r="D2687" i="4" s="1"/>
  <c r="D2688" i="4" s="1"/>
  <c r="D2689" i="4" s="1"/>
  <c r="D2690" i="4" s="1"/>
  <c r="D2691" i="4" s="1"/>
  <c r="D2692" i="4" s="1"/>
  <c r="D2693" i="4" s="1"/>
  <c r="D2694" i="4" s="1"/>
  <c r="D2695" i="4" s="1"/>
  <c r="D2696" i="4" s="1"/>
  <c r="D2697" i="4" s="1"/>
  <c r="D2698" i="4" s="1"/>
  <c r="D2699" i="4" s="1"/>
  <c r="D2700" i="4" s="1"/>
  <c r="D2701" i="4" s="1"/>
  <c r="D2702" i="4" s="1"/>
  <c r="D2703" i="4" s="1"/>
  <c r="D2704" i="4" s="1"/>
  <c r="D2705" i="4" s="1"/>
  <c r="D2706" i="4" s="1"/>
  <c r="D2707" i="4" s="1"/>
  <c r="D2708" i="4" s="1"/>
  <c r="D2709" i="4" s="1"/>
  <c r="D2710" i="4" s="1"/>
  <c r="D2711" i="4" s="1"/>
  <c r="D2712" i="4" s="1"/>
  <c r="D2713" i="4" s="1"/>
  <c r="D2714" i="4" s="1"/>
  <c r="D2715" i="4" s="1"/>
  <c r="D2716" i="4" s="1"/>
  <c r="D2717" i="4" s="1"/>
  <c r="D2718" i="4" s="1"/>
  <c r="D2719" i="4" s="1"/>
  <c r="D2720" i="4" s="1"/>
  <c r="D2721" i="4" s="1"/>
  <c r="D2722" i="4" s="1"/>
  <c r="D2723" i="4" s="1"/>
  <c r="D2724" i="4" s="1"/>
  <c r="D2725" i="4" s="1"/>
  <c r="D2726" i="4" s="1"/>
  <c r="D2727" i="4" s="1"/>
  <c r="D2728" i="4" s="1"/>
  <c r="D2729" i="4" s="1"/>
  <c r="D2730" i="4" s="1"/>
  <c r="D2731" i="4" s="1"/>
  <c r="D2732" i="4" s="1"/>
  <c r="D2733" i="4" s="1"/>
  <c r="D2734" i="4" s="1"/>
  <c r="D2735" i="4" s="1"/>
  <c r="D2736" i="4" s="1"/>
  <c r="D2737" i="4" s="1"/>
  <c r="D2738" i="4" s="1"/>
  <c r="D2739" i="4" s="1"/>
  <c r="D2740" i="4" s="1"/>
  <c r="D2741" i="4" s="1"/>
  <c r="D2742" i="4" s="1"/>
  <c r="D2743" i="4" s="1"/>
  <c r="D2744" i="4" s="1"/>
  <c r="D2745" i="4" s="1"/>
  <c r="D2746" i="4" s="1"/>
  <c r="D2747" i="4" s="1"/>
  <c r="D2748" i="4" s="1"/>
  <c r="D2749" i="4" s="1"/>
  <c r="D2750" i="4" s="1"/>
  <c r="D2751" i="4" s="1"/>
  <c r="D2752" i="4" s="1"/>
  <c r="D2753" i="4" s="1"/>
  <c r="D2754" i="4" s="1"/>
  <c r="D2755" i="4" s="1"/>
  <c r="D2756" i="4" s="1"/>
  <c r="D2757" i="4" s="1"/>
  <c r="D2758" i="4" s="1"/>
  <c r="D2759" i="4" s="1"/>
  <c r="D2760" i="4" s="1"/>
  <c r="D2761" i="4" s="1"/>
  <c r="D2762" i="4" s="1"/>
  <c r="D2763" i="4" s="1"/>
  <c r="D2764" i="4" s="1"/>
  <c r="D2765" i="4" s="1"/>
  <c r="D2766" i="4" s="1"/>
  <c r="D2767" i="4" s="1"/>
  <c r="D2768" i="4" s="1"/>
  <c r="D2769" i="4" s="1"/>
  <c r="D2770" i="4" s="1"/>
  <c r="D2771" i="4" s="1"/>
  <c r="D2772" i="4" s="1"/>
  <c r="D2773" i="4" s="1"/>
  <c r="D2774" i="4" s="1"/>
  <c r="D2775" i="4" s="1"/>
  <c r="D2776" i="4" s="1"/>
  <c r="D2777" i="4" s="1"/>
  <c r="D2778" i="4" s="1"/>
  <c r="D2779" i="4" s="1"/>
  <c r="D2780" i="4" s="1"/>
  <c r="D2781" i="4" s="1"/>
  <c r="D2782" i="4" s="1"/>
  <c r="D2783" i="4" s="1"/>
  <c r="D2784" i="4" s="1"/>
  <c r="D2785" i="4" s="1"/>
  <c r="D2786" i="4" s="1"/>
  <c r="D2787" i="4" s="1"/>
  <c r="D2788" i="4" s="1"/>
  <c r="D2789" i="4" s="1"/>
  <c r="D2790" i="4" s="1"/>
  <c r="D2791" i="4" s="1"/>
  <c r="D2792" i="4" s="1"/>
  <c r="D2793" i="4" s="1"/>
  <c r="D2794" i="4" s="1"/>
  <c r="D2795" i="4" s="1"/>
  <c r="D2796" i="4" s="1"/>
  <c r="D2797" i="4" s="1"/>
  <c r="D2798" i="4" s="1"/>
  <c r="D2799" i="4" s="1"/>
  <c r="D2800" i="4" s="1"/>
  <c r="D2801" i="4" s="1"/>
  <c r="D2802" i="4" s="1"/>
  <c r="D2803" i="4" s="1"/>
  <c r="D2804" i="4" s="1"/>
  <c r="D2805" i="4" s="1"/>
  <c r="D2806" i="4" s="1"/>
  <c r="D2807" i="4" s="1"/>
  <c r="D2808" i="4" s="1"/>
  <c r="D2809" i="4" s="1"/>
  <c r="D2810" i="4" s="1"/>
  <c r="D2811" i="4" s="1"/>
  <c r="D2812" i="4" s="1"/>
  <c r="D2813" i="4" s="1"/>
  <c r="D2814" i="4" s="1"/>
  <c r="D2815" i="4" s="1"/>
  <c r="D2816" i="4" s="1"/>
  <c r="D2817" i="4" s="1"/>
  <c r="D2818" i="4" s="1"/>
  <c r="D2819" i="4" s="1"/>
  <c r="D2820" i="4" s="1"/>
  <c r="D2821" i="4" s="1"/>
  <c r="D2822" i="4" s="1"/>
  <c r="D2823" i="4" s="1"/>
  <c r="D2824" i="4" s="1"/>
  <c r="D2825" i="4" s="1"/>
  <c r="D2826" i="4" s="1"/>
  <c r="D2827" i="4" s="1"/>
  <c r="D2828" i="4" s="1"/>
  <c r="D2829" i="4" s="1"/>
  <c r="D2830" i="4" s="1"/>
  <c r="D2831" i="4" s="1"/>
  <c r="D2832" i="4" s="1"/>
  <c r="D2833" i="4" s="1"/>
  <c r="D2834" i="4" s="1"/>
  <c r="D2835" i="4" s="1"/>
  <c r="D2836" i="4" s="1"/>
  <c r="D2837" i="4" s="1"/>
  <c r="D2838" i="4" s="1"/>
  <c r="D2839" i="4" s="1"/>
  <c r="D2840" i="4" s="1"/>
  <c r="D2841" i="4" s="1"/>
  <c r="D2842" i="4" s="1"/>
  <c r="D2843" i="4" s="1"/>
  <c r="D2844" i="4" s="1"/>
  <c r="D2845" i="4" s="1"/>
  <c r="D2846" i="4" s="1"/>
  <c r="D2847" i="4" s="1"/>
  <c r="D2848" i="4" s="1"/>
  <c r="D2849" i="4" s="1"/>
  <c r="D2850" i="4" s="1"/>
  <c r="D2851" i="4" s="1"/>
  <c r="D2852" i="4" s="1"/>
  <c r="D2853" i="4" s="1"/>
  <c r="D2854" i="4" s="1"/>
  <c r="D2855" i="4" s="1"/>
  <c r="D2856" i="4" s="1"/>
  <c r="D2857" i="4" s="1"/>
  <c r="D2858" i="4" s="1"/>
  <c r="D2859" i="4" s="1"/>
  <c r="D2860" i="4" s="1"/>
  <c r="D2861" i="4" s="1"/>
  <c r="D2862" i="4" s="1"/>
  <c r="D2863" i="4" s="1"/>
  <c r="D2864" i="4" s="1"/>
  <c r="D2865" i="4" s="1"/>
  <c r="D2866" i="4" s="1"/>
  <c r="D2867" i="4" s="1"/>
  <c r="D2868" i="4" s="1"/>
  <c r="D2869" i="4" s="1"/>
  <c r="D2870" i="4" s="1"/>
  <c r="D2871" i="4" s="1"/>
  <c r="D2872" i="4" s="1"/>
  <c r="D2873" i="4" s="1"/>
  <c r="D2874" i="4" s="1"/>
  <c r="D2875" i="4" s="1"/>
  <c r="D2876" i="4" s="1"/>
  <c r="D2877" i="4" s="1"/>
  <c r="D2878" i="4" s="1"/>
  <c r="D2879" i="4" s="1"/>
  <c r="D2880" i="4" s="1"/>
  <c r="D2881" i="4" s="1"/>
  <c r="D2882" i="4" s="1"/>
  <c r="D2883" i="4" s="1"/>
  <c r="D2884" i="4" s="1"/>
  <c r="D2885" i="4" s="1"/>
  <c r="D2886" i="4" s="1"/>
  <c r="D2887" i="4" s="1"/>
  <c r="D2888" i="4" s="1"/>
  <c r="D2889" i="4" s="1"/>
  <c r="D2890" i="4" s="1"/>
  <c r="D2891" i="4" s="1"/>
  <c r="D2892" i="4" s="1"/>
  <c r="D2893" i="4" s="1"/>
  <c r="D2894" i="4" s="1"/>
  <c r="D2895" i="4" s="1"/>
  <c r="D2896" i="4" s="1"/>
  <c r="D2897" i="4" s="1"/>
  <c r="D2898" i="4" s="1"/>
  <c r="D2899" i="4" s="1"/>
  <c r="D2900" i="4" s="1"/>
  <c r="D2901" i="4" s="1"/>
  <c r="D2902" i="4" s="1"/>
  <c r="D2903" i="4" s="1"/>
  <c r="D2904" i="4" s="1"/>
  <c r="D2905" i="4" s="1"/>
  <c r="D2906" i="4" s="1"/>
  <c r="D2907" i="4" s="1"/>
  <c r="D2908" i="4" s="1"/>
  <c r="D2909" i="4" s="1"/>
  <c r="D2910" i="4" s="1"/>
  <c r="D2911" i="4" s="1"/>
  <c r="D2912" i="4" s="1"/>
  <c r="D2913" i="4" s="1"/>
  <c r="D2914" i="4" s="1"/>
  <c r="D2915" i="4" s="1"/>
  <c r="D2916" i="4" s="1"/>
  <c r="D2917" i="4" s="1"/>
  <c r="D2918" i="4" s="1"/>
  <c r="D2919" i="4" s="1"/>
  <c r="D2920" i="4" s="1"/>
  <c r="D2921" i="4" s="1"/>
  <c r="D2922" i="4" s="1"/>
  <c r="D2923" i="4" s="1"/>
  <c r="D2924" i="4" s="1"/>
  <c r="D2925" i="4" s="1"/>
  <c r="D2926" i="4" s="1"/>
  <c r="D2927" i="4" s="1"/>
  <c r="D2928" i="4" s="1"/>
  <c r="D2929" i="4" s="1"/>
  <c r="D2930" i="4" s="1"/>
  <c r="D2931" i="4" s="1"/>
  <c r="D2932" i="4" s="1"/>
  <c r="D2933" i="4" s="1"/>
  <c r="D2934" i="4" s="1"/>
  <c r="D2935" i="4" s="1"/>
  <c r="D2936" i="4" s="1"/>
  <c r="D2937" i="4" s="1"/>
  <c r="D2938" i="4" s="1"/>
  <c r="D2939" i="4" s="1"/>
  <c r="D2940" i="4" s="1"/>
  <c r="D2941" i="4" s="1"/>
  <c r="D2942" i="4" s="1"/>
  <c r="D2943" i="4" s="1"/>
  <c r="D2944" i="4" s="1"/>
  <c r="D2945" i="4" s="1"/>
  <c r="D2946" i="4" s="1"/>
  <c r="D2947" i="4" s="1"/>
  <c r="D2948" i="4" s="1"/>
  <c r="D2949" i="4" s="1"/>
  <c r="D2950" i="4" s="1"/>
  <c r="D2951" i="4" s="1"/>
  <c r="D2952" i="4" s="1"/>
  <c r="D2953" i="4" s="1"/>
  <c r="D2954" i="4" s="1"/>
  <c r="D2955" i="4" s="1"/>
  <c r="D2956" i="4" s="1"/>
  <c r="D2957" i="4" s="1"/>
  <c r="D2958" i="4" s="1"/>
  <c r="D2959" i="4" s="1"/>
  <c r="D2960" i="4" s="1"/>
  <c r="D2961" i="4" s="1"/>
  <c r="D2962" i="4" s="1"/>
  <c r="D2963" i="4" s="1"/>
  <c r="D2964" i="4" s="1"/>
  <c r="D2965" i="4" s="1"/>
  <c r="D2966" i="4" s="1"/>
  <c r="D2967" i="4" s="1"/>
  <c r="D2968" i="4" s="1"/>
  <c r="D2969" i="4" s="1"/>
  <c r="D2970" i="4" s="1"/>
  <c r="D2971" i="4" s="1"/>
  <c r="D2972" i="4" s="1"/>
  <c r="D2973" i="4" s="1"/>
  <c r="D2974" i="4" s="1"/>
  <c r="D2975" i="4" s="1"/>
  <c r="D2976" i="4" s="1"/>
  <c r="D2977" i="4" s="1"/>
  <c r="D2978" i="4" s="1"/>
  <c r="D2979" i="4" s="1"/>
  <c r="D2980" i="4" s="1"/>
  <c r="D2981" i="4" s="1"/>
  <c r="D2982" i="4" s="1"/>
  <c r="D2983" i="4" s="1"/>
  <c r="D2984" i="4" s="1"/>
  <c r="D2985" i="4" s="1"/>
  <c r="D2986" i="4" s="1"/>
  <c r="D2987" i="4" s="1"/>
  <c r="D2988" i="4" s="1"/>
  <c r="D2989" i="4" s="1"/>
  <c r="D2990" i="4" s="1"/>
  <c r="D2991" i="4" s="1"/>
  <c r="D2992" i="4" s="1"/>
  <c r="D2993" i="4" s="1"/>
  <c r="D2994" i="4" s="1"/>
  <c r="D2995" i="4" s="1"/>
  <c r="D2996" i="4" s="1"/>
  <c r="D2997" i="4" s="1"/>
  <c r="D2998" i="4" s="1"/>
  <c r="D2999" i="4" s="1"/>
  <c r="D3000" i="4" s="1"/>
  <c r="D3001" i="4" s="1"/>
  <c r="D3002" i="4" s="1"/>
  <c r="D3003" i="4" s="1"/>
  <c r="D3004" i="4" s="1"/>
  <c r="D3005" i="4" s="1"/>
  <c r="D3006" i="4" s="1"/>
  <c r="D3007" i="4" s="1"/>
  <c r="D3008" i="4" s="1"/>
  <c r="D3009" i="4" s="1"/>
  <c r="D3010" i="4" s="1"/>
  <c r="D3011" i="4" s="1"/>
  <c r="D3012" i="4" s="1"/>
  <c r="D3013" i="4" s="1"/>
  <c r="D3014" i="4" s="1"/>
  <c r="D3015" i="4" s="1"/>
  <c r="D3016" i="4" s="1"/>
  <c r="D3017" i="4" s="1"/>
  <c r="D3018" i="4" s="1"/>
  <c r="D3019" i="4" s="1"/>
  <c r="D3020" i="4" s="1"/>
  <c r="D3021" i="4" s="1"/>
  <c r="D3022" i="4" s="1"/>
  <c r="D3023" i="4" s="1"/>
  <c r="D3024" i="4" s="1"/>
  <c r="D3025" i="4" s="1"/>
  <c r="D3026" i="4" s="1"/>
  <c r="D3027" i="4" s="1"/>
  <c r="D3028" i="4" s="1"/>
  <c r="D3029" i="4" s="1"/>
  <c r="D3030" i="4" s="1"/>
  <c r="D3031" i="4" s="1"/>
  <c r="D3032" i="4" s="1"/>
  <c r="D3033" i="4" s="1"/>
  <c r="D3034" i="4" s="1"/>
  <c r="D3035" i="4" s="1"/>
  <c r="D3036" i="4" s="1"/>
  <c r="D3037" i="4" s="1"/>
  <c r="D3038" i="4" s="1"/>
  <c r="D3039" i="4" s="1"/>
  <c r="D3040" i="4" s="1"/>
  <c r="D3041" i="4" s="1"/>
  <c r="D3042" i="4" s="1"/>
  <c r="D3043" i="4" s="1"/>
  <c r="D3044" i="4" s="1"/>
  <c r="D3045" i="4" s="1"/>
  <c r="D3046" i="4" s="1"/>
  <c r="D3047" i="4" s="1"/>
  <c r="D3048" i="4" s="1"/>
  <c r="D3049" i="4" s="1"/>
  <c r="D3050" i="4" s="1"/>
  <c r="D3051" i="4" s="1"/>
  <c r="D3052" i="4" s="1"/>
  <c r="D3053" i="4" s="1"/>
  <c r="D3054" i="4" s="1"/>
  <c r="D3055" i="4" s="1"/>
  <c r="D3056" i="4" s="1"/>
  <c r="D3057" i="4" s="1"/>
  <c r="D3058" i="4" s="1"/>
  <c r="D3059" i="4" s="1"/>
  <c r="D3060" i="4" s="1"/>
  <c r="D3061" i="4" s="1"/>
  <c r="D3062" i="4" s="1"/>
  <c r="D3063" i="4" s="1"/>
  <c r="D3064" i="4" s="1"/>
  <c r="D3065" i="4" s="1"/>
  <c r="D3066" i="4" s="1"/>
  <c r="D3067" i="4" s="1"/>
  <c r="D3068" i="4" s="1"/>
  <c r="D3069" i="4" s="1"/>
  <c r="D3070" i="4" s="1"/>
  <c r="D3071" i="4" s="1"/>
  <c r="D3072" i="4" s="1"/>
  <c r="D3073" i="4" s="1"/>
  <c r="D3074" i="4" s="1"/>
  <c r="D3075" i="4" s="1"/>
  <c r="D3076" i="4" s="1"/>
  <c r="D3077" i="4" s="1"/>
  <c r="D3078" i="4" s="1"/>
  <c r="D3079" i="4" s="1"/>
  <c r="D3080" i="4" s="1"/>
  <c r="D3081" i="4" s="1"/>
  <c r="D3082" i="4" s="1"/>
  <c r="D3083" i="4" s="1"/>
  <c r="D3084" i="4" s="1"/>
  <c r="D3085" i="4" s="1"/>
  <c r="D3086" i="4" s="1"/>
  <c r="D3087" i="4" s="1"/>
  <c r="D3088" i="4" s="1"/>
  <c r="D3089" i="4" s="1"/>
  <c r="D3090" i="4" s="1"/>
  <c r="D3091" i="4" s="1"/>
  <c r="D3092" i="4" s="1"/>
  <c r="D3093" i="4" s="1"/>
  <c r="D3094" i="4" s="1"/>
  <c r="D3095" i="4" s="1"/>
  <c r="D3096" i="4" s="1"/>
  <c r="D3097" i="4" s="1"/>
  <c r="D3098" i="4" s="1"/>
  <c r="D3099" i="4" s="1"/>
  <c r="D3100" i="4" s="1"/>
  <c r="D3101" i="4" s="1"/>
  <c r="D3102" i="4" s="1"/>
  <c r="D3103" i="4" s="1"/>
  <c r="D3104" i="4" s="1"/>
  <c r="D3105" i="4" s="1"/>
  <c r="D3106" i="4" s="1"/>
  <c r="D3107" i="4" s="1"/>
  <c r="D3108" i="4" s="1"/>
  <c r="D3109" i="4" s="1"/>
  <c r="D3110" i="4" s="1"/>
  <c r="D3111" i="4" s="1"/>
  <c r="D3112" i="4" s="1"/>
  <c r="D3113" i="4" s="1"/>
  <c r="D3114" i="4" s="1"/>
  <c r="D3115" i="4" s="1"/>
  <c r="D3116" i="4" s="1"/>
  <c r="D3117" i="4" s="1"/>
  <c r="D3118" i="4" s="1"/>
  <c r="D3119" i="4" s="1"/>
  <c r="D3120" i="4" s="1"/>
  <c r="D3121" i="4" s="1"/>
  <c r="D3122" i="4" s="1"/>
  <c r="D3123" i="4" s="1"/>
  <c r="D3124" i="4" s="1"/>
  <c r="D3125" i="4" s="1"/>
  <c r="D3126" i="4" s="1"/>
  <c r="D3127" i="4" s="1"/>
  <c r="D3128" i="4" s="1"/>
  <c r="D3129" i="4" s="1"/>
  <c r="D3130" i="4" s="1"/>
  <c r="D3131" i="4" s="1"/>
  <c r="D3132" i="4" s="1"/>
  <c r="D3133" i="4" s="1"/>
  <c r="D3134" i="4" s="1"/>
  <c r="D3135" i="4" s="1"/>
  <c r="D3136" i="4" s="1"/>
  <c r="D3137" i="4" s="1"/>
  <c r="D3138" i="4" s="1"/>
  <c r="D3139" i="4" s="1"/>
  <c r="D3140" i="4" s="1"/>
  <c r="D3141" i="4" s="1"/>
  <c r="D3142" i="4" s="1"/>
  <c r="D3143" i="4" s="1"/>
  <c r="D3144" i="4" s="1"/>
  <c r="D3145" i="4" s="1"/>
  <c r="D3146" i="4" s="1"/>
  <c r="D3147" i="4" s="1"/>
  <c r="D3148" i="4" s="1"/>
  <c r="D3149" i="4" s="1"/>
  <c r="D3150" i="4" s="1"/>
  <c r="D3151" i="4" s="1"/>
  <c r="D3152" i="4" s="1"/>
  <c r="D3153" i="4" s="1"/>
  <c r="D3154" i="4" s="1"/>
  <c r="D3155" i="4" s="1"/>
  <c r="D3156" i="4" s="1"/>
  <c r="D3157" i="4" s="1"/>
  <c r="D3158" i="4" s="1"/>
  <c r="D3159" i="4" s="1"/>
  <c r="D3160" i="4" s="1"/>
  <c r="D3161" i="4" s="1"/>
  <c r="D3162" i="4" s="1"/>
  <c r="D3163" i="4" s="1"/>
  <c r="D3164" i="4" s="1"/>
  <c r="D3165" i="4" s="1"/>
  <c r="D3166" i="4" s="1"/>
  <c r="D3167" i="4" s="1"/>
  <c r="D3168" i="4" s="1"/>
  <c r="D3169" i="4" s="1"/>
  <c r="D3170" i="4" s="1"/>
  <c r="D3171" i="4" s="1"/>
  <c r="D3172" i="4" s="1"/>
  <c r="D3173" i="4" s="1"/>
  <c r="D3174" i="4" s="1"/>
  <c r="D3175" i="4" s="1"/>
  <c r="D3176" i="4" s="1"/>
  <c r="D3177" i="4" s="1"/>
  <c r="D3178" i="4" s="1"/>
  <c r="D3179" i="4" s="1"/>
  <c r="D3180" i="4" s="1"/>
  <c r="D3181" i="4" s="1"/>
  <c r="D3182" i="4" s="1"/>
  <c r="D3183" i="4" s="1"/>
  <c r="D3184" i="4" s="1"/>
  <c r="D3185" i="4" s="1"/>
  <c r="D3186" i="4" s="1"/>
  <c r="D3187" i="4" s="1"/>
  <c r="D3188" i="4" s="1"/>
  <c r="D3189" i="4" s="1"/>
  <c r="D3190" i="4" s="1"/>
  <c r="D3191" i="4" s="1"/>
  <c r="D3192" i="4" s="1"/>
  <c r="D3193" i="4" s="1"/>
  <c r="D3194" i="4" s="1"/>
  <c r="D3195" i="4" s="1"/>
  <c r="D3196" i="4" s="1"/>
  <c r="D3197" i="4" s="1"/>
  <c r="D3198" i="4" s="1"/>
  <c r="D3199" i="4" s="1"/>
  <c r="D3200" i="4" s="1"/>
  <c r="D3201" i="4" s="1"/>
  <c r="D3202" i="4" s="1"/>
  <c r="D3203" i="4" s="1"/>
  <c r="D3204" i="4" s="1"/>
  <c r="D3205" i="4" s="1"/>
  <c r="D3206" i="4" s="1"/>
  <c r="D3207" i="4" s="1"/>
  <c r="D3208" i="4" s="1"/>
  <c r="D3209" i="4" s="1"/>
  <c r="D3210" i="4" s="1"/>
  <c r="D3211" i="4" s="1"/>
  <c r="D3212" i="4" s="1"/>
  <c r="D3213" i="4" s="1"/>
  <c r="D3214" i="4" s="1"/>
  <c r="D3215" i="4" s="1"/>
  <c r="D3216" i="4" s="1"/>
  <c r="D3217" i="4" s="1"/>
  <c r="D3218" i="4" s="1"/>
  <c r="D3219" i="4" s="1"/>
  <c r="D3220" i="4" s="1"/>
  <c r="D3221" i="4" s="1"/>
  <c r="D3222" i="4" s="1"/>
  <c r="D3223" i="4" s="1"/>
  <c r="D3224" i="4" s="1"/>
  <c r="D3225" i="4" s="1"/>
  <c r="D3226" i="4" s="1"/>
  <c r="D3227" i="4" s="1"/>
  <c r="D3228" i="4" s="1"/>
  <c r="D3229" i="4" s="1"/>
  <c r="D3230" i="4" s="1"/>
  <c r="D3231" i="4" s="1"/>
  <c r="D3232" i="4" s="1"/>
  <c r="D3233" i="4" s="1"/>
  <c r="D3234" i="4" s="1"/>
  <c r="D3235" i="4" s="1"/>
  <c r="D3236" i="4" s="1"/>
  <c r="D3237" i="4" s="1"/>
  <c r="D3238" i="4" s="1"/>
  <c r="D3239" i="4" s="1"/>
  <c r="D3240" i="4" s="1"/>
  <c r="D3241" i="4" s="1"/>
  <c r="D3242" i="4" s="1"/>
  <c r="D3243" i="4" s="1"/>
  <c r="D3244" i="4" s="1"/>
  <c r="D3245" i="4" s="1"/>
  <c r="D3246" i="4" s="1"/>
  <c r="D3247" i="4" s="1"/>
  <c r="D3248" i="4" s="1"/>
  <c r="D3249" i="4" s="1"/>
  <c r="D3250" i="4" s="1"/>
  <c r="D3251" i="4" s="1"/>
  <c r="D3252" i="4" s="1"/>
  <c r="D3253" i="4" s="1"/>
  <c r="D3254" i="4" s="1"/>
  <c r="D3255" i="4" s="1"/>
  <c r="D3256" i="4" s="1"/>
  <c r="D3257" i="4" s="1"/>
  <c r="D3258" i="4" s="1"/>
  <c r="D3259" i="4" s="1"/>
  <c r="D3260" i="4" s="1"/>
  <c r="D3261" i="4" s="1"/>
  <c r="D3262" i="4" s="1"/>
  <c r="D3263" i="4" s="1"/>
  <c r="D3264" i="4" s="1"/>
  <c r="D3265" i="4" s="1"/>
  <c r="D3266" i="4" s="1"/>
  <c r="D3267" i="4" s="1"/>
  <c r="D3268" i="4" s="1"/>
  <c r="D3269" i="4" s="1"/>
  <c r="D3270" i="4" s="1"/>
  <c r="D3271" i="4" s="1"/>
  <c r="D3272" i="4" s="1"/>
  <c r="D3273" i="4" s="1"/>
  <c r="D3274" i="4" s="1"/>
  <c r="D3275" i="4" s="1"/>
  <c r="D3276" i="4" s="1"/>
  <c r="D3277" i="4" s="1"/>
  <c r="D3278" i="4" s="1"/>
  <c r="D3279" i="4" s="1"/>
  <c r="D3280" i="4" s="1"/>
  <c r="D3281" i="4" s="1"/>
  <c r="D3282" i="4" s="1"/>
  <c r="D3283" i="4" s="1"/>
  <c r="D3284" i="4" s="1"/>
  <c r="D3285" i="4" s="1"/>
  <c r="D3286" i="4" s="1"/>
  <c r="D3287" i="4" s="1"/>
  <c r="D3288" i="4" s="1"/>
  <c r="D3289" i="4" s="1"/>
  <c r="D3290" i="4" s="1"/>
  <c r="D3291" i="4" s="1"/>
  <c r="D3292" i="4" s="1"/>
  <c r="D3293" i="4" s="1"/>
  <c r="D3294" i="4" s="1"/>
  <c r="D3295" i="4" s="1"/>
  <c r="D3296" i="4" s="1"/>
  <c r="D3297" i="4" s="1"/>
  <c r="D3298" i="4" s="1"/>
  <c r="D3299" i="4" s="1"/>
  <c r="D3300" i="4" s="1"/>
  <c r="D3301" i="4" s="1"/>
  <c r="D3302" i="4" s="1"/>
  <c r="D3303" i="4" s="1"/>
  <c r="D3304" i="4" s="1"/>
  <c r="D3305" i="4" s="1"/>
  <c r="D3306" i="4" s="1"/>
  <c r="D3307" i="4" s="1"/>
  <c r="D3308" i="4" s="1"/>
  <c r="D3309" i="4" s="1"/>
  <c r="D3310" i="4" s="1"/>
  <c r="D3311" i="4" s="1"/>
  <c r="D3312" i="4" s="1"/>
  <c r="D3313" i="4" s="1"/>
  <c r="D3314" i="4" s="1"/>
  <c r="D3315" i="4" s="1"/>
  <c r="D3316" i="4" s="1"/>
  <c r="D3317" i="4" s="1"/>
  <c r="D3318" i="4" s="1"/>
  <c r="D3319" i="4" s="1"/>
  <c r="D3320" i="4" s="1"/>
  <c r="D3321" i="4" s="1"/>
  <c r="D3322" i="4" s="1"/>
  <c r="D3323" i="4" s="1"/>
  <c r="D3324" i="4" s="1"/>
  <c r="D3325" i="4" s="1"/>
  <c r="D3326" i="4" s="1"/>
  <c r="D3327" i="4" s="1"/>
  <c r="D3328" i="4" s="1"/>
  <c r="D3329" i="4" s="1"/>
  <c r="D3330" i="4" s="1"/>
  <c r="D3331" i="4" s="1"/>
  <c r="D3332" i="4" s="1"/>
  <c r="D3333" i="4" s="1"/>
  <c r="D3334" i="4" s="1"/>
  <c r="D3335" i="4" s="1"/>
  <c r="D3336" i="4" s="1"/>
  <c r="D3337" i="4" s="1"/>
  <c r="D3338" i="4" s="1"/>
  <c r="D3339" i="4" s="1"/>
  <c r="D3340" i="4" s="1"/>
  <c r="D3341" i="4" s="1"/>
  <c r="D3342" i="4" s="1"/>
  <c r="D3343" i="4" s="1"/>
  <c r="D3344" i="4" s="1"/>
  <c r="D3345" i="4" s="1"/>
  <c r="D3346" i="4" s="1"/>
  <c r="D3347" i="4" s="1"/>
  <c r="D3348" i="4" s="1"/>
  <c r="D3349" i="4" s="1"/>
  <c r="D3350" i="4" s="1"/>
  <c r="D3351" i="4" s="1"/>
  <c r="D3352" i="4" s="1"/>
  <c r="D3353" i="4" s="1"/>
  <c r="D3354" i="4" s="1"/>
  <c r="D3355" i="4" s="1"/>
  <c r="D3356" i="4" s="1"/>
  <c r="D3357" i="4" s="1"/>
  <c r="D3358" i="4" s="1"/>
  <c r="D3359" i="4" s="1"/>
  <c r="D3360" i="4" s="1"/>
  <c r="D3361" i="4" s="1"/>
  <c r="D3362" i="4" s="1"/>
  <c r="D3363" i="4" s="1"/>
  <c r="D3364" i="4" s="1"/>
  <c r="D3365" i="4" s="1"/>
  <c r="D3366" i="4" s="1"/>
  <c r="D3367" i="4" s="1"/>
  <c r="D3368" i="4" s="1"/>
  <c r="D3369" i="4" s="1"/>
  <c r="D3370" i="4" s="1"/>
  <c r="D3371" i="4" s="1"/>
  <c r="D3372" i="4" s="1"/>
  <c r="D3373" i="4" s="1"/>
  <c r="D3374" i="4" s="1"/>
  <c r="D3375" i="4" s="1"/>
  <c r="D3376" i="4" s="1"/>
  <c r="D3377" i="4" s="1"/>
  <c r="D3378" i="4" s="1"/>
  <c r="D3379" i="4" s="1"/>
  <c r="D3380" i="4" s="1"/>
  <c r="D3381" i="4" s="1"/>
  <c r="D3382" i="4" s="1"/>
  <c r="D3383" i="4" s="1"/>
  <c r="D3384" i="4" s="1"/>
  <c r="D3385" i="4" s="1"/>
  <c r="D3386" i="4" s="1"/>
  <c r="D3387" i="4" s="1"/>
  <c r="D3388" i="4" s="1"/>
  <c r="D3389" i="4" s="1"/>
  <c r="D3390" i="4" s="1"/>
  <c r="D3391" i="4" s="1"/>
  <c r="D3392" i="4" s="1"/>
  <c r="D3393" i="4" s="1"/>
  <c r="D3394" i="4" s="1"/>
  <c r="D3395" i="4" s="1"/>
  <c r="D3396" i="4" s="1"/>
  <c r="D3397" i="4" s="1"/>
  <c r="D3398" i="4" s="1"/>
  <c r="D3399" i="4" s="1"/>
  <c r="D3400" i="4" s="1"/>
  <c r="D3401" i="4" s="1"/>
  <c r="D3402" i="4" s="1"/>
  <c r="D3403" i="4" s="1"/>
  <c r="D3404" i="4" s="1"/>
  <c r="D3405" i="4" s="1"/>
  <c r="D3406" i="4" s="1"/>
  <c r="D3407" i="4" s="1"/>
  <c r="D3408" i="4" s="1"/>
  <c r="D3409" i="4" s="1"/>
  <c r="D3410" i="4" s="1"/>
  <c r="D3411" i="4" s="1"/>
  <c r="D3412" i="4" s="1"/>
  <c r="D3413" i="4" s="1"/>
  <c r="D3414" i="4" s="1"/>
  <c r="D3415" i="4" s="1"/>
  <c r="D3416" i="4" s="1"/>
  <c r="D3417" i="4" s="1"/>
  <c r="D3418" i="4" s="1"/>
  <c r="D3419" i="4" s="1"/>
  <c r="D3420" i="4" s="1"/>
  <c r="D3421" i="4" s="1"/>
  <c r="D3422" i="4" s="1"/>
  <c r="D3423" i="4" s="1"/>
  <c r="D3424" i="4" s="1"/>
  <c r="D3425" i="4" s="1"/>
  <c r="D3426" i="4" s="1"/>
  <c r="D3427" i="4" s="1"/>
  <c r="D3428" i="4" s="1"/>
  <c r="D3429" i="4" s="1"/>
  <c r="D3430" i="4" s="1"/>
  <c r="D3431" i="4" s="1"/>
  <c r="D3432" i="4" s="1"/>
  <c r="D3433" i="4" s="1"/>
  <c r="D3434" i="4" s="1"/>
  <c r="D3435" i="4" s="1"/>
  <c r="D3436" i="4" s="1"/>
  <c r="D3437" i="4" s="1"/>
  <c r="D3438" i="4" s="1"/>
  <c r="D3439" i="4" s="1"/>
  <c r="D3440" i="4" s="1"/>
  <c r="D3441" i="4" s="1"/>
  <c r="D3442" i="4" s="1"/>
  <c r="D3443" i="4" s="1"/>
  <c r="D3444" i="4" s="1"/>
  <c r="D3445" i="4" s="1"/>
  <c r="D3446" i="4" s="1"/>
  <c r="D3447" i="4" s="1"/>
  <c r="D3448" i="4" s="1"/>
  <c r="D3449" i="4" s="1"/>
  <c r="D3450" i="4" s="1"/>
  <c r="D3451" i="4" s="1"/>
  <c r="D3452" i="4" s="1"/>
  <c r="D3453" i="4" s="1"/>
  <c r="D3454" i="4" s="1"/>
  <c r="D3455" i="4" s="1"/>
  <c r="D3456" i="4" s="1"/>
  <c r="D3457" i="4" s="1"/>
  <c r="D3458" i="4" s="1"/>
  <c r="D3459" i="4" s="1"/>
  <c r="D3460" i="4" s="1"/>
  <c r="D3461" i="4" s="1"/>
  <c r="D3462" i="4" s="1"/>
  <c r="D3463" i="4" s="1"/>
  <c r="D3464" i="4" s="1"/>
  <c r="D3465" i="4" s="1"/>
  <c r="D3466" i="4" s="1"/>
  <c r="D3467" i="4" s="1"/>
  <c r="D3468" i="4" s="1"/>
  <c r="D3469" i="4" s="1"/>
  <c r="D3470" i="4" s="1"/>
  <c r="D3471" i="4" s="1"/>
  <c r="D3472" i="4" s="1"/>
  <c r="D3473" i="4" s="1"/>
  <c r="D3474" i="4" s="1"/>
  <c r="D3475" i="4" s="1"/>
  <c r="D3476" i="4" s="1"/>
  <c r="D3477" i="4" s="1"/>
  <c r="D3478" i="4" s="1"/>
  <c r="D3479" i="4" s="1"/>
  <c r="D3480" i="4" s="1"/>
  <c r="D3481" i="4" s="1"/>
  <c r="D3482" i="4" s="1"/>
  <c r="D3483" i="4" s="1"/>
  <c r="D3484" i="4" s="1"/>
  <c r="D3485" i="4" s="1"/>
  <c r="D3486" i="4" s="1"/>
  <c r="D3487" i="4" s="1"/>
  <c r="D3488" i="4" s="1"/>
  <c r="D3489" i="4" s="1"/>
  <c r="D3490" i="4" s="1"/>
  <c r="D3491" i="4" s="1"/>
  <c r="D3492" i="4" s="1"/>
  <c r="D3493" i="4" s="1"/>
  <c r="D3494" i="4" s="1"/>
  <c r="D3495" i="4" s="1"/>
  <c r="D3496" i="4" s="1"/>
  <c r="D3497" i="4" s="1"/>
  <c r="D3498" i="4" s="1"/>
  <c r="D3499" i="4" s="1"/>
  <c r="D3500" i="4" s="1"/>
  <c r="D3501" i="4" s="1"/>
  <c r="D3502" i="4" s="1"/>
  <c r="D3503" i="4" s="1"/>
  <c r="D3504" i="4" s="1"/>
  <c r="D3505" i="4" s="1"/>
  <c r="D3506" i="4" s="1"/>
  <c r="D3507" i="4" s="1"/>
  <c r="D3508" i="4" s="1"/>
  <c r="D3509" i="4" s="1"/>
  <c r="D3510" i="4" s="1"/>
  <c r="D3511" i="4" s="1"/>
  <c r="D3512" i="4" s="1"/>
  <c r="D3513" i="4" s="1"/>
  <c r="D3514" i="4" s="1"/>
  <c r="D3515" i="4" s="1"/>
  <c r="D3516" i="4" s="1"/>
  <c r="D3517" i="4" s="1"/>
  <c r="D3518" i="4" s="1"/>
  <c r="D3519" i="4" s="1"/>
  <c r="D3520" i="4" s="1"/>
  <c r="D3521" i="4" s="1"/>
  <c r="D3522" i="4" s="1"/>
  <c r="D3523" i="4" s="1"/>
  <c r="D3524" i="4" s="1"/>
  <c r="D3525" i="4" s="1"/>
  <c r="D3526" i="4" s="1"/>
  <c r="D3527" i="4" s="1"/>
  <c r="D3528" i="4" s="1"/>
  <c r="D3529" i="4" s="1"/>
  <c r="D3530" i="4" s="1"/>
  <c r="D3531" i="4" s="1"/>
  <c r="D3532" i="4" s="1"/>
  <c r="D3533" i="4" s="1"/>
  <c r="D3534" i="4" s="1"/>
  <c r="D3535" i="4" s="1"/>
  <c r="D3536" i="4" s="1"/>
  <c r="D3537" i="4" s="1"/>
  <c r="D3538" i="4" s="1"/>
  <c r="D3539" i="4" s="1"/>
  <c r="D3540" i="4" s="1"/>
  <c r="D3541" i="4" s="1"/>
  <c r="D3542" i="4" s="1"/>
  <c r="D3543" i="4" s="1"/>
  <c r="D3544" i="4" s="1"/>
  <c r="D3545" i="4" s="1"/>
  <c r="D3546" i="4" s="1"/>
  <c r="D3547" i="4" s="1"/>
  <c r="D3548" i="4" s="1"/>
  <c r="D3549" i="4" s="1"/>
  <c r="D3550" i="4" s="1"/>
  <c r="D3551" i="4" s="1"/>
  <c r="D3552" i="4" s="1"/>
  <c r="D3553" i="4" s="1"/>
  <c r="D3554" i="4" s="1"/>
  <c r="D3555" i="4" s="1"/>
  <c r="D3556" i="4" s="1"/>
  <c r="D3557" i="4" s="1"/>
  <c r="D3558" i="4" s="1"/>
  <c r="D3559" i="4" s="1"/>
  <c r="D3560" i="4" s="1"/>
  <c r="D3561" i="4" s="1"/>
  <c r="D3562" i="4" s="1"/>
  <c r="D3563" i="4" s="1"/>
  <c r="D3564" i="4" s="1"/>
  <c r="D3565" i="4" s="1"/>
  <c r="D3566" i="4" s="1"/>
  <c r="D3567" i="4" s="1"/>
  <c r="D3568" i="4" s="1"/>
  <c r="D3569" i="4" s="1"/>
  <c r="D3570" i="4" s="1"/>
  <c r="D3571" i="4" s="1"/>
  <c r="D3572" i="4" s="1"/>
  <c r="D3573" i="4" s="1"/>
  <c r="D3574" i="4" s="1"/>
  <c r="D3575" i="4" s="1"/>
  <c r="D3576" i="4" s="1"/>
  <c r="D3577" i="4" s="1"/>
  <c r="D3578" i="4" s="1"/>
  <c r="D3579" i="4" s="1"/>
  <c r="D3580" i="4" s="1"/>
  <c r="D3581" i="4" s="1"/>
  <c r="D3582" i="4" s="1"/>
  <c r="D3583" i="4" s="1"/>
  <c r="D3584" i="4" s="1"/>
  <c r="D3585" i="4" s="1"/>
  <c r="D3586" i="4" s="1"/>
  <c r="D3587" i="4" s="1"/>
  <c r="D3588" i="4" s="1"/>
  <c r="D3589" i="4" s="1"/>
  <c r="D3590" i="4" s="1"/>
  <c r="D3591" i="4" s="1"/>
  <c r="D3592" i="4" s="1"/>
  <c r="D3593" i="4" s="1"/>
  <c r="D3594" i="4" s="1"/>
  <c r="D3595" i="4" s="1"/>
  <c r="D3596" i="4" s="1"/>
  <c r="D3597" i="4" s="1"/>
  <c r="D3598" i="4" s="1"/>
  <c r="D3599" i="4" s="1"/>
  <c r="D3600" i="4" s="1"/>
  <c r="D3601" i="4" s="1"/>
  <c r="D3602" i="4" s="1"/>
  <c r="D3603" i="4" s="1"/>
  <c r="D3604" i="4" s="1"/>
  <c r="D3605" i="4" s="1"/>
  <c r="D3606" i="4" s="1"/>
  <c r="D3607" i="4" s="1"/>
  <c r="D3608" i="4" s="1"/>
  <c r="D3609" i="4" s="1"/>
  <c r="D3610" i="4" s="1"/>
  <c r="D3611" i="4" s="1"/>
  <c r="D3612" i="4" s="1"/>
  <c r="D3613" i="4" s="1"/>
  <c r="D3614" i="4" s="1"/>
  <c r="D3615" i="4" s="1"/>
  <c r="D3616" i="4" s="1"/>
  <c r="D3617" i="4" s="1"/>
  <c r="D3618" i="4" s="1"/>
  <c r="D3619" i="4" s="1"/>
  <c r="D3620" i="4" s="1"/>
  <c r="D3621" i="4" s="1"/>
  <c r="D3622" i="4" s="1"/>
  <c r="D3623" i="4" s="1"/>
  <c r="D3624" i="4" s="1"/>
  <c r="D3625" i="4" s="1"/>
  <c r="D3626" i="4" s="1"/>
  <c r="D3627" i="4" s="1"/>
  <c r="D3628" i="4" s="1"/>
  <c r="D3629" i="4" s="1"/>
  <c r="D3630" i="4" s="1"/>
  <c r="D3631" i="4" s="1"/>
  <c r="D3632" i="4" s="1"/>
  <c r="D3633" i="4" s="1"/>
  <c r="D3634" i="4" s="1"/>
  <c r="D3635" i="4" s="1"/>
  <c r="D3636" i="4" s="1"/>
  <c r="D3637" i="4" s="1"/>
  <c r="D3638" i="4" s="1"/>
  <c r="D3639" i="4" s="1"/>
  <c r="D3640" i="4" s="1"/>
  <c r="D3641" i="4" s="1"/>
  <c r="D3642" i="4" s="1"/>
  <c r="D3643" i="4" s="1"/>
  <c r="D3644" i="4" s="1"/>
  <c r="D3645" i="4" s="1"/>
  <c r="D3646" i="4" s="1"/>
  <c r="D3647" i="4" s="1"/>
  <c r="D3648" i="4" s="1"/>
  <c r="D3649" i="4" s="1"/>
  <c r="D3650" i="4" s="1"/>
  <c r="D3651" i="4" s="1"/>
  <c r="D3652" i="4" s="1"/>
  <c r="D3653" i="4" s="1"/>
  <c r="D3654" i="4" s="1"/>
  <c r="D3655" i="4" s="1"/>
  <c r="D3656" i="4" s="1"/>
  <c r="D3657" i="4" s="1"/>
  <c r="D3658" i="4" s="1"/>
  <c r="D3659" i="4" s="1"/>
  <c r="D3660" i="4" s="1"/>
  <c r="D3661" i="4" s="1"/>
  <c r="D3662" i="4" s="1"/>
  <c r="D3663" i="4" s="1"/>
  <c r="D3664" i="4" s="1"/>
  <c r="D3665" i="4" s="1"/>
  <c r="D3666" i="4" s="1"/>
  <c r="D3667" i="4" s="1"/>
  <c r="D3668" i="4" s="1"/>
  <c r="D3669" i="4" s="1"/>
  <c r="D3670" i="4" s="1"/>
  <c r="D3671" i="4" s="1"/>
  <c r="D3672" i="4" s="1"/>
  <c r="D3673" i="4" s="1"/>
  <c r="D3674" i="4" s="1"/>
  <c r="D3675" i="4" s="1"/>
  <c r="D3676" i="4" s="1"/>
  <c r="D3677" i="4" s="1"/>
  <c r="D3678" i="4" s="1"/>
  <c r="D3679" i="4" s="1"/>
  <c r="D3680" i="4" s="1"/>
  <c r="D3681" i="4" s="1"/>
  <c r="D3682" i="4" s="1"/>
  <c r="D3683" i="4" s="1"/>
  <c r="D3684" i="4" s="1"/>
  <c r="D3685" i="4" s="1"/>
  <c r="D3686" i="4" s="1"/>
  <c r="D3687" i="4" s="1"/>
  <c r="D3688" i="4" s="1"/>
  <c r="D3689" i="4" s="1"/>
  <c r="D3690" i="4" s="1"/>
  <c r="D3691" i="4" s="1"/>
  <c r="D3692" i="4" s="1"/>
  <c r="D3693" i="4" s="1"/>
  <c r="D3694" i="4" s="1"/>
  <c r="D3695" i="4" s="1"/>
  <c r="D3696" i="4" s="1"/>
  <c r="D3697" i="4" s="1"/>
  <c r="D3698" i="4" s="1"/>
  <c r="D3699" i="4" s="1"/>
  <c r="D3700" i="4" s="1"/>
  <c r="D3701" i="4" s="1"/>
  <c r="D3702" i="4" s="1"/>
  <c r="D3703" i="4" s="1"/>
  <c r="D3704" i="4" s="1"/>
  <c r="D3705" i="4" s="1"/>
  <c r="D3706" i="4" s="1"/>
  <c r="D3707" i="4" s="1"/>
  <c r="D3708" i="4" s="1"/>
  <c r="D3709" i="4" s="1"/>
  <c r="D3710" i="4" s="1"/>
  <c r="D3711" i="4" s="1"/>
  <c r="D3712" i="4" s="1"/>
  <c r="D3713" i="4" s="1"/>
  <c r="D3714" i="4" s="1"/>
  <c r="D3715" i="4" s="1"/>
  <c r="D3716" i="4" s="1"/>
  <c r="D3717" i="4" s="1"/>
  <c r="D3718" i="4" s="1"/>
  <c r="D3719" i="4" s="1"/>
  <c r="D3720" i="4" s="1"/>
  <c r="D3721" i="4" s="1"/>
  <c r="D3722" i="4" s="1"/>
  <c r="D3723" i="4" s="1"/>
  <c r="D3724" i="4" s="1"/>
  <c r="D3725" i="4" s="1"/>
  <c r="D3726" i="4" s="1"/>
  <c r="D3727" i="4" s="1"/>
  <c r="D3728" i="4" s="1"/>
  <c r="D3729" i="4" s="1"/>
  <c r="D3730" i="4" s="1"/>
  <c r="D3731" i="4" s="1"/>
  <c r="D3732" i="4" s="1"/>
  <c r="D3733" i="4" s="1"/>
  <c r="D3734" i="4" s="1"/>
  <c r="D3735" i="4" s="1"/>
  <c r="D3736" i="4" s="1"/>
  <c r="D3737" i="4" s="1"/>
  <c r="D3738" i="4" s="1"/>
  <c r="D3739" i="4" s="1"/>
  <c r="D3740" i="4" s="1"/>
  <c r="D3741" i="4" s="1"/>
  <c r="D3742" i="4" s="1"/>
  <c r="D3743" i="4" s="1"/>
  <c r="D3744" i="4" s="1"/>
  <c r="D3745" i="4" s="1"/>
  <c r="D3746" i="4" s="1"/>
  <c r="D3747" i="4" s="1"/>
  <c r="D3748" i="4" s="1"/>
  <c r="D3749" i="4" s="1"/>
  <c r="D3750" i="4" s="1"/>
  <c r="D3751" i="4" s="1"/>
  <c r="D3752" i="4" s="1"/>
  <c r="D3753" i="4" s="1"/>
  <c r="D3754" i="4" s="1"/>
  <c r="D3755" i="4" s="1"/>
  <c r="D3756" i="4" s="1"/>
  <c r="D3757" i="4" s="1"/>
  <c r="D3758" i="4" s="1"/>
  <c r="D3759" i="4" s="1"/>
  <c r="D3760" i="4" s="1"/>
  <c r="D3761" i="4" s="1"/>
  <c r="D3762" i="4" s="1"/>
  <c r="D3763" i="4" s="1"/>
  <c r="D3764" i="4" s="1"/>
  <c r="D3765" i="4" s="1"/>
  <c r="D3766" i="4" s="1"/>
  <c r="D3767" i="4" s="1"/>
  <c r="D3768" i="4" s="1"/>
  <c r="D3769" i="4" s="1"/>
  <c r="D3770" i="4" s="1"/>
  <c r="D3771" i="4" s="1"/>
  <c r="D3772" i="4" s="1"/>
  <c r="D3773" i="4" s="1"/>
  <c r="D3774" i="4" s="1"/>
  <c r="D3775" i="4" s="1"/>
  <c r="D3776" i="4" s="1"/>
  <c r="D3777" i="4" s="1"/>
  <c r="D3778" i="4" s="1"/>
  <c r="D3779" i="4" s="1"/>
  <c r="D3780" i="4" s="1"/>
  <c r="D3781" i="4" s="1"/>
  <c r="D3782" i="4" s="1"/>
  <c r="D3783" i="4" s="1"/>
  <c r="D3784" i="4" s="1"/>
  <c r="D3785" i="4" s="1"/>
  <c r="D3786" i="4" s="1"/>
  <c r="D3787" i="4" s="1"/>
  <c r="D3788" i="4" s="1"/>
  <c r="D3789" i="4" s="1"/>
  <c r="D3790" i="4" s="1"/>
  <c r="D3791" i="4" s="1"/>
  <c r="D3792" i="4" s="1"/>
  <c r="D3793" i="4" s="1"/>
  <c r="D3794" i="4" s="1"/>
  <c r="D3795" i="4" s="1"/>
  <c r="D3796" i="4" s="1"/>
  <c r="D3797" i="4" s="1"/>
  <c r="D3798" i="4" s="1"/>
  <c r="D3799" i="4" s="1"/>
  <c r="D3800" i="4" s="1"/>
  <c r="D3801" i="4" s="1"/>
  <c r="D3802" i="4" s="1"/>
  <c r="D3803" i="4" s="1"/>
  <c r="D3804" i="4" s="1"/>
  <c r="D3805" i="4" s="1"/>
  <c r="D3806" i="4" s="1"/>
  <c r="D3807" i="4" s="1"/>
  <c r="D3808" i="4" s="1"/>
  <c r="D3809" i="4" s="1"/>
  <c r="D3810" i="4" s="1"/>
  <c r="D3811" i="4" s="1"/>
  <c r="D3812" i="4" s="1"/>
  <c r="D3813" i="4" s="1"/>
  <c r="D3814" i="4" s="1"/>
  <c r="D3815" i="4" s="1"/>
  <c r="D3816" i="4" s="1"/>
  <c r="D3817" i="4" s="1"/>
  <c r="D3818" i="4" s="1"/>
  <c r="D3819" i="4" s="1"/>
  <c r="D3820" i="4" s="1"/>
  <c r="D3821" i="4" s="1"/>
  <c r="D3822" i="4" s="1"/>
  <c r="D3823" i="4" s="1"/>
  <c r="D3824" i="4" s="1"/>
  <c r="D3825" i="4" s="1"/>
  <c r="D3826" i="4" s="1"/>
  <c r="D3827" i="4" s="1"/>
  <c r="D3828" i="4" s="1"/>
  <c r="D3829" i="4" s="1"/>
  <c r="D3830" i="4" s="1"/>
  <c r="D3831" i="4" s="1"/>
  <c r="D3832" i="4" s="1"/>
  <c r="D3833" i="4" s="1"/>
  <c r="D3834" i="4" s="1"/>
  <c r="D3835" i="4" s="1"/>
  <c r="D3836" i="4" s="1"/>
  <c r="D3837" i="4" s="1"/>
  <c r="D3838" i="4" s="1"/>
  <c r="D3839" i="4" s="1"/>
  <c r="D3840" i="4" s="1"/>
  <c r="D3841" i="4" s="1"/>
  <c r="D3842" i="4" s="1"/>
  <c r="D3843" i="4" s="1"/>
  <c r="D3844" i="4" s="1"/>
  <c r="D3845" i="4" s="1"/>
  <c r="D3846" i="4" s="1"/>
  <c r="D3847" i="4" s="1"/>
  <c r="D3848" i="4" s="1"/>
  <c r="D3849" i="4" s="1"/>
  <c r="D3850" i="4" s="1"/>
  <c r="D3851" i="4" s="1"/>
  <c r="D3852" i="4" s="1"/>
  <c r="D3853" i="4" s="1"/>
  <c r="D3854" i="4" s="1"/>
  <c r="D3855" i="4" s="1"/>
  <c r="D3856" i="4" s="1"/>
  <c r="D3857" i="4" s="1"/>
  <c r="D3858" i="4" s="1"/>
  <c r="D3859" i="4" s="1"/>
  <c r="D3860" i="4" s="1"/>
  <c r="D3861" i="4" s="1"/>
  <c r="D3862" i="4" s="1"/>
  <c r="D3863" i="4" s="1"/>
  <c r="D3864" i="4" s="1"/>
  <c r="D3865" i="4" s="1"/>
  <c r="D3866" i="4" s="1"/>
  <c r="D3867" i="4" s="1"/>
  <c r="D3868" i="4" s="1"/>
  <c r="D3869" i="4" s="1"/>
  <c r="D3870" i="4" s="1"/>
  <c r="D3871" i="4" s="1"/>
  <c r="D3872" i="4" s="1"/>
  <c r="D3873" i="4" s="1"/>
  <c r="D3874" i="4" s="1"/>
  <c r="D3875" i="4" s="1"/>
  <c r="D3876" i="4" s="1"/>
  <c r="D3877" i="4" s="1"/>
  <c r="D3878" i="4" s="1"/>
  <c r="D3879" i="4" s="1"/>
  <c r="D3880" i="4" s="1"/>
  <c r="D3881" i="4" s="1"/>
  <c r="D3882" i="4" s="1"/>
  <c r="D3883" i="4" s="1"/>
  <c r="D3884" i="4" s="1"/>
  <c r="D3885" i="4" s="1"/>
  <c r="D3886" i="4" s="1"/>
  <c r="D3887" i="4" s="1"/>
  <c r="D3888" i="4" s="1"/>
  <c r="D3889" i="4" s="1"/>
  <c r="D3890" i="4" s="1"/>
  <c r="D3891" i="4" s="1"/>
  <c r="D3892" i="4" s="1"/>
  <c r="D3893" i="4" s="1"/>
  <c r="D3894" i="4" s="1"/>
  <c r="D3895" i="4" s="1"/>
  <c r="D3896" i="4" s="1"/>
  <c r="D3897" i="4" s="1"/>
  <c r="D3898" i="4" s="1"/>
  <c r="D3899" i="4" s="1"/>
  <c r="D3900" i="4" s="1"/>
  <c r="D3901" i="4" s="1"/>
  <c r="D3902" i="4" s="1"/>
  <c r="D3903" i="4" s="1"/>
  <c r="D3904" i="4" s="1"/>
  <c r="D3905" i="4" s="1"/>
  <c r="D3906" i="4" s="1"/>
  <c r="D3907" i="4" s="1"/>
  <c r="D3908" i="4" s="1"/>
  <c r="D3909" i="4" s="1"/>
  <c r="D3910" i="4" s="1"/>
  <c r="D3911" i="4" s="1"/>
  <c r="D3912" i="4" s="1"/>
  <c r="D3913" i="4" s="1"/>
  <c r="D3914" i="4" s="1"/>
  <c r="D3915" i="4" s="1"/>
  <c r="D3916" i="4" s="1"/>
  <c r="D3917" i="4" s="1"/>
  <c r="D3918" i="4" s="1"/>
  <c r="D3919" i="4" s="1"/>
  <c r="D3920" i="4" s="1"/>
  <c r="D3921" i="4" s="1"/>
  <c r="D3922" i="4" s="1"/>
  <c r="D3923" i="4" s="1"/>
  <c r="D3924" i="4" s="1"/>
  <c r="D3925" i="4" s="1"/>
  <c r="D3926" i="4" s="1"/>
  <c r="D3927" i="4" s="1"/>
  <c r="D3928" i="4" s="1"/>
  <c r="D3929" i="4" s="1"/>
  <c r="D3930" i="4" s="1"/>
  <c r="D3931" i="4" s="1"/>
  <c r="D3932" i="4" s="1"/>
  <c r="D3933" i="4" s="1"/>
  <c r="D3934" i="4" s="1"/>
  <c r="D3935" i="4" s="1"/>
  <c r="D3936" i="4" s="1"/>
  <c r="D3937" i="4" s="1"/>
  <c r="D3938" i="4" s="1"/>
  <c r="D3939" i="4" s="1"/>
  <c r="D3940" i="4" s="1"/>
  <c r="D3941" i="4" s="1"/>
  <c r="D3942" i="4" s="1"/>
  <c r="D3943" i="4" s="1"/>
  <c r="D3944" i="4" s="1"/>
  <c r="D3945" i="4" s="1"/>
  <c r="D3946" i="4" s="1"/>
  <c r="D3947" i="4" s="1"/>
  <c r="D3948" i="4" s="1"/>
  <c r="D3949" i="4" s="1"/>
  <c r="D3950" i="4" s="1"/>
  <c r="D3951" i="4" s="1"/>
  <c r="D3952" i="4" s="1"/>
  <c r="D3953" i="4" s="1"/>
  <c r="D3954" i="4" s="1"/>
  <c r="D3955" i="4" s="1"/>
  <c r="D3956" i="4" s="1"/>
  <c r="D3957" i="4" s="1"/>
  <c r="D3958" i="4" s="1"/>
  <c r="D3959" i="4" s="1"/>
  <c r="D3960" i="4" s="1"/>
  <c r="D3961" i="4" s="1"/>
  <c r="D3962" i="4" s="1"/>
  <c r="D3963" i="4" s="1"/>
  <c r="D3964" i="4" s="1"/>
  <c r="D3965" i="4" s="1"/>
  <c r="D3966" i="4" s="1"/>
  <c r="D3967" i="4" s="1"/>
  <c r="D3968" i="4" s="1"/>
  <c r="D3969" i="4" s="1"/>
  <c r="D3970" i="4" s="1"/>
  <c r="D3971" i="4" s="1"/>
  <c r="D3972" i="4" s="1"/>
  <c r="D3973" i="4" s="1"/>
  <c r="D3974" i="4" s="1"/>
  <c r="D3975" i="4" s="1"/>
  <c r="D3976" i="4" s="1"/>
  <c r="D3977" i="4" s="1"/>
  <c r="D3978" i="4" s="1"/>
  <c r="D3979" i="4" s="1"/>
  <c r="D3980" i="4" s="1"/>
  <c r="D3981" i="4" s="1"/>
  <c r="D3982" i="4" s="1"/>
  <c r="D3983" i="4" s="1"/>
  <c r="D3984" i="4" s="1"/>
  <c r="D3985" i="4" s="1"/>
  <c r="D3986" i="4" s="1"/>
  <c r="D3987" i="4" s="1"/>
  <c r="D3988" i="4" s="1"/>
  <c r="D3989" i="4" s="1"/>
  <c r="D3990" i="4" s="1"/>
  <c r="D3991" i="4" s="1"/>
  <c r="D3992" i="4" s="1"/>
  <c r="D3993" i="4" s="1"/>
  <c r="D3994" i="4" s="1"/>
  <c r="D3995" i="4" s="1"/>
  <c r="D3996" i="4" s="1"/>
  <c r="D3997" i="4" s="1"/>
  <c r="D3998" i="4" s="1"/>
  <c r="D3999" i="4" s="1"/>
  <c r="D4000" i="4" s="1"/>
  <c r="D4001" i="4" s="1"/>
  <c r="D4002" i="4" s="1"/>
  <c r="D4003" i="4" s="1"/>
  <c r="D4004" i="4" s="1"/>
  <c r="D4005" i="4" s="1"/>
  <c r="D4006" i="4" s="1"/>
  <c r="D4007" i="4" s="1"/>
  <c r="D4008" i="4" s="1"/>
  <c r="D4009" i="4" s="1"/>
  <c r="D4010" i="4" s="1"/>
  <c r="D4011" i="4" s="1"/>
  <c r="D4012" i="4" s="1"/>
  <c r="D4013" i="4" s="1"/>
  <c r="D4014" i="4" s="1"/>
  <c r="D4015" i="4" s="1"/>
  <c r="D4016" i="4" s="1"/>
  <c r="D4017" i="4" s="1"/>
  <c r="D4018" i="4" s="1"/>
  <c r="D4019" i="4" s="1"/>
  <c r="D4020" i="4" s="1"/>
  <c r="D4021" i="4" s="1"/>
  <c r="D4022" i="4" s="1"/>
  <c r="D4023" i="4" s="1"/>
  <c r="D4024" i="4" s="1"/>
  <c r="D4025" i="4" s="1"/>
  <c r="D4026" i="4" s="1"/>
  <c r="D4027" i="4" s="1"/>
  <c r="D4028" i="4" s="1"/>
  <c r="D4029" i="4" s="1"/>
  <c r="D4030" i="4" s="1"/>
  <c r="D4031" i="4" s="1"/>
  <c r="D4032" i="4" s="1"/>
  <c r="D4033" i="4" s="1"/>
  <c r="D4034" i="4" s="1"/>
  <c r="D4035" i="4" s="1"/>
  <c r="D4036" i="4" s="1"/>
  <c r="D4037" i="4" s="1"/>
  <c r="D4038" i="4" s="1"/>
  <c r="D4039" i="4" s="1"/>
  <c r="D4040" i="4" s="1"/>
  <c r="D4041" i="4" s="1"/>
  <c r="D4042" i="4" s="1"/>
  <c r="D4043" i="4" s="1"/>
  <c r="D4044" i="4" s="1"/>
  <c r="D4045" i="4" s="1"/>
  <c r="D4046" i="4" s="1"/>
  <c r="D4047" i="4" s="1"/>
  <c r="D4048" i="4" s="1"/>
  <c r="D4049" i="4" s="1"/>
  <c r="D4050" i="4" s="1"/>
  <c r="D4051" i="4" s="1"/>
  <c r="D4052" i="4" s="1"/>
  <c r="D4053" i="4" s="1"/>
  <c r="D4054" i="4" s="1"/>
  <c r="D4055" i="4" s="1"/>
  <c r="D4056" i="4" s="1"/>
  <c r="D4057" i="4" s="1"/>
  <c r="D4058" i="4" s="1"/>
  <c r="D4059" i="4" s="1"/>
  <c r="D4060" i="4" s="1"/>
  <c r="D4061" i="4" s="1"/>
  <c r="D4062" i="4" s="1"/>
  <c r="D4063" i="4" s="1"/>
  <c r="D4064" i="4" s="1"/>
  <c r="D4065" i="4" s="1"/>
  <c r="D4066" i="4" s="1"/>
  <c r="D4067" i="4" s="1"/>
  <c r="D4068" i="4" s="1"/>
  <c r="D4069" i="4" s="1"/>
  <c r="D4070" i="4" s="1"/>
  <c r="D4071" i="4" s="1"/>
  <c r="D4072" i="4" s="1"/>
  <c r="D4073" i="4" s="1"/>
  <c r="D4074" i="4" s="1"/>
  <c r="D4075" i="4" s="1"/>
  <c r="D4076" i="4" s="1"/>
  <c r="D4077" i="4" s="1"/>
  <c r="D4078" i="4" s="1"/>
  <c r="D4079" i="4" s="1"/>
  <c r="D4080" i="4" s="1"/>
  <c r="D4081" i="4" s="1"/>
  <c r="D4082" i="4" s="1"/>
  <c r="D4083" i="4" s="1"/>
  <c r="D4084" i="4" s="1"/>
  <c r="D4085" i="4" s="1"/>
  <c r="D4086" i="4" s="1"/>
  <c r="D4087" i="4" s="1"/>
  <c r="D4088" i="4" s="1"/>
  <c r="D4089" i="4" s="1"/>
  <c r="D4090" i="4" s="1"/>
  <c r="D4091" i="4" s="1"/>
  <c r="D4092" i="4" s="1"/>
  <c r="D4093" i="4" s="1"/>
  <c r="D4094" i="4" s="1"/>
  <c r="D4095" i="4" s="1"/>
  <c r="D4096" i="4" s="1"/>
  <c r="D4097" i="4" s="1"/>
  <c r="D4098" i="4" s="1"/>
  <c r="D4099" i="4" s="1"/>
  <c r="D4100" i="4" s="1"/>
  <c r="D4101" i="4" s="1"/>
  <c r="D4102" i="4" s="1"/>
  <c r="D4103" i="4" s="1"/>
  <c r="D4104" i="4" s="1"/>
  <c r="D4105" i="4" s="1"/>
  <c r="D4106" i="4" s="1"/>
  <c r="D4107" i="4" s="1"/>
  <c r="D4108" i="4" s="1"/>
  <c r="D4109" i="4" s="1"/>
  <c r="D4110" i="4" s="1"/>
  <c r="D4111" i="4" s="1"/>
  <c r="D4112" i="4" s="1"/>
  <c r="D4113" i="4" s="1"/>
  <c r="D4114" i="4" s="1"/>
  <c r="D4115" i="4" s="1"/>
  <c r="D4116" i="4" s="1"/>
  <c r="D4117" i="4" s="1"/>
  <c r="D4118" i="4" s="1"/>
  <c r="D4119" i="4" s="1"/>
  <c r="D4120" i="4" s="1"/>
  <c r="D4121" i="4" s="1"/>
  <c r="D4122" i="4" s="1"/>
  <c r="D4123" i="4" s="1"/>
  <c r="D4124" i="4" s="1"/>
  <c r="D4125" i="4" s="1"/>
  <c r="D4126" i="4" s="1"/>
  <c r="D4127" i="4" s="1"/>
  <c r="D4128" i="4" s="1"/>
  <c r="D4129" i="4" s="1"/>
  <c r="D4130" i="4" s="1"/>
  <c r="D4131" i="4" s="1"/>
  <c r="D4132" i="4" s="1"/>
  <c r="D4133" i="4" s="1"/>
  <c r="D4134" i="4" s="1"/>
  <c r="D4135" i="4" s="1"/>
  <c r="D4136" i="4" s="1"/>
  <c r="D4137" i="4" s="1"/>
  <c r="D4138" i="4" s="1"/>
  <c r="D4139" i="4" s="1"/>
  <c r="D4140" i="4" s="1"/>
  <c r="D4141" i="4" s="1"/>
  <c r="D4142" i="4" s="1"/>
  <c r="D4143" i="4" s="1"/>
  <c r="D4144" i="4" s="1"/>
  <c r="D4145" i="4" s="1"/>
  <c r="D4146" i="4" s="1"/>
  <c r="D4147" i="4" s="1"/>
  <c r="D4148" i="4" s="1"/>
  <c r="D4149" i="4" s="1"/>
  <c r="D4150" i="4" s="1"/>
  <c r="D4151" i="4" s="1"/>
  <c r="D4152" i="4" s="1"/>
  <c r="D4153" i="4" s="1"/>
  <c r="D4154" i="4" s="1"/>
  <c r="D4155" i="4" s="1"/>
  <c r="D4156" i="4" s="1"/>
  <c r="D4157" i="4" s="1"/>
  <c r="D4158" i="4" s="1"/>
  <c r="D4159" i="4" s="1"/>
  <c r="D4160" i="4" s="1"/>
  <c r="D4161" i="4" s="1"/>
  <c r="D4162" i="4" s="1"/>
  <c r="D4163" i="4" s="1"/>
  <c r="D2084" i="4"/>
  <c r="D2" i="4"/>
  <c r="D1786" i="4"/>
  <c r="D1785" i="4" s="1"/>
  <c r="D1784" i="4" s="1"/>
  <c r="D1783" i="4" s="1"/>
  <c r="D1782" i="4" s="1"/>
  <c r="D1781" i="4" s="1"/>
  <c r="D1780" i="4" s="1"/>
  <c r="D1779" i="4" s="1"/>
  <c r="D1778" i="4" s="1"/>
  <c r="D1777" i="4" s="1"/>
  <c r="D1776" i="4" s="1"/>
  <c r="D1775" i="4" s="1"/>
  <c r="D1774" i="4" s="1"/>
  <c r="D1773" i="4" s="1"/>
  <c r="D1772" i="4" s="1"/>
  <c r="D1771" i="4" s="1"/>
  <c r="D1770" i="4" s="1"/>
  <c r="D1769" i="4" s="1"/>
  <c r="D1768" i="4" s="1"/>
  <c r="D1767" i="4" s="1"/>
  <c r="D1766" i="4" s="1"/>
  <c r="D1765" i="4" s="1"/>
  <c r="D1764" i="4" s="1"/>
  <c r="D1763" i="4" s="1"/>
  <c r="D1762" i="4" s="1"/>
  <c r="D1761" i="4" s="1"/>
  <c r="D1760" i="4" s="1"/>
  <c r="D1759" i="4" s="1"/>
  <c r="D1758" i="4" s="1"/>
  <c r="D1757" i="4" s="1"/>
  <c r="D1756" i="4" s="1"/>
  <c r="D1755" i="4" s="1"/>
  <c r="D1754" i="4" s="1"/>
  <c r="D1753" i="4" s="1"/>
  <c r="D1752" i="4" s="1"/>
  <c r="D1751" i="4" s="1"/>
  <c r="D1750" i="4" s="1"/>
  <c r="D1749" i="4" s="1"/>
  <c r="D1748" i="4" s="1"/>
  <c r="D1747" i="4" s="1"/>
  <c r="D1746" i="4" s="1"/>
  <c r="D1745" i="4" s="1"/>
  <c r="D1744" i="4" s="1"/>
  <c r="D1743" i="4" s="1"/>
  <c r="D1742" i="4" s="1"/>
  <c r="D1741" i="4" s="1"/>
  <c r="D1740" i="4" s="1"/>
  <c r="D1739" i="4" s="1"/>
  <c r="D1738" i="4" s="1"/>
  <c r="D1737" i="4" s="1"/>
  <c r="D1736" i="4" s="1"/>
  <c r="D1735" i="4" s="1"/>
  <c r="D1734" i="4" s="1"/>
  <c r="D1733" i="4" s="1"/>
  <c r="D1732" i="4" s="1"/>
  <c r="D1731" i="4" s="1"/>
  <c r="D1730" i="4" s="1"/>
  <c r="D1729" i="4" s="1"/>
  <c r="D1728" i="4" s="1"/>
  <c r="D1727" i="4" s="1"/>
  <c r="D1726" i="4" s="1"/>
  <c r="D1725" i="4" s="1"/>
  <c r="D1724" i="4" s="1"/>
  <c r="D1723" i="4" s="1"/>
  <c r="D1722" i="4" s="1"/>
  <c r="D1721" i="4" s="1"/>
  <c r="D1720" i="4" s="1"/>
  <c r="D1719" i="4" s="1"/>
  <c r="D1718" i="4" s="1"/>
  <c r="D1717" i="4" s="1"/>
  <c r="D1716" i="4" s="1"/>
  <c r="D1715" i="4" s="1"/>
  <c r="D1714" i="4" s="1"/>
  <c r="D1713" i="4" s="1"/>
  <c r="D1712" i="4" s="1"/>
  <c r="D1711" i="4" s="1"/>
  <c r="D1710" i="4" s="1"/>
  <c r="D1709" i="4" s="1"/>
  <c r="D1708" i="4" s="1"/>
  <c r="D1707" i="4" s="1"/>
  <c r="D1706" i="4" s="1"/>
  <c r="D1705" i="4" s="1"/>
  <c r="D1704" i="4" s="1"/>
  <c r="D1703" i="4" s="1"/>
  <c r="D1702" i="4" s="1"/>
  <c r="D1701" i="4" s="1"/>
  <c r="D1700" i="4" s="1"/>
  <c r="D1699" i="4" s="1"/>
  <c r="D1698" i="4" s="1"/>
  <c r="D1697" i="4" s="1"/>
  <c r="D1696" i="4" s="1"/>
  <c r="D1695" i="4" s="1"/>
  <c r="D1694" i="4" s="1"/>
  <c r="D1693" i="4" s="1"/>
  <c r="D1692" i="4" s="1"/>
  <c r="D1691" i="4" s="1"/>
  <c r="D1690" i="4" s="1"/>
  <c r="D1689" i="4" s="1"/>
  <c r="D1688" i="4" s="1"/>
  <c r="D1687" i="4" s="1"/>
  <c r="D1686" i="4" s="1"/>
  <c r="D1685" i="4" s="1"/>
  <c r="D1684" i="4" s="1"/>
  <c r="D1683" i="4" s="1"/>
  <c r="D1682" i="4" s="1"/>
  <c r="D1681" i="4" s="1"/>
  <c r="D1680" i="4" s="1"/>
  <c r="D1679" i="4" s="1"/>
  <c r="D1678" i="4" s="1"/>
  <c r="D1677" i="4" s="1"/>
  <c r="D1676" i="4" s="1"/>
  <c r="D1675" i="4" s="1"/>
  <c r="D1674" i="4" s="1"/>
  <c r="D1673" i="4" s="1"/>
  <c r="D1672" i="4" s="1"/>
  <c r="D1671" i="4" s="1"/>
  <c r="D1670" i="4" s="1"/>
  <c r="D1669" i="4" s="1"/>
  <c r="D1668" i="4" s="1"/>
  <c r="D1667" i="4" s="1"/>
  <c r="D1666" i="4" s="1"/>
  <c r="D1665" i="4" s="1"/>
  <c r="D1664" i="4" s="1"/>
  <c r="D1663" i="4" s="1"/>
  <c r="D1662" i="4" s="1"/>
  <c r="D1661" i="4" s="1"/>
  <c r="D1660" i="4" s="1"/>
  <c r="D1659" i="4" s="1"/>
  <c r="D1658" i="4" s="1"/>
  <c r="D1657" i="4" s="1"/>
  <c r="D1656" i="4" s="1"/>
  <c r="D1655" i="4" s="1"/>
  <c r="D1654" i="4" s="1"/>
  <c r="D1653" i="4" s="1"/>
  <c r="D1652" i="4" s="1"/>
  <c r="D1651" i="4" s="1"/>
  <c r="D1650" i="4" s="1"/>
  <c r="D1649" i="4" s="1"/>
  <c r="D1648" i="4" s="1"/>
  <c r="D1647" i="4" s="1"/>
  <c r="D1646" i="4" s="1"/>
  <c r="D1645" i="4" s="1"/>
  <c r="D1644" i="4" s="1"/>
  <c r="D1643" i="4" s="1"/>
  <c r="D1642" i="4" s="1"/>
  <c r="D1641" i="4" s="1"/>
  <c r="D1640" i="4" s="1"/>
  <c r="D1639" i="4" s="1"/>
  <c r="D1638" i="4" s="1"/>
  <c r="D1637" i="4" s="1"/>
  <c r="D1636" i="4" s="1"/>
  <c r="D1635" i="4" s="1"/>
  <c r="D1634" i="4" s="1"/>
  <c r="D1633" i="4" s="1"/>
  <c r="D1632" i="4" s="1"/>
  <c r="D1631" i="4" s="1"/>
  <c r="D1630" i="4" s="1"/>
  <c r="D1629" i="4" s="1"/>
  <c r="D1628" i="4" s="1"/>
  <c r="D1627" i="4" s="1"/>
  <c r="D1626" i="4" s="1"/>
  <c r="D1625" i="4" s="1"/>
  <c r="D1624" i="4" s="1"/>
  <c r="D1623" i="4" s="1"/>
  <c r="D1622" i="4" s="1"/>
  <c r="D1621" i="4" s="1"/>
  <c r="D1620" i="4" s="1"/>
  <c r="D1619" i="4" s="1"/>
  <c r="D1618" i="4" s="1"/>
  <c r="D1617" i="4" s="1"/>
  <c r="D1616" i="4" s="1"/>
  <c r="D1615" i="4" s="1"/>
  <c r="D1614" i="4" s="1"/>
  <c r="D1613" i="4" s="1"/>
  <c r="D1612" i="4" s="1"/>
  <c r="D1611" i="4" s="1"/>
  <c r="D1610" i="4" s="1"/>
  <c r="D1609" i="4" s="1"/>
  <c r="D1608" i="4" s="1"/>
  <c r="D1607" i="4" s="1"/>
  <c r="D1606" i="4" s="1"/>
  <c r="D1605" i="4" s="1"/>
  <c r="D1604" i="4" s="1"/>
  <c r="D1603" i="4" s="1"/>
  <c r="D1602" i="4" s="1"/>
  <c r="D1601" i="4" s="1"/>
  <c r="D1600" i="4" s="1"/>
  <c r="D1599" i="4" s="1"/>
  <c r="D1598" i="4" s="1"/>
  <c r="D1597" i="4" s="1"/>
  <c r="D1596" i="4" s="1"/>
  <c r="D1595" i="4" s="1"/>
  <c r="D1594" i="4" s="1"/>
  <c r="D1593" i="4" s="1"/>
  <c r="D1592" i="4" s="1"/>
  <c r="D1591" i="4" s="1"/>
  <c r="D1590" i="4" s="1"/>
  <c r="D1589" i="4" s="1"/>
  <c r="D1588" i="4" s="1"/>
  <c r="D1587" i="4" s="1"/>
  <c r="D1586" i="4" s="1"/>
  <c r="D1585" i="4" s="1"/>
  <c r="D1584" i="4" s="1"/>
  <c r="D1583" i="4" s="1"/>
  <c r="D1582" i="4" s="1"/>
  <c r="D1581" i="4" s="1"/>
  <c r="D1580" i="4" s="1"/>
  <c r="D1579" i="4" s="1"/>
  <c r="D1578" i="4" s="1"/>
  <c r="D1577" i="4" s="1"/>
  <c r="D1576" i="4" s="1"/>
  <c r="D1575" i="4" s="1"/>
  <c r="D1574" i="4" s="1"/>
  <c r="D1573" i="4" s="1"/>
  <c r="D1572" i="4" s="1"/>
  <c r="D1571" i="4" s="1"/>
  <c r="D1570" i="4" s="1"/>
  <c r="D1569" i="4" s="1"/>
  <c r="D1568" i="4" s="1"/>
  <c r="D1567" i="4" s="1"/>
  <c r="D1566" i="4" s="1"/>
  <c r="D1565" i="4" s="1"/>
  <c r="D1564" i="4" s="1"/>
  <c r="D1563" i="4" s="1"/>
  <c r="D1562" i="4" s="1"/>
  <c r="D1561" i="4" s="1"/>
  <c r="D1560" i="4" s="1"/>
  <c r="D1559" i="4" s="1"/>
  <c r="D1558" i="4" s="1"/>
  <c r="D1557" i="4" s="1"/>
  <c r="D1556" i="4" s="1"/>
  <c r="D1555" i="4" s="1"/>
  <c r="D1554" i="4" s="1"/>
  <c r="D1553" i="4" s="1"/>
  <c r="D1552" i="4" s="1"/>
  <c r="D1551" i="4" s="1"/>
  <c r="D1550" i="4" s="1"/>
  <c r="D1549" i="4" s="1"/>
  <c r="D1548" i="4" s="1"/>
  <c r="D1547" i="4" s="1"/>
  <c r="D1546" i="4" s="1"/>
  <c r="D1545" i="4" s="1"/>
  <c r="D1544" i="4" s="1"/>
  <c r="D1543" i="4" s="1"/>
  <c r="D1542" i="4" s="1"/>
  <c r="D1541" i="4" s="1"/>
  <c r="D1540" i="4" s="1"/>
  <c r="D1539" i="4" s="1"/>
  <c r="D1538" i="4" s="1"/>
  <c r="D1537" i="4" s="1"/>
  <c r="D1536" i="4" s="1"/>
  <c r="D1535" i="4" s="1"/>
  <c r="D1534" i="4" s="1"/>
  <c r="D1533" i="4" s="1"/>
  <c r="D1532" i="4" s="1"/>
  <c r="D1531" i="4" s="1"/>
  <c r="D1530" i="4" s="1"/>
  <c r="D1529" i="4" s="1"/>
  <c r="D1528" i="4" s="1"/>
  <c r="D1527" i="4" s="1"/>
  <c r="D1526" i="4" s="1"/>
  <c r="D1525" i="4" s="1"/>
  <c r="D1524" i="4" s="1"/>
  <c r="D1523" i="4" s="1"/>
  <c r="D1522" i="4" s="1"/>
  <c r="D1521" i="4" s="1"/>
  <c r="D1520" i="4" s="1"/>
  <c r="D1519" i="4" s="1"/>
  <c r="D1518" i="4" s="1"/>
  <c r="D1517" i="4" s="1"/>
  <c r="D1516" i="4" s="1"/>
  <c r="D1515" i="4" s="1"/>
  <c r="D1514" i="4" s="1"/>
  <c r="D1513" i="4" s="1"/>
  <c r="D1512" i="4" s="1"/>
  <c r="D1511" i="4" s="1"/>
  <c r="D1510" i="4" s="1"/>
  <c r="D1509" i="4" s="1"/>
  <c r="D1508" i="4" s="1"/>
  <c r="D1507" i="4" s="1"/>
  <c r="D1506" i="4" s="1"/>
  <c r="D1505" i="4" s="1"/>
  <c r="D1504" i="4" s="1"/>
  <c r="D1503" i="4" s="1"/>
  <c r="D1502" i="4" s="1"/>
  <c r="D1501" i="4" s="1"/>
  <c r="D1500" i="4" s="1"/>
  <c r="D1499" i="4" s="1"/>
  <c r="D1498" i="4" s="1"/>
  <c r="D1497" i="4" s="1"/>
  <c r="D1496" i="4" s="1"/>
  <c r="D1495" i="4" s="1"/>
  <c r="D1494" i="4" s="1"/>
  <c r="D1493" i="4" s="1"/>
  <c r="D1492" i="4" s="1"/>
  <c r="D1491" i="4" s="1"/>
  <c r="D1490" i="4" s="1"/>
  <c r="D1489" i="4" s="1"/>
  <c r="D1488" i="4" s="1"/>
  <c r="D1487" i="4" s="1"/>
  <c r="D1486" i="4" s="1"/>
  <c r="D1485" i="4" s="1"/>
  <c r="D1484" i="4" s="1"/>
  <c r="D1483" i="4" s="1"/>
  <c r="D1482" i="4" s="1"/>
  <c r="D1481" i="4" s="1"/>
  <c r="D1480" i="4" s="1"/>
  <c r="D1479" i="4" s="1"/>
  <c r="D1478" i="4" s="1"/>
  <c r="D1477" i="4" s="1"/>
  <c r="D1476" i="4" s="1"/>
  <c r="D1475" i="4" s="1"/>
  <c r="D1474" i="4" s="1"/>
  <c r="D1473" i="4" s="1"/>
  <c r="D1472" i="4" s="1"/>
  <c r="D1471" i="4" s="1"/>
  <c r="D1470" i="4" s="1"/>
  <c r="D1469" i="4" s="1"/>
  <c r="D1468" i="4" s="1"/>
  <c r="D1467" i="4" s="1"/>
  <c r="D1466" i="4" s="1"/>
  <c r="D1465" i="4" s="1"/>
  <c r="D1464" i="4" s="1"/>
  <c r="D1463" i="4" s="1"/>
  <c r="D1462" i="4" s="1"/>
  <c r="D1461" i="4" s="1"/>
  <c r="D1460" i="4" s="1"/>
  <c r="D1459" i="4" s="1"/>
  <c r="D1458" i="4" s="1"/>
  <c r="D1457" i="4" s="1"/>
  <c r="D1456" i="4" s="1"/>
  <c r="D1455" i="4" s="1"/>
  <c r="D1454" i="4" s="1"/>
  <c r="D1453" i="4" s="1"/>
  <c r="D1452" i="4" s="1"/>
  <c r="D1451" i="4" s="1"/>
  <c r="D1450" i="4" s="1"/>
  <c r="D1449" i="4" s="1"/>
  <c r="D1448" i="4" s="1"/>
  <c r="D1447" i="4" s="1"/>
  <c r="D1446" i="4" s="1"/>
  <c r="D1445" i="4" s="1"/>
  <c r="D1444" i="4" s="1"/>
  <c r="D1443" i="4" s="1"/>
  <c r="D1442" i="4" s="1"/>
  <c r="D1441" i="4" s="1"/>
  <c r="D1440" i="4" s="1"/>
  <c r="D1439" i="4" s="1"/>
  <c r="D1438" i="4" s="1"/>
  <c r="D1437" i="4" s="1"/>
  <c r="D1436" i="4" s="1"/>
  <c r="D1435" i="4" s="1"/>
  <c r="D1434" i="4" s="1"/>
  <c r="D1433" i="4" s="1"/>
  <c r="D1432" i="4" s="1"/>
  <c r="D1431" i="4" s="1"/>
  <c r="D1430" i="4" s="1"/>
  <c r="D1429" i="4" s="1"/>
  <c r="D1428" i="4" s="1"/>
  <c r="D1427" i="4" s="1"/>
  <c r="D1426" i="4" s="1"/>
  <c r="D1425" i="4" s="1"/>
  <c r="D1424" i="4" s="1"/>
  <c r="D1423" i="4" s="1"/>
  <c r="D1422" i="4" s="1"/>
  <c r="D1421" i="4" s="1"/>
  <c r="D1420" i="4" s="1"/>
  <c r="D1419" i="4" s="1"/>
  <c r="D1418" i="4" s="1"/>
  <c r="D1417" i="4" s="1"/>
  <c r="D1416" i="4" s="1"/>
  <c r="D1415" i="4" s="1"/>
  <c r="D1414" i="4" s="1"/>
  <c r="D1413" i="4" s="1"/>
  <c r="D1412" i="4" s="1"/>
  <c r="D1411" i="4" s="1"/>
  <c r="D1410" i="4" s="1"/>
  <c r="D1409" i="4" s="1"/>
  <c r="D1408" i="4" s="1"/>
  <c r="D1407" i="4" s="1"/>
  <c r="D1406" i="4" s="1"/>
  <c r="D1405" i="4" s="1"/>
  <c r="D1404" i="4" s="1"/>
  <c r="D1403" i="4" s="1"/>
  <c r="D1402" i="4" s="1"/>
  <c r="D1401" i="4" s="1"/>
  <c r="D1400" i="4" s="1"/>
  <c r="D1399" i="4" s="1"/>
  <c r="D1398" i="4" s="1"/>
  <c r="D1397" i="4" s="1"/>
  <c r="D1396" i="4" s="1"/>
  <c r="D1395" i="4" s="1"/>
  <c r="D1394" i="4" s="1"/>
  <c r="D1393" i="4" s="1"/>
  <c r="D1392" i="4" s="1"/>
  <c r="D1391" i="4" s="1"/>
  <c r="D1390" i="4" s="1"/>
  <c r="D1389" i="4" s="1"/>
  <c r="D1388" i="4" s="1"/>
  <c r="D1387" i="4" s="1"/>
  <c r="D1386" i="4" s="1"/>
  <c r="D1385" i="4" s="1"/>
  <c r="D1384" i="4" s="1"/>
  <c r="D1383" i="4" s="1"/>
  <c r="D1382" i="4" s="1"/>
  <c r="D1381" i="4" s="1"/>
  <c r="D1380" i="4" s="1"/>
  <c r="D1379" i="4" s="1"/>
  <c r="D1378" i="4" s="1"/>
  <c r="D1377" i="4" s="1"/>
  <c r="D1376" i="4" s="1"/>
  <c r="D1375" i="4" s="1"/>
  <c r="D1374" i="4" s="1"/>
  <c r="D1373" i="4" s="1"/>
  <c r="D1372" i="4" s="1"/>
  <c r="D1371" i="4" s="1"/>
  <c r="D1370" i="4" s="1"/>
  <c r="D1369" i="4" s="1"/>
  <c r="D1368" i="4" s="1"/>
  <c r="D1367" i="4" s="1"/>
  <c r="D1366" i="4" s="1"/>
  <c r="D1365" i="4" s="1"/>
  <c r="D1364" i="4" s="1"/>
  <c r="D1363" i="4" s="1"/>
  <c r="D1362" i="4" s="1"/>
  <c r="D1361" i="4" s="1"/>
  <c r="D1360" i="4" s="1"/>
  <c r="D1359" i="4" s="1"/>
  <c r="D1358" i="4" s="1"/>
  <c r="D1357" i="4" s="1"/>
  <c r="D1356" i="4" s="1"/>
  <c r="D1355" i="4" s="1"/>
  <c r="D1354" i="4" s="1"/>
  <c r="D1353" i="4" s="1"/>
  <c r="D1352" i="4" s="1"/>
  <c r="D1351" i="4" s="1"/>
  <c r="D1350" i="4" s="1"/>
  <c r="D1349" i="4" s="1"/>
  <c r="D1348" i="4" s="1"/>
  <c r="D1347" i="4" s="1"/>
  <c r="D1346" i="4" s="1"/>
  <c r="D1345" i="4" s="1"/>
  <c r="D1344" i="4" s="1"/>
  <c r="D1343" i="4" s="1"/>
  <c r="D1342" i="4" s="1"/>
  <c r="D1341" i="4" s="1"/>
  <c r="D1340" i="4" s="1"/>
  <c r="D1339" i="4" s="1"/>
  <c r="D1338" i="4" s="1"/>
  <c r="D1337" i="4" s="1"/>
  <c r="D1336" i="4" s="1"/>
  <c r="D1335" i="4" s="1"/>
  <c r="D1334" i="4" s="1"/>
  <c r="D1333" i="4" s="1"/>
  <c r="D1332" i="4" s="1"/>
  <c r="D1331" i="4" s="1"/>
  <c r="D1330" i="4" s="1"/>
  <c r="D1329" i="4" s="1"/>
  <c r="D1328" i="4" s="1"/>
  <c r="D1327" i="4" s="1"/>
  <c r="D1326" i="4" s="1"/>
  <c r="D1325" i="4" s="1"/>
  <c r="D1324" i="4" s="1"/>
  <c r="D1323" i="4" s="1"/>
  <c r="D1322" i="4" s="1"/>
  <c r="D1321" i="4" s="1"/>
  <c r="D1320" i="4" s="1"/>
  <c r="D1319" i="4" s="1"/>
  <c r="D1318" i="4" s="1"/>
  <c r="D1317" i="4" s="1"/>
  <c r="D1316" i="4" s="1"/>
  <c r="D1315" i="4" s="1"/>
  <c r="D1314" i="4" s="1"/>
  <c r="D1313" i="4" s="1"/>
  <c r="D1312" i="4" s="1"/>
  <c r="D1311" i="4" s="1"/>
  <c r="D1310" i="4" s="1"/>
  <c r="D1309" i="4" s="1"/>
  <c r="D1308" i="4" s="1"/>
  <c r="D1307" i="4" s="1"/>
  <c r="D1306" i="4" s="1"/>
  <c r="D1305" i="4" s="1"/>
  <c r="D1304" i="4" s="1"/>
  <c r="D1303" i="4" s="1"/>
  <c r="D1302" i="4" s="1"/>
  <c r="D1301" i="4" s="1"/>
  <c r="D1300" i="4" s="1"/>
  <c r="D1299" i="4" s="1"/>
  <c r="D1298" i="4" s="1"/>
  <c r="D1297" i="4" s="1"/>
  <c r="D1296" i="4" s="1"/>
  <c r="D1295" i="4" s="1"/>
  <c r="D1294" i="4" s="1"/>
  <c r="D1293" i="4" s="1"/>
  <c r="D1292" i="4" s="1"/>
  <c r="D1291" i="4" s="1"/>
  <c r="D1290" i="4" s="1"/>
  <c r="D1289" i="4" s="1"/>
  <c r="D1288" i="4" s="1"/>
  <c r="D1287" i="4" s="1"/>
  <c r="D1286" i="4" s="1"/>
  <c r="D1285" i="4" s="1"/>
  <c r="D1284" i="4" s="1"/>
  <c r="D1283" i="4" s="1"/>
  <c r="D1282" i="4" s="1"/>
  <c r="D1281" i="4" s="1"/>
  <c r="D1280" i="4" s="1"/>
  <c r="D1279" i="4" s="1"/>
  <c r="D1278" i="4" s="1"/>
  <c r="D1277" i="4" s="1"/>
  <c r="D1276" i="4" s="1"/>
  <c r="D1275" i="4" s="1"/>
  <c r="D1274" i="4" s="1"/>
  <c r="D1273" i="4" s="1"/>
  <c r="D1272" i="4" s="1"/>
  <c r="D1271" i="4" s="1"/>
  <c r="D1270" i="4" s="1"/>
  <c r="D1269" i="4" s="1"/>
  <c r="D1268" i="4" s="1"/>
  <c r="D1267" i="4" s="1"/>
  <c r="D1266" i="4" s="1"/>
  <c r="D1265" i="4" s="1"/>
  <c r="D1264" i="4" s="1"/>
  <c r="D1263" i="4" s="1"/>
  <c r="D1262" i="4" s="1"/>
  <c r="D1261" i="4" s="1"/>
  <c r="D1260" i="4" s="1"/>
  <c r="D1259" i="4" s="1"/>
  <c r="D1258" i="4" s="1"/>
  <c r="D1257" i="4" s="1"/>
  <c r="D1256" i="4" s="1"/>
  <c r="D1255" i="4" s="1"/>
  <c r="D1254" i="4" s="1"/>
  <c r="D1253" i="4" s="1"/>
  <c r="D1252" i="4" s="1"/>
  <c r="D1251" i="4" s="1"/>
  <c r="D1250" i="4" s="1"/>
  <c r="D1249" i="4" s="1"/>
  <c r="D1248" i="4" s="1"/>
  <c r="D1247" i="4" s="1"/>
  <c r="D1246" i="4" s="1"/>
  <c r="D1245" i="4" s="1"/>
  <c r="D1244" i="4" s="1"/>
  <c r="D1243" i="4" s="1"/>
  <c r="D1242" i="4" s="1"/>
  <c r="D1241" i="4" s="1"/>
  <c r="D1240" i="4" s="1"/>
  <c r="D1239" i="4" s="1"/>
  <c r="D1238" i="4" s="1"/>
  <c r="D1237" i="4" s="1"/>
  <c r="D1236" i="4" s="1"/>
  <c r="D1235" i="4" s="1"/>
  <c r="D1234" i="4" s="1"/>
  <c r="D1233" i="4" s="1"/>
  <c r="D1232" i="4" s="1"/>
  <c r="D1231" i="4" s="1"/>
  <c r="D1230" i="4" s="1"/>
  <c r="D1229" i="4" s="1"/>
  <c r="D1228" i="4" s="1"/>
  <c r="D1227" i="4" s="1"/>
  <c r="D1226" i="4" s="1"/>
  <c r="D1225" i="4" s="1"/>
  <c r="D1224" i="4" s="1"/>
  <c r="D1223" i="4" s="1"/>
  <c r="D1222" i="4" s="1"/>
  <c r="D1221" i="4" s="1"/>
  <c r="D1220" i="4" s="1"/>
  <c r="D1219" i="4" s="1"/>
  <c r="D1218" i="4" s="1"/>
  <c r="D1217" i="4" s="1"/>
  <c r="D1216" i="4" s="1"/>
  <c r="D1215" i="4" s="1"/>
  <c r="D1214" i="4" s="1"/>
  <c r="D1213" i="4" s="1"/>
  <c r="D1212" i="4" s="1"/>
  <c r="D1211" i="4" s="1"/>
  <c r="D1210" i="4" s="1"/>
  <c r="D1209" i="4" s="1"/>
  <c r="D1208" i="4" s="1"/>
  <c r="D1207" i="4" s="1"/>
  <c r="D1206" i="4" s="1"/>
  <c r="D1205" i="4" s="1"/>
  <c r="D1204" i="4" s="1"/>
  <c r="D1203" i="4" s="1"/>
  <c r="D1202" i="4" s="1"/>
  <c r="D1201" i="4" s="1"/>
  <c r="D1200" i="4" s="1"/>
  <c r="D1199" i="4" s="1"/>
  <c r="D1198" i="4" s="1"/>
  <c r="D1197" i="4" s="1"/>
  <c r="D1196" i="4" s="1"/>
  <c r="D1195" i="4" s="1"/>
  <c r="D1194" i="4" s="1"/>
  <c r="D1193" i="4" s="1"/>
  <c r="D1192" i="4" s="1"/>
  <c r="D1191" i="4" s="1"/>
  <c r="D1190" i="4" s="1"/>
  <c r="D1189" i="4" s="1"/>
  <c r="D1188" i="4" s="1"/>
  <c r="D1187" i="4" s="1"/>
  <c r="D1186" i="4" s="1"/>
  <c r="D1185" i="4" s="1"/>
  <c r="D1184" i="4" s="1"/>
  <c r="D1183" i="4" s="1"/>
  <c r="D1182" i="4" s="1"/>
  <c r="D1181" i="4" s="1"/>
  <c r="D1180" i="4" s="1"/>
  <c r="D1179" i="4" s="1"/>
  <c r="D1178" i="4" s="1"/>
  <c r="D1177" i="4" s="1"/>
  <c r="D1176" i="4" s="1"/>
  <c r="D1175" i="4" s="1"/>
  <c r="D1174" i="4" s="1"/>
  <c r="D1173" i="4" s="1"/>
  <c r="D1172" i="4" s="1"/>
  <c r="D1171" i="4" s="1"/>
  <c r="D1170" i="4" s="1"/>
  <c r="D1169" i="4" s="1"/>
  <c r="D1168" i="4" s="1"/>
  <c r="D1167" i="4" s="1"/>
  <c r="D1166" i="4" s="1"/>
  <c r="D1165" i="4" s="1"/>
  <c r="D1164" i="4" s="1"/>
  <c r="D1163" i="4" s="1"/>
  <c r="D1162" i="4" s="1"/>
  <c r="D1161" i="4" s="1"/>
  <c r="D1160" i="4" s="1"/>
  <c r="D1159" i="4" s="1"/>
  <c r="D1158" i="4" s="1"/>
  <c r="D1157" i="4" s="1"/>
  <c r="D1156" i="4" s="1"/>
  <c r="D1155" i="4" s="1"/>
  <c r="D1154" i="4" s="1"/>
  <c r="D1153" i="4" s="1"/>
  <c r="D1152" i="4" s="1"/>
  <c r="D1151" i="4" s="1"/>
  <c r="D1150" i="4" s="1"/>
  <c r="D1149" i="4" s="1"/>
  <c r="D1148" i="4" s="1"/>
  <c r="D1147" i="4" s="1"/>
  <c r="D1146" i="4" s="1"/>
  <c r="D1145" i="4" s="1"/>
  <c r="D1144" i="4" s="1"/>
  <c r="D1143" i="4" s="1"/>
  <c r="D1142" i="4" s="1"/>
  <c r="D1141" i="4" s="1"/>
  <c r="D1140" i="4" s="1"/>
  <c r="D1139" i="4" s="1"/>
  <c r="D1138" i="4" s="1"/>
  <c r="D1137" i="4" s="1"/>
  <c r="D1136" i="4" s="1"/>
  <c r="D1135" i="4" s="1"/>
  <c r="D1134" i="4" s="1"/>
  <c r="D1133" i="4" s="1"/>
  <c r="D1132" i="4" s="1"/>
  <c r="D1131" i="4" s="1"/>
  <c r="D1130" i="4" s="1"/>
  <c r="D1129" i="4" s="1"/>
  <c r="D1128" i="4" s="1"/>
  <c r="D1127" i="4" s="1"/>
  <c r="D1126" i="4" s="1"/>
  <c r="D1125" i="4" s="1"/>
  <c r="D1124" i="4" s="1"/>
  <c r="D1123" i="4" s="1"/>
  <c r="D1122" i="4" s="1"/>
  <c r="D1121" i="4" s="1"/>
  <c r="D1120" i="4" s="1"/>
  <c r="D1119" i="4" s="1"/>
  <c r="D1118" i="4" s="1"/>
  <c r="D1117" i="4" s="1"/>
  <c r="D1116" i="4" s="1"/>
  <c r="D1115" i="4" s="1"/>
  <c r="D1114" i="4" s="1"/>
  <c r="D1113" i="4" s="1"/>
  <c r="D1112" i="4" s="1"/>
  <c r="D1111" i="4" s="1"/>
  <c r="D1110" i="4" s="1"/>
  <c r="D1109" i="4" s="1"/>
  <c r="D1108" i="4" s="1"/>
  <c r="D1107" i="4" s="1"/>
  <c r="D1106" i="4" s="1"/>
  <c r="D1105" i="4" s="1"/>
  <c r="D1104" i="4" s="1"/>
  <c r="D1103" i="4" s="1"/>
  <c r="D1102" i="4" s="1"/>
  <c r="D1101" i="4" s="1"/>
  <c r="D1100" i="4" s="1"/>
  <c r="D1099" i="4" s="1"/>
  <c r="D1098" i="4" s="1"/>
  <c r="D1097" i="4" s="1"/>
  <c r="D1096" i="4" s="1"/>
  <c r="D1095" i="4" s="1"/>
  <c r="D1094" i="4" s="1"/>
  <c r="D1093" i="4" s="1"/>
  <c r="D1092" i="4" s="1"/>
  <c r="D1091" i="4" s="1"/>
  <c r="D1090" i="4" s="1"/>
  <c r="D1089" i="4" s="1"/>
  <c r="D1088" i="4" s="1"/>
  <c r="D1087" i="4" s="1"/>
  <c r="D1086" i="4" s="1"/>
  <c r="D1085" i="4" s="1"/>
  <c r="D1084" i="4" s="1"/>
  <c r="D1083" i="4" s="1"/>
  <c r="D1082" i="4" s="1"/>
  <c r="D1081" i="4" s="1"/>
  <c r="D1080" i="4" s="1"/>
  <c r="D1079" i="4" s="1"/>
  <c r="D1078" i="4" s="1"/>
  <c r="D1077" i="4" s="1"/>
  <c r="D1076" i="4" s="1"/>
  <c r="D1075" i="4" s="1"/>
  <c r="D1074" i="4" s="1"/>
  <c r="D1073" i="4" s="1"/>
  <c r="D1072" i="4" s="1"/>
  <c r="D1071" i="4" s="1"/>
  <c r="D1070" i="4" s="1"/>
  <c r="D1069" i="4" s="1"/>
  <c r="D1068" i="4" s="1"/>
  <c r="D1067" i="4" s="1"/>
  <c r="D1066" i="4" s="1"/>
  <c r="D1065" i="4" s="1"/>
  <c r="D1064" i="4" s="1"/>
  <c r="D1063" i="4" s="1"/>
  <c r="D1062" i="4" s="1"/>
  <c r="D1061" i="4" s="1"/>
  <c r="D1060" i="4" s="1"/>
  <c r="D1059" i="4" s="1"/>
  <c r="D1058" i="4" s="1"/>
  <c r="D1057" i="4" s="1"/>
  <c r="D1056" i="4" s="1"/>
  <c r="D1055" i="4" s="1"/>
  <c r="D1054" i="4" s="1"/>
  <c r="D1053" i="4" s="1"/>
  <c r="D1052" i="4" s="1"/>
  <c r="D1051" i="4" s="1"/>
  <c r="D1050" i="4" s="1"/>
  <c r="D1049" i="4" s="1"/>
  <c r="D1048" i="4" s="1"/>
  <c r="D1047" i="4" s="1"/>
  <c r="D1046" i="4" s="1"/>
  <c r="D1045" i="4" s="1"/>
  <c r="D1044" i="4" s="1"/>
  <c r="D1043" i="4" s="1"/>
  <c r="D1042" i="4" s="1"/>
  <c r="D1041" i="4" s="1"/>
  <c r="D1040" i="4" s="1"/>
  <c r="D1039" i="4" s="1"/>
  <c r="D1038" i="4" s="1"/>
  <c r="D1037" i="4" s="1"/>
  <c r="D1036" i="4" s="1"/>
  <c r="D1035" i="4" s="1"/>
  <c r="D1034" i="4" s="1"/>
  <c r="D1033" i="4" s="1"/>
  <c r="D1032" i="4" s="1"/>
  <c r="D1031" i="4" s="1"/>
  <c r="D1030" i="4" s="1"/>
  <c r="D1029" i="4" s="1"/>
  <c r="D1028" i="4" s="1"/>
  <c r="D1027" i="4" s="1"/>
  <c r="D1026" i="4" s="1"/>
  <c r="D1025" i="4" s="1"/>
  <c r="D1024" i="4" s="1"/>
  <c r="D1023" i="4" s="1"/>
  <c r="D1022" i="4" s="1"/>
  <c r="D1021" i="4" s="1"/>
  <c r="D1020" i="4" s="1"/>
  <c r="D1019" i="4" s="1"/>
  <c r="D1018" i="4" s="1"/>
  <c r="D1017" i="4" s="1"/>
  <c r="D1016" i="4" s="1"/>
  <c r="D1015" i="4" s="1"/>
  <c r="D1014" i="4" s="1"/>
  <c r="D1013" i="4" s="1"/>
  <c r="D1012" i="4" s="1"/>
  <c r="D1011" i="4" s="1"/>
  <c r="D1010" i="4" s="1"/>
  <c r="D1009" i="4" s="1"/>
  <c r="D1008" i="4" s="1"/>
  <c r="D1007" i="4" s="1"/>
  <c r="D1006" i="4" s="1"/>
  <c r="D1005" i="4" s="1"/>
  <c r="D1004" i="4" s="1"/>
  <c r="D1003" i="4" s="1"/>
  <c r="D1002" i="4" s="1"/>
  <c r="D1001" i="4" s="1"/>
  <c r="D1000" i="4" s="1"/>
  <c r="D999" i="4" s="1"/>
  <c r="D998" i="4" s="1"/>
  <c r="D997" i="4" s="1"/>
  <c r="D996" i="4" s="1"/>
  <c r="D995" i="4" s="1"/>
  <c r="D994" i="4" s="1"/>
  <c r="D993" i="4" s="1"/>
  <c r="D992" i="4" s="1"/>
  <c r="D991" i="4" s="1"/>
  <c r="D990" i="4" s="1"/>
  <c r="D989" i="4" s="1"/>
  <c r="D988" i="4" s="1"/>
  <c r="D987" i="4" s="1"/>
  <c r="D986" i="4" s="1"/>
  <c r="D985" i="4" s="1"/>
  <c r="D984" i="4" s="1"/>
  <c r="D983" i="4" s="1"/>
  <c r="D982" i="4" s="1"/>
  <c r="D981" i="4" s="1"/>
  <c r="D980" i="4" s="1"/>
  <c r="D979" i="4" s="1"/>
  <c r="D978" i="4" s="1"/>
  <c r="D977" i="4" s="1"/>
  <c r="D976" i="4" s="1"/>
  <c r="D975" i="4" s="1"/>
  <c r="D974" i="4" s="1"/>
  <c r="D973" i="4" s="1"/>
  <c r="D972" i="4" s="1"/>
  <c r="D971" i="4" s="1"/>
  <c r="D970" i="4" s="1"/>
  <c r="D969" i="4" s="1"/>
  <c r="D968" i="4" s="1"/>
  <c r="D967" i="4" s="1"/>
  <c r="D966" i="4" s="1"/>
  <c r="D965" i="4" s="1"/>
  <c r="D964" i="4" s="1"/>
  <c r="D963" i="4" s="1"/>
  <c r="D962" i="4" s="1"/>
  <c r="D961" i="4" s="1"/>
  <c r="D960" i="4" s="1"/>
  <c r="D959" i="4" s="1"/>
  <c r="D958" i="4" s="1"/>
  <c r="D957" i="4" s="1"/>
  <c r="D956" i="4" s="1"/>
  <c r="D955" i="4" s="1"/>
  <c r="D954" i="4" s="1"/>
  <c r="D953" i="4" s="1"/>
  <c r="D952" i="4" s="1"/>
  <c r="D951" i="4" s="1"/>
  <c r="D950" i="4" s="1"/>
  <c r="D949" i="4" s="1"/>
  <c r="D948" i="4" s="1"/>
  <c r="D947" i="4" s="1"/>
  <c r="D946" i="4" s="1"/>
  <c r="D945" i="4" s="1"/>
  <c r="D944" i="4" s="1"/>
  <c r="D943" i="4" s="1"/>
  <c r="D942" i="4" s="1"/>
  <c r="D941" i="4" s="1"/>
  <c r="D940" i="4" s="1"/>
  <c r="D939" i="4" s="1"/>
  <c r="D938" i="4" s="1"/>
  <c r="D937" i="4" s="1"/>
  <c r="D936" i="4" s="1"/>
  <c r="D935" i="4" s="1"/>
  <c r="D934" i="4" s="1"/>
  <c r="D933" i="4" s="1"/>
  <c r="D932" i="4" s="1"/>
  <c r="D931" i="4" s="1"/>
  <c r="D930" i="4" s="1"/>
  <c r="D929" i="4" s="1"/>
  <c r="D928" i="4" s="1"/>
  <c r="D927" i="4" s="1"/>
  <c r="D926" i="4" s="1"/>
  <c r="D925" i="4" s="1"/>
  <c r="D924" i="4" s="1"/>
  <c r="D923" i="4" s="1"/>
  <c r="D922" i="4" s="1"/>
  <c r="D921" i="4" s="1"/>
  <c r="D920" i="4" s="1"/>
  <c r="D919" i="4" s="1"/>
  <c r="D918" i="4" s="1"/>
  <c r="D917" i="4" s="1"/>
  <c r="D916" i="4" s="1"/>
  <c r="D915" i="4" s="1"/>
  <c r="D914" i="4" s="1"/>
  <c r="D913" i="4" s="1"/>
  <c r="D912" i="4" s="1"/>
  <c r="D911" i="4" s="1"/>
  <c r="D910" i="4" s="1"/>
  <c r="D909" i="4" s="1"/>
  <c r="D908" i="4" s="1"/>
  <c r="D907" i="4" s="1"/>
  <c r="D906" i="4" s="1"/>
  <c r="D905" i="4" s="1"/>
  <c r="D904" i="4" s="1"/>
  <c r="D903" i="4" s="1"/>
  <c r="D902" i="4" s="1"/>
  <c r="D901" i="4" s="1"/>
  <c r="D900" i="4" s="1"/>
  <c r="D899" i="4" s="1"/>
  <c r="D898" i="4" s="1"/>
  <c r="D897" i="4" s="1"/>
  <c r="D896" i="4" s="1"/>
  <c r="D895" i="4" s="1"/>
  <c r="D894" i="4" s="1"/>
  <c r="D893" i="4" s="1"/>
  <c r="D892" i="4" s="1"/>
  <c r="D891" i="4" s="1"/>
  <c r="D890" i="4" s="1"/>
  <c r="D889" i="4" s="1"/>
  <c r="D888" i="4" s="1"/>
  <c r="D887" i="4" s="1"/>
  <c r="D886" i="4" s="1"/>
  <c r="D885" i="4" s="1"/>
  <c r="D884" i="4" s="1"/>
  <c r="D883" i="4" s="1"/>
  <c r="D882" i="4" s="1"/>
  <c r="D881" i="4" s="1"/>
  <c r="D880" i="4" s="1"/>
  <c r="D879" i="4" s="1"/>
  <c r="D878" i="4" s="1"/>
  <c r="D877" i="4" s="1"/>
  <c r="D876" i="4" s="1"/>
  <c r="D875" i="4" s="1"/>
  <c r="D874" i="4" s="1"/>
  <c r="D873" i="4" s="1"/>
  <c r="D872" i="4" s="1"/>
  <c r="D871" i="4" s="1"/>
  <c r="D870" i="4" s="1"/>
  <c r="D869" i="4" s="1"/>
  <c r="D868" i="4" s="1"/>
  <c r="D867" i="4" s="1"/>
  <c r="D866" i="4" s="1"/>
  <c r="D865" i="4" s="1"/>
  <c r="D864" i="4" s="1"/>
  <c r="D863" i="4" s="1"/>
  <c r="D862" i="4" s="1"/>
  <c r="D861" i="4" s="1"/>
  <c r="D860" i="4" s="1"/>
  <c r="D859" i="4" s="1"/>
  <c r="D858" i="4" s="1"/>
  <c r="D857" i="4" s="1"/>
  <c r="D856" i="4" s="1"/>
  <c r="D855" i="4" s="1"/>
  <c r="D854" i="4" s="1"/>
  <c r="D853" i="4" s="1"/>
  <c r="D852" i="4" s="1"/>
  <c r="D851" i="4" s="1"/>
  <c r="D850" i="4" s="1"/>
  <c r="D849" i="4" s="1"/>
  <c r="D848" i="4" s="1"/>
  <c r="D847" i="4" s="1"/>
  <c r="D846" i="4" s="1"/>
  <c r="D845" i="4" s="1"/>
  <c r="D844" i="4" s="1"/>
  <c r="D843" i="4" s="1"/>
  <c r="D842" i="4" s="1"/>
  <c r="D841" i="4" s="1"/>
  <c r="D840" i="4" s="1"/>
  <c r="D839" i="4" s="1"/>
  <c r="D838" i="4" s="1"/>
  <c r="D837" i="4" s="1"/>
  <c r="D836" i="4" s="1"/>
  <c r="D835" i="4" s="1"/>
  <c r="D834" i="4" s="1"/>
  <c r="D833" i="4" s="1"/>
  <c r="D832" i="4" s="1"/>
  <c r="D831" i="4" s="1"/>
  <c r="D830" i="4" s="1"/>
  <c r="D829" i="4" s="1"/>
  <c r="D828" i="4" s="1"/>
  <c r="D827" i="4" s="1"/>
  <c r="D826" i="4" s="1"/>
  <c r="D825" i="4" s="1"/>
  <c r="D824" i="4" s="1"/>
  <c r="D823" i="4" s="1"/>
  <c r="D822" i="4" s="1"/>
  <c r="D821" i="4" s="1"/>
  <c r="D820" i="4" s="1"/>
  <c r="D819" i="4" s="1"/>
  <c r="D818" i="4" s="1"/>
  <c r="D817" i="4" s="1"/>
  <c r="D816" i="4" s="1"/>
  <c r="D815" i="4" s="1"/>
  <c r="D814" i="4" s="1"/>
  <c r="D813" i="4" s="1"/>
  <c r="D812" i="4" s="1"/>
  <c r="D811" i="4" s="1"/>
  <c r="D810" i="4" s="1"/>
  <c r="D809" i="4" s="1"/>
  <c r="D808" i="4" s="1"/>
  <c r="D807" i="4" s="1"/>
  <c r="D806" i="4" s="1"/>
  <c r="D805" i="4" s="1"/>
  <c r="D804" i="4" s="1"/>
  <c r="D803" i="4" s="1"/>
  <c r="D802" i="4" s="1"/>
  <c r="D801" i="4" s="1"/>
  <c r="D800" i="4" s="1"/>
  <c r="D799" i="4" s="1"/>
  <c r="D798" i="4" s="1"/>
  <c r="D797" i="4" s="1"/>
  <c r="D796" i="4" s="1"/>
  <c r="D795" i="4" s="1"/>
  <c r="D794" i="4" s="1"/>
  <c r="D793" i="4" s="1"/>
  <c r="D792" i="4" s="1"/>
  <c r="D791" i="4" s="1"/>
  <c r="D790" i="4" s="1"/>
  <c r="D789" i="4" s="1"/>
  <c r="D788" i="4" s="1"/>
  <c r="D787" i="4" s="1"/>
  <c r="D786" i="4" s="1"/>
  <c r="D785" i="4" s="1"/>
  <c r="D784" i="4" s="1"/>
  <c r="D783" i="4" s="1"/>
  <c r="D782" i="4" s="1"/>
  <c r="D781" i="4" s="1"/>
  <c r="D780" i="4" s="1"/>
  <c r="D779" i="4" s="1"/>
  <c r="D778" i="4" s="1"/>
  <c r="D777" i="4" s="1"/>
  <c r="D776" i="4" s="1"/>
  <c r="D775" i="4" s="1"/>
  <c r="D774" i="4" s="1"/>
  <c r="D773" i="4" s="1"/>
  <c r="D772" i="4" s="1"/>
  <c r="D771" i="4" s="1"/>
  <c r="D770" i="4" s="1"/>
  <c r="D769" i="4" s="1"/>
  <c r="D768" i="4" s="1"/>
  <c r="D767" i="4" s="1"/>
  <c r="D766" i="4" s="1"/>
  <c r="D765" i="4" s="1"/>
  <c r="D764" i="4" s="1"/>
  <c r="D763" i="4" s="1"/>
  <c r="D762" i="4" s="1"/>
  <c r="D761" i="4" s="1"/>
  <c r="D760" i="4" s="1"/>
  <c r="D759" i="4" s="1"/>
  <c r="D758" i="4" s="1"/>
  <c r="D757" i="4" s="1"/>
  <c r="D756" i="4" s="1"/>
  <c r="D755" i="4" s="1"/>
  <c r="D754" i="4" s="1"/>
  <c r="D753" i="4" s="1"/>
  <c r="D752" i="4" s="1"/>
  <c r="D751" i="4" s="1"/>
  <c r="D750" i="4" s="1"/>
  <c r="D749" i="4" s="1"/>
  <c r="D748" i="4" s="1"/>
  <c r="D747" i="4" s="1"/>
  <c r="D746" i="4" s="1"/>
  <c r="D745" i="4" s="1"/>
  <c r="D744" i="4" s="1"/>
  <c r="D743" i="4" s="1"/>
  <c r="D742" i="4" s="1"/>
  <c r="D741" i="4" s="1"/>
  <c r="D740" i="4" s="1"/>
  <c r="D739" i="4" s="1"/>
  <c r="D738" i="4" s="1"/>
  <c r="D737" i="4" s="1"/>
  <c r="D736" i="4" s="1"/>
  <c r="D735" i="4" s="1"/>
  <c r="D734" i="4" s="1"/>
  <c r="D733" i="4" s="1"/>
  <c r="D732" i="4" s="1"/>
  <c r="D731" i="4" s="1"/>
  <c r="D730" i="4" s="1"/>
  <c r="D729" i="4" s="1"/>
  <c r="D728" i="4" s="1"/>
  <c r="D727" i="4" s="1"/>
  <c r="D726" i="4" s="1"/>
  <c r="D725" i="4" s="1"/>
  <c r="D724" i="4" s="1"/>
  <c r="D723" i="4" s="1"/>
  <c r="D722" i="4" s="1"/>
  <c r="D721" i="4" s="1"/>
  <c r="D720" i="4" s="1"/>
  <c r="D719" i="4" s="1"/>
  <c r="D718" i="4" s="1"/>
  <c r="D717" i="4" s="1"/>
  <c r="D716" i="4" s="1"/>
  <c r="D715" i="4" s="1"/>
  <c r="D714" i="4" s="1"/>
  <c r="D713" i="4" s="1"/>
  <c r="D712" i="4" s="1"/>
  <c r="D711" i="4" s="1"/>
  <c r="D710" i="4" s="1"/>
  <c r="D709" i="4" s="1"/>
  <c r="D708" i="4" s="1"/>
  <c r="D707" i="4" s="1"/>
  <c r="D706" i="4" s="1"/>
  <c r="D705" i="4" s="1"/>
  <c r="D704" i="4" s="1"/>
  <c r="D703" i="4" s="1"/>
  <c r="D702" i="4" s="1"/>
  <c r="D701" i="4" s="1"/>
  <c r="D700" i="4" s="1"/>
  <c r="D699" i="4" s="1"/>
  <c r="D698" i="4" s="1"/>
  <c r="D697" i="4" s="1"/>
  <c r="D696" i="4" s="1"/>
  <c r="D695" i="4" s="1"/>
  <c r="D694" i="4" s="1"/>
  <c r="D693" i="4" s="1"/>
  <c r="D692" i="4" s="1"/>
  <c r="D691" i="4" s="1"/>
  <c r="D690" i="4" s="1"/>
  <c r="D689" i="4" s="1"/>
  <c r="D688" i="4" s="1"/>
  <c r="D687" i="4" s="1"/>
  <c r="D686" i="4" s="1"/>
  <c r="D685" i="4" s="1"/>
  <c r="D684" i="4" s="1"/>
  <c r="D683" i="4" s="1"/>
  <c r="D682" i="4" s="1"/>
  <c r="D681" i="4" s="1"/>
  <c r="D680" i="4" s="1"/>
  <c r="D679" i="4" s="1"/>
  <c r="D678" i="4" s="1"/>
  <c r="D677" i="4" s="1"/>
  <c r="D676" i="4" s="1"/>
  <c r="D675" i="4" s="1"/>
  <c r="D674" i="4" s="1"/>
  <c r="D673" i="4" s="1"/>
  <c r="D672" i="4" s="1"/>
  <c r="D671" i="4" s="1"/>
  <c r="D670" i="4" s="1"/>
  <c r="D669" i="4" s="1"/>
  <c r="D668" i="4" s="1"/>
  <c r="D667" i="4" s="1"/>
  <c r="D666" i="4" s="1"/>
  <c r="D665" i="4" s="1"/>
  <c r="D664" i="4" s="1"/>
  <c r="D663" i="4" s="1"/>
  <c r="D662" i="4" s="1"/>
  <c r="D661" i="4" s="1"/>
  <c r="D660" i="4" s="1"/>
  <c r="D659" i="4" s="1"/>
  <c r="D658" i="4" s="1"/>
  <c r="D657" i="4" s="1"/>
  <c r="D656" i="4" s="1"/>
  <c r="D655" i="4" s="1"/>
  <c r="D654" i="4" s="1"/>
  <c r="D653" i="4" s="1"/>
  <c r="D652" i="4" s="1"/>
  <c r="D651" i="4" s="1"/>
  <c r="D650" i="4" s="1"/>
  <c r="D649" i="4" s="1"/>
  <c r="D648" i="4" s="1"/>
  <c r="D647" i="4" s="1"/>
  <c r="D646" i="4" s="1"/>
  <c r="D645" i="4" s="1"/>
  <c r="D644" i="4" s="1"/>
  <c r="D643" i="4" s="1"/>
  <c r="D642" i="4" s="1"/>
  <c r="D641" i="4" s="1"/>
  <c r="D640" i="4" s="1"/>
  <c r="D639" i="4" s="1"/>
  <c r="D638" i="4" s="1"/>
  <c r="D637" i="4" s="1"/>
  <c r="D636" i="4" s="1"/>
  <c r="D635" i="4" s="1"/>
  <c r="D634" i="4" s="1"/>
  <c r="D633" i="4" s="1"/>
  <c r="D632" i="4" s="1"/>
  <c r="D631" i="4" s="1"/>
  <c r="D630" i="4" s="1"/>
  <c r="D629" i="4" s="1"/>
  <c r="D628" i="4" s="1"/>
  <c r="D627" i="4" s="1"/>
  <c r="D626" i="4" s="1"/>
  <c r="D625" i="4" s="1"/>
  <c r="D624" i="4" s="1"/>
  <c r="D623" i="4" s="1"/>
  <c r="D622" i="4" s="1"/>
  <c r="D621" i="4" s="1"/>
  <c r="D620" i="4" s="1"/>
  <c r="D619" i="4" s="1"/>
  <c r="D618" i="4" s="1"/>
  <c r="D617" i="4" s="1"/>
  <c r="D616" i="4" s="1"/>
  <c r="D615" i="4" s="1"/>
  <c r="D614" i="4" s="1"/>
  <c r="D613" i="4" s="1"/>
  <c r="D612" i="4" s="1"/>
  <c r="D611" i="4" s="1"/>
  <c r="D610" i="4" s="1"/>
  <c r="D609" i="4" s="1"/>
  <c r="D608" i="4" s="1"/>
  <c r="D607" i="4" s="1"/>
  <c r="D606" i="4" s="1"/>
  <c r="D605" i="4" s="1"/>
  <c r="D604" i="4" s="1"/>
  <c r="D603" i="4" s="1"/>
  <c r="D602" i="4" s="1"/>
  <c r="D601" i="4" s="1"/>
  <c r="D600" i="4" s="1"/>
  <c r="D599" i="4" s="1"/>
  <c r="D598" i="4" s="1"/>
  <c r="D597" i="4" s="1"/>
  <c r="D596" i="4" s="1"/>
  <c r="D595" i="4" s="1"/>
  <c r="D594" i="4" s="1"/>
  <c r="D593" i="4" s="1"/>
  <c r="D592" i="4" s="1"/>
  <c r="D591" i="4" s="1"/>
  <c r="D590" i="4" s="1"/>
  <c r="D589" i="4" s="1"/>
  <c r="D588" i="4" s="1"/>
  <c r="D587" i="4" s="1"/>
  <c r="D586" i="4" s="1"/>
  <c r="D585" i="4" s="1"/>
  <c r="D584" i="4" s="1"/>
  <c r="D583" i="4" s="1"/>
  <c r="D582" i="4" s="1"/>
  <c r="D581" i="4" s="1"/>
  <c r="D580" i="4" s="1"/>
  <c r="D579" i="4" s="1"/>
  <c r="D578" i="4" s="1"/>
  <c r="D577" i="4" s="1"/>
  <c r="D576" i="4" s="1"/>
  <c r="D575" i="4" s="1"/>
  <c r="D574" i="4" s="1"/>
  <c r="D573" i="4" s="1"/>
  <c r="D572" i="4" s="1"/>
  <c r="D571" i="4" s="1"/>
  <c r="D570" i="4" s="1"/>
  <c r="D569" i="4" s="1"/>
  <c r="D568" i="4" s="1"/>
  <c r="D567" i="4" s="1"/>
  <c r="D566" i="4" s="1"/>
  <c r="D565" i="4" s="1"/>
  <c r="D564" i="4" s="1"/>
  <c r="D563" i="4" s="1"/>
  <c r="D562" i="4" s="1"/>
  <c r="D561" i="4" s="1"/>
  <c r="D560" i="4" s="1"/>
  <c r="D559" i="4" s="1"/>
  <c r="D558" i="4" s="1"/>
  <c r="D557" i="4" s="1"/>
  <c r="D556" i="4" s="1"/>
  <c r="D555" i="4" s="1"/>
  <c r="D554" i="4" s="1"/>
  <c r="D553" i="4" s="1"/>
  <c r="D552" i="4" s="1"/>
  <c r="D551" i="4" s="1"/>
  <c r="D550" i="4" s="1"/>
  <c r="D549" i="4" s="1"/>
  <c r="D548" i="4" s="1"/>
  <c r="D547" i="4" s="1"/>
  <c r="D546" i="4" s="1"/>
  <c r="D545" i="4" s="1"/>
  <c r="D544" i="4" s="1"/>
  <c r="D543" i="4" s="1"/>
  <c r="D542" i="4" s="1"/>
  <c r="D541" i="4" s="1"/>
  <c r="D540" i="4" s="1"/>
  <c r="D539" i="4" s="1"/>
  <c r="D538" i="4" s="1"/>
  <c r="D537" i="4" s="1"/>
  <c r="D536" i="4" s="1"/>
  <c r="D535" i="4" s="1"/>
  <c r="D534" i="4" s="1"/>
  <c r="D533" i="4" s="1"/>
  <c r="D532" i="4" s="1"/>
  <c r="D531" i="4" s="1"/>
  <c r="D530" i="4" s="1"/>
  <c r="D529" i="4" s="1"/>
  <c r="D528" i="4" s="1"/>
  <c r="D527" i="4" s="1"/>
  <c r="D526" i="4" s="1"/>
  <c r="D525" i="4" s="1"/>
  <c r="D524" i="4" s="1"/>
  <c r="D523" i="4" s="1"/>
  <c r="D522" i="4" s="1"/>
  <c r="D521" i="4" s="1"/>
  <c r="D520" i="4" s="1"/>
  <c r="D519" i="4" s="1"/>
  <c r="D518" i="4" s="1"/>
  <c r="D517" i="4" s="1"/>
  <c r="D516" i="4" s="1"/>
  <c r="D515" i="4" s="1"/>
  <c r="D514" i="4" s="1"/>
  <c r="D513" i="4" s="1"/>
  <c r="D512" i="4" s="1"/>
  <c r="D511" i="4" s="1"/>
  <c r="D510" i="4" s="1"/>
  <c r="D509" i="4" s="1"/>
  <c r="D508" i="4" s="1"/>
  <c r="D507" i="4" s="1"/>
  <c r="D506" i="4" s="1"/>
  <c r="D505" i="4" s="1"/>
  <c r="D504" i="4" s="1"/>
  <c r="D503" i="4" s="1"/>
  <c r="D502" i="4" s="1"/>
  <c r="D501" i="4" s="1"/>
  <c r="D500" i="4" s="1"/>
  <c r="D499" i="4" s="1"/>
  <c r="D498" i="4" s="1"/>
  <c r="D497" i="4" s="1"/>
  <c r="D496" i="4" s="1"/>
  <c r="D495" i="4" s="1"/>
  <c r="D494" i="4" s="1"/>
  <c r="D493" i="4" s="1"/>
  <c r="D492" i="4" s="1"/>
  <c r="D491" i="4" s="1"/>
  <c r="D490" i="4" s="1"/>
  <c r="D489" i="4" s="1"/>
  <c r="D488" i="4" s="1"/>
  <c r="D487" i="4" s="1"/>
  <c r="D486" i="4" s="1"/>
  <c r="D485" i="4" s="1"/>
  <c r="D484" i="4" s="1"/>
  <c r="D483" i="4" s="1"/>
  <c r="D482" i="4" s="1"/>
  <c r="D481" i="4" s="1"/>
  <c r="D480" i="4" s="1"/>
  <c r="D479" i="4" s="1"/>
  <c r="D478" i="4" s="1"/>
  <c r="D477" i="4" s="1"/>
  <c r="D476" i="4" s="1"/>
  <c r="D475" i="4" s="1"/>
  <c r="D474" i="4" s="1"/>
  <c r="D473" i="4" s="1"/>
  <c r="D472" i="4" s="1"/>
  <c r="D471" i="4" s="1"/>
  <c r="D470" i="4" s="1"/>
  <c r="D469" i="4" s="1"/>
  <c r="D468" i="4" s="1"/>
  <c r="D467" i="4" s="1"/>
  <c r="D466" i="4" s="1"/>
  <c r="D465" i="4" s="1"/>
  <c r="D464" i="4" s="1"/>
  <c r="D463" i="4" s="1"/>
  <c r="D462" i="4" s="1"/>
  <c r="D461" i="4" s="1"/>
  <c r="D460" i="4" s="1"/>
  <c r="D459" i="4" s="1"/>
  <c r="D458" i="4" s="1"/>
  <c r="D457" i="4" s="1"/>
  <c r="D456" i="4" s="1"/>
  <c r="D455" i="4" s="1"/>
  <c r="D454" i="4" s="1"/>
  <c r="D453" i="4" s="1"/>
  <c r="D452" i="4" s="1"/>
  <c r="D451" i="4" s="1"/>
  <c r="D450" i="4" s="1"/>
  <c r="D449" i="4" s="1"/>
  <c r="D448" i="4" s="1"/>
  <c r="D447" i="4" s="1"/>
  <c r="D446" i="4" s="1"/>
  <c r="D445" i="4" s="1"/>
  <c r="D444" i="4" s="1"/>
  <c r="D443" i="4" s="1"/>
  <c r="D442" i="4" s="1"/>
  <c r="D441" i="4" s="1"/>
  <c r="D440" i="4" s="1"/>
  <c r="D439" i="4" s="1"/>
  <c r="D438" i="4" s="1"/>
  <c r="D437" i="4" s="1"/>
  <c r="D436" i="4" s="1"/>
  <c r="D435" i="4" s="1"/>
  <c r="D434" i="4" s="1"/>
  <c r="D433" i="4" s="1"/>
  <c r="D432" i="4" s="1"/>
  <c r="D431" i="4" s="1"/>
  <c r="D430" i="4" s="1"/>
  <c r="D429" i="4" s="1"/>
  <c r="D428" i="4" s="1"/>
  <c r="D427" i="4" s="1"/>
  <c r="D426" i="4" s="1"/>
  <c r="D425" i="4" s="1"/>
  <c r="D424" i="4" s="1"/>
  <c r="D423" i="4" s="1"/>
  <c r="D422" i="4" s="1"/>
  <c r="D421" i="4" s="1"/>
  <c r="D420" i="4" s="1"/>
  <c r="D419" i="4" s="1"/>
  <c r="D418" i="4" s="1"/>
  <c r="D417" i="4" s="1"/>
  <c r="D416" i="4" s="1"/>
  <c r="D415" i="4" s="1"/>
  <c r="D414" i="4" s="1"/>
  <c r="D413" i="4" s="1"/>
  <c r="D412" i="4" s="1"/>
  <c r="D411" i="4" s="1"/>
  <c r="D410" i="4" s="1"/>
  <c r="D409" i="4" s="1"/>
  <c r="D408" i="4" s="1"/>
  <c r="D407" i="4" s="1"/>
  <c r="D406" i="4" s="1"/>
  <c r="D405" i="4" s="1"/>
  <c r="D404" i="4" s="1"/>
  <c r="D403" i="4" s="1"/>
  <c r="D402" i="4" s="1"/>
  <c r="D401" i="4" s="1"/>
  <c r="D400" i="4" s="1"/>
  <c r="D399" i="4" s="1"/>
  <c r="D398" i="4" s="1"/>
  <c r="D397" i="4" s="1"/>
  <c r="D396" i="4" s="1"/>
  <c r="D395" i="4" s="1"/>
  <c r="D394" i="4" s="1"/>
  <c r="D393" i="4" s="1"/>
  <c r="D392" i="4" s="1"/>
  <c r="D391" i="4" s="1"/>
  <c r="D390" i="4" s="1"/>
  <c r="D389" i="4" s="1"/>
  <c r="D388" i="4" s="1"/>
  <c r="D387" i="4" s="1"/>
  <c r="D386" i="4" s="1"/>
  <c r="D385" i="4" s="1"/>
  <c r="D384" i="4" s="1"/>
  <c r="D383" i="4" s="1"/>
  <c r="D382" i="4" s="1"/>
  <c r="D381" i="4" s="1"/>
  <c r="D380" i="4" s="1"/>
  <c r="D379" i="4" s="1"/>
  <c r="D378" i="4" s="1"/>
  <c r="D377" i="4" s="1"/>
  <c r="D376" i="4" s="1"/>
  <c r="D375" i="4" s="1"/>
  <c r="D374" i="4" s="1"/>
  <c r="D373" i="4" s="1"/>
  <c r="D372" i="4" s="1"/>
  <c r="D371" i="4" s="1"/>
  <c r="D370" i="4" s="1"/>
  <c r="D369" i="4" s="1"/>
  <c r="D368" i="4" s="1"/>
  <c r="D367" i="4" s="1"/>
  <c r="D366" i="4" s="1"/>
  <c r="D365" i="4" s="1"/>
  <c r="D364" i="4" s="1"/>
  <c r="D363" i="4" s="1"/>
  <c r="D362" i="4" s="1"/>
  <c r="D361" i="4" s="1"/>
  <c r="D360" i="4" s="1"/>
  <c r="D359" i="4" s="1"/>
  <c r="D358" i="4" s="1"/>
  <c r="D357" i="4" s="1"/>
  <c r="D356" i="4" s="1"/>
  <c r="D355" i="4" s="1"/>
  <c r="D354" i="4" s="1"/>
  <c r="D353" i="4" s="1"/>
  <c r="D352" i="4" s="1"/>
  <c r="D351" i="4" s="1"/>
  <c r="D350" i="4" s="1"/>
  <c r="D349" i="4" s="1"/>
  <c r="D348" i="4" s="1"/>
  <c r="D347" i="4" s="1"/>
  <c r="D346" i="4" s="1"/>
  <c r="D345" i="4" s="1"/>
  <c r="D344" i="4" s="1"/>
  <c r="D343" i="4" s="1"/>
  <c r="D342" i="4" s="1"/>
  <c r="D341" i="4" s="1"/>
  <c r="D340" i="4" s="1"/>
  <c r="D339" i="4" s="1"/>
  <c r="D338" i="4" s="1"/>
  <c r="D337" i="4" s="1"/>
  <c r="D336" i="4" s="1"/>
  <c r="D335" i="4" s="1"/>
  <c r="D334" i="4" s="1"/>
  <c r="D333" i="4" s="1"/>
  <c r="D332" i="4" s="1"/>
  <c r="D331" i="4" s="1"/>
  <c r="D330" i="4" s="1"/>
  <c r="D329" i="4" s="1"/>
  <c r="D328" i="4" s="1"/>
  <c r="D327" i="4" s="1"/>
  <c r="D326" i="4" s="1"/>
  <c r="D325" i="4" s="1"/>
  <c r="D324" i="4" s="1"/>
  <c r="D323" i="4" s="1"/>
  <c r="D322" i="4" s="1"/>
  <c r="D321" i="4" s="1"/>
  <c r="D320" i="4" s="1"/>
  <c r="D319" i="4" s="1"/>
  <c r="D318" i="4" s="1"/>
  <c r="D317" i="4" s="1"/>
  <c r="D316" i="4" s="1"/>
  <c r="D315" i="4" s="1"/>
  <c r="D314" i="4" s="1"/>
  <c r="D313" i="4" s="1"/>
  <c r="D312" i="4" s="1"/>
  <c r="D311" i="4" s="1"/>
  <c r="D310" i="4" s="1"/>
  <c r="D309" i="4" s="1"/>
  <c r="D308" i="4" s="1"/>
  <c r="D307" i="4" s="1"/>
  <c r="D306" i="4" s="1"/>
  <c r="D305" i="4" s="1"/>
  <c r="D304" i="4" s="1"/>
  <c r="D303" i="4" s="1"/>
  <c r="D302" i="4" s="1"/>
  <c r="D301" i="4" s="1"/>
  <c r="D300" i="4" s="1"/>
  <c r="D299" i="4" s="1"/>
  <c r="D298" i="4" s="1"/>
  <c r="D297" i="4" s="1"/>
  <c r="D296" i="4" s="1"/>
  <c r="D295" i="4" s="1"/>
  <c r="D294" i="4" s="1"/>
  <c r="D293" i="4" s="1"/>
  <c r="D292" i="4" s="1"/>
  <c r="D291" i="4" s="1"/>
  <c r="D290" i="4" s="1"/>
  <c r="D289" i="4" s="1"/>
  <c r="D288" i="4" s="1"/>
  <c r="D287" i="4" s="1"/>
  <c r="D286" i="4" s="1"/>
  <c r="D285" i="4" s="1"/>
  <c r="D284" i="4" s="1"/>
  <c r="D283" i="4" s="1"/>
  <c r="D282" i="4" s="1"/>
  <c r="D281" i="4" s="1"/>
  <c r="D280" i="4" s="1"/>
  <c r="D279" i="4" s="1"/>
  <c r="D278" i="4" s="1"/>
  <c r="D277" i="4" s="1"/>
  <c r="D276" i="4" s="1"/>
  <c r="D275" i="4" s="1"/>
  <c r="D274" i="4" s="1"/>
  <c r="D273" i="4" s="1"/>
  <c r="D272" i="4" s="1"/>
  <c r="D271" i="4" s="1"/>
  <c r="D270" i="4" s="1"/>
  <c r="D269" i="4" s="1"/>
  <c r="D268" i="4" s="1"/>
  <c r="D267" i="4" s="1"/>
  <c r="D266" i="4" s="1"/>
  <c r="D265" i="4" s="1"/>
  <c r="D264" i="4" s="1"/>
  <c r="D263" i="4" s="1"/>
  <c r="D262" i="4" s="1"/>
  <c r="D261" i="4" s="1"/>
  <c r="D260" i="4" s="1"/>
  <c r="D259" i="4" s="1"/>
  <c r="D258" i="4" s="1"/>
  <c r="D257" i="4" s="1"/>
  <c r="D256" i="4" s="1"/>
  <c r="D255" i="4" s="1"/>
  <c r="D254" i="4" s="1"/>
  <c r="D253" i="4" s="1"/>
  <c r="D252" i="4" s="1"/>
  <c r="D251" i="4" s="1"/>
  <c r="D250" i="4" s="1"/>
  <c r="D249" i="4" s="1"/>
  <c r="D248" i="4" s="1"/>
  <c r="D247" i="4" s="1"/>
  <c r="D246" i="4" s="1"/>
  <c r="D245" i="4" s="1"/>
  <c r="D244" i="4" s="1"/>
  <c r="D243" i="4" s="1"/>
  <c r="D242" i="4" s="1"/>
  <c r="D241" i="4" s="1"/>
  <c r="D240" i="4" s="1"/>
  <c r="D239" i="4" s="1"/>
  <c r="D238" i="4" s="1"/>
  <c r="D237" i="4" s="1"/>
  <c r="D236" i="4" s="1"/>
  <c r="D235" i="4" s="1"/>
  <c r="D234" i="4" s="1"/>
  <c r="D233" i="4" s="1"/>
  <c r="D232" i="4" s="1"/>
  <c r="D231" i="4" s="1"/>
  <c r="D230" i="4" s="1"/>
  <c r="D229" i="4" s="1"/>
  <c r="D228" i="4" s="1"/>
  <c r="D227" i="4" s="1"/>
  <c r="D226" i="4" s="1"/>
  <c r="D225" i="4" s="1"/>
  <c r="D224" i="4" s="1"/>
  <c r="D223" i="4" s="1"/>
  <c r="D222" i="4" s="1"/>
  <c r="D221" i="4" s="1"/>
  <c r="D220" i="4" s="1"/>
  <c r="D219" i="4" s="1"/>
  <c r="D218" i="4" s="1"/>
  <c r="D217" i="4" s="1"/>
  <c r="D216" i="4" s="1"/>
  <c r="D215" i="4" s="1"/>
  <c r="D214" i="4" s="1"/>
  <c r="D213" i="4" s="1"/>
  <c r="D212" i="4" s="1"/>
  <c r="D211" i="4" s="1"/>
  <c r="D210" i="4" s="1"/>
  <c r="D209" i="4" s="1"/>
  <c r="D208" i="4" s="1"/>
  <c r="D207" i="4" s="1"/>
  <c r="D206" i="4" s="1"/>
  <c r="D205" i="4" s="1"/>
  <c r="D204" i="4" s="1"/>
  <c r="D203" i="4" s="1"/>
  <c r="D202" i="4" s="1"/>
  <c r="D201" i="4" s="1"/>
  <c r="D200" i="4" s="1"/>
  <c r="D199" i="4" s="1"/>
  <c r="D198" i="4" s="1"/>
  <c r="D197" i="4" s="1"/>
  <c r="D196" i="4" s="1"/>
  <c r="D195" i="4" s="1"/>
  <c r="D194" i="4" s="1"/>
  <c r="D193" i="4" s="1"/>
  <c r="D192" i="4" s="1"/>
  <c r="D191" i="4" s="1"/>
  <c r="D190" i="4" s="1"/>
  <c r="D189" i="4" s="1"/>
  <c r="D188" i="4" s="1"/>
  <c r="D187" i="4" s="1"/>
  <c r="D186" i="4" s="1"/>
  <c r="D185" i="4" s="1"/>
  <c r="D184" i="4" s="1"/>
  <c r="D183" i="4" s="1"/>
  <c r="D182" i="4" s="1"/>
  <c r="D181" i="4" s="1"/>
  <c r="D180" i="4" s="1"/>
  <c r="D179" i="4" s="1"/>
  <c r="D178" i="4" s="1"/>
  <c r="D177" i="4" s="1"/>
  <c r="D176" i="4" s="1"/>
  <c r="D175" i="4" s="1"/>
  <c r="D174" i="4" s="1"/>
  <c r="D173" i="4" s="1"/>
  <c r="D172" i="4" s="1"/>
  <c r="D171" i="4" s="1"/>
  <c r="D170" i="4" s="1"/>
  <c r="D169" i="4" s="1"/>
  <c r="D168" i="4" s="1"/>
  <c r="D167" i="4" s="1"/>
  <c r="D166" i="4" s="1"/>
  <c r="D165" i="4" s="1"/>
  <c r="D164" i="4" s="1"/>
  <c r="D163" i="4" s="1"/>
  <c r="D162" i="4" s="1"/>
  <c r="D161" i="4" s="1"/>
  <c r="D160" i="4" s="1"/>
  <c r="D159" i="4" s="1"/>
  <c r="D158" i="4" s="1"/>
  <c r="D157" i="4" s="1"/>
  <c r="D156" i="4" s="1"/>
  <c r="D155" i="4" s="1"/>
  <c r="D154" i="4" s="1"/>
  <c r="D153" i="4" s="1"/>
  <c r="D152" i="4" s="1"/>
  <c r="D151" i="4" s="1"/>
  <c r="D150" i="4" s="1"/>
  <c r="D149" i="4" s="1"/>
  <c r="D148" i="4" s="1"/>
  <c r="D147" i="4" s="1"/>
  <c r="D146" i="4" s="1"/>
  <c r="D145" i="4" s="1"/>
  <c r="D144" i="4" s="1"/>
  <c r="D143" i="4" s="1"/>
  <c r="D142" i="4" s="1"/>
  <c r="D141" i="4" s="1"/>
  <c r="D140" i="4" s="1"/>
  <c r="D139" i="4" s="1"/>
  <c r="D138" i="4" s="1"/>
  <c r="D137" i="4" s="1"/>
  <c r="D136" i="4" s="1"/>
  <c r="D135" i="4" s="1"/>
  <c r="D134" i="4" s="1"/>
  <c r="D133" i="4" s="1"/>
  <c r="D132" i="4" s="1"/>
  <c r="D131" i="4" s="1"/>
  <c r="D130" i="4" s="1"/>
  <c r="D129" i="4" s="1"/>
  <c r="D128" i="4" s="1"/>
  <c r="D127" i="4" s="1"/>
  <c r="D126" i="4" s="1"/>
  <c r="D125" i="4" s="1"/>
  <c r="D124" i="4" s="1"/>
  <c r="D123" i="4" s="1"/>
  <c r="D122" i="4" s="1"/>
  <c r="D121" i="4" s="1"/>
  <c r="D120" i="4" s="1"/>
  <c r="D119" i="4" s="1"/>
  <c r="D118" i="4" s="1"/>
  <c r="D117" i="4" s="1"/>
  <c r="D116" i="4" s="1"/>
  <c r="D115" i="4" s="1"/>
  <c r="D114" i="4" s="1"/>
  <c r="D113" i="4" s="1"/>
  <c r="D112" i="4" s="1"/>
  <c r="D111" i="4" s="1"/>
  <c r="D110" i="4" s="1"/>
  <c r="D109" i="4" s="1"/>
  <c r="D108" i="4" s="1"/>
  <c r="D107" i="4" s="1"/>
  <c r="D106" i="4" s="1"/>
  <c r="D105" i="4" s="1"/>
  <c r="D104" i="4" s="1"/>
  <c r="D103" i="4" s="1"/>
  <c r="D102" i="4" s="1"/>
  <c r="D101" i="4" s="1"/>
  <c r="D100" i="4" s="1"/>
  <c r="D99" i="4" s="1"/>
  <c r="D98" i="4" s="1"/>
  <c r="D97" i="4" s="1"/>
  <c r="D96" i="4" s="1"/>
  <c r="D95" i="4" s="1"/>
  <c r="D94" i="4" s="1"/>
  <c r="D93" i="4" s="1"/>
  <c r="D92" i="4" s="1"/>
  <c r="D91" i="4" s="1"/>
  <c r="D90" i="4" s="1"/>
  <c r="D89" i="4" s="1"/>
  <c r="D88" i="4" s="1"/>
  <c r="D87" i="4" s="1"/>
  <c r="D86" i="4" s="1"/>
  <c r="D85" i="4" s="1"/>
  <c r="D84" i="4" s="1"/>
  <c r="D83" i="4" s="1"/>
  <c r="D82" i="4" s="1"/>
  <c r="D81" i="4" s="1"/>
  <c r="D80" i="4" s="1"/>
  <c r="D79" i="4" s="1"/>
  <c r="D78" i="4" s="1"/>
  <c r="D77" i="4" s="1"/>
  <c r="D76" i="4" s="1"/>
  <c r="D75" i="4" s="1"/>
  <c r="D74" i="4" s="1"/>
  <c r="D73" i="4" s="1"/>
  <c r="D72" i="4" s="1"/>
  <c r="D71" i="4" s="1"/>
  <c r="D70" i="4" s="1"/>
  <c r="D69" i="4" s="1"/>
  <c r="D68" i="4" s="1"/>
  <c r="D67" i="4" s="1"/>
  <c r="D66" i="4" s="1"/>
  <c r="D65" i="4" s="1"/>
  <c r="D64" i="4" s="1"/>
  <c r="D63" i="4" s="1"/>
  <c r="D62" i="4" s="1"/>
  <c r="D61" i="4" s="1"/>
  <c r="D60" i="4" s="1"/>
  <c r="D59" i="4" s="1"/>
  <c r="D58" i="4" s="1"/>
  <c r="D57" i="4" s="1"/>
  <c r="D56" i="4" s="1"/>
  <c r="D55" i="4" s="1"/>
  <c r="D54" i="4" s="1"/>
  <c r="D53" i="4" s="1"/>
  <c r="D52" i="4" s="1"/>
  <c r="D51" i="4" s="1"/>
  <c r="D50" i="4" s="1"/>
  <c r="D49" i="4" s="1"/>
  <c r="D48" i="4" s="1"/>
  <c r="D47" i="4" s="1"/>
  <c r="D46" i="4" s="1"/>
  <c r="D45" i="4" s="1"/>
  <c r="D44" i="4" s="1"/>
  <c r="D43" i="4" s="1"/>
  <c r="D42" i="4" s="1"/>
  <c r="D41" i="4" s="1"/>
  <c r="D40" i="4" s="1"/>
  <c r="D39" i="4" s="1"/>
  <c r="D38" i="4" s="1"/>
  <c r="D37" i="4" s="1"/>
  <c r="D36" i="4" s="1"/>
  <c r="D35" i="4" s="1"/>
  <c r="D34" i="4" s="1"/>
  <c r="D33" i="4" s="1"/>
  <c r="D32" i="4" s="1"/>
  <c r="D31" i="4" s="1"/>
  <c r="D30" i="4" s="1"/>
  <c r="D29" i="4" s="1"/>
  <c r="D28" i="4" s="1"/>
  <c r="D27" i="4" s="1"/>
  <c r="D26" i="4" s="1"/>
  <c r="D25" i="4" s="1"/>
  <c r="D24" i="4" s="1"/>
  <c r="D23" i="4" s="1"/>
  <c r="D22" i="4" s="1"/>
  <c r="D21" i="4" s="1"/>
  <c r="D20" i="4" s="1"/>
  <c r="D19" i="4" s="1"/>
  <c r="D18" i="4" s="1"/>
  <c r="D17" i="4" s="1"/>
  <c r="D16" i="4" s="1"/>
  <c r="D15" i="4" s="1"/>
  <c r="D14" i="4" s="1"/>
  <c r="D13" i="4" s="1"/>
  <c r="D12" i="4" s="1"/>
  <c r="D11" i="4" s="1"/>
  <c r="D10" i="4" s="1"/>
  <c r="D9" i="4" s="1"/>
  <c r="D8" i="4" s="1"/>
  <c r="D7" i="4" s="1"/>
  <c r="D6" i="4" s="1"/>
  <c r="D5" i="4" s="1"/>
  <c r="D4" i="4" s="1"/>
  <c r="D3" i="4" s="1"/>
  <c r="D2080" i="4"/>
  <c r="D2079" i="4" s="1"/>
  <c r="D2078" i="4" s="1"/>
  <c r="D2077" i="4" s="1"/>
  <c r="D2076" i="4" s="1"/>
  <c r="D2075" i="4" s="1"/>
  <c r="D2074" i="4" s="1"/>
  <c r="D2073" i="4" s="1"/>
  <c r="D2072" i="4" s="1"/>
  <c r="D2071" i="4" s="1"/>
  <c r="D2070" i="4" s="1"/>
  <c r="D2069" i="4" s="1"/>
  <c r="D2068" i="4" s="1"/>
  <c r="D2067" i="4" s="1"/>
  <c r="D2066" i="4" s="1"/>
  <c r="D2065" i="4" s="1"/>
  <c r="D2064" i="4" s="1"/>
  <c r="D2063" i="4" s="1"/>
  <c r="D2062" i="4" s="1"/>
  <c r="D2061" i="4" s="1"/>
  <c r="D2060" i="4" s="1"/>
  <c r="D2059" i="4" s="1"/>
  <c r="D2058" i="4" s="1"/>
  <c r="D2057" i="4" s="1"/>
  <c r="D2056" i="4" s="1"/>
  <c r="D2055" i="4" s="1"/>
  <c r="D2054" i="4" s="1"/>
  <c r="D2053" i="4" s="1"/>
  <c r="D2052" i="4" s="1"/>
  <c r="D2051" i="4" s="1"/>
  <c r="D2050" i="4" s="1"/>
  <c r="D2049" i="4" s="1"/>
  <c r="D2048" i="4" s="1"/>
  <c r="D2047" i="4" s="1"/>
  <c r="D2046" i="4" s="1"/>
  <c r="D2045" i="4" s="1"/>
  <c r="D2044" i="4" s="1"/>
  <c r="D2043" i="4" s="1"/>
  <c r="D2042" i="4" s="1"/>
  <c r="D2041" i="4" s="1"/>
  <c r="D2040" i="4" s="1"/>
  <c r="D2039" i="4" s="1"/>
  <c r="D2038" i="4" s="1"/>
  <c r="D2037" i="4" s="1"/>
  <c r="D2036" i="4" s="1"/>
  <c r="D2035" i="4" s="1"/>
  <c r="D2034" i="4" s="1"/>
  <c r="D2033" i="4" s="1"/>
  <c r="D2032" i="4" s="1"/>
  <c r="D2031" i="4" s="1"/>
  <c r="D2030" i="4" s="1"/>
  <c r="D2029" i="4" s="1"/>
  <c r="D2028" i="4" s="1"/>
  <c r="D2027" i="4" s="1"/>
  <c r="D2026" i="4" s="1"/>
  <c r="D2025" i="4" s="1"/>
  <c r="D2024" i="4" s="1"/>
  <c r="D2023" i="4" s="1"/>
  <c r="D2022" i="4" s="1"/>
  <c r="D2021" i="4" s="1"/>
  <c r="D2020" i="4" s="1"/>
  <c r="D2019" i="4" s="1"/>
  <c r="D2018" i="4" s="1"/>
  <c r="D2017" i="4" s="1"/>
  <c r="D2016" i="4" s="1"/>
  <c r="D2015" i="4" s="1"/>
  <c r="D2014" i="4" s="1"/>
  <c r="D2013" i="4" s="1"/>
  <c r="D2012" i="4" s="1"/>
  <c r="D2011" i="4" s="1"/>
  <c r="D2010" i="4" s="1"/>
  <c r="D2009" i="4" s="1"/>
  <c r="D2008" i="4" s="1"/>
  <c r="D2007" i="4" s="1"/>
  <c r="D2006" i="4" s="1"/>
  <c r="D2005" i="4" s="1"/>
  <c r="D2004" i="4" s="1"/>
  <c r="D2003" i="4" s="1"/>
  <c r="D2002" i="4" s="1"/>
  <c r="D2001" i="4" s="1"/>
  <c r="D2000" i="4" s="1"/>
  <c r="D1999" i="4" s="1"/>
  <c r="D1998" i="4" s="1"/>
  <c r="D1997" i="4" s="1"/>
  <c r="D1996" i="4" s="1"/>
  <c r="D1995" i="4" s="1"/>
  <c r="D1994" i="4" s="1"/>
  <c r="D1993" i="4" s="1"/>
  <c r="D1992" i="4" s="1"/>
  <c r="D1991" i="4" s="1"/>
  <c r="D1990" i="4" s="1"/>
  <c r="D1989" i="4" s="1"/>
  <c r="D1988" i="4" s="1"/>
  <c r="D1987" i="4" s="1"/>
  <c r="D1986" i="4" s="1"/>
  <c r="D1985" i="4" s="1"/>
  <c r="D1984" i="4" s="1"/>
  <c r="D1983" i="4" s="1"/>
  <c r="D1982" i="4" s="1"/>
  <c r="D1981" i="4" s="1"/>
  <c r="D1980" i="4" s="1"/>
  <c r="D1979" i="4" s="1"/>
  <c r="D1978" i="4" s="1"/>
  <c r="D1977" i="4" s="1"/>
  <c r="D1976" i="4" s="1"/>
  <c r="D1975" i="4" s="1"/>
  <c r="D1974" i="4" s="1"/>
  <c r="D1973" i="4" s="1"/>
  <c r="D1972" i="4" s="1"/>
  <c r="D1971" i="4" s="1"/>
  <c r="D1970" i="4" s="1"/>
  <c r="D1969" i="4" s="1"/>
  <c r="D1968" i="4" s="1"/>
  <c r="D1967" i="4" s="1"/>
  <c r="D1966" i="4" s="1"/>
  <c r="D1965" i="4" s="1"/>
  <c r="D1964" i="4" s="1"/>
  <c r="D1963" i="4" s="1"/>
  <c r="D1962" i="4" s="1"/>
  <c r="D1961" i="4" s="1"/>
  <c r="D1960" i="4" s="1"/>
  <c r="D1959" i="4" s="1"/>
  <c r="D1958" i="4" s="1"/>
  <c r="D1957" i="4" s="1"/>
  <c r="D1956" i="4" s="1"/>
  <c r="D1955" i="4" s="1"/>
  <c r="D1954" i="4" s="1"/>
  <c r="D1953" i="4" s="1"/>
  <c r="D1952" i="4" s="1"/>
  <c r="D1951" i="4" s="1"/>
  <c r="D1950" i="4" s="1"/>
  <c r="D1949" i="4" s="1"/>
  <c r="D1948" i="4" s="1"/>
  <c r="D1947" i="4" s="1"/>
  <c r="D1946" i="4" s="1"/>
  <c r="D1945" i="4" s="1"/>
  <c r="D1944" i="4" s="1"/>
  <c r="D1943" i="4" s="1"/>
  <c r="D1942" i="4" s="1"/>
  <c r="D1941" i="4" s="1"/>
  <c r="D1940" i="4" s="1"/>
  <c r="D1939" i="4" s="1"/>
  <c r="D1938" i="4" s="1"/>
  <c r="D1937" i="4" s="1"/>
  <c r="D1936" i="4" s="1"/>
  <c r="D1935" i="4" s="1"/>
  <c r="D1934" i="4" s="1"/>
  <c r="D1933" i="4" s="1"/>
  <c r="D1932" i="4" s="1"/>
  <c r="D1931" i="4" s="1"/>
  <c r="D1930" i="4" s="1"/>
  <c r="D1929" i="4" s="1"/>
  <c r="D1928" i="4" s="1"/>
  <c r="D1927" i="4" s="1"/>
  <c r="D1926" i="4" s="1"/>
  <c r="D1925" i="4" s="1"/>
  <c r="D1924" i="4" s="1"/>
  <c r="D1923" i="4" s="1"/>
  <c r="D1922" i="4" s="1"/>
  <c r="D1921" i="4" s="1"/>
  <c r="D1920" i="4" s="1"/>
  <c r="D1919" i="4" s="1"/>
  <c r="D1918" i="4" s="1"/>
  <c r="D1917" i="4" s="1"/>
  <c r="D1916" i="4" s="1"/>
  <c r="D1915" i="4" s="1"/>
  <c r="D1914" i="4" s="1"/>
  <c r="D1913" i="4" s="1"/>
  <c r="D1912" i="4" s="1"/>
  <c r="D1911" i="4" s="1"/>
  <c r="D1910" i="4" s="1"/>
  <c r="D1909" i="4" s="1"/>
  <c r="D1908" i="4" s="1"/>
  <c r="D1907" i="4" s="1"/>
  <c r="D1906" i="4" s="1"/>
  <c r="D1905" i="4" s="1"/>
  <c r="D1904" i="4" s="1"/>
  <c r="D1903" i="4" s="1"/>
  <c r="D1902" i="4" s="1"/>
  <c r="D1901" i="4" s="1"/>
  <c r="D1900" i="4" s="1"/>
  <c r="D1899" i="4" s="1"/>
  <c r="D1898" i="4" s="1"/>
  <c r="D1897" i="4" s="1"/>
  <c r="D1896" i="4" s="1"/>
  <c r="D1895" i="4" s="1"/>
  <c r="D1894" i="4" s="1"/>
  <c r="D1893" i="4" s="1"/>
  <c r="D1892" i="4" s="1"/>
  <c r="D1891" i="4" s="1"/>
  <c r="D1890" i="4" s="1"/>
  <c r="D1889" i="4" s="1"/>
  <c r="D1888" i="4" s="1"/>
  <c r="D1887" i="4" s="1"/>
  <c r="D1886" i="4" s="1"/>
  <c r="D1885" i="4" s="1"/>
  <c r="D1884" i="4" s="1"/>
  <c r="D1883" i="4" s="1"/>
  <c r="D1882" i="4" s="1"/>
  <c r="D1881" i="4" s="1"/>
  <c r="D1880" i="4" s="1"/>
  <c r="D1879" i="4" s="1"/>
  <c r="D1878" i="4" s="1"/>
  <c r="D1877" i="4" s="1"/>
  <c r="D1876" i="4" s="1"/>
  <c r="D1875" i="4" s="1"/>
  <c r="D1874" i="4" s="1"/>
  <c r="D1873" i="4" s="1"/>
  <c r="D1872" i="4" s="1"/>
  <c r="D1871" i="4" s="1"/>
  <c r="D1870" i="4" s="1"/>
  <c r="D1869" i="4" s="1"/>
  <c r="D1868" i="4" s="1"/>
  <c r="D1867" i="4" s="1"/>
  <c r="D1866" i="4" s="1"/>
  <c r="D1865" i="4" s="1"/>
  <c r="D1864" i="4" s="1"/>
  <c r="D1863" i="4" s="1"/>
  <c r="D1862" i="4" s="1"/>
  <c r="D1861" i="4" s="1"/>
  <c r="D1860" i="4" s="1"/>
  <c r="D1859" i="4" s="1"/>
  <c r="D1858" i="4" s="1"/>
  <c r="D1857" i="4" s="1"/>
  <c r="D1856" i="4" s="1"/>
  <c r="D1855" i="4" s="1"/>
  <c r="D1854" i="4" s="1"/>
  <c r="D1853" i="4" s="1"/>
  <c r="D1852" i="4" s="1"/>
  <c r="D1851" i="4" s="1"/>
  <c r="D1850" i="4" s="1"/>
  <c r="D1849" i="4" s="1"/>
  <c r="D1848" i="4" s="1"/>
  <c r="D1847" i="4" s="1"/>
  <c r="D1846" i="4" s="1"/>
  <c r="D1845" i="4" s="1"/>
  <c r="D1844" i="4" s="1"/>
  <c r="D1843" i="4" s="1"/>
  <c r="D1842" i="4" s="1"/>
  <c r="D1841" i="4" s="1"/>
  <c r="D1840" i="4" s="1"/>
  <c r="D1839" i="4" s="1"/>
  <c r="D1838" i="4" s="1"/>
  <c r="D1837" i="4" s="1"/>
  <c r="D1836" i="4" s="1"/>
  <c r="D1835" i="4" s="1"/>
  <c r="D1834" i="4" s="1"/>
  <c r="D1833" i="4" s="1"/>
  <c r="D1832" i="4" s="1"/>
  <c r="D1831" i="4" s="1"/>
  <c r="D1830" i="4" s="1"/>
  <c r="D1829" i="4" s="1"/>
  <c r="D1828" i="4" s="1"/>
  <c r="D1827" i="4" s="1"/>
  <c r="D1826" i="4" s="1"/>
  <c r="D1825" i="4" s="1"/>
  <c r="D1824" i="4" s="1"/>
  <c r="D1823" i="4" s="1"/>
  <c r="D1822" i="4" s="1"/>
  <c r="D1821" i="4" s="1"/>
  <c r="D1820" i="4" s="1"/>
  <c r="D1819" i="4" s="1"/>
  <c r="D1818" i="4" s="1"/>
  <c r="D1817" i="4" s="1"/>
  <c r="D1816" i="4" s="1"/>
  <c r="D1815" i="4" s="1"/>
  <c r="D1814" i="4" s="1"/>
  <c r="D1813" i="4" s="1"/>
  <c r="D1812" i="4" s="1"/>
  <c r="D1811" i="4" s="1"/>
  <c r="D1810" i="4" s="1"/>
  <c r="D1809" i="4" s="1"/>
  <c r="D1808" i="4" s="1"/>
  <c r="D1807" i="4" s="1"/>
  <c r="D1806" i="4" s="1"/>
  <c r="D1805" i="4" s="1"/>
  <c r="D1804" i="4" s="1"/>
  <c r="D1803" i="4" s="1"/>
  <c r="D1802" i="4" s="1"/>
  <c r="D1801" i="4" s="1"/>
  <c r="D1800" i="4" s="1"/>
  <c r="D1799" i="4" s="1"/>
  <c r="D1798" i="4" s="1"/>
  <c r="D1797" i="4" s="1"/>
  <c r="D1796" i="4" s="1"/>
  <c r="D1795" i="4" s="1"/>
  <c r="D1794" i="4" s="1"/>
  <c r="D1793" i="4" s="1"/>
  <c r="D1792" i="4" s="1"/>
  <c r="D1791" i="4" s="1"/>
  <c r="D1790" i="4" s="1"/>
  <c r="D1789" i="4" s="1"/>
  <c r="D1788" i="4" s="1"/>
  <c r="D1787" i="4" s="1"/>
  <c r="D2081" i="4"/>
  <c r="G4163" i="3"/>
  <c r="G4162" i="3"/>
  <c r="G4161" i="3"/>
  <c r="G4160" i="3"/>
  <c r="G4159" i="3"/>
  <c r="G4158" i="3"/>
  <c r="F3934" i="3"/>
  <c r="F3932" i="3"/>
  <c r="F3929" i="3"/>
  <c r="F3928" i="3"/>
  <c r="F3927" i="3"/>
  <c r="F3926" i="3"/>
  <c r="F3919" i="3"/>
  <c r="F3918" i="3"/>
  <c r="F3917" i="3"/>
  <c r="F3916" i="3"/>
  <c r="F3914" i="3"/>
  <c r="F3913" i="3"/>
  <c r="F3912" i="3"/>
  <c r="F3911" i="3"/>
  <c r="F3910" i="3"/>
  <c r="F3909" i="3"/>
  <c r="F3879" i="3"/>
  <c r="F3878" i="3"/>
  <c r="F3874" i="3"/>
  <c r="F3868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F3559" i="3"/>
  <c r="F3558" i="3"/>
  <c r="F3528" i="3"/>
  <c r="F3519" i="3"/>
  <c r="F3482" i="3"/>
  <c r="F3445" i="3"/>
  <c r="F3414" i="3"/>
  <c r="F3411" i="3"/>
  <c r="F3406" i="3"/>
  <c r="F3384" i="3"/>
  <c r="F3382" i="3"/>
  <c r="F3343" i="3"/>
  <c r="F3327" i="3"/>
  <c r="G3136" i="3"/>
  <c r="G3135" i="3"/>
  <c r="G3134" i="3"/>
  <c r="G3133" i="3"/>
  <c r="F2259" i="3"/>
  <c r="F1871" i="3"/>
  <c r="F1828" i="3"/>
  <c r="F344" i="3"/>
  <c r="F289" i="3"/>
  <c r="F277" i="3"/>
  <c r="F260" i="3"/>
  <c r="F258" i="3"/>
  <c r="F236" i="3"/>
  <c r="F234" i="3"/>
  <c r="F225" i="3"/>
  <c r="F209" i="3"/>
  <c r="F208" i="3"/>
  <c r="F207" i="3"/>
  <c r="F1587" i="1"/>
  <c r="F1586" i="1"/>
  <c r="F1585" i="1"/>
  <c r="F1584" i="1"/>
  <c r="F1583" i="1"/>
  <c r="F1581" i="1"/>
  <c r="F1580" i="1"/>
  <c r="F1578" i="1"/>
  <c r="F1576" i="1"/>
  <c r="F1575" i="1"/>
  <c r="F1574" i="1"/>
  <c r="F1573" i="1"/>
  <c r="F1572" i="1"/>
  <c r="F1571" i="1"/>
  <c r="F1564" i="1"/>
  <c r="I1558" i="1"/>
  <c r="F1558" i="1"/>
  <c r="G1558" i="1" s="1"/>
  <c r="F1557" i="1"/>
  <c r="I1549" i="1"/>
  <c r="F1539" i="1"/>
  <c r="F1549" i="1" s="1"/>
  <c r="G1549" i="1" s="1"/>
  <c r="F1537" i="1"/>
  <c r="F1531" i="1"/>
  <c r="F1528" i="1"/>
  <c r="I1514" i="1"/>
  <c r="F1514" i="1"/>
  <c r="G1514" i="1" s="1"/>
  <c r="I1511" i="1"/>
  <c r="F1511" i="1"/>
  <c r="G1511" i="1" s="1"/>
  <c r="I1480" i="1"/>
  <c r="F1480" i="1"/>
  <c r="G1480" i="1" s="1"/>
  <c r="I1476" i="1"/>
  <c r="F1476" i="1"/>
  <c r="G1476" i="1" s="1"/>
  <c r="F1473" i="1"/>
  <c r="F1469" i="1"/>
  <c r="I1463" i="1"/>
  <c r="F1456" i="1"/>
  <c r="F1448" i="1"/>
  <c r="F1447" i="1"/>
  <c r="F1463" i="1" s="1"/>
  <c r="G1463" i="1" s="1"/>
  <c r="I1436" i="1"/>
  <c r="G1436" i="1"/>
  <c r="F1436" i="1"/>
  <c r="I1431" i="1"/>
  <c r="F1431" i="1"/>
  <c r="G1431" i="1" s="1"/>
  <c r="I1389" i="1"/>
  <c r="G1389" i="1"/>
  <c r="F1389" i="1"/>
  <c r="I1370" i="1"/>
  <c r="F1323" i="1"/>
  <c r="F1277" i="1"/>
  <c r="F1370" i="1" s="1"/>
  <c r="G1370" i="1" s="1"/>
  <c r="F1275" i="1"/>
  <c r="I1273" i="1"/>
  <c r="F1273" i="1"/>
  <c r="G1273" i="1" s="1"/>
  <c r="I1251" i="1"/>
  <c r="G1251" i="1"/>
  <c r="F1251" i="1"/>
  <c r="I1245" i="1"/>
  <c r="F1245" i="1"/>
  <c r="G1245" i="1" s="1"/>
  <c r="F1238" i="1"/>
  <c r="I1234" i="1"/>
  <c r="F1234" i="1"/>
  <c r="G1234" i="1" s="1"/>
  <c r="I1227" i="1"/>
  <c r="F1226" i="1"/>
  <c r="F1227" i="1" s="1"/>
  <c r="G1227" i="1" s="1"/>
  <c r="I1206" i="1"/>
  <c r="F1183" i="1"/>
  <c r="F1181" i="1"/>
  <c r="F1173" i="1"/>
  <c r="F1206" i="1" s="1"/>
  <c r="G1206" i="1" s="1"/>
  <c r="I1163" i="1"/>
  <c r="G1163" i="1"/>
  <c r="F1163" i="1"/>
  <c r="I1150" i="1"/>
  <c r="F1150" i="1"/>
  <c r="G1150" i="1" s="1"/>
  <c r="I1147" i="1"/>
  <c r="G1147" i="1"/>
  <c r="F1147" i="1"/>
  <c r="I1085" i="1"/>
  <c r="F1085" i="1"/>
  <c r="G1085" i="1" s="1"/>
  <c r="F951" i="1"/>
  <c r="F826" i="1"/>
  <c r="F569" i="1"/>
  <c r="F377" i="1"/>
  <c r="F285" i="1"/>
  <c r="F283" i="1"/>
  <c r="F279" i="1"/>
  <c r="F278" i="1"/>
  <c r="F277" i="1"/>
  <c r="F276" i="1"/>
  <c r="F261" i="1"/>
  <c r="F233" i="1"/>
  <c r="F220" i="1"/>
  <c r="F219" i="1"/>
  <c r="D39" i="8" l="1"/>
  <c r="F38" i="8"/>
  <c r="E38" i="8"/>
  <c r="E16" i="8"/>
  <c r="F16" i="8"/>
  <c r="D15" i="8"/>
  <c r="F15" i="8" l="1"/>
  <c r="D14" i="8"/>
  <c r="E15" i="8"/>
  <c r="E39" i="8"/>
  <c r="D40" i="8"/>
  <c r="F39" i="8"/>
  <c r="F40" i="8" l="1"/>
  <c r="D41" i="8"/>
  <c r="E40" i="8"/>
  <c r="F14" i="8"/>
  <c r="D13" i="8"/>
  <c r="E14" i="8"/>
  <c r="E13" i="8" l="1"/>
  <c r="D12" i="8"/>
  <c r="F13" i="8"/>
  <c r="D42" i="8"/>
  <c r="F41" i="8"/>
  <c r="E41" i="8"/>
  <c r="E42" i="8" l="1"/>
  <c r="F42" i="8"/>
  <c r="D43" i="8"/>
  <c r="F12" i="8"/>
  <c r="D11" i="8"/>
  <c r="E12" i="8"/>
  <c r="F11" i="8" l="1"/>
  <c r="D10" i="8"/>
  <c r="E11" i="8"/>
  <c r="F43" i="8"/>
  <c r="E43" i="8"/>
  <c r="D44" i="8"/>
  <c r="D45" i="8" l="1"/>
  <c r="F44" i="8"/>
  <c r="E44" i="8"/>
  <c r="E10" i="8"/>
  <c r="D9" i="8"/>
  <c r="F10" i="8"/>
  <c r="F9" i="8" l="1"/>
  <c r="D8" i="8"/>
  <c r="E9" i="8"/>
  <c r="E45" i="8"/>
  <c r="F45" i="8"/>
  <c r="D46" i="8"/>
  <c r="D47" i="8" l="1"/>
  <c r="F46" i="8"/>
  <c r="E46" i="8"/>
  <c r="F8" i="8"/>
  <c r="D7" i="8"/>
  <c r="E8" i="8"/>
  <c r="E7" i="8" l="1"/>
  <c r="F7" i="8"/>
  <c r="D6" i="8"/>
  <c r="D48" i="8"/>
  <c r="F47" i="8"/>
  <c r="E47" i="8"/>
  <c r="E48" i="8" l="1"/>
  <c r="F48" i="8"/>
  <c r="D49" i="8"/>
  <c r="F6" i="8"/>
  <c r="D5" i="8"/>
  <c r="E6" i="8"/>
  <c r="F5" i="8" l="1"/>
  <c r="D4" i="8"/>
  <c r="E5" i="8"/>
  <c r="D50" i="8"/>
  <c r="F49" i="8"/>
  <c r="E49" i="8"/>
  <c r="D51" i="8" l="1"/>
  <c r="F50" i="8"/>
  <c r="E50" i="8"/>
  <c r="E4" i="8"/>
  <c r="D3" i="8"/>
  <c r="F4" i="8"/>
  <c r="F3" i="8" l="1"/>
  <c r="D2" i="8"/>
  <c r="E3" i="8"/>
  <c r="E51" i="8"/>
  <c r="F51" i="8"/>
  <c r="D54" i="8" l="1"/>
  <c r="F2" i="8"/>
  <c r="F54" i="8" s="1"/>
  <c r="E2" i="8"/>
  <c r="E54" i="8" s="1"/>
  <c r="I2" i="8" s="1"/>
  <c r="J10" i="8" l="1"/>
  <c r="J25" i="8"/>
  <c r="J39" i="8"/>
  <c r="J18" i="8"/>
  <c r="J38" i="8"/>
  <c r="J2" i="8"/>
  <c r="J20" i="8"/>
  <c r="J40" i="8"/>
  <c r="J13" i="8"/>
  <c r="J27" i="8"/>
  <c r="J42" i="8"/>
  <c r="J3" i="8"/>
  <c r="J21" i="8"/>
  <c r="J23" i="8"/>
  <c r="J16" i="8"/>
  <c r="J45" i="8"/>
  <c r="J6" i="8"/>
  <c r="J24" i="8"/>
  <c r="J44" i="8"/>
  <c r="J8" i="8"/>
  <c r="J28" i="8"/>
  <c r="J46" i="8"/>
  <c r="J49" i="8"/>
  <c r="J19" i="8"/>
  <c r="J30" i="8"/>
  <c r="J48" i="8"/>
  <c r="J9" i="8"/>
  <c r="J29" i="8"/>
  <c r="J47" i="8"/>
  <c r="J11" i="8"/>
  <c r="J31" i="8"/>
  <c r="J4" i="8"/>
  <c r="J22" i="8"/>
  <c r="J33" i="8"/>
  <c r="J51" i="8"/>
  <c r="J12" i="8"/>
  <c r="J32" i="8"/>
  <c r="J50" i="8"/>
  <c r="J14" i="8"/>
  <c r="J34" i="8"/>
  <c r="J5" i="8"/>
  <c r="J43" i="8"/>
  <c r="J7" i="8"/>
  <c r="J36" i="8"/>
  <c r="J15" i="8"/>
  <c r="J35" i="8"/>
  <c r="J26" i="8"/>
  <c r="J17" i="8"/>
  <c r="J37" i="8"/>
  <c r="J41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pinnacle</author>
  </authors>
  <commentList>
    <comment ref="F8" authorId="0" shapeId="0" xr:uid="{E6A60DAD-323A-49FB-837C-673FDAB3FC89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420 i/o 204</t>
        </r>
      </text>
    </comment>
    <comment ref="F9" authorId="0" shapeId="0" xr:uid="{88F9F8F5-41D0-4364-9D1A-BAB83B1E9B6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218 i/o 110</t>
        </r>
      </text>
    </comment>
    <comment ref="F41" authorId="0" shapeId="0" xr:uid="{DDEA073D-97F7-4FDD-BADC-DDDE8EDC4AE6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79 MENJADI 276</t>
        </r>
      </text>
    </comment>
    <comment ref="F42" authorId="0" shapeId="0" xr:uid="{B5A7BCC5-700E-4B0D-ABA8-E463DEE5CA3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102 MENJADI 270</t>
        </r>
      </text>
    </comment>
    <comment ref="F167" authorId="0" shapeId="0" xr:uid="{D0B7B18A-A13B-470A-B139-7B2655782CDA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qty awal 923 rev 955 REV 1132</t>
        </r>
      </text>
    </comment>
    <comment ref="F168" authorId="0" shapeId="0" xr:uid="{3B0F8B86-DEFD-4CA2-B9DE-EAF0F1BFEF7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qty awal 915 rev 883 REV 706</t>
        </r>
      </text>
    </comment>
    <comment ref="E170" authorId="0" shapeId="0" xr:uid="{21ADD5ED-4CF3-42D9-9E4E-37A6BE4EA752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po awal GH17Z rev HK59YHA</t>
        </r>
      </text>
    </comment>
    <comment ref="E171" authorId="0" shapeId="0" xr:uid="{BE004092-E14F-4AC8-9E32-3DE63C9E3A0A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po awal GH17Z rev HK59YHA</t>
        </r>
      </text>
    </comment>
    <comment ref="F173" authorId="0" shapeId="0" xr:uid="{E8B025AD-7D85-4D65-B629-CE993CF527EB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revise qty 53 to 65</t>
        </r>
      </text>
    </comment>
    <comment ref="F174" authorId="0" shapeId="0" xr:uid="{9CE6B9DE-F5F6-4667-B0BF-3FD75EA56B25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revise qty 102 to 90</t>
        </r>
      </text>
    </comment>
    <comment ref="E277" authorId="0" shapeId="0" xr:uid="{43B4FD0F-7E87-42B2-B4A2-1356A0DB7BB9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PO . Ols po JE79Q</t>
        </r>
      </text>
    </comment>
    <comment ref="E278" authorId="0" shapeId="0" xr:uid="{D42A6111-EBE5-4331-839C-3A0AC9C2266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PO . Ols po JE79Q</t>
        </r>
      </text>
    </comment>
    <comment ref="E279" authorId="0" shapeId="0" xr:uid="{DEC1E94E-D831-4A6F-874C-F91F25DA7D2D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PO . Ols po JE79Q</t>
        </r>
      </text>
    </comment>
    <comment ref="F280" authorId="0" shapeId="0" xr:uid="{7836E333-F3C9-49F6-9912-4A76DB22AA5B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revise qty old104
</t>
        </r>
      </text>
    </comment>
    <comment ref="F281" authorId="0" shapeId="0" xr:uid="{5937C4F1-0E8D-4ABA-8B14-51EAC5EA30CF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 qty old 131</t>
        </r>
      </text>
    </comment>
    <comment ref="E295" authorId="0" shapeId="0" xr:uid="{09998C9F-4E4A-4BE3-B639-D51BA2397865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ganti PO old JE79S</t>
        </r>
      </text>
    </comment>
    <comment ref="B494" authorId="0" shapeId="0" xr:uid="{CD492A1D-D3C8-4D09-A795-4F04AA0AB585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B495" authorId="0" shapeId="0" xr:uid="{17649449-A7B5-478C-B6A4-F91C2BAAF93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B496" authorId="0" shapeId="0" xr:uid="{462CC79B-052B-4596-9403-BBD08A27B9A8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B497" authorId="0" shapeId="0" xr:uid="{13788D54-7BAE-4114-B489-5CDC16BEEEF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B498" authorId="0" shapeId="0" xr:uid="{A97F832B-C0FB-44CE-802B-3A1920A86B5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B499" authorId="0" shapeId="0" xr:uid="{56FDA382-D7AB-4793-A0F4-53FD9D846913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B500" authorId="0" shapeId="0" xr:uid="{B7D6E681-AEA0-48BE-ADDA-89C48E7C7A25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B501" authorId="0" shapeId="0" xr:uid="{0E49E4AF-97C2-46A8-B05B-022B4A300D74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B502" authorId="0" shapeId="0" xr:uid="{E13BB64D-D6E1-419C-8AE3-FCDA77BCA5FE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B503" authorId="0" shapeId="0" xr:uid="{D7D76960-8235-4009-AFD6-58A004CDAC6B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F503" authorId="0" shapeId="0" xr:uid="{89E1017D-F63B-418C-AD40-9C6E7674DCDC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 qty old 162
</t>
        </r>
      </text>
    </comment>
    <comment ref="B504" authorId="0" shapeId="0" xr:uid="{20D50063-779C-4A0E-BAC6-C4C289044F59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F504" authorId="0" shapeId="0" xr:uid="{A28FED63-8991-4888-BB7B-8D0AE4F4ABDE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 qty old 103</t>
        </r>
      </text>
    </comment>
    <comment ref="B505" authorId="0" shapeId="0" xr:uid="{DE585087-1CA4-4928-A42B-21846880493C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F505" authorId="0" shapeId="0" xr:uid="{57214476-5C02-4C03-8081-46639081ACA8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 qty old 185</t>
        </r>
      </text>
    </comment>
    <comment ref="B506" authorId="0" shapeId="0" xr:uid="{C5038F36-AC2F-4C8F-A0E8-3EB67047B66B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F506" authorId="0" shapeId="0" xr:uid="{F67D24C9-5BA7-4AB9-8001-4BC652901465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 qty old 15</t>
        </r>
      </text>
    </comment>
    <comment ref="B507" authorId="0" shapeId="0" xr:uid="{2A716000-B9C6-4C41-A82F-9E968163AB41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F507" authorId="0" shapeId="0" xr:uid="{5EC419D5-630C-4544-8E6A-56EFF5D5508C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 qty old 14</t>
        </r>
      </text>
    </comment>
    <comment ref="B508" authorId="0" shapeId="0" xr:uid="{D19A64C2-51FC-4D9D-95D5-837B699EF103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F508" authorId="0" shapeId="0" xr:uid="{356CB651-0E56-4415-A1C3-E81841F459A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 qty old 21
</t>
        </r>
      </text>
    </comment>
    <comment ref="F648" authorId="0" shapeId="0" xr:uid="{23F27516-1D9B-4C12-8706-46DD031BBFCC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 qty 40 i/o 61</t>
        </r>
      </text>
    </comment>
    <comment ref="E660" authorId="0" shapeId="0" xr:uid="{189CCCEF-8456-417D-9D41-0DB1C0211316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1512129
old 1530574</t>
        </r>
      </text>
    </comment>
    <comment ref="E883" authorId="0" shapeId="0" xr:uid="{84339ACA-408C-4FA2-82BD-FE09FA0267CB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1518885
</t>
        </r>
      </text>
    </comment>
    <comment ref="F1140" authorId="0" shapeId="0" xr:uid="{B8E9CB7E-9F29-4C1E-9276-749F9AD7F43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qty=45</t>
        </r>
      </text>
    </comment>
    <comment ref="F1152" authorId="0" shapeId="0" xr:uid="{44D47245-5E79-4296-823E-F34CD17155FE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 76pcs</t>
        </r>
      </text>
    </comment>
    <comment ref="F1164" authorId="0" shapeId="0" xr:uid="{339A3224-8E08-4B9F-A347-3E89954B87B6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 168</t>
        </r>
      </text>
    </comment>
    <comment ref="F1165" authorId="0" shapeId="0" xr:uid="{11F9B0BE-5A47-42C5-A859-1183AF3D457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 402</t>
        </r>
      </text>
    </comment>
    <comment ref="F1166" authorId="0" shapeId="0" xr:uid="{E1E046A1-91F4-4038-9E65-6435347F710E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 121</t>
        </r>
      </text>
    </comment>
    <comment ref="E1181" authorId="0" shapeId="0" xr:uid="{D65ED64E-7DB4-475F-84F5-069B6A9D0879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ww62kta move to xx13qta dan xx15m</t>
        </r>
      </text>
    </comment>
    <comment ref="E1182" authorId="0" shapeId="0" xr:uid="{1196282D-54AD-4D08-AE4C-0464BA3CB833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WW62KTA</t>
        </r>
      </text>
    </comment>
    <comment ref="F1228" authorId="0" shapeId="0" xr:uid="{77944D84-41EB-4B33-BE09-6F02975AAFFE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580
</t>
        </r>
      </text>
    </comment>
    <comment ref="F1229" authorId="0" shapeId="0" xr:uid="{8F55BE2A-2753-4B3E-B9A0-9D052824F1D6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236</t>
        </r>
      </text>
    </comment>
    <comment ref="F1235" authorId="0" shapeId="0" xr:uid="{71E26450-4A6F-40CA-9865-D318C6CE5168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110</t>
        </r>
      </text>
    </comment>
    <comment ref="F1236" authorId="0" shapeId="0" xr:uid="{1B0675F6-BEB5-4949-9BBC-8A19780499A8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286</t>
        </r>
      </text>
    </comment>
    <comment ref="F1263" authorId="0" shapeId="0" xr:uid="{76DE7FA6-427B-4F04-817C-71C14D614BDC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110</t>
        </r>
      </text>
    </comment>
    <comment ref="F1292" authorId="0" shapeId="0" xr:uid="{7E48FFEC-983E-4479-8CFC-45A04423AFB2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567</t>
        </r>
      </text>
    </comment>
    <comment ref="G1330" authorId="0" shapeId="0" xr:uid="{1FD74269-47C9-4095-AA34-086CEA2E2444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smee 16/6 cxl date 9juli sea</t>
        </r>
      </text>
    </comment>
    <comment ref="G1331" authorId="0" shapeId="0" xr:uid="{986E5118-589B-4A7F-AA77-ABDD918CC944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smee 16/6 cxl date 16juli sea</t>
        </r>
      </text>
    </comment>
    <comment ref="G1332" authorId="0" shapeId="0" xr:uid="{CC3B1A94-8E8F-4A0A-BB3E-9472BC4090AA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as smee 16/6 cxl date 4juli sea</t>
        </r>
      </text>
    </comment>
    <comment ref="G1333" authorId="0" shapeId="0" xr:uid="{DAC5160F-41A1-4C0A-B275-59EC3B3D44F4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as smee 16/6 cxl 11juli sea</t>
        </r>
      </text>
    </comment>
    <comment ref="E1336" authorId="0" shapeId="0" xr:uid="{06F21611-1D5D-404A-A1BE-4671628155C5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xt83d</t>
        </r>
      </text>
    </comment>
    <comment ref="E1337" authorId="0" shapeId="0" xr:uid="{8FBAA0A1-72AE-477C-BA4D-DE0C10772045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xt83d</t>
        </r>
      </text>
    </comment>
    <comment ref="E1390" authorId="0" shapeId="0" xr:uid="{ADB55028-1B3B-4E6F-9EF7-6F7A272F3B95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1576675</t>
        </r>
      </text>
    </comment>
    <comment ref="F1390" authorId="0" shapeId="0" xr:uid="{7D2157E7-2C47-4B39-AA13-F5DB13306CF5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262</t>
        </r>
      </text>
    </comment>
    <comment ref="E1391" authorId="0" shapeId="0" xr:uid="{C8CD45F1-3381-49E6-AE99-B787A71A102C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1576626</t>
        </r>
      </text>
    </comment>
    <comment ref="F1392" authorId="0" shapeId="0" xr:uid="{0464DEC8-B4A1-4A77-AFDD-20342B4581E9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pld 84</t>
        </r>
      </text>
    </comment>
    <comment ref="F1394" authorId="0" shapeId="0" xr:uid="{AAADB579-43CC-48AD-94D4-C3E0D479DD8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21</t>
        </r>
      </text>
    </comment>
    <comment ref="F1407" authorId="0" shapeId="0" xr:uid="{594384FC-9DBE-427B-AD32-7A4B60BC57ED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248</t>
        </r>
      </text>
    </comment>
    <comment ref="F1408" authorId="0" shapeId="0" xr:uid="{DF00ECAC-1B9E-45AB-92BA-607D37EC89ED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2028</t>
        </r>
      </text>
    </comment>
    <comment ref="H1408" authorId="0" shapeId="0" xr:uid="{8D979E4A-04D1-4FF6-83CD-233153B7FAA4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po 15/8 cxl date
sea</t>
        </r>
      </text>
    </comment>
    <comment ref="F1411" authorId="0" shapeId="0" xr:uid="{30DB1253-D7EF-4A19-B66B-4860C608075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25
</t>
        </r>
      </text>
    </comment>
    <comment ref="F1437" authorId="0" shapeId="0" xr:uid="{0005F9D4-D065-4F19-A9F2-5249772D30E9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361</t>
        </r>
      </text>
    </comment>
    <comment ref="H1440" authorId="0" shapeId="0" xr:uid="{F664E724-D90D-4CCD-A5C3-6CEE1C48B78C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po 18/7 cxl date
sea</t>
        </r>
      </text>
    </comment>
    <comment ref="F1464" authorId="0" shapeId="0" xr:uid="{3F5DAB0A-E531-486D-A781-F4FA47AE71F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20</t>
        </r>
      </text>
    </comment>
    <comment ref="F1481" authorId="0" shapeId="0" xr:uid="{58DDD506-9B8E-4361-BC26-9F96B5F95D43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 52</t>
        </r>
      </text>
    </comment>
    <comment ref="F1495" authorId="0" shapeId="0" xr:uid="{922646CB-66F7-43D2-8C73-3EC45CCC6631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 24</t>
        </r>
      </text>
    </comment>
    <comment ref="F1510" authorId="0" shapeId="0" xr:uid="{FFE813D0-0778-4719-BD00-188FBBD7ECA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 47</t>
        </r>
      </text>
    </comment>
    <comment ref="F1571" authorId="0" shapeId="0" xr:uid="{4510E815-2B97-4205-9272-A8A83EBB5BC8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for print color=135
pcs</t>
        </r>
      </text>
    </comment>
    <comment ref="F1572" authorId="0" shapeId="0" xr:uid="{69669194-C06C-45E8-A84E-41FD068DA3F1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col print = 98pcs</t>
        </r>
      </text>
    </comment>
    <comment ref="F1573" authorId="0" shapeId="0" xr:uid="{96DE3740-32D1-419F-B4D5-FCC88E2ABC12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print color=346pcs</t>
        </r>
      </text>
    </comment>
    <comment ref="F1574" authorId="0" shapeId="0" xr:uid="{9EA0295C-F87B-4D47-903A-E109EADD0E94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print color=754pcs
</t>
        </r>
      </text>
    </comment>
    <comment ref="F1578" authorId="0" shapeId="0" xr:uid="{8B344E6A-3D80-4F73-A53A-B674E7A514FB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col print=333pcs</t>
        </r>
      </text>
    </comment>
    <comment ref="F1580" authorId="0" shapeId="0" xr:uid="{61FDCD2F-FDFB-4AA0-AA60-97DE06B58908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col print=779pcs</t>
        </r>
      </text>
    </comment>
    <comment ref="F1581" authorId="0" shapeId="0" xr:uid="{07EF6555-3917-4F64-9017-1B4DCB7EB926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col print col=2208pcs</t>
        </r>
      </text>
    </comment>
    <comment ref="F1583" authorId="0" shapeId="0" xr:uid="{C765C75B-0859-47A6-927D-EC398D2C721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col print=125pcs</t>
        </r>
      </text>
    </comment>
    <comment ref="F1584" authorId="0" shapeId="0" xr:uid="{3DDD8D0A-497F-4838-B40F-2EBD986BD91D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col print=176pcs</t>
        </r>
      </text>
    </comment>
    <comment ref="F1585" authorId="0" shapeId="0" xr:uid="{5D2B1083-C636-4DCB-A9B6-64DF7F5FE89D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col prnt=18pcs</t>
        </r>
      </text>
    </comment>
    <comment ref="F1586" authorId="0" shapeId="0" xr:uid="{A9C6A269-660D-454C-80C4-D02BF19BF47E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col print=14pcs</t>
        </r>
      </text>
    </comment>
    <comment ref="F1587" authorId="0" shapeId="0" xr:uid="{FC6D67E0-E1C6-456E-B16F-DDC85789C9AB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col print = 45pcs</t>
        </r>
      </text>
    </comment>
    <comment ref="E1931" authorId="0" shapeId="0" xr:uid="{2DED7964-4CF2-4DF2-95BA-D6992F96C536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no LS11SGA</t>
        </r>
      </text>
    </comment>
    <comment ref="E1932" authorId="0" shapeId="0" xr:uid="{0C1C7446-F9D9-427F-AEAA-796920F482BA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no LS13BHA</t>
        </r>
      </text>
    </comment>
    <comment ref="G2156" authorId="0" shapeId="0" xr:uid="{04320CAC-AE89-4670-B501-D24AF6125A26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985pcs Rahul 3/3</t>
        </r>
      </text>
    </comment>
    <comment ref="G2157" authorId="0" shapeId="0" xr:uid="{7904ECEF-14E7-4B7E-9F89-88D1C63C20EE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125 Rahul 3/3</t>
        </r>
      </text>
    </comment>
    <comment ref="G2179" authorId="0" shapeId="0" xr:uid="{D35AB66D-5CB4-4575-B4BF-6876C7D022A9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hold cut  col murble(64pcs)</t>
        </r>
      </text>
    </comment>
    <comment ref="G2180" authorId="0" shapeId="0" xr:uid="{DB34B997-7598-4FF8-892D-26F17D1C2C6F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col murble splt PO C2XQ9</t>
        </r>
      </text>
    </comment>
    <comment ref="G2182" authorId="0" shapeId="0" xr:uid="{36E92C46-5D88-48E0-B5A0-15BBAC94BBB4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hold cut col marbke(274pcs)</t>
        </r>
      </text>
    </comment>
    <comment ref="G2183" authorId="0" shapeId="0" xr:uid="{D8726A6A-202D-4B39-A912-104958E0FB2F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col murble splt POC2YR6</t>
        </r>
      </text>
    </comment>
    <comment ref="G2190" authorId="0" shapeId="0" xr:uid="{1CB54448-E6E3-44A9-AF25-0D6391FA8CFD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hold cut col murble (50pcs)
</t>
        </r>
      </text>
    </comment>
    <comment ref="G2191" authorId="0" shapeId="0" xr:uid="{26027E31-62A0-4185-AC44-EA53BE753C98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col urble split PO C2XS3</t>
        </r>
      </text>
    </comment>
    <comment ref="G2193" authorId="0" shapeId="0" xr:uid="{7BFB50FF-56CE-4E37-B4F3-31A10DC01A26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hold cut col murble (50pcs)</t>
        </r>
      </text>
    </comment>
    <comment ref="G2194" authorId="0" shapeId="0" xr:uid="{54FC6708-46DF-405E-B45B-581C1E53EC6A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col murble splt PO C2YM7</t>
        </r>
      </text>
    </comment>
    <comment ref="G2198" authorId="0" shapeId="0" xr:uid="{EE7E2916-2F28-46EC-85CA-0F619E63A02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 CXL order 818pcs,emal Rahul 17/2</t>
        </r>
      </text>
    </comment>
    <comment ref="G2202" authorId="0" shapeId="0" xr:uid="{5C2E27C7-7EE4-4463-8F52-7208F3B7DE6A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 cxl order 5664pcs,emal rahul 17/2</t>
        </r>
      </text>
    </comment>
    <comment ref="F2209" authorId="0" shapeId="0" xr:uid="{ABAC0B07-5227-4327-8432-9B783A149C3A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hold cut rahul 28/1</t>
        </r>
      </text>
    </comment>
    <comment ref="F2210" authorId="0" shapeId="0" xr:uid="{BFC619C9-EBD7-43A3-8FF1-8F8B8E3FB676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hold cult rahul 28/1
</t>
        </r>
      </text>
    </comment>
    <comment ref="F2211" authorId="0" shapeId="0" xr:uid="{F4D7D07F-3A4E-49C7-BD4A-D466D9FAC2B5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hold cut rahul 28/1</t>
        </r>
      </text>
    </comment>
    <comment ref="F2219" authorId="0" shapeId="0" xr:uid="{9CD5A7C4-500C-4494-B2F0-959D15CF4DC2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hold cut rahl 28/1</t>
        </r>
      </text>
    </comment>
    <comment ref="F2220" authorId="0" shapeId="0" xr:uid="{9DD11667-C3D1-4801-BCEB-A84393410D01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hold cut rahul 28/1
</t>
        </r>
      </text>
    </comment>
    <comment ref="E2558" authorId="0" shapeId="0" xr:uid="{5572DBDC-67DD-4BD5-9608-3F60184620D8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po#1479101</t>
        </r>
      </text>
    </comment>
    <comment ref="I3474" authorId="0" shapeId="0" xr:uid="{450A4AA6-9F8E-4210-AB67-3624914BA7BC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smee 1630pcs</t>
        </r>
      </text>
    </comment>
    <comment ref="I3476" authorId="0" shapeId="0" xr:uid="{A9B92F59-DD08-4A17-9D81-212F371DA656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smee 1120
</t>
        </r>
      </text>
    </comment>
    <comment ref="I3478" authorId="0" shapeId="0" xr:uid="{16162088-ACC3-48CA-9DE8-7C07401C6781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smee 410</t>
        </r>
      </text>
    </comment>
    <comment ref="I3510" authorId="0" shapeId="0" xr:uid="{3BAA9855-A8CF-4B03-9AF6-BD6007D9D5BD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smee=1210</t>
        </r>
      </text>
    </comment>
    <comment ref="E3595" authorId="0" shapeId="0" xr:uid="{BF6F4378-DE9A-4482-A420-6C63DFF7C931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1553633</t>
        </r>
      </text>
    </comment>
    <comment ref="E3596" authorId="0" shapeId="0" xr:uid="{24C7FFFE-FCD3-4696-9646-6F5E5B58B3DC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1551274</t>
        </r>
      </text>
    </comment>
    <comment ref="E3597" authorId="0" shapeId="0" xr:uid="{01F36C43-A7FF-4A6F-A1A7-54C91C60794D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1551283</t>
        </r>
      </text>
    </comment>
    <comment ref="F3733" authorId="0" shapeId="0" xr:uid="{86D019CB-9491-4691-9426-BAACA43A3103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OLD=1320PCS</t>
        </r>
      </text>
    </comment>
    <comment ref="F3735" authorId="0" shapeId="0" xr:uid="{54062645-2425-4833-B5CC-F46EEB6EF0CF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=1209PCS</t>
        </r>
      </text>
    </comment>
    <comment ref="F3737" authorId="0" shapeId="0" xr:uid="{1DF6D5FE-ED0C-42C5-B427-FDF59E50434D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OLD=883PCS
</t>
        </r>
      </text>
    </comment>
    <comment ref="F3743" authorId="0" shapeId="0" xr:uid="{F206BE19-635D-4923-9FCE-312C3D46066C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QTY=383PCS</t>
        </r>
      </text>
    </comment>
    <comment ref="B3804" authorId="0" shapeId="0" xr:uid="{DB004A25-155F-46F8-8BDF-C760DCE3A8D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s/563930</t>
        </r>
      </text>
    </comment>
    <comment ref="E3804" authorId="0" shapeId="0" xr:uid="{70E50AD3-1E6A-4B1E-BA07-EEF463A83EC4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po1547089</t>
        </r>
      </text>
    </comment>
    <comment ref="F3903" authorId="0" shapeId="0" xr:uid="{5062C7FC-E10E-4C05-B6B2-741AD847AF01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 40</t>
        </r>
      </text>
    </comment>
    <comment ref="F3995" authorId="0" shapeId="0" xr:uid="{33308DE1-2DCB-4AAC-8EEA-67221FB981FB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pld qty 335</t>
        </r>
      </text>
    </comment>
    <comment ref="F4006" authorId="0" shapeId="0" xr:uid="{43938642-F9AB-492F-B67D-5ED4D073947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add 24pcs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pinnacle</author>
  </authors>
  <commentList>
    <comment ref="F21" authorId="0" shapeId="0" xr:uid="{27F7A3C7-848F-4D53-A5A0-A78C389AB728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420 i/o 204</t>
        </r>
      </text>
    </comment>
    <comment ref="F22" authorId="0" shapeId="0" xr:uid="{4F7B0B12-B481-4772-AC68-ED9A66C49F3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218 i/o 110</t>
        </r>
      </text>
    </comment>
    <comment ref="F25" authorId="0" shapeId="0" xr:uid="{ECA6D452-AEE5-4F69-9445-C3D29DB74853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79 MENJADI 276</t>
        </r>
      </text>
    </comment>
    <comment ref="F34" authorId="0" shapeId="0" xr:uid="{12E0F511-31C3-4510-B33C-A2AA5460F49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102 MENJADI 270</t>
        </r>
      </text>
    </comment>
    <comment ref="F52" authorId="0" shapeId="0" xr:uid="{11606D10-8CD0-419F-96A6-7664AB0F5A6C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qty awal 923 rev 955 REV 1132</t>
        </r>
      </text>
    </comment>
    <comment ref="E53" authorId="0" shapeId="0" xr:uid="{D6D18108-9B6B-4ED2-896F-B7BCF958EDF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po awal GH17Z rev HK59YHA</t>
        </r>
      </text>
    </comment>
    <comment ref="E54" authorId="0" shapeId="0" xr:uid="{B181080F-64DF-49B9-8076-62A8879F857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po awal GH17Z rev HK59YHA</t>
        </r>
      </text>
    </comment>
    <comment ref="F65" authorId="0" shapeId="0" xr:uid="{F67C56CE-5422-4731-99AD-B0573CB5CD22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qty awal 915 rev 883 REV 706</t>
        </r>
      </text>
    </comment>
    <comment ref="F66" authorId="0" shapeId="0" xr:uid="{F461D015-7410-4AF2-A2A7-49FCF8453272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revise qty 102 to 90</t>
        </r>
      </text>
    </comment>
    <comment ref="F80" authorId="0" shapeId="0" xr:uid="{1323F42B-7307-4984-8FA0-7A4E5599A566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revise qty 53 to 65</t>
        </r>
      </text>
    </comment>
    <comment ref="E207" authorId="0" shapeId="0" xr:uid="{A169CC2B-D199-454F-9E82-5D16CF25DB7C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PO . Ols po JE79Q</t>
        </r>
      </text>
    </comment>
    <comment ref="E208" authorId="0" shapeId="0" xr:uid="{879FC157-7104-4969-8409-F71108BD310E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PO . Ols po JE79Q</t>
        </r>
      </text>
    </comment>
    <comment ref="E234" authorId="0" shapeId="0" xr:uid="{458A8698-01B2-4843-9149-CA915C44BED2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PO . Ols po JE79Q</t>
        </r>
      </text>
    </comment>
    <comment ref="E240" authorId="0" shapeId="0" xr:uid="{8B8799F6-D8AC-44B0-A72E-7362BA7A5DD1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ganti PO old JE79S</t>
        </r>
      </text>
    </comment>
    <comment ref="F250" authorId="0" shapeId="0" xr:uid="{1AE12F7E-6423-4CB9-9705-E46A7C6157B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revise qty old104
</t>
        </r>
      </text>
    </comment>
    <comment ref="F251" authorId="0" shapeId="0" xr:uid="{A4CB4C59-2282-4434-9CBC-E7E8C97F3A44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 qty old 131</t>
        </r>
      </text>
    </comment>
    <comment ref="B455" authorId="0" shapeId="0" xr:uid="{2DE73586-CC64-4B4E-8CCE-2D8405F4F079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B456" authorId="0" shapeId="0" xr:uid="{938650DE-9C75-48C5-89F2-723C8BAF4D7C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F456" authorId="0" shapeId="0" xr:uid="{5C63DC48-4DEB-49ED-9BA2-76D9F1E52EF3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 qty old 185</t>
        </r>
      </text>
    </comment>
    <comment ref="B463" authorId="0" shapeId="0" xr:uid="{831B367B-6DB0-409C-B153-B6F150CDACF6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B464" authorId="0" shapeId="0" xr:uid="{4E5A129F-1E2D-483D-B3AB-1CB23C8C418A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F464" authorId="0" shapeId="0" xr:uid="{974292FA-5017-4470-8C65-510DD1381166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 qty old 103</t>
        </r>
      </text>
    </comment>
    <comment ref="B465" authorId="0" shapeId="0" xr:uid="{72B172D6-E46E-423B-89F0-F7E6DC97A38F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B466" authorId="0" shapeId="0" xr:uid="{638E76DA-2E9F-42DF-94FA-834B608E776F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B467" authorId="0" shapeId="0" xr:uid="{871E27B1-C0E2-48EE-ABD9-B568BFCAA619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B476" authorId="0" shapeId="0" xr:uid="{18F51BDA-E4AC-450A-B168-48B5080D197D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F476" authorId="0" shapeId="0" xr:uid="{2500AA70-2A3D-4808-AE71-0608713F0984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 qty old 162
</t>
        </r>
      </text>
    </comment>
    <comment ref="B477" authorId="0" shapeId="0" xr:uid="{76B07E47-6A35-4F7E-A164-C91DCED25AA4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B478" authorId="0" shapeId="0" xr:uid="{C53832A8-8B25-44B5-B888-E6DB74E706E3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B479" authorId="0" shapeId="0" xr:uid="{D7D629C8-E075-43A4-8959-F5357F718D31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B480" authorId="0" shapeId="0" xr:uid="{83F58290-6027-4A70-AA0E-083234663E4C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B481" authorId="0" shapeId="0" xr:uid="{DB4F0020-F4C9-4118-B0FE-F278E906F16F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F481" authorId="0" shapeId="0" xr:uid="{BD097047-D526-434B-8B56-64E710F28E4C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 qty old 21
</t>
        </r>
      </text>
    </comment>
    <comment ref="B482" authorId="0" shapeId="0" xr:uid="{3319AFD7-47C7-46F5-B5EA-D8941D29FDC4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F482" authorId="0" shapeId="0" xr:uid="{0F2167B8-2BE0-46D4-94B6-02ABD336E221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 qty old 14</t>
        </r>
      </text>
    </comment>
    <comment ref="B494" authorId="0" shapeId="0" xr:uid="{AD327E44-1698-4ECE-B1D7-6F7A2729DF28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change nama style old 382067
</t>
        </r>
      </text>
    </comment>
    <comment ref="F494" authorId="0" shapeId="0" xr:uid="{3EBBBEA4-2892-4A5C-8DF6-3B4A5897121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 qty old 15</t>
        </r>
      </text>
    </comment>
    <comment ref="E787" authorId="0" shapeId="0" xr:uid="{08B2D97F-EE91-44F0-8A5A-524959AB5A4A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no LS11SGA</t>
        </r>
      </text>
    </comment>
    <comment ref="E788" authorId="0" shapeId="0" xr:uid="{7B4D87EA-E5FA-4DED-88BC-213AB899B20B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no LS13BHA</t>
        </r>
      </text>
    </comment>
    <comment ref="E994" authorId="0" shapeId="0" xr:uid="{53F8B410-FC5D-40F8-B0FF-B2A64E28B4F1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po#1479101</t>
        </r>
      </text>
    </comment>
    <comment ref="F1844" authorId="0" shapeId="0" xr:uid="{DC3C41B0-273C-46F1-AA97-93773AF84CFA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rev qty 40 i/o 61</t>
        </r>
      </text>
    </comment>
    <comment ref="E2002" authorId="0" shapeId="0" xr:uid="{ADCAF3C0-40F8-49F8-BD34-970B46F2FE1F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1518885
</t>
        </r>
      </text>
    </comment>
    <comment ref="E2192" authorId="0" shapeId="0" xr:uid="{045D3CF0-D4C1-4A76-AC2D-4D99927AB532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1512129
old 1530574</t>
        </r>
      </text>
    </comment>
    <comment ref="I2461" authorId="0" shapeId="0" xr:uid="{0B0B8C1D-1E3A-4EDB-842C-19F0BE3DF005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smee 1630pcs</t>
        </r>
      </text>
    </comment>
    <comment ref="I2471" authorId="0" shapeId="0" xr:uid="{08B8A47B-0218-4095-A8AF-138E048C988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smee 410</t>
        </r>
      </text>
    </comment>
    <comment ref="I2487" authorId="0" shapeId="0" xr:uid="{513655B5-EEBC-4C2F-9038-3CE0B451FC1C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smee 1120
</t>
        </r>
      </text>
    </comment>
    <comment ref="I2492" authorId="0" shapeId="0" xr:uid="{851730C2-BF6C-4C94-8530-B6A80758DCC8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smee=1210</t>
        </r>
      </text>
    </comment>
    <comment ref="E2523" authorId="0" shapeId="0" xr:uid="{C3C1E0A7-CCF2-4C61-83B6-D33D164F20A3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1553633</t>
        </r>
      </text>
    </comment>
    <comment ref="B2617" authorId="0" shapeId="0" xr:uid="{78CA4C54-0E56-425E-A60C-421C72C3498C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s/563930</t>
        </r>
      </text>
    </comment>
    <comment ref="E2617" authorId="0" shapeId="0" xr:uid="{0116BE42-C793-46C9-821F-26A55378D44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po1547089</t>
        </r>
      </text>
    </comment>
    <comment ref="E2668" authorId="0" shapeId="0" xr:uid="{621B7B87-6295-4C81-B467-573B41F81592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1551283</t>
        </r>
      </text>
    </comment>
    <comment ref="F2839" authorId="0" shapeId="0" xr:uid="{3D756717-8E09-431B-A810-2E4830211B6A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 40</t>
        </r>
      </text>
    </comment>
    <comment ref="F2978" authorId="0" shapeId="0" xr:uid="{85F1DB8D-343E-437B-8DA4-C208FDE2C544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QTY=383PCS</t>
        </r>
      </text>
    </comment>
    <comment ref="F3021" authorId="0" shapeId="0" xr:uid="{D56B23A9-2273-415F-9DA5-32CB099FFE5D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OLD=1320PCS</t>
        </r>
      </text>
    </comment>
    <comment ref="F3022" authorId="0" shapeId="0" xr:uid="{A461A62A-03C0-4B1F-A066-9905658367EC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=1209PCS</t>
        </r>
      </text>
    </comment>
    <comment ref="F3023" authorId="0" shapeId="0" xr:uid="{1747643C-F511-45F9-A9A4-C270BA768C8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OLD=883PCS
</t>
        </r>
      </text>
    </comment>
    <comment ref="E3052" authorId="0" shapeId="0" xr:uid="{D6F15CA4-53AD-4825-B16C-ED62BCDF763E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1551274</t>
        </r>
      </text>
    </comment>
    <comment ref="F3179" authorId="0" shapeId="0" xr:uid="{1888196E-61EB-4CFE-80E7-E16DEA36A69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pld qty 335</t>
        </r>
      </text>
    </comment>
    <comment ref="F3183" authorId="0" shapeId="0" xr:uid="{409164C5-B81D-4AEE-81A6-0646ED864E78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add 24pcs</t>
        </r>
      </text>
    </comment>
    <comment ref="F3208" authorId="0" shapeId="0" xr:uid="{F8E0D157-6538-4BBA-93F8-96F4A32B7A83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 76pcs</t>
        </r>
      </text>
    </comment>
    <comment ref="F3211" authorId="0" shapeId="0" xr:uid="{9B3CD3AC-6F1A-4D08-84AC-42414411E01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580
</t>
        </r>
      </text>
    </comment>
    <comment ref="F3212" authorId="0" shapeId="0" xr:uid="{EEDEA51F-9462-4ED7-BE84-5E09641F7371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236</t>
        </r>
      </text>
    </comment>
    <comment ref="F3216" authorId="0" shapeId="0" xr:uid="{49526FF1-3AC1-47BD-9135-819B412A2A3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 52</t>
        </r>
      </text>
    </comment>
    <comment ref="F3274" authorId="0" shapeId="0" xr:uid="{30E0E6F1-E2A8-4874-A16F-14843801EE6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 168</t>
        </r>
      </text>
    </comment>
    <comment ref="F3275" authorId="0" shapeId="0" xr:uid="{F8DD2C33-F7BD-49EA-85AD-2B4684FFEA0F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 121</t>
        </r>
      </text>
    </comment>
    <comment ref="F3289" authorId="0" shapeId="0" xr:uid="{6B383F86-4D5F-45CE-8A89-CD2117F988AF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qty=45</t>
        </r>
      </text>
    </comment>
    <comment ref="F3290" authorId="0" shapeId="0" xr:uid="{5BE4D889-18F0-4CFB-8046-B5DB2C27E53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 402</t>
        </r>
      </text>
    </comment>
    <comment ref="F3325" authorId="0" shapeId="0" xr:uid="{6A7DAD26-D672-488B-A14D-E3DB207A5B02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110</t>
        </r>
      </text>
    </comment>
    <comment ref="F3371" authorId="0" shapeId="0" xr:uid="{5D7BB55F-B0B1-4385-B0E3-821037BCE936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567</t>
        </r>
      </text>
    </comment>
    <comment ref="F3379" authorId="0" shapeId="0" xr:uid="{64071DE7-5DAD-4B5C-B378-E4100993494D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361</t>
        </r>
      </text>
    </comment>
    <comment ref="F3412" authorId="0" shapeId="0" xr:uid="{BE5CC45C-BA08-4039-AB28-EEBBCF63AC26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110</t>
        </r>
      </text>
    </comment>
    <comment ref="F3413" authorId="0" shapeId="0" xr:uid="{1FDC3993-8667-4842-9C3D-915FE1F046E5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286</t>
        </r>
      </text>
    </comment>
    <comment ref="E3436" authorId="0" shapeId="0" xr:uid="{E35BE9B9-36AF-4F4E-9C71-9B69BD541F4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1576675</t>
        </r>
      </text>
    </comment>
    <comment ref="F3436" authorId="0" shapeId="0" xr:uid="{D1AF5E74-707C-4679-8C4E-3B5F4948351A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262</t>
        </r>
      </text>
    </comment>
    <comment ref="F3470" authorId="0" shapeId="0" xr:uid="{1F4F604A-FE5D-4DAC-9815-D9113E5669CA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 24</t>
        </r>
      </text>
    </comment>
    <comment ref="E3493" authorId="0" shapeId="0" xr:uid="{AAC348A1-D1B7-4881-98A6-95940EFE359D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1576626</t>
        </r>
      </text>
    </comment>
    <comment ref="F3494" authorId="0" shapeId="0" xr:uid="{C5B960A8-C556-456D-8480-953EF75021EC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pld 84</t>
        </r>
      </text>
    </comment>
    <comment ref="G3509" authorId="0" shapeId="0" xr:uid="{478B45A6-6DD1-4018-9357-36845312E51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smee 16/6 cxl date 9juli sea</t>
        </r>
      </text>
    </comment>
    <comment ref="G3510" authorId="0" shapeId="0" xr:uid="{5D8EFE32-710F-4298-8AAA-736AC7E65531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smee 16/6 cxl date 16juli sea</t>
        </r>
      </text>
    </comment>
    <comment ref="G3513" authorId="0" shapeId="0" xr:uid="{53133257-9BB6-4534-AA9B-052AED76A7B2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as smee 16/6 cxl date 4juli sea</t>
        </r>
      </text>
    </comment>
    <comment ref="G3514" authorId="0" shapeId="0" xr:uid="{93447C5E-500A-4635-A0E7-220CC0378035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as smee 16/6 cxl 11juli sea</t>
        </r>
      </text>
    </comment>
    <comment ref="E3519" authorId="0" shapeId="0" xr:uid="{B7EEA4C0-86A1-4E0D-A67A-114B7403B274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ww62kta move to xx13qta dan xx15m</t>
        </r>
      </text>
    </comment>
    <comment ref="H3524" authorId="0" shapeId="0" xr:uid="{8015D508-A6BB-4795-8B3A-8F6BAE32420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po 18/7 cxl date
sea</t>
        </r>
      </text>
    </comment>
    <comment ref="E3533" authorId="0" shapeId="0" xr:uid="{39CF6A53-D114-4568-8280-5982B877944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WW62KTA</t>
        </r>
      </text>
    </comment>
    <comment ref="F3538" authorId="0" shapeId="0" xr:uid="{E428EE44-F919-438E-A488-CA338A6B0A2B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2028</t>
        </r>
      </text>
    </comment>
    <comment ref="H3538" authorId="0" shapeId="0" xr:uid="{DE981852-B5F3-4181-A491-C03EAD8F30FA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po 15/8 cxl date
sea</t>
        </r>
      </text>
    </comment>
    <comment ref="F3539" authorId="0" shapeId="0" xr:uid="{294096F5-AB44-41D8-B6E7-A9AD19062516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qty 47</t>
        </r>
      </text>
    </comment>
    <comment ref="E3545" authorId="0" shapeId="0" xr:uid="{2C4F7AEF-9F46-408F-ADB3-11C622C96FF8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xt83d</t>
        </r>
      </text>
    </comment>
    <comment ref="F3547" authorId="0" shapeId="0" xr:uid="{735F9145-3951-44B3-A8F7-8579E003161A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25
</t>
        </r>
      </text>
    </comment>
    <comment ref="F3548" authorId="0" shapeId="0" xr:uid="{2FC3E050-11DA-48D6-98EA-F9709A8DE05F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248</t>
        </r>
      </text>
    </comment>
    <comment ref="E3550" authorId="0" shapeId="0" xr:uid="{E380512E-641A-44F0-B5E1-B52BD905215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po xt83d</t>
        </r>
      </text>
    </comment>
    <comment ref="F3561" authorId="0" shapeId="0" xr:uid="{AA88563A-01C1-4F44-B7CC-844B787B74FE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21</t>
        </r>
      </text>
    </comment>
    <comment ref="F3562" authorId="0" shapeId="0" xr:uid="{3C9E8E0C-E9C1-44BF-A9AD-C9C2CAAB8B9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OLD 20</t>
        </r>
      </text>
    </comment>
    <comment ref="G3730" authorId="0" shapeId="0" xr:uid="{0FD0CCD2-83D6-492D-91BB-F933F4354CA7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hold cut  col murble(64pcs)</t>
        </r>
      </text>
    </comment>
    <comment ref="G3732" authorId="0" shapeId="0" xr:uid="{13BA12FB-716C-476A-8298-FEA5EF782173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hold cut col murble (50pcs)
</t>
        </r>
      </text>
    </comment>
    <comment ref="G3751" authorId="0" shapeId="0" xr:uid="{FD886E58-DEC5-4923-87F9-8EF6014632D2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hold cut col marbke(274pcs)</t>
        </r>
      </text>
    </comment>
    <comment ref="G3752" authorId="0" shapeId="0" xr:uid="{8C836270-B071-4EF0-B01F-BAB4A9013F5F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col murble splt POC2YR6</t>
        </r>
      </text>
    </comment>
    <comment ref="G3754" authorId="0" shapeId="0" xr:uid="{85F9966F-F5B4-4C21-9083-47071163FEE2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hold cut col murble (50pcs)</t>
        </r>
      </text>
    </comment>
    <comment ref="G3755" authorId="0" shapeId="0" xr:uid="{B678BDAF-51B8-4CA8-B097-2B9469CE2A3E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col murble splt PO C2YM7</t>
        </r>
      </text>
    </comment>
    <comment ref="G3767" authorId="0" shapeId="0" xr:uid="{D793023F-78B3-407D-9504-00AB5AEB6382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col murble splt PO C2XQ9</t>
        </r>
      </text>
    </comment>
    <comment ref="G3768" authorId="0" shapeId="0" xr:uid="{E4046ED3-AD2F-4AF6-AC35-B6509D8F79CA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col urble split PO C2XS3</t>
        </r>
      </text>
    </comment>
    <comment ref="F3909" authorId="0" shapeId="0" xr:uid="{85899A67-AC84-4545-AE9F-ED0E0F4FFDA4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print color=346pcs</t>
        </r>
      </text>
    </comment>
    <comment ref="F3910" authorId="0" shapeId="0" xr:uid="{D4724066-9B2D-48EE-947D-A96933DA6841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print color=754pcs
</t>
        </r>
      </text>
    </comment>
    <comment ref="F3911" authorId="0" shapeId="0" xr:uid="{1184CB0D-CB63-4209-B0F7-E53FE3BD14E8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col print=779pcs</t>
        </r>
      </text>
    </comment>
    <comment ref="F3912" authorId="0" shapeId="0" xr:uid="{B2155BF5-1F27-45E7-9CAD-415F81D43610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col print col=2208pcs</t>
        </r>
      </text>
    </comment>
    <comment ref="F3913" authorId="0" shapeId="0" xr:uid="{F5D50CAA-6558-4B75-9466-EB885196EECF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col print=14pcs</t>
        </r>
      </text>
    </comment>
    <comment ref="F3914" authorId="0" shapeId="0" xr:uid="{305A67E6-9619-4187-A84D-6E81CD99D64D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col print = 45pcs</t>
        </r>
      </text>
    </comment>
    <comment ref="F3916" authorId="0" shapeId="0" xr:uid="{1AD2FAB8-20B4-4187-B4F0-3A66CA8CB224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for print color=135
pcs</t>
        </r>
      </text>
    </comment>
    <comment ref="F3917" authorId="0" shapeId="0" xr:uid="{2BB6D183-0291-4B23-B529-867C353F60D5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col print = 98pcs</t>
        </r>
      </text>
    </comment>
    <comment ref="F3918" authorId="0" shapeId="0" xr:uid="{13D4CDE9-2DD1-41B2-BA52-048EAEFACA8F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col print=333pcs</t>
        </r>
      </text>
    </comment>
    <comment ref="F3919" authorId="0" shapeId="0" xr:uid="{872072DD-C931-4736-8A2E-A3DA93BBA708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col print=125pcs</t>
        </r>
      </text>
    </comment>
    <comment ref="F3928" authorId="0" shapeId="0" xr:uid="{127A58B7-1B2F-4545-8F3C-6B0A7CABE263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col print=176pcs</t>
        </r>
      </text>
    </comment>
    <comment ref="F3929" authorId="0" shapeId="0" xr:uid="{B14284BE-3332-4A8F-9919-2AEDD760C0A3}">
      <text>
        <r>
          <rPr>
            <b/>
            <sz val="9"/>
            <color indexed="81"/>
            <rFont val="Tahoma"/>
            <family val="2"/>
          </rPr>
          <t>pinnacle:</t>
        </r>
        <r>
          <rPr>
            <sz val="9"/>
            <color indexed="81"/>
            <rFont val="Tahoma"/>
            <family val="2"/>
          </rPr>
          <t xml:space="preserve">
cxl order col prnt=18pcs</t>
        </r>
      </text>
    </comment>
  </commentList>
</comments>
</file>

<file path=xl/sharedStrings.xml><?xml version="1.0" encoding="utf-8"?>
<sst xmlns="http://schemas.openxmlformats.org/spreadsheetml/2006/main" count="26717" uniqueCount="4292">
  <si>
    <t>MASTER</t>
  </si>
  <si>
    <t>STYLE</t>
  </si>
  <si>
    <t>BODY</t>
  </si>
  <si>
    <t>MARKET</t>
  </si>
  <si>
    <t>PO</t>
  </si>
  <si>
    <t>Q'TY</t>
  </si>
  <si>
    <t xml:space="preserve">ORIGINAL SHIP DATE  </t>
  </si>
  <si>
    <t>ACTUAL X-FAC</t>
  </si>
  <si>
    <t>ACTUAL Q'TY
SHIPPED
(pcs)</t>
  </si>
  <si>
    <t>Missy</t>
  </si>
  <si>
    <t>Europe Online</t>
  </si>
  <si>
    <t>Japan</t>
  </si>
  <si>
    <t>FF87BZA</t>
  </si>
  <si>
    <t>USA</t>
  </si>
  <si>
    <t>FG34XYA</t>
  </si>
  <si>
    <t>EU/SA</t>
  </si>
  <si>
    <t>Petite</t>
  </si>
  <si>
    <t>FR98XTA</t>
  </si>
  <si>
    <t>FR98XYA</t>
  </si>
  <si>
    <t>Franchise</t>
  </si>
  <si>
    <t>Europe/SA</t>
  </si>
  <si>
    <t>GC89PTA</t>
  </si>
  <si>
    <t>GV56X0A</t>
  </si>
  <si>
    <t>FG54JZA</t>
  </si>
  <si>
    <t>FG36HTA</t>
  </si>
  <si>
    <t>FG34PTA</t>
  </si>
  <si>
    <t>GC69CZA</t>
  </si>
  <si>
    <t>CANADA</t>
  </si>
  <si>
    <t>GI15R5A</t>
  </si>
  <si>
    <t>GI15YTA</t>
  </si>
  <si>
    <t>GI15YYA</t>
  </si>
  <si>
    <t>CANADA ONLINE</t>
  </si>
  <si>
    <t>GI16DGA</t>
  </si>
  <si>
    <t>USA ONLINE</t>
  </si>
  <si>
    <t>GI16JHA</t>
  </si>
  <si>
    <t>GI16LHA</t>
  </si>
  <si>
    <t>GI16QTA</t>
  </si>
  <si>
    <t>GI16QYA</t>
  </si>
  <si>
    <t>GL32P  5A</t>
  </si>
  <si>
    <t>GL32XHA</t>
  </si>
  <si>
    <t>GL33CHA</t>
  </si>
  <si>
    <t>GL33GTA</t>
  </si>
  <si>
    <t>GL33GYA</t>
  </si>
  <si>
    <t>GL33KTA</t>
  </si>
  <si>
    <t>GL33KYA</t>
  </si>
  <si>
    <t>GS35TGA</t>
  </si>
  <si>
    <t>GI16ZZA</t>
  </si>
  <si>
    <t>SO</t>
  </si>
  <si>
    <t>FRANCHISE</t>
  </si>
  <si>
    <t>FQ26S0A</t>
  </si>
  <si>
    <t>FY07ZZA</t>
  </si>
  <si>
    <t>FS32CZA</t>
  </si>
  <si>
    <t>GN91X0A</t>
  </si>
  <si>
    <t>FV82FZA</t>
  </si>
  <si>
    <t xml:space="preserve">FRANCHISE      </t>
  </si>
  <si>
    <t>GV56R0A</t>
  </si>
  <si>
    <t>FT41V  ZA</t>
  </si>
  <si>
    <t>GN06FTA</t>
  </si>
  <si>
    <t>GN06FYA</t>
  </si>
  <si>
    <t>GN06JHA</t>
  </si>
  <si>
    <t>GN06PGA</t>
  </si>
  <si>
    <t>GU09YGA</t>
  </si>
  <si>
    <t>GU10E5A</t>
  </si>
  <si>
    <t>GU10VHA</t>
  </si>
  <si>
    <t>GU11QTA</t>
  </si>
  <si>
    <t>GU11QYA</t>
  </si>
  <si>
    <t>FS74WHA</t>
  </si>
  <si>
    <t>FS75BGA</t>
  </si>
  <si>
    <t>GN91V0A</t>
  </si>
  <si>
    <t>GN91W0A</t>
  </si>
  <si>
    <t>FT42H  -ZA</t>
  </si>
  <si>
    <t>JAPAN</t>
  </si>
  <si>
    <t>FS42NZA</t>
  </si>
  <si>
    <t>GC78S0A</t>
  </si>
  <si>
    <t>GC78V0A</t>
  </si>
  <si>
    <t>GC79M0A</t>
  </si>
  <si>
    <t>HC76I  5A</t>
  </si>
  <si>
    <t>HC76N  GA</t>
  </si>
  <si>
    <t>HC76STA</t>
  </si>
  <si>
    <t>HC76SYA</t>
  </si>
  <si>
    <t>HC77L  HA</t>
  </si>
  <si>
    <t>EU OL</t>
  </si>
  <si>
    <t>HC81AHA</t>
  </si>
  <si>
    <t>HC81D5A</t>
  </si>
  <si>
    <t>HC81JTA</t>
  </si>
  <si>
    <t>HC81JYA</t>
  </si>
  <si>
    <t>HC81OGA</t>
  </si>
  <si>
    <t>IA52UZA</t>
  </si>
  <si>
    <t>GN66S5A</t>
  </si>
  <si>
    <t>GN66WTA</t>
  </si>
  <si>
    <t>GN66WYA</t>
  </si>
  <si>
    <t>GN67CGA</t>
  </si>
  <si>
    <t>GN67IHA</t>
  </si>
  <si>
    <t>GU14K5A</t>
  </si>
  <si>
    <t>GU14OGA</t>
  </si>
  <si>
    <t>GU14UTA</t>
  </si>
  <si>
    <t>GU14UYA</t>
  </si>
  <si>
    <t>GU15AHA</t>
  </si>
  <si>
    <t>GU16MZA</t>
  </si>
  <si>
    <t>FW65JHA</t>
  </si>
  <si>
    <t>FS24D5A</t>
  </si>
  <si>
    <t>FS24JTA</t>
  </si>
  <si>
    <t>FS24JYA</t>
  </si>
  <si>
    <t>FU07PHA</t>
  </si>
  <si>
    <t>FU07SGA</t>
  </si>
  <si>
    <t>FS24VTA</t>
  </si>
  <si>
    <t>FS24VYA</t>
  </si>
  <si>
    <t>FS24Z5A</t>
  </si>
  <si>
    <t>FU08LHA</t>
  </si>
  <si>
    <t>FU08OGA</t>
  </si>
  <si>
    <t>HK28CHA</t>
  </si>
  <si>
    <t>HK28DGA</t>
  </si>
  <si>
    <t>FS21Y5A</t>
  </si>
  <si>
    <t>FS21ZGA</t>
  </si>
  <si>
    <t>FS22CTA</t>
  </si>
  <si>
    <t>FS22CYA</t>
  </si>
  <si>
    <t>FS22DHA</t>
  </si>
  <si>
    <t>GI63HTA</t>
  </si>
  <si>
    <t>GI63HYA</t>
  </si>
  <si>
    <t>GI63JHA</t>
  </si>
  <si>
    <t>GI63NGA</t>
  </si>
  <si>
    <t>GI63P5A</t>
  </si>
  <si>
    <t>GI44CTA</t>
  </si>
  <si>
    <t>GI44CYA</t>
  </si>
  <si>
    <t>GI44GHA</t>
  </si>
  <si>
    <t>GI44KGA</t>
  </si>
  <si>
    <t>HK56PTA</t>
  </si>
  <si>
    <t>HK56PYA</t>
  </si>
  <si>
    <t>HK56QHA</t>
  </si>
  <si>
    <t>HK56RGA</t>
  </si>
  <si>
    <t>FS12NTA</t>
  </si>
  <si>
    <t>FS12NYA</t>
  </si>
  <si>
    <t>FS12PTA</t>
  </si>
  <si>
    <t>FS12PYA</t>
  </si>
  <si>
    <t>FS12QTA</t>
  </si>
  <si>
    <t>FS12QYA</t>
  </si>
  <si>
    <t>FS12R5A</t>
  </si>
  <si>
    <t>FS12T5A</t>
  </si>
  <si>
    <t>FS12U5A</t>
  </si>
  <si>
    <t>FS12VHA</t>
  </si>
  <si>
    <t>FS12WHA</t>
  </si>
  <si>
    <t>FS12XHA</t>
  </si>
  <si>
    <t>FS12YGA</t>
  </si>
  <si>
    <t>FS13BGA</t>
  </si>
  <si>
    <t>FS13DGA</t>
  </si>
  <si>
    <t>HI53RGA</t>
  </si>
  <si>
    <t>HI53UGA</t>
  </si>
  <si>
    <t>HI53XGA</t>
  </si>
  <si>
    <t>HI54KHA</t>
  </si>
  <si>
    <t>HI54OHA</t>
  </si>
  <si>
    <t>HI54SHA</t>
  </si>
  <si>
    <t>HI55DTA</t>
  </si>
  <si>
    <t>HI55DYA</t>
  </si>
  <si>
    <t>HI55FTA</t>
  </si>
  <si>
    <t>HI55FYA</t>
  </si>
  <si>
    <t>HI55KTA</t>
  </si>
  <si>
    <t>HI55KYA</t>
  </si>
  <si>
    <t>GH17STA</t>
  </si>
  <si>
    <t>GH17SYA</t>
  </si>
  <si>
    <t>GH17X5A</t>
  </si>
  <si>
    <t>GH17ZHA</t>
  </si>
  <si>
    <t>GH18CHA</t>
  </si>
  <si>
    <t>GH18HGA</t>
  </si>
  <si>
    <t>GI40JTA</t>
  </si>
  <si>
    <t>GI40JYA</t>
  </si>
  <si>
    <t>GI40LTA</t>
  </si>
  <si>
    <t>GI40LYA</t>
  </si>
  <si>
    <t>GI40PTA</t>
  </si>
  <si>
    <t>GI40PYA</t>
  </si>
  <si>
    <t>GI40T5A</t>
  </si>
  <si>
    <t>GI40W5A</t>
  </si>
  <si>
    <t>GI41E5A</t>
  </si>
  <si>
    <t>GI41LHA</t>
  </si>
  <si>
    <t>GI41QHA</t>
  </si>
  <si>
    <t>GI41THA</t>
  </si>
  <si>
    <t>GI42BGA</t>
  </si>
  <si>
    <t>HF51C  GA</t>
  </si>
  <si>
    <t>HF51D  5A</t>
  </si>
  <si>
    <t>HF51F  TA</t>
  </si>
  <si>
    <t>HF51F  YA</t>
  </si>
  <si>
    <t>HF51GHA</t>
  </si>
  <si>
    <t>HF50W  GA</t>
  </si>
  <si>
    <t>HF50Y  HA</t>
  </si>
  <si>
    <t>GI62SGA</t>
  </si>
  <si>
    <t>GI62Y5A</t>
  </si>
  <si>
    <t>GI63AHA</t>
  </si>
  <si>
    <t>HL48UHA</t>
  </si>
  <si>
    <t>HL48TGA</t>
  </si>
  <si>
    <t>JI11JYA</t>
  </si>
  <si>
    <t>JI11QHA</t>
  </si>
  <si>
    <t>JI11VGA</t>
  </si>
  <si>
    <t>JQ66PTA</t>
  </si>
  <si>
    <t>JQ66PVA</t>
  </si>
  <si>
    <t>JQ66PYA</t>
  </si>
  <si>
    <t>JQ66SHA</t>
  </si>
  <si>
    <t>JQ66TTA</t>
  </si>
  <si>
    <t>JQ66TVA</t>
  </si>
  <si>
    <t>JQ66TYA</t>
  </si>
  <si>
    <t>JQ66XHA</t>
  </si>
  <si>
    <t>JQ67B5A</t>
  </si>
  <si>
    <t>JF04P0A</t>
  </si>
  <si>
    <t>JE42Z0A</t>
  </si>
  <si>
    <t>JF04N0A</t>
  </si>
  <si>
    <t>JF04O0A</t>
  </si>
  <si>
    <t>JI15O5A</t>
  </si>
  <si>
    <t>JI15UGA</t>
  </si>
  <si>
    <t>JI15XTA</t>
  </si>
  <si>
    <t>JI15XVA</t>
  </si>
  <si>
    <t>JI15XYA</t>
  </si>
  <si>
    <t>JI16AHA</t>
  </si>
  <si>
    <t>JQ71LTA</t>
  </si>
  <si>
    <t>JQ71LVA</t>
  </si>
  <si>
    <t>JQ71LYA</t>
  </si>
  <si>
    <t>JQ71MTA</t>
  </si>
  <si>
    <t>JQ71MVA</t>
  </si>
  <si>
    <t>JQ71MYA</t>
  </si>
  <si>
    <t>JH92MZA</t>
  </si>
  <si>
    <t>Europe/sa</t>
  </si>
  <si>
    <t>JB92Q0A</t>
  </si>
  <si>
    <t>JE79OHA</t>
  </si>
  <si>
    <t>JE79UGA</t>
  </si>
  <si>
    <t>JE80C5A</t>
  </si>
  <si>
    <t>JE80FTA</t>
  </si>
  <si>
    <t>JE80FVA</t>
  </si>
  <si>
    <t>JE80FYA</t>
  </si>
  <si>
    <t>JE80IHA</t>
  </si>
  <si>
    <t>JE80MGA</t>
  </si>
  <si>
    <t>JE80V5A</t>
  </si>
  <si>
    <t>JE80ZTA</t>
  </si>
  <si>
    <t>JE80ZVA</t>
  </si>
  <si>
    <t>JE80ZYA</t>
  </si>
  <si>
    <t>JO16MHA</t>
  </si>
  <si>
    <t>JO16NHA</t>
  </si>
  <si>
    <t>JO16OTA</t>
  </si>
  <si>
    <t>JO16OVA</t>
  </si>
  <si>
    <t>JO16OYA</t>
  </si>
  <si>
    <t>JO16QTA</t>
  </si>
  <si>
    <t>JO16QVA</t>
  </si>
  <si>
    <t>JO16QYA</t>
  </si>
  <si>
    <t>JO17Q5A</t>
  </si>
  <si>
    <t>JO17S5A</t>
  </si>
  <si>
    <t>JO17WTA</t>
  </si>
  <si>
    <t>JO17WVA</t>
  </si>
  <si>
    <t>JO17WYA</t>
  </si>
  <si>
    <t>JO17WYB</t>
  </si>
  <si>
    <t>JO17ZTA</t>
  </si>
  <si>
    <t>JO17ZVA</t>
  </si>
  <si>
    <t>JO17ZYA</t>
  </si>
  <si>
    <t>JO18B5A</t>
  </si>
  <si>
    <t>JO18H5A</t>
  </si>
  <si>
    <t>JO18JTA</t>
  </si>
  <si>
    <t>JO18JVA</t>
  </si>
  <si>
    <t>JO18JYA</t>
  </si>
  <si>
    <t>JO18QHA</t>
  </si>
  <si>
    <t>JO18THA</t>
  </si>
  <si>
    <t>JO18VGA</t>
  </si>
  <si>
    <t>JO18YGA</t>
  </si>
  <si>
    <t>JO19B5A</t>
  </si>
  <si>
    <t>PETITE</t>
  </si>
  <si>
    <t>JQ67STA</t>
  </si>
  <si>
    <t>JQ67SVA</t>
  </si>
  <si>
    <t>JQ67SYA</t>
  </si>
  <si>
    <t>JL96ETA</t>
  </si>
  <si>
    <t>JL96EYA</t>
  </si>
  <si>
    <t>JL96C5A</t>
  </si>
  <si>
    <t>JE79W  HA</t>
  </si>
  <si>
    <t>JL95YHA</t>
  </si>
  <si>
    <t>JE79X  GA</t>
  </si>
  <si>
    <t>JL96DGA</t>
  </si>
  <si>
    <t>JE80JTA</t>
  </si>
  <si>
    <t>JE80JVA</t>
  </si>
  <si>
    <t>JE80JYA</t>
  </si>
  <si>
    <t>JE80K5A</t>
  </si>
  <si>
    <t>JE80PHA</t>
  </si>
  <si>
    <t>JE80QGA</t>
  </si>
  <si>
    <t>JO21WHA</t>
  </si>
  <si>
    <t>JO21ZHA</t>
  </si>
  <si>
    <t>JT92Z5A</t>
  </si>
  <si>
    <t>JO21RZA</t>
  </si>
  <si>
    <t>JE90RZA</t>
  </si>
  <si>
    <t>JF04J0A</t>
  </si>
  <si>
    <t>JO20VTA</t>
  </si>
  <si>
    <t>JO20VVA</t>
  </si>
  <si>
    <t>JO20VYA</t>
  </si>
  <si>
    <t>JO20ZTA</t>
  </si>
  <si>
    <t>JO20ZVA</t>
  </si>
  <si>
    <t>JO20ZYA</t>
  </si>
  <si>
    <t>JO21GHA</t>
  </si>
  <si>
    <t>JO21JHA</t>
  </si>
  <si>
    <t>JO21K5A</t>
  </si>
  <si>
    <t>JE38Z0A</t>
  </si>
  <si>
    <t>JE80THA</t>
  </si>
  <si>
    <t>JE80UGA</t>
  </si>
  <si>
    <t>JE80XTA</t>
  </si>
  <si>
    <t>JE80XVA</t>
  </si>
  <si>
    <t>JE80XYA</t>
  </si>
  <si>
    <t>JE80Y5A</t>
  </si>
  <si>
    <t>JE91BZA</t>
  </si>
  <si>
    <t>JE80OHA</t>
  </si>
  <si>
    <t>JE80RHA</t>
  </si>
  <si>
    <t>JE80LHA</t>
  </si>
  <si>
    <t>JE80NGA</t>
  </si>
  <si>
    <t>JE80S5A</t>
  </si>
  <si>
    <t>JE80WTA</t>
  </si>
  <si>
    <t>JE80WVA</t>
  </si>
  <si>
    <t>JE80WYA</t>
  </si>
  <si>
    <t>Europe</t>
  </si>
  <si>
    <t>JE43T0A</t>
  </si>
  <si>
    <t>KR35W5A</t>
  </si>
  <si>
    <t>KR35YTA</t>
  </si>
  <si>
    <t>KR35YVA</t>
  </si>
  <si>
    <t>KR35YYA</t>
  </si>
  <si>
    <t>KR35ZHA</t>
  </si>
  <si>
    <t>KR36AGA</t>
  </si>
  <si>
    <t>KR36C5A</t>
  </si>
  <si>
    <t>KR36FTA</t>
  </si>
  <si>
    <t>KR36FVA</t>
  </si>
  <si>
    <t>KR36FYA</t>
  </si>
  <si>
    <t>KR35V5A</t>
  </si>
  <si>
    <t>KR35XTA</t>
  </si>
  <si>
    <t>KR35XVA</t>
  </si>
  <si>
    <t>KR35XYA</t>
  </si>
  <si>
    <t>KR36BGA</t>
  </si>
  <si>
    <t>KR36DHA</t>
  </si>
  <si>
    <t>KR36E  ZA</t>
  </si>
  <si>
    <t>JE43L0A</t>
  </si>
  <si>
    <t>KX26L5A</t>
  </si>
  <si>
    <t>KX26MGA</t>
  </si>
  <si>
    <t>KX26NHA</t>
  </si>
  <si>
    <t>KX26OTA</t>
  </si>
  <si>
    <t>KX26OVA</t>
  </si>
  <si>
    <t>KX26OYA</t>
  </si>
  <si>
    <t>KX05ZHA</t>
  </si>
  <si>
    <t>KX06O5A</t>
  </si>
  <si>
    <t>KX06VGA</t>
  </si>
  <si>
    <t>KX06XTA</t>
  </si>
  <si>
    <t>KX06XVA</t>
  </si>
  <si>
    <t>KX06XYA</t>
  </si>
  <si>
    <t>JZ50ETA</t>
  </si>
  <si>
    <t>JZ50EVA</t>
  </si>
  <si>
    <t>JZ50EYA</t>
  </si>
  <si>
    <t>JZ50H5A</t>
  </si>
  <si>
    <t>JZ50LGA</t>
  </si>
  <si>
    <t>JZ50NHA</t>
  </si>
  <si>
    <t>JZ49J  GA</t>
  </si>
  <si>
    <t>JZ49M  5A</t>
  </si>
  <si>
    <t>JZ49P  TA</t>
  </si>
  <si>
    <t>JZ49P  VA</t>
  </si>
  <si>
    <t>JZ49P  YA</t>
  </si>
  <si>
    <t>JZ49T  HA</t>
  </si>
  <si>
    <t>419772/446067</t>
  </si>
  <si>
    <t>JD98J0A</t>
  </si>
  <si>
    <t>JF04I0A</t>
  </si>
  <si>
    <t>JT19FHA</t>
  </si>
  <si>
    <t>JT19HTA</t>
  </si>
  <si>
    <t>JT19HVA</t>
  </si>
  <si>
    <t>JT19HYA</t>
  </si>
  <si>
    <t>JT19IGA</t>
  </si>
  <si>
    <t>JT19J5A</t>
  </si>
  <si>
    <t>JT19KHA</t>
  </si>
  <si>
    <t>JT19LTA</t>
  </si>
  <si>
    <t>JT19LVA</t>
  </si>
  <si>
    <t>JT19LYA</t>
  </si>
  <si>
    <t>JT19N5A</t>
  </si>
  <si>
    <t>JT19OGA</t>
  </si>
  <si>
    <t>KU40UHA</t>
  </si>
  <si>
    <t>KU40VGA</t>
  </si>
  <si>
    <t>KU41JHA</t>
  </si>
  <si>
    <t>KU41KGA</t>
  </si>
  <si>
    <t>KU41LTA</t>
  </si>
  <si>
    <t>KU41LVA</t>
  </si>
  <si>
    <t>KU41LYA</t>
  </si>
  <si>
    <t>KU41M5A</t>
  </si>
  <si>
    <t>KU41OTA</t>
  </si>
  <si>
    <t>KU41OVA</t>
  </si>
  <si>
    <t>KU41OYA</t>
  </si>
  <si>
    <t>KU41P5A</t>
  </si>
  <si>
    <t>JT20WGA</t>
  </si>
  <si>
    <t>JT20XHA</t>
  </si>
  <si>
    <t>JT20YHA</t>
  </si>
  <si>
    <t>JT20ZTA</t>
  </si>
  <si>
    <t>JT20ZVA</t>
  </si>
  <si>
    <t>JT20ZYA</t>
  </si>
  <si>
    <t>JT21AGA</t>
  </si>
  <si>
    <t>JT21B5A</t>
  </si>
  <si>
    <t>KU41NHA</t>
  </si>
  <si>
    <t>KU41QHA</t>
  </si>
  <si>
    <t>JD98H0A</t>
  </si>
  <si>
    <t>JT77OTA</t>
  </si>
  <si>
    <t>JT77OVA</t>
  </si>
  <si>
    <t>JT77OYA</t>
  </si>
  <si>
    <t>JT77TTA</t>
  </si>
  <si>
    <t>JT77TVA</t>
  </si>
  <si>
    <t>JT77TYA</t>
  </si>
  <si>
    <t>JT77Z5A</t>
  </si>
  <si>
    <t>JT78CHA</t>
  </si>
  <si>
    <t>JT78IGA</t>
  </si>
  <si>
    <t>JT79CTA</t>
  </si>
  <si>
    <t>JT79CVA</t>
  </si>
  <si>
    <t>JT79CYA</t>
  </si>
  <si>
    <t>JT79IGA</t>
  </si>
  <si>
    <t>JT79L5A</t>
  </si>
  <si>
    <t>JT79NHA</t>
  </si>
  <si>
    <t>JE38R0A</t>
  </si>
  <si>
    <t>JT78MTA</t>
  </si>
  <si>
    <t>JT78MVA</t>
  </si>
  <si>
    <t>JT78MYA</t>
  </si>
  <si>
    <t>JT78PGA</t>
  </si>
  <si>
    <t>JT78THA</t>
  </si>
  <si>
    <t>JT78Z5A</t>
  </si>
  <si>
    <t>JT80EVA</t>
  </si>
  <si>
    <t>JT80EYA</t>
  </si>
  <si>
    <t>JT80FHA</t>
  </si>
  <si>
    <t>JT80G5A</t>
  </si>
  <si>
    <t>JT80KGA</t>
  </si>
  <si>
    <t>JT20ATA</t>
  </si>
  <si>
    <t>JT20AVA</t>
  </si>
  <si>
    <t>JT20AYA</t>
  </si>
  <si>
    <t>JT20CHA</t>
  </si>
  <si>
    <t>JT20F5A</t>
  </si>
  <si>
    <t>JT20GGA</t>
  </si>
  <si>
    <t>JT20OZA</t>
  </si>
  <si>
    <t>JT09JTA</t>
  </si>
  <si>
    <t>JT09JVA</t>
  </si>
  <si>
    <t>JT09JYA</t>
  </si>
  <si>
    <t>JT09K5A</t>
  </si>
  <si>
    <t>JT09QHA</t>
  </si>
  <si>
    <t>JT09WGA</t>
  </si>
  <si>
    <t>JE43Q0A</t>
  </si>
  <si>
    <t>JF04Q0A</t>
  </si>
  <si>
    <t>KR35GGA</t>
  </si>
  <si>
    <t>KR35K5A</t>
  </si>
  <si>
    <t>KR35MTA</t>
  </si>
  <si>
    <t>KR35MVA</t>
  </si>
  <si>
    <t>KR35MYA</t>
  </si>
  <si>
    <t>KR35O5A</t>
  </si>
  <si>
    <t>KR35PTA</t>
  </si>
  <si>
    <t>KR35PVA</t>
  </si>
  <si>
    <t>KR35PYA</t>
  </si>
  <si>
    <t>KR35QHA</t>
  </si>
  <si>
    <t>KR35HGA</t>
  </si>
  <si>
    <t>KR35IHA</t>
  </si>
  <si>
    <t>KR35JTA</t>
  </si>
  <si>
    <t>KR35JVA</t>
  </si>
  <si>
    <t>KR35JYA</t>
  </si>
  <si>
    <t>KR35L5A</t>
  </si>
  <si>
    <t>KR35NHA</t>
  </si>
  <si>
    <t>419754/419799</t>
  </si>
  <si>
    <t>KU77LTA</t>
  </si>
  <si>
    <t>KU77LVA</t>
  </si>
  <si>
    <t>KU77LYA</t>
  </si>
  <si>
    <t>KU77M5A</t>
  </si>
  <si>
    <t>KU77NGA</t>
  </si>
  <si>
    <t>KU77OHA</t>
  </si>
  <si>
    <t>KV29TGA</t>
  </si>
  <si>
    <t>KV29WHA</t>
  </si>
  <si>
    <t>KV29Y5A</t>
  </si>
  <si>
    <t>KV29ZTA</t>
  </si>
  <si>
    <t>KV29ZVA</t>
  </si>
  <si>
    <t>KV29ZYA</t>
  </si>
  <si>
    <t>LE65QTA</t>
  </si>
  <si>
    <t>LE65QVA</t>
  </si>
  <si>
    <t>LE65QYA</t>
  </si>
  <si>
    <t>LE07ZGA</t>
  </si>
  <si>
    <t>LE08AGA</t>
  </si>
  <si>
    <t>LE08B5A</t>
  </si>
  <si>
    <t>LE08C5A</t>
  </si>
  <si>
    <t>LE08DHA</t>
  </si>
  <si>
    <t>LE08EHA</t>
  </si>
  <si>
    <t>LE08FTA</t>
  </si>
  <si>
    <t>LE08FVA</t>
  </si>
  <si>
    <t>LE08FYA</t>
  </si>
  <si>
    <t>LE08GTA</t>
  </si>
  <si>
    <t>LE08GVA</t>
  </si>
  <si>
    <t>LE08GYA</t>
  </si>
  <si>
    <t>WOMENS</t>
  </si>
  <si>
    <t>1513752</t>
  </si>
  <si>
    <t>QB81K0A</t>
  </si>
  <si>
    <t>1512142</t>
  </si>
  <si>
    <t>1513758</t>
  </si>
  <si>
    <t>1515057</t>
  </si>
  <si>
    <t>Canada</t>
  </si>
  <si>
    <t>PX23H5A</t>
  </si>
  <si>
    <t>Canada Online</t>
  </si>
  <si>
    <t>PX24QGA</t>
  </si>
  <si>
    <t>PX26AHA</t>
  </si>
  <si>
    <t>PX26BTA</t>
  </si>
  <si>
    <t>PX26BVA</t>
  </si>
  <si>
    <t>PX26BYA</t>
  </si>
  <si>
    <t>QB81L0A</t>
  </si>
  <si>
    <t>QB81M0A</t>
  </si>
  <si>
    <t>QB81N0A</t>
  </si>
  <si>
    <t>QV79J5A</t>
  </si>
  <si>
    <t>QV79X5A</t>
  </si>
  <si>
    <t>QV80NHA</t>
  </si>
  <si>
    <t>QV80UGA</t>
  </si>
  <si>
    <t>QV81DTA</t>
  </si>
  <si>
    <t>QV81DVA</t>
  </si>
  <si>
    <t>QV81DYA</t>
  </si>
  <si>
    <t>QV81NHA</t>
  </si>
  <si>
    <t>QV81STA</t>
  </si>
  <si>
    <t>QV81SVA</t>
  </si>
  <si>
    <t>QV81SYA</t>
  </si>
  <si>
    <t>PETITES</t>
  </si>
  <si>
    <t>PX23XHA</t>
  </si>
  <si>
    <t>PX24LTA</t>
  </si>
  <si>
    <t>PX24LVA</t>
  </si>
  <si>
    <t>PX24LYA</t>
  </si>
  <si>
    <t>PX25C5A</t>
  </si>
  <si>
    <t>PX25DHA</t>
  </si>
  <si>
    <t>PX25EHA</t>
  </si>
  <si>
    <t>PX25IGA</t>
  </si>
  <si>
    <t>PX26HTA</t>
  </si>
  <si>
    <t>PX26HVA</t>
  </si>
  <si>
    <t>PX26HYA</t>
  </si>
  <si>
    <t>QV80JGA</t>
  </si>
  <si>
    <t>QV81C5A</t>
  </si>
  <si>
    <t>QV81KTA</t>
  </si>
  <si>
    <t>QV81KVA</t>
  </si>
  <si>
    <t>QV81KYA</t>
  </si>
  <si>
    <t>QV81VHA</t>
  </si>
  <si>
    <t>1513749</t>
  </si>
  <si>
    <t>1513775</t>
  </si>
  <si>
    <t>PX28P5A</t>
  </si>
  <si>
    <t>PX29PHA</t>
  </si>
  <si>
    <t>PX29SGA</t>
  </si>
  <si>
    <t>PX29ZTA</t>
  </si>
  <si>
    <t>PX29ZVA</t>
  </si>
  <si>
    <t>PX29ZVB</t>
  </si>
  <si>
    <t>PX29ZYA</t>
  </si>
  <si>
    <t>PX31KZA</t>
  </si>
  <si>
    <t>QB82F0A</t>
  </si>
  <si>
    <t>QB82G0A</t>
  </si>
  <si>
    <t>QB82H0A</t>
  </si>
  <si>
    <t>1512140</t>
  </si>
  <si>
    <t>PX30YTA</t>
  </si>
  <si>
    <t>PX30YVA</t>
  </si>
  <si>
    <t>PX30YYA</t>
  </si>
  <si>
    <t>PX31PHA</t>
  </si>
  <si>
    <t>PX31U5A</t>
  </si>
  <si>
    <t>1516580</t>
  </si>
  <si>
    <t>PX29OHA</t>
  </si>
  <si>
    <t>PX30PGA</t>
  </si>
  <si>
    <t>QD94I0A</t>
  </si>
  <si>
    <t>PX32GHA</t>
  </si>
  <si>
    <t>1513746</t>
  </si>
  <si>
    <t>1514353</t>
  </si>
  <si>
    <t>PX26KHA</t>
  </si>
  <si>
    <t>PX27LTA</t>
  </si>
  <si>
    <t>PX27LVA</t>
  </si>
  <si>
    <t>PX27LYA</t>
  </si>
  <si>
    <t>PX27UGA</t>
  </si>
  <si>
    <t>PX28D5A</t>
  </si>
  <si>
    <t>PX29TTA</t>
  </si>
  <si>
    <t>PX29TVA</t>
  </si>
  <si>
    <t>PX29TYA</t>
  </si>
  <si>
    <t>PX30WHA</t>
  </si>
  <si>
    <t>PX31VGA</t>
  </si>
  <si>
    <t>PX32J5A</t>
  </si>
  <si>
    <t>QB82D0A</t>
  </si>
  <si>
    <t>QB82E0A</t>
  </si>
  <si>
    <t>1512137</t>
  </si>
  <si>
    <t>1512138</t>
  </si>
  <si>
    <t>1513747</t>
  </si>
  <si>
    <t>1523185</t>
  </si>
  <si>
    <t>PX26L5A</t>
  </si>
  <si>
    <t>PX26MTA</t>
  </si>
  <si>
    <t>PX26MVA</t>
  </si>
  <si>
    <t>PX26MYA</t>
  </si>
  <si>
    <t>PX26PHA</t>
  </si>
  <si>
    <t>PX26QGA</t>
  </si>
  <si>
    <t>PX27ETA</t>
  </si>
  <si>
    <t>PX27EVA</t>
  </si>
  <si>
    <t>PX27EYA</t>
  </si>
  <si>
    <t>PX27I5A</t>
  </si>
  <si>
    <t>PX27OGA</t>
  </si>
  <si>
    <t>PX27PHA</t>
  </si>
  <si>
    <t>PX28KTA</t>
  </si>
  <si>
    <t>PX28KVA</t>
  </si>
  <si>
    <t>PX28KYA</t>
  </si>
  <si>
    <t>PX30BHA</t>
  </si>
  <si>
    <t>PX31M5A</t>
  </si>
  <si>
    <t>PX38SGA</t>
  </si>
  <si>
    <t>PX39VHA</t>
  </si>
  <si>
    <t>PX40KGA</t>
  </si>
  <si>
    <t>PX40NHA</t>
  </si>
  <si>
    <t>QV73G5A</t>
  </si>
  <si>
    <t>QV73IHA</t>
  </si>
  <si>
    <t>QV73OGA</t>
  </si>
  <si>
    <t>QV73QTA</t>
  </si>
  <si>
    <t>QV73QVA</t>
  </si>
  <si>
    <t>QV73QYA</t>
  </si>
  <si>
    <t>QV78FHA</t>
  </si>
  <si>
    <t>QV78KGA</t>
  </si>
  <si>
    <t>QV78LHA</t>
  </si>
  <si>
    <t>QV79K5A</t>
  </si>
  <si>
    <t>QV80MHA</t>
  </si>
  <si>
    <t>QV80VTA</t>
  </si>
  <si>
    <t>QV80VVA</t>
  </si>
  <si>
    <t>QV80VYA</t>
  </si>
  <si>
    <t>QV81ETA</t>
  </si>
  <si>
    <t>QV81EVA</t>
  </si>
  <si>
    <t>QV81EYA</t>
  </si>
  <si>
    <t>QV82AHA</t>
  </si>
  <si>
    <t>QV82BGA</t>
  </si>
  <si>
    <t>1513236</t>
  </si>
  <si>
    <t>PX28N5A</t>
  </si>
  <si>
    <t>PX29FHA</t>
  </si>
  <si>
    <t>PX30MGA</t>
  </si>
  <si>
    <t>PX31OTA</t>
  </si>
  <si>
    <t>PX31OVA</t>
  </si>
  <si>
    <t>PX31OYA</t>
  </si>
  <si>
    <t>PX30ITA</t>
  </si>
  <si>
    <t>PX30IVA</t>
  </si>
  <si>
    <t>PX30IYA</t>
  </si>
  <si>
    <t>PX31XHA</t>
  </si>
  <si>
    <t>QV80PHA</t>
  </si>
  <si>
    <t>QV81JHA</t>
  </si>
  <si>
    <t>QV81UGA</t>
  </si>
  <si>
    <t>1513743</t>
  </si>
  <si>
    <t>1514351</t>
  </si>
  <si>
    <t>1514696</t>
  </si>
  <si>
    <t>PX27BHA</t>
  </si>
  <si>
    <t>PX27G5A</t>
  </si>
  <si>
    <t>PX27RGA</t>
  </si>
  <si>
    <t>PX28ATA</t>
  </si>
  <si>
    <t>PX28AVA</t>
  </si>
  <si>
    <t>PX28AYA</t>
  </si>
  <si>
    <t>PX28IZA</t>
  </si>
  <si>
    <t>PX31JHA</t>
  </si>
  <si>
    <t>PX31L5A</t>
  </si>
  <si>
    <t>PX31SGA</t>
  </si>
  <si>
    <t>PX32ETA</t>
  </si>
  <si>
    <t>PX32EVA</t>
  </si>
  <si>
    <t>PX32EYA</t>
  </si>
  <si>
    <t>QB81Q0A</t>
  </si>
  <si>
    <t>1512139</t>
  </si>
  <si>
    <t>1513742</t>
  </si>
  <si>
    <t>1514363</t>
  </si>
  <si>
    <t>1523186</t>
  </si>
  <si>
    <t>PX26TTA</t>
  </si>
  <si>
    <t>PX26TVA</t>
  </si>
  <si>
    <t>PX26TYA</t>
  </si>
  <si>
    <t>PX26W5A</t>
  </si>
  <si>
    <t>PX26YGA</t>
  </si>
  <si>
    <t>PX27DGA</t>
  </si>
  <si>
    <t>PX27N5A</t>
  </si>
  <si>
    <t>PX27THA</t>
  </si>
  <si>
    <t>PX28FTA</t>
  </si>
  <si>
    <t>PX28FVA</t>
  </si>
  <si>
    <t>PX28FYA</t>
  </si>
  <si>
    <t>PX28GHA</t>
  </si>
  <si>
    <t>PX28QTA</t>
  </si>
  <si>
    <t>PX28QVA</t>
  </si>
  <si>
    <t>PX28QYA</t>
  </si>
  <si>
    <t>PX29LGA</t>
  </si>
  <si>
    <t>PX29X5A</t>
  </si>
  <si>
    <t>PX30RHA</t>
  </si>
  <si>
    <t>PX38K5A</t>
  </si>
  <si>
    <t>PX38QZA</t>
  </si>
  <si>
    <t>PX38ZHA</t>
  </si>
  <si>
    <t>PX39HTA</t>
  </si>
  <si>
    <t>PX39HVA</t>
  </si>
  <si>
    <t>PX39HYA</t>
  </si>
  <si>
    <t>PX39XGA</t>
  </si>
  <si>
    <t>QB81R0A</t>
  </si>
  <si>
    <t>QB81S0A</t>
  </si>
  <si>
    <t>QB81T0A</t>
  </si>
  <si>
    <t>QV73HGA</t>
  </si>
  <si>
    <t>QV73K5A</t>
  </si>
  <si>
    <t>QV73NHA</t>
  </si>
  <si>
    <t>QV73PTA</t>
  </si>
  <si>
    <t>QV73PVA</t>
  </si>
  <si>
    <t>QV73PYA</t>
  </si>
  <si>
    <t>QV78MTA</t>
  </si>
  <si>
    <t>QV78MVA</t>
  </si>
  <si>
    <t>QV78MYA</t>
  </si>
  <si>
    <t>QV78N5A</t>
  </si>
  <si>
    <t>QV78W5A</t>
  </si>
  <si>
    <t>QV79ATA</t>
  </si>
  <si>
    <t>QV79AVA</t>
  </si>
  <si>
    <t>QV79AYA</t>
  </si>
  <si>
    <t>QV80DHA</t>
  </si>
  <si>
    <t>QV80EGA</t>
  </si>
  <si>
    <t>QV81RHA</t>
  </si>
  <si>
    <t>QV81YGA</t>
  </si>
  <si>
    <t>1516587</t>
  </si>
  <si>
    <t>PX26X5A</t>
  </si>
  <si>
    <t>PX26ZHA</t>
  </si>
  <si>
    <t>PX27STA</t>
  </si>
  <si>
    <t>PX27SVA</t>
  </si>
  <si>
    <t>PX27SYA</t>
  </si>
  <si>
    <t>PX27XGA</t>
  </si>
  <si>
    <t>PX28Z5A</t>
  </si>
  <si>
    <t>PX29EHA</t>
  </si>
  <si>
    <t>PX31TTA</t>
  </si>
  <si>
    <t>PX31TVA</t>
  </si>
  <si>
    <t>PX31TYA</t>
  </si>
  <si>
    <t>PX32AGA</t>
  </si>
  <si>
    <t>QB83C0A</t>
  </si>
  <si>
    <t>1512128</t>
  </si>
  <si>
    <t>1516588</t>
  </si>
  <si>
    <t>PX26RTA</t>
  </si>
  <si>
    <t>PX26RVA</t>
  </si>
  <si>
    <t>PX26RYA</t>
  </si>
  <si>
    <t>PX26UHA</t>
  </si>
  <si>
    <t>PX26VGA</t>
  </si>
  <si>
    <t>PX27F5A</t>
  </si>
  <si>
    <t>PX27MTA</t>
  </si>
  <si>
    <t>PX27MVA</t>
  </si>
  <si>
    <t>PX27MYA</t>
  </si>
  <si>
    <t>PX27QGA</t>
  </si>
  <si>
    <t>PX27WHA</t>
  </si>
  <si>
    <t>PX27Z5A</t>
  </si>
  <si>
    <t>PX31FTA</t>
  </si>
  <si>
    <t>PX31FVA</t>
  </si>
  <si>
    <t>PX31FYA</t>
  </si>
  <si>
    <t>QV73J5A</t>
  </si>
  <si>
    <t>QV73LTA</t>
  </si>
  <si>
    <t>QV73LVA</t>
  </si>
  <si>
    <t>QV73LYA</t>
  </si>
  <si>
    <t>QV73MHA</t>
  </si>
  <si>
    <t>QV78PTA</t>
  </si>
  <si>
    <t>QV78PVA</t>
  </si>
  <si>
    <t>QV78PYA</t>
  </si>
  <si>
    <t>QV78VTA</t>
  </si>
  <si>
    <t>QV78VVA</t>
  </si>
  <si>
    <t>QV78VYA</t>
  </si>
  <si>
    <t>QV78Z5A</t>
  </si>
  <si>
    <t>QV79PHA</t>
  </si>
  <si>
    <t>QV79R5A</t>
  </si>
  <si>
    <t>QV80OGA</t>
  </si>
  <si>
    <t>QV80WTA</t>
  </si>
  <si>
    <t>QV80WVA</t>
  </si>
  <si>
    <t>QV80WYA</t>
  </si>
  <si>
    <t>PX29NTA</t>
  </si>
  <si>
    <t>PX29NVA</t>
  </si>
  <si>
    <t>PX29NYA</t>
  </si>
  <si>
    <t>PX29YGA</t>
  </si>
  <si>
    <t>PX30X5A</t>
  </si>
  <si>
    <t>PX30ZHA</t>
  </si>
  <si>
    <t>PX32UZA</t>
  </si>
  <si>
    <t>QB81O0A</t>
  </si>
  <si>
    <t>QB81P0A</t>
  </si>
  <si>
    <t>PX28LGA</t>
  </si>
  <si>
    <t>PX30STA</t>
  </si>
  <si>
    <t>PX30SVA</t>
  </si>
  <si>
    <t>PX30SYA</t>
  </si>
  <si>
    <t>PX31WHA</t>
  </si>
  <si>
    <t>PX29WGA</t>
  </si>
  <si>
    <t>PX30UHA</t>
  </si>
  <si>
    <t>QD94G0A</t>
  </si>
  <si>
    <t>PX28SGA</t>
  </si>
  <si>
    <t>PX30LTA</t>
  </si>
  <si>
    <t>PX30LVA</t>
  </si>
  <si>
    <t>PX30LYA</t>
  </si>
  <si>
    <t>PX31E5A</t>
  </si>
  <si>
    <t>PX32DHA</t>
  </si>
  <si>
    <t>PX28RHA</t>
  </si>
  <si>
    <t>PX28TTA</t>
  </si>
  <si>
    <t>PX28TVA</t>
  </si>
  <si>
    <t>PX28TYA</t>
  </si>
  <si>
    <t>PX32HGA</t>
  </si>
  <si>
    <t>PN78DZA</t>
  </si>
  <si>
    <t>PN78WHA</t>
  </si>
  <si>
    <t>PN79BGA</t>
  </si>
  <si>
    <t>PZ07YGA</t>
  </si>
  <si>
    <t>PZ07ZHA</t>
  </si>
  <si>
    <t>PN79VHA</t>
  </si>
  <si>
    <t>PZ08AGA</t>
  </si>
  <si>
    <t>PZ08CHA</t>
  </si>
  <si>
    <t>PN79HGA</t>
  </si>
  <si>
    <t>PN79KHA</t>
  </si>
  <si>
    <t>PX29KTA</t>
  </si>
  <si>
    <t>PX29KVA</t>
  </si>
  <si>
    <t>PX29KVB</t>
  </si>
  <si>
    <t>PX29KYA</t>
  </si>
  <si>
    <t>PX31G5A</t>
  </si>
  <si>
    <t>PX31NHA</t>
  </si>
  <si>
    <t>PX32OGA</t>
  </si>
  <si>
    <t>PX30JHA</t>
  </si>
  <si>
    <t>PX29AHA</t>
  </si>
  <si>
    <t>PX32FGA</t>
  </si>
  <si>
    <t>PX28JTA</t>
  </si>
  <si>
    <t>PX28JVA</t>
  </si>
  <si>
    <t>PX28JYA</t>
  </si>
  <si>
    <t>PX28MGA</t>
  </si>
  <si>
    <t>PX29UHA</t>
  </si>
  <si>
    <t>PX30N5A</t>
  </si>
  <si>
    <t>QB81G0A</t>
  </si>
  <si>
    <t>PX29RHA</t>
  </si>
  <si>
    <t>PX29QHA</t>
  </si>
  <si>
    <t>PX32KGA</t>
  </si>
  <si>
    <t>PX30KHA</t>
  </si>
  <si>
    <t>QH41MGA</t>
  </si>
  <si>
    <t>QH41N5A</t>
  </si>
  <si>
    <t>QH41UTA</t>
  </si>
  <si>
    <t>QH41UVA</t>
  </si>
  <si>
    <t>QH41UYA</t>
  </si>
  <si>
    <t>QH41YHA</t>
  </si>
  <si>
    <t>QH41LGA</t>
  </si>
  <si>
    <t>QH41OHA</t>
  </si>
  <si>
    <t>QH41PTA</t>
  </si>
  <si>
    <t>QH41PVA</t>
  </si>
  <si>
    <t>QH41PYA</t>
  </si>
  <si>
    <t>QH41V5A</t>
  </si>
  <si>
    <t>QH44EHA</t>
  </si>
  <si>
    <t>QH44FGA</t>
  </si>
  <si>
    <t>QM05SHA</t>
  </si>
  <si>
    <t>QM05YGA</t>
  </si>
  <si>
    <t>QM06BHA</t>
  </si>
  <si>
    <t>QV78OTA</t>
  </si>
  <si>
    <t>QV78OVA</t>
  </si>
  <si>
    <t>QV78OYA</t>
  </si>
  <si>
    <t>QV78XTA</t>
  </si>
  <si>
    <t>QV78XVA</t>
  </si>
  <si>
    <t>QV78XYA</t>
  </si>
  <si>
    <t>QV78YHA</t>
  </si>
  <si>
    <t>QV79GHA</t>
  </si>
  <si>
    <t>QV79T5A</t>
  </si>
  <si>
    <t>QV80CGA</t>
  </si>
  <si>
    <t>QH41RGA</t>
  </si>
  <si>
    <t>QH41SHA</t>
  </si>
  <si>
    <t>QV78U5A</t>
  </si>
  <si>
    <t>QV79DTA</t>
  </si>
  <si>
    <t>QV79DVA</t>
  </si>
  <si>
    <t>QV79DYA</t>
  </si>
  <si>
    <t>QV79FTA</t>
  </si>
  <si>
    <t>QV79FVA</t>
  </si>
  <si>
    <t>QV79FYA</t>
  </si>
  <si>
    <t>QV80BHA</t>
  </si>
  <si>
    <t>QV81TGA</t>
  </si>
  <si>
    <t>QK55E5A</t>
  </si>
  <si>
    <t>QK55GGA</t>
  </si>
  <si>
    <t>QK55LHA</t>
  </si>
  <si>
    <t>QK55MTA</t>
  </si>
  <si>
    <t>QK55MVA</t>
  </si>
  <si>
    <t>QK55MYA</t>
  </si>
  <si>
    <t>QK55R5A</t>
  </si>
  <si>
    <t>QK55SGA</t>
  </si>
  <si>
    <t>QK55THA</t>
  </si>
  <si>
    <t>QK55UTA</t>
  </si>
  <si>
    <t>QK55UVA</t>
  </si>
  <si>
    <t>QK55UYA</t>
  </si>
  <si>
    <t>QS30C0A</t>
  </si>
  <si>
    <t>QS30E0A</t>
  </si>
  <si>
    <t>QS30E0B</t>
  </si>
  <si>
    <t>QK55CGA</t>
  </si>
  <si>
    <t>QK55DHA</t>
  </si>
  <si>
    <t>QK55FTA</t>
  </si>
  <si>
    <t>QK55FVA</t>
  </si>
  <si>
    <t>QK55FYA</t>
  </si>
  <si>
    <t>QK55HHA</t>
  </si>
  <si>
    <t>QK55ITA</t>
  </si>
  <si>
    <t>QK55IVA</t>
  </si>
  <si>
    <t>QK55IYA</t>
  </si>
  <si>
    <t>QK55JGA</t>
  </si>
  <si>
    <t>QK55K5A</t>
  </si>
  <si>
    <t>QK55N5A</t>
  </si>
  <si>
    <t>QK55QHA</t>
  </si>
  <si>
    <t>QK55V5A</t>
  </si>
  <si>
    <t>QK55WTA</t>
  </si>
  <si>
    <t>QK55WVA</t>
  </si>
  <si>
    <t>QK55WYA</t>
  </si>
  <si>
    <t>QS30D0A</t>
  </si>
  <si>
    <t>QW62YTA</t>
  </si>
  <si>
    <t>QW62YVA</t>
  </si>
  <si>
    <t>QW62YYA</t>
  </si>
  <si>
    <t>QW63CTA</t>
  </si>
  <si>
    <t>QW63CVA</t>
  </si>
  <si>
    <t>QW63CYA</t>
  </si>
  <si>
    <t>QW63F5A</t>
  </si>
  <si>
    <t>QW63G5A</t>
  </si>
  <si>
    <t>QW63HGA</t>
  </si>
  <si>
    <t>QW63J5A</t>
  </si>
  <si>
    <t>QW63KGA</t>
  </si>
  <si>
    <t>QW63LTA</t>
  </si>
  <si>
    <t>QW63LVA</t>
  </si>
  <si>
    <t>QW63LYA</t>
  </si>
  <si>
    <t>QW63OGA</t>
  </si>
  <si>
    <t>QW63PHA</t>
  </si>
  <si>
    <t>QW63QHA</t>
  </si>
  <si>
    <t>QW63UHA</t>
  </si>
  <si>
    <t>QK10C5A</t>
  </si>
  <si>
    <t>QK10DGA</t>
  </si>
  <si>
    <t>QK10EHA</t>
  </si>
  <si>
    <t>QK10P5A</t>
  </si>
  <si>
    <t>QK10QGA</t>
  </si>
  <si>
    <t>QK10RHA</t>
  </si>
  <si>
    <t>QL59BTA</t>
  </si>
  <si>
    <t>QL59BVA</t>
  </si>
  <si>
    <t>QL59BYA</t>
  </si>
  <si>
    <t>QL59HTA</t>
  </si>
  <si>
    <t>QL59HVA</t>
  </si>
  <si>
    <t>QL59HYA</t>
  </si>
  <si>
    <t>QY09H0A</t>
  </si>
  <si>
    <t>QK10BHA</t>
  </si>
  <si>
    <t>QK10FHA</t>
  </si>
  <si>
    <t>QK10GGA</t>
  </si>
  <si>
    <t>QK10H5A</t>
  </si>
  <si>
    <t>QK10I5A</t>
  </si>
  <si>
    <t>QK10JHA</t>
  </si>
  <si>
    <t>QK10K5A</t>
  </si>
  <si>
    <t>QK10SHA</t>
  </si>
  <si>
    <t>QK10TGA</t>
  </si>
  <si>
    <t>QK10U5A</t>
  </si>
  <si>
    <t>QL58XTA</t>
  </si>
  <si>
    <t>QL58XVA</t>
  </si>
  <si>
    <t>QL58XYA</t>
  </si>
  <si>
    <t>QL58ZTA</t>
  </si>
  <si>
    <t>QL58ZVA</t>
  </si>
  <si>
    <t>QL58ZYA</t>
  </si>
  <si>
    <t>QL59CTA</t>
  </si>
  <si>
    <t>QL59CVA</t>
  </si>
  <si>
    <t>QL59CYA</t>
  </si>
  <si>
    <t>QL59GTA</t>
  </si>
  <si>
    <t>QL59GVA</t>
  </si>
  <si>
    <t>QL59GYA</t>
  </si>
  <si>
    <t>QW62WGA</t>
  </si>
  <si>
    <t>QW62XHA</t>
  </si>
  <si>
    <t>QW63A5A</t>
  </si>
  <si>
    <t>QW63BHA</t>
  </si>
  <si>
    <t>QW63I5A</t>
  </si>
  <si>
    <t>QW63NTA</t>
  </si>
  <si>
    <t>QW63NVA</t>
  </si>
  <si>
    <t>QW63NYA</t>
  </si>
  <si>
    <t>QW63TTA</t>
  </si>
  <si>
    <t>QW63TVA</t>
  </si>
  <si>
    <t>QW63TYA</t>
  </si>
  <si>
    <t>QW63VVA</t>
  </si>
  <si>
    <t>QW63VYA</t>
  </si>
  <si>
    <t>1513754</t>
  </si>
  <si>
    <t>QB81X0A</t>
  </si>
  <si>
    <t>1512144</t>
  </si>
  <si>
    <t>1513744</t>
  </si>
  <si>
    <t>1513755</t>
  </si>
  <si>
    <t>1513764</t>
  </si>
  <si>
    <t>1523188</t>
  </si>
  <si>
    <t>PX38ATA</t>
  </si>
  <si>
    <t>PX38AVA</t>
  </si>
  <si>
    <t>PX38AYA</t>
  </si>
  <si>
    <t>PX38JZA</t>
  </si>
  <si>
    <t>PX38N5A</t>
  </si>
  <si>
    <t>PX38VHA</t>
  </si>
  <si>
    <t>PX39K5A</t>
  </si>
  <si>
    <t>PX39TGA</t>
  </si>
  <si>
    <t>PX40CZA</t>
  </si>
  <si>
    <t>PX40HTA</t>
  </si>
  <si>
    <t>PX40HVA</t>
  </si>
  <si>
    <t>PX40HYA</t>
  </si>
  <si>
    <t>PX40LGA</t>
  </si>
  <si>
    <t>PX40QHA</t>
  </si>
  <si>
    <t>PX40T5A</t>
  </si>
  <si>
    <t>QB81Y0A</t>
  </si>
  <si>
    <t>QB81Z0A</t>
  </si>
  <si>
    <t>QB82A0A</t>
  </si>
  <si>
    <t>QB82B0A</t>
  </si>
  <si>
    <t>QB82C0A</t>
  </si>
  <si>
    <t>QV77JHA</t>
  </si>
  <si>
    <t>QV77R5A</t>
  </si>
  <si>
    <t>QV77TZA</t>
  </si>
  <si>
    <t>QV77UGA</t>
  </si>
  <si>
    <t>QV77Y5A</t>
  </si>
  <si>
    <t>QV77ZHA</t>
  </si>
  <si>
    <t>QV78CTA</t>
  </si>
  <si>
    <t>QV78CVA</t>
  </si>
  <si>
    <t>QV78CYA</t>
  </si>
  <si>
    <t>QV78GTA</t>
  </si>
  <si>
    <t>QV78GVA</t>
  </si>
  <si>
    <t>QV78GYA</t>
  </si>
  <si>
    <t>QV78HGA</t>
  </si>
  <si>
    <t>QV79OHA</t>
  </si>
  <si>
    <t>QV80HHA</t>
  </si>
  <si>
    <t>QV80QGA</t>
  </si>
  <si>
    <t>QV81LGA</t>
  </si>
  <si>
    <t>1513237</t>
  </si>
  <si>
    <t>QB83F0A</t>
  </si>
  <si>
    <t>1512131</t>
  </si>
  <si>
    <t>1523192</t>
  </si>
  <si>
    <t>PX38BTA</t>
  </si>
  <si>
    <t>PX38BVA</t>
  </si>
  <si>
    <t>PX38BYA</t>
  </si>
  <si>
    <t>PX38L5A</t>
  </si>
  <si>
    <t>PX38RHA</t>
  </si>
  <si>
    <t>PX39ZGA</t>
  </si>
  <si>
    <t>PX40ITA</t>
  </si>
  <si>
    <t>PX40IVA</t>
  </si>
  <si>
    <t>PX40IYA</t>
  </si>
  <si>
    <t>PX40PHA</t>
  </si>
  <si>
    <t>PX40S5A</t>
  </si>
  <si>
    <t>PX40WGA</t>
  </si>
  <si>
    <t>QB83E0A</t>
  </si>
  <si>
    <t>QV77DGA</t>
  </si>
  <si>
    <t>QV77ETA</t>
  </si>
  <si>
    <t>QV77EVA</t>
  </si>
  <si>
    <t>QV77EYA</t>
  </si>
  <si>
    <t>QV77FTA</t>
  </si>
  <si>
    <t>QV77FVA</t>
  </si>
  <si>
    <t>QV77FTYA</t>
  </si>
  <si>
    <t>QV77GHA</t>
  </si>
  <si>
    <t>QV77KHA</t>
  </si>
  <si>
    <t>QV77N5A</t>
  </si>
  <si>
    <t>QV77Q5A</t>
  </si>
  <si>
    <t>QV79IGA</t>
  </si>
  <si>
    <t>QV79LTA</t>
  </si>
  <si>
    <t>QV79LVA</t>
  </si>
  <si>
    <t>QV79LYA</t>
  </si>
  <si>
    <t>QV79MTA</t>
  </si>
  <si>
    <t>QV79MVA</t>
  </si>
  <si>
    <t>QV79MYA</t>
  </si>
  <si>
    <t>QV80YHA</t>
  </si>
  <si>
    <t>QV81AHA</t>
  </si>
  <si>
    <t>QV81F5A</t>
  </si>
  <si>
    <t>QV81H5A</t>
  </si>
  <si>
    <t>1513178</t>
  </si>
  <si>
    <t>1507507</t>
  </si>
  <si>
    <t>1513164</t>
  </si>
  <si>
    <t>PK80QZA</t>
  </si>
  <si>
    <t>PK81NTA</t>
  </si>
  <si>
    <t>PK81NVA</t>
  </si>
  <si>
    <t>PK81NYA</t>
  </si>
  <si>
    <t>PK83BGA</t>
  </si>
  <si>
    <t>PK83JHA</t>
  </si>
  <si>
    <t>PK83V5A</t>
  </si>
  <si>
    <t>QB81F0A</t>
  </si>
  <si>
    <t>PJ92NHA</t>
  </si>
  <si>
    <t>PJ92XGA</t>
  </si>
  <si>
    <t>PJ92YTA</t>
  </si>
  <si>
    <t>PJ92YVA</t>
  </si>
  <si>
    <t>PJ92YYA</t>
  </si>
  <si>
    <t>PJ92Z5A</t>
  </si>
  <si>
    <t>1507757</t>
  </si>
  <si>
    <t>1515068</t>
  </si>
  <si>
    <t>1515144</t>
  </si>
  <si>
    <t>PK67BGA</t>
  </si>
  <si>
    <t>PK67X5A</t>
  </si>
  <si>
    <t>PK68GHA</t>
  </si>
  <si>
    <t>PK68PHA</t>
  </si>
  <si>
    <t>PK71CTA</t>
  </si>
  <si>
    <t>PK71CVA</t>
  </si>
  <si>
    <t>PK71CYA</t>
  </si>
  <si>
    <t>PK72ATA</t>
  </si>
  <si>
    <t>PK72AVA</t>
  </si>
  <si>
    <t>PK72AYA</t>
  </si>
  <si>
    <t>QB82P0A</t>
  </si>
  <si>
    <t>QV79YGA</t>
  </si>
  <si>
    <t>QV80ATA</t>
  </si>
  <si>
    <t>QV80AVA</t>
  </si>
  <si>
    <t>QV80AYA</t>
  </si>
  <si>
    <t>QV80G5A</t>
  </si>
  <si>
    <t>QV80KHA</t>
  </si>
  <si>
    <t>QV81OHA</t>
  </si>
  <si>
    <t>QV82DTA</t>
  </si>
  <si>
    <t>QV82DVA</t>
  </si>
  <si>
    <t>QV82DYA</t>
  </si>
  <si>
    <t>QW76E0A</t>
  </si>
  <si>
    <t>QW76F0A</t>
  </si>
  <si>
    <t>WW51AGA</t>
  </si>
  <si>
    <t>WW52CHA</t>
  </si>
  <si>
    <t>WW58STA</t>
  </si>
  <si>
    <t>WW58SVA</t>
  </si>
  <si>
    <t>WW58SYA</t>
  </si>
  <si>
    <t>WW61L5A</t>
  </si>
  <si>
    <t>WW69GGA</t>
  </si>
  <si>
    <t>WW69Y5A</t>
  </si>
  <si>
    <t>USA Online</t>
  </si>
  <si>
    <t>WW70SHA</t>
  </si>
  <si>
    <t>WW74ATA</t>
  </si>
  <si>
    <t>WW74AVA</t>
  </si>
  <si>
    <t>WW74AYA</t>
  </si>
  <si>
    <t>WW47CHA</t>
  </si>
  <si>
    <t>WW48PGA</t>
  </si>
  <si>
    <t>WW65RTA</t>
  </si>
  <si>
    <t>WW65RVA</t>
  </si>
  <si>
    <t>WW65RYA</t>
  </si>
  <si>
    <t>WW69VHA</t>
  </si>
  <si>
    <t>WW70B5A</t>
  </si>
  <si>
    <t>WW71FGA</t>
  </si>
  <si>
    <t>XD36L0A</t>
  </si>
  <si>
    <t>XD36M0A</t>
  </si>
  <si>
    <t>XD36N0A</t>
  </si>
  <si>
    <t>XD38M0A</t>
  </si>
  <si>
    <t>XD38N0A</t>
  </si>
  <si>
    <t>XD38P0A</t>
  </si>
  <si>
    <t>XK32XHA</t>
  </si>
  <si>
    <t>XK33CGA</t>
  </si>
  <si>
    <t>XK33MTA</t>
  </si>
  <si>
    <t>XK33R5A</t>
  </si>
  <si>
    <t>WW45IHA</t>
  </si>
  <si>
    <t>WW46PGA</t>
  </si>
  <si>
    <t>WW47PHA</t>
  </si>
  <si>
    <t>WW48M5A</t>
  </si>
  <si>
    <t>WW48YGA</t>
  </si>
  <si>
    <t>WW49Z5A</t>
  </si>
  <si>
    <t>XX13QTA</t>
  </si>
  <si>
    <t>XX15MHA</t>
  </si>
  <si>
    <t>WW63VTA</t>
  </si>
  <si>
    <t>WW64S5A</t>
  </si>
  <si>
    <t>WW64S5B</t>
  </si>
  <si>
    <t>WW66UGA</t>
  </si>
  <si>
    <t>WW66UGB</t>
  </si>
  <si>
    <t>WW66XTA</t>
  </si>
  <si>
    <t>WW66XTB</t>
  </si>
  <si>
    <t>WW66XVA</t>
  </si>
  <si>
    <t>WW66XVB</t>
  </si>
  <si>
    <t>WW66XYA</t>
  </si>
  <si>
    <t>WW66XYB</t>
  </si>
  <si>
    <t>WW68OHA</t>
  </si>
  <si>
    <t>WW68OHB</t>
  </si>
  <si>
    <t>WZ67ZHA</t>
  </si>
  <si>
    <t>WZ77EGA</t>
  </si>
  <si>
    <t>WZ80XHA</t>
  </si>
  <si>
    <t>XD38O0A</t>
  </si>
  <si>
    <t>XD38O0B</t>
  </si>
  <si>
    <t>XL91AHA</t>
  </si>
  <si>
    <t>XL91BGA</t>
  </si>
  <si>
    <t>WW40PHA</t>
  </si>
  <si>
    <t>WW40PHB</t>
  </si>
  <si>
    <t>WW46XHA</t>
  </si>
  <si>
    <t>WW56NHA</t>
  </si>
  <si>
    <t>WW60PGA</t>
  </si>
  <si>
    <t>XJ78XTA</t>
  </si>
  <si>
    <t>XJ78XVA</t>
  </si>
  <si>
    <t>XJ78XYA</t>
  </si>
  <si>
    <t>XJ79C5A</t>
  </si>
  <si>
    <t>XJ79WGA</t>
  </si>
  <si>
    <t>XJ80AHA</t>
  </si>
  <si>
    <t>523142Chase</t>
  </si>
  <si>
    <t>XV47LGA</t>
  </si>
  <si>
    <t>XV47RHA</t>
  </si>
  <si>
    <t>WW42IHA</t>
  </si>
  <si>
    <t>WW43AGA</t>
  </si>
  <si>
    <t>XJ78VTA</t>
  </si>
  <si>
    <t>XJ78VVA</t>
  </si>
  <si>
    <t>XJ78VYA</t>
  </si>
  <si>
    <t>XJ78WHA</t>
  </si>
  <si>
    <t>XJ79A5A</t>
  </si>
  <si>
    <t>XJ79ZGA</t>
  </si>
  <si>
    <t>XD37T0A</t>
  </si>
  <si>
    <t>XD37U0A</t>
  </si>
  <si>
    <t>WW45EGA</t>
  </si>
  <si>
    <t>WW50EHA</t>
  </si>
  <si>
    <t>WW53NTA</t>
  </si>
  <si>
    <t>WW56C5A</t>
  </si>
  <si>
    <t>WW56LHA</t>
  </si>
  <si>
    <t>WW57YGA</t>
  </si>
  <si>
    <t>XD36S0A</t>
  </si>
  <si>
    <t>XD36T0A</t>
  </si>
  <si>
    <t>XD36U0A</t>
  </si>
  <si>
    <t>WW61SGA</t>
  </si>
  <si>
    <t>WW64QHA</t>
  </si>
  <si>
    <t>WW61AHA</t>
  </si>
  <si>
    <t>WW61QGA</t>
  </si>
  <si>
    <t>WW51TGA</t>
  </si>
  <si>
    <t>WW54VHA</t>
  </si>
  <si>
    <t>WW54VHB</t>
  </si>
  <si>
    <t>WW41GHA</t>
  </si>
  <si>
    <t>WW70DGA</t>
  </si>
  <si>
    <t>XA71AHA</t>
  </si>
  <si>
    <t>XA71OGA</t>
  </si>
  <si>
    <t>XA71YHA</t>
  </si>
  <si>
    <t>XA72MGA</t>
  </si>
  <si>
    <t>XD36C0A</t>
  </si>
  <si>
    <t>WW39GGA</t>
  </si>
  <si>
    <t>WW40HHA</t>
  </si>
  <si>
    <t>WW47RHA</t>
  </si>
  <si>
    <t>WW50UGA</t>
  </si>
  <si>
    <t>WW51CHA</t>
  </si>
  <si>
    <t>WW62IHA</t>
  </si>
  <si>
    <t>WW62MHA</t>
  </si>
  <si>
    <t>XO64DHA</t>
  </si>
  <si>
    <t>XO64DHB</t>
  </si>
  <si>
    <t>XO64DHC</t>
  </si>
  <si>
    <t>XO64DHD</t>
  </si>
  <si>
    <t>XO64EHA</t>
  </si>
  <si>
    <t>XO64I5A</t>
  </si>
  <si>
    <t>XO64I5B</t>
  </si>
  <si>
    <t>XO65CGA</t>
  </si>
  <si>
    <t>XO65CGB</t>
  </si>
  <si>
    <t>XO65CGC</t>
  </si>
  <si>
    <t>XO65DGA</t>
  </si>
  <si>
    <t>XO65VTA</t>
  </si>
  <si>
    <t>XO65VTB</t>
  </si>
  <si>
    <t>XO65VTC</t>
  </si>
  <si>
    <t>XO65VVA</t>
  </si>
  <si>
    <t>XO65VVB</t>
  </si>
  <si>
    <t>XO65VYA</t>
  </si>
  <si>
    <t>XO65VYB</t>
  </si>
  <si>
    <t>XP77K0A</t>
  </si>
  <si>
    <t>XP77K0B</t>
  </si>
  <si>
    <t>XP77K0C</t>
  </si>
  <si>
    <t>XP77K0D</t>
  </si>
  <si>
    <t>XP77L0A</t>
  </si>
  <si>
    <t>XP77L0B</t>
  </si>
  <si>
    <t>XP77L0C</t>
  </si>
  <si>
    <t>XP77L0D</t>
  </si>
  <si>
    <t>XO63A5A</t>
  </si>
  <si>
    <t>XO63A5B</t>
  </si>
  <si>
    <t>XO63ZHA</t>
  </si>
  <si>
    <t>XO63ZHB</t>
  </si>
  <si>
    <t>XO63ZHC</t>
  </si>
  <si>
    <t>XO64TGA</t>
  </si>
  <si>
    <t>XO64TGB</t>
  </si>
  <si>
    <t>XO66MTA</t>
  </si>
  <si>
    <t>XO66MTB</t>
  </si>
  <si>
    <t>XO66MVA</t>
  </si>
  <si>
    <t>XO66MVB</t>
  </si>
  <si>
    <t>XO66MYA</t>
  </si>
  <si>
    <t>XO66MYB</t>
  </si>
  <si>
    <t>XL25UGA</t>
  </si>
  <si>
    <t>XL25YTA</t>
  </si>
  <si>
    <t>XL25YVA</t>
  </si>
  <si>
    <t>XL25YYA</t>
  </si>
  <si>
    <t>XL26A5A</t>
  </si>
  <si>
    <t>XL26EHA</t>
  </si>
  <si>
    <t>XS20N0A</t>
  </si>
  <si>
    <t>XT93OGA</t>
  </si>
  <si>
    <t>XT93OGB</t>
  </si>
  <si>
    <t>XT93QTA</t>
  </si>
  <si>
    <t>XT93R5A</t>
  </si>
  <si>
    <t>XT93STA</t>
  </si>
  <si>
    <t>XT93T5A</t>
  </si>
  <si>
    <t>XT93UHA</t>
  </si>
  <si>
    <t>XT95BGA</t>
  </si>
  <si>
    <t>XT95CGA</t>
  </si>
  <si>
    <t>XT95DHA</t>
  </si>
  <si>
    <t>XT95EHA</t>
  </si>
  <si>
    <t>XT82T5A</t>
  </si>
  <si>
    <t>XT82VHA</t>
  </si>
  <si>
    <t>XX14JHA</t>
  </si>
  <si>
    <t>XX14QTA</t>
  </si>
  <si>
    <t>XO62IHA</t>
  </si>
  <si>
    <t>XO62IHB</t>
  </si>
  <si>
    <t>XO63LTA</t>
  </si>
  <si>
    <t>XO63LVA</t>
  </si>
  <si>
    <t>XO63LYA</t>
  </si>
  <si>
    <t>XO65PGA</t>
  </si>
  <si>
    <t>XO65PGB</t>
  </si>
  <si>
    <t>XO66H5A</t>
  </si>
  <si>
    <t>XQ83K0A</t>
  </si>
  <si>
    <t>XQ83K0B</t>
  </si>
  <si>
    <t>XQ83L0A</t>
  </si>
  <si>
    <t>XQ83L0B</t>
  </si>
  <si>
    <t>XO62QTA</t>
  </si>
  <si>
    <t>XO62QTB</t>
  </si>
  <si>
    <t>XO62QVA</t>
  </si>
  <si>
    <t>XO62QVB</t>
  </si>
  <si>
    <t>XO62QYA</t>
  </si>
  <si>
    <t>XO62QYB</t>
  </si>
  <si>
    <t>XO65N5A</t>
  </si>
  <si>
    <t>XO65N5B</t>
  </si>
  <si>
    <t>XO66JHA</t>
  </si>
  <si>
    <t>XO66JHB</t>
  </si>
  <si>
    <t>XL90VGA</t>
  </si>
  <si>
    <t>XT93MTA</t>
  </si>
  <si>
    <t>XT93NHA</t>
  </si>
  <si>
    <t>XT93P5A</t>
  </si>
  <si>
    <t>XL90YHA</t>
  </si>
  <si>
    <t>XT82X5A</t>
  </si>
  <si>
    <t>XT82YHA</t>
  </si>
  <si>
    <t>XT83ATA</t>
  </si>
  <si>
    <t>WW59KGA</t>
  </si>
  <si>
    <t>WW60RHA</t>
  </si>
  <si>
    <t>WW67GTA</t>
  </si>
  <si>
    <t>WW67GVA</t>
  </si>
  <si>
    <t>WW67GYA</t>
  </si>
  <si>
    <t>WW72NHA</t>
  </si>
  <si>
    <t>WW73R5A</t>
  </si>
  <si>
    <t>XD35X0A</t>
  </si>
  <si>
    <t>XD35Y0A</t>
  </si>
  <si>
    <t>XD35Z0A</t>
  </si>
  <si>
    <t>WW42RHA</t>
  </si>
  <si>
    <t>WW44AHA</t>
  </si>
  <si>
    <t>WW56PGA</t>
  </si>
  <si>
    <t>WW74CHA</t>
  </si>
  <si>
    <t>XF41Z0A</t>
  </si>
  <si>
    <t>WW64YTA</t>
  </si>
  <si>
    <t>WW64YTB</t>
  </si>
  <si>
    <t>WW64YVA</t>
  </si>
  <si>
    <t>WW64YVB</t>
  </si>
  <si>
    <t>WW64YYA</t>
  </si>
  <si>
    <t>WW64YYB</t>
  </si>
  <si>
    <t>WW67S5A</t>
  </si>
  <si>
    <t>WW67S5B</t>
  </si>
  <si>
    <t>WW69LGA</t>
  </si>
  <si>
    <t>WW69LGB</t>
  </si>
  <si>
    <t>WW70LHA</t>
  </si>
  <si>
    <t>WW70LHB</t>
  </si>
  <si>
    <t>XA70XGA</t>
  </si>
  <si>
    <t>XA71FHA</t>
  </si>
  <si>
    <t>XA71VGA</t>
  </si>
  <si>
    <t>XA72DHA</t>
  </si>
  <si>
    <t>XD36D0A</t>
  </si>
  <si>
    <t>XD36E0A</t>
  </si>
  <si>
    <t>XD36E0B</t>
  </si>
  <si>
    <t>WW39FHA</t>
  </si>
  <si>
    <t>WW39FHB</t>
  </si>
  <si>
    <t>WW39Y5A</t>
  </si>
  <si>
    <t>WW39Y5B</t>
  </si>
  <si>
    <t>WW57WHA</t>
  </si>
  <si>
    <t>WW67PHA</t>
  </si>
  <si>
    <t>WW72YTA</t>
  </si>
  <si>
    <t>WW72YTB</t>
  </si>
  <si>
    <t>WW72YVA</t>
  </si>
  <si>
    <t>WW72YVB</t>
  </si>
  <si>
    <t>WW72YYA</t>
  </si>
  <si>
    <t>WW72YYB</t>
  </si>
  <si>
    <t>WW73GGA</t>
  </si>
  <si>
    <t>WW73GGB</t>
  </si>
  <si>
    <t>XF42J0A</t>
  </si>
  <si>
    <t>WW72THA</t>
  </si>
  <si>
    <t>XB55RZA</t>
  </si>
  <si>
    <t>XF40W0A</t>
  </si>
  <si>
    <t>WW40CHA</t>
  </si>
  <si>
    <t>WW41JGA</t>
  </si>
  <si>
    <t>WW55R5A</t>
  </si>
  <si>
    <t>WW55R5B</t>
  </si>
  <si>
    <t>WW55WHA</t>
  </si>
  <si>
    <t>WW55WHB</t>
  </si>
  <si>
    <t>WW58BZA</t>
  </si>
  <si>
    <t>WW70PTA</t>
  </si>
  <si>
    <t>WW70PTB</t>
  </si>
  <si>
    <t>WW72VGA</t>
  </si>
  <si>
    <t>WW72VGB</t>
  </si>
  <si>
    <t>XD35W0A</t>
  </si>
  <si>
    <t>XD35W0B</t>
  </si>
  <si>
    <t>WW40ZHA</t>
  </si>
  <si>
    <t>WW50DHA</t>
  </si>
  <si>
    <t>WW51XTA</t>
  </si>
  <si>
    <t>WW51XTB</t>
  </si>
  <si>
    <t>WW55KGA</t>
  </si>
  <si>
    <t>WW55KGB</t>
  </si>
  <si>
    <t>WW56OHA</t>
  </si>
  <si>
    <t>WW56OHB</t>
  </si>
  <si>
    <t>WW59W5A</t>
  </si>
  <si>
    <t>XG84IHA</t>
  </si>
  <si>
    <t>XG84J5A</t>
  </si>
  <si>
    <t>XG84KGA</t>
  </si>
  <si>
    <t>XG84LHA</t>
  </si>
  <si>
    <t>XG84MTA</t>
  </si>
  <si>
    <t>XG84P5A</t>
  </si>
  <si>
    <t>XG84RHA</t>
  </si>
  <si>
    <t>XG84SHA</t>
  </si>
  <si>
    <t>XG84VTA</t>
  </si>
  <si>
    <t>XG84XGA</t>
  </si>
  <si>
    <t>XG84YHA</t>
  </si>
  <si>
    <t>WW57QGA</t>
  </si>
  <si>
    <t>WW59BHA</t>
  </si>
  <si>
    <t>WW64WTA</t>
  </si>
  <si>
    <t>WW64WTB</t>
  </si>
  <si>
    <t>WW64WVA</t>
  </si>
  <si>
    <t>WW64WVB</t>
  </si>
  <si>
    <t>WW64WYA</t>
  </si>
  <si>
    <t>WW64WYB</t>
  </si>
  <si>
    <t>WW69NGA</t>
  </si>
  <si>
    <t>WW69NGB</t>
  </si>
  <si>
    <t>WW70RHA</t>
  </si>
  <si>
    <t>WW70RHB</t>
  </si>
  <si>
    <t>WW71G5A</t>
  </si>
  <si>
    <t>WW71G5B</t>
  </si>
  <si>
    <t>WW41TGA</t>
  </si>
  <si>
    <t>WW43YHA</t>
  </si>
  <si>
    <t>WW49LTA</t>
  </si>
  <si>
    <t>WW49LVA</t>
  </si>
  <si>
    <t>WW49LYA</t>
  </si>
  <si>
    <t>WW53F5A</t>
  </si>
  <si>
    <t>WW57SHA</t>
  </si>
  <si>
    <t>WW60OTA</t>
  </si>
  <si>
    <t>WW60OVA</t>
  </si>
  <si>
    <t>WW60OYA</t>
  </si>
  <si>
    <t>WW60UHA</t>
  </si>
  <si>
    <t>WW70GTA</t>
  </si>
  <si>
    <t>WW70GVA</t>
  </si>
  <si>
    <t>WW70GYA</t>
  </si>
  <si>
    <t>WW72XHA</t>
  </si>
  <si>
    <t>523142CHASE</t>
  </si>
  <si>
    <t>XV49ZHA</t>
  </si>
  <si>
    <t>XV50AGA</t>
  </si>
  <si>
    <t>D4CI9HA</t>
  </si>
  <si>
    <t>D4CJ3GA</t>
  </si>
  <si>
    <t>D4RC9HA</t>
  </si>
  <si>
    <t>D4RE2GA</t>
  </si>
  <si>
    <t>D4QX3GA</t>
  </si>
  <si>
    <t>D4QY7HA</t>
  </si>
  <si>
    <t>D4RB3GA</t>
  </si>
  <si>
    <t>D4RB4HA</t>
  </si>
  <si>
    <t>FRANCHISE/HUB-HK</t>
  </si>
  <si>
    <t>FRANCHISE/DST</t>
  </si>
  <si>
    <t>D5VJ00A</t>
  </si>
  <si>
    <t>D5VJ10A</t>
  </si>
  <si>
    <t>D5VJ20A</t>
  </si>
  <si>
    <t>D7IM80A</t>
  </si>
  <si>
    <t>FRANCHISE/HUB-EU</t>
  </si>
  <si>
    <t>D4QZ1GA</t>
  </si>
  <si>
    <t>D4QZ7HA</t>
  </si>
  <si>
    <t>D8FH4HB</t>
  </si>
  <si>
    <t>D8FH4HA</t>
  </si>
  <si>
    <t>D8FH8GA</t>
  </si>
  <si>
    <t>D5VJ30A</t>
  </si>
  <si>
    <t>D5VJ40A</t>
  </si>
  <si>
    <t>D5BV7GA</t>
  </si>
  <si>
    <t>D5BX2HA</t>
  </si>
  <si>
    <t>D5BX2HB</t>
  </si>
  <si>
    <t>D6AE20A</t>
  </si>
  <si>
    <t>D6AE30A</t>
  </si>
  <si>
    <t>D5BY8GA</t>
  </si>
  <si>
    <t>D5BZ3HA</t>
  </si>
  <si>
    <t>D6AF50A</t>
  </si>
  <si>
    <t>D5BV5HA</t>
  </si>
  <si>
    <t>D5BX6GA</t>
  </si>
  <si>
    <t>D6AF60A</t>
  </si>
  <si>
    <t>D5BY5HA</t>
  </si>
  <si>
    <t>D5BY6GA</t>
  </si>
  <si>
    <t>D6AE80A</t>
  </si>
  <si>
    <t>D4SV00A</t>
  </si>
  <si>
    <t>D4SV10A</t>
  </si>
  <si>
    <t>D4SV20A</t>
  </si>
  <si>
    <t>D6HA80A</t>
  </si>
  <si>
    <t>D4SU40A</t>
  </si>
  <si>
    <t>D4SU60A</t>
  </si>
  <si>
    <t>D4SU70A</t>
  </si>
  <si>
    <t>D4SU80A</t>
  </si>
  <si>
    <t>D5SX45A</t>
  </si>
  <si>
    <t>D5SX5GA</t>
  </si>
  <si>
    <t>D5SZ9HA</t>
  </si>
  <si>
    <t>D5TA2TA</t>
  </si>
  <si>
    <t>D6AF30A</t>
  </si>
  <si>
    <t>D6AF40A</t>
  </si>
  <si>
    <t>D5SW65A</t>
  </si>
  <si>
    <t>D7DG65A</t>
  </si>
  <si>
    <t>D5SX0HA</t>
  </si>
  <si>
    <t>D5SX2TA</t>
  </si>
  <si>
    <t>D7DJ5TA</t>
  </si>
  <si>
    <t>D5SZ8GA</t>
  </si>
  <si>
    <t>D6AE90A</t>
  </si>
  <si>
    <t>D6AF00A</t>
  </si>
  <si>
    <t>D6AF10A</t>
  </si>
  <si>
    <t>D6FS4HA</t>
  </si>
  <si>
    <t>D6FT3TA</t>
  </si>
  <si>
    <t>D6FV0GA</t>
  </si>
  <si>
    <t>D6FW15A</t>
  </si>
  <si>
    <t>FRANCHISE/hub</t>
  </si>
  <si>
    <t>D6FR9HA</t>
  </si>
  <si>
    <t>D6FU4GA</t>
  </si>
  <si>
    <t>D6FV1TA</t>
  </si>
  <si>
    <t>D6FW25A</t>
  </si>
  <si>
    <t>551956 chase</t>
  </si>
  <si>
    <t>D6ZF25A</t>
  </si>
  <si>
    <t>D6ZH0HA</t>
  </si>
  <si>
    <t>D6ZL8GA</t>
  </si>
  <si>
    <t>D6ZN8TA</t>
  </si>
  <si>
    <t>D6ZH4GA</t>
  </si>
  <si>
    <t>D6ZI5TA</t>
  </si>
  <si>
    <t>D6ZL5HA</t>
  </si>
  <si>
    <t>D6ZM25A</t>
  </si>
  <si>
    <t>573098 BRFS</t>
  </si>
  <si>
    <t>D7YD6HA</t>
  </si>
  <si>
    <t>D7YK5TA</t>
  </si>
  <si>
    <t>D7YV8TA</t>
  </si>
  <si>
    <t>D7YY0HA</t>
  </si>
  <si>
    <t>LS04DHA</t>
  </si>
  <si>
    <t>LS04O5A</t>
  </si>
  <si>
    <t>LS10JTA</t>
  </si>
  <si>
    <t>LS10JVA</t>
  </si>
  <si>
    <t>LS10JYA</t>
  </si>
  <si>
    <t>1474450</t>
  </si>
  <si>
    <t>1474796</t>
  </si>
  <si>
    <t>LS05AGA</t>
  </si>
  <si>
    <t>LS05THA</t>
  </si>
  <si>
    <t>LS06B5A</t>
  </si>
  <si>
    <t>LS10QTA</t>
  </si>
  <si>
    <t>LS10QVA</t>
  </si>
  <si>
    <t>LS10QYA</t>
  </si>
  <si>
    <t>MR70K0A</t>
  </si>
  <si>
    <t>LS03XTA</t>
  </si>
  <si>
    <t>LS03XVA</t>
  </si>
  <si>
    <t>LS03XYA</t>
  </si>
  <si>
    <t>LS05HTA</t>
  </si>
  <si>
    <t>LS05HVA</t>
  </si>
  <si>
    <t>LS05HYA</t>
  </si>
  <si>
    <t>LS07O5A</t>
  </si>
  <si>
    <t>LS10SGA</t>
  </si>
  <si>
    <t>LS14LHA</t>
  </si>
  <si>
    <t>1470748</t>
  </si>
  <si>
    <t>1474627</t>
  </si>
  <si>
    <t>LR91E5A</t>
  </si>
  <si>
    <t>LR91SGA</t>
  </si>
  <si>
    <t>LR91WTA</t>
  </si>
  <si>
    <t>LR91WVA</t>
  </si>
  <si>
    <t>LR91WYA</t>
  </si>
  <si>
    <t>LR92NHA</t>
  </si>
  <si>
    <t>LS06DHA</t>
  </si>
  <si>
    <t>1474153</t>
  </si>
  <si>
    <t>1474259</t>
  </si>
  <si>
    <t>1474797</t>
  </si>
  <si>
    <t>LR90WGA</t>
  </si>
  <si>
    <t>LR91DTA</t>
  </si>
  <si>
    <t>LR91DVA</t>
  </si>
  <si>
    <t>LR91DYA</t>
  </si>
  <si>
    <t>LR91VHA</t>
  </si>
  <si>
    <t>LR92A5A</t>
  </si>
  <si>
    <t>LS04LHA</t>
  </si>
  <si>
    <t>LS08S5A</t>
  </si>
  <si>
    <t>LS12WGA</t>
  </si>
  <si>
    <t>LS13KTA</t>
  </si>
  <si>
    <t>LS13KVA</t>
  </si>
  <si>
    <t>LS13KYA</t>
  </si>
  <si>
    <t>MQ75F0A</t>
  </si>
  <si>
    <t>LR90VTA</t>
  </si>
  <si>
    <t>LR90VVA</t>
  </si>
  <si>
    <t>LR90VYA</t>
  </si>
  <si>
    <t>LR91XHA</t>
  </si>
  <si>
    <t>LR90THA</t>
  </si>
  <si>
    <t>LR90X5A</t>
  </si>
  <si>
    <t>LR91UTA</t>
  </si>
  <si>
    <t>LR91UVA</t>
  </si>
  <si>
    <t>LR91UYA</t>
  </si>
  <si>
    <t>LR92PGA</t>
  </si>
  <si>
    <t>LS03CHA</t>
  </si>
  <si>
    <t>LS06GGA</t>
  </si>
  <si>
    <t>1470713</t>
  </si>
  <si>
    <t>LU48KZA</t>
  </si>
  <si>
    <t>LU48PGA</t>
  </si>
  <si>
    <t>LU48UGA</t>
  </si>
  <si>
    <t>LU49E5A</t>
  </si>
  <si>
    <t>LU49Q5A</t>
  </si>
  <si>
    <t>LU49XHA</t>
  </si>
  <si>
    <t>LU50EHA</t>
  </si>
  <si>
    <t>LU50ITA</t>
  </si>
  <si>
    <t>LU50IVA</t>
  </si>
  <si>
    <t>LU50IYA</t>
  </si>
  <si>
    <t>LU50PTA</t>
  </si>
  <si>
    <t>LU50PVA</t>
  </si>
  <si>
    <t>LU50PYA</t>
  </si>
  <si>
    <t>1474151</t>
  </si>
  <si>
    <t>1474258</t>
  </si>
  <si>
    <t>LU48OGA</t>
  </si>
  <si>
    <t>LU48SGA</t>
  </si>
  <si>
    <t>LU49C5A</t>
  </si>
  <si>
    <t>LU49L5A</t>
  </si>
  <si>
    <t>LU49UHA</t>
  </si>
  <si>
    <t>LU50BHA</t>
  </si>
  <si>
    <t>LU50GTA</t>
  </si>
  <si>
    <t>LU50GVA</t>
  </si>
  <si>
    <t>LU50GYA</t>
  </si>
  <si>
    <t>LU50MTA</t>
  </si>
  <si>
    <t>LU50MVA</t>
  </si>
  <si>
    <t>LU50MYA</t>
  </si>
  <si>
    <t>MR70P0A</t>
  </si>
  <si>
    <t>MR70Q0A</t>
  </si>
  <si>
    <t>1473204</t>
  </si>
  <si>
    <t>LR98KHA</t>
  </si>
  <si>
    <t>LR98T5A</t>
  </si>
  <si>
    <t>LR99FTA</t>
  </si>
  <si>
    <t>LR99FVA</t>
  </si>
  <si>
    <t>LR99FYA</t>
  </si>
  <si>
    <t>LS03UHA</t>
  </si>
  <si>
    <t>LR98B5A</t>
  </si>
  <si>
    <t>LR98HGA</t>
  </si>
  <si>
    <t>LR98PTA</t>
  </si>
  <si>
    <t>LR98PVA</t>
  </si>
  <si>
    <t>LR98PYA</t>
  </si>
  <si>
    <t>LR98QHA</t>
  </si>
  <si>
    <t>LS03SGA</t>
  </si>
  <si>
    <t>LS05E5A</t>
  </si>
  <si>
    <t>LS05RHA</t>
  </si>
  <si>
    <t>LS14TTA</t>
  </si>
  <si>
    <t>LS14TVA</t>
  </si>
  <si>
    <t>LS14TYA</t>
  </si>
  <si>
    <t>1486187</t>
  </si>
  <si>
    <t>1486188</t>
  </si>
  <si>
    <t>LS08TVA</t>
  </si>
  <si>
    <t>LS08TYA</t>
  </si>
  <si>
    <t>NE92Z0A</t>
  </si>
  <si>
    <t>NE93A0A</t>
  </si>
  <si>
    <t>1470661</t>
  </si>
  <si>
    <t>LS04RGA</t>
  </si>
  <si>
    <t>LS08YTA</t>
  </si>
  <si>
    <t>LS08YVA</t>
  </si>
  <si>
    <t>LS08YYA</t>
  </si>
  <si>
    <t>LS12VHA</t>
  </si>
  <si>
    <t>LS12Z5A</t>
  </si>
  <si>
    <t>1474455</t>
  </si>
  <si>
    <t>1474872</t>
  </si>
  <si>
    <t>LS08E5A</t>
  </si>
  <si>
    <t>LS11QHA</t>
  </si>
  <si>
    <t>LS12XTA</t>
  </si>
  <si>
    <t>LS12XVA</t>
  </si>
  <si>
    <t>LS12XYA</t>
  </si>
  <si>
    <t>LS13IGA</t>
  </si>
  <si>
    <t>1470662</t>
  </si>
  <si>
    <t>LS04VGA</t>
  </si>
  <si>
    <t>LS12UHA</t>
  </si>
  <si>
    <t>1474160</t>
  </si>
  <si>
    <t>1474269</t>
  </si>
  <si>
    <t>LS11VHA</t>
  </si>
  <si>
    <t>LS13FGA</t>
  </si>
  <si>
    <t>LS10NHA</t>
  </si>
  <si>
    <t>LS04ETA</t>
  </si>
  <si>
    <t>LS04EVA</t>
  </si>
  <si>
    <t>LS04EYA</t>
  </si>
  <si>
    <t>LS08LHA</t>
  </si>
  <si>
    <t>LS09LGA</t>
  </si>
  <si>
    <t>LS14R5A</t>
  </si>
  <si>
    <t>1470663</t>
  </si>
  <si>
    <t>LS07S5A</t>
  </si>
  <si>
    <t>LS13RHA</t>
  </si>
  <si>
    <t>LS14KTA</t>
  </si>
  <si>
    <t>LS14KVA</t>
  </si>
  <si>
    <t>LS14KYA</t>
  </si>
  <si>
    <t>1474633</t>
  </si>
  <si>
    <t>1474711</t>
  </si>
  <si>
    <t>LS07ETA</t>
  </si>
  <si>
    <t>LS07EVA</t>
  </si>
  <si>
    <t>LS07EYA</t>
  </si>
  <si>
    <t>LS08ZHA</t>
  </si>
  <si>
    <t>LS09GGA</t>
  </si>
  <si>
    <t>LS15G5A</t>
  </si>
  <si>
    <t>MT95G0A</t>
  </si>
  <si>
    <t>MT95H0A</t>
  </si>
  <si>
    <t>LS14ZTA</t>
  </si>
  <si>
    <t>LS14ZVA</t>
  </si>
  <si>
    <t>LS14ZYA</t>
  </si>
  <si>
    <t>LS04FTA</t>
  </si>
  <si>
    <t>LS04FVA</t>
  </si>
  <si>
    <t>LS04FYA</t>
  </si>
  <si>
    <t>LS08VHA</t>
  </si>
  <si>
    <t>LS09JGA</t>
  </si>
  <si>
    <t>LS14W5A</t>
  </si>
  <si>
    <t>1470665</t>
  </si>
  <si>
    <t>LS04I5A</t>
  </si>
  <si>
    <t>LS08PHA</t>
  </si>
  <si>
    <t>LS12FTA</t>
  </si>
  <si>
    <t>LS12FVA</t>
  </si>
  <si>
    <t>LS12FYA</t>
  </si>
  <si>
    <t>1474260</t>
  </si>
  <si>
    <t>1474705</t>
  </si>
  <si>
    <t>LS11GVA</t>
  </si>
  <si>
    <t>LS11GYA</t>
  </si>
  <si>
    <t>MR70V0A</t>
  </si>
  <si>
    <t>MR70W0A</t>
  </si>
  <si>
    <t>LS07XHA</t>
  </si>
  <si>
    <t>1474951</t>
  </si>
  <si>
    <t>1470675</t>
  </si>
  <si>
    <t>LR93EZA</t>
  </si>
  <si>
    <t>LR97R5A</t>
  </si>
  <si>
    <t>LR97WTA</t>
  </si>
  <si>
    <t>LR97WVA</t>
  </si>
  <si>
    <t>LR97WYA</t>
  </si>
  <si>
    <t>LR98YHA</t>
  </si>
  <si>
    <t>LR98ZGA</t>
  </si>
  <si>
    <t>LS06MHA</t>
  </si>
  <si>
    <t>LS09DTA</t>
  </si>
  <si>
    <t>LS09DVA</t>
  </si>
  <si>
    <t>LS09DYA</t>
  </si>
  <si>
    <t>LS13Q5A</t>
  </si>
  <si>
    <t>LS29YZA</t>
  </si>
  <si>
    <t>LR98MVA</t>
  </si>
  <si>
    <t>LR98MYA</t>
  </si>
  <si>
    <t>LS12PVA</t>
  </si>
  <si>
    <t>LS12PYA</t>
  </si>
  <si>
    <t>MR71B0A</t>
  </si>
  <si>
    <t>1470754</t>
  </si>
  <si>
    <t>LR97YTA</t>
  </si>
  <si>
    <t>LR97YVA</t>
  </si>
  <si>
    <t>LR97YYA</t>
  </si>
  <si>
    <t>LR98I5A</t>
  </si>
  <si>
    <t>LR99GHA</t>
  </si>
  <si>
    <t>LS04HHA</t>
  </si>
  <si>
    <t>LS06TTA</t>
  </si>
  <si>
    <t>LS06TVA</t>
  </si>
  <si>
    <t>LS06TYA</t>
  </si>
  <si>
    <t>LR97XVA</t>
  </si>
  <si>
    <t>LR97XYA</t>
  </si>
  <si>
    <t>LS14GVA</t>
  </si>
  <si>
    <t>LS14GYA</t>
  </si>
  <si>
    <t>LS08ATA</t>
  </si>
  <si>
    <t>LS08AVA</t>
  </si>
  <si>
    <t>LS08AYA</t>
  </si>
  <si>
    <t>LS09ZHA</t>
  </si>
  <si>
    <t>1474475</t>
  </si>
  <si>
    <t>1474584</t>
  </si>
  <si>
    <t>LS15HVA</t>
  </si>
  <si>
    <t>LS15HYA</t>
  </si>
  <si>
    <t>MT95D0A</t>
  </si>
  <si>
    <t>MT95E0A</t>
  </si>
  <si>
    <t>MT95F0A</t>
  </si>
  <si>
    <t>1473255</t>
  </si>
  <si>
    <t>LS04QTA</t>
  </si>
  <si>
    <t>LS04QVA</t>
  </si>
  <si>
    <t>LS04QYA</t>
  </si>
  <si>
    <t>LS09YHA</t>
  </si>
  <si>
    <t>LS15A5A</t>
  </si>
  <si>
    <t>1474255</t>
  </si>
  <si>
    <t>1474795</t>
  </si>
  <si>
    <t>LS03BTA</t>
  </si>
  <si>
    <t>LS03BVA</t>
  </si>
  <si>
    <t>LS03BYA</t>
  </si>
  <si>
    <t>LS07R5A</t>
  </si>
  <si>
    <t>LS10AGA</t>
  </si>
  <si>
    <t>LS14BHA</t>
  </si>
  <si>
    <t>MR70H0A</t>
  </si>
  <si>
    <t>MR70J0A</t>
  </si>
  <si>
    <t>1473211</t>
  </si>
  <si>
    <t>LS03RTA</t>
  </si>
  <si>
    <t>LS03RVA</t>
  </si>
  <si>
    <t>LS03RYA</t>
  </si>
  <si>
    <t>LS08W5A</t>
  </si>
  <si>
    <t>LS11CHA</t>
  </si>
  <si>
    <t>LS03KTA</t>
  </si>
  <si>
    <t>LS03KVA</t>
  </si>
  <si>
    <t>LS03KYA</t>
  </si>
  <si>
    <t>LS09HHA</t>
  </si>
  <si>
    <t>LS10PGA</t>
  </si>
  <si>
    <t>LS14M5A</t>
  </si>
  <si>
    <t>1470671</t>
  </si>
  <si>
    <t>LS05OTA</t>
  </si>
  <si>
    <t>LS05OVA</t>
  </si>
  <si>
    <t>LS05OYA</t>
  </si>
  <si>
    <t>LS10VHA</t>
  </si>
  <si>
    <t>LS11B5A</t>
  </si>
  <si>
    <t>1474157</t>
  </si>
  <si>
    <t>1474265</t>
  </si>
  <si>
    <t>LS03ZTA</t>
  </si>
  <si>
    <t>LS03ZVA</t>
  </si>
  <si>
    <t>LS03ZYA</t>
  </si>
  <si>
    <t>LS11WHA</t>
  </si>
  <si>
    <t>LS12BGA</t>
  </si>
  <si>
    <t>LS12D5A</t>
  </si>
  <si>
    <t>MQ84B0A</t>
  </si>
  <si>
    <t>MT94Y0A</t>
  </si>
  <si>
    <t>1470756</t>
  </si>
  <si>
    <t>LS06I5A</t>
  </si>
  <si>
    <t>LS11RTA</t>
  </si>
  <si>
    <t>LS11RVA</t>
  </si>
  <si>
    <t>LS11RYA</t>
  </si>
  <si>
    <t>LS12YHA</t>
  </si>
  <si>
    <t>1474950</t>
  </si>
  <si>
    <t>LS06RGA</t>
  </si>
  <si>
    <t>LS09CHA</t>
  </si>
  <si>
    <t>LS12JTA</t>
  </si>
  <si>
    <t>LS12JVA</t>
  </si>
  <si>
    <t>LS12JYA</t>
  </si>
  <si>
    <t>LS13W5A</t>
  </si>
  <si>
    <t>1470667</t>
  </si>
  <si>
    <t>LR93GHA</t>
  </si>
  <si>
    <t>LR93N5A</t>
  </si>
  <si>
    <t>LR94XTA</t>
  </si>
  <si>
    <t>LR94XVA</t>
  </si>
  <si>
    <t>LR94XYA</t>
  </si>
  <si>
    <t>LR95CGA</t>
  </si>
  <si>
    <t>MR70G0A</t>
  </si>
  <si>
    <t>1474150</t>
  </si>
  <si>
    <t>1474368</t>
  </si>
  <si>
    <t>LR93JVA</t>
  </si>
  <si>
    <t>LR93JYA</t>
  </si>
  <si>
    <t>LR94MZA</t>
  </si>
  <si>
    <t>MZ29L0A</t>
  </si>
  <si>
    <t>MZ29M0A</t>
  </si>
  <si>
    <t>LR96GHA</t>
  </si>
  <si>
    <t>MT95M0A</t>
  </si>
  <si>
    <t>1470656</t>
  </si>
  <si>
    <t>LS03I5A</t>
  </si>
  <si>
    <t>LS06FHA</t>
  </si>
  <si>
    <t>LS08DTA</t>
  </si>
  <si>
    <t>LS08DVA</t>
  </si>
  <si>
    <t>LS08DYA</t>
  </si>
  <si>
    <t>MR70O0A</t>
  </si>
  <si>
    <t>1474257</t>
  </si>
  <si>
    <t>1474473</t>
  </si>
  <si>
    <t>LS10MVA</t>
  </si>
  <si>
    <t>LS10MYA</t>
  </si>
  <si>
    <t>MR70N0A</t>
  </si>
  <si>
    <t>1470657</t>
  </si>
  <si>
    <t>LS05QTA</t>
  </si>
  <si>
    <t>LS05QVA</t>
  </si>
  <si>
    <t>LS05QYA</t>
  </si>
  <si>
    <t>LS07HHA</t>
  </si>
  <si>
    <t>LS13X5A</t>
  </si>
  <si>
    <t>NE77TGA</t>
  </si>
  <si>
    <t>NE77WHA</t>
  </si>
  <si>
    <t>1474155</t>
  </si>
  <si>
    <t>1474262</t>
  </si>
  <si>
    <t>LS07NVA</t>
  </si>
  <si>
    <t>LS07NYA</t>
  </si>
  <si>
    <t>MT94W0A</t>
  </si>
  <si>
    <t>MT94X0A</t>
  </si>
  <si>
    <t>LS11OHA</t>
  </si>
  <si>
    <t>1474952</t>
  </si>
  <si>
    <t>MZ07BHA</t>
  </si>
  <si>
    <t>MZ07EGA</t>
  </si>
  <si>
    <t>1479096</t>
  </si>
  <si>
    <t>1478915</t>
  </si>
  <si>
    <t>MV45A0A</t>
  </si>
  <si>
    <t>MY01W0A</t>
  </si>
  <si>
    <t>MZ06EHA</t>
  </si>
  <si>
    <t>MZ06FTA</t>
  </si>
  <si>
    <t>MZ06G5A</t>
  </si>
  <si>
    <t>MZ06HGA</t>
  </si>
  <si>
    <t>1479046</t>
  </si>
  <si>
    <t>1479227</t>
  </si>
  <si>
    <t>MV66K0A</t>
  </si>
  <si>
    <t>MZ07K5A</t>
  </si>
  <si>
    <t>MZ07OHA</t>
  </si>
  <si>
    <t>MZ07YTA</t>
  </si>
  <si>
    <t>MZ08IGA</t>
  </si>
  <si>
    <t>1478980</t>
  </si>
  <si>
    <t>1478911</t>
  </si>
  <si>
    <t>MV44M0A</t>
  </si>
  <si>
    <t>MY01T0A</t>
  </si>
  <si>
    <t>MZ07GGA</t>
  </si>
  <si>
    <t>MZ07VHA</t>
  </si>
  <si>
    <t>MZ08E5A</t>
  </si>
  <si>
    <t>1478982</t>
  </si>
  <si>
    <t>MZ07IGA</t>
  </si>
  <si>
    <t>MZ07LTA</t>
  </si>
  <si>
    <t>MZ07MHA</t>
  </si>
  <si>
    <t>MZ08A5A</t>
  </si>
  <si>
    <t>ONLINE</t>
  </si>
  <si>
    <t>RETAIL</t>
  </si>
  <si>
    <t>552995chase</t>
  </si>
  <si>
    <t>557237chase</t>
  </si>
  <si>
    <t>B9LS85A</t>
  </si>
  <si>
    <t>B9LT9HA</t>
  </si>
  <si>
    <t>B9LU3GA</t>
  </si>
  <si>
    <t>B9LU0GA</t>
  </si>
  <si>
    <t>B9LU1HA</t>
  </si>
  <si>
    <t>B9LU8TA</t>
  </si>
  <si>
    <t>C0KO80A</t>
  </si>
  <si>
    <t>C0KO90A</t>
  </si>
  <si>
    <t>B9ME1GA</t>
  </si>
  <si>
    <t>B9MJ3HA</t>
  </si>
  <si>
    <t>C2XU8GA</t>
  </si>
  <si>
    <t>C2XR95A</t>
  </si>
  <si>
    <t>C2XZ7HA</t>
  </si>
  <si>
    <t>C2YU4HA</t>
  </si>
  <si>
    <t>C2YI7TA</t>
  </si>
  <si>
    <t>C2YN4TA</t>
  </si>
  <si>
    <t>C2YS6TA</t>
  </si>
  <si>
    <t>C2XT3GA</t>
  </si>
  <si>
    <t>C2YD4GA</t>
  </si>
  <si>
    <t>C2YW3GA</t>
  </si>
  <si>
    <t>C2XY3HA</t>
  </si>
  <si>
    <t>C2YG4HA</t>
  </si>
  <si>
    <t>C2YS2HA</t>
  </si>
  <si>
    <t>C2YW5HA</t>
  </si>
  <si>
    <t>C3HI60A</t>
  </si>
  <si>
    <t>C3HI70A</t>
  </si>
  <si>
    <t>C2XQ5GA</t>
  </si>
  <si>
    <t>C2YG2GA</t>
  </si>
  <si>
    <t>C2YP1GA</t>
  </si>
  <si>
    <t>C2XV85A</t>
  </si>
  <si>
    <t>C2YT25A</t>
  </si>
  <si>
    <t>C2XX1HA</t>
  </si>
  <si>
    <t>C2YD0HA</t>
  </si>
  <si>
    <t>C2YL3HA</t>
  </si>
  <si>
    <t>C2YC1TA</t>
  </si>
  <si>
    <t>C2YK1TA</t>
  </si>
  <si>
    <t>C3HK20A</t>
  </si>
  <si>
    <t>C3HK30A</t>
  </si>
  <si>
    <t>C3HK40A</t>
  </si>
  <si>
    <t>C5LH9HA</t>
  </si>
  <si>
    <t>C5LL8TA</t>
  </si>
  <si>
    <t>C2XS0GA</t>
  </si>
  <si>
    <t>C2YI9GA</t>
  </si>
  <si>
    <t>C2YN7GA</t>
  </si>
  <si>
    <t>C2XV2HA</t>
  </si>
  <si>
    <t>C2XW8HA</t>
  </si>
  <si>
    <t>C2YE9HA</t>
  </si>
  <si>
    <t>C3HI00A</t>
  </si>
  <si>
    <t>C3HI10A</t>
  </si>
  <si>
    <t>C3HI20A</t>
  </si>
  <si>
    <t>C3HI30A</t>
  </si>
  <si>
    <t>C3HI40A</t>
  </si>
  <si>
    <t>C3HI50A</t>
  </si>
  <si>
    <t>C5LH6HA</t>
  </si>
  <si>
    <t>cancell</t>
  </si>
  <si>
    <t>C5LM7GA</t>
  </si>
  <si>
    <t>C2YC9GA</t>
  </si>
  <si>
    <t>C2XV15A</t>
  </si>
  <si>
    <t>C2YI55A</t>
  </si>
  <si>
    <t>C2XW6HA</t>
  </si>
  <si>
    <t>C2YG0HA</t>
  </si>
  <si>
    <t>C2YC7TA</t>
  </si>
  <si>
    <t>C3HK50A</t>
  </si>
  <si>
    <t>C2XS9GA</t>
  </si>
  <si>
    <t>C2YJ3GA</t>
  </si>
  <si>
    <t>C2XY55A</t>
  </si>
  <si>
    <t>C2YB95A</t>
  </si>
  <si>
    <t>C2XY8HA</t>
  </si>
  <si>
    <t>C2YU3HA</t>
  </si>
  <si>
    <t>C2XZ5TA</t>
  </si>
  <si>
    <t>C2YJ0TA</t>
  </si>
  <si>
    <t>C3HH80A</t>
  </si>
  <si>
    <t>C3HH90A</t>
  </si>
  <si>
    <t>C2YS8GA</t>
  </si>
  <si>
    <t>C2XQ95A</t>
  </si>
  <si>
    <t>C4IJ0GA</t>
  </si>
  <si>
    <t>C2XR7HA</t>
  </si>
  <si>
    <t>C2YR6TA</t>
  </si>
  <si>
    <t>C4IJ1HA</t>
  </si>
  <si>
    <t>C3HI80A</t>
  </si>
  <si>
    <t>C3HI90A</t>
  </si>
  <si>
    <t>C2YB2GA</t>
  </si>
  <si>
    <t>C2XS35A</t>
  </si>
  <si>
    <t>C4IJ3GA</t>
  </si>
  <si>
    <t>C2YE6HA</t>
  </si>
  <si>
    <t>C2YM7TA</t>
  </si>
  <si>
    <t>C4IJ2HA</t>
  </si>
  <si>
    <t>C3FU5GA</t>
  </si>
  <si>
    <t>C3GC6GA</t>
  </si>
  <si>
    <t>C3GB55A</t>
  </si>
  <si>
    <t>C3FU2HA</t>
  </si>
  <si>
    <t>C3FV4HA</t>
  </si>
  <si>
    <t>C3FZ7HA</t>
  </si>
  <si>
    <t>C3GA7TA</t>
  </si>
  <si>
    <t>C3GB8GA</t>
  </si>
  <si>
    <t>C3FZ0HA</t>
  </si>
  <si>
    <t>C2XQ3GA</t>
  </si>
  <si>
    <t>C2XT9GA</t>
  </si>
  <si>
    <t>C2YP5GA</t>
  </si>
  <si>
    <t>C2XT85A</t>
  </si>
  <si>
    <t>C2XX75A</t>
  </si>
  <si>
    <t>C2YD35A</t>
  </si>
  <si>
    <t>C2YM2ZA</t>
  </si>
  <si>
    <t>C2YT1ZA</t>
  </si>
  <si>
    <t>C2XV0HA</t>
  </si>
  <si>
    <t>C2XY0HA</t>
  </si>
  <si>
    <t>C2YG8HA</t>
  </si>
  <si>
    <t>C2YW1HA</t>
  </si>
  <si>
    <t>C2ZV0HA</t>
  </si>
  <si>
    <t>C2YH5TA</t>
  </si>
  <si>
    <t>C2YT4TA</t>
  </si>
  <si>
    <t>C3HJ00A</t>
  </si>
  <si>
    <t>C3HJ10A</t>
  </si>
  <si>
    <t>C3HJ20A</t>
  </si>
  <si>
    <t>C5LI6HA</t>
  </si>
  <si>
    <t>C5LM6HA</t>
  </si>
  <si>
    <t>C5MQ6GA</t>
  </si>
  <si>
    <t>C5MQ9GA</t>
  </si>
  <si>
    <t>C3FY3GA</t>
  </si>
  <si>
    <t>C3GB7GA</t>
  </si>
  <si>
    <t>C3GB45A</t>
  </si>
  <si>
    <t>C3GD35A</t>
  </si>
  <si>
    <t>C3FY9HA</t>
  </si>
  <si>
    <t>C3GA0HA</t>
  </si>
  <si>
    <t>C3GC0HA</t>
  </si>
  <si>
    <t>C3FY4TA</t>
  </si>
  <si>
    <t>C3FZ6TA</t>
  </si>
  <si>
    <t>C3GA8TA</t>
  </si>
  <si>
    <t>C3HJ30A</t>
  </si>
  <si>
    <t>C3HJ40A</t>
  </si>
  <si>
    <t>C3HJ50A</t>
  </si>
  <si>
    <t>C3HJ60A</t>
  </si>
  <si>
    <t>C3HJ70A</t>
  </si>
  <si>
    <t>C3HJ80A</t>
  </si>
  <si>
    <t>C3HJ90A</t>
  </si>
  <si>
    <t>C3HK00A</t>
  </si>
  <si>
    <t>C3HK10A</t>
  </si>
  <si>
    <t>C5LH7HA</t>
  </si>
  <si>
    <t>C5LK45A</t>
  </si>
  <si>
    <t>C5MQ7GA</t>
  </si>
  <si>
    <t>C5MR0GA</t>
  </si>
  <si>
    <t>C3GA5GA</t>
  </si>
  <si>
    <t>C3FZ25A</t>
  </si>
  <si>
    <t>C3FY5HA</t>
  </si>
  <si>
    <t>C3GC5HA</t>
  </si>
  <si>
    <t>C3HK60A</t>
  </si>
  <si>
    <t>C3HK70A</t>
  </si>
  <si>
    <t>C3HK80A</t>
  </si>
  <si>
    <t>C3HK90A</t>
  </si>
  <si>
    <t>C5LJ1HA</t>
  </si>
  <si>
    <t>522347 chase</t>
  </si>
  <si>
    <t>C4HG1HA</t>
  </si>
  <si>
    <t>C4HF6GA</t>
  </si>
  <si>
    <t>MZ04RGA</t>
  </si>
  <si>
    <t>MZ04SHA</t>
  </si>
  <si>
    <t>MZ04TTA</t>
  </si>
  <si>
    <t>MZ04TVA</t>
  </si>
  <si>
    <t>MZ04TYA</t>
  </si>
  <si>
    <t>MZ05K5A</t>
  </si>
  <si>
    <t>NH01CGA</t>
  </si>
  <si>
    <t>NH01H5A</t>
  </si>
  <si>
    <t>NH01PTA</t>
  </si>
  <si>
    <t>NH01PVA</t>
  </si>
  <si>
    <t>NH01PYA</t>
  </si>
  <si>
    <t>NH01WHA</t>
  </si>
  <si>
    <t>1486713</t>
  </si>
  <si>
    <t>MZ04UHA</t>
  </si>
  <si>
    <t>NH00Z5A</t>
  </si>
  <si>
    <t>NH01ITA</t>
  </si>
  <si>
    <t>NH01IVA</t>
  </si>
  <si>
    <t>NH01IYA</t>
  </si>
  <si>
    <t>NH01THA</t>
  </si>
  <si>
    <t>1474152</t>
  </si>
  <si>
    <t>1474547</t>
  </si>
  <si>
    <t>1486706</t>
  </si>
  <si>
    <t>MR70R0A</t>
  </si>
  <si>
    <t>MZ06OTA</t>
  </si>
  <si>
    <t>MZ06OVA</t>
  </si>
  <si>
    <t>MZ06OYA</t>
  </si>
  <si>
    <t>MZ06PHA</t>
  </si>
  <si>
    <t>MZ06S5A</t>
  </si>
  <si>
    <t>MZ06TGA</t>
  </si>
  <si>
    <t>NH02HHA</t>
  </si>
  <si>
    <t>NH02ZTA</t>
  </si>
  <si>
    <t>NH02ZVA</t>
  </si>
  <si>
    <t>NH02ZYA</t>
  </si>
  <si>
    <t>NH05J5A</t>
  </si>
  <si>
    <t>NH05OGA</t>
  </si>
  <si>
    <t>NH13EHA</t>
  </si>
  <si>
    <t>NH13FTA</t>
  </si>
  <si>
    <t>NH13FVA</t>
  </si>
  <si>
    <t>NH13FYA</t>
  </si>
  <si>
    <t>NH13G5A</t>
  </si>
  <si>
    <t>NH13IGA</t>
  </si>
  <si>
    <t>1486712</t>
  </si>
  <si>
    <t>MZ06LHA</t>
  </si>
  <si>
    <t>MZ06N5A</t>
  </si>
  <si>
    <t>MZ06RTA</t>
  </si>
  <si>
    <t>MZ06RVA</t>
  </si>
  <si>
    <t>MZ06RYA</t>
  </si>
  <si>
    <t>NH03SHA</t>
  </si>
  <si>
    <t>NH04JGA</t>
  </si>
  <si>
    <t>NH13HHA</t>
  </si>
  <si>
    <t>NH13K5A</t>
  </si>
  <si>
    <t>NH13LTA</t>
  </si>
  <si>
    <t>NH13LVA</t>
  </si>
  <si>
    <t>NH13LYA</t>
  </si>
  <si>
    <t>1470660</t>
  </si>
  <si>
    <t>LS10O5A</t>
  </si>
  <si>
    <t>LS12GHA</t>
  </si>
  <si>
    <t>LS13VGA</t>
  </si>
  <si>
    <t>LS15CTA</t>
  </si>
  <si>
    <t>LS15CVA</t>
  </si>
  <si>
    <t>LS15CYA</t>
  </si>
  <si>
    <t>LS08TTA</t>
  </si>
  <si>
    <t>LS09RGA</t>
  </si>
  <si>
    <t>LS10R5A</t>
  </si>
  <si>
    <t>LS11FHA</t>
  </si>
  <si>
    <t>LS07DHA</t>
  </si>
  <si>
    <t>LS07CGA</t>
  </si>
  <si>
    <t>LS11YHA</t>
  </si>
  <si>
    <t>LS03JHA</t>
  </si>
  <si>
    <t>LS04TGA</t>
  </si>
  <si>
    <t>LS05P5A</t>
  </si>
  <si>
    <t>LS11GTA</t>
  </si>
  <si>
    <t>LS05YHA</t>
  </si>
  <si>
    <t>LS07IGA</t>
  </si>
  <si>
    <t>MR71A0A</t>
  </si>
  <si>
    <t>MZ04CHA</t>
  </si>
  <si>
    <t>MZ04FTA</t>
  </si>
  <si>
    <t>MZ04FVA</t>
  </si>
  <si>
    <t>MZ04FVB</t>
  </si>
  <si>
    <t>MZ04FYA</t>
  </si>
  <si>
    <t>MZ04FYB</t>
  </si>
  <si>
    <t>MZ04M5A</t>
  </si>
  <si>
    <t>NH03P5A</t>
  </si>
  <si>
    <t>NH04FGA</t>
  </si>
  <si>
    <t>NH04NHA</t>
  </si>
  <si>
    <t>NH04OTA</t>
  </si>
  <si>
    <t>NH04OVA</t>
  </si>
  <si>
    <t>1474263</t>
  </si>
  <si>
    <t>1474504</t>
  </si>
  <si>
    <t>1474818</t>
  </si>
  <si>
    <t>1474871</t>
  </si>
  <si>
    <t>LR97TGA</t>
  </si>
  <si>
    <t>LR98MTA</t>
  </si>
  <si>
    <t>LR98VHA</t>
  </si>
  <si>
    <t>LR99A5A</t>
  </si>
  <si>
    <t>LS09O5A</t>
  </si>
  <si>
    <t>LS12PTA</t>
  </si>
  <si>
    <t>LS12SGA</t>
  </si>
  <si>
    <t>LS14CHA</t>
  </si>
  <si>
    <t>MR71C0A</t>
  </si>
  <si>
    <t>MR71D0A</t>
  </si>
  <si>
    <t>1486714</t>
  </si>
  <si>
    <t>MZ06K5A</t>
  </si>
  <si>
    <t>MZ06MTA</t>
  </si>
  <si>
    <t>MZ06MVA</t>
  </si>
  <si>
    <t>MZ06MYA</t>
  </si>
  <si>
    <t>MZ06QHA</t>
  </si>
  <si>
    <t>NH00WTA</t>
  </si>
  <si>
    <t>NH00WVA</t>
  </si>
  <si>
    <t>NH00WYA</t>
  </si>
  <si>
    <t>NH00X5A</t>
  </si>
  <si>
    <t>NH03GHA</t>
  </si>
  <si>
    <t>NH03U5A</t>
  </si>
  <si>
    <t>NH04BGA</t>
  </si>
  <si>
    <t>NH04HTA</t>
  </si>
  <si>
    <t>NH04HVA</t>
  </si>
  <si>
    <t>NH13JHA</t>
  </si>
  <si>
    <t>1474946</t>
  </si>
  <si>
    <t>LR97XTA</t>
  </si>
  <si>
    <t>LR98G5A</t>
  </si>
  <si>
    <t>LR98RGA</t>
  </si>
  <si>
    <t>LR98XHA</t>
  </si>
  <si>
    <t>LS03VGA</t>
  </si>
  <si>
    <t>LS05K5A</t>
  </si>
  <si>
    <t>LS05ZHA</t>
  </si>
  <si>
    <t>LS14GTA</t>
  </si>
  <si>
    <t>LS09WGA</t>
  </si>
  <si>
    <t>LS11IHA</t>
  </si>
  <si>
    <t>LS11M5A</t>
  </si>
  <si>
    <t>LS15HTA</t>
  </si>
  <si>
    <t>1474546</t>
  </si>
  <si>
    <t>MR70I0A</t>
  </si>
  <si>
    <t>NH04WGA</t>
  </si>
  <si>
    <t>NH05RHA</t>
  </si>
  <si>
    <t>NH02L5A</t>
  </si>
  <si>
    <t>NH03BHA</t>
  </si>
  <si>
    <t>NH04VTA</t>
  </si>
  <si>
    <t>NH04VVA</t>
  </si>
  <si>
    <t>NH04VYA</t>
  </si>
  <si>
    <t>NH05QGA</t>
  </si>
  <si>
    <t>MZ04D5A</t>
  </si>
  <si>
    <t>MZ04JTA</t>
  </si>
  <si>
    <t>MZ04JVA</t>
  </si>
  <si>
    <t>MZ04JYA</t>
  </si>
  <si>
    <t>MZ04KHA</t>
  </si>
  <si>
    <t>NH02B5A</t>
  </si>
  <si>
    <t>NH03MTA</t>
  </si>
  <si>
    <t>NH03MVA</t>
  </si>
  <si>
    <t>NH03MYA</t>
  </si>
  <si>
    <t>NH04RGA</t>
  </si>
  <si>
    <t>NH05ZHA</t>
  </si>
  <si>
    <t>1474251</t>
  </si>
  <si>
    <t>1474499</t>
  </si>
  <si>
    <t>LR93BGA</t>
  </si>
  <si>
    <t>LR93JTA</t>
  </si>
  <si>
    <t>LR94U5A</t>
  </si>
  <si>
    <t>LR94ZHA</t>
  </si>
  <si>
    <t>MR70D0A</t>
  </si>
  <si>
    <t>MR70E0A</t>
  </si>
  <si>
    <t>MR70F0A</t>
  </si>
  <si>
    <t>MZ04BHA</t>
  </si>
  <si>
    <t>LR94NHA</t>
  </si>
  <si>
    <t>LR96EGA</t>
  </si>
  <si>
    <t>LS03GGA</t>
  </si>
  <si>
    <t>LS04KHA</t>
  </si>
  <si>
    <t>LS08O5A</t>
  </si>
  <si>
    <t>LS10MTA</t>
  </si>
  <si>
    <t>LS05F5A</t>
  </si>
  <si>
    <t>LS07NTA</t>
  </si>
  <si>
    <t>LS11SGA</t>
  </si>
  <si>
    <t>LS13BHA</t>
  </si>
  <si>
    <t>LS11EHA</t>
  </si>
  <si>
    <t>LS15FGA</t>
  </si>
  <si>
    <t>1474456</t>
  </si>
  <si>
    <t>1474505</t>
  </si>
  <si>
    <t>LQ47SGA</t>
  </si>
  <si>
    <t>LQ47VHA</t>
  </si>
  <si>
    <t>1484913</t>
  </si>
  <si>
    <t>MZ07SHA</t>
  </si>
  <si>
    <t>MY02B0A</t>
  </si>
  <si>
    <t>MZ06FVA</t>
  </si>
  <si>
    <t>MZ06FYA</t>
  </si>
  <si>
    <t>MZ07WZA</t>
  </si>
  <si>
    <t>MZ07YVA</t>
  </si>
  <si>
    <t>MZ07YYA</t>
  </si>
  <si>
    <t>NH08HHA</t>
  </si>
  <si>
    <t>NH08TTA</t>
  </si>
  <si>
    <t>NH08TVA</t>
  </si>
  <si>
    <t>NH08TYA</t>
  </si>
  <si>
    <t>NH08Z5A</t>
  </si>
  <si>
    <t>1484912</t>
  </si>
  <si>
    <t>MY01S0A</t>
  </si>
  <si>
    <t>MZ07N5A</t>
  </si>
  <si>
    <t>MZ07UHA</t>
  </si>
  <si>
    <t>MZ07XTA</t>
  </si>
  <si>
    <t>MZ07XVA</t>
  </si>
  <si>
    <t>MZ07XVB</t>
  </si>
  <si>
    <t>MZ07XYA</t>
  </si>
  <si>
    <t>MZ08DZA</t>
  </si>
  <si>
    <t>MZ08FTA</t>
  </si>
  <si>
    <t>MZ08FVA</t>
  </si>
  <si>
    <t>MZ08FYA</t>
  </si>
  <si>
    <t>NH08N5A</t>
  </si>
  <si>
    <t>NH08PHA</t>
  </si>
  <si>
    <t>NH08WTA</t>
  </si>
  <si>
    <t>NH08WVA</t>
  </si>
  <si>
    <t>NH08WYA</t>
  </si>
  <si>
    <t>1484914</t>
  </si>
  <si>
    <t>MZ07LVA</t>
  </si>
  <si>
    <t>MZ07LYA</t>
  </si>
  <si>
    <t>NH08XTA</t>
  </si>
  <si>
    <t>NH08XVA</t>
  </si>
  <si>
    <t>NH08XYA</t>
  </si>
  <si>
    <t>454498_chase</t>
  </si>
  <si>
    <t>MZ57STA</t>
  </si>
  <si>
    <t>MZ57SVA</t>
  </si>
  <si>
    <t>MZ57SYA</t>
  </si>
  <si>
    <t>MZ57T5A</t>
  </si>
  <si>
    <t>446146_chase</t>
  </si>
  <si>
    <t>396572</t>
  </si>
  <si>
    <t>MZ03RHA</t>
  </si>
  <si>
    <t>MZ03TGA</t>
  </si>
  <si>
    <t>MZ06I5A</t>
  </si>
  <si>
    <t>MZ06JTA</t>
  </si>
  <si>
    <t>MZ06JVA</t>
  </si>
  <si>
    <t>MZ06JYA</t>
  </si>
  <si>
    <t>MZ06UHA</t>
  </si>
  <si>
    <t>MZ48JHA</t>
  </si>
  <si>
    <t>MZ48KGA</t>
  </si>
  <si>
    <t>1487083</t>
  </si>
  <si>
    <t>1486866</t>
  </si>
  <si>
    <t>MK00OHA</t>
  </si>
  <si>
    <t>MK00PGA</t>
  </si>
  <si>
    <t>NF76C0A</t>
  </si>
  <si>
    <t>1478619</t>
  </si>
  <si>
    <t>1478910</t>
  </si>
  <si>
    <t>1479169</t>
  </si>
  <si>
    <t>1486708</t>
  </si>
  <si>
    <t>MV44F0A</t>
  </si>
  <si>
    <t>MY01Q0A</t>
  </si>
  <si>
    <t>NH02STA</t>
  </si>
  <si>
    <t>NH02SVA</t>
  </si>
  <si>
    <t>NH02SYA</t>
  </si>
  <si>
    <t>NH05EHA</t>
  </si>
  <si>
    <t>NH05HGA</t>
  </si>
  <si>
    <t>NH05V5A</t>
  </si>
  <si>
    <t>1479154</t>
  </si>
  <si>
    <t>NH02PGA</t>
  </si>
  <si>
    <t>NH05GHA</t>
  </si>
  <si>
    <t>1479039</t>
  </si>
  <si>
    <t>1479073</t>
  </si>
  <si>
    <t>1486709</t>
  </si>
  <si>
    <t>MV66C0A</t>
  </si>
  <si>
    <t>NH02CTA</t>
  </si>
  <si>
    <t>NH02CYA</t>
  </si>
  <si>
    <t>NH02IGA</t>
  </si>
  <si>
    <t>NH03OHA</t>
  </si>
  <si>
    <t>NH04S5A</t>
  </si>
  <si>
    <t>1486715</t>
  </si>
  <si>
    <t>NH02UGA</t>
  </si>
  <si>
    <t>NH03VTA</t>
  </si>
  <si>
    <t>NH03VVA</t>
  </si>
  <si>
    <t>NH03VYA</t>
  </si>
  <si>
    <t>NH04X5A</t>
  </si>
  <si>
    <t>NH05MHA</t>
  </si>
  <si>
    <t>1479209</t>
  </si>
  <si>
    <t>1479232</t>
  </si>
  <si>
    <t>1486707</t>
  </si>
  <si>
    <t>NH02MHA</t>
  </si>
  <si>
    <t>NH02QTA</t>
  </si>
  <si>
    <t>NH02QVA</t>
  </si>
  <si>
    <t>NH02QYA</t>
  </si>
  <si>
    <t>NH03WGA</t>
  </si>
  <si>
    <t>NH03Z5A</t>
  </si>
  <si>
    <t>1479045</t>
  </si>
  <si>
    <t>1486711</t>
  </si>
  <si>
    <t>NH03HGA</t>
  </si>
  <si>
    <t>NH04GHA</t>
  </si>
  <si>
    <t>1486710</t>
  </si>
  <si>
    <t>NH02NHA</t>
  </si>
  <si>
    <t>NH02RTA</t>
  </si>
  <si>
    <t>NH02RVA</t>
  </si>
  <si>
    <t>NH02RYA</t>
  </si>
  <si>
    <t>NH05KGA</t>
  </si>
  <si>
    <t>NH05T5A</t>
  </si>
  <si>
    <t>1486867</t>
  </si>
  <si>
    <t>431075</t>
  </si>
  <si>
    <t>NX30DTA</t>
  </si>
  <si>
    <t>NX30DVA</t>
  </si>
  <si>
    <t>NX30DYA</t>
  </si>
  <si>
    <t>NX30JHA</t>
  </si>
  <si>
    <t>NX30ETA</t>
  </si>
  <si>
    <t>NX30EVA</t>
  </si>
  <si>
    <t>NX30EYA</t>
  </si>
  <si>
    <t>NX30FHA</t>
  </si>
  <si>
    <t>NX30G5A</t>
  </si>
  <si>
    <t>NX30HGA</t>
  </si>
  <si>
    <t>425535</t>
  </si>
  <si>
    <t>NX30AHA</t>
  </si>
  <si>
    <t>NX30BGA</t>
  </si>
  <si>
    <t>NX30IHA</t>
  </si>
  <si>
    <t>1495703</t>
  </si>
  <si>
    <t>1495704</t>
  </si>
  <si>
    <t>OB20V0A</t>
  </si>
  <si>
    <t>OB20W0A</t>
  </si>
  <si>
    <t>OB20X0A</t>
  </si>
  <si>
    <t>1495797</t>
  </si>
  <si>
    <t>1495850</t>
  </si>
  <si>
    <t>1493528</t>
  </si>
  <si>
    <t>OC97GGA</t>
  </si>
  <si>
    <t>OC97H5A</t>
  </si>
  <si>
    <t>OC97IHA</t>
  </si>
  <si>
    <t>OC97LHA</t>
  </si>
  <si>
    <t>OC97M5A</t>
  </si>
  <si>
    <t>OC97QTA</t>
  </si>
  <si>
    <t>OC97QVA</t>
  </si>
  <si>
    <t>OC97QYA</t>
  </si>
  <si>
    <t>OC97XTA</t>
  </si>
  <si>
    <t>OC97XVA</t>
  </si>
  <si>
    <t>OC97XYA</t>
  </si>
  <si>
    <t>1493551</t>
  </si>
  <si>
    <t>OC97FTA</t>
  </si>
  <si>
    <t>OC97FVA</t>
  </si>
  <si>
    <t>OC97FYA</t>
  </si>
  <si>
    <t>OC97PHA</t>
  </si>
  <si>
    <t>OC97R5A</t>
  </si>
  <si>
    <t>OC97WTA</t>
  </si>
  <si>
    <t>OC97WVA</t>
  </si>
  <si>
    <t>OC97WYA</t>
  </si>
  <si>
    <t>OE62OGA</t>
  </si>
  <si>
    <t>OE62S5A</t>
  </si>
  <si>
    <t>OE62VTA</t>
  </si>
  <si>
    <t>OE62YHA</t>
  </si>
  <si>
    <t>NZ77YTA</t>
  </si>
  <si>
    <t>NZ77YVA</t>
  </si>
  <si>
    <t>NZ77YYA</t>
  </si>
  <si>
    <t>OE62PHA</t>
  </si>
  <si>
    <t>OE62RTA</t>
  </si>
  <si>
    <t>OE62RVA</t>
  </si>
  <si>
    <t>OE62RYA</t>
  </si>
  <si>
    <t>OE62U5A</t>
  </si>
  <si>
    <t>OE62XTA</t>
  </si>
  <si>
    <t>OE62XVA</t>
  </si>
  <si>
    <t>OE62XYA</t>
  </si>
  <si>
    <t>OE62ZGA</t>
  </si>
  <si>
    <t>1495960</t>
  </si>
  <si>
    <t>1496143</t>
  </si>
  <si>
    <t>OK44I0A</t>
  </si>
  <si>
    <t>OK44J0A</t>
  </si>
  <si>
    <t>OD06UTA</t>
  </si>
  <si>
    <t>OD07IGA</t>
  </si>
  <si>
    <t>OD07Z5A</t>
  </si>
  <si>
    <t>OD08GHA</t>
  </si>
  <si>
    <t>OD10YTA</t>
  </si>
  <si>
    <t>OD11SGA</t>
  </si>
  <si>
    <t>OD12H5A</t>
  </si>
  <si>
    <t>OD12QHA</t>
  </si>
  <si>
    <t>OC98JTA</t>
  </si>
  <si>
    <t>OC98JVA</t>
  </si>
  <si>
    <t>OC98JYA</t>
  </si>
  <si>
    <t>OC98VGA</t>
  </si>
  <si>
    <t>OC99YHA</t>
  </si>
  <si>
    <t>OD00Q5A</t>
  </si>
  <si>
    <t>OD02OHA</t>
  </si>
  <si>
    <t>OD03DGA</t>
  </si>
  <si>
    <t>OD03LGA</t>
  </si>
  <si>
    <t>OD03MHA</t>
  </si>
  <si>
    <t>OD06UVA</t>
  </si>
  <si>
    <t>OD06UYA</t>
  </si>
  <si>
    <t>OD07DTA</t>
  </si>
  <si>
    <t>OD07DVA</t>
  </si>
  <si>
    <t>OD07DYA</t>
  </si>
  <si>
    <t>OD08EHA</t>
  </si>
  <si>
    <t>OD08J5A</t>
  </si>
  <si>
    <t>OD10STA</t>
  </si>
  <si>
    <t>OD10SVA</t>
  </si>
  <si>
    <t>OD10SYA</t>
  </si>
  <si>
    <t>OD10YVA</t>
  </si>
  <si>
    <t>OD10YYA</t>
  </si>
  <si>
    <t>OD11JTA</t>
  </si>
  <si>
    <t>OD11JVA</t>
  </si>
  <si>
    <t>OD11JYA</t>
  </si>
  <si>
    <t>OD11LGA</t>
  </si>
  <si>
    <t>OD12DHA</t>
  </si>
  <si>
    <t>OD12PHA</t>
  </si>
  <si>
    <t>OD12U5A</t>
  </si>
  <si>
    <t>OD12Z5A</t>
  </si>
  <si>
    <t>1500045</t>
  </si>
  <si>
    <t>OV05G0A</t>
  </si>
  <si>
    <t>OV05H0A</t>
  </si>
  <si>
    <t>OV05I0A</t>
  </si>
  <si>
    <t>OV05K0A</t>
  </si>
  <si>
    <t>1500064</t>
  </si>
  <si>
    <t>OV05J0A</t>
  </si>
  <si>
    <t>OD10UGA</t>
  </si>
  <si>
    <t>OD11M5A</t>
  </si>
  <si>
    <t>OD12XTA</t>
  </si>
  <si>
    <t>OD36IHA</t>
  </si>
  <si>
    <t>OC98UTA</t>
  </si>
  <si>
    <t>OC98UVA</t>
  </si>
  <si>
    <t>OC98UYA</t>
  </si>
  <si>
    <t>OC99HGA</t>
  </si>
  <si>
    <t>OD00IHA</t>
  </si>
  <si>
    <t>OD00J5A</t>
  </si>
  <si>
    <t>OD01ZGA</t>
  </si>
  <si>
    <t>OD04RHA</t>
  </si>
  <si>
    <t>OD10ZTA</t>
  </si>
  <si>
    <t>OD10ZVA</t>
  </si>
  <si>
    <t>OD10ZYA</t>
  </si>
  <si>
    <t>OD12CTA</t>
  </si>
  <si>
    <t>OD12CVA</t>
  </si>
  <si>
    <t>OD12CYA</t>
  </si>
  <si>
    <t>OD12N5A</t>
  </si>
  <si>
    <t>OD12RHA</t>
  </si>
  <si>
    <t>OD12WHA</t>
  </si>
  <si>
    <t>OD12XVA</t>
  </si>
  <si>
    <t>OD12XYA</t>
  </si>
  <si>
    <t>1500667</t>
  </si>
  <si>
    <t>1500675</t>
  </si>
  <si>
    <t>NV01VGA</t>
  </si>
  <si>
    <t>NV01YTA</t>
  </si>
  <si>
    <t>NV02B5A</t>
  </si>
  <si>
    <t>NV02EHA</t>
  </si>
  <si>
    <t>NV01YVA</t>
  </si>
  <si>
    <t>NV01YYA</t>
  </si>
  <si>
    <t>NU97OHA</t>
  </si>
  <si>
    <t>NU98CGA</t>
  </si>
  <si>
    <t>OF47AHA</t>
  </si>
  <si>
    <t>OF47CZA</t>
  </si>
  <si>
    <t>NW29RTA</t>
  </si>
  <si>
    <t>NW29THA</t>
  </si>
  <si>
    <t>NW29XGA</t>
  </si>
  <si>
    <t>NW29Y5A</t>
  </si>
  <si>
    <t>OD07XGA</t>
  </si>
  <si>
    <t>OD08K5A</t>
  </si>
  <si>
    <t>OD08ZHA</t>
  </si>
  <si>
    <t>OD09KTA</t>
  </si>
  <si>
    <t>NW29ITA</t>
  </si>
  <si>
    <t>NW29IVA</t>
  </si>
  <si>
    <t>NW29IYA</t>
  </si>
  <si>
    <t>NW29RVA</t>
  </si>
  <si>
    <t>NW29RYA</t>
  </si>
  <si>
    <t>OD07BTA</t>
  </si>
  <si>
    <t>OD07BVA</t>
  </si>
  <si>
    <t>OD07BYA</t>
  </si>
  <si>
    <t>OD09FHA</t>
  </si>
  <si>
    <t>OD09KVA</t>
  </si>
  <si>
    <t>OD09KYA</t>
  </si>
  <si>
    <t>NW29LHA</t>
  </si>
  <si>
    <t>NW29PTA</t>
  </si>
  <si>
    <t>NW29VGA</t>
  </si>
  <si>
    <t>NW29W5A</t>
  </si>
  <si>
    <t>OD07FTA</t>
  </si>
  <si>
    <t>OD09C5A</t>
  </si>
  <si>
    <t>OD09HHA</t>
  </si>
  <si>
    <t>OD10LGA</t>
  </si>
  <si>
    <t>NW29MHA</t>
  </si>
  <si>
    <t>NW29PVA</t>
  </si>
  <si>
    <t>NW29PYA</t>
  </si>
  <si>
    <t>NW29UTA</t>
  </si>
  <si>
    <t>NW29UVA</t>
  </si>
  <si>
    <t>NW29UYA</t>
  </si>
  <si>
    <t>OD06ZTA</t>
  </si>
  <si>
    <t>OD06ZVA</t>
  </si>
  <si>
    <t>OD06ZYA</t>
  </si>
  <si>
    <t>OD07FVA</t>
  </si>
  <si>
    <t>OD07FYA</t>
  </si>
  <si>
    <t>OD07MHA</t>
  </si>
  <si>
    <t>OD09R5A</t>
  </si>
  <si>
    <t>1495784</t>
  </si>
  <si>
    <t>OK44U0A</t>
  </si>
  <si>
    <t>OK44V0A</t>
  </si>
  <si>
    <t>OD08UHA</t>
  </si>
  <si>
    <t>OD09QGA</t>
  </si>
  <si>
    <t>OD08NTA</t>
  </si>
  <si>
    <t>OD09EGA</t>
  </si>
  <si>
    <t>OD09J5A</t>
  </si>
  <si>
    <t>OD10FHA</t>
  </si>
  <si>
    <t>OD07VTA</t>
  </si>
  <si>
    <t>OD07VVA</t>
  </si>
  <si>
    <t>OD07VYA</t>
  </si>
  <si>
    <t>OD08NVA</t>
  </si>
  <si>
    <t>OD08NVB</t>
  </si>
  <si>
    <t>OD08NYA</t>
  </si>
  <si>
    <t>OD08NYB</t>
  </si>
  <si>
    <t>OD10PHA</t>
  </si>
  <si>
    <t>1500027</t>
  </si>
  <si>
    <t>OK44X0A</t>
  </si>
  <si>
    <t>OK44Y0A</t>
  </si>
  <si>
    <t>OK44Z0A</t>
  </si>
  <si>
    <t>OD05Q5A</t>
  </si>
  <si>
    <t>OD06DTA</t>
  </si>
  <si>
    <t>OD06EHA</t>
  </si>
  <si>
    <t>OD06HGA</t>
  </si>
  <si>
    <t>OD06N5A</t>
  </si>
  <si>
    <t>OD06WHA</t>
  </si>
  <si>
    <t>OD07STA</t>
  </si>
  <si>
    <t>OD10BGA</t>
  </si>
  <si>
    <t>OC98S5A</t>
  </si>
  <si>
    <t>OC99DHA</t>
  </si>
  <si>
    <t>OC99ETA</t>
  </si>
  <si>
    <t>OC99EVA</t>
  </si>
  <si>
    <t>OD00DGA</t>
  </si>
  <si>
    <t>OD05UHA</t>
  </si>
  <si>
    <t>OD05WTA</t>
  </si>
  <si>
    <t>OD05WVA</t>
  </si>
  <si>
    <t>OD05WYA</t>
  </si>
  <si>
    <t>OD05ZHA</t>
  </si>
  <si>
    <t>OD06DVA</t>
  </si>
  <si>
    <t>OD06DYA</t>
  </si>
  <si>
    <t>OD06LTA</t>
  </si>
  <si>
    <t>OD06LVA</t>
  </si>
  <si>
    <t>OD06LYA</t>
  </si>
  <si>
    <t>OD07SVA</t>
  </si>
  <si>
    <t>OD07SYA</t>
  </si>
  <si>
    <t>OD05P5A</t>
  </si>
  <si>
    <t>OD06CTA</t>
  </si>
  <si>
    <t>OD06FHA</t>
  </si>
  <si>
    <t>OD06GGA</t>
  </si>
  <si>
    <t>OD07WGA</t>
  </si>
  <si>
    <t>OD08O5A</t>
  </si>
  <si>
    <t>OD08XHA</t>
  </si>
  <si>
    <t>OD09TTA</t>
  </si>
  <si>
    <t>OC98P5A</t>
  </si>
  <si>
    <t>OC99CHA</t>
  </si>
  <si>
    <t>OC99FTA</t>
  </si>
  <si>
    <t>OC99FYA</t>
  </si>
  <si>
    <t>OD00EGA</t>
  </si>
  <si>
    <t>OD05RGA</t>
  </si>
  <si>
    <t>OD05SHA</t>
  </si>
  <si>
    <t>OD05THA</t>
  </si>
  <si>
    <t>OD05XTA</t>
  </si>
  <si>
    <t>OD05XVA</t>
  </si>
  <si>
    <t>OD05XYA</t>
  </si>
  <si>
    <t>OD06A5A</t>
  </si>
  <si>
    <t>OD06BGA</t>
  </si>
  <si>
    <t>OD06CVA</t>
  </si>
  <si>
    <t>OD06CYA</t>
  </si>
  <si>
    <t>OD06I5A</t>
  </si>
  <si>
    <t>OD06MTA</t>
  </si>
  <si>
    <t>OD06MVA</t>
  </si>
  <si>
    <t>OD06MYA</t>
  </si>
  <si>
    <t>OD08F5A</t>
  </si>
  <si>
    <t>OD09TVA</t>
  </si>
  <si>
    <t>OD09TYA</t>
  </si>
  <si>
    <t>1500022</t>
  </si>
  <si>
    <t>OK44N0A</t>
  </si>
  <si>
    <t>OC89RHA</t>
  </si>
  <si>
    <t>OC89BHA</t>
  </si>
  <si>
    <t>OC90BGA</t>
  </si>
  <si>
    <t>OD07EGA</t>
  </si>
  <si>
    <t>OD10EHA</t>
  </si>
  <si>
    <t>OD11Z5A</t>
  </si>
  <si>
    <t>OD12KTA</t>
  </si>
  <si>
    <t>OD02HTA</t>
  </si>
  <si>
    <t>OD02HVA</t>
  </si>
  <si>
    <t>OD02HYA</t>
  </si>
  <si>
    <t>OD03XHA</t>
  </si>
  <si>
    <t>OD04XGA</t>
  </si>
  <si>
    <t>OD04Y5A</t>
  </si>
  <si>
    <t>OD05CHA</t>
  </si>
  <si>
    <t>OD10V5A</t>
  </si>
  <si>
    <t>OD11XTA</t>
  </si>
  <si>
    <t>OD11XVA</t>
  </si>
  <si>
    <t>OD11XYA</t>
  </si>
  <si>
    <t>OD12GTA</t>
  </si>
  <si>
    <t>OD12GVA</t>
  </si>
  <si>
    <t>OD12GYA</t>
  </si>
  <si>
    <t>OD12KVA</t>
  </si>
  <si>
    <t>OD12KYA</t>
  </si>
  <si>
    <t>OD12Y5A</t>
  </si>
  <si>
    <t>OD08SGA</t>
  </si>
  <si>
    <t>OD08YTA</t>
  </si>
  <si>
    <t>OD09LHA</t>
  </si>
  <si>
    <t>OD09P5A</t>
  </si>
  <si>
    <t>OD08YVA</t>
  </si>
  <si>
    <t>OD08YYA</t>
  </si>
  <si>
    <t>OD07C5A</t>
  </si>
  <si>
    <t>OD07THA</t>
  </si>
  <si>
    <t>OD09BGA</t>
  </si>
  <si>
    <t>OD10HTA</t>
  </si>
  <si>
    <t>OC98EGA</t>
  </si>
  <si>
    <t>OC98KTA</t>
  </si>
  <si>
    <t>OC98KYA</t>
  </si>
  <si>
    <t>OC99OHA</t>
  </si>
  <si>
    <t>OC99W5A</t>
  </si>
  <si>
    <t>OD02DGA</t>
  </si>
  <si>
    <t>OD02MHA</t>
  </si>
  <si>
    <t>OD02P5A</t>
  </si>
  <si>
    <t>OD02W5A</t>
  </si>
  <si>
    <t>OD03BHA</t>
  </si>
  <si>
    <t>OD04OTA</t>
  </si>
  <si>
    <t>OD04OVA</t>
  </si>
  <si>
    <t>OD04OYA</t>
  </si>
  <si>
    <t>OD05ETA</t>
  </si>
  <si>
    <t>OD05EVA</t>
  </si>
  <si>
    <t>OD05EYA</t>
  </si>
  <si>
    <t>OD07N5A</t>
  </si>
  <si>
    <t>OD08DHA</t>
  </si>
  <si>
    <t>OD10HVA</t>
  </si>
  <si>
    <t>OD10HYA</t>
  </si>
  <si>
    <t>OD10KTA</t>
  </si>
  <si>
    <t>OD10KVA</t>
  </si>
  <si>
    <t>OD10KYA</t>
  </si>
  <si>
    <t>1500042</t>
  </si>
  <si>
    <t>1500051</t>
  </si>
  <si>
    <t>OK45D0A</t>
  </si>
  <si>
    <t>OK45E0A</t>
  </si>
  <si>
    <t>OK45F0A</t>
  </si>
  <si>
    <t>OK45G0A</t>
  </si>
  <si>
    <t>OK45J0A</t>
  </si>
  <si>
    <t>OK45H0A</t>
  </si>
  <si>
    <t>OK45I0A</t>
  </si>
  <si>
    <t>OD07RHA</t>
  </si>
  <si>
    <t>OD08TGA</t>
  </si>
  <si>
    <t>OC98ZGA</t>
  </si>
  <si>
    <t>OC99A5A</t>
  </si>
  <si>
    <t>OD00FHA</t>
  </si>
  <si>
    <t>OD00NTA</t>
  </si>
  <si>
    <t>OD00NVA</t>
  </si>
  <si>
    <t>OD00NYA</t>
  </si>
  <si>
    <t>OD04JHA</t>
  </si>
  <si>
    <t>OD08QHA</t>
  </si>
  <si>
    <t>OD36CGA</t>
  </si>
  <si>
    <t>OD06XGA</t>
  </si>
  <si>
    <t>OD06YGA</t>
  </si>
  <si>
    <t>OD08ITA</t>
  </si>
  <si>
    <t>OD09G5A</t>
  </si>
  <si>
    <t>OD09VHA</t>
  </si>
  <si>
    <t>OD09WHA</t>
  </si>
  <si>
    <t>OC98IGA</t>
  </si>
  <si>
    <t>OC98MTA</t>
  </si>
  <si>
    <t>OC98MVA</t>
  </si>
  <si>
    <t>OC98MYA</t>
  </si>
  <si>
    <t>OC99N5A</t>
  </si>
  <si>
    <t>OD00LHA</t>
  </si>
  <si>
    <t>OD02NTA</t>
  </si>
  <si>
    <t>OD02NVA</t>
  </si>
  <si>
    <t>OD02NYA</t>
  </si>
  <si>
    <t>OD03ETA</t>
  </si>
  <si>
    <t>OD03EVA</t>
  </si>
  <si>
    <t>OD03EYA</t>
  </si>
  <si>
    <t>OD04H5A</t>
  </si>
  <si>
    <t>OD04LHA</t>
  </si>
  <si>
    <t>OD05F5A</t>
  </si>
  <si>
    <t>OD08ATA</t>
  </si>
  <si>
    <t>OD08AVA</t>
  </si>
  <si>
    <t>OD08AYA</t>
  </si>
  <si>
    <t>OD08IVA</t>
  </si>
  <si>
    <t>OD08IYA</t>
  </si>
  <si>
    <t>OD10C5A</t>
  </si>
  <si>
    <t>OD10DHA</t>
  </si>
  <si>
    <t>OD38WGA</t>
  </si>
  <si>
    <t>OD39AHA</t>
  </si>
  <si>
    <t>1500033</t>
  </si>
  <si>
    <t>OK44L0A</t>
  </si>
  <si>
    <t>OK44M0A</t>
  </si>
  <si>
    <t>1500019</t>
  </si>
  <si>
    <t>NV01WHA</t>
  </si>
  <si>
    <t>NV02FGA</t>
  </si>
  <si>
    <t>OC92FTA</t>
  </si>
  <si>
    <t>OC92FVA</t>
  </si>
  <si>
    <t>OC92FYA</t>
  </si>
  <si>
    <t>OC92GHA</t>
  </si>
  <si>
    <t>OC93EHA</t>
  </si>
  <si>
    <t>OC93F5A</t>
  </si>
  <si>
    <t>OC93JTA</t>
  </si>
  <si>
    <t>OC93JVA</t>
  </si>
  <si>
    <t>OC93JYA</t>
  </si>
  <si>
    <t>OC93MGA</t>
  </si>
  <si>
    <t>OC93S5A</t>
  </si>
  <si>
    <t>OC94RGA</t>
  </si>
  <si>
    <t>OC95ATA</t>
  </si>
  <si>
    <t>OC96J5A</t>
  </si>
  <si>
    <t>OC96PHA</t>
  </si>
  <si>
    <t>1496160</t>
  </si>
  <si>
    <t>OC92LTA</t>
  </si>
  <si>
    <t>OC92LVA</t>
  </si>
  <si>
    <t>OC92LYA</t>
  </si>
  <si>
    <t>OC93ATA</t>
  </si>
  <si>
    <t>OC93AVA</t>
  </si>
  <si>
    <t>OC93AYA</t>
  </si>
  <si>
    <t>OC94MHA</t>
  </si>
  <si>
    <t>OC94V5A</t>
  </si>
  <si>
    <t>OC94ZHA</t>
  </si>
  <si>
    <t>OC95UHA</t>
  </si>
  <si>
    <t>OF10Y0A</t>
  </si>
  <si>
    <t>OF11A0A</t>
  </si>
  <si>
    <t>OC93IHA</t>
  </si>
  <si>
    <t>OC93YGA</t>
  </si>
  <si>
    <t>OC94G5A</t>
  </si>
  <si>
    <t>OC94Q5A</t>
  </si>
  <si>
    <t>OC94XTA</t>
  </si>
  <si>
    <t>OC94XVA</t>
  </si>
  <si>
    <t>OC94XYA</t>
  </si>
  <si>
    <t>OC95EGA</t>
  </si>
  <si>
    <t>OC95NHA</t>
  </si>
  <si>
    <t>OC95XTA</t>
  </si>
  <si>
    <t>OC95XVA</t>
  </si>
  <si>
    <t>OC95XYA</t>
  </si>
  <si>
    <t>OF10Z0A</t>
  </si>
  <si>
    <t>1495798</t>
  </si>
  <si>
    <t>OC92UHA</t>
  </si>
  <si>
    <t>OC93LHA</t>
  </si>
  <si>
    <t>OC93O5A</t>
  </si>
  <si>
    <t>OC94BHA</t>
  </si>
  <si>
    <t>OC95L5A</t>
  </si>
  <si>
    <t>OC95VTA</t>
  </si>
  <si>
    <t>OC96OTA</t>
  </si>
  <si>
    <t>OC96OVA</t>
  </si>
  <si>
    <t>OC96OYA</t>
  </si>
  <si>
    <t>OC96RTA</t>
  </si>
  <si>
    <t>OC96RVA</t>
  </si>
  <si>
    <t>OC96RYA</t>
  </si>
  <si>
    <t>NS62YTA</t>
  </si>
  <si>
    <t>NS62YYA</t>
  </si>
  <si>
    <t>NS63JGA</t>
  </si>
  <si>
    <t>NS64CHA</t>
  </si>
  <si>
    <t>NS64U5A</t>
  </si>
  <si>
    <t>NS66EHA</t>
  </si>
  <si>
    <t>NS66FHA</t>
  </si>
  <si>
    <t>NS66OTA</t>
  </si>
  <si>
    <t>NS66OVA</t>
  </si>
  <si>
    <t>NS66OYA</t>
  </si>
  <si>
    <t>NS67KGA</t>
  </si>
  <si>
    <t>NS67LGA</t>
  </si>
  <si>
    <t>NS67N5A</t>
  </si>
  <si>
    <t>NS63F5A</t>
  </si>
  <si>
    <t>NS63KTA</t>
  </si>
  <si>
    <t>NS63KVB</t>
  </si>
  <si>
    <t>NS63OHA</t>
  </si>
  <si>
    <t>NS64SGA</t>
  </si>
  <si>
    <t>NS65TGA</t>
  </si>
  <si>
    <t>NS65UGA</t>
  </si>
  <si>
    <t>NS66BHA</t>
  </si>
  <si>
    <t>NS66CHA</t>
  </si>
  <si>
    <t>NS66LZA</t>
  </si>
  <si>
    <t>NS67EHA</t>
  </si>
  <si>
    <t>1495967</t>
  </si>
  <si>
    <t>OS69AGA</t>
  </si>
  <si>
    <t>OS69DHA</t>
  </si>
  <si>
    <t>OS69F5A</t>
  </si>
  <si>
    <t>OS69OVA</t>
  </si>
  <si>
    <t>OS69OYA</t>
  </si>
  <si>
    <t>OS69W5A</t>
  </si>
  <si>
    <t>OS70TTA</t>
  </si>
  <si>
    <t>OS70TVA</t>
  </si>
  <si>
    <t>OS70TYA</t>
  </si>
  <si>
    <t>OD01XHA</t>
  </si>
  <si>
    <t>OD02G5A</t>
  </si>
  <si>
    <t>OD02QTA</t>
  </si>
  <si>
    <t>OD02QVA</t>
  </si>
  <si>
    <t>OD02QYA</t>
  </si>
  <si>
    <t>OD36LGA</t>
  </si>
  <si>
    <t>OC98GHA</t>
  </si>
  <si>
    <t>OC98W5A</t>
  </si>
  <si>
    <t>OC99LGA</t>
  </si>
  <si>
    <t>OC99RTA</t>
  </si>
  <si>
    <t>OC99RVA</t>
  </si>
  <si>
    <t>OC99RYA</t>
  </si>
  <si>
    <t>OD02ATA</t>
  </si>
  <si>
    <t>OD02AVA</t>
  </si>
  <si>
    <t>OD02AYA</t>
  </si>
  <si>
    <t>OD02BGA</t>
  </si>
  <si>
    <t>OD03CZA</t>
  </si>
  <si>
    <t>OD03FTA</t>
  </si>
  <si>
    <t>OD03FVA</t>
  </si>
  <si>
    <t>OD03FYA</t>
  </si>
  <si>
    <t>OD03HHA</t>
  </si>
  <si>
    <t>OD04V5A</t>
  </si>
  <si>
    <t>OD04WHA</t>
  </si>
  <si>
    <t>1500047</t>
  </si>
  <si>
    <t>OK44S0A</t>
  </si>
  <si>
    <t>NS62ZTA</t>
  </si>
  <si>
    <t>NS62ZVA</t>
  </si>
  <si>
    <t>NS62ZYA</t>
  </si>
  <si>
    <t>NS64GHA</t>
  </si>
  <si>
    <t>NS64I5A</t>
  </si>
  <si>
    <t>NS64VGA</t>
  </si>
  <si>
    <t>NS65DTA</t>
  </si>
  <si>
    <t>NS65DVA</t>
  </si>
  <si>
    <t>NS65DYA</t>
  </si>
  <si>
    <t>NS66DHA</t>
  </si>
  <si>
    <t>NS66G5A</t>
  </si>
  <si>
    <t>NS67GTA</t>
  </si>
  <si>
    <t>NS67GVA</t>
  </si>
  <si>
    <t>NS67GYA</t>
  </si>
  <si>
    <t>NS67HGA</t>
  </si>
  <si>
    <t>NS63QTA</t>
  </si>
  <si>
    <t>NS63QVA</t>
  </si>
  <si>
    <t>NS63QYA</t>
  </si>
  <si>
    <t>NS63YHA</t>
  </si>
  <si>
    <t>NS64N5A</t>
  </si>
  <si>
    <t>NS64YGA</t>
  </si>
  <si>
    <t>NS65F5A</t>
  </si>
  <si>
    <t>NS65HHA</t>
  </si>
  <si>
    <t>NS66HHA</t>
  </si>
  <si>
    <t>NS66RTA</t>
  </si>
  <si>
    <t>NS66RVA</t>
  </si>
  <si>
    <t>NS66RYA</t>
  </si>
  <si>
    <t>NS66SGA</t>
  </si>
  <si>
    <t>NS66UTA</t>
  </si>
  <si>
    <t>NS66UVA</t>
  </si>
  <si>
    <t>NS66UYA</t>
  </si>
  <si>
    <t>1495980</t>
  </si>
  <si>
    <t>477579CHASE</t>
  </si>
  <si>
    <t>OC56P5A</t>
  </si>
  <si>
    <t>OC56QGA</t>
  </si>
  <si>
    <t>OC56RHA</t>
  </si>
  <si>
    <t>OG22NTA</t>
  </si>
  <si>
    <t>OG22NVA</t>
  </si>
  <si>
    <t>OG22NYA</t>
  </si>
  <si>
    <t>OG22QHA</t>
  </si>
  <si>
    <t>NS63M5A</t>
  </si>
  <si>
    <t>NS63RHA</t>
  </si>
  <si>
    <t>NS64JTA</t>
  </si>
  <si>
    <t>NS64JVA</t>
  </si>
  <si>
    <t>NS64JYA</t>
  </si>
  <si>
    <t>NS64QGA</t>
  </si>
  <si>
    <t>OC98FHA</t>
  </si>
  <si>
    <t>OC99VTA</t>
  </si>
  <si>
    <t>OC99VVA</t>
  </si>
  <si>
    <t>OC99VYA</t>
  </si>
  <si>
    <t>OD00AGA</t>
  </si>
  <si>
    <t>OD00P5A</t>
  </si>
  <si>
    <t>OC98C5A</t>
  </si>
  <si>
    <t>OC98NHA</t>
  </si>
  <si>
    <t>OC99STA</t>
  </si>
  <si>
    <t>OC99SVA</t>
  </si>
  <si>
    <t>OC99SYA</t>
  </si>
  <si>
    <t>OC99XGA</t>
  </si>
  <si>
    <t>NV83WHA</t>
  </si>
  <si>
    <t>NV83ZGA</t>
  </si>
  <si>
    <t>NV82QGA</t>
  </si>
  <si>
    <t>NV82S5A</t>
  </si>
  <si>
    <t>NV83BYA</t>
  </si>
  <si>
    <t>OC98X5A</t>
  </si>
  <si>
    <t>OC99BTA</t>
  </si>
  <si>
    <t>OC99BVA</t>
  </si>
  <si>
    <t>OC99BYA</t>
  </si>
  <si>
    <t>OC99KHA</t>
  </si>
  <si>
    <t>OD00RGA</t>
  </si>
  <si>
    <t>490293-test order</t>
  </si>
  <si>
    <t>OF94QDA</t>
  </si>
  <si>
    <t>OF94RDA</t>
  </si>
  <si>
    <t>OF94SDA</t>
  </si>
  <si>
    <t>OF94TDA</t>
  </si>
  <si>
    <t>OF94UDA</t>
  </si>
  <si>
    <t>OF94VDA</t>
  </si>
  <si>
    <t>OF94WDA</t>
  </si>
  <si>
    <t>OF94XDA</t>
  </si>
  <si>
    <t>OF94YDA</t>
  </si>
  <si>
    <t>OF94ZDA</t>
  </si>
  <si>
    <t>OF95ADA</t>
  </si>
  <si>
    <t>OF95BDA</t>
  </si>
  <si>
    <t>OF95CDA</t>
  </si>
  <si>
    <t>490274-test order</t>
  </si>
  <si>
    <t>OF97GDA</t>
  </si>
  <si>
    <t>OF97HDA</t>
  </si>
  <si>
    <t>OF97IDA</t>
  </si>
  <si>
    <t>OF97JDA</t>
  </si>
  <si>
    <t>OF97KDA</t>
  </si>
  <si>
    <t>OF97MDA</t>
  </si>
  <si>
    <t>OF97NDA</t>
  </si>
  <si>
    <t>OF97ODA</t>
  </si>
  <si>
    <t>OF97PDA</t>
  </si>
  <si>
    <t>OF97QDA</t>
  </si>
  <si>
    <t>OF97RDA</t>
  </si>
  <si>
    <t>OF97SDA</t>
  </si>
  <si>
    <t>OF97TDA</t>
  </si>
  <si>
    <t>OF97UDA</t>
  </si>
  <si>
    <t>OF97VDA</t>
  </si>
  <si>
    <t>RM52RHA</t>
  </si>
  <si>
    <t>RM63MVA</t>
  </si>
  <si>
    <t>RM63MYA</t>
  </si>
  <si>
    <t>SC50Y5A</t>
  </si>
  <si>
    <t>SC56TTA</t>
  </si>
  <si>
    <t>SC56TVA</t>
  </si>
  <si>
    <t>SC56TYA</t>
  </si>
  <si>
    <t>SG10HGA</t>
  </si>
  <si>
    <t>SG10IHA</t>
  </si>
  <si>
    <t>RM56GTA</t>
  </si>
  <si>
    <t>SC56NHA</t>
  </si>
  <si>
    <t>SC57OTA</t>
  </si>
  <si>
    <t>SC57OVA</t>
  </si>
  <si>
    <t>SC57OYA</t>
  </si>
  <si>
    <t>SF96IGA</t>
  </si>
  <si>
    <t>SF96JHA</t>
  </si>
  <si>
    <t>RM52QTA</t>
  </si>
  <si>
    <t>RM52QVA</t>
  </si>
  <si>
    <t>RM52QYA</t>
  </si>
  <si>
    <t>RM53ITA</t>
  </si>
  <si>
    <t>RM63YHA</t>
  </si>
  <si>
    <t>RM65BHA</t>
  </si>
  <si>
    <t>SD50HHA</t>
  </si>
  <si>
    <t>SG21HTA</t>
  </si>
  <si>
    <t>SG21HVA</t>
  </si>
  <si>
    <t>SG21HYA</t>
  </si>
  <si>
    <t>SK98Y0A</t>
  </si>
  <si>
    <t>SC58CHA</t>
  </si>
  <si>
    <t>SC55U5A</t>
  </si>
  <si>
    <t>SC57BTA</t>
  </si>
  <si>
    <t>RT82R0A</t>
  </si>
  <si>
    <t>RM54LVA</t>
  </si>
  <si>
    <t>RM57RHA</t>
  </si>
  <si>
    <t>SG10CGA</t>
  </si>
  <si>
    <t>SG10EHA</t>
  </si>
  <si>
    <t>SG19LTA</t>
  </si>
  <si>
    <t>SG19LVA</t>
  </si>
  <si>
    <t>SG19LYA</t>
  </si>
  <si>
    <t>RM54KTA</t>
  </si>
  <si>
    <t>SC51CYA</t>
  </si>
  <si>
    <t>SC53MGA</t>
  </si>
  <si>
    <t>SC54JHA</t>
  </si>
  <si>
    <t>SC58F5A</t>
  </si>
  <si>
    <t>SF94GGA</t>
  </si>
  <si>
    <t>SF94IHA</t>
  </si>
  <si>
    <t>RA43XZA</t>
  </si>
  <si>
    <t>SK51T0A</t>
  </si>
  <si>
    <t>RR44K0A</t>
  </si>
  <si>
    <t>SH95GVA</t>
  </si>
  <si>
    <t>SH95GYA</t>
  </si>
  <si>
    <t>SH95MTA</t>
  </si>
  <si>
    <t>SH95MVA</t>
  </si>
  <si>
    <t>SH95MYA</t>
  </si>
  <si>
    <t>SH95Q5A</t>
  </si>
  <si>
    <t>SH95Q5B</t>
  </si>
  <si>
    <t>SH95YHA</t>
  </si>
  <si>
    <t>SH96BGA</t>
  </si>
  <si>
    <t>SH96EGA</t>
  </si>
  <si>
    <t>SH96FHA</t>
  </si>
  <si>
    <t>RM45SHA</t>
  </si>
  <si>
    <t>SH95FHA</t>
  </si>
  <si>
    <t>SH96AHA</t>
  </si>
  <si>
    <t>RM52D5A</t>
  </si>
  <si>
    <t>RM53G5A</t>
  </si>
  <si>
    <t>RM53T5A</t>
  </si>
  <si>
    <t>RM54HGA</t>
  </si>
  <si>
    <t>RM61IYA</t>
  </si>
  <si>
    <t>SC51A5A</t>
  </si>
  <si>
    <t>SC51KHA</t>
  </si>
  <si>
    <t>SC58DTA</t>
  </si>
  <si>
    <t>SC58DVA</t>
  </si>
  <si>
    <t>SC58DYA</t>
  </si>
  <si>
    <t>RM52MHA</t>
  </si>
  <si>
    <t>RM65FYA</t>
  </si>
  <si>
    <t>SC49X5A</t>
  </si>
  <si>
    <t>SC50HHA</t>
  </si>
  <si>
    <t>SC58BTA</t>
  </si>
  <si>
    <t>SC58BVA</t>
  </si>
  <si>
    <t>SC58BYA</t>
  </si>
  <si>
    <t>RO14WHA</t>
  </si>
  <si>
    <t>TJ26ETA</t>
  </si>
  <si>
    <t>TJ25F5A</t>
  </si>
  <si>
    <t>TJ26TGA</t>
  </si>
  <si>
    <t>TG30SGA</t>
  </si>
  <si>
    <t>TG32DHA</t>
  </si>
  <si>
    <t>SY63CHA</t>
  </si>
  <si>
    <t>SY62GGA</t>
  </si>
  <si>
    <t>SY62GGB</t>
  </si>
  <si>
    <t>SY63Z5A</t>
  </si>
  <si>
    <t>1543659</t>
  </si>
  <si>
    <t>SY62WTA</t>
  </si>
  <si>
    <t>SY63JHA</t>
  </si>
  <si>
    <t>1543485</t>
  </si>
  <si>
    <t>TD15U0A</t>
  </si>
  <si>
    <t>SY62LGA</t>
  </si>
  <si>
    <t>SY62WVA</t>
  </si>
  <si>
    <t>SY62WYA</t>
  </si>
  <si>
    <t>SY63S5A</t>
  </si>
  <si>
    <t>1544236</t>
  </si>
  <si>
    <t>1544234</t>
  </si>
  <si>
    <t>SZ08DTA</t>
  </si>
  <si>
    <t>SZ08THA</t>
  </si>
  <si>
    <t>TD15V0A</t>
  </si>
  <si>
    <t>SZ07WGA</t>
  </si>
  <si>
    <t>1547720</t>
  </si>
  <si>
    <t>TC89QTA</t>
  </si>
  <si>
    <t>TC89QVA</t>
  </si>
  <si>
    <t>TC89QYA</t>
  </si>
  <si>
    <t>TC89KGA</t>
  </si>
  <si>
    <t>TC89ITA</t>
  </si>
  <si>
    <t>TC89IVA</t>
  </si>
  <si>
    <t>TC89IYA</t>
  </si>
  <si>
    <t>TC89MGA</t>
  </si>
  <si>
    <t>SZ09GHA</t>
  </si>
  <si>
    <t>TC89WHA</t>
  </si>
  <si>
    <t>TC94THA</t>
  </si>
  <si>
    <t>TD00BTA</t>
  </si>
  <si>
    <t>TD00BVA</t>
  </si>
  <si>
    <t>TD00BYA</t>
  </si>
  <si>
    <t>TC94P5A</t>
  </si>
  <si>
    <t>TE74KGA</t>
  </si>
  <si>
    <t>TC95HHA</t>
  </si>
  <si>
    <t>TD00KTA</t>
  </si>
  <si>
    <t>1543542</t>
  </si>
  <si>
    <t>TG01Z0A</t>
  </si>
  <si>
    <t>TG02A0A</t>
  </si>
  <si>
    <t>TC95EGA</t>
  </si>
  <si>
    <t>TC95Q5A</t>
  </si>
  <si>
    <t>TD00KVA</t>
  </si>
  <si>
    <t>TD00KYA</t>
  </si>
  <si>
    <t>1541064</t>
  </si>
  <si>
    <t>TC94OHA</t>
  </si>
  <si>
    <t>TD01STA</t>
  </si>
  <si>
    <t>TD01THA</t>
  </si>
  <si>
    <t>1543546</t>
  </si>
  <si>
    <t>TG02C0A</t>
  </si>
  <si>
    <t>TG02D0A</t>
  </si>
  <si>
    <t>TC97O5A</t>
  </si>
  <si>
    <t>TD01SVA</t>
  </si>
  <si>
    <t>TD01SYA</t>
  </si>
  <si>
    <t>TD02MGA</t>
  </si>
  <si>
    <t>1541065</t>
  </si>
  <si>
    <t>TC97RHA</t>
  </si>
  <si>
    <t>TE74LGA</t>
  </si>
  <si>
    <t>TC95YHA</t>
  </si>
  <si>
    <t>TC98RTA</t>
  </si>
  <si>
    <t>TC94YGA</t>
  </si>
  <si>
    <t>TC96E5A</t>
  </si>
  <si>
    <t>TC98RVA</t>
  </si>
  <si>
    <t>TC98RYA</t>
  </si>
  <si>
    <t>TC96UHA</t>
  </si>
  <si>
    <t>TC98DTA</t>
  </si>
  <si>
    <t>TC98DVA</t>
  </si>
  <si>
    <t>TC98DYA</t>
  </si>
  <si>
    <t>TC97BTA</t>
  </si>
  <si>
    <t>TC97BVA</t>
  </si>
  <si>
    <t>TC97BYA</t>
  </si>
  <si>
    <t>TC97HHA</t>
  </si>
  <si>
    <t>TC97IHA</t>
  </si>
  <si>
    <t>TC98BGA</t>
  </si>
  <si>
    <t>TC96RHA</t>
  </si>
  <si>
    <t>TC96SHA</t>
  </si>
  <si>
    <t>TC97JGA</t>
  </si>
  <si>
    <t>TC97KGA</t>
  </si>
  <si>
    <t>TC98FTA</t>
  </si>
  <si>
    <t>TC98FVA</t>
  </si>
  <si>
    <t>TC98FYA</t>
  </si>
  <si>
    <t>TC98TZA</t>
  </si>
  <si>
    <t>TD00U5A</t>
  </si>
  <si>
    <t>TG01R0A</t>
  </si>
  <si>
    <t>TG01S0A</t>
  </si>
  <si>
    <t>TG01T0A</t>
  </si>
  <si>
    <t>TC96IHA</t>
  </si>
  <si>
    <t>TC98N5A</t>
  </si>
  <si>
    <t>TC99NHA</t>
  </si>
  <si>
    <t>TD01XTA</t>
  </si>
  <si>
    <t>TD01XVA</t>
  </si>
  <si>
    <t>TD01XYA</t>
  </si>
  <si>
    <t>TE74GGA</t>
  </si>
  <si>
    <t>TH24KHA</t>
  </si>
  <si>
    <t>TH26AGA</t>
  </si>
  <si>
    <t>TJ24UTA</t>
  </si>
  <si>
    <t>TJ24UVA</t>
  </si>
  <si>
    <t>TJ24UYA</t>
  </si>
  <si>
    <t>TJ25BGA</t>
  </si>
  <si>
    <t>TJ25GHA</t>
  </si>
  <si>
    <t>TJ25N5A</t>
  </si>
  <si>
    <t>TJ25PHA</t>
  </si>
  <si>
    <t>TJ26IGA</t>
  </si>
  <si>
    <t>TJ26MTA</t>
  </si>
  <si>
    <t>TJ26MVA</t>
  </si>
  <si>
    <t>TJ26MYA</t>
  </si>
  <si>
    <t>TJ26VHA</t>
  </si>
  <si>
    <t>TJ26VHB</t>
  </si>
  <si>
    <t>TJ27B5A</t>
  </si>
  <si>
    <t>TJ27OTA</t>
  </si>
  <si>
    <t>TJ86QTA</t>
  </si>
  <si>
    <t>TJ86QVA</t>
  </si>
  <si>
    <t>TJ86QYA</t>
  </si>
  <si>
    <t>TJ86WTA</t>
  </si>
  <si>
    <t>TJ86WVA</t>
  </si>
  <si>
    <t>TJ86WYA</t>
  </si>
  <si>
    <t>TJ87OHA</t>
  </si>
  <si>
    <t>TJ88A5A</t>
  </si>
  <si>
    <t>TJ25OTA</t>
  </si>
  <si>
    <t>TJ25OVA</t>
  </si>
  <si>
    <t>TJ25OYA</t>
  </si>
  <si>
    <t>TJ26JHA</t>
  </si>
  <si>
    <t>TJ26O5A</t>
  </si>
  <si>
    <t>TJ26WGA</t>
  </si>
  <si>
    <t>TG30BTA</t>
  </si>
  <si>
    <t>TG30KTA</t>
  </si>
  <si>
    <t>TG30KVA</t>
  </si>
  <si>
    <t>TG30KYA</t>
  </si>
  <si>
    <t>TG30RHA</t>
  </si>
  <si>
    <t>TG30T5A</t>
  </si>
  <si>
    <t>TG31HHA</t>
  </si>
  <si>
    <t>TG32GTA</t>
  </si>
  <si>
    <t>TG32GVA</t>
  </si>
  <si>
    <t>TG32GYA</t>
  </si>
  <si>
    <t>TG30PGA</t>
  </si>
  <si>
    <t>TG31Q5A</t>
  </si>
  <si>
    <t>TG31WHA</t>
  </si>
  <si>
    <t>TG32CTA</t>
  </si>
  <si>
    <t>TG32CVA</t>
  </si>
  <si>
    <t>TG32CYA</t>
  </si>
  <si>
    <t>TU73PTA</t>
  </si>
  <si>
    <t>TU73PVA</t>
  </si>
  <si>
    <t>TU73PYA</t>
  </si>
  <si>
    <t>TU73UGA</t>
  </si>
  <si>
    <t>TU77QHA</t>
  </si>
  <si>
    <t>TU78X5A</t>
  </si>
  <si>
    <t>TU99WTA</t>
  </si>
  <si>
    <t>TU99WVA</t>
  </si>
  <si>
    <t>TU99WYA</t>
  </si>
  <si>
    <t>TU99YTA</t>
  </si>
  <si>
    <t>TU99YVA</t>
  </si>
  <si>
    <t>TU99YYA</t>
  </si>
  <si>
    <t>TU99Z5A</t>
  </si>
  <si>
    <t>TV00A5A</t>
  </si>
  <si>
    <t>UE76ATA</t>
  </si>
  <si>
    <t>UE76AVA</t>
  </si>
  <si>
    <t>UE76AYA</t>
  </si>
  <si>
    <t>UE78AGA</t>
  </si>
  <si>
    <t>UE79FHA</t>
  </si>
  <si>
    <t>UE83H5A</t>
  </si>
  <si>
    <t>TW50D0A</t>
  </si>
  <si>
    <t>TU72YTA</t>
  </si>
  <si>
    <t>TU72YVA</t>
  </si>
  <si>
    <t>TU72YYA</t>
  </si>
  <si>
    <t>TU76QHA</t>
  </si>
  <si>
    <t>TU76W5A</t>
  </si>
  <si>
    <t>TU77JGA</t>
  </si>
  <si>
    <t>TV07M0A</t>
  </si>
  <si>
    <t>TV07N0A</t>
  </si>
  <si>
    <t>TV47B0A</t>
  </si>
  <si>
    <t>TV47C0A</t>
  </si>
  <si>
    <t>TW50E0A</t>
  </si>
  <si>
    <t>UE81UHA</t>
  </si>
  <si>
    <t>TU22AGA</t>
  </si>
  <si>
    <t>TU42NHA</t>
  </si>
  <si>
    <t>TU42OHA</t>
  </si>
  <si>
    <t>TU16WHA</t>
  </si>
  <si>
    <t>TU21NGA</t>
  </si>
  <si>
    <t>TU76HTA</t>
  </si>
  <si>
    <t>TU76HVA</t>
  </si>
  <si>
    <t>TU76HYA</t>
  </si>
  <si>
    <t>TU77KGA</t>
  </si>
  <si>
    <t>TU78HHA</t>
  </si>
  <si>
    <t>TU99OHA</t>
  </si>
  <si>
    <t>TU99PHA</t>
  </si>
  <si>
    <t>TU99SGA</t>
  </si>
  <si>
    <t>TU99TGA</t>
  </si>
  <si>
    <t>TU75THA</t>
  </si>
  <si>
    <t>TU76N5A</t>
  </si>
  <si>
    <t>TU78KTA</t>
  </si>
  <si>
    <t>TU78KVA</t>
  </si>
  <si>
    <t>TU78KYA</t>
  </si>
  <si>
    <t>TU78RGA</t>
  </si>
  <si>
    <t>TV07K0A</t>
  </si>
  <si>
    <t>TV07L0A</t>
  </si>
  <si>
    <t>TU09IHA</t>
  </si>
  <si>
    <t>TU13FGA</t>
  </si>
  <si>
    <t>TU16NHA</t>
  </si>
  <si>
    <t>TV02ETA</t>
  </si>
  <si>
    <t>TV02ETB</t>
  </si>
  <si>
    <t>TV02EVA</t>
  </si>
  <si>
    <t>TV02EVB</t>
  </si>
  <si>
    <t>TV02EYA</t>
  </si>
  <si>
    <t>TV02EYB</t>
  </si>
  <si>
    <t>TV02FTA</t>
  </si>
  <si>
    <t>TV02FVA</t>
  </si>
  <si>
    <t>TV02FYA</t>
  </si>
  <si>
    <t>TV02G5A</t>
  </si>
  <si>
    <t>TV02G5B</t>
  </si>
  <si>
    <t>TV02H5A</t>
  </si>
  <si>
    <t>TV04HTA</t>
  </si>
  <si>
    <t>TV04HTB</t>
  </si>
  <si>
    <t>tba</t>
  </si>
  <si>
    <t>TV04HVA</t>
  </si>
  <si>
    <t>TV04HVB</t>
  </si>
  <si>
    <t>TV04HYA</t>
  </si>
  <si>
    <t>TV04HYB</t>
  </si>
  <si>
    <t>TV04JHA</t>
  </si>
  <si>
    <t>TV04M5A</t>
  </si>
  <si>
    <t>TV04M5B</t>
  </si>
  <si>
    <t>TV04NGA</t>
  </si>
  <si>
    <t>TV04FTA</t>
  </si>
  <si>
    <t>TV04FVA</t>
  </si>
  <si>
    <t>TV04FYA</t>
  </si>
  <si>
    <t>TV04K5A</t>
  </si>
  <si>
    <t>TX74C0A</t>
  </si>
  <si>
    <t>TX74C0B</t>
  </si>
  <si>
    <t>TX74D0A</t>
  </si>
  <si>
    <t>TX74D0B</t>
  </si>
  <si>
    <t>TX74E0A</t>
  </si>
  <si>
    <t>TX74E0B</t>
  </si>
  <si>
    <t>TX81K0A</t>
  </si>
  <si>
    <t>TY13O0A</t>
  </si>
  <si>
    <t>TW06THA</t>
  </si>
  <si>
    <t>TW06THB</t>
  </si>
  <si>
    <t>TW06VGA</t>
  </si>
  <si>
    <t>TW06VGB</t>
  </si>
  <si>
    <t>TV02J5A</t>
  </si>
  <si>
    <t>TV02KTA</t>
  </si>
  <si>
    <t>TV02KVA</t>
  </si>
  <si>
    <t>TV02KYA</t>
  </si>
  <si>
    <t>TV02L5A</t>
  </si>
  <si>
    <t>TV02MTA</t>
  </si>
  <si>
    <t>TV02MVA</t>
  </si>
  <si>
    <t>TV02MYA</t>
  </si>
  <si>
    <t>TV04UHA</t>
  </si>
  <si>
    <t>TV04WHA</t>
  </si>
  <si>
    <t>TV04ZGA</t>
  </si>
  <si>
    <t>UE77M5A</t>
  </si>
  <si>
    <t>UE78QTA</t>
  </si>
  <si>
    <t>UE78QVA</t>
  </si>
  <si>
    <t>UE78QYA</t>
  </si>
  <si>
    <t>UE78X5A</t>
  </si>
  <si>
    <t>UE79GGA</t>
  </si>
  <si>
    <t>UE79L5A</t>
  </si>
  <si>
    <t>UE80RHA</t>
  </si>
  <si>
    <t>UE83PTA</t>
  </si>
  <si>
    <t>UE83PVA</t>
  </si>
  <si>
    <t>UE83PYA</t>
  </si>
  <si>
    <t>UE83STA</t>
  </si>
  <si>
    <t>TX74H0A</t>
  </si>
  <si>
    <t>TV04STA</t>
  </si>
  <si>
    <t>TV04SVA</t>
  </si>
  <si>
    <t>TV04SYA</t>
  </si>
  <si>
    <t>TV04X5A</t>
  </si>
  <si>
    <t>TX74F0A</t>
  </si>
  <si>
    <t>TX74G0A</t>
  </si>
  <si>
    <t>TX74I0A</t>
  </si>
  <si>
    <t>TX74I0B</t>
  </si>
  <si>
    <t>TX74J0A</t>
  </si>
  <si>
    <t>TX74K0A</t>
  </si>
  <si>
    <t>TW06WHA</t>
  </si>
  <si>
    <t>TW06SGA</t>
  </si>
  <si>
    <t>TW06UHA</t>
  </si>
  <si>
    <t>UE82AHA</t>
  </si>
  <si>
    <t>TV01LTA</t>
  </si>
  <si>
    <t>TV01LVA</t>
  </si>
  <si>
    <t>TV01LYA</t>
  </si>
  <si>
    <t>TV01MHA</t>
  </si>
  <si>
    <t>TV01Q5A</t>
  </si>
  <si>
    <t>TV01YGA</t>
  </si>
  <si>
    <t>TV03UTA</t>
  </si>
  <si>
    <t>TV03UTB</t>
  </si>
  <si>
    <t>TV03UVA</t>
  </si>
  <si>
    <t>TV03UVB</t>
  </si>
  <si>
    <t>TV03UYA</t>
  </si>
  <si>
    <t>TV03UYB</t>
  </si>
  <si>
    <t>TV03VTA</t>
  </si>
  <si>
    <t>TV03XHA</t>
  </si>
  <si>
    <t>TV03YHA</t>
  </si>
  <si>
    <t>TV03ZHA</t>
  </si>
  <si>
    <t>TV04BGA</t>
  </si>
  <si>
    <t>TV04D5A</t>
  </si>
  <si>
    <t>UC09TTA</t>
  </si>
  <si>
    <t>UC09TVA</t>
  </si>
  <si>
    <t>UC09TYA</t>
  </si>
  <si>
    <t>UE77OHA</t>
  </si>
  <si>
    <t>UE78CTA</t>
  </si>
  <si>
    <t>UE78CVA</t>
  </si>
  <si>
    <t>UE78CYA</t>
  </si>
  <si>
    <t>UE78NGA</t>
  </si>
  <si>
    <t>UE78ZHA</t>
  </si>
  <si>
    <t>UE79HHA</t>
  </si>
  <si>
    <t>UE80MHA</t>
  </si>
  <si>
    <t>UE81S5A</t>
  </si>
  <si>
    <t>UE82CGA</t>
  </si>
  <si>
    <t>UE82EHA</t>
  </si>
  <si>
    <t>UE82OGA</t>
  </si>
  <si>
    <t>UQ98H5A</t>
  </si>
  <si>
    <t>UR04IHA</t>
  </si>
  <si>
    <t>UR05ATA</t>
  </si>
  <si>
    <t>UA92C5A</t>
  </si>
  <si>
    <t>UA92C5B</t>
  </si>
  <si>
    <t>UA92HGA</t>
  </si>
  <si>
    <t>UA92HGB</t>
  </si>
  <si>
    <t>UA92JGA</t>
  </si>
  <si>
    <t>UA92KHA</t>
  </si>
  <si>
    <t>UA92KHB</t>
  </si>
  <si>
    <t>UA92VHA</t>
  </si>
  <si>
    <t>UA93NTA</t>
  </si>
  <si>
    <t>UA93NTB</t>
  </si>
  <si>
    <t>UA93NVA</t>
  </si>
  <si>
    <t>UA93NVB</t>
  </si>
  <si>
    <t>UA93NYA</t>
  </si>
  <si>
    <t>UA93NYB</t>
  </si>
  <si>
    <t>UB15HTA</t>
  </si>
  <si>
    <t>UB15HVA</t>
  </si>
  <si>
    <t>UB15HYA</t>
  </si>
  <si>
    <t>UB15ITA</t>
  </si>
  <si>
    <t>UB15IVA</t>
  </si>
  <si>
    <t>UB15IYA</t>
  </si>
  <si>
    <t>UB15J5A</t>
  </si>
  <si>
    <t>UB15K5A</t>
  </si>
  <si>
    <t>TU10N5A</t>
  </si>
  <si>
    <t>TU13BHA</t>
  </si>
  <si>
    <t>TU14OTA</t>
  </si>
  <si>
    <t>TU14OVA</t>
  </si>
  <si>
    <t>TU14OYA</t>
  </si>
  <si>
    <t>TU15FGA</t>
  </si>
  <si>
    <t>TU42KHA</t>
  </si>
  <si>
    <t>TU42MHA</t>
  </si>
  <si>
    <t>UE77GHA</t>
  </si>
  <si>
    <t>UE79EHA</t>
  </si>
  <si>
    <t>UE80AGA</t>
  </si>
  <si>
    <t>UE80PTA</t>
  </si>
  <si>
    <t>UE80PVA</t>
  </si>
  <si>
    <t>UE80PYA</t>
  </si>
  <si>
    <t>UQ93ITA</t>
  </si>
  <si>
    <t>UQ94JHA</t>
  </si>
  <si>
    <t>TU14AGA</t>
  </si>
  <si>
    <t>TU16ETA</t>
  </si>
  <si>
    <t>TU16EVA</t>
  </si>
  <si>
    <t>TU16EYA</t>
  </si>
  <si>
    <t>TU17D5A</t>
  </si>
  <si>
    <t>TU18WHA</t>
  </si>
  <si>
    <t>TV00HTA</t>
  </si>
  <si>
    <t>TV00HVA</t>
  </si>
  <si>
    <t>TV00HYA</t>
  </si>
  <si>
    <t>TV00ITA</t>
  </si>
  <si>
    <t>TV00IVA</t>
  </si>
  <si>
    <t>TV00IYA</t>
  </si>
  <si>
    <t>TV00KTA</t>
  </si>
  <si>
    <t>TV00KTB</t>
  </si>
  <si>
    <t>TV00KVA</t>
  </si>
  <si>
    <t>TV00KVB</t>
  </si>
  <si>
    <t>TV00KYA</t>
  </si>
  <si>
    <t>TV00MHA</t>
  </si>
  <si>
    <t>TV00KYB</t>
  </si>
  <si>
    <t>TV00OHA</t>
  </si>
  <si>
    <t>TV00PHA</t>
  </si>
  <si>
    <t>TV00S5A</t>
  </si>
  <si>
    <t>TV00OHB</t>
  </si>
  <si>
    <t>TV00W5A</t>
  </si>
  <si>
    <t>TV00ZGA</t>
  </si>
  <si>
    <t>TV01BGA</t>
  </si>
  <si>
    <t>TV00W5B</t>
  </si>
  <si>
    <t>TV01CGA</t>
  </si>
  <si>
    <t>TV03MHA</t>
  </si>
  <si>
    <t>TV03MHB</t>
  </si>
  <si>
    <t>TV03SGA</t>
  </si>
  <si>
    <t>UE75H5A</t>
  </si>
  <si>
    <t>UE75H5B</t>
  </si>
  <si>
    <t>UE75VHA</t>
  </si>
  <si>
    <t>UE75VHB</t>
  </si>
  <si>
    <t>UE81TTA</t>
  </si>
  <si>
    <t>UE81TTB</t>
  </si>
  <si>
    <t>UE81TVA</t>
  </si>
  <si>
    <t>UE81TVB</t>
  </si>
  <si>
    <t>UE81TYA</t>
  </si>
  <si>
    <t>UE81TYB</t>
  </si>
  <si>
    <t>UE83TGA</t>
  </si>
  <si>
    <t>UE83TGB</t>
  </si>
  <si>
    <t>TV01CGB</t>
  </si>
  <si>
    <t>UQ95P5A</t>
  </si>
  <si>
    <t>UQ98JTA</t>
  </si>
  <si>
    <t>UQ99VHA</t>
  </si>
  <si>
    <t>TV00ZGB</t>
  </si>
  <si>
    <t>TV03ITA</t>
  </si>
  <si>
    <t>TV03IVA</t>
  </si>
  <si>
    <t>TV03IYA</t>
  </si>
  <si>
    <t>TV03JTA</t>
  </si>
  <si>
    <t>TV03JTB</t>
  </si>
  <si>
    <t>TV03JVA</t>
  </si>
  <si>
    <t>TV03JVB</t>
  </si>
  <si>
    <t>TV03JYA</t>
  </si>
  <si>
    <t>TV03JYB</t>
  </si>
  <si>
    <t>TV03KHA</t>
  </si>
  <si>
    <t>TV03LHA</t>
  </si>
  <si>
    <t>TV03LHB</t>
  </si>
  <si>
    <t>TV03O5A</t>
  </si>
  <si>
    <t>TV03P5A</t>
  </si>
  <si>
    <t>TV03P5B</t>
  </si>
  <si>
    <t>TV03QGA</t>
  </si>
  <si>
    <t>TV03QGB</t>
  </si>
  <si>
    <t>TV03RGA</t>
  </si>
  <si>
    <t>TY30ZTA</t>
  </si>
  <si>
    <t>TY30ZVA</t>
  </si>
  <si>
    <t>TY30ZYA</t>
  </si>
  <si>
    <t>UA92ETA</t>
  </si>
  <si>
    <t>UA92ETB</t>
  </si>
  <si>
    <t>UA92EVA</t>
  </si>
  <si>
    <t>UA92EVB</t>
  </si>
  <si>
    <t>UA92EYA</t>
  </si>
  <si>
    <t>UA92EYB</t>
  </si>
  <si>
    <t>UA92PHA</t>
  </si>
  <si>
    <t>UA92PHB</t>
  </si>
  <si>
    <t>UA92TGA</t>
  </si>
  <si>
    <t>UA92TGB</t>
  </si>
  <si>
    <t>UA93P5A</t>
  </si>
  <si>
    <t>UA93P5B</t>
  </si>
  <si>
    <t>UB23XHA</t>
  </si>
  <si>
    <t>UB23YGA</t>
  </si>
  <si>
    <t>UB37I5A</t>
  </si>
  <si>
    <t>UB37JHA</t>
  </si>
  <si>
    <t>UB37KGA</t>
  </si>
  <si>
    <t>UC09PHA</t>
  </si>
  <si>
    <t>UC09OTA</t>
  </si>
  <si>
    <t>UC09OVA</t>
  </si>
  <si>
    <t>UC09OYA</t>
  </si>
  <si>
    <t>UC09QHA</t>
  </si>
  <si>
    <t>UC09R5A</t>
  </si>
  <si>
    <t>UC09SGA</t>
  </si>
  <si>
    <t>TU09SHA</t>
  </si>
  <si>
    <t>TU21BHA</t>
  </si>
  <si>
    <t>TU42C5A</t>
  </si>
  <si>
    <t>TU09SHB</t>
  </si>
  <si>
    <t>TU42D5A</t>
  </si>
  <si>
    <t>TU42ETA</t>
  </si>
  <si>
    <t>TU42EVA</t>
  </si>
  <si>
    <t>TU42EYA</t>
  </si>
  <si>
    <t>TU42GTA</t>
  </si>
  <si>
    <t>TU42GVA</t>
  </si>
  <si>
    <t>TU42GYA</t>
  </si>
  <si>
    <t>UE75PHA</t>
  </si>
  <si>
    <t>UE77D5A</t>
  </si>
  <si>
    <t>UE80ETA</t>
  </si>
  <si>
    <t>UE80EVA</t>
  </si>
  <si>
    <t>UE80EYA</t>
  </si>
  <si>
    <t>UE82DHA</t>
  </si>
  <si>
    <t>UE82DHB</t>
  </si>
  <si>
    <t>UE82XGA</t>
  </si>
  <si>
    <t>UQ92FTA</t>
  </si>
  <si>
    <t>UQ97Q5A</t>
  </si>
  <si>
    <t>UR04GHA</t>
  </si>
  <si>
    <t>TU13V5A</t>
  </si>
  <si>
    <t>TU18NHA</t>
  </si>
  <si>
    <t>TU18NHC</t>
  </si>
  <si>
    <t>TU20MGA</t>
  </si>
  <si>
    <t>TU20MGC</t>
  </si>
  <si>
    <t>TU22JTA</t>
  </si>
  <si>
    <t>TU22JVA</t>
  </si>
  <si>
    <t>TU22JYA</t>
  </si>
  <si>
    <t>432735Chase</t>
  </si>
  <si>
    <t>TU66WTA</t>
  </si>
  <si>
    <t>TU66WVA</t>
  </si>
  <si>
    <t>TU66WYA</t>
  </si>
  <si>
    <t>TV59NHA</t>
  </si>
  <si>
    <t>TV59OGA</t>
  </si>
  <si>
    <t>TG30VHA</t>
  </si>
  <si>
    <t>TG30ZTA</t>
  </si>
  <si>
    <t>TG30ZVA</t>
  </si>
  <si>
    <t>TG30ZYA</t>
  </si>
  <si>
    <t>TG31I5A</t>
  </si>
  <si>
    <t>TG32EGA</t>
  </si>
  <si>
    <t>TJ25EGA</t>
  </si>
  <si>
    <t>TJ25MTA</t>
  </si>
  <si>
    <t>TJ25WTA</t>
  </si>
  <si>
    <t>TJ25WVA</t>
  </si>
  <si>
    <t>TJ25WYA</t>
  </si>
  <si>
    <t>TJ27H5A</t>
  </si>
  <si>
    <t>TJ27MHA</t>
  </si>
  <si>
    <t>TJ27YHA</t>
  </si>
  <si>
    <t>UE67T5A</t>
  </si>
  <si>
    <t>UE67VHA</t>
  </si>
  <si>
    <t>UE68CGA</t>
  </si>
  <si>
    <t>UE68D5A</t>
  </si>
  <si>
    <t>UE68OTA</t>
  </si>
  <si>
    <t>UE69ITA</t>
  </si>
  <si>
    <t>UE69MHA</t>
  </si>
  <si>
    <t>SR03RZA</t>
  </si>
  <si>
    <t>TG02E0A</t>
  </si>
  <si>
    <t>TG02F0A</t>
  </si>
  <si>
    <t>TG02G0A</t>
  </si>
  <si>
    <t>SQ95IZA</t>
  </si>
  <si>
    <t>523143 chase</t>
  </si>
  <si>
    <t>UD26RTA</t>
  </si>
  <si>
    <t>UD26RVA</t>
  </si>
  <si>
    <t>UD26RYA</t>
  </si>
  <si>
    <t>UD26S5A</t>
  </si>
  <si>
    <t>UE76QGA</t>
  </si>
  <si>
    <t>UE76QGB</t>
  </si>
  <si>
    <t>UE76UTA</t>
  </si>
  <si>
    <t>UE76UTB</t>
  </si>
  <si>
    <t>UE76UVA</t>
  </si>
  <si>
    <t>UE76UVB</t>
  </si>
  <si>
    <t>UE76UYA</t>
  </si>
  <si>
    <t>UE76UYB</t>
  </si>
  <si>
    <t>UE80J5A</t>
  </si>
  <si>
    <t>UE81ZHA</t>
  </si>
  <si>
    <t>UE81ZHB</t>
  </si>
  <si>
    <t>UQ90NHA</t>
  </si>
  <si>
    <t>UR03TTA</t>
  </si>
  <si>
    <t>UR05MHA</t>
  </si>
  <si>
    <t>UE75NGA</t>
  </si>
  <si>
    <t>UE75S5A</t>
  </si>
  <si>
    <t>UE75S5B</t>
  </si>
  <si>
    <t>UE76IHA</t>
  </si>
  <si>
    <t>UE78GTA</t>
  </si>
  <si>
    <t>UE78GVA</t>
  </si>
  <si>
    <t>UE78GVB</t>
  </si>
  <si>
    <t>UE78GYA</t>
  </si>
  <si>
    <t>UE78GYB</t>
  </si>
  <si>
    <t>UQ87SHA</t>
  </si>
  <si>
    <t>UQ88K5A</t>
  </si>
  <si>
    <t>UQ88THA</t>
  </si>
  <si>
    <t>UQ89M5A</t>
  </si>
  <si>
    <t>UQ89UTA</t>
  </si>
  <si>
    <t>UQ98YTA</t>
  </si>
  <si>
    <t>UQ99IHA</t>
  </si>
  <si>
    <t>UR00DGA</t>
  </si>
  <si>
    <t>UR04OTA</t>
  </si>
  <si>
    <t>UR05DGA</t>
  </si>
  <si>
    <t>UR05F5A</t>
  </si>
  <si>
    <t>UG16T0A</t>
  </si>
  <si>
    <t>UG16U0A</t>
  </si>
  <si>
    <t>UG16V0A</t>
  </si>
  <si>
    <t>UE77JGA</t>
  </si>
  <si>
    <t>UE77JGB</t>
  </si>
  <si>
    <t>UE77KGA</t>
  </si>
  <si>
    <t>UE77KGB</t>
  </si>
  <si>
    <t>UE78KTA</t>
  </si>
  <si>
    <t>UE78KVA</t>
  </si>
  <si>
    <t>UE78KVB</t>
  </si>
  <si>
    <t>UE78KYA</t>
  </si>
  <si>
    <t>UE79N5A</t>
  </si>
  <si>
    <t>UE80NHA</t>
  </si>
  <si>
    <t>UE80OHA</t>
  </si>
  <si>
    <t>UQ99UTA</t>
  </si>
  <si>
    <t>UR01N5A</t>
  </si>
  <si>
    <t>UR02HHA</t>
  </si>
  <si>
    <t>UR02IHA</t>
  </si>
  <si>
    <t>UR03BTA</t>
  </si>
  <si>
    <t>UR03IHA</t>
  </si>
  <si>
    <t>UR03OGA</t>
  </si>
  <si>
    <t>UG75ETA</t>
  </si>
  <si>
    <t>UG75EVA</t>
  </si>
  <si>
    <t>UG75EYA</t>
  </si>
  <si>
    <t>UG75F5A</t>
  </si>
  <si>
    <t>UG75F5B</t>
  </si>
  <si>
    <t>UG75HGA</t>
  </si>
  <si>
    <t>UG75JHA</t>
  </si>
  <si>
    <t>UQ90VHA</t>
  </si>
  <si>
    <t>UQ95GTA</t>
  </si>
  <si>
    <t>UQ95Y5A</t>
  </si>
  <si>
    <t>UQ98TTA</t>
  </si>
  <si>
    <t>UE67PTA</t>
  </si>
  <si>
    <t>UE68AGA</t>
  </si>
  <si>
    <t>UE68N5A</t>
  </si>
  <si>
    <t>UE68ZHA</t>
  </si>
  <si>
    <t>523139 CHASE</t>
  </si>
  <si>
    <t>UE78Y5A</t>
  </si>
  <si>
    <t>UE82STA</t>
  </si>
  <si>
    <t>UE82SVA</t>
  </si>
  <si>
    <t>UE82SYA</t>
  </si>
  <si>
    <t>523142 Chase</t>
  </si>
  <si>
    <t>UH46A5A</t>
  </si>
  <si>
    <t>UH47RTA</t>
  </si>
  <si>
    <t>UH48D5A</t>
  </si>
  <si>
    <t>UH50D5A</t>
  </si>
  <si>
    <t>UH79STA</t>
  </si>
  <si>
    <t>UH79SVA</t>
  </si>
  <si>
    <t>UH79SYA</t>
  </si>
  <si>
    <t>UH79U5A</t>
  </si>
  <si>
    <t>UH80ETA</t>
  </si>
  <si>
    <t>UH80EVA</t>
  </si>
  <si>
    <t>UH80EYA</t>
  </si>
  <si>
    <t>UH80F5A</t>
  </si>
  <si>
    <t>UJ71GHA</t>
  </si>
  <si>
    <t>UJ72OGA</t>
  </si>
  <si>
    <t>UH01RGA</t>
  </si>
  <si>
    <t>UH01SHA</t>
  </si>
  <si>
    <t>UH01TTA</t>
  </si>
  <si>
    <t>UH01U5A</t>
  </si>
  <si>
    <t>522345 p holder</t>
  </si>
  <si>
    <t>UV23DHA</t>
  </si>
  <si>
    <t>UV27MHA</t>
  </si>
  <si>
    <t>UV30ITA</t>
  </si>
  <si>
    <t>UV30NTA</t>
  </si>
  <si>
    <t>UV30NVA</t>
  </si>
  <si>
    <t>UV30NYA</t>
  </si>
  <si>
    <t>UV34Y5A</t>
  </si>
  <si>
    <t>UV23ZHA</t>
  </si>
  <si>
    <t>UV25KGA</t>
  </si>
  <si>
    <t>490310 p holder</t>
  </si>
  <si>
    <t>VK20KTA</t>
  </si>
  <si>
    <t>VK20OHA</t>
  </si>
  <si>
    <t>VK20V5A</t>
  </si>
  <si>
    <t>VK21IHA</t>
  </si>
  <si>
    <t>VK21V5A</t>
  </si>
  <si>
    <t>VK22KGA</t>
  </si>
  <si>
    <t>VK22MTA</t>
  </si>
  <si>
    <t>VK22MVA</t>
  </si>
  <si>
    <t>VK22MYA</t>
  </si>
  <si>
    <t>VO55UTA</t>
  </si>
  <si>
    <t>VO55UVA</t>
  </si>
  <si>
    <t>VO55UYA</t>
  </si>
  <si>
    <t>VO55VTA</t>
  </si>
  <si>
    <t>VO55ZGA</t>
  </si>
  <si>
    <t>VO56A5A</t>
  </si>
  <si>
    <t>VO56EHA</t>
  </si>
  <si>
    <t>YJ43NGA</t>
  </si>
  <si>
    <t>YJ42A5A</t>
  </si>
  <si>
    <t>YJ44IHA</t>
  </si>
  <si>
    <t>YJ44QGA</t>
  </si>
  <si>
    <t>YJ41OHA</t>
  </si>
  <si>
    <t>YJ44GTA</t>
  </si>
  <si>
    <t>535516Chase</t>
  </si>
  <si>
    <t>YZ29B5A</t>
  </si>
  <si>
    <t>YZ29LTA</t>
  </si>
  <si>
    <t>VR87BGA</t>
  </si>
  <si>
    <t>VR87T5A</t>
  </si>
  <si>
    <t>WK37VGA</t>
  </si>
  <si>
    <t>WK38JHA</t>
  </si>
  <si>
    <t>VR97B5A</t>
  </si>
  <si>
    <t>VS04MHA</t>
  </si>
  <si>
    <t>VR97PTA</t>
  </si>
  <si>
    <t>WB17WHA</t>
  </si>
  <si>
    <t>VS07K5A</t>
  </si>
  <si>
    <t>VR86D5A</t>
  </si>
  <si>
    <t>VR88PHC</t>
  </si>
  <si>
    <t>VS07BHA</t>
  </si>
  <si>
    <t>VS07HHA</t>
  </si>
  <si>
    <t>VR97KGA</t>
  </si>
  <si>
    <t>WB22XGA</t>
  </si>
  <si>
    <t>VR93E5A</t>
  </si>
  <si>
    <t>WB16A5A</t>
  </si>
  <si>
    <t>WB31QHA</t>
  </si>
  <si>
    <t>WC70DHA</t>
  </si>
  <si>
    <t>VR88ITA</t>
  </si>
  <si>
    <t>VS16MHA</t>
  </si>
  <si>
    <t>WB32PHA</t>
  </si>
  <si>
    <t>VR93NHA</t>
  </si>
  <si>
    <t>VH18GHA</t>
  </si>
  <si>
    <t>VR26U5A</t>
  </si>
  <si>
    <t>VR26XHA</t>
  </si>
  <si>
    <t>VR26STA</t>
  </si>
  <si>
    <t>VS04QHA</t>
  </si>
  <si>
    <t>WB14CHA</t>
  </si>
  <si>
    <t>WB14QHA</t>
  </si>
  <si>
    <t>WB23STA</t>
  </si>
  <si>
    <t>WB22WHA</t>
  </si>
  <si>
    <t>WB22YHA</t>
  </si>
  <si>
    <t>WB18STA</t>
  </si>
  <si>
    <t>E1RA5HA</t>
  </si>
  <si>
    <t>E1QX2GA</t>
  </si>
  <si>
    <t>E1QX3HA</t>
  </si>
  <si>
    <t>E1RB4HA</t>
  </si>
  <si>
    <t>E1RF9GA</t>
  </si>
  <si>
    <t>E1RJ1HA</t>
  </si>
  <si>
    <t>E1RE9HA</t>
  </si>
  <si>
    <t>E1RA7GA</t>
  </si>
  <si>
    <t>E1RH6HA</t>
  </si>
  <si>
    <t>E7DM7HA</t>
  </si>
  <si>
    <t>E7ZK60A</t>
  </si>
  <si>
    <t>E7DM3HA</t>
  </si>
  <si>
    <t>E7ZM60A</t>
  </si>
  <si>
    <t>E7DK7HA</t>
  </si>
  <si>
    <t>E7DL9TA</t>
  </si>
  <si>
    <t>E7DR4HA</t>
  </si>
  <si>
    <t>E7DV5TA</t>
  </si>
  <si>
    <t>E7DR7HA</t>
  </si>
  <si>
    <t>E7DX5TA</t>
  </si>
  <si>
    <t>E7DK8TA</t>
  </si>
  <si>
    <t>E7DP3HA</t>
  </si>
  <si>
    <t>500481GO</t>
  </si>
  <si>
    <t>E9LC7RA</t>
  </si>
  <si>
    <t>E9LC8RA</t>
  </si>
  <si>
    <t>E9LC9RA</t>
  </si>
  <si>
    <t>E9LD1RA</t>
  </si>
  <si>
    <t>E9LD2RA</t>
  </si>
  <si>
    <t>E9LE0XA</t>
  </si>
  <si>
    <t>E9LE1PA</t>
  </si>
  <si>
    <t>E9LE1TA</t>
  </si>
  <si>
    <t>E9LE1VA</t>
  </si>
  <si>
    <t>E9LE3XA</t>
  </si>
  <si>
    <t>E9LE4PA</t>
  </si>
  <si>
    <t>E9LE4TA</t>
  </si>
  <si>
    <t>E9LE4VA</t>
  </si>
  <si>
    <t>E9LE5XA</t>
  </si>
  <si>
    <t>E9LE6PA</t>
  </si>
  <si>
    <t>E9LE6TA</t>
  </si>
  <si>
    <t>E9LE6VA</t>
  </si>
  <si>
    <t>E9LE7XA</t>
  </si>
  <si>
    <t>E9LE8PA</t>
  </si>
  <si>
    <t>E9LE8TA</t>
  </si>
  <si>
    <t>E9LE8VA</t>
  </si>
  <si>
    <t>E9LE9XA</t>
  </si>
  <si>
    <t>E9LF0PA</t>
  </si>
  <si>
    <t>E9LF0TA</t>
  </si>
  <si>
    <t>E9LF0VA</t>
  </si>
  <si>
    <t>E9LF2XA</t>
  </si>
  <si>
    <t>E9LF4XA</t>
  </si>
  <si>
    <t>E9LF7PA</t>
  </si>
  <si>
    <t>E9LF7TA</t>
  </si>
  <si>
    <t>E9LF7VA</t>
  </si>
  <si>
    <t>E9LF8XA</t>
  </si>
  <si>
    <t>E9LF95A</t>
  </si>
  <si>
    <t>E9LG05A</t>
  </si>
  <si>
    <t>E9LG15A</t>
  </si>
  <si>
    <t>E9LG25A</t>
  </si>
  <si>
    <t>E9LG35A</t>
  </si>
  <si>
    <t>E9LG55A</t>
  </si>
  <si>
    <t>F4OQ6GA</t>
  </si>
  <si>
    <t>F4OU7HA</t>
  </si>
  <si>
    <t>F4OV6GA</t>
  </si>
  <si>
    <t>F4OY5GA</t>
  </si>
  <si>
    <t>F4OZ8HA</t>
  </si>
  <si>
    <t>F8RC0GA</t>
  </si>
  <si>
    <t>F8RX2HA</t>
  </si>
  <si>
    <t>F8ZU3HA</t>
  </si>
  <si>
    <t>F8QX8HA</t>
  </si>
  <si>
    <t>G5IY50A</t>
  </si>
  <si>
    <t>G5IY60A</t>
  </si>
  <si>
    <t>F8PQ0GA</t>
  </si>
  <si>
    <t>F8SL7HA</t>
  </si>
  <si>
    <t>F9EA4GA</t>
  </si>
  <si>
    <t>F9GM1HA</t>
  </si>
  <si>
    <t>F9EC8HA</t>
  </si>
  <si>
    <t>G5IZ40A</t>
  </si>
  <si>
    <t>F9IP5GA</t>
  </si>
  <si>
    <t>F9KN7HA</t>
  </si>
  <si>
    <t>F9EW6HA</t>
  </si>
  <si>
    <t>F9GU1HA</t>
  </si>
  <si>
    <t>F9EA3HA</t>
  </si>
  <si>
    <t>F9HY8GA</t>
  </si>
  <si>
    <t>F9IN4TA</t>
  </si>
  <si>
    <t>F9EU0TA</t>
  </si>
  <si>
    <t>F9SV8HA</t>
  </si>
  <si>
    <t>F9SZ5GA</t>
  </si>
  <si>
    <t>G5JK20A</t>
  </si>
  <si>
    <t>F9WW5GA</t>
  </si>
  <si>
    <t>F9XY7HA</t>
  </si>
  <si>
    <t>G5JD00A</t>
  </si>
  <si>
    <t>G5JD10A</t>
  </si>
  <si>
    <t>G5JD20A</t>
  </si>
  <si>
    <t>F4VZ6GA</t>
  </si>
  <si>
    <t>F4WC7HA</t>
  </si>
  <si>
    <t>F4VU7GA</t>
  </si>
  <si>
    <t>F4WC5HA</t>
  </si>
  <si>
    <t>G5JB00A</t>
  </si>
  <si>
    <t>G5JA80A</t>
  </si>
  <si>
    <t>G5JA90A</t>
  </si>
  <si>
    <t>G0YY6GA</t>
  </si>
  <si>
    <t>G0ZJ3HA</t>
  </si>
  <si>
    <t>G1SN0HA</t>
  </si>
  <si>
    <t>G1SR75A</t>
  </si>
  <si>
    <t>G1SZ6GA</t>
  </si>
  <si>
    <t>G1SZ7TA</t>
  </si>
  <si>
    <t>G1OR1TA</t>
  </si>
  <si>
    <t>G1OZ45A</t>
  </si>
  <si>
    <t>G1SA3GA</t>
  </si>
  <si>
    <t>G1SJ0HA</t>
  </si>
  <si>
    <t>G5JE50A</t>
  </si>
  <si>
    <t>G5PF05A</t>
  </si>
  <si>
    <t>G5PF9TA</t>
  </si>
  <si>
    <t>G5PG3HA</t>
  </si>
  <si>
    <t>G5PH9HA</t>
  </si>
  <si>
    <t>G5PI35A</t>
  </si>
  <si>
    <t>G5PJ5TA</t>
  </si>
  <si>
    <t>G5PM7TA</t>
  </si>
  <si>
    <t>G5PO05A</t>
  </si>
  <si>
    <t>G5PS5HA</t>
  </si>
  <si>
    <t>G5PF1HA</t>
  </si>
  <si>
    <t>G5QA4HA</t>
  </si>
  <si>
    <t>G5QE55A</t>
  </si>
  <si>
    <t>G5QL0TA</t>
  </si>
  <si>
    <t>G6WU80A</t>
  </si>
  <si>
    <t>584926 BRFS</t>
  </si>
  <si>
    <t>G7ZI7HA</t>
  </si>
  <si>
    <t>G7ZZ3TA</t>
  </si>
  <si>
    <t>D8FH0HA</t>
  </si>
  <si>
    <t>D7BT9GA</t>
  </si>
  <si>
    <t>D7BU25A</t>
  </si>
  <si>
    <t>D7BU4TA</t>
  </si>
  <si>
    <t>D7BU5HA</t>
  </si>
  <si>
    <t>D7BT8GA</t>
  </si>
  <si>
    <t>D7BU1TA</t>
  </si>
  <si>
    <t>D7BU35A</t>
  </si>
  <si>
    <t>D7BU6HA</t>
  </si>
  <si>
    <t>D7DH15A</t>
  </si>
  <si>
    <t>D7DH4GA</t>
  </si>
  <si>
    <t>D7DH6HA</t>
  </si>
  <si>
    <t>D7DJ8TA</t>
  </si>
  <si>
    <t>D7DG9GA</t>
  </si>
  <si>
    <t>E3ZP35A</t>
  </si>
  <si>
    <t>E3ZP7GA</t>
  </si>
  <si>
    <t>E3ZP8HA</t>
  </si>
  <si>
    <t>E3ZP6GA</t>
  </si>
  <si>
    <t>E3ZQ8HA</t>
  </si>
  <si>
    <t>D9HD4GA</t>
  </si>
  <si>
    <t>D9HD5HA</t>
  </si>
  <si>
    <t>D9HD8GA</t>
  </si>
  <si>
    <t>D9HD9HA</t>
  </si>
  <si>
    <t>D9HE0HA</t>
  </si>
  <si>
    <t>D9HE4GA</t>
  </si>
  <si>
    <t>D9HE6GA</t>
  </si>
  <si>
    <t>D9HE7HA</t>
  </si>
  <si>
    <t>D8ZK5TA</t>
  </si>
  <si>
    <t>D8ZK95A</t>
  </si>
  <si>
    <t>D8ZL4GA</t>
  </si>
  <si>
    <t>D8ZL5HA</t>
  </si>
  <si>
    <t>D9TD4HA</t>
  </si>
  <si>
    <t>D9TE0GA</t>
  </si>
  <si>
    <t>D9HE5HA</t>
  </si>
  <si>
    <t>D9HE8GA</t>
  </si>
  <si>
    <t>D7YE5ZA</t>
  </si>
  <si>
    <t>D7ZA1ZA</t>
  </si>
  <si>
    <t>E4CL4TA</t>
  </si>
  <si>
    <t>E4CP0HA</t>
  </si>
  <si>
    <t>E4CQ35A</t>
  </si>
  <si>
    <t>E4HD85A</t>
  </si>
  <si>
    <t>E4HG5TA</t>
  </si>
  <si>
    <t>E4HK1HA</t>
  </si>
  <si>
    <t>(All)</t>
  </si>
  <si>
    <t>Sum of ACTUAL Q'TY
SHIPPED
(pcs)</t>
  </si>
  <si>
    <t>Column Labels</t>
  </si>
  <si>
    <t>2018</t>
  </si>
  <si>
    <t>2019</t>
  </si>
  <si>
    <t>2020</t>
  </si>
  <si>
    <t>2021</t>
  </si>
  <si>
    <t>Grand Total</t>
  </si>
  <si>
    <t>Row Labels</t>
  </si>
  <si>
    <t>WOMENS Total</t>
  </si>
  <si>
    <t>425539 Total</t>
  </si>
  <si>
    <t>PETITES Total</t>
  </si>
  <si>
    <t>431118 Total</t>
  </si>
  <si>
    <t>470958 Total</t>
  </si>
  <si>
    <t>470959 Total</t>
  </si>
  <si>
    <t>472618 Total</t>
  </si>
  <si>
    <t>425535 Total</t>
  </si>
  <si>
    <t>431075 Total</t>
  </si>
  <si>
    <t>354192 Total</t>
  </si>
  <si>
    <t>Missy Total</t>
  </si>
  <si>
    <t>268419 Total</t>
  </si>
  <si>
    <t>268438 Total</t>
  </si>
  <si>
    <t>268491 Total</t>
  </si>
  <si>
    <t>Japan Total</t>
  </si>
  <si>
    <t>268513 Total</t>
  </si>
  <si>
    <t>270343 Total</t>
  </si>
  <si>
    <t>270383 Total</t>
  </si>
  <si>
    <t>Petite Total</t>
  </si>
  <si>
    <t>281321 Total</t>
  </si>
  <si>
    <t>281626 Total</t>
  </si>
  <si>
    <t>281649 Total</t>
  </si>
  <si>
    <t>360929 Total</t>
  </si>
  <si>
    <t>364395 Total</t>
  </si>
  <si>
    <t>493478 Total</t>
  </si>
  <si>
    <t>494168 Total</t>
  </si>
  <si>
    <t>510478 Total</t>
  </si>
  <si>
    <t>510485 Total</t>
  </si>
  <si>
    <t>518630 Total</t>
  </si>
  <si>
    <t>419754 Total</t>
  </si>
  <si>
    <t>360924 Total</t>
  </si>
  <si>
    <t>364361 Total</t>
  </si>
  <si>
    <t>419772 Total</t>
  </si>
  <si>
    <t>268448 Total</t>
  </si>
  <si>
    <t>280695 Total</t>
  </si>
  <si>
    <t>324762 Total</t>
  </si>
  <si>
    <t>326657 Total</t>
  </si>
  <si>
    <t>326661 Total</t>
  </si>
  <si>
    <t>326764 Total</t>
  </si>
  <si>
    <t>328428 Total</t>
  </si>
  <si>
    <t>328451 Total</t>
  </si>
  <si>
    <t>360962 Total</t>
  </si>
  <si>
    <t>425412 Total</t>
  </si>
  <si>
    <t>425419 Total</t>
  </si>
  <si>
    <t>425425 Total</t>
  </si>
  <si>
    <t>425499 Total</t>
  </si>
  <si>
    <t>431090 Total</t>
  </si>
  <si>
    <t>431126 Total</t>
  </si>
  <si>
    <t>472621 Total</t>
  </si>
  <si>
    <t>518622 Total</t>
  </si>
  <si>
    <t>526604 Total</t>
  </si>
  <si>
    <t>549031 Total</t>
  </si>
  <si>
    <t>550156 Total</t>
  </si>
  <si>
    <t>550187 Total</t>
  </si>
  <si>
    <t>555489 Total</t>
  </si>
  <si>
    <t>563945 Total</t>
  </si>
  <si>
    <t>622085 Total</t>
  </si>
  <si>
    <t>622612 Total</t>
  </si>
  <si>
    <t>432735 Total</t>
  </si>
  <si>
    <t>268335 Total</t>
  </si>
  <si>
    <t>268388 Total</t>
  </si>
  <si>
    <t>268409 Total</t>
  </si>
  <si>
    <t>268437 Total</t>
  </si>
  <si>
    <t>268440 Total</t>
  </si>
  <si>
    <t>268443 Total</t>
  </si>
  <si>
    <t>268457 Total</t>
  </si>
  <si>
    <t>268528 Total</t>
  </si>
  <si>
    <t>270348 Total</t>
  </si>
  <si>
    <t>280537 Total</t>
  </si>
  <si>
    <t>280836 Total</t>
  </si>
  <si>
    <t>281498 Total</t>
  </si>
  <si>
    <t>326688 Total</t>
  </si>
  <si>
    <t>326690 Total</t>
  </si>
  <si>
    <t>328449 Total</t>
  </si>
  <si>
    <t>328473 Total</t>
  </si>
  <si>
    <t>446066 Total</t>
  </si>
  <si>
    <t>268454 Total</t>
  </si>
  <si>
    <t>268519 Total</t>
  </si>
  <si>
    <t>317655 Total</t>
  </si>
  <si>
    <t>446083 Total</t>
  </si>
  <si>
    <t>361119 Total</t>
  </si>
  <si>
    <t>361172 Total</t>
  </si>
  <si>
    <t>446084 Total</t>
  </si>
  <si>
    <t>268458 Total</t>
  </si>
  <si>
    <t>268476 Total</t>
  </si>
  <si>
    <t>268502 Total</t>
  </si>
  <si>
    <t>268527 Total</t>
  </si>
  <si>
    <t>268530 Total</t>
  </si>
  <si>
    <t>268541 Total</t>
  </si>
  <si>
    <t>446097 Total</t>
  </si>
  <si>
    <t>360963 Total</t>
  </si>
  <si>
    <t>361079 Total</t>
  </si>
  <si>
    <t>361133 Total</t>
  </si>
  <si>
    <t>361146 Total</t>
  </si>
  <si>
    <t>364475 Total</t>
  </si>
  <si>
    <t>364478 Total</t>
  </si>
  <si>
    <t>364518 Total</t>
  </si>
  <si>
    <t>446146 Total</t>
  </si>
  <si>
    <t>268447 Total</t>
  </si>
  <si>
    <t>268523 Total</t>
  </si>
  <si>
    <t>270175 Total</t>
  </si>
  <si>
    <t>270181 Total</t>
  </si>
  <si>
    <t>283384 Total</t>
  </si>
  <si>
    <t>304101 Total</t>
  </si>
  <si>
    <t>328470 Total</t>
  </si>
  <si>
    <t>360883 Total</t>
  </si>
  <si>
    <t>360966 Total</t>
  </si>
  <si>
    <t>360974 Total</t>
  </si>
  <si>
    <t>361068 Total</t>
  </si>
  <si>
    <t>361124 Total</t>
  </si>
  <si>
    <t>361129 Total</t>
  </si>
  <si>
    <t>361137 Total</t>
  </si>
  <si>
    <t>361200 Total</t>
  </si>
  <si>
    <t>364147 Total</t>
  </si>
  <si>
    <t>364149 Total</t>
  </si>
  <si>
    <t>364324 Total</t>
  </si>
  <si>
    <t>446156 Total</t>
  </si>
  <si>
    <t>425413 Total</t>
  </si>
  <si>
    <t>425429 Total</t>
  </si>
  <si>
    <t>425452 Total</t>
  </si>
  <si>
    <t>425465 Total</t>
  </si>
  <si>
    <t>425469 Total</t>
  </si>
  <si>
    <t>425538 Total</t>
  </si>
  <si>
    <t>425561 Total</t>
  </si>
  <si>
    <t>425577 Total</t>
  </si>
  <si>
    <t>425578 Total</t>
  </si>
  <si>
    <t>431076 Total</t>
  </si>
  <si>
    <t>431110 Total</t>
  </si>
  <si>
    <t>431140 Total</t>
  </si>
  <si>
    <t>431141 Total</t>
  </si>
  <si>
    <t>470989 Total</t>
  </si>
  <si>
    <t>472587 Total</t>
  </si>
  <si>
    <t>454496 Total</t>
  </si>
  <si>
    <t>425400 Total</t>
  </si>
  <si>
    <t>425403 Total</t>
  </si>
  <si>
    <t>425410 Total</t>
  </si>
  <si>
    <t>425428 Total</t>
  </si>
  <si>
    <t>425450 Total</t>
  </si>
  <si>
    <t>425451 Total</t>
  </si>
  <si>
    <t>425553 Total</t>
  </si>
  <si>
    <t>431106 Total</t>
  </si>
  <si>
    <t>431125 Total</t>
  </si>
  <si>
    <t>431142 Total</t>
  </si>
  <si>
    <t>472184 Total</t>
  </si>
  <si>
    <t>454498 Total</t>
  </si>
  <si>
    <t>425456 Total</t>
  </si>
  <si>
    <t>431080 Total</t>
  </si>
  <si>
    <t>465695 Total</t>
  </si>
  <si>
    <t>425394 Total</t>
  </si>
  <si>
    <t>425540 Total</t>
  </si>
  <si>
    <t>431089 Total</t>
  </si>
  <si>
    <t>431123 Total</t>
  </si>
  <si>
    <t>465721 Total</t>
  </si>
  <si>
    <t>425417 Total</t>
  </si>
  <si>
    <t>425437 Total</t>
  </si>
  <si>
    <t>425446 Total</t>
  </si>
  <si>
    <t>431096 Total</t>
  </si>
  <si>
    <t>431127 Total</t>
  </si>
  <si>
    <t>431179 Total</t>
  </si>
  <si>
    <t>588824 Total</t>
  </si>
  <si>
    <t>465724 Total</t>
  </si>
  <si>
    <t>555481 Total</t>
  </si>
  <si>
    <t>566882 Total</t>
  </si>
  <si>
    <t>465742 Total</t>
  </si>
  <si>
    <t>474110 Total</t>
  </si>
  <si>
    <t>470982 Total</t>
  </si>
  <si>
    <t>472583 Total</t>
  </si>
  <si>
    <t>477543 Total</t>
  </si>
  <si>
    <t>470990 Total</t>
  </si>
  <si>
    <t>470993 Total</t>
  </si>
  <si>
    <t>472182 Total</t>
  </si>
  <si>
    <t>472580 Total</t>
  </si>
  <si>
    <t>477544 Total</t>
  </si>
  <si>
    <t>470999 Total</t>
  </si>
  <si>
    <t>472590 Total</t>
  </si>
  <si>
    <t>477547 Total</t>
  </si>
  <si>
    <t>470998 Total</t>
  </si>
  <si>
    <t>472592 Total</t>
  </si>
  <si>
    <t>477551 Total</t>
  </si>
  <si>
    <t>472606 Total</t>
  </si>
  <si>
    <t>477559 Total</t>
  </si>
  <si>
    <t>470957 Total</t>
  </si>
  <si>
    <t>472596 Total</t>
  </si>
  <si>
    <t>477569 Total</t>
  </si>
  <si>
    <t>470992 Total</t>
  </si>
  <si>
    <t>472602 Total</t>
  </si>
  <si>
    <t>477575 Total</t>
  </si>
  <si>
    <t>472593 Total</t>
  </si>
  <si>
    <t>477579 Total</t>
  </si>
  <si>
    <t>471003 Total</t>
  </si>
  <si>
    <t>472600 Total</t>
  </si>
  <si>
    <t>477590 Total</t>
  </si>
  <si>
    <t>470988 Total</t>
  </si>
  <si>
    <t>472614 Total</t>
  </si>
  <si>
    <t>477591 Total</t>
  </si>
  <si>
    <t>471002 Total</t>
  </si>
  <si>
    <t>472589 Total</t>
  </si>
  <si>
    <t>477598 Total</t>
  </si>
  <si>
    <t>471106 Total</t>
  </si>
  <si>
    <t>472541 Total</t>
  </si>
  <si>
    <t>477802 Total</t>
  </si>
  <si>
    <t>493530 Total</t>
  </si>
  <si>
    <t>494240 Total</t>
  </si>
  <si>
    <t>490276 Total</t>
  </si>
  <si>
    <t>493515 Total</t>
  </si>
  <si>
    <t>494164 Total</t>
  </si>
  <si>
    <t>490281 Total</t>
  </si>
  <si>
    <t>493513 Total</t>
  </si>
  <si>
    <t>494167 Total</t>
  </si>
  <si>
    <t>518638 Total</t>
  </si>
  <si>
    <t>490287 Total</t>
  </si>
  <si>
    <t>493483 Total</t>
  </si>
  <si>
    <t>494182 Total</t>
  </si>
  <si>
    <t>490293 Total</t>
  </si>
  <si>
    <t>493509 Total</t>
  </si>
  <si>
    <t>494208 Total</t>
  </si>
  <si>
    <t>490295 Total</t>
  </si>
  <si>
    <t>588190 Total</t>
  </si>
  <si>
    <t>588227 Total</t>
  </si>
  <si>
    <t>490306 Total</t>
  </si>
  <si>
    <t>493476 Total</t>
  </si>
  <si>
    <t>498854 Total</t>
  </si>
  <si>
    <t>490311 Total</t>
  </si>
  <si>
    <t>493490 Total</t>
  </si>
  <si>
    <t>490315 Total</t>
  </si>
  <si>
    <t>493496 Total</t>
  </si>
  <si>
    <t>494163 Total</t>
  </si>
  <si>
    <t>490317 Total</t>
  </si>
  <si>
    <t>493322 Total</t>
  </si>
  <si>
    <t>495281 Total</t>
  </si>
  <si>
    <t>491029 Total</t>
  </si>
  <si>
    <t>493347 Total</t>
  </si>
  <si>
    <t>493375 Total</t>
  </si>
  <si>
    <t>495259 Total</t>
  </si>
  <si>
    <t>495291 Total</t>
  </si>
  <si>
    <t>491046 Total</t>
  </si>
  <si>
    <t>493525 Total</t>
  </si>
  <si>
    <t>493541 Total</t>
  </si>
  <si>
    <t>496975 Total</t>
  </si>
  <si>
    <t>518618 Total</t>
  </si>
  <si>
    <t>750327 Total</t>
  </si>
  <si>
    <t>846236 Total</t>
  </si>
  <si>
    <t>500777 Total</t>
  </si>
  <si>
    <t>518608 Total</t>
  </si>
  <si>
    <t>500788 Total</t>
  </si>
  <si>
    <t>518641 Total</t>
  </si>
  <si>
    <t>500793 Total</t>
  </si>
  <si>
    <t>548971 Total</t>
  </si>
  <si>
    <t>550134 Total</t>
  </si>
  <si>
    <t>511661 Total</t>
  </si>
  <si>
    <t>548985 Total</t>
  </si>
  <si>
    <t>550123 Total</t>
  </si>
  <si>
    <t>511666 Total</t>
  </si>
  <si>
    <t>682035 Total</t>
  </si>
  <si>
    <t>511779 Total</t>
  </si>
  <si>
    <t>554820 Total</t>
  </si>
  <si>
    <t>555189 Total</t>
  </si>
  <si>
    <t>511781 Total</t>
  </si>
  <si>
    <t>566904 Total</t>
  </si>
  <si>
    <t>511783 Total</t>
  </si>
  <si>
    <t>555492 Total</t>
  </si>
  <si>
    <t>566885 Total</t>
  </si>
  <si>
    <t>519367 Total</t>
  </si>
  <si>
    <t>554748 Total</t>
  </si>
  <si>
    <t>566236 Total</t>
  </si>
  <si>
    <t>566983 Total</t>
  </si>
  <si>
    <t>567450 Total</t>
  </si>
  <si>
    <t>588147 Total</t>
  </si>
  <si>
    <t>522344 Total</t>
  </si>
  <si>
    <t>554744 Total</t>
  </si>
  <si>
    <t>555491 Total</t>
  </si>
  <si>
    <t>566980 Total</t>
  </si>
  <si>
    <t>567449 Total</t>
  </si>
  <si>
    <t>522345 Total</t>
  </si>
  <si>
    <t>554740 Total</t>
  </si>
  <si>
    <t>566981 Total</t>
  </si>
  <si>
    <t>522346 Total</t>
  </si>
  <si>
    <t>550174 Total</t>
  </si>
  <si>
    <t>522347 Total</t>
  </si>
  <si>
    <t>588155 Total</t>
  </si>
  <si>
    <t>523023 Total</t>
  </si>
  <si>
    <t>588213 Total</t>
  </si>
  <si>
    <t>523025 Total</t>
  </si>
  <si>
    <t>586598 Total</t>
  </si>
  <si>
    <t>586819 Total</t>
  </si>
  <si>
    <t>621928 Total</t>
  </si>
  <si>
    <t>622121 Total</t>
  </si>
  <si>
    <t>523033 Total</t>
  </si>
  <si>
    <t>555514 Total</t>
  </si>
  <si>
    <t>566884 Total</t>
  </si>
  <si>
    <t>523139 Total</t>
  </si>
  <si>
    <t>555483 Total</t>
  </si>
  <si>
    <t>566883 Total</t>
  </si>
  <si>
    <t>621834 Total</t>
  </si>
  <si>
    <t>622764 Total</t>
  </si>
  <si>
    <t>523142 Total</t>
  </si>
  <si>
    <t>555473 Total</t>
  </si>
  <si>
    <t>566881 Total</t>
  </si>
  <si>
    <t>623542 Total</t>
  </si>
  <si>
    <t>523143 Total</t>
  </si>
  <si>
    <t>586759 Total</t>
  </si>
  <si>
    <t>588171 Total</t>
  </si>
  <si>
    <t>529293 Total</t>
  </si>
  <si>
    <t>622080 Total</t>
  </si>
  <si>
    <t>622751 Total</t>
  </si>
  <si>
    <t>534499 Total</t>
  </si>
  <si>
    <t>678580 Total</t>
  </si>
  <si>
    <t>535519 Total</t>
  </si>
  <si>
    <t>621918 Total</t>
  </si>
  <si>
    <t>622589 Total</t>
  </si>
  <si>
    <t>535520 Total</t>
  </si>
  <si>
    <t>621836 Total</t>
  </si>
  <si>
    <t>622757 Total</t>
  </si>
  <si>
    <t>535527 Total</t>
  </si>
  <si>
    <t>621862 Total</t>
  </si>
  <si>
    <t>622013 Total</t>
  </si>
  <si>
    <t>622727 Total</t>
  </si>
  <si>
    <t>622758 Total</t>
  </si>
  <si>
    <t>535529 Total</t>
  </si>
  <si>
    <t>623268 Total</t>
  </si>
  <si>
    <t>537090 Total</t>
  </si>
  <si>
    <t>621857 Total</t>
  </si>
  <si>
    <t>621887 Total</t>
  </si>
  <si>
    <t>622582 Total</t>
  </si>
  <si>
    <t>622760 Total</t>
  </si>
  <si>
    <t>750322 Total</t>
  </si>
  <si>
    <t>540291 Total</t>
  </si>
  <si>
    <t>622067 Total</t>
  </si>
  <si>
    <t>622091 Total</t>
  </si>
  <si>
    <t>622779 Total</t>
  </si>
  <si>
    <t>540296 Total</t>
  </si>
  <si>
    <t>678611 Total</t>
  </si>
  <si>
    <t>543762 Total</t>
  </si>
  <si>
    <t>674403 Total</t>
  </si>
  <si>
    <t>678620 Total</t>
  </si>
  <si>
    <t>551954 Total</t>
  </si>
  <si>
    <t>674570 Total</t>
  </si>
  <si>
    <t>678570 Total</t>
  </si>
  <si>
    <t>551956 Total</t>
  </si>
  <si>
    <t>683392 Total</t>
  </si>
  <si>
    <t>551968 Total</t>
  </si>
  <si>
    <t>678614 Total</t>
  </si>
  <si>
    <t>551971 Total</t>
  </si>
  <si>
    <t>674864 Total</t>
  </si>
  <si>
    <t>678624 Total</t>
  </si>
  <si>
    <t>552988 Total</t>
  </si>
  <si>
    <t>674401 Total</t>
  </si>
  <si>
    <t>678581 Total</t>
  </si>
  <si>
    <t>759957 Total</t>
  </si>
  <si>
    <t>760110 Total</t>
  </si>
  <si>
    <t>784803 Total</t>
  </si>
  <si>
    <t>784808 Total</t>
  </si>
  <si>
    <t>552995 Total</t>
  </si>
  <si>
    <t>674425 Total</t>
  </si>
  <si>
    <t>678577 Total</t>
  </si>
  <si>
    <t>700628 Total</t>
  </si>
  <si>
    <t>759962 Total</t>
  </si>
  <si>
    <t>759991 Total</t>
  </si>
  <si>
    <t>784805 Total</t>
  </si>
  <si>
    <t>784811 Total</t>
  </si>
  <si>
    <t>557237 Total</t>
  </si>
  <si>
    <t>674445 Total</t>
  </si>
  <si>
    <t>678608 Total</t>
  </si>
  <si>
    <t>759961 Total</t>
  </si>
  <si>
    <t>760100 Total</t>
  </si>
  <si>
    <t>784802 Total</t>
  </si>
  <si>
    <t>784809 Total</t>
  </si>
  <si>
    <t>557238 Total</t>
  </si>
  <si>
    <t>700658 Total</t>
  </si>
  <si>
    <t>836295 Total</t>
  </si>
  <si>
    <t>836808 Total</t>
  </si>
  <si>
    <t>558183 Total</t>
  </si>
  <si>
    <t>700577 Total</t>
  </si>
  <si>
    <t>700961 Total</t>
  </si>
  <si>
    <t>558189 Total</t>
  </si>
  <si>
    <t>700566 Total</t>
  </si>
  <si>
    <t>700981 Total</t>
  </si>
  <si>
    <t>836275 Total</t>
  </si>
  <si>
    <t>836864 Total</t>
  </si>
  <si>
    <t>558200 Total</t>
  </si>
  <si>
    <t>700661 Total</t>
  </si>
  <si>
    <t>700950 Total</t>
  </si>
  <si>
    <t>558203 Total</t>
  </si>
  <si>
    <t>750430 Total</t>
  </si>
  <si>
    <t>750875 Total</t>
  </si>
  <si>
    <t>573650 Total</t>
  </si>
  <si>
    <t>750868 Total</t>
  </si>
  <si>
    <t>750876 Total</t>
  </si>
  <si>
    <t>752482 Total</t>
  </si>
  <si>
    <t>752484 Total</t>
  </si>
  <si>
    <t>573651 Total</t>
  </si>
  <si>
    <t>756361 Total</t>
  </si>
  <si>
    <t>756368 Total</t>
  </si>
  <si>
    <t>574581 Total</t>
  </si>
  <si>
    <t>836865 Total</t>
  </si>
  <si>
    <t>584820 Total</t>
  </si>
  <si>
    <t>836296 Total</t>
  </si>
  <si>
    <t>836738 Total</t>
  </si>
  <si>
    <t>584844 Total</t>
  </si>
  <si>
    <t>404561 Total</t>
  </si>
  <si>
    <t>417716 Total</t>
  </si>
  <si>
    <t>419754/419799 Total</t>
  </si>
  <si>
    <t>360936 Total</t>
  </si>
  <si>
    <t>364154 Total</t>
  </si>
  <si>
    <t>419772/446067 Total</t>
  </si>
  <si>
    <t>432735Chase Total</t>
  </si>
  <si>
    <t>396592 Total</t>
  </si>
  <si>
    <t>396572 Total</t>
  </si>
  <si>
    <t>446146_chase Total</t>
  </si>
  <si>
    <t>454498_chase Total</t>
  </si>
  <si>
    <t>477579CHASE Total</t>
  </si>
  <si>
    <t>477820 Total</t>
  </si>
  <si>
    <t>490274-test order Total</t>
  </si>
  <si>
    <t>477819 Total</t>
  </si>
  <si>
    <t>490293-test order Total</t>
  </si>
  <si>
    <t>582301 Total</t>
  </si>
  <si>
    <t>593409 Total</t>
  </si>
  <si>
    <t>490310 p holder Total</t>
  </si>
  <si>
    <t>730740 Total</t>
  </si>
  <si>
    <t>730745 Total</t>
  </si>
  <si>
    <t>500481GO Total</t>
  </si>
  <si>
    <t>522345 p holder Total</t>
  </si>
  <si>
    <t>741330 Total</t>
  </si>
  <si>
    <t>522347 chase Total</t>
  </si>
  <si>
    <t>523139 CHASE Total</t>
  </si>
  <si>
    <t>523142 Chase Total</t>
  </si>
  <si>
    <t>523142Chase Total</t>
  </si>
  <si>
    <t>523143 chase Total</t>
  </si>
  <si>
    <t>656936 Total</t>
  </si>
  <si>
    <t>535516Chase Total</t>
  </si>
  <si>
    <t>551956 chase Total</t>
  </si>
  <si>
    <t>552995chase Total</t>
  </si>
  <si>
    <t>557237chase Total</t>
  </si>
  <si>
    <t>(blank)</t>
  </si>
  <si>
    <t>(blank) Total</t>
  </si>
  <si>
    <t>715653 Total</t>
  </si>
  <si>
    <t>715659 Total</t>
  </si>
  <si>
    <t>750432 Total</t>
  </si>
  <si>
    <t>750867 Total</t>
  </si>
  <si>
    <t>759967 Total</t>
  </si>
  <si>
    <t>818999 Total</t>
  </si>
  <si>
    <t>573098 BRFS Total</t>
  </si>
  <si>
    <t>821415 Total</t>
  </si>
  <si>
    <t>584926 BRFS Total</t>
  </si>
  <si>
    <t>F9GM2HA</t>
  </si>
  <si>
    <t>F9GM3HA</t>
  </si>
  <si>
    <t>F9GM4HA</t>
  </si>
  <si>
    <t>F9GM5HA</t>
  </si>
  <si>
    <t>F9GM6HA</t>
  </si>
  <si>
    <t>F9GM7HA</t>
  </si>
  <si>
    <t>No</t>
  </si>
  <si>
    <t>date</t>
  </si>
  <si>
    <t>X</t>
  </si>
  <si>
    <t>XY</t>
  </si>
  <si>
    <t>X^2</t>
  </si>
  <si>
    <t>A</t>
  </si>
  <si>
    <t>B</t>
  </si>
  <si>
    <t>Y</t>
  </si>
  <si>
    <t>Jumlah</t>
  </si>
  <si>
    <t>Timeline</t>
  </si>
  <si>
    <t>Values</t>
  </si>
  <si>
    <t>Forecast</t>
  </si>
  <si>
    <t>Lower Confidence Bound</t>
  </si>
  <si>
    <t>Upper Confidence Bound</t>
  </si>
  <si>
    <t>Tahun</t>
  </si>
  <si>
    <t>Quarter</t>
  </si>
  <si>
    <t>Qtr1</t>
  </si>
  <si>
    <t>Qtr2</t>
  </si>
  <si>
    <t>Qtr3</t>
  </si>
  <si>
    <t>Qtr4</t>
  </si>
  <si>
    <t>2021 Total</t>
  </si>
  <si>
    <t>t</t>
  </si>
  <si>
    <t>MA(4)</t>
  </si>
  <si>
    <t>CMA(4)</t>
  </si>
  <si>
    <t>St,It</t>
  </si>
  <si>
    <t>St</t>
  </si>
  <si>
    <t>Deseasonalize</t>
  </si>
  <si>
    <t>Tt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</si>
  <si>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</si>
  <si>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</si>
  <si>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</si>
  <si>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</si>
  <si>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</si>
  <si>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</si>
  <si>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</si>
  <si>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</si>
  <si>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</si>
  <si>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</si>
  <si>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</si>
  <si>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</si>
  <si>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</si>
  <si>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</si>
  <si>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</si>
  <si>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</si>
  <si>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</si>
  <si>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</si>
  <si>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</si>
  <si>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</si>
  <si>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</si>
  <si>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</si>
  <si>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</si>
  <si>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</si>
  <si>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Jumlah Eksport (Y)</t>
  </si>
  <si>
    <t>Prediksi</t>
  </si>
  <si>
    <t>Forcast</t>
  </si>
  <si>
    <t>eksport</t>
  </si>
  <si>
    <t>Eksport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</si>
</sst>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mm\-yy;@"/>
    <numFmt numFmtId="165" formatCode="[$-409]d\-mmm\-yy;@"/>
  </numFmts>
  <fonts count="3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  <charset val="1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rgb="FFFF0000"/>
      <name val="Calibri"/>
      <family val="2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rgb="FFFF000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0"/>
      <color rgb="FF0070C0"/>
      <name val="Arial"/>
      <family val="2"/>
    </font>
    <font>
      <b/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indexed="8"/>
      <name val="Calibri"/>
      <family val="2"/>
      <charset val="1"/>
    </font>
    <font>
      <b/>
      <sz val="11"/>
      <color indexed="8"/>
      <name val="Calibri"/>
      <family val="2"/>
    </font>
    <font>
      <sz val="11"/>
      <color rgb="FF00000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57"/>
        <bgColor indexed="21"/>
      </patternFill>
    </fill>
    <fill>
      <patternFill patternType="solid">
        <fgColor indexed="45"/>
        <bgColor indexed="2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F0"/>
        <bgColor indexed="64"/>
      </patternFill>
    </fill>
  </fills>
  <borders count="8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 style="dotted">
        <color auto="1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ck">
        <color auto="1"/>
      </left>
      <right style="thin">
        <color auto="1"/>
      </right>
      <top/>
      <bottom style="dotted">
        <color auto="1"/>
      </bottom>
      <diagonal/>
    </border>
    <border>
      <left style="thin">
        <color auto="1"/>
      </left>
      <right style="thin">
        <color auto="1"/>
      </right>
      <top/>
      <bottom style="dotted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/>
      <diagonal/>
    </border>
    <border>
      <left style="medium">
        <color indexed="64"/>
      </left>
      <right style="dashed">
        <color indexed="64"/>
      </right>
      <top/>
      <bottom/>
      <diagonal/>
    </border>
    <border>
      <left style="medium">
        <color indexed="64"/>
      </left>
      <right style="dashed">
        <color indexed="64"/>
      </right>
      <top/>
      <bottom style="dashed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/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dashed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dashed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dashed">
        <color auto="1"/>
      </right>
      <top/>
      <bottom style="hair">
        <color auto="1"/>
      </bottom>
      <diagonal/>
    </border>
    <border>
      <left style="medium">
        <color auto="1"/>
      </left>
      <right/>
      <top/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3">
    <xf numFmtId="0" fontId="0" fillId="0" borderId="0"/>
    <xf numFmtId="0" fontId="3" fillId="0" borderId="0"/>
    <xf numFmtId="0" fontId="32" fillId="0" borderId="0"/>
  </cellStyleXfs>
  <cellXfs count="1540">
    <xf numFmtId="0" fontId="0" fillId="0" borderId="0" xfId="0"/>
    <xf numFmtId="0" fontId="4" fillId="2" borderId="1" xfId="1" applyFont="1" applyFill="1" applyBorder="1" applyAlignment="1" applyProtection="1">
      <alignment vertical="top" wrapText="1"/>
      <protection hidden="1"/>
    </xf>
    <xf numFmtId="0" fontId="4" fillId="2" borderId="2" xfId="1" applyFont="1" applyFill="1" applyBorder="1" applyAlignment="1" applyProtection="1">
      <alignment vertical="top" wrapText="1"/>
      <protection hidden="1"/>
    </xf>
    <xf numFmtId="0" fontId="4" fillId="2" borderId="2" xfId="1" applyFont="1" applyFill="1" applyBorder="1" applyAlignment="1" applyProtection="1">
      <alignment horizontal="left" vertical="top" wrapText="1"/>
      <protection hidden="1"/>
    </xf>
    <xf numFmtId="164" fontId="4" fillId="2" borderId="2" xfId="1" applyNumberFormat="1" applyFont="1" applyFill="1" applyBorder="1" applyAlignment="1" applyProtection="1">
      <alignment vertical="top" wrapText="1"/>
      <protection hidden="1"/>
    </xf>
    <xf numFmtId="165" fontId="4" fillId="2" borderId="2" xfId="1" applyNumberFormat="1" applyFont="1" applyFill="1" applyBorder="1" applyAlignment="1" applyProtection="1">
      <alignment vertical="top" wrapText="1"/>
      <protection hidden="1"/>
    </xf>
    <xf numFmtId="0" fontId="5" fillId="3" borderId="2" xfId="1" applyFont="1" applyFill="1" applyBorder="1" applyAlignment="1" applyProtection="1">
      <alignment vertical="top" wrapText="1"/>
      <protection hidden="1"/>
    </xf>
    <xf numFmtId="0" fontId="6" fillId="4" borderId="3" xfId="0" applyFont="1" applyFill="1" applyBorder="1" applyAlignment="1">
      <alignment horizontal="center" vertical="center" wrapText="1"/>
    </xf>
    <xf numFmtId="0" fontId="0" fillId="4" borderId="2" xfId="0" applyFill="1" applyBorder="1"/>
    <xf numFmtId="0" fontId="0" fillId="4" borderId="0" xfId="0" applyFill="1"/>
    <xf numFmtId="0" fontId="6" fillId="4" borderId="0" xfId="0" applyFont="1" applyFill="1" applyAlignment="1">
      <alignment horizontal="left"/>
    </xf>
    <xf numFmtId="165" fontId="0" fillId="4" borderId="0" xfId="0" applyNumberFormat="1" applyFill="1"/>
    <xf numFmtId="165" fontId="0" fillId="4" borderId="2" xfId="0" applyNumberFormat="1" applyFill="1" applyBorder="1"/>
    <xf numFmtId="0" fontId="0" fillId="5" borderId="2" xfId="0" applyFill="1" applyBorder="1"/>
    <xf numFmtId="0" fontId="6" fillId="4" borderId="4" xfId="0" applyFont="1" applyFill="1" applyBorder="1" applyAlignment="1">
      <alignment horizontal="center" vertical="center" wrapText="1"/>
    </xf>
    <xf numFmtId="0" fontId="0" fillId="4" borderId="0" xfId="0" applyFill="1" applyAlignment="1">
      <alignment horizontal="left"/>
    </xf>
    <xf numFmtId="0" fontId="6" fillId="4" borderId="5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left"/>
    </xf>
    <xf numFmtId="165" fontId="1" fillId="4" borderId="2" xfId="0" applyNumberFormat="1" applyFont="1" applyFill="1" applyBorder="1"/>
    <xf numFmtId="0" fontId="6" fillId="4" borderId="2" xfId="0" applyFont="1" applyFill="1" applyBorder="1" applyAlignment="1">
      <alignment horizontal="center" vertical="center" wrapText="1"/>
    </xf>
    <xf numFmtId="0" fontId="6" fillId="4" borderId="2" xfId="0" applyFont="1" applyFill="1" applyBorder="1"/>
    <xf numFmtId="165" fontId="1" fillId="4" borderId="0" xfId="0" applyNumberFormat="1" applyFont="1" applyFill="1"/>
    <xf numFmtId="0" fontId="6" fillId="6" borderId="5" xfId="0" applyFont="1" applyFill="1" applyBorder="1" applyAlignment="1">
      <alignment horizontal="center" vertical="center" wrapText="1"/>
    </xf>
    <xf numFmtId="0" fontId="1" fillId="4" borderId="0" xfId="0" applyFont="1" applyFill="1"/>
    <xf numFmtId="0" fontId="0" fillId="5" borderId="0" xfId="0" applyFill="1"/>
    <xf numFmtId="0" fontId="0" fillId="5" borderId="0" xfId="0" applyFill="1" applyAlignment="1">
      <alignment horizontal="left"/>
    </xf>
    <xf numFmtId="0" fontId="6" fillId="5" borderId="0" xfId="0" applyFont="1" applyFill="1"/>
    <xf numFmtId="165" fontId="0" fillId="5" borderId="0" xfId="0" applyNumberFormat="1" applyFill="1"/>
    <xf numFmtId="165" fontId="0" fillId="5" borderId="6" xfId="0" applyNumberFormat="1" applyFill="1" applyBorder="1"/>
    <xf numFmtId="0" fontId="1" fillId="4" borderId="2" xfId="0" applyFont="1" applyFill="1" applyBorder="1"/>
    <xf numFmtId="0" fontId="1" fillId="4" borderId="2" xfId="0" applyFont="1" applyFill="1" applyBorder="1" applyAlignment="1">
      <alignment horizontal="left"/>
    </xf>
    <xf numFmtId="165" fontId="0" fillId="4" borderId="6" xfId="0" applyNumberFormat="1" applyFill="1" applyBorder="1"/>
    <xf numFmtId="0" fontId="0" fillId="4" borderId="2" xfId="0" applyFill="1" applyBorder="1" applyAlignment="1">
      <alignment horizontal="left"/>
    </xf>
    <xf numFmtId="0" fontId="6" fillId="4" borderId="8" xfId="0" applyFont="1" applyFill="1" applyBorder="1" applyAlignment="1">
      <alignment horizontal="center" vertical="center" wrapText="1"/>
    </xf>
    <xf numFmtId="165" fontId="0" fillId="5" borderId="2" xfId="0" applyNumberFormat="1" applyFill="1" applyBorder="1"/>
    <xf numFmtId="0" fontId="0" fillId="4" borderId="9" xfId="0" applyFill="1" applyBorder="1"/>
    <xf numFmtId="0" fontId="6" fillId="4" borderId="10" xfId="0" applyFont="1" applyFill="1" applyBorder="1" applyAlignment="1">
      <alignment horizontal="center" vertical="center" wrapText="1"/>
    </xf>
    <xf numFmtId="0" fontId="0" fillId="4" borderId="10" xfId="0" applyFill="1" applyBorder="1"/>
    <xf numFmtId="0" fontId="6" fillId="4" borderId="10" xfId="0" applyFont="1" applyFill="1" applyBorder="1" applyAlignment="1">
      <alignment horizontal="left"/>
    </xf>
    <xf numFmtId="165" fontId="0" fillId="4" borderId="10" xfId="0" applyNumberFormat="1" applyFill="1" applyBorder="1"/>
    <xf numFmtId="165" fontId="0" fillId="4" borderId="11" xfId="0" applyNumberFormat="1" applyFill="1" applyBorder="1"/>
    <xf numFmtId="0" fontId="1" fillId="6" borderId="12" xfId="0" applyFont="1" applyFill="1" applyBorder="1" applyAlignment="1">
      <alignment horizontal="center" vertical="center" wrapText="1"/>
    </xf>
    <xf numFmtId="0" fontId="0" fillId="4" borderId="8" xfId="0" applyFill="1" applyBorder="1"/>
    <xf numFmtId="0" fontId="6" fillId="4" borderId="8" xfId="0" applyFont="1" applyFill="1" applyBorder="1" applyAlignment="1">
      <alignment horizontal="left"/>
    </xf>
    <xf numFmtId="165" fontId="0" fillId="4" borderId="8" xfId="0" applyNumberFormat="1" applyFill="1" applyBorder="1"/>
    <xf numFmtId="165" fontId="0" fillId="4" borderId="13" xfId="0" applyNumberFormat="1" applyFill="1" applyBorder="1"/>
    <xf numFmtId="0" fontId="6" fillId="4" borderId="10" xfId="0" applyFont="1" applyFill="1" applyBorder="1"/>
    <xf numFmtId="165" fontId="6" fillId="4" borderId="10" xfId="0" applyNumberFormat="1" applyFont="1" applyFill="1" applyBorder="1"/>
    <xf numFmtId="0" fontId="0" fillId="4" borderId="3" xfId="0" applyFill="1" applyBorder="1"/>
    <xf numFmtId="0" fontId="1" fillId="4" borderId="3" xfId="0" applyFont="1" applyFill="1" applyBorder="1"/>
    <xf numFmtId="0" fontId="0" fillId="4" borderId="3" xfId="0" applyFill="1" applyBorder="1" applyAlignment="1">
      <alignment horizontal="left"/>
    </xf>
    <xf numFmtId="165" fontId="0" fillId="4" borderId="3" xfId="0" applyNumberFormat="1" applyFill="1" applyBorder="1"/>
    <xf numFmtId="165" fontId="0" fillId="6" borderId="6" xfId="0" applyNumberFormat="1" applyFill="1" applyBorder="1"/>
    <xf numFmtId="0" fontId="0" fillId="6" borderId="12" xfId="0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left"/>
    </xf>
    <xf numFmtId="165" fontId="1" fillId="4" borderId="3" xfId="0" applyNumberFormat="1" applyFont="1" applyFill="1" applyBorder="1"/>
    <xf numFmtId="0" fontId="0" fillId="5" borderId="10" xfId="0" applyFill="1" applyBorder="1"/>
    <xf numFmtId="0" fontId="6" fillId="5" borderId="12" xfId="0" applyFont="1" applyFill="1" applyBorder="1" applyAlignment="1">
      <alignment horizontal="center" vertical="center" wrapText="1"/>
    </xf>
    <xf numFmtId="0" fontId="0" fillId="5" borderId="14" xfId="0" applyFill="1" applyBorder="1"/>
    <xf numFmtId="0" fontId="6" fillId="4" borderId="15" xfId="0" applyFont="1" applyFill="1" applyBorder="1" applyAlignment="1">
      <alignment horizontal="center" vertical="center" wrapText="1"/>
    </xf>
    <xf numFmtId="0" fontId="6" fillId="5" borderId="0" xfId="0" applyFont="1" applyFill="1" applyAlignment="1">
      <alignment horizontal="left"/>
    </xf>
    <xf numFmtId="165" fontId="1" fillId="5" borderId="0" xfId="0" applyNumberFormat="1" applyFont="1" applyFill="1"/>
    <xf numFmtId="0" fontId="6" fillId="4" borderId="0" xfId="0" applyFont="1" applyFill="1"/>
    <xf numFmtId="0" fontId="0" fillId="5" borderId="2" xfId="0" applyFill="1" applyBorder="1" applyAlignment="1">
      <alignment horizontal="left"/>
    </xf>
    <xf numFmtId="0" fontId="6" fillId="4" borderId="16" xfId="0" applyFont="1" applyFill="1" applyBorder="1" applyAlignment="1">
      <alignment horizontal="center" vertical="center" wrapText="1"/>
    </xf>
    <xf numFmtId="0" fontId="0" fillId="6" borderId="15" xfId="0" applyFill="1" applyBorder="1" applyAlignment="1">
      <alignment horizontal="center" vertical="center" wrapText="1"/>
    </xf>
    <xf numFmtId="0" fontId="0" fillId="4" borderId="7" xfId="0" applyFill="1" applyBorder="1"/>
    <xf numFmtId="0" fontId="6" fillId="4" borderId="12" xfId="0" applyFont="1" applyFill="1" applyBorder="1" applyAlignment="1">
      <alignment horizontal="center" vertical="center" wrapText="1"/>
    </xf>
    <xf numFmtId="0" fontId="6" fillId="6" borderId="12" xfId="0" applyFont="1" applyFill="1" applyBorder="1" applyAlignment="1">
      <alignment horizontal="center" vertical="center" wrapText="1"/>
    </xf>
    <xf numFmtId="0" fontId="0" fillId="0" borderId="2" xfId="0" applyBorder="1"/>
    <xf numFmtId="0" fontId="1" fillId="0" borderId="2" xfId="0" applyFont="1" applyBorder="1"/>
    <xf numFmtId="0" fontId="1" fillId="0" borderId="2" xfId="0" applyFont="1" applyBorder="1" applyAlignment="1">
      <alignment horizontal="left"/>
    </xf>
    <xf numFmtId="16" fontId="0" fillId="0" borderId="2" xfId="0" applyNumberFormat="1" applyBorder="1"/>
    <xf numFmtId="165" fontId="0" fillId="0" borderId="2" xfId="0" applyNumberFormat="1" applyBorder="1"/>
    <xf numFmtId="0" fontId="6" fillId="6" borderId="8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6" fillId="6" borderId="16" xfId="0" applyFont="1" applyFill="1" applyBorder="1" applyAlignment="1">
      <alignment horizontal="center" vertical="center" wrapText="1"/>
    </xf>
    <xf numFmtId="0" fontId="0" fillId="7" borderId="0" xfId="0" applyFill="1"/>
    <xf numFmtId="0" fontId="6" fillId="4" borderId="0" xfId="0" applyFont="1" applyFill="1" applyAlignment="1">
      <alignment horizontal="center" vertical="center" wrapText="1"/>
    </xf>
    <xf numFmtId="0" fontId="6" fillId="5" borderId="2" xfId="0" applyFont="1" applyFill="1" applyBorder="1"/>
    <xf numFmtId="0" fontId="1" fillId="5" borderId="2" xfId="0" applyFont="1" applyFill="1" applyBorder="1" applyAlignment="1">
      <alignment horizontal="left"/>
    </xf>
    <xf numFmtId="165" fontId="6" fillId="5" borderId="2" xfId="0" applyNumberFormat="1" applyFont="1" applyFill="1" applyBorder="1"/>
    <xf numFmtId="165" fontId="6" fillId="4" borderId="2" xfId="0" applyNumberFormat="1" applyFont="1" applyFill="1" applyBorder="1"/>
    <xf numFmtId="0" fontId="0" fillId="4" borderId="8" xfId="0" applyFill="1" applyBorder="1" applyAlignment="1">
      <alignment horizontal="left"/>
    </xf>
    <xf numFmtId="0" fontId="1" fillId="5" borderId="2" xfId="0" applyFont="1" applyFill="1" applyBorder="1"/>
    <xf numFmtId="0" fontId="6" fillId="5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left"/>
    </xf>
    <xf numFmtId="165" fontId="6" fillId="4" borderId="0" xfId="0" applyNumberFormat="1" applyFont="1" applyFill="1"/>
    <xf numFmtId="0" fontId="1" fillId="5" borderId="0" xfId="0" applyFont="1" applyFill="1" applyAlignment="1">
      <alignment horizontal="left"/>
    </xf>
    <xf numFmtId="0" fontId="1" fillId="5" borderId="0" xfId="0" applyFont="1" applyFill="1"/>
    <xf numFmtId="165" fontId="6" fillId="5" borderId="0" xfId="0" applyNumberFormat="1" applyFont="1" applyFill="1"/>
    <xf numFmtId="165" fontId="0" fillId="5" borderId="8" xfId="0" applyNumberFormat="1" applyFill="1" applyBorder="1"/>
    <xf numFmtId="0" fontId="6" fillId="6" borderId="0" xfId="0" applyFont="1" applyFill="1" applyAlignment="1">
      <alignment horizontal="center" vertical="center" wrapText="1"/>
    </xf>
    <xf numFmtId="0" fontId="7" fillId="4" borderId="2" xfId="0" applyFont="1" applyFill="1" applyBorder="1" applyAlignment="1">
      <alignment horizontal="left"/>
    </xf>
    <xf numFmtId="0" fontId="7" fillId="4" borderId="2" xfId="0" applyFont="1" applyFill="1" applyBorder="1" applyAlignment="1">
      <alignment horizontal="right"/>
    </xf>
    <xf numFmtId="0" fontId="8" fillId="5" borderId="2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right"/>
    </xf>
    <xf numFmtId="0" fontId="6" fillId="5" borderId="2" xfId="0" applyFont="1" applyFill="1" applyBorder="1" applyAlignment="1">
      <alignment horizontal="left"/>
    </xf>
    <xf numFmtId="0" fontId="6" fillId="5" borderId="3" xfId="0" applyFont="1" applyFill="1" applyBorder="1" applyAlignment="1">
      <alignment horizontal="center" vertical="center" wrapText="1"/>
    </xf>
    <xf numFmtId="0" fontId="0" fillId="5" borderId="3" xfId="0" applyFill="1" applyBorder="1"/>
    <xf numFmtId="0" fontId="1" fillId="5" borderId="3" xfId="0" applyFont="1" applyFill="1" applyBorder="1"/>
    <xf numFmtId="0" fontId="1" fillId="5" borderId="3" xfId="0" applyFont="1" applyFill="1" applyBorder="1" applyAlignment="1">
      <alignment horizontal="left"/>
    </xf>
    <xf numFmtId="165" fontId="0" fillId="5" borderId="3" xfId="0" applyNumberFormat="1" applyFill="1" applyBorder="1"/>
    <xf numFmtId="0" fontId="1" fillId="4" borderId="3" xfId="0" applyFont="1" applyFill="1" applyBorder="1" applyAlignment="1">
      <alignment horizontal="left"/>
    </xf>
    <xf numFmtId="0" fontId="0" fillId="4" borderId="14" xfId="0" applyFill="1" applyBorder="1"/>
    <xf numFmtId="0" fontId="1" fillId="4" borderId="14" xfId="0" applyFont="1" applyFill="1" applyBorder="1"/>
    <xf numFmtId="0" fontId="6" fillId="4" borderId="8" xfId="0" applyFont="1" applyFill="1" applyBorder="1"/>
    <xf numFmtId="14" fontId="0" fillId="4" borderId="2" xfId="0" applyNumberFormat="1" applyFill="1" applyBorder="1" applyAlignment="1">
      <alignment wrapText="1"/>
    </xf>
    <xf numFmtId="14" fontId="0" fillId="4" borderId="0" xfId="0" applyNumberFormat="1" applyFill="1" applyAlignment="1">
      <alignment wrapText="1"/>
    </xf>
    <xf numFmtId="0" fontId="6" fillId="4" borderId="3" xfId="0" applyFont="1" applyFill="1" applyBorder="1"/>
    <xf numFmtId="165" fontId="6" fillId="4" borderId="3" xfId="0" applyNumberFormat="1" applyFont="1" applyFill="1" applyBorder="1"/>
    <xf numFmtId="16" fontId="0" fillId="4" borderId="0" xfId="0" applyNumberFormat="1" applyFill="1"/>
    <xf numFmtId="165" fontId="0" fillId="4" borderId="2" xfId="0" applyNumberFormat="1" applyFill="1" applyBorder="1" applyAlignment="1">
      <alignment wrapText="1"/>
    </xf>
    <xf numFmtId="165" fontId="0" fillId="4" borderId="8" xfId="0" applyNumberFormat="1" applyFill="1" applyBorder="1" applyAlignment="1">
      <alignment wrapText="1"/>
    </xf>
    <xf numFmtId="0" fontId="6" fillId="5" borderId="3" xfId="0" applyFont="1" applyFill="1" applyBorder="1"/>
    <xf numFmtId="0" fontId="1" fillId="4" borderId="8" xfId="0" applyFont="1" applyFill="1" applyBorder="1"/>
    <xf numFmtId="0" fontId="6" fillId="5" borderId="8" xfId="0" applyFont="1" applyFill="1" applyBorder="1" applyAlignment="1">
      <alignment horizontal="center" vertical="center" wrapText="1"/>
    </xf>
    <xf numFmtId="0" fontId="0" fillId="5" borderId="8" xfId="0" applyFill="1" applyBorder="1"/>
    <xf numFmtId="0" fontId="6" fillId="5" borderId="8" xfId="0" applyFont="1" applyFill="1" applyBorder="1" applyAlignment="1">
      <alignment horizontal="left"/>
    </xf>
    <xf numFmtId="0" fontId="6" fillId="5" borderId="8" xfId="0" applyFont="1" applyFill="1" applyBorder="1"/>
    <xf numFmtId="0" fontId="0" fillId="4" borderId="2" xfId="0" applyFill="1" applyBorder="1" applyAlignment="1">
      <alignment horizontal="center" vertical="center" wrapText="1"/>
    </xf>
    <xf numFmtId="0" fontId="0" fillId="4" borderId="12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17" xfId="0" applyFont="1" applyFill="1" applyBorder="1" applyAlignment="1">
      <alignment horizontal="center" vertical="center" wrapText="1"/>
    </xf>
    <xf numFmtId="0" fontId="9" fillId="4" borderId="18" xfId="0" applyFont="1" applyFill="1" applyBorder="1" applyAlignment="1">
      <alignment horizontal="center" vertical="center" wrapText="1"/>
    </xf>
    <xf numFmtId="0" fontId="9" fillId="4" borderId="1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9" fillId="4" borderId="8" xfId="0" applyFont="1" applyFill="1" applyBorder="1" applyAlignment="1">
      <alignment horizontal="center" vertical="center" wrapText="1"/>
    </xf>
    <xf numFmtId="0" fontId="9" fillId="5" borderId="3" xfId="0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left"/>
    </xf>
    <xf numFmtId="0" fontId="9" fillId="5" borderId="8" xfId="0" applyFont="1" applyFill="1" applyBorder="1" applyAlignment="1">
      <alignment horizontal="center" vertical="center" wrapText="1"/>
    </xf>
    <xf numFmtId="0" fontId="9" fillId="5" borderId="2" xfId="0" applyFont="1" applyFill="1" applyBorder="1" applyAlignment="1">
      <alignment horizontal="center" vertical="center" wrapText="1"/>
    </xf>
    <xf numFmtId="0" fontId="0" fillId="5" borderId="8" xfId="0" applyFill="1" applyBorder="1" applyAlignment="1">
      <alignment horizontal="left"/>
    </xf>
    <xf numFmtId="0" fontId="10" fillId="4" borderId="2" xfId="0" applyFont="1" applyFill="1" applyBorder="1" applyAlignment="1">
      <alignment horizontal="center" vertical="center" wrapText="1"/>
    </xf>
    <xf numFmtId="0" fontId="10" fillId="4" borderId="8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0" fillId="5" borderId="2" xfId="0" applyFont="1" applyFill="1" applyBorder="1" applyAlignment="1">
      <alignment horizontal="center" vertical="center" wrapText="1"/>
    </xf>
    <xf numFmtId="0" fontId="10" fillId="5" borderId="8" xfId="0" applyFont="1" applyFill="1" applyBorder="1" applyAlignment="1">
      <alignment horizontal="center" vertical="center" wrapText="1"/>
    </xf>
    <xf numFmtId="0" fontId="11" fillId="5" borderId="19" xfId="0" applyFont="1" applyFill="1" applyBorder="1"/>
    <xf numFmtId="0" fontId="12" fillId="5" borderId="19" xfId="0" applyFont="1" applyFill="1" applyBorder="1"/>
    <xf numFmtId="0" fontId="12" fillId="5" borderId="19" xfId="0" applyFont="1" applyFill="1" applyBorder="1" applyAlignment="1">
      <alignment horizontal="left"/>
    </xf>
    <xf numFmtId="165" fontId="12" fillId="5" borderId="19" xfId="0" applyNumberFormat="1" applyFont="1" applyFill="1" applyBorder="1"/>
    <xf numFmtId="165" fontId="11" fillId="5" borderId="20" xfId="0" applyNumberFormat="1" applyFont="1" applyFill="1" applyBorder="1"/>
    <xf numFmtId="0" fontId="11" fillId="5" borderId="20" xfId="0" applyFont="1" applyFill="1" applyBorder="1"/>
    <xf numFmtId="0" fontId="11" fillId="5" borderId="21" xfId="0" applyFont="1" applyFill="1" applyBorder="1"/>
    <xf numFmtId="0" fontId="12" fillId="5" borderId="21" xfId="0" applyFont="1" applyFill="1" applyBorder="1"/>
    <xf numFmtId="0" fontId="12" fillId="5" borderId="21" xfId="0" applyFont="1" applyFill="1" applyBorder="1" applyAlignment="1">
      <alignment horizontal="left"/>
    </xf>
    <xf numFmtId="165" fontId="12" fillId="5" borderId="21" xfId="0" applyNumberFormat="1" applyFont="1" applyFill="1" applyBorder="1"/>
    <xf numFmtId="165" fontId="11" fillId="5" borderId="21" xfId="0" applyNumberFormat="1" applyFont="1" applyFill="1" applyBorder="1"/>
    <xf numFmtId="0" fontId="11" fillId="4" borderId="21" xfId="0" applyFont="1" applyFill="1" applyBorder="1"/>
    <xf numFmtId="0" fontId="12" fillId="4" borderId="21" xfId="0" applyFont="1" applyFill="1" applyBorder="1"/>
    <xf numFmtId="0" fontId="12" fillId="4" borderId="21" xfId="0" applyFont="1" applyFill="1" applyBorder="1" applyAlignment="1">
      <alignment horizontal="left"/>
    </xf>
    <xf numFmtId="165" fontId="12" fillId="4" borderId="21" xfId="0" applyNumberFormat="1" applyFont="1" applyFill="1" applyBorder="1"/>
    <xf numFmtId="165" fontId="11" fillId="4" borderId="21" xfId="0" applyNumberFormat="1" applyFont="1" applyFill="1" applyBorder="1"/>
    <xf numFmtId="0" fontId="12" fillId="5" borderId="0" xfId="0" applyFont="1" applyFill="1"/>
    <xf numFmtId="0" fontId="13" fillId="5" borderId="0" xfId="0" applyFont="1" applyFill="1" applyAlignment="1">
      <alignment horizontal="left"/>
    </xf>
    <xf numFmtId="165" fontId="12" fillId="5" borderId="0" xfId="0" applyNumberFormat="1" applyFont="1" applyFill="1"/>
    <xf numFmtId="0" fontId="13" fillId="4" borderId="0" xfId="0" applyFont="1" applyFill="1" applyAlignment="1">
      <alignment horizontal="left"/>
    </xf>
    <xf numFmtId="0" fontId="12" fillId="4" borderId="0" xfId="0" applyFont="1" applyFill="1"/>
    <xf numFmtId="165" fontId="12" fillId="4" borderId="0" xfId="0" applyNumberFormat="1" applyFont="1" applyFill="1"/>
    <xf numFmtId="0" fontId="12" fillId="5" borderId="0" xfId="0" applyFont="1" applyFill="1" applyAlignment="1">
      <alignment horizontal="left"/>
    </xf>
    <xf numFmtId="0" fontId="11" fillId="5" borderId="22" xfId="0" applyFont="1" applyFill="1" applyBorder="1"/>
    <xf numFmtId="0" fontId="12" fillId="5" borderId="23" xfId="0" applyFont="1" applyFill="1" applyBorder="1"/>
    <xf numFmtId="0" fontId="12" fillId="5" borderId="23" xfId="0" applyFont="1" applyFill="1" applyBorder="1" applyAlignment="1">
      <alignment horizontal="left"/>
    </xf>
    <xf numFmtId="165" fontId="12" fillId="5" borderId="23" xfId="0" applyNumberFormat="1" applyFont="1" applyFill="1" applyBorder="1"/>
    <xf numFmtId="165" fontId="11" fillId="5" borderId="23" xfId="0" applyNumberFormat="1" applyFont="1" applyFill="1" applyBorder="1"/>
    <xf numFmtId="0" fontId="11" fillId="5" borderId="23" xfId="0" applyFont="1" applyFill="1" applyBorder="1"/>
    <xf numFmtId="0" fontId="11" fillId="5" borderId="24" xfId="0" applyFont="1" applyFill="1" applyBorder="1"/>
    <xf numFmtId="0" fontId="11" fillId="8" borderId="24" xfId="0" applyFont="1" applyFill="1" applyBorder="1"/>
    <xf numFmtId="0" fontId="12" fillId="8" borderId="21" xfId="0" applyFont="1" applyFill="1" applyBorder="1"/>
    <xf numFmtId="0" fontId="12" fillId="8" borderId="21" xfId="0" applyFont="1" applyFill="1" applyBorder="1" applyAlignment="1">
      <alignment horizontal="left"/>
    </xf>
    <xf numFmtId="165" fontId="12" fillId="8" borderId="21" xfId="0" applyNumberFormat="1" applyFont="1" applyFill="1" applyBorder="1"/>
    <xf numFmtId="165" fontId="11" fillId="8" borderId="21" xfId="0" applyNumberFormat="1" applyFont="1" applyFill="1" applyBorder="1"/>
    <xf numFmtId="0" fontId="11" fillId="8" borderId="21" xfId="0" applyFont="1" applyFill="1" applyBorder="1"/>
    <xf numFmtId="1" fontId="12" fillId="5" borderId="0" xfId="0" applyNumberFormat="1" applyFont="1" applyFill="1"/>
    <xf numFmtId="0" fontId="12" fillId="8" borderId="0" xfId="0" applyFont="1" applyFill="1" applyAlignment="1">
      <alignment horizontal="left"/>
    </xf>
    <xf numFmtId="1" fontId="12" fillId="8" borderId="0" xfId="0" applyNumberFormat="1" applyFont="1" applyFill="1"/>
    <xf numFmtId="165" fontId="12" fillId="8" borderId="0" xfId="0" applyNumberFormat="1" applyFont="1" applyFill="1"/>
    <xf numFmtId="0" fontId="14" fillId="5" borderId="22" xfId="0" applyFont="1" applyFill="1" applyBorder="1"/>
    <xf numFmtId="1" fontId="15" fillId="5" borderId="0" xfId="0" applyNumberFormat="1" applyFont="1" applyFill="1"/>
    <xf numFmtId="0" fontId="15" fillId="5" borderId="21" xfId="0" applyFont="1" applyFill="1" applyBorder="1"/>
    <xf numFmtId="0" fontId="16" fillId="5" borderId="0" xfId="0" applyFont="1" applyFill="1"/>
    <xf numFmtId="0" fontId="15" fillId="5" borderId="0" xfId="0" applyFont="1" applyFill="1"/>
    <xf numFmtId="1" fontId="12" fillId="8" borderId="0" xfId="0" applyNumberFormat="1" applyFont="1" applyFill="1" applyAlignment="1">
      <alignment horizontal="left"/>
    </xf>
    <xf numFmtId="1" fontId="12" fillId="5" borderId="0" xfId="0" applyNumberFormat="1" applyFont="1" applyFill="1" applyAlignment="1">
      <alignment horizontal="left"/>
    </xf>
    <xf numFmtId="165" fontId="13" fillId="5" borderId="21" xfId="0" applyNumberFormat="1" applyFont="1" applyFill="1" applyBorder="1"/>
    <xf numFmtId="0" fontId="16" fillId="5" borderId="21" xfId="0" applyFont="1" applyFill="1" applyBorder="1" applyAlignment="1">
      <alignment horizontal="left"/>
    </xf>
    <xf numFmtId="16" fontId="11" fillId="5" borderId="21" xfId="0" applyNumberFormat="1" applyFont="1" applyFill="1" applyBorder="1"/>
    <xf numFmtId="0" fontId="15" fillId="5" borderId="23" xfId="0" applyFont="1" applyFill="1" applyBorder="1"/>
    <xf numFmtId="0" fontId="15" fillId="8" borderId="21" xfId="0" applyFont="1" applyFill="1" applyBorder="1"/>
    <xf numFmtId="0" fontId="11" fillId="4" borderId="24" xfId="0" applyFont="1" applyFill="1" applyBorder="1"/>
    <xf numFmtId="0" fontId="15" fillId="4" borderId="21" xfId="0" applyFont="1" applyFill="1" applyBorder="1"/>
    <xf numFmtId="0" fontId="13" fillId="5" borderId="0" xfId="0" applyFont="1" applyFill="1"/>
    <xf numFmtId="165" fontId="12" fillId="5" borderId="0" xfId="0" applyNumberFormat="1" applyFont="1" applyFill="1" applyAlignment="1">
      <alignment wrapText="1"/>
    </xf>
    <xf numFmtId="0" fontId="15" fillId="8" borderId="21" xfId="0" applyFont="1" applyFill="1" applyBorder="1" applyAlignment="1">
      <alignment horizontal="left"/>
    </xf>
    <xf numFmtId="0" fontId="15" fillId="4" borderId="21" xfId="0" applyFont="1" applyFill="1" applyBorder="1" applyAlignment="1">
      <alignment horizontal="left"/>
    </xf>
    <xf numFmtId="0" fontId="15" fillId="4" borderId="0" xfId="0" applyFont="1" applyFill="1" applyAlignment="1">
      <alignment horizontal="left"/>
    </xf>
    <xf numFmtId="1" fontId="13" fillId="4" borderId="0" xfId="0" applyNumberFormat="1" applyFont="1" applyFill="1"/>
    <xf numFmtId="0" fontId="15" fillId="5" borderId="0" xfId="0" applyFont="1" applyFill="1" applyAlignment="1">
      <alignment horizontal="left"/>
    </xf>
    <xf numFmtId="1" fontId="13" fillId="5" borderId="0" xfId="0" applyNumberFormat="1" applyFont="1" applyFill="1"/>
    <xf numFmtId="0" fontId="16" fillId="5" borderId="0" xfId="0" applyFont="1" applyFill="1" applyAlignment="1">
      <alignment horizontal="left"/>
    </xf>
    <xf numFmtId="0" fontId="15" fillId="5" borderId="21" xfId="0" applyFont="1" applyFill="1" applyBorder="1" applyAlignment="1">
      <alignment horizontal="left"/>
    </xf>
    <xf numFmtId="165" fontId="11" fillId="5" borderId="25" xfId="0" applyNumberFormat="1" applyFont="1" applyFill="1" applyBorder="1"/>
    <xf numFmtId="0" fontId="11" fillId="5" borderId="25" xfId="0" applyFont="1" applyFill="1" applyBorder="1"/>
    <xf numFmtId="0" fontId="11" fillId="4" borderId="22" xfId="0" applyFont="1" applyFill="1" applyBorder="1"/>
    <xf numFmtId="0" fontId="12" fillId="4" borderId="23" xfId="0" applyFont="1" applyFill="1" applyBorder="1"/>
    <xf numFmtId="0" fontId="12" fillId="4" borderId="23" xfId="0" applyFont="1" applyFill="1" applyBorder="1" applyAlignment="1">
      <alignment horizontal="left"/>
    </xf>
    <xf numFmtId="1" fontId="12" fillId="4" borderId="23" xfId="0" applyNumberFormat="1" applyFont="1" applyFill="1" applyBorder="1"/>
    <xf numFmtId="165" fontId="12" fillId="4" borderId="23" xfId="0" applyNumberFormat="1" applyFont="1" applyFill="1" applyBorder="1"/>
    <xf numFmtId="165" fontId="11" fillId="4" borderId="23" xfId="0" applyNumberFormat="1" applyFont="1" applyFill="1" applyBorder="1"/>
    <xf numFmtId="0" fontId="11" fillId="4" borderId="23" xfId="0" applyFont="1" applyFill="1" applyBorder="1"/>
    <xf numFmtId="1" fontId="12" fillId="4" borderId="21" xfId="0" applyNumberFormat="1" applyFont="1" applyFill="1" applyBorder="1"/>
    <xf numFmtId="1" fontId="12" fillId="8" borderId="21" xfId="0" applyNumberFormat="1" applyFont="1" applyFill="1" applyBorder="1"/>
    <xf numFmtId="0" fontId="11" fillId="8" borderId="22" xfId="0" applyFont="1" applyFill="1" applyBorder="1"/>
    <xf numFmtId="0" fontId="12" fillId="8" borderId="23" xfId="0" applyFont="1" applyFill="1" applyBorder="1"/>
    <xf numFmtId="0" fontId="12" fillId="8" borderId="23" xfId="0" applyFont="1" applyFill="1" applyBorder="1" applyAlignment="1">
      <alignment horizontal="left"/>
    </xf>
    <xf numFmtId="1" fontId="12" fillId="8" borderId="23" xfId="0" applyNumberFormat="1" applyFont="1" applyFill="1" applyBorder="1"/>
    <xf numFmtId="165" fontId="12" fillId="8" borderId="23" xfId="0" applyNumberFormat="1" applyFont="1" applyFill="1" applyBorder="1"/>
    <xf numFmtId="165" fontId="11" fillId="8" borderId="23" xfId="0" applyNumberFormat="1" applyFont="1" applyFill="1" applyBorder="1"/>
    <xf numFmtId="0" fontId="11" fillId="8" borderId="23" xfId="0" applyFont="1" applyFill="1" applyBorder="1"/>
    <xf numFmtId="1" fontId="12" fillId="5" borderId="21" xfId="0" applyNumberFormat="1" applyFont="1" applyFill="1" applyBorder="1"/>
    <xf numFmtId="0" fontId="12" fillId="4" borderId="0" xfId="0" applyFont="1" applyFill="1" applyAlignment="1">
      <alignment horizontal="left"/>
    </xf>
    <xf numFmtId="0" fontId="14" fillId="4" borderId="22" xfId="0" applyFont="1" applyFill="1" applyBorder="1"/>
    <xf numFmtId="0" fontId="14" fillId="4" borderId="24" xfId="0" applyFont="1" applyFill="1" applyBorder="1"/>
    <xf numFmtId="0" fontId="14" fillId="8" borderId="24" xfId="0" applyFont="1" applyFill="1" applyBorder="1"/>
    <xf numFmtId="165" fontId="12" fillId="8" borderId="21" xfId="0" applyNumberFormat="1" applyFont="1" applyFill="1" applyBorder="1" applyAlignment="1">
      <alignment wrapText="1"/>
    </xf>
    <xf numFmtId="165" fontId="12" fillId="4" borderId="21" xfId="0" applyNumberFormat="1" applyFont="1" applyFill="1" applyBorder="1" applyAlignment="1">
      <alignment wrapText="1"/>
    </xf>
    <xf numFmtId="165" fontId="12" fillId="5" borderId="21" xfId="0" applyNumberFormat="1" applyFont="1" applyFill="1" applyBorder="1" applyAlignment="1">
      <alignment wrapText="1"/>
    </xf>
    <xf numFmtId="0" fontId="11" fillId="5" borderId="3" xfId="0" applyFont="1" applyFill="1" applyBorder="1"/>
    <xf numFmtId="0" fontId="12" fillId="5" borderId="3" xfId="0" applyFont="1" applyFill="1" applyBorder="1"/>
    <xf numFmtId="0" fontId="16" fillId="5" borderId="3" xfId="0" applyFont="1" applyFill="1" applyBorder="1" applyAlignment="1">
      <alignment horizontal="left"/>
    </xf>
    <xf numFmtId="165" fontId="12" fillId="5" borderId="3" xfId="0" applyNumberFormat="1" applyFont="1" applyFill="1" applyBorder="1"/>
    <xf numFmtId="0" fontId="11" fillId="5" borderId="2" xfId="0" applyFont="1" applyFill="1" applyBorder="1"/>
    <xf numFmtId="0" fontId="12" fillId="5" borderId="2" xfId="0" applyFont="1" applyFill="1" applyBorder="1"/>
    <xf numFmtId="0" fontId="16" fillId="5" borderId="2" xfId="0" applyFont="1" applyFill="1" applyBorder="1" applyAlignment="1">
      <alignment horizontal="left"/>
    </xf>
    <xf numFmtId="165" fontId="12" fillId="5" borderId="2" xfId="0" applyNumberFormat="1" applyFont="1" applyFill="1" applyBorder="1"/>
    <xf numFmtId="0" fontId="11" fillId="5" borderId="26" xfId="0" applyFont="1" applyFill="1" applyBorder="1"/>
    <xf numFmtId="165" fontId="12" fillId="5" borderId="19" xfId="0" applyNumberFormat="1" applyFont="1" applyFill="1" applyBorder="1" applyAlignment="1">
      <alignment wrapText="1"/>
    </xf>
    <xf numFmtId="165" fontId="11" fillId="5" borderId="19" xfId="0" applyNumberFormat="1" applyFont="1" applyFill="1" applyBorder="1"/>
    <xf numFmtId="0" fontId="13" fillId="8" borderId="0" xfId="0" applyFont="1" applyFill="1" applyAlignment="1">
      <alignment horizontal="left"/>
    </xf>
    <xf numFmtId="0" fontId="13" fillId="8" borderId="0" xfId="0" applyFont="1" applyFill="1"/>
    <xf numFmtId="0" fontId="16" fillId="8" borderId="0" xfId="0" applyFont="1" applyFill="1" applyAlignment="1">
      <alignment horizontal="left"/>
    </xf>
    <xf numFmtId="0" fontId="12" fillId="8" borderId="0" xfId="0" applyFont="1" applyFill="1"/>
    <xf numFmtId="0" fontId="11" fillId="8" borderId="27" xfId="0" applyFont="1" applyFill="1" applyBorder="1"/>
    <xf numFmtId="0" fontId="12" fillId="8" borderId="25" xfId="0" applyFont="1" applyFill="1" applyBorder="1"/>
    <xf numFmtId="0" fontId="15" fillId="8" borderId="25" xfId="0" applyFont="1" applyFill="1" applyBorder="1" applyAlignment="1">
      <alignment horizontal="left"/>
    </xf>
    <xf numFmtId="165" fontId="12" fillId="8" borderId="25" xfId="0" applyNumberFormat="1" applyFont="1" applyFill="1" applyBorder="1" applyAlignment="1">
      <alignment wrapText="1"/>
    </xf>
    <xf numFmtId="0" fontId="11" fillId="5" borderId="27" xfId="0" applyFont="1" applyFill="1" applyBorder="1"/>
    <xf numFmtId="0" fontId="12" fillId="5" borderId="25" xfId="0" applyFont="1" applyFill="1" applyBorder="1"/>
    <xf numFmtId="0" fontId="12" fillId="5" borderId="25" xfId="0" applyFont="1" applyFill="1" applyBorder="1" applyAlignment="1">
      <alignment horizontal="left"/>
    </xf>
    <xf numFmtId="165" fontId="12" fillId="5" borderId="25" xfId="0" applyNumberFormat="1" applyFont="1" applyFill="1" applyBorder="1" applyAlignment="1">
      <alignment wrapText="1"/>
    </xf>
    <xf numFmtId="165" fontId="11" fillId="8" borderId="25" xfId="0" applyNumberFormat="1" applyFont="1" applyFill="1" applyBorder="1"/>
    <xf numFmtId="0" fontId="11" fillId="8" borderId="25" xfId="0" applyFont="1" applyFill="1" applyBorder="1"/>
    <xf numFmtId="0" fontId="11" fillId="5" borderId="28" xfId="0" applyFont="1" applyFill="1" applyBorder="1"/>
    <xf numFmtId="0" fontId="11" fillId="5" borderId="29" xfId="0" applyFont="1" applyFill="1" applyBorder="1"/>
    <xf numFmtId="0" fontId="14" fillId="5" borderId="29" xfId="0" applyFont="1" applyFill="1" applyBorder="1"/>
    <xf numFmtId="0" fontId="14" fillId="5" borderId="29" xfId="0" applyFont="1" applyFill="1" applyBorder="1" applyAlignment="1">
      <alignment horizontal="left"/>
    </xf>
    <xf numFmtId="165" fontId="11" fillId="5" borderId="29" xfId="0" applyNumberFormat="1" applyFont="1" applyFill="1" applyBorder="1"/>
    <xf numFmtId="0" fontId="14" fillId="4" borderId="23" xfId="0" applyFont="1" applyFill="1" applyBorder="1" applyAlignment="1">
      <alignment horizontal="left"/>
    </xf>
    <xf numFmtId="0" fontId="14" fillId="4" borderId="21" xfId="0" applyFont="1" applyFill="1" applyBorder="1" applyAlignment="1">
      <alignment horizontal="left"/>
    </xf>
    <xf numFmtId="0" fontId="11" fillId="4" borderId="21" xfId="0" applyFont="1" applyFill="1" applyBorder="1" applyAlignment="1">
      <alignment horizontal="left"/>
    </xf>
    <xf numFmtId="0" fontId="11" fillId="8" borderId="21" xfId="0" applyFont="1" applyFill="1" applyBorder="1" applyAlignment="1">
      <alignment horizontal="left"/>
    </xf>
    <xf numFmtId="0" fontId="2" fillId="4" borderId="2" xfId="0" applyFont="1" applyFill="1" applyBorder="1" applyAlignment="1">
      <alignment horizontal="left"/>
    </xf>
    <xf numFmtId="0" fontId="2" fillId="4" borderId="2" xfId="0" applyFont="1" applyFill="1" applyBorder="1"/>
    <xf numFmtId="0" fontId="2" fillId="4" borderId="8" xfId="0" applyFont="1" applyFill="1" applyBorder="1" applyAlignment="1">
      <alignment horizontal="left"/>
    </xf>
    <xf numFmtId="0" fontId="2" fillId="4" borderId="8" xfId="0" applyFont="1" applyFill="1" applyBorder="1"/>
    <xf numFmtId="0" fontId="2" fillId="4" borderId="3" xfId="0" applyFont="1" applyFill="1" applyBorder="1" applyAlignment="1">
      <alignment horizontal="left"/>
    </xf>
    <xf numFmtId="0" fontId="2" fillId="4" borderId="3" xfId="0" applyFont="1" applyFill="1" applyBorder="1"/>
    <xf numFmtId="0" fontId="0" fillId="8" borderId="2" xfId="0" applyFill="1" applyBorder="1"/>
    <xf numFmtId="0" fontId="2" fillId="8" borderId="2" xfId="0" applyFont="1" applyFill="1" applyBorder="1" applyAlignment="1">
      <alignment horizontal="left"/>
    </xf>
    <xf numFmtId="0" fontId="2" fillId="8" borderId="2" xfId="0" applyFont="1" applyFill="1" applyBorder="1"/>
    <xf numFmtId="165" fontId="0" fillId="8" borderId="2" xfId="0" applyNumberFormat="1" applyFill="1" applyBorder="1"/>
    <xf numFmtId="0" fontId="0" fillId="5" borderId="3" xfId="0" applyFill="1" applyBorder="1" applyAlignment="1">
      <alignment horizontal="left"/>
    </xf>
    <xf numFmtId="165" fontId="17" fillId="5" borderId="0" xfId="0" applyNumberFormat="1" applyFont="1" applyFill="1"/>
    <xf numFmtId="0" fontId="2" fillId="5" borderId="2" xfId="0" applyFont="1" applyFill="1" applyBorder="1" applyAlignment="1">
      <alignment horizontal="left"/>
    </xf>
    <xf numFmtId="0" fontId="2" fillId="5" borderId="2" xfId="0" applyFont="1" applyFill="1" applyBorder="1"/>
    <xf numFmtId="0" fontId="0" fillId="6" borderId="0" xfId="0" applyFill="1"/>
    <xf numFmtId="0" fontId="0" fillId="6" borderId="0" xfId="0" applyFill="1" applyAlignment="1">
      <alignment horizontal="left"/>
    </xf>
    <xf numFmtId="165" fontId="0" fillId="6" borderId="0" xfId="0" applyNumberFormat="1" applyFill="1"/>
    <xf numFmtId="165" fontId="17" fillId="4" borderId="2" xfId="0" applyNumberFormat="1" applyFont="1" applyFill="1" applyBorder="1"/>
    <xf numFmtId="0" fontId="2" fillId="5" borderId="8" xfId="0" applyFont="1" applyFill="1" applyBorder="1"/>
    <xf numFmtId="0" fontId="18" fillId="5" borderId="2" xfId="0" applyFont="1" applyFill="1" applyBorder="1"/>
    <xf numFmtId="0" fontId="17" fillId="5" borderId="0" xfId="0" applyFont="1" applyFill="1"/>
    <xf numFmtId="1" fontId="0" fillId="5" borderId="0" xfId="0" applyNumberFormat="1" applyFill="1"/>
    <xf numFmtId="0" fontId="2" fillId="4" borderId="0" xfId="0" applyFont="1" applyFill="1"/>
    <xf numFmtId="0" fontId="17" fillId="4" borderId="2" xfId="0" applyFont="1" applyFill="1" applyBorder="1"/>
    <xf numFmtId="0" fontId="2" fillId="5" borderId="0" xfId="0" applyFont="1" applyFill="1"/>
    <xf numFmtId="0" fontId="17" fillId="4" borderId="0" xfId="0" applyFont="1" applyFill="1" applyAlignment="1">
      <alignment horizontal="left"/>
    </xf>
    <xf numFmtId="0" fontId="17" fillId="4" borderId="0" xfId="0" applyFont="1" applyFill="1"/>
    <xf numFmtId="0" fontId="19" fillId="4" borderId="2" xfId="0" applyFont="1" applyFill="1" applyBorder="1" applyAlignment="1">
      <alignment horizontal="left"/>
    </xf>
    <xf numFmtId="0" fontId="18" fillId="5" borderId="0" xfId="0" applyFont="1" applyFill="1"/>
    <xf numFmtId="0" fontId="20" fillId="5" borderId="8" xfId="0" applyFont="1" applyFill="1" applyBorder="1" applyAlignment="1">
      <alignment horizontal="left"/>
    </xf>
    <xf numFmtId="0" fontId="20" fillId="5" borderId="2" xfId="0" applyFont="1" applyFill="1" applyBorder="1" applyAlignment="1">
      <alignment horizontal="left"/>
    </xf>
    <xf numFmtId="0" fontId="18" fillId="5" borderId="3" xfId="0" applyFont="1" applyFill="1" applyBorder="1" applyAlignment="1">
      <alignment horizontal="left"/>
    </xf>
    <xf numFmtId="0" fontId="2" fillId="5" borderId="3" xfId="0" applyFont="1" applyFill="1" applyBorder="1"/>
    <xf numFmtId="0" fontId="2" fillId="5" borderId="8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left"/>
    </xf>
    <xf numFmtId="0" fontId="20" fillId="4" borderId="2" xfId="0" applyFont="1" applyFill="1" applyBorder="1" applyAlignment="1">
      <alignment horizontal="left"/>
    </xf>
    <xf numFmtId="0" fontId="2" fillId="5" borderId="0" xfId="0" applyFont="1" applyFill="1" applyAlignment="1">
      <alignment horizontal="left"/>
    </xf>
    <xf numFmtId="0" fontId="17" fillId="5" borderId="2" xfId="0" applyFont="1" applyFill="1" applyBorder="1"/>
    <xf numFmtId="0" fontId="2" fillId="4" borderId="0" xfId="0" applyFont="1" applyFill="1" applyAlignment="1">
      <alignment horizontal="left"/>
    </xf>
    <xf numFmtId="165" fontId="0" fillId="4" borderId="0" xfId="0" applyNumberFormat="1" applyFill="1" applyAlignment="1">
      <alignment wrapText="1"/>
    </xf>
    <xf numFmtId="165" fontId="17" fillId="4" borderId="0" xfId="0" applyNumberFormat="1" applyFont="1" applyFill="1"/>
    <xf numFmtId="0" fontId="18" fillId="4" borderId="2" xfId="0" applyFont="1" applyFill="1" applyBorder="1" applyAlignment="1">
      <alignment horizontal="left"/>
    </xf>
    <xf numFmtId="0" fontId="20" fillId="4" borderId="0" xfId="0" applyFont="1" applyFill="1" applyAlignment="1">
      <alignment horizontal="left"/>
    </xf>
    <xf numFmtId="0" fontId="20" fillId="4" borderId="8" xfId="0" applyFont="1" applyFill="1" applyBorder="1" applyAlignment="1">
      <alignment horizontal="left"/>
    </xf>
    <xf numFmtId="0" fontId="20" fillId="4" borderId="3" xfId="0" applyFont="1" applyFill="1" applyBorder="1" applyAlignment="1">
      <alignment horizontal="left"/>
    </xf>
    <xf numFmtId="0" fontId="5" fillId="5" borderId="0" xfId="0" applyFont="1" applyFill="1" applyAlignment="1">
      <alignment horizontal="left"/>
    </xf>
    <xf numFmtId="0" fontId="18" fillId="4" borderId="0" xfId="0" applyFont="1" applyFill="1" applyAlignment="1">
      <alignment horizontal="left"/>
    </xf>
    <xf numFmtId="0" fontId="21" fillId="5" borderId="0" xfId="0" applyFont="1" applyFill="1"/>
    <xf numFmtId="0" fontId="19" fillId="4" borderId="2" xfId="0" applyFont="1" applyFill="1" applyBorder="1"/>
    <xf numFmtId="0" fontId="20" fillId="5" borderId="3" xfId="0" applyFont="1" applyFill="1" applyBorder="1" applyAlignment="1">
      <alignment horizontal="left"/>
    </xf>
    <xf numFmtId="0" fontId="19" fillId="5" borderId="2" xfId="0" applyFont="1" applyFill="1" applyBorder="1" applyAlignment="1">
      <alignment horizontal="left"/>
    </xf>
    <xf numFmtId="0" fontId="20" fillId="5" borderId="2" xfId="0" applyFont="1" applyFill="1" applyBorder="1"/>
    <xf numFmtId="0" fontId="18" fillId="5" borderId="2" xfId="0" applyFont="1" applyFill="1" applyBorder="1" applyAlignment="1">
      <alignment horizontal="left"/>
    </xf>
    <xf numFmtId="0" fontId="18" fillId="5" borderId="0" xfId="0" applyFont="1" applyFill="1" applyAlignment="1">
      <alignment horizontal="left"/>
    </xf>
    <xf numFmtId="165" fontId="0" fillId="5" borderId="2" xfId="0" applyNumberFormat="1" applyFill="1" applyBorder="1" applyAlignment="1">
      <alignment wrapText="1"/>
    </xf>
    <xf numFmtId="0" fontId="18" fillId="5" borderId="8" xfId="0" applyFont="1" applyFill="1" applyBorder="1" applyAlignment="1">
      <alignment horizontal="left"/>
    </xf>
    <xf numFmtId="0" fontId="5" fillId="4" borderId="0" xfId="0" applyFont="1" applyFill="1" applyAlignment="1">
      <alignment horizontal="left"/>
    </xf>
    <xf numFmtId="0" fontId="20" fillId="4" borderId="0" xfId="0" applyFont="1" applyFill="1"/>
    <xf numFmtId="0" fontId="20" fillId="5" borderId="0" xfId="0" applyFont="1" applyFill="1" applyAlignment="1">
      <alignment horizontal="left"/>
    </xf>
    <xf numFmtId="0" fontId="18" fillId="4" borderId="8" xfId="0" applyFont="1" applyFill="1" applyBorder="1" applyAlignment="1">
      <alignment horizontal="left"/>
    </xf>
    <xf numFmtId="165" fontId="2" fillId="4" borderId="0" xfId="0" applyNumberFormat="1" applyFont="1" applyFill="1" applyAlignment="1">
      <alignment wrapText="1"/>
    </xf>
    <xf numFmtId="165" fontId="2" fillId="5" borderId="0" xfId="0" applyNumberFormat="1" applyFont="1" applyFill="1" applyAlignment="1">
      <alignment wrapText="1"/>
    </xf>
    <xf numFmtId="0" fontId="20" fillId="8" borderId="2" xfId="0" applyFont="1" applyFill="1" applyBorder="1" applyAlignment="1">
      <alignment horizontal="left"/>
    </xf>
    <xf numFmtId="165" fontId="0" fillId="8" borderId="0" xfId="0" applyNumberFormat="1" applyFill="1"/>
    <xf numFmtId="165" fontId="2" fillId="8" borderId="0" xfId="0" applyNumberFormat="1" applyFont="1" applyFill="1" applyAlignment="1">
      <alignment wrapText="1"/>
    </xf>
    <xf numFmtId="0" fontId="0" fillId="8" borderId="0" xfId="0" applyFill="1"/>
    <xf numFmtId="0" fontId="0" fillId="6" borderId="2" xfId="0" applyFill="1" applyBorder="1"/>
    <xf numFmtId="0" fontId="0" fillId="6" borderId="2" xfId="0" applyFill="1" applyBorder="1" applyAlignment="1">
      <alignment horizontal="left"/>
    </xf>
    <xf numFmtId="0" fontId="0" fillId="4" borderId="2" xfId="0" applyFill="1" applyBorder="1" applyAlignment="1">
      <alignment horizontal="right" wrapText="1"/>
    </xf>
    <xf numFmtId="0" fontId="0" fillId="5" borderId="2" xfId="0" applyFill="1" applyBorder="1" applyAlignment="1">
      <alignment horizontal="right" wrapText="1"/>
    </xf>
    <xf numFmtId="1" fontId="0" fillId="4" borderId="0" xfId="0" applyNumberFormat="1" applyFill="1"/>
    <xf numFmtId="0" fontId="6" fillId="5" borderId="2" xfId="0" applyFont="1" applyFill="1" applyBorder="1" applyAlignment="1">
      <alignment horizontal="right" vertical="center" wrapText="1"/>
    </xf>
    <xf numFmtId="0" fontId="6" fillId="4" borderId="2" xfId="0" applyFont="1" applyFill="1" applyBorder="1" applyAlignment="1">
      <alignment horizontal="right" vertical="center" wrapText="1"/>
    </xf>
    <xf numFmtId="0" fontId="17" fillId="5" borderId="0" xfId="0" applyFont="1" applyFill="1" applyAlignment="1">
      <alignment horizontal="left"/>
    </xf>
    <xf numFmtId="0" fontId="0" fillId="5" borderId="2" xfId="0" applyFill="1" applyBorder="1" applyAlignment="1">
      <alignment horizontal="right" vertical="center"/>
    </xf>
    <xf numFmtId="165" fontId="2" fillId="5" borderId="0" xfId="0" applyNumberFormat="1" applyFont="1" applyFill="1"/>
    <xf numFmtId="0" fontId="0" fillId="6" borderId="2" xfId="0" applyFill="1" applyBorder="1" applyAlignment="1">
      <alignment horizontal="right" vertical="center"/>
    </xf>
    <xf numFmtId="0" fontId="0" fillId="6" borderId="6" xfId="0" applyFill="1" applyBorder="1"/>
    <xf numFmtId="0" fontId="0" fillId="4" borderId="2" xfId="0" applyFill="1" applyBorder="1" applyAlignment="1">
      <alignment horizontal="right" vertical="center"/>
    </xf>
    <xf numFmtId="165" fontId="2" fillId="4" borderId="0" xfId="0" applyNumberFormat="1" applyFont="1" applyFill="1"/>
    <xf numFmtId="165" fontId="2" fillId="5" borderId="2" xfId="0" applyNumberFormat="1" applyFont="1" applyFill="1" applyBorder="1"/>
    <xf numFmtId="0" fontId="0" fillId="0" borderId="2" xfId="0" applyBorder="1" applyAlignment="1">
      <alignment horizontal="right" vertical="center"/>
    </xf>
    <xf numFmtId="0" fontId="17" fillId="0" borderId="2" xfId="0" applyFont="1" applyBorder="1" applyAlignment="1">
      <alignment horizontal="left"/>
    </xf>
    <xf numFmtId="0" fontId="2" fillId="4" borderId="2" xfId="0" applyFont="1" applyFill="1" applyBorder="1" applyAlignment="1">
      <alignment horizontal="right" vertical="center"/>
    </xf>
    <xf numFmtId="0" fontId="2" fillId="5" borderId="2" xfId="0" applyFont="1" applyFill="1" applyBorder="1" applyAlignment="1">
      <alignment horizontal="right" vertical="center"/>
    </xf>
    <xf numFmtId="0" fontId="1" fillId="8" borderId="2" xfId="0" applyFont="1" applyFill="1" applyBorder="1"/>
    <xf numFmtId="0" fontId="6" fillId="8" borderId="2" xfId="0" applyFont="1" applyFill="1" applyBorder="1"/>
    <xf numFmtId="0" fontId="17" fillId="5" borderId="2" xfId="0" applyFont="1" applyFill="1" applyBorder="1" applyAlignment="1">
      <alignment horizontal="left"/>
    </xf>
    <xf numFmtId="0" fontId="17" fillId="4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left"/>
    </xf>
    <xf numFmtId="0" fontId="5" fillId="8" borderId="2" xfId="0" applyFont="1" applyFill="1" applyBorder="1" applyAlignment="1">
      <alignment horizontal="left"/>
    </xf>
    <xf numFmtId="0" fontId="18" fillId="8" borderId="2" xfId="0" applyFont="1" applyFill="1" applyBorder="1" applyAlignment="1">
      <alignment horizontal="left"/>
    </xf>
    <xf numFmtId="165" fontId="6" fillId="8" borderId="2" xfId="0" applyNumberFormat="1" applyFont="1" applyFill="1" applyBorder="1"/>
    <xf numFmtId="0" fontId="20" fillId="5" borderId="0" xfId="0" applyFont="1" applyFill="1"/>
    <xf numFmtId="0" fontId="1" fillId="8" borderId="0" xfId="0" applyFont="1" applyFill="1"/>
    <xf numFmtId="0" fontId="6" fillId="8" borderId="0" xfId="0" applyFont="1" applyFill="1" applyAlignment="1">
      <alignment horizontal="left"/>
    </xf>
    <xf numFmtId="0" fontId="21" fillId="5" borderId="0" xfId="0" applyFont="1" applyFill="1" applyAlignment="1">
      <alignment horizontal="left"/>
    </xf>
    <xf numFmtId="165" fontId="0" fillId="0" borderId="0" xfId="0" applyNumberFormat="1"/>
    <xf numFmtId="0" fontId="21" fillId="4" borderId="0" xfId="0" applyFont="1" applyFill="1"/>
    <xf numFmtId="0" fontId="2" fillId="5" borderId="2" xfId="0" applyFont="1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 wrapText="1"/>
    </xf>
    <xf numFmtId="0" fontId="18" fillId="4" borderId="2" xfId="0" applyFont="1" applyFill="1" applyBorder="1" applyAlignment="1">
      <alignment horizontal="center" vertical="center" wrapText="1"/>
    </xf>
    <xf numFmtId="0" fontId="18" fillId="4" borderId="2" xfId="0" applyFont="1" applyFill="1" applyBorder="1"/>
    <xf numFmtId="0" fontId="0" fillId="4" borderId="30" xfId="0" applyFill="1" applyBorder="1"/>
    <xf numFmtId="0" fontId="0" fillId="4" borderId="30" xfId="0" applyFill="1" applyBorder="1" applyAlignment="1">
      <alignment horizontal="left"/>
    </xf>
    <xf numFmtId="0" fontId="0" fillId="5" borderId="10" xfId="0" applyFill="1" applyBorder="1" applyAlignment="1">
      <alignment horizontal="center" vertical="center" wrapText="1"/>
    </xf>
    <xf numFmtId="0" fontId="0" fillId="5" borderId="30" xfId="0" applyFill="1" applyBorder="1"/>
    <xf numFmtId="0" fontId="0" fillId="5" borderId="30" xfId="0" applyFill="1" applyBorder="1" applyAlignment="1">
      <alignment horizontal="left"/>
    </xf>
    <xf numFmtId="0" fontId="0" fillId="5" borderId="8" xfId="0" applyFill="1" applyBorder="1" applyAlignment="1">
      <alignment horizontal="center" vertical="center" wrapText="1"/>
    </xf>
    <xf numFmtId="0" fontId="6" fillId="5" borderId="10" xfId="0" applyFont="1" applyFill="1" applyBorder="1" applyAlignment="1">
      <alignment horizontal="center" vertical="center" wrapText="1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165" fontId="0" fillId="5" borderId="14" xfId="0" applyNumberFormat="1" applyFill="1" applyBorder="1"/>
    <xf numFmtId="165" fontId="0" fillId="5" borderId="14" xfId="0" applyNumberFormat="1" applyFill="1" applyBorder="1" applyAlignment="1">
      <alignment wrapText="1"/>
    </xf>
    <xf numFmtId="165" fontId="0" fillId="4" borderId="14" xfId="0" applyNumberFormat="1" applyFill="1" applyBorder="1" applyAlignment="1">
      <alignment wrapText="1"/>
    </xf>
    <xf numFmtId="0" fontId="2" fillId="5" borderId="31" xfId="0" applyFont="1" applyFill="1" applyBorder="1"/>
    <xf numFmtId="165" fontId="2" fillId="5" borderId="14" xfId="0" applyNumberFormat="1" applyFont="1" applyFill="1" applyBorder="1" applyAlignment="1">
      <alignment wrapText="1"/>
    </xf>
    <xf numFmtId="0" fontId="0" fillId="5" borderId="10" xfId="0" applyFill="1" applyBorder="1" applyAlignment="1">
      <alignment horizontal="left"/>
    </xf>
    <xf numFmtId="0" fontId="0" fillId="5" borderId="3" xfId="0" applyFill="1" applyBorder="1" applyAlignment="1">
      <alignment horizontal="center" vertical="center" wrapText="1"/>
    </xf>
    <xf numFmtId="0" fontId="2" fillId="5" borderId="30" xfId="0" applyFont="1" applyFill="1" applyBorder="1"/>
    <xf numFmtId="0" fontId="2" fillId="5" borderId="10" xfId="0" applyFont="1" applyFill="1" applyBorder="1"/>
    <xf numFmtId="0" fontId="0" fillId="4" borderId="10" xfId="0" applyFill="1" applyBorder="1" applyAlignment="1">
      <alignment horizontal="center" vertical="center" wrapText="1"/>
    </xf>
    <xf numFmtId="0" fontId="18" fillId="4" borderId="10" xfId="0" applyFont="1" applyFill="1" applyBorder="1"/>
    <xf numFmtId="0" fontId="0" fillId="4" borderId="10" xfId="0" applyFill="1" applyBorder="1" applyAlignment="1">
      <alignment horizontal="left"/>
    </xf>
    <xf numFmtId="0" fontId="0" fillId="5" borderId="31" xfId="0" applyFill="1" applyBorder="1"/>
    <xf numFmtId="0" fontId="0" fillId="5" borderId="31" xfId="0" applyFill="1" applyBorder="1" applyAlignment="1">
      <alignment horizontal="left"/>
    </xf>
    <xf numFmtId="0" fontId="1" fillId="5" borderId="31" xfId="0" applyFont="1" applyFill="1" applyBorder="1"/>
    <xf numFmtId="0" fontId="2" fillId="8" borderId="3" xfId="0" applyFont="1" applyFill="1" applyBorder="1"/>
    <xf numFmtId="0" fontId="0" fillId="8" borderId="3" xfId="0" applyFill="1" applyBorder="1"/>
    <xf numFmtId="0" fontId="0" fillId="8" borderId="3" xfId="0" applyFill="1" applyBorder="1" applyAlignment="1">
      <alignment horizontal="left"/>
    </xf>
    <xf numFmtId="165" fontId="0" fillId="8" borderId="3" xfId="0" applyNumberFormat="1" applyFill="1" applyBorder="1"/>
    <xf numFmtId="165" fontId="17" fillId="5" borderId="10" xfId="0" applyNumberFormat="1" applyFont="1" applyFill="1" applyBorder="1"/>
    <xf numFmtId="0" fontId="0" fillId="8" borderId="10" xfId="0" applyFill="1" applyBorder="1"/>
    <xf numFmtId="0" fontId="0" fillId="8" borderId="10" xfId="0" applyFill="1" applyBorder="1" applyAlignment="1">
      <alignment horizontal="left"/>
    </xf>
    <xf numFmtId="0" fontId="2" fillId="8" borderId="10" xfId="0" applyFont="1" applyFill="1" applyBorder="1"/>
    <xf numFmtId="165" fontId="0" fillId="8" borderId="10" xfId="0" applyNumberFormat="1" applyFill="1" applyBorder="1"/>
    <xf numFmtId="165" fontId="0" fillId="5" borderId="10" xfId="0" applyNumberFormat="1" applyFill="1" applyBorder="1"/>
    <xf numFmtId="165" fontId="17" fillId="8" borderId="10" xfId="0" applyNumberFormat="1" applyFont="1" applyFill="1" applyBorder="1"/>
    <xf numFmtId="0" fontId="0" fillId="8" borderId="10" xfId="0" applyFill="1" applyBorder="1" applyAlignment="1">
      <alignment horizontal="center" vertical="center" wrapText="1"/>
    </xf>
    <xf numFmtId="165" fontId="0" fillId="5" borderId="9" xfId="0" applyNumberFormat="1" applyFill="1" applyBorder="1"/>
    <xf numFmtId="0" fontId="2" fillId="4" borderId="10" xfId="0" applyFont="1" applyFill="1" applyBorder="1"/>
    <xf numFmtId="165" fontId="0" fillId="4" borderId="9" xfId="0" applyNumberFormat="1" applyFill="1" applyBorder="1"/>
    <xf numFmtId="0" fontId="0" fillId="8" borderId="8" xfId="0" applyFill="1" applyBorder="1" applyAlignment="1">
      <alignment horizontal="center" vertical="center" wrapText="1"/>
    </xf>
    <xf numFmtId="0" fontId="0" fillId="8" borderId="8" xfId="0" applyFill="1" applyBorder="1"/>
    <xf numFmtId="0" fontId="0" fillId="8" borderId="8" xfId="0" applyFill="1" applyBorder="1" applyAlignment="1">
      <alignment horizontal="left"/>
    </xf>
    <xf numFmtId="0" fontId="2" fillId="8" borderId="8" xfId="0" applyFont="1" applyFill="1" applyBorder="1"/>
    <xf numFmtId="0" fontId="20" fillId="5" borderId="8" xfId="0" applyFont="1" applyFill="1" applyBorder="1"/>
    <xf numFmtId="0" fontId="5" fillId="5" borderId="8" xfId="0" applyFont="1" applyFill="1" applyBorder="1"/>
    <xf numFmtId="165" fontId="0" fillId="5" borderId="32" xfId="0" applyNumberFormat="1" applyFill="1" applyBorder="1"/>
    <xf numFmtId="0" fontId="5" fillId="5" borderId="10" xfId="0" applyFont="1" applyFill="1" applyBorder="1"/>
    <xf numFmtId="0" fontId="20" fillId="5" borderId="10" xfId="0" applyFont="1" applyFill="1" applyBorder="1"/>
    <xf numFmtId="0" fontId="20" fillId="5" borderId="3" xfId="0" applyFont="1" applyFill="1" applyBorder="1"/>
    <xf numFmtId="0" fontId="5" fillId="5" borderId="3" xfId="0" applyFont="1" applyFill="1" applyBorder="1"/>
    <xf numFmtId="165" fontId="0" fillId="5" borderId="33" xfId="0" applyNumberFormat="1" applyFill="1" applyBorder="1"/>
    <xf numFmtId="0" fontId="2" fillId="5" borderId="10" xfId="0" applyFont="1" applyFill="1" applyBorder="1" applyAlignment="1">
      <alignment horizontal="center" vertical="center" wrapText="1"/>
    </xf>
    <xf numFmtId="0" fontId="5" fillId="4" borderId="10" xfId="0" applyFont="1" applyFill="1" applyBorder="1"/>
    <xf numFmtId="0" fontId="20" fillId="4" borderId="10" xfId="0" applyFont="1" applyFill="1" applyBorder="1"/>
    <xf numFmtId="165" fontId="0" fillId="4" borderId="10" xfId="0" applyNumberFormat="1" applyFill="1" applyBorder="1" applyAlignment="1">
      <alignment wrapText="1"/>
    </xf>
    <xf numFmtId="0" fontId="18" fillId="5" borderId="10" xfId="0" applyFont="1" applyFill="1" applyBorder="1"/>
    <xf numFmtId="0" fontId="6" fillId="8" borderId="10" xfId="0" applyFont="1" applyFill="1" applyBorder="1"/>
    <xf numFmtId="0" fontId="5" fillId="8" borderId="10" xfId="0" applyFont="1" applyFill="1" applyBorder="1"/>
    <xf numFmtId="0" fontId="0" fillId="0" borderId="10" xfId="0" applyBorder="1" applyAlignment="1">
      <alignment horizontal="center" vertical="center" wrapText="1"/>
    </xf>
    <xf numFmtId="0" fontId="0" fillId="0" borderId="10" xfId="0" applyBorder="1"/>
    <xf numFmtId="0" fontId="0" fillId="0" borderId="10" xfId="0" applyBorder="1" applyAlignment="1">
      <alignment horizontal="left"/>
    </xf>
    <xf numFmtId="0" fontId="21" fillId="0" borderId="10" xfId="0" applyFont="1" applyBorder="1"/>
    <xf numFmtId="165" fontId="0" fillId="0" borderId="10" xfId="0" applyNumberFormat="1" applyBorder="1" applyAlignment="1">
      <alignment wrapText="1"/>
    </xf>
    <xf numFmtId="0" fontId="2" fillId="5" borderId="3" xfId="0" applyFont="1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5" fillId="4" borderId="3" xfId="0" applyFont="1" applyFill="1" applyBorder="1"/>
    <xf numFmtId="0" fontId="5" fillId="5" borderId="31" xfId="0" applyFont="1" applyFill="1" applyBorder="1"/>
    <xf numFmtId="0" fontId="18" fillId="8" borderId="3" xfId="0" applyFont="1" applyFill="1" applyBorder="1"/>
    <xf numFmtId="0" fontId="18" fillId="8" borderId="10" xfId="0" applyFont="1" applyFill="1" applyBorder="1"/>
    <xf numFmtId="0" fontId="18" fillId="8" borderId="8" xfId="0" applyFont="1" applyFill="1" applyBorder="1"/>
    <xf numFmtId="0" fontId="20" fillId="8" borderId="0" xfId="0" applyFont="1" applyFill="1"/>
    <xf numFmtId="165" fontId="0" fillId="8" borderId="9" xfId="0" applyNumberFormat="1" applyFill="1" applyBorder="1"/>
    <xf numFmtId="165" fontId="0" fillId="8" borderId="32" xfId="0" applyNumberFormat="1" applyFill="1" applyBorder="1"/>
    <xf numFmtId="0" fontId="18" fillId="8" borderId="30" xfId="0" applyFont="1" applyFill="1" applyBorder="1"/>
    <xf numFmtId="0" fontId="0" fillId="8" borderId="30" xfId="0" applyFill="1" applyBorder="1"/>
    <xf numFmtId="0" fontId="18" fillId="0" borderId="30" xfId="0" applyFont="1" applyBorder="1"/>
    <xf numFmtId="0" fontId="0" fillId="0" borderId="30" xfId="0" applyBorder="1"/>
    <xf numFmtId="165" fontId="0" fillId="0" borderId="10" xfId="0" applyNumberFormat="1" applyBorder="1"/>
    <xf numFmtId="0" fontId="18" fillId="5" borderId="30" xfId="0" applyFont="1" applyFill="1" applyBorder="1"/>
    <xf numFmtId="0" fontId="6" fillId="0" borderId="10" xfId="0" applyFont="1" applyBorder="1"/>
    <xf numFmtId="165" fontId="17" fillId="0" borderId="10" xfId="0" applyNumberFormat="1" applyFont="1" applyBorder="1"/>
    <xf numFmtId="0" fontId="18" fillId="4" borderId="0" xfId="0" applyFont="1" applyFill="1"/>
    <xf numFmtId="0" fontId="18" fillId="0" borderId="10" xfId="0" applyFont="1" applyBorder="1"/>
    <xf numFmtId="0" fontId="17" fillId="0" borderId="10" xfId="0" applyFont="1" applyBorder="1"/>
    <xf numFmtId="0" fontId="1" fillId="0" borderId="10" xfId="0" applyFont="1" applyBorder="1"/>
    <xf numFmtId="0" fontId="5" fillId="5" borderId="30" xfId="0" applyFont="1" applyFill="1" applyBorder="1"/>
    <xf numFmtId="0" fontId="0" fillId="4" borderId="31" xfId="0" applyFill="1" applyBorder="1"/>
    <xf numFmtId="0" fontId="0" fillId="4" borderId="31" xfId="0" applyFill="1" applyBorder="1" applyAlignment="1">
      <alignment horizontal="left"/>
    </xf>
    <xf numFmtId="0" fontId="5" fillId="4" borderId="31" xfId="0" applyFont="1" applyFill="1" applyBorder="1"/>
    <xf numFmtId="0" fontId="19" fillId="5" borderId="0" xfId="0" applyFont="1" applyFill="1"/>
    <xf numFmtId="165" fontId="0" fillId="5" borderId="0" xfId="0" applyNumberFormat="1" applyFill="1" applyAlignment="1">
      <alignment wrapText="1"/>
    </xf>
    <xf numFmtId="0" fontId="19" fillId="5" borderId="10" xfId="0" applyFont="1" applyFill="1" applyBorder="1"/>
    <xf numFmtId="165" fontId="0" fillId="5" borderId="10" xfId="0" applyNumberFormat="1" applyFill="1" applyBorder="1" applyAlignment="1">
      <alignment wrapText="1"/>
    </xf>
    <xf numFmtId="0" fontId="20" fillId="4" borderId="3" xfId="0" applyFont="1" applyFill="1" applyBorder="1"/>
    <xf numFmtId="0" fontId="5" fillId="5" borderId="10" xfId="0" applyFont="1" applyFill="1" applyBorder="1" applyAlignment="1">
      <alignment horizontal="left"/>
    </xf>
    <xf numFmtId="0" fontId="21" fillId="4" borderId="0" xfId="0" applyFont="1" applyFill="1" applyAlignment="1">
      <alignment horizontal="left"/>
    </xf>
    <xf numFmtId="0" fontId="1" fillId="4" borderId="10" xfId="0" applyFont="1" applyFill="1" applyBorder="1"/>
    <xf numFmtId="0" fontId="17" fillId="4" borderId="10" xfId="0" applyFont="1" applyFill="1" applyBorder="1" applyAlignment="1">
      <alignment horizontal="left"/>
    </xf>
    <xf numFmtId="0" fontId="1" fillId="5" borderId="10" xfId="0" applyFont="1" applyFill="1" applyBorder="1"/>
    <xf numFmtId="0" fontId="2" fillId="5" borderId="10" xfId="0" applyFont="1" applyFill="1" applyBorder="1" applyAlignment="1">
      <alignment horizontal="left"/>
    </xf>
    <xf numFmtId="165" fontId="6" fillId="5" borderId="10" xfId="0" applyNumberFormat="1" applyFont="1" applyFill="1" applyBorder="1"/>
    <xf numFmtId="0" fontId="18" fillId="5" borderId="10" xfId="0" applyFont="1" applyFill="1" applyBorder="1" applyAlignment="1">
      <alignment horizontal="left"/>
    </xf>
    <xf numFmtId="0" fontId="20" fillId="5" borderId="10" xfId="0" applyFont="1" applyFill="1" applyBorder="1" applyAlignment="1">
      <alignment horizontal="left"/>
    </xf>
    <xf numFmtId="0" fontId="0" fillId="4" borderId="34" xfId="0" applyFill="1" applyBorder="1" applyAlignment="1">
      <alignment horizontal="center" vertical="center" wrapText="1"/>
    </xf>
    <xf numFmtId="0" fontId="0" fillId="5" borderId="35" xfId="0" applyFill="1" applyBorder="1" applyAlignment="1">
      <alignment horizontal="center" vertical="center" wrapText="1"/>
    </xf>
    <xf numFmtId="0" fontId="0" fillId="4" borderId="35" xfId="0" applyFill="1" applyBorder="1" applyAlignment="1">
      <alignment horizontal="center" vertical="center" wrapText="1"/>
    </xf>
    <xf numFmtId="0" fontId="0" fillId="5" borderId="34" xfId="0" applyFill="1" applyBorder="1" applyAlignment="1">
      <alignment horizontal="center" vertical="center" wrapText="1"/>
    </xf>
    <xf numFmtId="0" fontId="0" fillId="4" borderId="36" xfId="0" applyFill="1" applyBorder="1" applyAlignment="1">
      <alignment horizontal="center" vertical="center" wrapText="1"/>
    </xf>
    <xf numFmtId="0" fontId="0" fillId="5" borderId="37" xfId="0" applyFill="1" applyBorder="1" applyAlignment="1">
      <alignment horizontal="center" vertical="center" wrapText="1"/>
    </xf>
    <xf numFmtId="0" fontId="0" fillId="5" borderId="38" xfId="0" applyFill="1" applyBorder="1" applyAlignment="1">
      <alignment horizontal="center" vertical="center" wrapText="1"/>
    </xf>
    <xf numFmtId="0" fontId="0" fillId="5" borderId="12" xfId="0" applyFill="1" applyBorder="1" applyAlignment="1">
      <alignment horizontal="center" vertical="center" wrapText="1"/>
    </xf>
    <xf numFmtId="0" fontId="0" fillId="5" borderId="17" xfId="0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5" borderId="39" xfId="0" applyFill="1" applyBorder="1" applyAlignment="1">
      <alignment horizontal="center" vertical="center" wrapText="1"/>
    </xf>
    <xf numFmtId="0" fontId="1" fillId="5" borderId="10" xfId="0" applyFont="1" applyFill="1" applyBorder="1" applyAlignment="1">
      <alignment horizontal="left"/>
    </xf>
    <xf numFmtId="0" fontId="0" fillId="4" borderId="40" xfId="0" applyFill="1" applyBorder="1" applyAlignment="1">
      <alignment horizontal="center" vertical="center"/>
    </xf>
    <xf numFmtId="0" fontId="0" fillId="4" borderId="40" xfId="0" applyFill="1" applyBorder="1"/>
    <xf numFmtId="0" fontId="22" fillId="4" borderId="40" xfId="0" applyFont="1" applyFill="1" applyBorder="1" applyAlignment="1">
      <alignment horizontal="left"/>
    </xf>
    <xf numFmtId="165" fontId="0" fillId="4" borderId="40" xfId="0" applyNumberFormat="1" applyFill="1" applyBorder="1"/>
    <xf numFmtId="1" fontId="0" fillId="4" borderId="40" xfId="0" applyNumberFormat="1" applyFill="1" applyBorder="1"/>
    <xf numFmtId="0" fontId="0" fillId="4" borderId="41" xfId="0" applyFill="1" applyBorder="1" applyAlignment="1">
      <alignment horizontal="center" vertical="center"/>
    </xf>
    <xf numFmtId="0" fontId="0" fillId="4" borderId="41" xfId="0" applyFill="1" applyBorder="1"/>
    <xf numFmtId="0" fontId="22" fillId="4" borderId="41" xfId="0" applyFont="1" applyFill="1" applyBorder="1" applyAlignment="1">
      <alignment horizontal="left"/>
    </xf>
    <xf numFmtId="165" fontId="0" fillId="4" borderId="41" xfId="0" applyNumberFormat="1" applyFill="1" applyBorder="1"/>
    <xf numFmtId="1" fontId="0" fillId="4" borderId="41" xfId="0" applyNumberFormat="1" applyFill="1" applyBorder="1"/>
    <xf numFmtId="0" fontId="0" fillId="5" borderId="41" xfId="0" applyFill="1" applyBorder="1" applyAlignment="1">
      <alignment horizontal="center" vertical="center"/>
    </xf>
    <xf numFmtId="0" fontId="0" fillId="5" borderId="41" xfId="0" applyFill="1" applyBorder="1"/>
    <xf numFmtId="0" fontId="22" fillId="5" borderId="41" xfId="0" applyFont="1" applyFill="1" applyBorder="1" applyAlignment="1">
      <alignment horizontal="left"/>
    </xf>
    <xf numFmtId="165" fontId="0" fillId="5" borderId="41" xfId="0" applyNumberFormat="1" applyFill="1" applyBorder="1"/>
    <xf numFmtId="1" fontId="0" fillId="5" borderId="41" xfId="0" applyNumberFormat="1" applyFill="1" applyBorder="1"/>
    <xf numFmtId="0" fontId="0" fillId="4" borderId="42" xfId="0" applyFill="1" applyBorder="1" applyAlignment="1">
      <alignment horizontal="center" vertical="center"/>
    </xf>
    <xf numFmtId="0" fontId="0" fillId="4" borderId="42" xfId="0" applyFill="1" applyBorder="1"/>
    <xf numFmtId="0" fontId="22" fillId="4" borderId="42" xfId="0" applyFont="1" applyFill="1" applyBorder="1" applyAlignment="1">
      <alignment horizontal="left"/>
    </xf>
    <xf numFmtId="165" fontId="0" fillId="4" borderId="42" xfId="0" applyNumberFormat="1" applyFill="1" applyBorder="1"/>
    <xf numFmtId="1" fontId="0" fillId="4" borderId="42" xfId="0" applyNumberFormat="1" applyFill="1" applyBorder="1"/>
    <xf numFmtId="0" fontId="0" fillId="4" borderId="10" xfId="0" applyFill="1" applyBorder="1" applyAlignment="1">
      <alignment horizontal="center" vertical="center"/>
    </xf>
    <xf numFmtId="0" fontId="20" fillId="4" borderId="10" xfId="0" applyFont="1" applyFill="1" applyBorder="1" applyAlignment="1">
      <alignment horizontal="left"/>
    </xf>
    <xf numFmtId="0" fontId="0" fillId="5" borderId="10" xfId="0" applyFill="1" applyBorder="1" applyAlignment="1">
      <alignment horizontal="center" vertical="center"/>
    </xf>
    <xf numFmtId="0" fontId="21" fillId="5" borderId="10" xfId="0" applyFont="1" applyFill="1" applyBorder="1" applyAlignment="1">
      <alignment horizontal="left"/>
    </xf>
    <xf numFmtId="0" fontId="22" fillId="5" borderId="10" xfId="0" applyFont="1" applyFill="1" applyBorder="1" applyAlignment="1">
      <alignment horizontal="left"/>
    </xf>
    <xf numFmtId="0" fontId="22" fillId="4" borderId="0" xfId="0" applyFont="1" applyFill="1" applyAlignment="1">
      <alignment horizontal="left"/>
    </xf>
    <xf numFmtId="1" fontId="0" fillId="4" borderId="7" xfId="0" applyNumberFormat="1" applyFill="1" applyBorder="1"/>
    <xf numFmtId="0" fontId="22" fillId="4" borderId="10" xfId="0" applyFont="1" applyFill="1" applyBorder="1" applyAlignment="1">
      <alignment horizontal="left"/>
    </xf>
    <xf numFmtId="0" fontId="23" fillId="5" borderId="0" xfId="0" applyFont="1" applyFill="1" applyAlignment="1">
      <alignment horizontal="left"/>
    </xf>
    <xf numFmtId="0" fontId="22" fillId="5" borderId="0" xfId="0" applyFont="1" applyFill="1" applyAlignment="1">
      <alignment horizontal="left"/>
    </xf>
    <xf numFmtId="0" fontId="23" fillId="5" borderId="10" xfId="0" applyFont="1" applyFill="1" applyBorder="1" applyAlignment="1">
      <alignment horizontal="left"/>
    </xf>
    <xf numFmtId="1" fontId="0" fillId="5" borderId="10" xfId="0" applyNumberFormat="1" applyFill="1" applyBorder="1"/>
    <xf numFmtId="0" fontId="23" fillId="4" borderId="0" xfId="0" applyFont="1" applyFill="1" applyAlignment="1">
      <alignment horizontal="left"/>
    </xf>
    <xf numFmtId="1" fontId="0" fillId="5" borderId="14" xfId="0" applyNumberFormat="1" applyFill="1" applyBorder="1"/>
    <xf numFmtId="0" fontId="21" fillId="5" borderId="3" xfId="0" applyFont="1" applyFill="1" applyBorder="1" applyAlignment="1">
      <alignment horizontal="left"/>
    </xf>
    <xf numFmtId="1" fontId="0" fillId="5" borderId="7" xfId="0" applyNumberFormat="1" applyFill="1" applyBorder="1"/>
    <xf numFmtId="0" fontId="22" fillId="4" borderId="3" xfId="0" applyFont="1" applyFill="1" applyBorder="1" applyAlignment="1">
      <alignment horizontal="left"/>
    </xf>
    <xf numFmtId="0" fontId="19" fillId="5" borderId="10" xfId="0" applyFont="1" applyFill="1" applyBorder="1" applyAlignment="1">
      <alignment horizontal="left"/>
    </xf>
    <xf numFmtId="0" fontId="24" fillId="4" borderId="3" xfId="0" applyFont="1" applyFill="1" applyBorder="1" applyAlignment="1">
      <alignment horizontal="left"/>
    </xf>
    <xf numFmtId="0" fontId="24" fillId="4" borderId="0" xfId="0" applyFont="1" applyFill="1" applyAlignment="1">
      <alignment horizontal="left"/>
    </xf>
    <xf numFmtId="0" fontId="24" fillId="5" borderId="0" xfId="0" applyFont="1" applyFill="1" applyAlignment="1">
      <alignment horizontal="left"/>
    </xf>
    <xf numFmtId="0" fontId="25" fillId="5" borderId="10" xfId="0" applyFont="1" applyFill="1" applyBorder="1" applyAlignment="1">
      <alignment horizontal="left"/>
    </xf>
    <xf numFmtId="0" fontId="24" fillId="5" borderId="10" xfId="0" applyFont="1" applyFill="1" applyBorder="1" applyAlignment="1">
      <alignment horizontal="left"/>
    </xf>
    <xf numFmtId="0" fontId="24" fillId="5" borderId="0" xfId="0" applyFont="1" applyFill="1"/>
    <xf numFmtId="0" fontId="24" fillId="4" borderId="0" xfId="0" applyFont="1" applyFill="1"/>
    <xf numFmtId="0" fontId="22" fillId="8" borderId="0" xfId="0" applyFont="1" applyFill="1" applyAlignment="1">
      <alignment horizontal="left"/>
    </xf>
    <xf numFmtId="1" fontId="0" fillId="8" borderId="0" xfId="0" applyNumberFormat="1" applyFill="1"/>
    <xf numFmtId="0" fontId="0" fillId="4" borderId="43" xfId="0" applyFill="1" applyBorder="1"/>
    <xf numFmtId="0" fontId="22" fillId="4" borderId="43" xfId="0" applyFont="1" applyFill="1" applyBorder="1" applyAlignment="1">
      <alignment horizontal="left"/>
    </xf>
    <xf numFmtId="165" fontId="0" fillId="4" borderId="43" xfId="0" applyNumberFormat="1" applyFill="1" applyBorder="1"/>
    <xf numFmtId="0" fontId="0" fillId="5" borderId="21" xfId="0" applyFill="1" applyBorder="1"/>
    <xf numFmtId="0" fontId="22" fillId="5" borderId="21" xfId="0" applyFont="1" applyFill="1" applyBorder="1" applyAlignment="1">
      <alignment horizontal="left"/>
    </xf>
    <xf numFmtId="165" fontId="0" fillId="5" borderId="21" xfId="0" applyNumberFormat="1" applyFill="1" applyBorder="1"/>
    <xf numFmtId="0" fontId="0" fillId="4" borderId="21" xfId="0" applyFill="1" applyBorder="1"/>
    <xf numFmtId="0" fontId="22" fillId="4" borderId="21" xfId="0" applyFont="1" applyFill="1" applyBorder="1" applyAlignment="1">
      <alignment horizontal="left"/>
    </xf>
    <xf numFmtId="165" fontId="0" fillId="4" borderId="21" xfId="0" applyNumberFormat="1" applyFill="1" applyBorder="1"/>
    <xf numFmtId="0" fontId="0" fillId="5" borderId="21" xfId="0" applyFill="1" applyBorder="1" applyAlignment="1">
      <alignment horizontal="left"/>
    </xf>
    <xf numFmtId="0" fontId="0" fillId="4" borderId="21" xfId="0" applyFill="1" applyBorder="1" applyAlignment="1">
      <alignment horizontal="left"/>
    </xf>
    <xf numFmtId="0" fontId="19" fillId="5" borderId="0" xfId="0" applyFont="1" applyFill="1" applyAlignment="1">
      <alignment horizontal="left"/>
    </xf>
    <xf numFmtId="1" fontId="6" fillId="4" borderId="10" xfId="0" applyNumberFormat="1" applyFont="1" applyFill="1" applyBorder="1"/>
    <xf numFmtId="0" fontId="1" fillId="4" borderId="10" xfId="0" applyFont="1" applyFill="1" applyBorder="1" applyAlignment="1">
      <alignment horizontal="left"/>
    </xf>
    <xf numFmtId="0" fontId="11" fillId="0" borderId="21" xfId="0" applyFont="1" applyBorder="1"/>
    <xf numFmtId="0" fontId="12" fillId="0" borderId="21" xfId="0" applyFont="1" applyBorder="1"/>
    <xf numFmtId="0" fontId="12" fillId="0" borderId="21" xfId="0" applyFont="1" applyBorder="1" applyAlignment="1">
      <alignment horizontal="left"/>
    </xf>
    <xf numFmtId="165" fontId="12" fillId="0" borderId="21" xfId="0" applyNumberFormat="1" applyFont="1" applyBorder="1"/>
    <xf numFmtId="165" fontId="0" fillId="0" borderId="19" xfId="0" applyNumberFormat="1" applyBorder="1"/>
    <xf numFmtId="1" fontId="12" fillId="0" borderId="21" xfId="0" applyNumberFormat="1" applyFont="1" applyBorder="1"/>
    <xf numFmtId="0" fontId="11" fillId="0" borderId="10" xfId="0" applyFont="1" applyBorder="1"/>
    <xf numFmtId="0" fontId="12" fillId="0" borderId="10" xfId="0" applyFont="1" applyBorder="1"/>
    <xf numFmtId="0" fontId="12" fillId="0" borderId="10" xfId="0" applyFont="1" applyBorder="1" applyAlignment="1">
      <alignment horizontal="left"/>
    </xf>
    <xf numFmtId="165" fontId="12" fillId="0" borderId="10" xfId="0" applyNumberFormat="1" applyFont="1" applyBorder="1"/>
    <xf numFmtId="165" fontId="0" fillId="0" borderId="21" xfId="0" applyNumberFormat="1" applyBorder="1"/>
    <xf numFmtId="1" fontId="12" fillId="0" borderId="10" xfId="0" applyNumberFormat="1" applyFont="1" applyBorder="1"/>
    <xf numFmtId="0" fontId="12" fillId="0" borderId="0" xfId="0" applyFont="1"/>
    <xf numFmtId="0" fontId="12" fillId="0" borderId="0" xfId="0" applyFont="1" applyAlignment="1">
      <alignment horizontal="left"/>
    </xf>
    <xf numFmtId="165" fontId="12" fillId="0" borderId="0" xfId="0" applyNumberFormat="1" applyFont="1"/>
    <xf numFmtId="1" fontId="12" fillId="0" borderId="0" xfId="0" applyNumberFormat="1" applyFont="1"/>
    <xf numFmtId="0" fontId="11" fillId="8" borderId="0" xfId="0" applyFont="1" applyFill="1"/>
    <xf numFmtId="0" fontId="11" fillId="8" borderId="10" xfId="0" applyFont="1" applyFill="1" applyBorder="1"/>
    <xf numFmtId="0" fontId="12" fillId="8" borderId="10" xfId="0" applyFont="1" applyFill="1" applyBorder="1"/>
    <xf numFmtId="0" fontId="12" fillId="8" borderId="10" xfId="0" applyFont="1" applyFill="1" applyBorder="1" applyAlignment="1">
      <alignment horizontal="left"/>
    </xf>
    <xf numFmtId="165" fontId="12" fillId="8" borderId="10" xfId="0" applyNumberFormat="1" applyFont="1" applyFill="1" applyBorder="1"/>
    <xf numFmtId="1" fontId="12" fillId="8" borderId="10" xfId="0" applyNumberFormat="1" applyFont="1" applyFill="1" applyBorder="1"/>
    <xf numFmtId="0" fontId="11" fillId="0" borderId="0" xfId="0" applyFont="1"/>
    <xf numFmtId="0" fontId="13" fillId="0" borderId="0" xfId="0" applyFont="1" applyAlignment="1">
      <alignment horizontal="left"/>
    </xf>
    <xf numFmtId="165" fontId="12" fillId="0" borderId="0" xfId="0" applyNumberFormat="1" applyFont="1" applyAlignment="1">
      <alignment wrapText="1"/>
    </xf>
    <xf numFmtId="0" fontId="11" fillId="0" borderId="24" xfId="0" applyFont="1" applyBorder="1"/>
    <xf numFmtId="0" fontId="15" fillId="0" borderId="21" xfId="0" applyFont="1" applyBorder="1" applyAlignment="1">
      <alignment horizontal="left"/>
    </xf>
    <xf numFmtId="165" fontId="0" fillId="9" borderId="44" xfId="0" applyNumberFormat="1" applyFill="1" applyBorder="1"/>
    <xf numFmtId="165" fontId="0" fillId="0" borderId="45" xfId="0" applyNumberFormat="1" applyBorder="1"/>
    <xf numFmtId="0" fontId="11" fillId="0" borderId="26" xfId="0" applyFont="1" applyBorder="1"/>
    <xf numFmtId="0" fontId="12" fillId="0" borderId="19" xfId="0" applyFont="1" applyBorder="1"/>
    <xf numFmtId="0" fontId="12" fillId="0" borderId="19" xfId="0" applyFont="1" applyBorder="1" applyAlignment="1">
      <alignment horizontal="left"/>
    </xf>
    <xf numFmtId="165" fontId="12" fillId="0" borderId="19" xfId="0" applyNumberFormat="1" applyFont="1" applyBorder="1"/>
    <xf numFmtId="165" fontId="0" fillId="0" borderId="46" xfId="0" applyNumberFormat="1" applyBorder="1"/>
    <xf numFmtId="1" fontId="12" fillId="0" borderId="19" xfId="0" applyNumberFormat="1" applyFont="1" applyBorder="1"/>
    <xf numFmtId="0" fontId="13" fillId="0" borderId="0" xfId="0" applyFont="1"/>
    <xf numFmtId="1" fontId="13" fillId="0" borderId="0" xfId="0" applyNumberFormat="1" applyFont="1"/>
    <xf numFmtId="165" fontId="0" fillId="0" borderId="47" xfId="0" applyNumberFormat="1" applyBorder="1"/>
    <xf numFmtId="0" fontId="6" fillId="0" borderId="0" xfId="0" applyFont="1"/>
    <xf numFmtId="1" fontId="6" fillId="0" borderId="0" xfId="0" applyNumberFormat="1" applyFont="1"/>
    <xf numFmtId="0" fontId="16" fillId="0" borderId="10" xfId="0" applyFont="1" applyBorder="1" applyAlignment="1">
      <alignment horizontal="left"/>
    </xf>
    <xf numFmtId="0" fontId="15" fillId="0" borderId="0" xfId="0" applyFont="1" applyAlignment="1">
      <alignment horizontal="left"/>
    </xf>
    <xf numFmtId="0" fontId="13" fillId="0" borderId="10" xfId="0" applyFont="1" applyBorder="1" applyAlignment="1">
      <alignment horizontal="left"/>
    </xf>
    <xf numFmtId="0" fontId="13" fillId="0" borderId="10" xfId="0" applyFont="1" applyBorder="1"/>
    <xf numFmtId="1" fontId="13" fillId="0" borderId="10" xfId="0" applyNumberFormat="1" applyFont="1" applyBorder="1"/>
    <xf numFmtId="165" fontId="12" fillId="0" borderId="10" xfId="0" applyNumberFormat="1" applyFont="1" applyBorder="1" applyAlignment="1">
      <alignment wrapText="1"/>
    </xf>
    <xf numFmtId="0" fontId="11" fillId="4" borderId="10" xfId="0" applyFont="1" applyFill="1" applyBorder="1"/>
    <xf numFmtId="0" fontId="12" fillId="4" borderId="10" xfId="0" applyFont="1" applyFill="1" applyBorder="1"/>
    <xf numFmtId="0" fontId="12" fillId="4" borderId="10" xfId="0" applyFont="1" applyFill="1" applyBorder="1" applyAlignment="1">
      <alignment horizontal="left"/>
    </xf>
    <xf numFmtId="165" fontId="12" fillId="4" borderId="10" xfId="0" applyNumberFormat="1" applyFont="1" applyFill="1" applyBorder="1"/>
    <xf numFmtId="1" fontId="12" fillId="4" borderId="10" xfId="0" applyNumberFormat="1" applyFont="1" applyFill="1" applyBorder="1"/>
    <xf numFmtId="0" fontId="6" fillId="0" borderId="10" xfId="0" applyFont="1" applyBorder="1" applyAlignment="1">
      <alignment horizontal="left"/>
    </xf>
    <xf numFmtId="165" fontId="6" fillId="0" borderId="10" xfId="0" applyNumberFormat="1" applyFont="1" applyBorder="1" applyAlignment="1">
      <alignment wrapText="1"/>
    </xf>
    <xf numFmtId="1" fontId="6" fillId="0" borderId="10" xfId="0" applyNumberFormat="1" applyFont="1" applyBorder="1"/>
    <xf numFmtId="165" fontId="2" fillId="0" borderId="10" xfId="0" applyNumberFormat="1" applyFont="1" applyBorder="1"/>
    <xf numFmtId="0" fontId="26" fillId="5" borderId="26" xfId="0" applyFont="1" applyFill="1" applyBorder="1" applyAlignment="1">
      <alignment horizontal="center" vertical="center"/>
    </xf>
    <xf numFmtId="0" fontId="27" fillId="5" borderId="19" xfId="0" applyFont="1" applyFill="1" applyBorder="1"/>
    <xf numFmtId="0" fontId="10" fillId="5" borderId="19" xfId="0" applyFont="1" applyFill="1" applyBorder="1"/>
    <xf numFmtId="0" fontId="28" fillId="5" borderId="19" xfId="0" applyFont="1" applyFill="1" applyBorder="1" applyAlignment="1">
      <alignment horizontal="left"/>
    </xf>
    <xf numFmtId="165" fontId="29" fillId="5" borderId="19" xfId="0" applyNumberFormat="1" applyFont="1" applyFill="1" applyBorder="1" applyAlignment="1">
      <alignment wrapText="1"/>
    </xf>
    <xf numFmtId="165" fontId="9" fillId="5" borderId="19" xfId="0" applyNumberFormat="1" applyFont="1" applyFill="1" applyBorder="1"/>
    <xf numFmtId="1" fontId="9" fillId="5" borderId="23" xfId="0" applyNumberFormat="1" applyFont="1" applyFill="1" applyBorder="1"/>
    <xf numFmtId="0" fontId="26" fillId="5" borderId="24" xfId="0" applyFont="1" applyFill="1" applyBorder="1" applyAlignment="1">
      <alignment horizontal="center" vertical="center"/>
    </xf>
    <xf numFmtId="0" fontId="10" fillId="5" borderId="21" xfId="0" applyFont="1" applyFill="1" applyBorder="1"/>
    <xf numFmtId="0" fontId="28" fillId="5" borderId="21" xfId="0" applyFont="1" applyFill="1" applyBorder="1" applyAlignment="1">
      <alignment horizontal="left"/>
    </xf>
    <xf numFmtId="165" fontId="29" fillId="5" borderId="21" xfId="0" applyNumberFormat="1" applyFont="1" applyFill="1" applyBorder="1" applyAlignment="1">
      <alignment wrapText="1"/>
    </xf>
    <xf numFmtId="165" fontId="9" fillId="5" borderId="21" xfId="0" applyNumberFormat="1" applyFont="1" applyFill="1" applyBorder="1"/>
    <xf numFmtId="1" fontId="9" fillId="5" borderId="21" xfId="0" applyNumberFormat="1" applyFont="1" applyFill="1" applyBorder="1"/>
    <xf numFmtId="165" fontId="10" fillId="5" borderId="21" xfId="0" applyNumberFormat="1" applyFont="1" applyFill="1" applyBorder="1" applyAlignment="1">
      <alignment wrapText="1"/>
    </xf>
    <xf numFmtId="0" fontId="29" fillId="5" borderId="21" xfId="0" applyFont="1" applyFill="1" applyBorder="1"/>
    <xf numFmtId="165" fontId="27" fillId="5" borderId="21" xfId="0" applyNumberFormat="1" applyFont="1" applyFill="1" applyBorder="1"/>
    <xf numFmtId="0" fontId="27" fillId="5" borderId="21" xfId="0" applyFont="1" applyFill="1" applyBorder="1" applyAlignment="1">
      <alignment horizontal="left"/>
    </xf>
    <xf numFmtId="0" fontId="26" fillId="5" borderId="22" xfId="0" applyFont="1" applyFill="1" applyBorder="1" applyAlignment="1">
      <alignment horizontal="center" vertical="center"/>
    </xf>
    <xf numFmtId="0" fontId="27" fillId="5" borderId="23" xfId="0" applyFont="1" applyFill="1" applyBorder="1"/>
    <xf numFmtId="0" fontId="10" fillId="5" borderId="23" xfId="0" applyFont="1" applyFill="1" applyBorder="1"/>
    <xf numFmtId="0" fontId="27" fillId="5" borderId="23" xfId="0" applyFont="1" applyFill="1" applyBorder="1" applyAlignment="1">
      <alignment horizontal="left"/>
    </xf>
    <xf numFmtId="165" fontId="29" fillId="5" borderId="23" xfId="0" applyNumberFormat="1" applyFont="1" applyFill="1" applyBorder="1"/>
    <xf numFmtId="165" fontId="29" fillId="5" borderId="21" xfId="0" applyNumberFormat="1" applyFont="1" applyFill="1" applyBorder="1"/>
    <xf numFmtId="0" fontId="26" fillId="8" borderId="24" xfId="0" applyFont="1" applyFill="1" applyBorder="1" applyAlignment="1">
      <alignment horizontal="center" vertical="center"/>
    </xf>
    <xf numFmtId="0" fontId="10" fillId="8" borderId="21" xfId="0" applyFont="1" applyFill="1" applyBorder="1"/>
    <xf numFmtId="0" fontId="27" fillId="8" borderId="21" xfId="0" applyFont="1" applyFill="1" applyBorder="1" applyAlignment="1">
      <alignment horizontal="left"/>
    </xf>
    <xf numFmtId="0" fontId="29" fillId="8" borderId="21" xfId="0" applyFont="1" applyFill="1" applyBorder="1"/>
    <xf numFmtId="165" fontId="10" fillId="8" borderId="21" xfId="0" applyNumberFormat="1" applyFont="1" applyFill="1" applyBorder="1" applyAlignment="1">
      <alignment wrapText="1"/>
    </xf>
    <xf numFmtId="165" fontId="9" fillId="8" borderId="21" xfId="0" applyNumberFormat="1" applyFont="1" applyFill="1" applyBorder="1"/>
    <xf numFmtId="1" fontId="9" fillId="8" borderId="21" xfId="0" applyNumberFormat="1" applyFont="1" applyFill="1" applyBorder="1"/>
    <xf numFmtId="0" fontId="10" fillId="5" borderId="0" xfId="0" applyFont="1" applyFill="1"/>
    <xf numFmtId="0" fontId="27" fillId="5" borderId="0" xfId="0" applyFont="1" applyFill="1" applyAlignment="1">
      <alignment horizontal="left"/>
    </xf>
    <xf numFmtId="0" fontId="9" fillId="5" borderId="21" xfId="0" applyFont="1" applyFill="1" applyBorder="1"/>
    <xf numFmtId="165" fontId="29" fillId="5" borderId="0" xfId="0" applyNumberFormat="1" applyFont="1" applyFill="1"/>
    <xf numFmtId="0" fontId="28" fillId="5" borderId="23" xfId="0" applyFont="1" applyFill="1" applyBorder="1" applyAlignment="1">
      <alignment horizontal="left"/>
    </xf>
    <xf numFmtId="165" fontId="10" fillId="5" borderId="23" xfId="0" applyNumberFormat="1" applyFont="1" applyFill="1" applyBorder="1" applyAlignment="1">
      <alignment wrapText="1"/>
    </xf>
    <xf numFmtId="0" fontId="10" fillId="5" borderId="23" xfId="0" applyFont="1" applyFill="1" applyBorder="1" applyAlignment="1">
      <alignment horizontal="left"/>
    </xf>
    <xf numFmtId="165" fontId="9" fillId="5" borderId="23" xfId="0" applyNumberFormat="1" applyFont="1" applyFill="1" applyBorder="1"/>
    <xf numFmtId="0" fontId="10" fillId="5" borderId="21" xfId="0" applyFont="1" applyFill="1" applyBorder="1" applyAlignment="1">
      <alignment horizontal="left"/>
    </xf>
    <xf numFmtId="1" fontId="10" fillId="5" borderId="21" xfId="0" applyNumberFormat="1" applyFont="1" applyFill="1" applyBorder="1"/>
    <xf numFmtId="0" fontId="2" fillId="4" borderId="48" xfId="0" applyFont="1" applyFill="1" applyBorder="1" applyAlignment="1">
      <alignment horizontal="center" vertical="center" wrapText="1"/>
    </xf>
    <xf numFmtId="0" fontId="2" fillId="4" borderId="49" xfId="0" applyFont="1" applyFill="1" applyBorder="1"/>
    <xf numFmtId="0" fontId="10" fillId="4" borderId="49" xfId="0" applyFont="1" applyFill="1" applyBorder="1"/>
    <xf numFmtId="0" fontId="0" fillId="4" borderId="49" xfId="0" applyFill="1" applyBorder="1"/>
    <xf numFmtId="0" fontId="0" fillId="4" borderId="49" xfId="0" applyFill="1" applyBorder="1" applyAlignment="1">
      <alignment horizontal="left"/>
    </xf>
    <xf numFmtId="165" fontId="0" fillId="4" borderId="49" xfId="0" applyNumberFormat="1" applyFill="1" applyBorder="1"/>
    <xf numFmtId="1" fontId="0" fillId="4" borderId="49" xfId="0" applyNumberFormat="1" applyFill="1" applyBorder="1"/>
    <xf numFmtId="0" fontId="2" fillId="5" borderId="50" xfId="0" applyFont="1" applyFill="1" applyBorder="1" applyAlignment="1">
      <alignment horizontal="center" vertical="center" wrapText="1"/>
    </xf>
    <xf numFmtId="1" fontId="0" fillId="5" borderId="30" xfId="0" applyNumberFormat="1" applyFill="1" applyBorder="1"/>
    <xf numFmtId="0" fontId="2" fillId="8" borderId="50" xfId="0" applyFont="1" applyFill="1" applyBorder="1" applyAlignment="1">
      <alignment horizontal="center" vertical="center" wrapText="1"/>
    </xf>
    <xf numFmtId="0" fontId="10" fillId="8" borderId="0" xfId="0" applyFont="1" applyFill="1"/>
    <xf numFmtId="0" fontId="0" fillId="8" borderId="0" xfId="0" applyFill="1" applyAlignment="1">
      <alignment horizontal="left"/>
    </xf>
    <xf numFmtId="165" fontId="1" fillId="8" borderId="0" xfId="0" applyNumberFormat="1" applyFont="1" applyFill="1"/>
    <xf numFmtId="1" fontId="0" fillId="8" borderId="30" xfId="0" applyNumberFormat="1" applyFill="1" applyBorder="1"/>
    <xf numFmtId="1" fontId="17" fillId="5" borderId="0" xfId="0" applyNumberFormat="1" applyFont="1" applyFill="1"/>
    <xf numFmtId="0" fontId="2" fillId="4" borderId="50" xfId="0" applyFont="1" applyFill="1" applyBorder="1" applyAlignment="1">
      <alignment horizontal="center" vertical="center" wrapText="1"/>
    </xf>
    <xf numFmtId="0" fontId="10" fillId="4" borderId="0" xfId="0" applyFont="1" applyFill="1"/>
    <xf numFmtId="0" fontId="0" fillId="5" borderId="51" xfId="0" applyFill="1" applyBorder="1" applyAlignment="1">
      <alignment horizontal="center" vertical="center" wrapText="1"/>
    </xf>
    <xf numFmtId="0" fontId="2" fillId="5" borderId="52" xfId="0" applyFont="1" applyFill="1" applyBorder="1"/>
    <xf numFmtId="0" fontId="0" fillId="5" borderId="52" xfId="0" applyFill="1" applyBorder="1"/>
    <xf numFmtId="0" fontId="0" fillId="5" borderId="52" xfId="0" applyFill="1" applyBorder="1" applyAlignment="1">
      <alignment horizontal="left"/>
    </xf>
    <xf numFmtId="165" fontId="0" fillId="5" borderId="52" xfId="0" applyNumberFormat="1" applyFill="1" applyBorder="1"/>
    <xf numFmtId="165" fontId="0" fillId="5" borderId="49" xfId="0" applyNumberFormat="1" applyFill="1" applyBorder="1"/>
    <xf numFmtId="1" fontId="0" fillId="5" borderId="49" xfId="0" applyNumberFormat="1" applyFill="1" applyBorder="1"/>
    <xf numFmtId="0" fontId="0" fillId="5" borderId="53" xfId="0" applyFill="1" applyBorder="1" applyAlignment="1">
      <alignment horizontal="center" vertical="center" wrapText="1"/>
    </xf>
    <xf numFmtId="1" fontId="9" fillId="5" borderId="7" xfId="0" applyNumberFormat="1" applyFont="1" applyFill="1" applyBorder="1"/>
    <xf numFmtId="0" fontId="17" fillId="5" borderId="10" xfId="0" applyFont="1" applyFill="1" applyBorder="1" applyAlignment="1">
      <alignment horizontal="left"/>
    </xf>
    <xf numFmtId="0" fontId="0" fillId="4" borderId="54" xfId="0" applyFill="1" applyBorder="1" applyAlignment="1">
      <alignment horizontal="center" vertical="center" wrapText="1"/>
    </xf>
    <xf numFmtId="0" fontId="0" fillId="4" borderId="53" xfId="0" applyFill="1" applyBorder="1" applyAlignment="1">
      <alignment horizontal="center" vertical="center" wrapText="1"/>
    </xf>
    <xf numFmtId="165" fontId="1" fillId="4" borderId="10" xfId="0" applyNumberFormat="1" applyFont="1" applyFill="1" applyBorder="1"/>
    <xf numFmtId="165" fontId="1" fillId="5" borderId="10" xfId="0" applyNumberFormat="1" applyFont="1" applyFill="1" applyBorder="1"/>
    <xf numFmtId="0" fontId="0" fillId="8" borderId="53" xfId="0" applyFill="1" applyBorder="1" applyAlignment="1">
      <alignment horizontal="center" vertical="center" wrapText="1"/>
    </xf>
    <xf numFmtId="165" fontId="1" fillId="8" borderId="10" xfId="0" applyNumberFormat="1" applyFont="1" applyFill="1" applyBorder="1"/>
    <xf numFmtId="165" fontId="9" fillId="5" borderId="0" xfId="0" applyNumberFormat="1" applyFont="1" applyFill="1"/>
    <xf numFmtId="1" fontId="9" fillId="5" borderId="0" xfId="0" applyNumberFormat="1" applyFont="1" applyFill="1"/>
    <xf numFmtId="165" fontId="9" fillId="4" borderId="0" xfId="0" applyNumberFormat="1" applyFont="1" applyFill="1"/>
    <xf numFmtId="1" fontId="9" fillId="4" borderId="0" xfId="0" applyNumberFormat="1" applyFont="1" applyFill="1"/>
    <xf numFmtId="0" fontId="26" fillId="8" borderId="51" xfId="0" applyFont="1" applyFill="1" applyBorder="1"/>
    <xf numFmtId="0" fontId="2" fillId="8" borderId="52" xfId="0" applyFont="1" applyFill="1" applyBorder="1"/>
    <xf numFmtId="0" fontId="0" fillId="8" borderId="52" xfId="0" applyFill="1" applyBorder="1"/>
    <xf numFmtId="0" fontId="0" fillId="8" borderId="52" xfId="0" applyFill="1" applyBorder="1" applyAlignment="1">
      <alignment horizontal="left"/>
    </xf>
    <xf numFmtId="165" fontId="0" fillId="8" borderId="52" xfId="0" applyNumberFormat="1" applyFill="1" applyBorder="1"/>
    <xf numFmtId="165" fontId="9" fillId="8" borderId="49" xfId="0" applyNumberFormat="1" applyFont="1" applyFill="1" applyBorder="1"/>
    <xf numFmtId="1" fontId="9" fillId="8" borderId="49" xfId="0" applyNumberFormat="1" applyFont="1" applyFill="1" applyBorder="1"/>
    <xf numFmtId="0" fontId="26" fillId="8" borderId="53" xfId="0" applyFont="1" applyFill="1" applyBorder="1"/>
    <xf numFmtId="165" fontId="9" fillId="8" borderId="0" xfId="0" applyNumberFormat="1" applyFont="1" applyFill="1"/>
    <xf numFmtId="1" fontId="9" fillId="8" borderId="0" xfId="0" applyNumberFormat="1" applyFont="1" applyFill="1"/>
    <xf numFmtId="0" fontId="26" fillId="4" borderId="53" xfId="0" applyFont="1" applyFill="1" applyBorder="1"/>
    <xf numFmtId="0" fontId="26" fillId="5" borderId="53" xfId="0" applyFont="1" applyFill="1" applyBorder="1"/>
    <xf numFmtId="0" fontId="21" fillId="4" borderId="10" xfId="0" applyFont="1" applyFill="1" applyBorder="1"/>
    <xf numFmtId="165" fontId="29" fillId="4" borderId="0" xfId="0" applyNumberFormat="1" applyFont="1" applyFill="1"/>
    <xf numFmtId="1" fontId="29" fillId="4" borderId="0" xfId="0" applyNumberFormat="1" applyFont="1" applyFill="1"/>
    <xf numFmtId="0" fontId="27" fillId="5" borderId="10" xfId="0" applyFont="1" applyFill="1" applyBorder="1"/>
    <xf numFmtId="1" fontId="29" fillId="5" borderId="0" xfId="0" applyNumberFormat="1" applyFont="1" applyFill="1"/>
    <xf numFmtId="0" fontId="26" fillId="4" borderId="22" xfId="0" applyFont="1" applyFill="1" applyBorder="1"/>
    <xf numFmtId="0" fontId="2" fillId="4" borderId="23" xfId="0" applyFont="1" applyFill="1" applyBorder="1"/>
    <xf numFmtId="0" fontId="0" fillId="4" borderId="23" xfId="0" applyFill="1" applyBorder="1"/>
    <xf numFmtId="0" fontId="0" fillId="4" borderId="23" xfId="0" applyFill="1" applyBorder="1" applyAlignment="1">
      <alignment horizontal="left"/>
    </xf>
    <xf numFmtId="165" fontId="1" fillId="4" borderId="23" xfId="0" applyNumberFormat="1" applyFont="1" applyFill="1" applyBorder="1"/>
    <xf numFmtId="165" fontId="29" fillId="4" borderId="23" xfId="0" applyNumberFormat="1" applyFont="1" applyFill="1" applyBorder="1"/>
    <xf numFmtId="1" fontId="29" fillId="4" borderId="23" xfId="0" applyNumberFormat="1" applyFont="1" applyFill="1" applyBorder="1"/>
    <xf numFmtId="0" fontId="26" fillId="4" borderId="24" xfId="0" applyFont="1" applyFill="1" applyBorder="1"/>
    <xf numFmtId="165" fontId="1" fillId="4" borderId="21" xfId="0" applyNumberFormat="1" applyFont="1" applyFill="1" applyBorder="1"/>
    <xf numFmtId="165" fontId="9" fillId="4" borderId="21" xfId="0" applyNumberFormat="1" applyFont="1" applyFill="1" applyBorder="1"/>
    <xf numFmtId="1" fontId="29" fillId="4" borderId="21" xfId="0" applyNumberFormat="1" applyFont="1" applyFill="1" applyBorder="1"/>
    <xf numFmtId="0" fontId="26" fillId="5" borderId="24" xfId="0" applyFont="1" applyFill="1" applyBorder="1"/>
    <xf numFmtId="1" fontId="29" fillId="5" borderId="21" xfId="0" applyNumberFormat="1" applyFont="1" applyFill="1" applyBorder="1"/>
    <xf numFmtId="0" fontId="17" fillId="5" borderId="21" xfId="0" applyFont="1" applyFill="1" applyBorder="1" applyAlignment="1">
      <alignment horizontal="left"/>
    </xf>
    <xf numFmtId="0" fontId="1" fillId="5" borderId="21" xfId="0" applyFont="1" applyFill="1" applyBorder="1"/>
    <xf numFmtId="0" fontId="26" fillId="8" borderId="24" xfId="0" applyFont="1" applyFill="1" applyBorder="1"/>
    <xf numFmtId="0" fontId="0" fillId="8" borderId="21" xfId="0" applyFill="1" applyBorder="1"/>
    <xf numFmtId="0" fontId="17" fillId="8" borderId="21" xfId="0" applyFont="1" applyFill="1" applyBorder="1" applyAlignment="1">
      <alignment horizontal="left"/>
    </xf>
    <xf numFmtId="165" fontId="1" fillId="8" borderId="21" xfId="0" applyNumberFormat="1" applyFont="1" applyFill="1" applyBorder="1"/>
    <xf numFmtId="165" fontId="29" fillId="8" borderId="21" xfId="0" applyNumberFormat="1" applyFont="1" applyFill="1" applyBorder="1"/>
    <xf numFmtId="1" fontId="29" fillId="8" borderId="21" xfId="0" applyNumberFormat="1" applyFont="1" applyFill="1" applyBorder="1"/>
    <xf numFmtId="0" fontId="1" fillId="5" borderId="21" xfId="0" applyFont="1" applyFill="1" applyBorder="1" applyAlignment="1">
      <alignment horizontal="left"/>
    </xf>
    <xf numFmtId="1" fontId="9" fillId="4" borderId="21" xfId="0" applyNumberFormat="1" applyFont="1" applyFill="1" applyBorder="1"/>
    <xf numFmtId="0" fontId="2" fillId="5" borderId="21" xfId="0" applyFont="1" applyFill="1" applyBorder="1" applyAlignment="1">
      <alignment horizontal="left"/>
    </xf>
    <xf numFmtId="0" fontId="26" fillId="5" borderId="22" xfId="0" applyFont="1" applyFill="1" applyBorder="1"/>
    <xf numFmtId="0" fontId="2" fillId="5" borderId="23" xfId="0" applyFont="1" applyFill="1" applyBorder="1"/>
    <xf numFmtId="0" fontId="0" fillId="5" borderId="23" xfId="0" applyFill="1" applyBorder="1"/>
    <xf numFmtId="0" fontId="0" fillId="5" borderId="23" xfId="0" applyFill="1" applyBorder="1" applyAlignment="1">
      <alignment horizontal="left"/>
    </xf>
    <xf numFmtId="165" fontId="1" fillId="5" borderId="23" xfId="0" applyNumberFormat="1" applyFont="1" applyFill="1" applyBorder="1"/>
    <xf numFmtId="0" fontId="26" fillId="5" borderId="10" xfId="0" applyFont="1" applyFill="1" applyBorder="1"/>
    <xf numFmtId="165" fontId="9" fillId="5" borderId="55" xfId="0" applyNumberFormat="1" applyFont="1" applyFill="1" applyBorder="1"/>
    <xf numFmtId="1" fontId="9" fillId="5" borderId="19" xfId="0" applyNumberFormat="1" applyFont="1" applyFill="1" applyBorder="1"/>
    <xf numFmtId="0" fontId="26" fillId="5" borderId="26" xfId="0" applyFont="1" applyFill="1" applyBorder="1"/>
    <xf numFmtId="0" fontId="0" fillId="5" borderId="19" xfId="0" applyFill="1" applyBorder="1"/>
    <xf numFmtId="0" fontId="0" fillId="5" borderId="19" xfId="0" applyFill="1" applyBorder="1" applyAlignment="1">
      <alignment horizontal="left"/>
    </xf>
    <xf numFmtId="165" fontId="1" fillId="5" borderId="19" xfId="0" applyNumberFormat="1" applyFont="1" applyFill="1" applyBorder="1"/>
    <xf numFmtId="0" fontId="26" fillId="4" borderId="26" xfId="0" applyFont="1" applyFill="1" applyBorder="1"/>
    <xf numFmtId="0" fontId="0" fillId="4" borderId="19" xfId="0" applyFill="1" applyBorder="1"/>
    <xf numFmtId="0" fontId="0" fillId="4" borderId="19" xfId="0" applyFill="1" applyBorder="1" applyAlignment="1">
      <alignment horizontal="left"/>
    </xf>
    <xf numFmtId="165" fontId="1" fillId="4" borderId="19" xfId="0" applyNumberFormat="1" applyFont="1" applyFill="1" applyBorder="1"/>
    <xf numFmtId="165" fontId="1" fillId="5" borderId="21" xfId="0" applyNumberFormat="1" applyFont="1" applyFill="1" applyBorder="1"/>
    <xf numFmtId="0" fontId="0" fillId="8" borderId="21" xfId="0" applyFill="1" applyBorder="1" applyAlignment="1">
      <alignment horizontal="left"/>
    </xf>
    <xf numFmtId="165" fontId="0" fillId="8" borderId="21" xfId="0" applyNumberFormat="1" applyFill="1" applyBorder="1"/>
    <xf numFmtId="0" fontId="26" fillId="8" borderId="26" xfId="0" applyFont="1" applyFill="1" applyBorder="1"/>
    <xf numFmtId="0" fontId="0" fillId="8" borderId="19" xfId="0" applyFill="1" applyBorder="1"/>
    <xf numFmtId="0" fontId="0" fillId="8" borderId="19" xfId="0" applyFill="1" applyBorder="1" applyAlignment="1">
      <alignment horizontal="left"/>
    </xf>
    <xf numFmtId="0" fontId="2" fillId="8" borderId="19" xfId="0" applyFont="1" applyFill="1" applyBorder="1"/>
    <xf numFmtId="165" fontId="0" fillId="8" borderId="19" xfId="0" applyNumberFormat="1" applyFill="1" applyBorder="1"/>
    <xf numFmtId="165" fontId="0" fillId="5" borderId="19" xfId="0" applyNumberFormat="1" applyFill="1" applyBorder="1"/>
    <xf numFmtId="1" fontId="9" fillId="5" borderId="56" xfId="0" applyNumberFormat="1" applyFont="1" applyFill="1" applyBorder="1"/>
    <xf numFmtId="0" fontId="5" fillId="4" borderId="3" xfId="0" applyFont="1" applyFill="1" applyBorder="1" applyAlignment="1">
      <alignment horizontal="left"/>
    </xf>
    <xf numFmtId="165" fontId="9" fillId="4" borderId="10" xfId="0" applyNumberFormat="1" applyFont="1" applyFill="1" applyBorder="1"/>
    <xf numFmtId="1" fontId="9" fillId="4" borderId="56" xfId="0" applyNumberFormat="1" applyFont="1" applyFill="1" applyBorder="1"/>
    <xf numFmtId="0" fontId="5" fillId="4" borderId="10" xfId="0" applyFont="1" applyFill="1" applyBorder="1" applyAlignment="1">
      <alignment horizontal="left"/>
    </xf>
    <xf numFmtId="0" fontId="9" fillId="4" borderId="19" xfId="0" applyFont="1" applyFill="1" applyBorder="1"/>
    <xf numFmtId="165" fontId="9" fillId="4" borderId="19" xfId="0" applyNumberFormat="1" applyFont="1" applyFill="1" applyBorder="1"/>
    <xf numFmtId="0" fontId="9" fillId="5" borderId="10" xfId="0" applyFont="1" applyFill="1" applyBorder="1"/>
    <xf numFmtId="1" fontId="9" fillId="5" borderId="25" xfId="0" applyNumberFormat="1" applyFont="1" applyFill="1" applyBorder="1"/>
    <xf numFmtId="0" fontId="9" fillId="5" borderId="51" xfId="0" applyFont="1" applyFill="1" applyBorder="1"/>
    <xf numFmtId="165" fontId="9" fillId="5" borderId="49" xfId="0" applyNumberFormat="1" applyFont="1" applyFill="1" applyBorder="1"/>
    <xf numFmtId="1" fontId="9" fillId="5" borderId="49" xfId="0" applyNumberFormat="1" applyFont="1" applyFill="1" applyBorder="1"/>
    <xf numFmtId="0" fontId="9" fillId="5" borderId="53" xfId="0" applyFont="1" applyFill="1" applyBorder="1"/>
    <xf numFmtId="0" fontId="9" fillId="4" borderId="53" xfId="0" applyFont="1" applyFill="1" applyBorder="1"/>
    <xf numFmtId="165" fontId="9" fillId="5" borderId="10" xfId="0" applyNumberFormat="1" applyFont="1" applyFill="1" applyBorder="1"/>
    <xf numFmtId="0" fontId="21" fillId="5" borderId="10" xfId="0" applyFont="1" applyFill="1" applyBorder="1"/>
    <xf numFmtId="0" fontId="19" fillId="4" borderId="10" xfId="0" applyFont="1" applyFill="1" applyBorder="1" applyAlignment="1">
      <alignment horizontal="left"/>
    </xf>
    <xf numFmtId="0" fontId="9" fillId="8" borderId="53" xfId="0" applyFont="1" applyFill="1" applyBorder="1"/>
    <xf numFmtId="0" fontId="21" fillId="8" borderId="0" xfId="0" applyFont="1" applyFill="1" applyAlignment="1">
      <alignment horizontal="left"/>
    </xf>
    <xf numFmtId="0" fontId="21" fillId="8" borderId="0" xfId="0" applyFont="1" applyFill="1"/>
    <xf numFmtId="0" fontId="9" fillId="4" borderId="10" xfId="0" applyFont="1" applyFill="1" applyBorder="1"/>
    <xf numFmtId="0" fontId="10" fillId="5" borderId="10" xfId="0" applyFont="1" applyFill="1" applyBorder="1"/>
    <xf numFmtId="0" fontId="9" fillId="4" borderId="51" xfId="0" applyFont="1" applyFill="1" applyBorder="1"/>
    <xf numFmtId="0" fontId="0" fillId="4" borderId="52" xfId="0" applyFill="1" applyBorder="1"/>
    <xf numFmtId="0" fontId="5" fillId="4" borderId="52" xfId="0" applyFont="1" applyFill="1" applyBorder="1" applyAlignment="1">
      <alignment horizontal="left"/>
    </xf>
    <xf numFmtId="0" fontId="20" fillId="4" borderId="52" xfId="0" applyFont="1" applyFill="1" applyBorder="1"/>
    <xf numFmtId="165" fontId="1" fillId="4" borderId="52" xfId="0" applyNumberFormat="1" applyFont="1" applyFill="1" applyBorder="1"/>
    <xf numFmtId="165" fontId="9" fillId="4" borderId="52" xfId="0" applyNumberFormat="1" applyFont="1" applyFill="1" applyBorder="1"/>
    <xf numFmtId="1" fontId="9" fillId="4" borderId="52" xfId="0" applyNumberFormat="1" applyFont="1" applyFill="1" applyBorder="1"/>
    <xf numFmtId="1" fontId="9" fillId="4" borderId="10" xfId="0" applyNumberFormat="1" applyFont="1" applyFill="1" applyBorder="1"/>
    <xf numFmtId="165" fontId="9" fillId="4" borderId="8" xfId="0" applyNumberFormat="1" applyFont="1" applyFill="1" applyBorder="1"/>
    <xf numFmtId="1" fontId="9" fillId="4" borderId="8" xfId="0" applyNumberFormat="1" applyFont="1" applyFill="1" applyBorder="1"/>
    <xf numFmtId="0" fontId="2" fillId="4" borderId="10" xfId="0" applyFont="1" applyFill="1" applyBorder="1" applyAlignment="1">
      <alignment horizontal="left"/>
    </xf>
    <xf numFmtId="0" fontId="30" fillId="4" borderId="10" xfId="0" applyFont="1" applyFill="1" applyBorder="1"/>
    <xf numFmtId="165" fontId="21" fillId="5" borderId="0" xfId="0" applyNumberFormat="1" applyFont="1" applyFill="1"/>
    <xf numFmtId="0" fontId="10" fillId="5" borderId="53" xfId="0" applyFont="1" applyFill="1" applyBorder="1"/>
    <xf numFmtId="165" fontId="20" fillId="5" borderId="0" xfId="0" applyNumberFormat="1" applyFont="1" applyFill="1"/>
    <xf numFmtId="165" fontId="10" fillId="5" borderId="0" xfId="0" applyNumberFormat="1" applyFont="1" applyFill="1"/>
    <xf numFmtId="1" fontId="10" fillId="5" borderId="0" xfId="0" applyNumberFormat="1" applyFont="1" applyFill="1"/>
    <xf numFmtId="0" fontId="9" fillId="5" borderId="54" xfId="0" applyFont="1" applyFill="1" applyBorder="1"/>
    <xf numFmtId="0" fontId="30" fillId="5" borderId="10" xfId="0" applyFont="1" applyFill="1" applyBorder="1" applyAlignment="1">
      <alignment horizontal="left"/>
    </xf>
    <xf numFmtId="0" fontId="31" fillId="5" borderId="10" xfId="0" applyFont="1" applyFill="1" applyBorder="1"/>
    <xf numFmtId="0" fontId="30" fillId="4" borderId="10" xfId="0" applyFont="1" applyFill="1" applyBorder="1" applyAlignment="1">
      <alignment horizontal="left"/>
    </xf>
    <xf numFmtId="0" fontId="31" fillId="4" borderId="10" xfId="0" applyFont="1" applyFill="1" applyBorder="1"/>
    <xf numFmtId="165" fontId="9" fillId="4" borderId="10" xfId="0" applyNumberFormat="1" applyFont="1" applyFill="1" applyBorder="1" applyAlignment="1">
      <alignment wrapText="1"/>
    </xf>
    <xf numFmtId="165" fontId="9" fillId="5" borderId="10" xfId="0" applyNumberFormat="1" applyFont="1" applyFill="1" applyBorder="1" applyAlignment="1">
      <alignment wrapText="1"/>
    </xf>
    <xf numFmtId="0" fontId="30" fillId="8" borderId="10" xfId="0" applyFont="1" applyFill="1" applyBorder="1" applyAlignment="1">
      <alignment horizontal="left"/>
    </xf>
    <xf numFmtId="0" fontId="31" fillId="8" borderId="10" xfId="0" applyFont="1" applyFill="1" applyBorder="1"/>
    <xf numFmtId="165" fontId="29" fillId="8" borderId="10" xfId="0" applyNumberFormat="1" applyFont="1" applyFill="1" applyBorder="1" applyAlignment="1">
      <alignment wrapText="1"/>
    </xf>
    <xf numFmtId="0" fontId="31" fillId="4" borderId="3" xfId="0" applyFont="1" applyFill="1" applyBorder="1"/>
    <xf numFmtId="165" fontId="9" fillId="4" borderId="0" xfId="0" applyNumberFormat="1" applyFont="1" applyFill="1" applyAlignment="1">
      <alignment wrapText="1"/>
    </xf>
    <xf numFmtId="0" fontId="30" fillId="5" borderId="3" xfId="0" applyFont="1" applyFill="1" applyBorder="1" applyAlignment="1">
      <alignment horizontal="left"/>
    </xf>
    <xf numFmtId="0" fontId="31" fillId="5" borderId="3" xfId="0" applyFont="1" applyFill="1" applyBorder="1"/>
    <xf numFmtId="0" fontId="31" fillId="8" borderId="3" xfId="0" applyFont="1" applyFill="1" applyBorder="1"/>
    <xf numFmtId="165" fontId="29" fillId="8" borderId="0" xfId="0" applyNumberFormat="1" applyFont="1" applyFill="1"/>
    <xf numFmtId="0" fontId="30" fillId="8" borderId="3" xfId="0" applyFont="1" applyFill="1" applyBorder="1" applyAlignment="1">
      <alignment horizontal="left"/>
    </xf>
    <xf numFmtId="0" fontId="5" fillId="8" borderId="10" xfId="0" applyFont="1" applyFill="1" applyBorder="1" applyAlignment="1">
      <alignment horizontal="left"/>
    </xf>
    <xf numFmtId="0" fontId="30" fillId="8" borderId="10" xfId="0" applyFont="1" applyFill="1" applyBorder="1"/>
    <xf numFmtId="165" fontId="29" fillId="8" borderId="10" xfId="0" applyNumberFormat="1" applyFont="1" applyFill="1" applyBorder="1"/>
    <xf numFmtId="0" fontId="30" fillId="5" borderId="3" xfId="0" applyFont="1" applyFill="1" applyBorder="1"/>
    <xf numFmtId="165" fontId="0" fillId="5" borderId="30" xfId="0" applyNumberFormat="1" applyFill="1" applyBorder="1"/>
    <xf numFmtId="165" fontId="6" fillId="5" borderId="30" xfId="0" applyNumberFormat="1" applyFont="1" applyFill="1" applyBorder="1"/>
    <xf numFmtId="0" fontId="2" fillId="8" borderId="10" xfId="0" applyFont="1" applyFill="1" applyBorder="1" applyAlignment="1">
      <alignment horizontal="left"/>
    </xf>
    <xf numFmtId="1" fontId="28" fillId="5" borderId="0" xfId="0" applyNumberFormat="1" applyFont="1" applyFill="1"/>
    <xf numFmtId="0" fontId="9" fillId="5" borderId="22" xfId="0" applyFont="1" applyFill="1" applyBorder="1"/>
    <xf numFmtId="1" fontId="29" fillId="6" borderId="23" xfId="0" applyNumberFormat="1" applyFont="1" applyFill="1" applyBorder="1"/>
    <xf numFmtId="0" fontId="9" fillId="5" borderId="24" xfId="0" applyFont="1" applyFill="1" applyBorder="1"/>
    <xf numFmtId="1" fontId="9" fillId="6" borderId="21" xfId="0" applyNumberFormat="1" applyFont="1" applyFill="1" applyBorder="1"/>
    <xf numFmtId="0" fontId="9" fillId="4" borderId="24" xfId="0" applyFont="1" applyFill="1" applyBorder="1"/>
    <xf numFmtId="0" fontId="6" fillId="5" borderId="21" xfId="0" applyFont="1" applyFill="1" applyBorder="1" applyAlignment="1">
      <alignment horizontal="left"/>
    </xf>
    <xf numFmtId="0" fontId="6" fillId="5" borderId="21" xfId="0" applyFont="1" applyFill="1" applyBorder="1"/>
    <xf numFmtId="0" fontId="6" fillId="4" borderId="21" xfId="0" applyFont="1" applyFill="1" applyBorder="1" applyAlignment="1">
      <alignment horizontal="left"/>
    </xf>
    <xf numFmtId="0" fontId="6" fillId="4" borderId="21" xfId="0" applyFont="1" applyFill="1" applyBorder="1"/>
    <xf numFmtId="0" fontId="9" fillId="8" borderId="24" xfId="0" applyFont="1" applyFill="1" applyBorder="1"/>
    <xf numFmtId="0" fontId="6" fillId="8" borderId="21" xfId="0" applyFont="1" applyFill="1" applyBorder="1" applyAlignment="1">
      <alignment horizontal="left"/>
    </xf>
    <xf numFmtId="0" fontId="6" fillId="8" borderId="21" xfId="0" applyFont="1" applyFill="1" applyBorder="1"/>
    <xf numFmtId="0" fontId="20" fillId="8" borderId="0" xfId="0" applyFont="1" applyFill="1" applyAlignment="1">
      <alignment horizontal="left"/>
    </xf>
    <xf numFmtId="1" fontId="9" fillId="6" borderId="56" xfId="0" applyNumberFormat="1" applyFont="1" applyFill="1" applyBorder="1"/>
    <xf numFmtId="0" fontId="20" fillId="8" borderId="10" xfId="0" applyFont="1" applyFill="1" applyBorder="1"/>
    <xf numFmtId="165" fontId="0" fillId="8" borderId="30" xfId="0" applyNumberFormat="1" applyFill="1" applyBorder="1"/>
    <xf numFmtId="0" fontId="19" fillId="8" borderId="10" xfId="0" applyFont="1" applyFill="1" applyBorder="1" applyAlignment="1">
      <alignment horizontal="left"/>
    </xf>
    <xf numFmtId="165" fontId="29" fillId="5" borderId="10" xfId="0" applyNumberFormat="1" applyFont="1" applyFill="1" applyBorder="1"/>
    <xf numFmtId="1" fontId="9" fillId="8" borderId="56" xfId="0" applyNumberFormat="1" applyFont="1" applyFill="1" applyBorder="1"/>
    <xf numFmtId="165" fontId="9" fillId="4" borderId="7" xfId="0" applyNumberFormat="1" applyFont="1" applyFill="1" applyBorder="1" applyAlignment="1">
      <alignment wrapText="1"/>
    </xf>
    <xf numFmtId="165" fontId="9" fillId="8" borderId="19" xfId="0" applyNumberFormat="1" applyFont="1" applyFill="1" applyBorder="1"/>
    <xf numFmtId="0" fontId="9" fillId="5" borderId="57" xfId="0" applyFont="1" applyFill="1" applyBorder="1"/>
    <xf numFmtId="0" fontId="2" fillId="5" borderId="58" xfId="0" applyFont="1" applyFill="1" applyBorder="1"/>
    <xf numFmtId="0" fontId="9" fillId="5" borderId="58" xfId="0" applyFont="1" applyFill="1" applyBorder="1"/>
    <xf numFmtId="0" fontId="0" fillId="5" borderId="58" xfId="0" applyFill="1" applyBorder="1"/>
    <xf numFmtId="0" fontId="0" fillId="5" borderId="58" xfId="0" applyFill="1" applyBorder="1" applyAlignment="1">
      <alignment horizontal="left"/>
    </xf>
    <xf numFmtId="165" fontId="0" fillId="5" borderId="58" xfId="0" applyNumberFormat="1" applyFill="1" applyBorder="1"/>
    <xf numFmtId="165" fontId="9" fillId="5" borderId="58" xfId="0" applyNumberFormat="1" applyFont="1" applyFill="1" applyBorder="1"/>
    <xf numFmtId="1" fontId="9" fillId="5" borderId="58" xfId="0" applyNumberFormat="1" applyFont="1" applyFill="1" applyBorder="1"/>
    <xf numFmtId="0" fontId="9" fillId="8" borderId="22" xfId="0" applyFont="1" applyFill="1" applyBorder="1" applyAlignment="1">
      <alignment horizontal="center" vertical="center"/>
    </xf>
    <xf numFmtId="0" fontId="0" fillId="8" borderId="23" xfId="0" applyFill="1" applyBorder="1"/>
    <xf numFmtId="0" fontId="1" fillId="8" borderId="23" xfId="0" applyFont="1" applyFill="1" applyBorder="1" applyAlignment="1">
      <alignment horizontal="left"/>
    </xf>
    <xf numFmtId="165" fontId="0" fillId="8" borderId="23" xfId="0" applyNumberFormat="1" applyFill="1" applyBorder="1"/>
    <xf numFmtId="165" fontId="9" fillId="8" borderId="23" xfId="0" applyNumberFormat="1" applyFont="1" applyFill="1" applyBorder="1" applyAlignment="1">
      <alignment wrapText="1"/>
    </xf>
    <xf numFmtId="1" fontId="9" fillId="8" borderId="23" xfId="0" applyNumberFormat="1" applyFont="1" applyFill="1" applyBorder="1"/>
    <xf numFmtId="0" fontId="9" fillId="8" borderId="24" xfId="0" applyFont="1" applyFill="1" applyBorder="1" applyAlignment="1">
      <alignment horizontal="center" vertical="center"/>
    </xf>
    <xf numFmtId="0" fontId="1" fillId="8" borderId="21" xfId="0" applyFont="1" applyFill="1" applyBorder="1" applyAlignment="1">
      <alignment horizontal="left"/>
    </xf>
    <xf numFmtId="0" fontId="1" fillId="8" borderId="0" xfId="0" applyFont="1" applyFill="1" applyAlignment="1">
      <alignment horizontal="left"/>
    </xf>
    <xf numFmtId="165" fontId="28" fillId="8" borderId="21" xfId="0" applyNumberFormat="1" applyFont="1" applyFill="1" applyBorder="1"/>
    <xf numFmtId="0" fontId="9" fillId="5" borderId="24" xfId="0" applyFont="1" applyFill="1" applyBorder="1" applyAlignment="1">
      <alignment horizontal="center" vertical="center"/>
    </xf>
    <xf numFmtId="0" fontId="10" fillId="5" borderId="51" xfId="0" applyFont="1" applyFill="1" applyBorder="1"/>
    <xf numFmtId="0" fontId="6" fillId="5" borderId="52" xfId="0" applyFont="1" applyFill="1" applyBorder="1"/>
    <xf numFmtId="0" fontId="6" fillId="5" borderId="52" xfId="0" applyFont="1" applyFill="1" applyBorder="1" applyAlignment="1">
      <alignment horizontal="left"/>
    </xf>
    <xf numFmtId="165" fontId="6" fillId="5" borderId="52" xfId="0" applyNumberFormat="1" applyFont="1" applyFill="1" applyBorder="1"/>
    <xf numFmtId="165" fontId="0" fillId="5" borderId="23" xfId="0" applyNumberFormat="1" applyFill="1" applyBorder="1"/>
    <xf numFmtId="0" fontId="9" fillId="5" borderId="28" xfId="0" applyFont="1" applyFill="1" applyBorder="1"/>
    <xf numFmtId="0" fontId="0" fillId="5" borderId="29" xfId="0" applyFill="1" applyBorder="1"/>
    <xf numFmtId="0" fontId="0" fillId="5" borderId="29" xfId="0" applyFill="1" applyBorder="1" applyAlignment="1">
      <alignment horizontal="left"/>
    </xf>
    <xf numFmtId="165" fontId="0" fillId="5" borderId="29" xfId="0" applyNumberFormat="1" applyFill="1" applyBorder="1"/>
    <xf numFmtId="1" fontId="9" fillId="5" borderId="29" xfId="0" applyNumberFormat="1" applyFont="1" applyFill="1" applyBorder="1"/>
    <xf numFmtId="0" fontId="9" fillId="5" borderId="59" xfId="0" applyFont="1" applyFill="1" applyBorder="1"/>
    <xf numFmtId="0" fontId="0" fillId="5" borderId="60" xfId="0" applyFill="1" applyBorder="1"/>
    <xf numFmtId="0" fontId="0" fillId="5" borderId="60" xfId="0" applyFill="1" applyBorder="1" applyAlignment="1">
      <alignment horizontal="left"/>
    </xf>
    <xf numFmtId="165" fontId="0" fillId="5" borderId="60" xfId="0" applyNumberFormat="1" applyFill="1" applyBorder="1"/>
    <xf numFmtId="165" fontId="9" fillId="5" borderId="60" xfId="0" applyNumberFormat="1" applyFont="1" applyFill="1" applyBorder="1"/>
    <xf numFmtId="1" fontId="9" fillId="5" borderId="60" xfId="0" applyNumberFormat="1" applyFont="1" applyFill="1" applyBorder="1"/>
    <xf numFmtId="0" fontId="10" fillId="5" borderId="24" xfId="0" applyFont="1" applyFill="1" applyBorder="1"/>
    <xf numFmtId="0" fontId="9" fillId="5" borderId="0" xfId="0" applyFont="1" applyFill="1"/>
    <xf numFmtId="0" fontId="9" fillId="8" borderId="0" xfId="0" applyFont="1" applyFill="1"/>
    <xf numFmtId="0" fontId="9" fillId="4" borderId="0" xfId="0" applyFont="1" applyFill="1"/>
    <xf numFmtId="0" fontId="0" fillId="5" borderId="61" xfId="0" applyFill="1" applyBorder="1" applyAlignment="1">
      <alignment horizontal="center" vertical="center"/>
    </xf>
    <xf numFmtId="0" fontId="0" fillId="5" borderId="62" xfId="0" applyFill="1" applyBorder="1" applyAlignment="1">
      <alignment horizontal="center" vertical="center"/>
    </xf>
    <xf numFmtId="0" fontId="0" fillId="5" borderId="63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19" fillId="8" borderId="0" xfId="0" applyFont="1" applyFill="1" applyAlignment="1">
      <alignment horizontal="left"/>
    </xf>
    <xf numFmtId="0" fontId="0" fillId="5" borderId="64" xfId="0" applyFill="1" applyBorder="1" applyAlignment="1">
      <alignment horizontal="center" vertical="center"/>
    </xf>
    <xf numFmtId="0" fontId="0" fillId="5" borderId="65" xfId="0" applyFill="1" applyBorder="1" applyAlignment="1">
      <alignment horizontal="center" vertical="center"/>
    </xf>
    <xf numFmtId="0" fontId="5" fillId="5" borderId="52" xfId="0" applyFont="1" applyFill="1" applyBorder="1" applyAlignment="1">
      <alignment horizontal="left"/>
    </xf>
    <xf numFmtId="0" fontId="21" fillId="5" borderId="52" xfId="0" applyFont="1" applyFill="1" applyBorder="1"/>
    <xf numFmtId="0" fontId="20" fillId="5" borderId="52" xfId="0" applyFont="1" applyFill="1" applyBorder="1" applyAlignment="1">
      <alignment horizontal="left"/>
    </xf>
    <xf numFmtId="0" fontId="20" fillId="5" borderId="52" xfId="0" applyFont="1" applyFill="1" applyBorder="1"/>
    <xf numFmtId="165" fontId="9" fillId="5" borderId="52" xfId="0" applyNumberFormat="1" applyFont="1" applyFill="1" applyBorder="1"/>
    <xf numFmtId="1" fontId="9" fillId="5" borderId="52" xfId="0" applyNumberFormat="1" applyFont="1" applyFill="1" applyBorder="1"/>
    <xf numFmtId="1" fontId="9" fillId="5" borderId="10" xfId="0" applyNumberFormat="1" applyFont="1" applyFill="1" applyBorder="1"/>
    <xf numFmtId="0" fontId="6" fillId="5" borderId="53" xfId="0" applyFont="1" applyFill="1" applyBorder="1" applyAlignment="1">
      <alignment horizontal="center" vertical="center" wrapText="1"/>
    </xf>
    <xf numFmtId="165" fontId="10" fillId="5" borderId="10" xfId="0" applyNumberFormat="1" applyFont="1" applyFill="1" applyBorder="1"/>
    <xf numFmtId="1" fontId="10" fillId="5" borderId="10" xfId="0" applyNumberFormat="1" applyFont="1" applyFill="1" applyBorder="1"/>
    <xf numFmtId="0" fontId="0" fillId="5" borderId="51" xfId="0" applyFill="1" applyBorder="1" applyAlignment="1">
      <alignment horizontal="left" vertical="center"/>
    </xf>
    <xf numFmtId="0" fontId="9" fillId="5" borderId="53" xfId="0" applyFont="1" applyFill="1" applyBorder="1" applyAlignment="1">
      <alignment horizontal="left"/>
    </xf>
    <xf numFmtId="0" fontId="9" fillId="4" borderId="53" xfId="0" applyFont="1" applyFill="1" applyBorder="1" applyAlignment="1">
      <alignment horizontal="left"/>
    </xf>
    <xf numFmtId="0" fontId="20" fillId="5" borderId="23" xfId="0" applyFont="1" applyFill="1" applyBorder="1" applyAlignment="1">
      <alignment horizontal="left"/>
    </xf>
    <xf numFmtId="0" fontId="6" fillId="5" borderId="23" xfId="0" applyFont="1" applyFill="1" applyBorder="1"/>
    <xf numFmtId="0" fontId="21" fillId="4" borderId="21" xfId="0" applyFont="1" applyFill="1" applyBorder="1" applyAlignment="1">
      <alignment horizontal="left"/>
    </xf>
    <xf numFmtId="0" fontId="2" fillId="4" borderId="21" xfId="0" applyFont="1" applyFill="1" applyBorder="1"/>
    <xf numFmtId="0" fontId="20" fillId="5" borderId="21" xfId="0" applyFont="1" applyFill="1" applyBorder="1" applyAlignment="1">
      <alignment horizontal="left"/>
    </xf>
    <xf numFmtId="0" fontId="21" fillId="5" borderId="21" xfId="0" applyFont="1" applyFill="1" applyBorder="1" applyAlignment="1">
      <alignment horizontal="left"/>
    </xf>
    <xf numFmtId="0" fontId="6" fillId="5" borderId="30" xfId="0" applyFont="1" applyFill="1" applyBorder="1" applyAlignment="1">
      <alignment horizontal="left"/>
    </xf>
    <xf numFmtId="0" fontId="10" fillId="5" borderId="25" xfId="0" applyFont="1" applyFill="1" applyBorder="1"/>
    <xf numFmtId="165" fontId="9" fillId="5" borderId="25" xfId="0" applyNumberFormat="1" applyFont="1" applyFill="1" applyBorder="1"/>
    <xf numFmtId="0" fontId="26" fillId="8" borderId="22" xfId="0" applyFont="1" applyFill="1" applyBorder="1"/>
    <xf numFmtId="0" fontId="6" fillId="8" borderId="23" xfId="0" applyFont="1" applyFill="1" applyBorder="1" applyAlignment="1">
      <alignment horizontal="left"/>
    </xf>
    <xf numFmtId="165" fontId="9" fillId="8" borderId="23" xfId="0" applyNumberFormat="1" applyFont="1" applyFill="1" applyBorder="1"/>
    <xf numFmtId="0" fontId="6" fillId="5" borderId="30" xfId="0" applyFont="1" applyFill="1" applyBorder="1"/>
    <xf numFmtId="0" fontId="1" fillId="4" borderId="21" xfId="0" applyFont="1" applyFill="1" applyBorder="1" applyAlignment="1">
      <alignment horizontal="left"/>
    </xf>
    <xf numFmtId="1" fontId="0" fillId="8" borderId="10" xfId="0" applyNumberFormat="1" applyFill="1" applyBorder="1"/>
    <xf numFmtId="165" fontId="0" fillId="5" borderId="31" xfId="0" applyNumberFormat="1" applyFill="1" applyBorder="1"/>
    <xf numFmtId="0" fontId="9" fillId="5" borderId="66" xfId="0" applyFont="1" applyFill="1" applyBorder="1"/>
    <xf numFmtId="0" fontId="1" fillId="5" borderId="30" xfId="0" applyFont="1" applyFill="1" applyBorder="1"/>
    <xf numFmtId="0" fontId="10" fillId="4" borderId="66" xfId="0" applyFont="1" applyFill="1" applyBorder="1"/>
    <xf numFmtId="0" fontId="6" fillId="4" borderId="30" xfId="0" applyFont="1" applyFill="1" applyBorder="1"/>
    <xf numFmtId="165" fontId="6" fillId="4" borderId="10" xfId="0" applyNumberFormat="1" applyFont="1" applyFill="1" applyBorder="1" applyAlignment="1">
      <alignment wrapText="1"/>
    </xf>
    <xf numFmtId="1" fontId="6" fillId="4" borderId="0" xfId="0" applyNumberFormat="1" applyFont="1" applyFill="1"/>
    <xf numFmtId="0" fontId="0" fillId="5" borderId="67" xfId="0" applyFill="1" applyBorder="1" applyAlignment="1">
      <alignment horizontal="center" vertical="center" wrapText="1"/>
    </xf>
    <xf numFmtId="0" fontId="20" fillId="5" borderId="30" xfId="0" applyFont="1" applyFill="1" applyBorder="1" applyAlignment="1">
      <alignment horizontal="left"/>
    </xf>
    <xf numFmtId="165" fontId="17" fillId="4" borderId="10" xfId="0" applyNumberFormat="1" applyFont="1" applyFill="1" applyBorder="1" applyAlignment="1">
      <alignment wrapText="1"/>
    </xf>
    <xf numFmtId="0" fontId="0" fillId="5" borderId="68" xfId="0" applyFill="1" applyBorder="1" applyAlignment="1">
      <alignment horizontal="center" vertical="center" wrapText="1"/>
    </xf>
    <xf numFmtId="0" fontId="0" fillId="5" borderId="69" xfId="0" applyFill="1" applyBorder="1" applyAlignment="1">
      <alignment horizontal="center" vertical="center" wrapText="1"/>
    </xf>
    <xf numFmtId="0" fontId="6" fillId="5" borderId="70" xfId="0" applyFont="1" applyFill="1" applyBorder="1" applyAlignment="1">
      <alignment horizontal="left"/>
    </xf>
    <xf numFmtId="0" fontId="1" fillId="5" borderId="70" xfId="0" applyFont="1" applyFill="1" applyBorder="1"/>
    <xf numFmtId="165" fontId="0" fillId="5" borderId="70" xfId="0" applyNumberFormat="1" applyFill="1" applyBorder="1"/>
    <xf numFmtId="165" fontId="17" fillId="5" borderId="0" xfId="0" applyNumberFormat="1" applyFont="1" applyFill="1" applyAlignment="1">
      <alignment wrapText="1"/>
    </xf>
    <xf numFmtId="165" fontId="1" fillId="5" borderId="0" xfId="0" applyNumberFormat="1" applyFont="1" applyFill="1" applyAlignment="1">
      <alignment wrapText="1"/>
    </xf>
    <xf numFmtId="0" fontId="17" fillId="5" borderId="30" xfId="0" applyFont="1" applyFill="1" applyBorder="1" applyAlignment="1">
      <alignment horizontal="left"/>
    </xf>
    <xf numFmtId="0" fontId="0" fillId="5" borderId="71" xfId="0" applyFill="1" applyBorder="1" applyAlignment="1">
      <alignment horizontal="center" vertical="center" wrapText="1"/>
    </xf>
    <xf numFmtId="0" fontId="20" fillId="5" borderId="30" xfId="0" applyFont="1" applyFill="1" applyBorder="1"/>
    <xf numFmtId="165" fontId="17" fillId="5" borderId="10" xfId="0" applyNumberFormat="1" applyFont="1" applyFill="1" applyBorder="1" applyAlignment="1">
      <alignment wrapText="1"/>
    </xf>
    <xf numFmtId="0" fontId="0" fillId="5" borderId="72" xfId="0" applyFill="1" applyBorder="1" applyAlignment="1">
      <alignment horizontal="center" vertical="center" wrapText="1"/>
    </xf>
    <xf numFmtId="0" fontId="5" fillId="5" borderId="30" xfId="0" applyFont="1" applyFill="1" applyBorder="1" applyAlignment="1">
      <alignment horizontal="left"/>
    </xf>
    <xf numFmtId="0" fontId="2" fillId="5" borderId="30" xfId="0" applyFont="1" applyFill="1" applyBorder="1" applyAlignment="1">
      <alignment horizontal="left"/>
    </xf>
    <xf numFmtId="0" fontId="18" fillId="4" borderId="10" xfId="0" applyFont="1" applyFill="1" applyBorder="1" applyAlignment="1">
      <alignment horizontal="left"/>
    </xf>
    <xf numFmtId="0" fontId="1" fillId="5" borderId="8" xfId="0" applyFont="1" applyFill="1" applyBorder="1"/>
    <xf numFmtId="0" fontId="5" fillId="5" borderId="8" xfId="0" applyFont="1" applyFill="1" applyBorder="1" applyAlignment="1">
      <alignment horizontal="left"/>
    </xf>
    <xf numFmtId="165" fontId="17" fillId="5" borderId="8" xfId="0" applyNumberFormat="1" applyFont="1" applyFill="1" applyBorder="1"/>
    <xf numFmtId="0" fontId="0" fillId="5" borderId="73" xfId="0" applyFill="1" applyBorder="1" applyAlignment="1">
      <alignment horizontal="center" vertical="center" wrapText="1"/>
    </xf>
    <xf numFmtId="0" fontId="0" fillId="5" borderId="73" xfId="0" applyFill="1" applyBorder="1"/>
    <xf numFmtId="0" fontId="18" fillId="5" borderId="73" xfId="0" applyFont="1" applyFill="1" applyBorder="1" applyAlignment="1">
      <alignment horizontal="left"/>
    </xf>
    <xf numFmtId="165" fontId="0" fillId="5" borderId="73" xfId="0" applyNumberFormat="1" applyFill="1" applyBorder="1"/>
    <xf numFmtId="165" fontId="17" fillId="5" borderId="73" xfId="0" applyNumberFormat="1" applyFont="1" applyFill="1" applyBorder="1"/>
    <xf numFmtId="0" fontId="0" fillId="0" borderId="0" xfId="0" applyAlignment="1">
      <alignment horizontal="left"/>
    </xf>
    <xf numFmtId="1" fontId="0" fillId="0" borderId="0" xfId="0" applyNumberFormat="1"/>
    <xf numFmtId="0" fontId="6" fillId="0" borderId="0" xfId="0" applyFont="1" applyAlignment="1">
      <alignment horizontal="left"/>
    </xf>
    <xf numFmtId="1" fontId="0" fillId="0" borderId="10" xfId="0" applyNumberFormat="1" applyBorder="1"/>
    <xf numFmtId="0" fontId="33" fillId="8" borderId="70" xfId="2" applyFont="1" applyFill="1" applyBorder="1"/>
    <xf numFmtId="0" fontId="0" fillId="8" borderId="70" xfId="0" applyFill="1" applyBorder="1"/>
    <xf numFmtId="0" fontId="0" fillId="8" borderId="70" xfId="0" applyFill="1" applyBorder="1" applyAlignment="1">
      <alignment horizontal="left"/>
    </xf>
    <xf numFmtId="165" fontId="0" fillId="8" borderId="70" xfId="0" applyNumberFormat="1" applyFill="1" applyBorder="1"/>
    <xf numFmtId="0" fontId="6" fillId="8" borderId="70" xfId="0" applyFont="1" applyFill="1" applyBorder="1" applyAlignment="1">
      <alignment horizontal="left"/>
    </xf>
    <xf numFmtId="0" fontId="2" fillId="8" borderId="10" xfId="0" applyFont="1" applyFill="1" applyBorder="1" applyAlignment="1">
      <alignment horizontal="right"/>
    </xf>
    <xf numFmtId="0" fontId="6" fillId="8" borderId="10" xfId="0" applyFont="1" applyFill="1" applyBorder="1" applyAlignment="1">
      <alignment horizontal="left"/>
    </xf>
    <xf numFmtId="0" fontId="17" fillId="8" borderId="10" xfId="0" applyFont="1" applyFill="1" applyBorder="1"/>
    <xf numFmtId="0" fontId="2" fillId="5" borderId="10" xfId="0" applyFont="1" applyFill="1" applyBorder="1" applyAlignment="1">
      <alignment horizontal="right"/>
    </xf>
    <xf numFmtId="0" fontId="2" fillId="4" borderId="10" xfId="0" applyFont="1" applyFill="1" applyBorder="1" applyAlignment="1">
      <alignment horizontal="right"/>
    </xf>
    <xf numFmtId="0" fontId="1" fillId="8" borderId="10" xfId="0" applyFont="1" applyFill="1" applyBorder="1" applyAlignment="1">
      <alignment horizontal="left"/>
    </xf>
    <xf numFmtId="0" fontId="17" fillId="5" borderId="10" xfId="0" applyFont="1" applyFill="1" applyBorder="1" applyAlignment="1">
      <alignment horizontal="right"/>
    </xf>
    <xf numFmtId="0" fontId="1" fillId="8" borderId="10" xfId="0" applyFont="1" applyFill="1" applyBorder="1"/>
    <xf numFmtId="0" fontId="20" fillId="8" borderId="10" xfId="0" applyFont="1" applyFill="1" applyBorder="1" applyAlignment="1">
      <alignment horizontal="left"/>
    </xf>
    <xf numFmtId="0" fontId="34" fillId="5" borderId="10" xfId="0" applyFont="1" applyFill="1" applyBorder="1" applyAlignment="1">
      <alignment horizontal="center"/>
    </xf>
    <xf numFmtId="0" fontId="0" fillId="8" borderId="10" xfId="0" applyFill="1" applyBorder="1" applyAlignment="1">
      <alignment horizontal="center" wrapText="1"/>
    </xf>
    <xf numFmtId="0" fontId="0" fillId="0" borderId="0" xfId="0" pivotButton="1"/>
    <xf numFmtId="0" fontId="6" fillId="4" borderId="73" xfId="0" applyFont="1" applyFill="1" applyBorder="1" applyAlignment="1">
      <alignment horizontal="center" vertical="center" wrapText="1"/>
    </xf>
    <xf numFmtId="0" fontId="6" fillId="5" borderId="73" xfId="0" applyFont="1" applyFill="1" applyBorder="1" applyAlignment="1">
      <alignment horizontal="center" vertical="center" wrapText="1"/>
    </xf>
    <xf numFmtId="0" fontId="1" fillId="6" borderId="2" xfId="0" applyFont="1" applyFill="1" applyBorder="1"/>
    <xf numFmtId="0" fontId="0" fillId="4" borderId="73" xfId="0" applyFill="1" applyBorder="1"/>
    <xf numFmtId="0" fontId="6" fillId="4" borderId="73" xfId="0" applyFont="1" applyFill="1" applyBorder="1"/>
    <xf numFmtId="0" fontId="6" fillId="4" borderId="73" xfId="0" applyFont="1" applyFill="1" applyBorder="1" applyAlignment="1">
      <alignment horizontal="left"/>
    </xf>
    <xf numFmtId="165" fontId="0" fillId="4" borderId="73" xfId="0" applyNumberFormat="1" applyFill="1" applyBorder="1"/>
    <xf numFmtId="0" fontId="0" fillId="4" borderId="73" xfId="0" applyFill="1" applyBorder="1" applyAlignment="1">
      <alignment horizontal="center" vertical="center" wrapText="1"/>
    </xf>
    <xf numFmtId="0" fontId="9" fillId="4" borderId="73" xfId="0" applyFont="1" applyFill="1" applyBorder="1" applyAlignment="1">
      <alignment horizontal="center" vertical="center" wrapText="1"/>
    </xf>
    <xf numFmtId="0" fontId="9" fillId="5" borderId="73" xfId="0" applyFont="1" applyFill="1" applyBorder="1" applyAlignment="1">
      <alignment horizontal="center" vertical="center" wrapText="1"/>
    </xf>
    <xf numFmtId="0" fontId="6" fillId="5" borderId="73" xfId="0" applyFont="1" applyFill="1" applyBorder="1" applyAlignment="1">
      <alignment horizontal="left"/>
    </xf>
    <xf numFmtId="0" fontId="0" fillId="4" borderId="73" xfId="0" applyFill="1" applyBorder="1" applyAlignment="1">
      <alignment horizontal="left"/>
    </xf>
    <xf numFmtId="0" fontId="1" fillId="4" borderId="73" xfId="0" applyFont="1" applyFill="1" applyBorder="1"/>
    <xf numFmtId="0" fontId="10" fillId="4" borderId="73" xfId="0" applyFont="1" applyFill="1" applyBorder="1" applyAlignment="1">
      <alignment horizontal="center" vertical="center" wrapText="1"/>
    </xf>
    <xf numFmtId="165" fontId="11" fillId="5" borderId="73" xfId="0" applyNumberFormat="1" applyFont="1" applyFill="1" applyBorder="1"/>
    <xf numFmtId="0" fontId="11" fillId="5" borderId="73" xfId="0" applyFont="1" applyFill="1" applyBorder="1"/>
    <xf numFmtId="0" fontId="0" fillId="5" borderId="73" xfId="0" applyFill="1" applyBorder="1" applyAlignment="1">
      <alignment horizontal="left"/>
    </xf>
    <xf numFmtId="0" fontId="20" fillId="5" borderId="73" xfId="0" applyFont="1" applyFill="1" applyBorder="1" applyAlignment="1">
      <alignment horizontal="left"/>
    </xf>
    <xf numFmtId="0" fontId="2" fillId="4" borderId="73" xfId="0" applyFont="1" applyFill="1" applyBorder="1"/>
    <xf numFmtId="0" fontId="20" fillId="4" borderId="73" xfId="0" applyFont="1" applyFill="1" applyBorder="1" applyAlignment="1">
      <alignment horizontal="left"/>
    </xf>
    <xf numFmtId="0" fontId="1" fillId="6" borderId="5" xfId="0" applyFont="1" applyFill="1" applyBorder="1" applyAlignment="1">
      <alignment horizontal="center" vertical="center" wrapText="1"/>
    </xf>
    <xf numFmtId="0" fontId="0" fillId="5" borderId="9" xfId="0" applyFill="1" applyBorder="1"/>
    <xf numFmtId="0" fontId="6" fillId="6" borderId="73" xfId="0" applyFont="1" applyFill="1" applyBorder="1" applyAlignment="1">
      <alignment horizontal="center" vertical="center" wrapText="1"/>
    </xf>
    <xf numFmtId="0" fontId="0" fillId="6" borderId="10" xfId="0" applyFill="1" applyBorder="1" applyAlignment="1">
      <alignment horizontal="center" vertical="center" wrapText="1"/>
    </xf>
    <xf numFmtId="0" fontId="8" fillId="5" borderId="0" xfId="0" applyFont="1" applyFill="1" applyAlignment="1">
      <alignment horizontal="left"/>
    </xf>
    <xf numFmtId="0" fontId="8" fillId="5" borderId="10" xfId="0" applyFont="1" applyFill="1" applyBorder="1" applyAlignment="1">
      <alignment horizontal="left"/>
    </xf>
    <xf numFmtId="0" fontId="0" fillId="6" borderId="8" xfId="0" applyFill="1" applyBorder="1" applyAlignment="1">
      <alignment horizontal="center" vertical="center" wrapText="1"/>
    </xf>
    <xf numFmtId="0" fontId="7" fillId="4" borderId="0" xfId="0" applyFont="1" applyFill="1" applyAlignment="1">
      <alignment horizontal="left"/>
    </xf>
    <xf numFmtId="0" fontId="7" fillId="4" borderId="0" xfId="0" applyFont="1" applyFill="1" applyAlignment="1">
      <alignment horizontal="right"/>
    </xf>
    <xf numFmtId="0" fontId="8" fillId="4" borderId="10" xfId="0" applyFont="1" applyFill="1" applyBorder="1" applyAlignment="1">
      <alignment horizontal="left"/>
    </xf>
    <xf numFmtId="0" fontId="8" fillId="4" borderId="0" xfId="0" applyFont="1" applyFill="1" applyAlignment="1">
      <alignment horizontal="left"/>
    </xf>
    <xf numFmtId="0" fontId="8" fillId="4" borderId="0" xfId="0" applyFont="1" applyFill="1" applyAlignment="1">
      <alignment horizontal="right"/>
    </xf>
    <xf numFmtId="0" fontId="8" fillId="4" borderId="10" xfId="0" applyFont="1" applyFill="1" applyBorder="1" applyAlignment="1">
      <alignment horizontal="right"/>
    </xf>
    <xf numFmtId="0" fontId="6" fillId="6" borderId="10" xfId="0" applyFont="1" applyFill="1" applyBorder="1" applyAlignment="1">
      <alignment horizontal="center" vertical="center" wrapText="1"/>
    </xf>
    <xf numFmtId="0" fontId="0" fillId="0" borderId="3" xfId="0" applyBorder="1"/>
    <xf numFmtId="0" fontId="1" fillId="0" borderId="3" xfId="0" applyFont="1" applyBorder="1"/>
    <xf numFmtId="0" fontId="1" fillId="0" borderId="3" xfId="0" applyFont="1" applyBorder="1" applyAlignment="1">
      <alignment horizontal="left"/>
    </xf>
    <xf numFmtId="16" fontId="0" fillId="0" borderId="3" xfId="0" applyNumberFormat="1" applyBorder="1"/>
    <xf numFmtId="165" fontId="0" fillId="0" borderId="8" xfId="0" applyNumberFormat="1" applyBorder="1"/>
    <xf numFmtId="14" fontId="0" fillId="4" borderId="10" xfId="0" applyNumberFormat="1" applyFill="1" applyBorder="1" applyAlignment="1">
      <alignment wrapText="1"/>
    </xf>
    <xf numFmtId="14" fontId="0" fillId="4" borderId="3" xfId="0" applyNumberFormat="1" applyFill="1" applyBorder="1" applyAlignment="1">
      <alignment wrapText="1"/>
    </xf>
    <xf numFmtId="0" fontId="9" fillId="4" borderId="10" xfId="0" applyFont="1" applyFill="1" applyBorder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9" fillId="5" borderId="10" xfId="0" applyFont="1" applyFill="1" applyBorder="1" applyAlignment="1">
      <alignment horizontal="center" vertical="center" wrapText="1"/>
    </xf>
    <xf numFmtId="0" fontId="9" fillId="5" borderId="12" xfId="0" applyFont="1" applyFill="1" applyBorder="1" applyAlignment="1">
      <alignment horizontal="center" vertical="center" wrapText="1"/>
    </xf>
    <xf numFmtId="0" fontId="10" fillId="4" borderId="10" xfId="0" applyFont="1" applyFill="1" applyBorder="1" applyAlignment="1">
      <alignment horizontal="center" vertical="center" wrapText="1"/>
    </xf>
    <xf numFmtId="0" fontId="10" fillId="4" borderId="17" xfId="0" applyFont="1" applyFill="1" applyBorder="1" applyAlignment="1">
      <alignment horizontal="center" vertical="center" wrapText="1"/>
    </xf>
    <xf numFmtId="0" fontId="10" fillId="4" borderId="18" xfId="0" applyFont="1" applyFill="1" applyBorder="1" applyAlignment="1">
      <alignment horizontal="center" vertical="center" wrapText="1"/>
    </xf>
    <xf numFmtId="0" fontId="10" fillId="4" borderId="12" xfId="0" applyFont="1" applyFill="1" applyBorder="1" applyAlignment="1">
      <alignment horizontal="center" vertical="center" wrapText="1"/>
    </xf>
    <xf numFmtId="16" fontId="0" fillId="4" borderId="10" xfId="0" applyNumberFormat="1" applyFill="1" applyBorder="1"/>
    <xf numFmtId="0" fontId="10" fillId="4" borderId="0" xfId="0" applyFont="1" applyFill="1" applyAlignment="1">
      <alignment horizontal="center" vertical="center" wrapText="1"/>
    </xf>
    <xf numFmtId="0" fontId="10" fillId="5" borderId="0" xfId="0" applyFont="1" applyFill="1" applyAlignment="1">
      <alignment horizontal="center" vertical="center" wrapText="1"/>
    </xf>
    <xf numFmtId="0" fontId="6" fillId="5" borderId="19" xfId="0" applyFont="1" applyFill="1" applyBorder="1"/>
    <xf numFmtId="0" fontId="6" fillId="5" borderId="19" xfId="0" applyFont="1" applyFill="1" applyBorder="1" applyAlignment="1">
      <alignment horizontal="left"/>
    </xf>
    <xf numFmtId="165" fontId="0" fillId="5" borderId="20" xfId="0" applyNumberFormat="1" applyFill="1" applyBorder="1"/>
    <xf numFmtId="0" fontId="0" fillId="5" borderId="20" xfId="0" applyFill="1" applyBorder="1"/>
    <xf numFmtId="165" fontId="6" fillId="5" borderId="21" xfId="0" applyNumberFormat="1" applyFont="1" applyFill="1" applyBorder="1"/>
    <xf numFmtId="0" fontId="5" fillId="5" borderId="21" xfId="0" applyFont="1" applyFill="1" applyBorder="1" applyAlignment="1">
      <alignment horizontal="left"/>
    </xf>
    <xf numFmtId="0" fontId="18" fillId="5" borderId="21" xfId="0" applyFont="1" applyFill="1" applyBorder="1" applyAlignment="1">
      <alignment horizontal="left"/>
    </xf>
    <xf numFmtId="0" fontId="2" fillId="4" borderId="21" xfId="0" applyFont="1" applyFill="1" applyBorder="1" applyAlignment="1">
      <alignment horizontal="left"/>
    </xf>
    <xf numFmtId="0" fontId="0" fillId="5" borderId="22" xfId="0" applyFill="1" applyBorder="1"/>
    <xf numFmtId="0" fontId="6" fillId="5" borderId="23" xfId="0" applyFont="1" applyFill="1" applyBorder="1" applyAlignment="1">
      <alignment horizontal="left"/>
    </xf>
    <xf numFmtId="165" fontId="6" fillId="5" borderId="23" xfId="0" applyNumberFormat="1" applyFont="1" applyFill="1" applyBorder="1"/>
    <xf numFmtId="0" fontId="0" fillId="5" borderId="24" xfId="0" applyFill="1" applyBorder="1"/>
    <xf numFmtId="0" fontId="0" fillId="4" borderId="24" xfId="0" applyFill="1" applyBorder="1"/>
    <xf numFmtId="0" fontId="1" fillId="8" borderId="21" xfId="0" applyFont="1" applyFill="1" applyBorder="1"/>
    <xf numFmtId="0" fontId="6" fillId="5" borderId="24" xfId="0" applyFont="1" applyFill="1" applyBorder="1"/>
    <xf numFmtId="0" fontId="1" fillId="5" borderId="23" xfId="0" applyFont="1" applyFill="1" applyBorder="1"/>
    <xf numFmtId="0" fontId="2" fillId="5" borderId="23" xfId="0" applyFont="1" applyFill="1" applyBorder="1" applyAlignment="1">
      <alignment horizontal="left"/>
    </xf>
    <xf numFmtId="0" fontId="5" fillId="8" borderId="21" xfId="0" applyFont="1" applyFill="1" applyBorder="1" applyAlignment="1">
      <alignment horizontal="left"/>
    </xf>
    <xf numFmtId="0" fontId="21" fillId="5" borderId="21" xfId="0" applyFont="1" applyFill="1" applyBorder="1"/>
    <xf numFmtId="0" fontId="20" fillId="5" borderId="21" xfId="0" applyFont="1" applyFill="1" applyBorder="1"/>
    <xf numFmtId="0" fontId="20" fillId="8" borderId="21" xfId="0" applyFont="1" applyFill="1" applyBorder="1" applyAlignment="1">
      <alignment horizontal="left"/>
    </xf>
    <xf numFmtId="0" fontId="6" fillId="8" borderId="0" xfId="0" applyFont="1" applyFill="1"/>
    <xf numFmtId="0" fontId="5" fillId="8" borderId="0" xfId="0" applyFont="1" applyFill="1" applyAlignment="1">
      <alignment horizontal="left"/>
    </xf>
    <xf numFmtId="0" fontId="0" fillId="8" borderId="24" xfId="0" applyFill="1" applyBorder="1"/>
    <xf numFmtId="165" fontId="0" fillId="5" borderId="25" xfId="0" applyNumberFormat="1" applyFill="1" applyBorder="1"/>
    <xf numFmtId="0" fontId="0" fillId="5" borderId="25" xfId="0" applyFill="1" applyBorder="1"/>
    <xf numFmtId="0" fontId="21" fillId="4" borderId="21" xfId="0" applyFont="1" applyFill="1" applyBorder="1"/>
    <xf numFmtId="165" fontId="6" fillId="4" borderId="21" xfId="0" applyNumberFormat="1" applyFont="1" applyFill="1" applyBorder="1"/>
    <xf numFmtId="0" fontId="18" fillId="5" borderId="23" xfId="0" applyFont="1" applyFill="1" applyBorder="1" applyAlignment="1">
      <alignment horizontal="left"/>
    </xf>
    <xf numFmtId="1" fontId="0" fillId="5" borderId="21" xfId="0" applyNumberFormat="1" applyFill="1" applyBorder="1"/>
    <xf numFmtId="1" fontId="0" fillId="5" borderId="73" xfId="0" applyNumberFormat="1" applyFill="1" applyBorder="1"/>
    <xf numFmtId="0" fontId="0" fillId="5" borderId="26" xfId="0" applyFill="1" applyBorder="1"/>
    <xf numFmtId="1" fontId="0" fillId="5" borderId="19" xfId="0" applyNumberFormat="1" applyFill="1" applyBorder="1"/>
    <xf numFmtId="0" fontId="0" fillId="5" borderId="24" xfId="0" applyFill="1" applyBorder="1" applyAlignment="1">
      <alignment horizontal="center" vertical="center" wrapText="1"/>
    </xf>
    <xf numFmtId="0" fontId="0" fillId="5" borderId="27" xfId="0" applyFill="1" applyBorder="1"/>
    <xf numFmtId="0" fontId="6" fillId="5" borderId="25" xfId="0" applyFont="1" applyFill="1" applyBorder="1"/>
    <xf numFmtId="0" fontId="20" fillId="5" borderId="25" xfId="0" applyFont="1" applyFill="1" applyBorder="1" applyAlignment="1">
      <alignment horizontal="left"/>
    </xf>
    <xf numFmtId="0" fontId="20" fillId="5" borderId="25" xfId="0" applyFont="1" applyFill="1" applyBorder="1"/>
    <xf numFmtId="0" fontId="20" fillId="5" borderId="19" xfId="0" applyFont="1" applyFill="1" applyBorder="1"/>
    <xf numFmtId="0" fontId="6" fillId="5" borderId="25" xfId="0" applyFont="1" applyFill="1" applyBorder="1" applyAlignment="1">
      <alignment horizontal="left"/>
    </xf>
    <xf numFmtId="0" fontId="0" fillId="4" borderId="24" xfId="0" applyFill="1" applyBorder="1" applyAlignment="1">
      <alignment horizontal="center" vertical="center" wrapText="1"/>
    </xf>
    <xf numFmtId="165" fontId="0" fillId="4" borderId="25" xfId="0" applyNumberFormat="1" applyFill="1" applyBorder="1"/>
    <xf numFmtId="1" fontId="0" fillId="5" borderId="25" xfId="0" applyNumberFormat="1" applyFill="1" applyBorder="1"/>
    <xf numFmtId="0" fontId="1" fillId="4" borderId="21" xfId="0" applyFont="1" applyFill="1" applyBorder="1"/>
    <xf numFmtId="0" fontId="0" fillId="4" borderId="22" xfId="0" applyFill="1" applyBorder="1"/>
    <xf numFmtId="0" fontId="1" fillId="4" borderId="23" xfId="0" applyFont="1" applyFill="1" applyBorder="1"/>
    <xf numFmtId="0" fontId="6" fillId="4" borderId="23" xfId="0" applyFont="1" applyFill="1" applyBorder="1"/>
    <xf numFmtId="0" fontId="1" fillId="4" borderId="23" xfId="0" applyFont="1" applyFill="1" applyBorder="1" applyAlignment="1">
      <alignment horizontal="left"/>
    </xf>
    <xf numFmtId="165" fontId="0" fillId="4" borderId="23" xfId="0" applyNumberFormat="1" applyFill="1" applyBorder="1"/>
    <xf numFmtId="1" fontId="0" fillId="5" borderId="23" xfId="0" applyNumberFormat="1" applyFill="1" applyBorder="1"/>
    <xf numFmtId="0" fontId="17" fillId="4" borderId="21" xfId="0" applyFont="1" applyFill="1" applyBorder="1" applyAlignment="1">
      <alignment horizontal="left"/>
    </xf>
    <xf numFmtId="0" fontId="20" fillId="4" borderId="21" xfId="0" applyFont="1" applyFill="1" applyBorder="1"/>
    <xf numFmtId="1" fontId="0" fillId="4" borderId="21" xfId="0" applyNumberFormat="1" applyFill="1" applyBorder="1"/>
    <xf numFmtId="1" fontId="6" fillId="4" borderId="21" xfId="0" applyNumberFormat="1" applyFont="1" applyFill="1" applyBorder="1"/>
    <xf numFmtId="0" fontId="0" fillId="4" borderId="22" xfId="0" applyFill="1" applyBorder="1" applyAlignment="1">
      <alignment horizontal="center" vertical="center" wrapText="1"/>
    </xf>
    <xf numFmtId="0" fontId="20" fillId="4" borderId="21" xfId="0" applyFont="1" applyFill="1" applyBorder="1" applyAlignment="1">
      <alignment horizontal="left"/>
    </xf>
    <xf numFmtId="0" fontId="6" fillId="4" borderId="23" xfId="0" applyFont="1" applyFill="1" applyBorder="1" applyAlignment="1">
      <alignment horizontal="left"/>
    </xf>
    <xf numFmtId="0" fontId="0" fillId="5" borderId="22" xfId="0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left"/>
    </xf>
    <xf numFmtId="0" fontId="21" fillId="5" borderId="8" xfId="0" applyFont="1" applyFill="1" applyBorder="1"/>
    <xf numFmtId="0" fontId="21" fillId="5" borderId="3" xfId="0" applyFont="1" applyFill="1" applyBorder="1"/>
    <xf numFmtId="0" fontId="21" fillId="5" borderId="8" xfId="0" applyFont="1" applyFill="1" applyBorder="1" applyAlignment="1">
      <alignment horizontal="left"/>
    </xf>
    <xf numFmtId="0" fontId="24" fillId="5" borderId="10" xfId="0" applyFont="1" applyFill="1" applyBorder="1"/>
    <xf numFmtId="0" fontId="22" fillId="5" borderId="8" xfId="0" applyFont="1" applyFill="1" applyBorder="1" applyAlignment="1">
      <alignment horizontal="left"/>
    </xf>
    <xf numFmtId="0" fontId="24" fillId="5" borderId="8" xfId="0" applyFont="1" applyFill="1" applyBorder="1"/>
    <xf numFmtId="0" fontId="22" fillId="5" borderId="73" xfId="0" applyFont="1" applyFill="1" applyBorder="1" applyAlignment="1">
      <alignment horizontal="left"/>
    </xf>
    <xf numFmtId="0" fontId="0" fillId="4" borderId="0" xfId="0" applyFill="1" applyAlignment="1">
      <alignment horizontal="center" vertical="center"/>
    </xf>
    <xf numFmtId="0" fontId="24" fillId="4" borderId="8" xfId="0" applyFont="1" applyFill="1" applyBorder="1" applyAlignment="1">
      <alignment horizontal="left"/>
    </xf>
    <xf numFmtId="0" fontId="22" fillId="4" borderId="8" xfId="0" applyFont="1" applyFill="1" applyBorder="1" applyAlignment="1">
      <alignment horizontal="left"/>
    </xf>
    <xf numFmtId="0" fontId="23" fillId="5" borderId="8" xfId="0" applyFont="1" applyFill="1" applyBorder="1" applyAlignment="1">
      <alignment horizontal="left"/>
    </xf>
    <xf numFmtId="1" fontId="0" fillId="4" borderId="10" xfId="0" applyNumberFormat="1" applyFill="1" applyBorder="1"/>
    <xf numFmtId="0" fontId="0" fillId="4" borderId="73" xfId="0" applyFill="1" applyBorder="1" applyAlignment="1">
      <alignment horizontal="center" vertical="center"/>
    </xf>
    <xf numFmtId="0" fontId="22" fillId="4" borderId="73" xfId="0" applyFont="1" applyFill="1" applyBorder="1" applyAlignment="1">
      <alignment horizontal="left"/>
    </xf>
    <xf numFmtId="0" fontId="0" fillId="4" borderId="3" xfId="0" applyFill="1" applyBorder="1" applyAlignment="1">
      <alignment horizontal="center" vertical="center"/>
    </xf>
    <xf numFmtId="0" fontId="24" fillId="4" borderId="10" xfId="0" applyFont="1" applyFill="1" applyBorder="1"/>
    <xf numFmtId="0" fontId="0" fillId="4" borderId="8" xfId="0" applyFill="1" applyBorder="1" applyAlignment="1">
      <alignment horizontal="center" vertical="center"/>
    </xf>
    <xf numFmtId="0" fontId="21" fillId="4" borderId="10" xfId="0" applyFont="1" applyFill="1" applyBorder="1" applyAlignment="1">
      <alignment horizontal="left"/>
    </xf>
    <xf numFmtId="0" fontId="23" fillId="4" borderId="10" xfId="0" applyFont="1" applyFill="1" applyBorder="1" applyAlignment="1">
      <alignment horizontal="left"/>
    </xf>
    <xf numFmtId="0" fontId="24" fillId="4" borderId="10" xfId="0" applyFont="1" applyFill="1" applyBorder="1" applyAlignment="1">
      <alignment horizontal="left"/>
    </xf>
    <xf numFmtId="0" fontId="24" fillId="4" borderId="8" xfId="0" applyFont="1" applyFill="1" applyBorder="1"/>
    <xf numFmtId="0" fontId="0" fillId="5" borderId="73" xfId="0" applyFill="1" applyBorder="1" applyAlignment="1">
      <alignment horizontal="center" vertical="center"/>
    </xf>
    <xf numFmtId="0" fontId="22" fillId="8" borderId="10" xfId="0" applyFont="1" applyFill="1" applyBorder="1" applyAlignment="1">
      <alignment horizontal="left"/>
    </xf>
    <xf numFmtId="165" fontId="0" fillId="8" borderId="6" xfId="0" applyNumberFormat="1" applyFill="1" applyBorder="1"/>
    <xf numFmtId="165" fontId="17" fillId="5" borderId="6" xfId="0" applyNumberFormat="1" applyFont="1" applyFill="1" applyBorder="1"/>
    <xf numFmtId="0" fontId="0" fillId="5" borderId="0" xfId="0" applyFill="1" applyAlignment="1">
      <alignment horizontal="center" vertical="center"/>
    </xf>
    <xf numFmtId="165" fontId="11" fillId="8" borderId="0" xfId="0" applyNumberFormat="1" applyFont="1" applyFill="1"/>
    <xf numFmtId="0" fontId="12" fillId="5" borderId="10" xfId="0" applyFont="1" applyFill="1" applyBorder="1"/>
    <xf numFmtId="1" fontId="12" fillId="8" borderId="10" xfId="0" applyNumberFormat="1" applyFont="1" applyFill="1" applyBorder="1" applyAlignment="1">
      <alignment horizontal="left"/>
    </xf>
    <xf numFmtId="0" fontId="15" fillId="8" borderId="10" xfId="0" applyFont="1" applyFill="1" applyBorder="1"/>
    <xf numFmtId="0" fontId="15" fillId="8" borderId="10" xfId="0" applyFont="1" applyFill="1" applyBorder="1" applyAlignment="1">
      <alignment horizontal="left"/>
    </xf>
    <xf numFmtId="0" fontId="15" fillId="8" borderId="0" xfId="0" applyFont="1" applyFill="1" applyAlignment="1">
      <alignment horizontal="left"/>
    </xf>
    <xf numFmtId="0" fontId="14" fillId="8" borderId="0" xfId="0" applyFont="1" applyFill="1"/>
    <xf numFmtId="165" fontId="12" fillId="8" borderId="0" xfId="0" applyNumberFormat="1" applyFont="1" applyFill="1" applyAlignment="1">
      <alignment wrapText="1"/>
    </xf>
    <xf numFmtId="0" fontId="11" fillId="5" borderId="0" xfId="0" applyFont="1" applyFill="1"/>
    <xf numFmtId="165" fontId="11" fillId="5" borderId="0" xfId="0" applyNumberFormat="1" applyFont="1" applyFill="1"/>
    <xf numFmtId="0" fontId="14" fillId="5" borderId="0" xfId="0" applyFont="1" applyFill="1"/>
    <xf numFmtId="0" fontId="12" fillId="5" borderId="10" xfId="0" applyFont="1" applyFill="1" applyBorder="1" applyAlignment="1">
      <alignment horizontal="left"/>
    </xf>
    <xf numFmtId="165" fontId="12" fillId="5" borderId="10" xfId="0" applyNumberFormat="1" applyFont="1" applyFill="1" applyBorder="1"/>
    <xf numFmtId="0" fontId="15" fillId="5" borderId="10" xfId="0" applyFont="1" applyFill="1" applyBorder="1"/>
    <xf numFmtId="0" fontId="11" fillId="4" borderId="0" xfId="0" applyFont="1" applyFill="1"/>
    <xf numFmtId="165" fontId="11" fillId="4" borderId="0" xfId="0" applyNumberFormat="1" applyFont="1" applyFill="1"/>
    <xf numFmtId="0" fontId="15" fillId="4" borderId="0" xfId="0" applyFont="1" applyFill="1"/>
    <xf numFmtId="0" fontId="15" fillId="4" borderId="10" xfId="0" applyFont="1" applyFill="1" applyBorder="1" applyAlignment="1">
      <alignment horizontal="left"/>
    </xf>
    <xf numFmtId="1" fontId="12" fillId="4" borderId="0" xfId="0" applyNumberFormat="1" applyFont="1" applyFill="1"/>
    <xf numFmtId="165" fontId="12" fillId="4" borderId="0" xfId="0" applyNumberFormat="1" applyFont="1" applyFill="1" applyAlignment="1">
      <alignment wrapText="1"/>
    </xf>
    <xf numFmtId="0" fontId="11" fillId="5" borderId="10" xfId="0" applyFont="1" applyFill="1" applyBorder="1"/>
    <xf numFmtId="0" fontId="14" fillId="4" borderId="0" xfId="0" applyFont="1" applyFill="1"/>
    <xf numFmtId="165" fontId="11" fillId="8" borderId="10" xfId="0" applyNumberFormat="1" applyFont="1" applyFill="1" applyBorder="1"/>
    <xf numFmtId="165" fontId="12" fillId="5" borderId="10" xfId="0" applyNumberFormat="1" applyFont="1" applyFill="1" applyBorder="1" applyAlignment="1">
      <alignment wrapText="1"/>
    </xf>
    <xf numFmtId="165" fontId="11" fillId="5" borderId="10" xfId="0" applyNumberFormat="1" applyFont="1" applyFill="1" applyBorder="1"/>
    <xf numFmtId="1" fontId="15" fillId="5" borderId="10" xfId="0" applyNumberFormat="1" applyFont="1" applyFill="1" applyBorder="1"/>
    <xf numFmtId="0" fontId="12" fillId="5" borderId="74" xfId="0" applyFont="1" applyFill="1" applyBorder="1"/>
    <xf numFmtId="0" fontId="12" fillId="5" borderId="74" xfId="0" applyFont="1" applyFill="1" applyBorder="1" applyAlignment="1">
      <alignment horizontal="left"/>
    </xf>
    <xf numFmtId="165" fontId="12" fillId="5" borderId="74" xfId="0" applyNumberFormat="1" applyFont="1" applyFill="1" applyBorder="1"/>
    <xf numFmtId="0" fontId="12" fillId="8" borderId="74" xfId="0" applyFont="1" applyFill="1" applyBorder="1"/>
    <xf numFmtId="0" fontId="12" fillId="8" borderId="74" xfId="0" applyFont="1" applyFill="1" applyBorder="1" applyAlignment="1">
      <alignment horizontal="left"/>
    </xf>
    <xf numFmtId="165" fontId="12" fillId="8" borderId="74" xfId="0" applyNumberFormat="1" applyFont="1" applyFill="1" applyBorder="1"/>
    <xf numFmtId="0" fontId="12" fillId="4" borderId="74" xfId="0" applyFont="1" applyFill="1" applyBorder="1"/>
    <xf numFmtId="0" fontId="12" fillId="4" borderId="74" xfId="0" applyFont="1" applyFill="1" applyBorder="1" applyAlignment="1">
      <alignment horizontal="left"/>
    </xf>
    <xf numFmtId="165" fontId="12" fillId="4" borderId="74" xfId="0" applyNumberFormat="1" applyFont="1" applyFill="1" applyBorder="1"/>
    <xf numFmtId="1" fontId="12" fillId="8" borderId="74" xfId="0" applyNumberFormat="1" applyFont="1" applyFill="1" applyBorder="1"/>
    <xf numFmtId="0" fontId="11" fillId="8" borderId="8" xfId="0" applyFont="1" applyFill="1" applyBorder="1"/>
    <xf numFmtId="0" fontId="12" fillId="8" borderId="8" xfId="0" applyFont="1" applyFill="1" applyBorder="1"/>
    <xf numFmtId="165" fontId="11" fillId="5" borderId="14" xfId="0" applyNumberFormat="1" applyFont="1" applyFill="1" applyBorder="1"/>
    <xf numFmtId="1" fontId="15" fillId="5" borderId="74" xfId="0" applyNumberFormat="1" applyFont="1" applyFill="1" applyBorder="1"/>
    <xf numFmtId="0" fontId="11" fillId="5" borderId="8" xfId="0" applyFont="1" applyFill="1" applyBorder="1"/>
    <xf numFmtId="0" fontId="12" fillId="5" borderId="8" xfId="0" applyFont="1" applyFill="1" applyBorder="1"/>
    <xf numFmtId="1" fontId="12" fillId="5" borderId="74" xfId="0" applyNumberFormat="1" applyFont="1" applyFill="1" applyBorder="1"/>
    <xf numFmtId="1" fontId="12" fillId="5" borderId="10" xfId="0" applyNumberFormat="1" applyFont="1" applyFill="1" applyBorder="1"/>
    <xf numFmtId="0" fontId="12" fillId="5" borderId="31" xfId="0" applyFont="1" applyFill="1" applyBorder="1"/>
    <xf numFmtId="165" fontId="12" fillId="5" borderId="31" xfId="0" applyNumberFormat="1" applyFont="1" applyFill="1" applyBorder="1"/>
    <xf numFmtId="0" fontId="15" fillId="5" borderId="74" xfId="0" applyFont="1" applyFill="1" applyBorder="1" applyAlignment="1">
      <alignment horizontal="left"/>
    </xf>
    <xf numFmtId="1" fontId="13" fillId="5" borderId="74" xfId="0" applyNumberFormat="1" applyFont="1" applyFill="1" applyBorder="1"/>
    <xf numFmtId="1" fontId="13" fillId="5" borderId="8" xfId="0" applyNumberFormat="1" applyFont="1" applyFill="1" applyBorder="1"/>
    <xf numFmtId="165" fontId="12" fillId="5" borderId="8" xfId="0" applyNumberFormat="1" applyFont="1" applyFill="1" applyBorder="1"/>
    <xf numFmtId="0" fontId="15" fillId="5" borderId="10" xfId="0" applyFont="1" applyFill="1" applyBorder="1" applyAlignment="1">
      <alignment horizontal="left"/>
    </xf>
    <xf numFmtId="1" fontId="13" fillId="5" borderId="10" xfId="0" applyNumberFormat="1" applyFont="1" applyFill="1" applyBorder="1"/>
    <xf numFmtId="0" fontId="11" fillId="8" borderId="74" xfId="0" applyFont="1" applyFill="1" applyBorder="1"/>
    <xf numFmtId="0" fontId="11" fillId="8" borderId="3" xfId="0" applyFont="1" applyFill="1" applyBorder="1"/>
    <xf numFmtId="0" fontId="12" fillId="8" borderId="3" xfId="0" applyFont="1" applyFill="1" applyBorder="1"/>
    <xf numFmtId="165" fontId="12" fillId="5" borderId="74" xfId="0" applyNumberFormat="1" applyFont="1" applyFill="1" applyBorder="1" applyAlignment="1">
      <alignment wrapText="1"/>
    </xf>
    <xf numFmtId="0" fontId="12" fillId="5" borderId="8" xfId="0" applyFont="1" applyFill="1" applyBorder="1" applyAlignment="1">
      <alignment horizontal="left"/>
    </xf>
    <xf numFmtId="0" fontId="13" fillId="5" borderId="74" xfId="0" applyFont="1" applyFill="1" applyBorder="1" applyAlignment="1">
      <alignment horizontal="left"/>
    </xf>
    <xf numFmtId="0" fontId="13" fillId="5" borderId="74" xfId="0" applyFont="1" applyFill="1" applyBorder="1"/>
    <xf numFmtId="0" fontId="12" fillId="5" borderId="73" xfId="0" applyFont="1" applyFill="1" applyBorder="1"/>
    <xf numFmtId="0" fontId="15" fillId="5" borderId="74" xfId="0" applyFont="1" applyFill="1" applyBorder="1"/>
    <xf numFmtId="0" fontId="16" fillId="5" borderId="10" xfId="0" applyFont="1" applyFill="1" applyBorder="1" applyAlignment="1">
      <alignment horizontal="left"/>
    </xf>
    <xf numFmtId="0" fontId="16" fillId="5" borderId="74" xfId="0" applyFont="1" applyFill="1" applyBorder="1" applyAlignment="1">
      <alignment horizontal="left"/>
    </xf>
    <xf numFmtId="0" fontId="13" fillId="5" borderId="10" xfId="0" applyFont="1" applyFill="1" applyBorder="1" applyAlignment="1">
      <alignment horizontal="left"/>
    </xf>
    <xf numFmtId="165" fontId="12" fillId="5" borderId="31" xfId="0" applyNumberFormat="1" applyFont="1" applyFill="1" applyBorder="1" applyAlignment="1">
      <alignment wrapText="1"/>
    </xf>
    <xf numFmtId="0" fontId="16" fillId="5" borderId="31" xfId="0" applyFont="1" applyFill="1" applyBorder="1" applyAlignment="1">
      <alignment horizontal="left"/>
    </xf>
    <xf numFmtId="0" fontId="12" fillId="5" borderId="31" xfId="0" applyFont="1" applyFill="1" applyBorder="1" applyAlignment="1">
      <alignment horizontal="left"/>
    </xf>
    <xf numFmtId="1" fontId="12" fillId="5" borderId="31" xfId="0" applyNumberFormat="1" applyFont="1" applyFill="1" applyBorder="1"/>
    <xf numFmtId="0" fontId="12" fillId="5" borderId="3" xfId="0" applyFont="1" applyFill="1" applyBorder="1" applyAlignment="1">
      <alignment horizontal="left"/>
    </xf>
    <xf numFmtId="165" fontId="11" fillId="5" borderId="3" xfId="0" applyNumberFormat="1" applyFont="1" applyFill="1" applyBorder="1"/>
    <xf numFmtId="0" fontId="13" fillId="5" borderId="10" xfId="0" applyFont="1" applyFill="1" applyBorder="1"/>
    <xf numFmtId="165" fontId="11" fillId="5" borderId="9" xfId="0" applyNumberFormat="1" applyFont="1" applyFill="1" applyBorder="1"/>
    <xf numFmtId="165" fontId="11" fillId="4" borderId="10" xfId="0" applyNumberFormat="1" applyFont="1" applyFill="1" applyBorder="1"/>
    <xf numFmtId="165" fontId="11" fillId="4" borderId="9" xfId="0" applyNumberFormat="1" applyFont="1" applyFill="1" applyBorder="1"/>
    <xf numFmtId="0" fontId="13" fillId="5" borderId="8" xfId="0" applyFont="1" applyFill="1" applyBorder="1" applyAlignment="1">
      <alignment horizontal="left"/>
    </xf>
    <xf numFmtId="165" fontId="11" fillId="5" borderId="32" xfId="0" applyNumberFormat="1" applyFont="1" applyFill="1" applyBorder="1"/>
    <xf numFmtId="0" fontId="15" fillId="5" borderId="3" xfId="0" applyFont="1" applyFill="1" applyBorder="1"/>
    <xf numFmtId="165" fontId="11" fillId="5" borderId="33" xfId="0" applyNumberFormat="1" applyFont="1" applyFill="1" applyBorder="1"/>
    <xf numFmtId="0" fontId="16" fillId="5" borderId="10" xfId="0" applyFont="1" applyFill="1" applyBorder="1"/>
    <xf numFmtId="0" fontId="16" fillId="8" borderId="10" xfId="0" applyFont="1" applyFill="1" applyBorder="1" applyAlignment="1">
      <alignment horizontal="left"/>
    </xf>
    <xf numFmtId="0" fontId="16" fillId="5" borderId="8" xfId="0" applyFont="1" applyFill="1" applyBorder="1" applyAlignment="1">
      <alignment horizontal="left"/>
    </xf>
    <xf numFmtId="0" fontId="13" fillId="5" borderId="8" xfId="0" applyFont="1" applyFill="1" applyBorder="1"/>
    <xf numFmtId="165" fontId="12" fillId="5" borderId="8" xfId="0" applyNumberFormat="1" applyFont="1" applyFill="1" applyBorder="1" applyAlignment="1">
      <alignment wrapText="1"/>
    </xf>
    <xf numFmtId="0" fontId="11" fillId="4" borderId="8" xfId="0" applyFont="1" applyFill="1" applyBorder="1"/>
    <xf numFmtId="0" fontId="12" fillId="4" borderId="8" xfId="0" applyFont="1" applyFill="1" applyBorder="1"/>
    <xf numFmtId="0" fontId="14" fillId="4" borderId="8" xfId="0" applyFont="1" applyFill="1" applyBorder="1" applyAlignment="1">
      <alignment horizontal="left"/>
    </xf>
    <xf numFmtId="165" fontId="11" fillId="4" borderId="8" xfId="0" applyNumberFormat="1" applyFont="1" applyFill="1" applyBorder="1"/>
    <xf numFmtId="0" fontId="14" fillId="4" borderId="10" xfId="0" applyFont="1" applyFill="1" applyBorder="1" applyAlignment="1">
      <alignment horizontal="left"/>
    </xf>
    <xf numFmtId="165" fontId="11" fillId="5" borderId="8" xfId="0" applyNumberFormat="1" applyFont="1" applyFill="1" applyBorder="1"/>
    <xf numFmtId="0" fontId="13" fillId="5" borderId="3" xfId="0" applyFont="1" applyFill="1" applyBorder="1" applyAlignment="1">
      <alignment horizontal="left"/>
    </xf>
    <xf numFmtId="0" fontId="13" fillId="5" borderId="3" xfId="0" applyFont="1" applyFill="1" applyBorder="1"/>
    <xf numFmtId="165" fontId="13" fillId="5" borderId="9" xfId="0" applyNumberFormat="1" applyFont="1" applyFill="1" applyBorder="1"/>
    <xf numFmtId="165" fontId="12" fillId="5" borderId="3" xfId="0" applyNumberFormat="1" applyFont="1" applyFill="1" applyBorder="1" applyAlignment="1">
      <alignment wrapText="1"/>
    </xf>
    <xf numFmtId="0" fontId="11" fillId="4" borderId="0" xfId="0" applyFont="1" applyFill="1" applyAlignment="1">
      <alignment horizontal="left"/>
    </xf>
    <xf numFmtId="16" fontId="11" fillId="5" borderId="0" xfId="0" applyNumberFormat="1" applyFont="1" applyFill="1"/>
    <xf numFmtId="0" fontId="11" fillId="4" borderId="10" xfId="0" applyFont="1" applyFill="1" applyBorder="1" applyAlignment="1">
      <alignment horizontal="left"/>
    </xf>
    <xf numFmtId="0" fontId="11" fillId="8" borderId="0" xfId="0" applyFont="1" applyFill="1" applyAlignment="1">
      <alignment horizontal="left"/>
    </xf>
    <xf numFmtId="165" fontId="12" fillId="8" borderId="10" xfId="0" applyNumberFormat="1" applyFont="1" applyFill="1" applyBorder="1" applyAlignment="1">
      <alignment wrapText="1"/>
    </xf>
    <xf numFmtId="0" fontId="13" fillId="8" borderId="10" xfId="0" applyFont="1" applyFill="1" applyBorder="1" applyAlignment="1">
      <alignment horizontal="left"/>
    </xf>
    <xf numFmtId="0" fontId="13" fillId="8" borderId="10" xfId="0" applyFont="1" applyFill="1" applyBorder="1"/>
    <xf numFmtId="165" fontId="0" fillId="9" borderId="0" xfId="0" applyNumberFormat="1" applyFill="1"/>
    <xf numFmtId="165" fontId="6" fillId="0" borderId="0" xfId="0" applyNumberFormat="1" applyFont="1" applyAlignment="1">
      <alignment wrapText="1"/>
    </xf>
    <xf numFmtId="165" fontId="2" fillId="0" borderId="0" xfId="0" applyNumberFormat="1" applyFont="1"/>
    <xf numFmtId="0" fontId="2" fillId="5" borderId="0" xfId="0" applyFont="1" applyFill="1" applyAlignment="1">
      <alignment horizontal="center" vertical="center" wrapText="1"/>
    </xf>
    <xf numFmtId="0" fontId="26" fillId="4" borderId="10" xfId="0" applyFont="1" applyFill="1" applyBorder="1"/>
    <xf numFmtId="0" fontId="26" fillId="4" borderId="0" xfId="0" applyFont="1" applyFill="1"/>
    <xf numFmtId="0" fontId="26" fillId="5" borderId="0" xfId="0" applyFont="1" applyFill="1"/>
    <xf numFmtId="0" fontId="16" fillId="0" borderId="0" xfId="0" applyFont="1" applyAlignment="1">
      <alignment horizontal="left"/>
    </xf>
    <xf numFmtId="0" fontId="26" fillId="4" borderId="34" xfId="0" applyFont="1" applyFill="1" applyBorder="1"/>
    <xf numFmtId="0" fontId="26" fillId="5" borderId="35" xfId="0" applyFont="1" applyFill="1" applyBorder="1" applyAlignment="1">
      <alignment horizontal="center" vertical="center"/>
    </xf>
    <xf numFmtId="0" fontId="10" fillId="5" borderId="0" xfId="0" applyFont="1" applyFill="1" applyAlignment="1">
      <alignment horizontal="left"/>
    </xf>
    <xf numFmtId="165" fontId="10" fillId="5" borderId="0" xfId="0" applyNumberFormat="1" applyFont="1" applyFill="1" applyAlignment="1">
      <alignment wrapText="1"/>
    </xf>
    <xf numFmtId="0" fontId="2" fillId="5" borderId="34" xfId="0" applyFont="1" applyFill="1" applyBorder="1" applyAlignment="1">
      <alignment horizontal="center" vertical="center" wrapText="1"/>
    </xf>
    <xf numFmtId="0" fontId="2" fillId="5" borderId="35" xfId="0" applyFont="1" applyFill="1" applyBorder="1" applyAlignment="1">
      <alignment horizontal="center" vertical="center" wrapText="1"/>
    </xf>
    <xf numFmtId="0" fontId="26" fillId="4" borderId="35" xfId="0" applyFont="1" applyFill="1" applyBorder="1"/>
    <xf numFmtId="0" fontId="26" fillId="5" borderId="36" xfId="0" applyFont="1" applyFill="1" applyBorder="1"/>
    <xf numFmtId="0" fontId="26" fillId="5" borderId="37" xfId="0" applyFont="1" applyFill="1" applyBorder="1"/>
    <xf numFmtId="0" fontId="26" fillId="5" borderId="38" xfId="0" applyFont="1" applyFill="1" applyBorder="1"/>
    <xf numFmtId="0" fontId="26" fillId="5" borderId="12" xfId="0" applyFont="1" applyFill="1" applyBorder="1"/>
    <xf numFmtId="0" fontId="26" fillId="5" borderId="12" xfId="0" applyFont="1" applyFill="1" applyBorder="1" applyAlignment="1">
      <alignment horizontal="center" vertical="center"/>
    </xf>
    <xf numFmtId="0" fontId="26" fillId="4" borderId="12" xfId="0" applyFont="1" applyFill="1" applyBorder="1"/>
    <xf numFmtId="0" fontId="11" fillId="0" borderId="12" xfId="0" applyFont="1" applyBorder="1"/>
    <xf numFmtId="0" fontId="26" fillId="4" borderId="17" xfId="0" applyFont="1" applyFill="1" applyBorder="1"/>
    <xf numFmtId="0" fontId="30" fillId="4" borderId="0" xfId="0" applyFont="1" applyFill="1" applyAlignment="1">
      <alignment horizontal="left"/>
    </xf>
    <xf numFmtId="0" fontId="30" fillId="4" borderId="0" xfId="0" applyFont="1" applyFill="1"/>
    <xf numFmtId="1" fontId="9" fillId="6" borderId="0" xfId="0" applyNumberFormat="1" applyFont="1" applyFill="1"/>
    <xf numFmtId="0" fontId="26" fillId="5" borderId="0" xfId="0" applyFont="1" applyFill="1" applyAlignment="1">
      <alignment horizontal="center" vertical="center"/>
    </xf>
    <xf numFmtId="0" fontId="2" fillId="4" borderId="12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6" fillId="4" borderId="39" xfId="0" applyFont="1" applyFill="1" applyBorder="1"/>
    <xf numFmtId="0" fontId="19" fillId="4" borderId="0" xfId="0" applyFont="1" applyFill="1" applyAlignment="1">
      <alignment horizontal="left"/>
    </xf>
    <xf numFmtId="0" fontId="31" fillId="4" borderId="0" xfId="0" applyFont="1" applyFill="1"/>
    <xf numFmtId="0" fontId="26" fillId="5" borderId="10" xfId="0" applyFont="1" applyFill="1" applyBorder="1" applyAlignment="1">
      <alignment horizontal="center" vertical="center"/>
    </xf>
    <xf numFmtId="0" fontId="28" fillId="5" borderId="0" xfId="0" applyFont="1" applyFill="1" applyAlignment="1">
      <alignment horizontal="left"/>
    </xf>
    <xf numFmtId="165" fontId="29" fillId="5" borderId="0" xfId="0" applyNumberFormat="1" applyFont="1" applyFill="1" applyAlignment="1">
      <alignment wrapText="1"/>
    </xf>
    <xf numFmtId="0" fontId="26" fillId="4" borderId="40" xfId="0" applyFont="1" applyFill="1" applyBorder="1"/>
    <xf numFmtId="0" fontId="20" fillId="4" borderId="40" xfId="0" applyFont="1" applyFill="1" applyBorder="1" applyAlignment="1">
      <alignment horizontal="left"/>
    </xf>
    <xf numFmtId="0" fontId="20" fillId="4" borderId="40" xfId="0" applyFont="1" applyFill="1" applyBorder="1"/>
    <xf numFmtId="165" fontId="1" fillId="4" borderId="40" xfId="0" applyNumberFormat="1" applyFont="1" applyFill="1" applyBorder="1"/>
    <xf numFmtId="165" fontId="9" fillId="4" borderId="40" xfId="0" applyNumberFormat="1" applyFont="1" applyFill="1" applyBorder="1"/>
    <xf numFmtId="1" fontId="9" fillId="4" borderId="40" xfId="0" applyNumberFormat="1" applyFont="1" applyFill="1" applyBorder="1"/>
    <xf numFmtId="0" fontId="26" fillId="4" borderId="41" xfId="0" applyFont="1" applyFill="1" applyBorder="1"/>
    <xf numFmtId="0" fontId="9" fillId="4" borderId="41" xfId="0" applyFont="1" applyFill="1" applyBorder="1"/>
    <xf numFmtId="0" fontId="20" fillId="4" borderId="41" xfId="0" applyFont="1" applyFill="1" applyBorder="1" applyAlignment="1">
      <alignment horizontal="left"/>
    </xf>
    <xf numFmtId="0" fontId="20" fillId="4" borderId="41" xfId="0" applyFont="1" applyFill="1" applyBorder="1"/>
    <xf numFmtId="165" fontId="1" fillId="4" borderId="41" xfId="0" applyNumberFormat="1" applyFont="1" applyFill="1" applyBorder="1"/>
    <xf numFmtId="165" fontId="9" fillId="4" borderId="41" xfId="0" applyNumberFormat="1" applyFont="1" applyFill="1" applyBorder="1"/>
    <xf numFmtId="1" fontId="9" fillId="4" borderId="41" xfId="0" applyNumberFormat="1" applyFont="1" applyFill="1" applyBorder="1"/>
    <xf numFmtId="0" fontId="0" fillId="4" borderId="41" xfId="0" applyFill="1" applyBorder="1" applyAlignment="1">
      <alignment horizontal="left"/>
    </xf>
    <xf numFmtId="0" fontId="5" fillId="4" borderId="41" xfId="0" applyFont="1" applyFill="1" applyBorder="1" applyAlignment="1">
      <alignment horizontal="left"/>
    </xf>
    <xf numFmtId="0" fontId="2" fillId="4" borderId="41" xfId="0" applyFont="1" applyFill="1" applyBorder="1" applyAlignment="1">
      <alignment horizontal="left"/>
    </xf>
    <xf numFmtId="0" fontId="2" fillId="4" borderId="41" xfId="0" applyFont="1" applyFill="1" applyBorder="1"/>
    <xf numFmtId="0" fontId="9" fillId="5" borderId="41" xfId="0" applyFont="1" applyFill="1" applyBorder="1"/>
    <xf numFmtId="0" fontId="2" fillId="5" borderId="41" xfId="0" applyFont="1" applyFill="1" applyBorder="1" applyAlignment="1">
      <alignment horizontal="left"/>
    </xf>
    <xf numFmtId="165" fontId="1" fillId="5" borderId="41" xfId="0" applyNumberFormat="1" applyFont="1" applyFill="1" applyBorder="1"/>
    <xf numFmtId="165" fontId="9" fillId="5" borderId="41" xfId="0" applyNumberFormat="1" applyFont="1" applyFill="1" applyBorder="1"/>
    <xf numFmtId="1" fontId="9" fillId="5" borderId="41" xfId="0" applyNumberFormat="1" applyFont="1" applyFill="1" applyBorder="1"/>
    <xf numFmtId="0" fontId="0" fillId="5" borderId="41" xfId="0" applyFill="1" applyBorder="1" applyAlignment="1">
      <alignment horizontal="left"/>
    </xf>
    <xf numFmtId="0" fontId="21" fillId="4" borderId="41" xfId="0" applyFont="1" applyFill="1" applyBorder="1" applyAlignment="1">
      <alignment horizontal="left"/>
    </xf>
    <xf numFmtId="1" fontId="9" fillId="6" borderId="41" xfId="0" applyNumberFormat="1" applyFont="1" applyFill="1" applyBorder="1"/>
    <xf numFmtId="0" fontId="6" fillId="4" borderId="41" xfId="0" applyFont="1" applyFill="1" applyBorder="1" applyAlignment="1">
      <alignment horizontal="left"/>
    </xf>
    <xf numFmtId="0" fontId="6" fillId="4" borderId="41" xfId="0" applyFont="1" applyFill="1" applyBorder="1"/>
    <xf numFmtId="0" fontId="26" fillId="5" borderId="41" xfId="0" applyFont="1" applyFill="1" applyBorder="1" applyAlignment="1">
      <alignment horizontal="center" vertical="center"/>
    </xf>
    <xf numFmtId="0" fontId="10" fillId="5" borderId="41" xfId="0" applyFont="1" applyFill="1" applyBorder="1"/>
    <xf numFmtId="0" fontId="28" fillId="5" borderId="41" xfId="0" applyFont="1" applyFill="1" applyBorder="1" applyAlignment="1">
      <alignment horizontal="left"/>
    </xf>
    <xf numFmtId="165" fontId="29" fillId="5" borderId="41" xfId="0" applyNumberFormat="1" applyFont="1" applyFill="1" applyBorder="1" applyAlignment="1">
      <alignment wrapText="1"/>
    </xf>
    <xf numFmtId="0" fontId="26" fillId="5" borderId="42" xfId="0" applyFont="1" applyFill="1" applyBorder="1" applyAlignment="1">
      <alignment horizontal="center" vertical="center"/>
    </xf>
    <xf numFmtId="0" fontId="10" fillId="5" borderId="42" xfId="0" applyFont="1" applyFill="1" applyBorder="1"/>
    <xf numFmtId="0" fontId="28" fillId="5" borderId="42" xfId="0" applyFont="1" applyFill="1" applyBorder="1" applyAlignment="1">
      <alignment horizontal="left"/>
    </xf>
    <xf numFmtId="165" fontId="1" fillId="5" borderId="42" xfId="0" applyNumberFormat="1" applyFont="1" applyFill="1" applyBorder="1"/>
    <xf numFmtId="165" fontId="9" fillId="5" borderId="42" xfId="0" applyNumberFormat="1" applyFont="1" applyFill="1" applyBorder="1"/>
    <xf numFmtId="1" fontId="9" fillId="5" borderId="42" xfId="0" applyNumberFormat="1" applyFont="1" applyFill="1" applyBorder="1"/>
    <xf numFmtId="0" fontId="28" fillId="5" borderId="10" xfId="0" applyFont="1" applyFill="1" applyBorder="1" applyAlignment="1">
      <alignment horizontal="left"/>
    </xf>
    <xf numFmtId="165" fontId="29" fillId="5" borderId="10" xfId="0" applyNumberFormat="1" applyFont="1" applyFill="1" applyBorder="1" applyAlignment="1">
      <alignment wrapText="1"/>
    </xf>
    <xf numFmtId="0" fontId="10" fillId="5" borderId="10" xfId="0" applyFont="1" applyFill="1" applyBorder="1" applyAlignment="1">
      <alignment horizontal="left"/>
    </xf>
    <xf numFmtId="1" fontId="9" fillId="4" borderId="7" xfId="0" applyNumberFormat="1" applyFont="1" applyFill="1" applyBorder="1"/>
    <xf numFmtId="0" fontId="30" fillId="5" borderId="0" xfId="0" applyFont="1" applyFill="1" applyAlignment="1">
      <alignment horizontal="left"/>
    </xf>
    <xf numFmtId="0" fontId="31" fillId="5" borderId="0" xfId="0" applyFont="1" applyFill="1"/>
    <xf numFmtId="1" fontId="9" fillId="5" borderId="14" xfId="0" applyNumberFormat="1" applyFont="1" applyFill="1" applyBorder="1"/>
    <xf numFmtId="0" fontId="26" fillId="5" borderId="3" xfId="0" applyFont="1" applyFill="1" applyBorder="1"/>
    <xf numFmtId="1" fontId="9" fillId="6" borderId="14" xfId="0" applyNumberFormat="1" applyFont="1" applyFill="1" applyBorder="1"/>
    <xf numFmtId="0" fontId="9" fillId="5" borderId="3" xfId="0" applyFont="1" applyFill="1" applyBorder="1"/>
    <xf numFmtId="165" fontId="6" fillId="5" borderId="3" xfId="0" applyNumberFormat="1" applyFont="1" applyFill="1" applyBorder="1"/>
    <xf numFmtId="0" fontId="27" fillId="5" borderId="10" xfId="0" applyFont="1" applyFill="1" applyBorder="1" applyAlignment="1">
      <alignment horizontal="left"/>
    </xf>
    <xf numFmtId="0" fontId="10" fillId="5" borderId="3" xfId="0" applyFont="1" applyFill="1" applyBorder="1"/>
    <xf numFmtId="0" fontId="17" fillId="5" borderId="3" xfId="0" applyFont="1" applyFill="1" applyBorder="1" applyAlignment="1">
      <alignment horizontal="left"/>
    </xf>
    <xf numFmtId="0" fontId="30" fillId="5" borderId="0" xfId="0" applyFont="1" applyFill="1"/>
    <xf numFmtId="1" fontId="9" fillId="6" borderId="10" xfId="0" applyNumberFormat="1" applyFont="1" applyFill="1" applyBorder="1"/>
    <xf numFmtId="0" fontId="9" fillId="8" borderId="8" xfId="0" applyFont="1" applyFill="1" applyBorder="1"/>
    <xf numFmtId="0" fontId="20" fillId="8" borderId="8" xfId="0" applyFont="1" applyFill="1" applyBorder="1" applyAlignment="1">
      <alignment horizontal="left"/>
    </xf>
    <xf numFmtId="0" fontId="20" fillId="8" borderId="8" xfId="0" applyFont="1" applyFill="1" applyBorder="1"/>
    <xf numFmtId="165" fontId="0" fillId="8" borderId="8" xfId="0" applyNumberFormat="1" applyFill="1" applyBorder="1"/>
    <xf numFmtId="0" fontId="27" fillId="5" borderId="0" xfId="0" applyFont="1" applyFill="1"/>
    <xf numFmtId="0" fontId="30" fillId="8" borderId="0" xfId="0" applyFont="1" applyFill="1"/>
    <xf numFmtId="0" fontId="2" fillId="8" borderId="0" xfId="0" applyFont="1" applyFill="1" applyAlignment="1">
      <alignment horizontal="left"/>
    </xf>
    <xf numFmtId="0" fontId="30" fillId="8" borderId="0" xfId="0" applyFont="1" applyFill="1" applyAlignment="1">
      <alignment horizontal="left"/>
    </xf>
    <xf numFmtId="0" fontId="31" fillId="8" borderId="0" xfId="0" applyFont="1" applyFill="1"/>
    <xf numFmtId="165" fontId="29" fillId="8" borderId="0" xfId="0" applyNumberFormat="1" applyFont="1" applyFill="1" applyAlignment="1">
      <alignment wrapText="1"/>
    </xf>
    <xf numFmtId="0" fontId="9" fillId="8" borderId="10" xfId="0" applyFont="1" applyFill="1" applyBorder="1"/>
    <xf numFmtId="0" fontId="21" fillId="8" borderId="10" xfId="0" applyFont="1" applyFill="1" applyBorder="1"/>
    <xf numFmtId="0" fontId="9" fillId="8" borderId="0" xfId="0" applyFont="1" applyFill="1" applyAlignment="1">
      <alignment horizontal="center" vertical="center"/>
    </xf>
    <xf numFmtId="1" fontId="29" fillId="5" borderId="10" xfId="0" applyNumberFormat="1" applyFont="1" applyFill="1" applyBorder="1"/>
    <xf numFmtId="0" fontId="2" fillId="5" borderId="3" xfId="0" applyFont="1" applyFill="1" applyBorder="1" applyAlignment="1">
      <alignment horizontal="left"/>
    </xf>
    <xf numFmtId="0" fontId="9" fillId="5" borderId="8" xfId="0" applyFont="1" applyFill="1" applyBorder="1"/>
    <xf numFmtId="0" fontId="30" fillId="5" borderId="8" xfId="0" applyFont="1" applyFill="1" applyBorder="1" applyAlignment="1">
      <alignment horizontal="left"/>
    </xf>
    <xf numFmtId="0" fontId="31" fillId="5" borderId="8" xfId="0" applyFont="1" applyFill="1" applyBorder="1"/>
    <xf numFmtId="165" fontId="9" fillId="5" borderId="0" xfId="0" applyNumberFormat="1" applyFont="1" applyFill="1" applyAlignment="1">
      <alignment wrapText="1"/>
    </xf>
    <xf numFmtId="165" fontId="9" fillId="8" borderId="0" xfId="0" applyNumberFormat="1" applyFont="1" applyFill="1" applyAlignment="1">
      <alignment wrapText="1"/>
    </xf>
    <xf numFmtId="0" fontId="9" fillId="5" borderId="0" xfId="0" applyFont="1" applyFill="1" applyAlignment="1">
      <alignment horizontal="center" vertical="center"/>
    </xf>
    <xf numFmtId="0" fontId="29" fillId="5" borderId="0" xfId="0" applyFont="1" applyFill="1"/>
    <xf numFmtId="165" fontId="27" fillId="5" borderId="0" xfId="0" applyNumberFormat="1" applyFont="1" applyFill="1"/>
    <xf numFmtId="165" fontId="28" fillId="8" borderId="0" xfId="0" applyNumberFormat="1" applyFont="1" applyFill="1"/>
    <xf numFmtId="0" fontId="26" fillId="8" borderId="0" xfId="0" applyFont="1" applyFill="1" applyAlignment="1">
      <alignment horizontal="center" vertical="center"/>
    </xf>
    <xf numFmtId="0" fontId="27" fillId="8" borderId="0" xfId="0" applyFont="1" applyFill="1" applyAlignment="1">
      <alignment horizontal="left"/>
    </xf>
    <xf numFmtId="0" fontId="29" fillId="8" borderId="0" xfId="0" applyFont="1" applyFill="1"/>
    <xf numFmtId="165" fontId="10" fillId="8" borderId="0" xfId="0" applyNumberFormat="1" applyFont="1" applyFill="1" applyAlignment="1">
      <alignment wrapText="1"/>
    </xf>
    <xf numFmtId="0" fontId="2" fillId="8" borderId="0" xfId="0" applyFont="1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26" fillId="8" borderId="0" xfId="0" applyFont="1" applyFill="1"/>
    <xf numFmtId="0" fontId="2" fillId="8" borderId="0" xfId="0" applyFont="1" applyFill="1"/>
    <xf numFmtId="1" fontId="29" fillId="6" borderId="0" xfId="0" applyNumberFormat="1" applyFont="1" applyFill="1"/>
    <xf numFmtId="0" fontId="9" fillId="5" borderId="0" xfId="0" applyFont="1" applyFill="1" applyAlignment="1">
      <alignment horizontal="left"/>
    </xf>
    <xf numFmtId="0" fontId="10" fillId="5" borderId="20" xfId="0" applyFont="1" applyFill="1" applyBorder="1"/>
    <xf numFmtId="0" fontId="6" fillId="5" borderId="20" xfId="0" applyFont="1" applyFill="1" applyBorder="1"/>
    <xf numFmtId="0" fontId="6" fillId="5" borderId="20" xfId="0" applyFont="1" applyFill="1" applyBorder="1" applyAlignment="1">
      <alignment horizontal="left"/>
    </xf>
    <xf numFmtId="165" fontId="6" fillId="5" borderId="20" xfId="0" applyNumberFormat="1" applyFont="1" applyFill="1" applyBorder="1"/>
    <xf numFmtId="0" fontId="0" fillId="5" borderId="21" xfId="0" applyFill="1" applyBorder="1" applyAlignment="1">
      <alignment horizontal="center" vertical="center"/>
    </xf>
    <xf numFmtId="165" fontId="20" fillId="5" borderId="21" xfId="0" applyNumberFormat="1" applyFont="1" applyFill="1" applyBorder="1"/>
    <xf numFmtId="0" fontId="0" fillId="5" borderId="21" xfId="0" applyFill="1" applyBorder="1" applyAlignment="1">
      <alignment horizontal="left" vertical="center"/>
    </xf>
    <xf numFmtId="0" fontId="9" fillId="5" borderId="21" xfId="0" applyFont="1" applyFill="1" applyBorder="1" applyAlignment="1">
      <alignment horizontal="left"/>
    </xf>
    <xf numFmtId="0" fontId="26" fillId="5" borderId="21" xfId="0" applyFont="1" applyFill="1" applyBorder="1" applyAlignment="1">
      <alignment horizontal="center" vertical="center"/>
    </xf>
    <xf numFmtId="0" fontId="27" fillId="5" borderId="21" xfId="0" applyFont="1" applyFill="1" applyBorder="1"/>
    <xf numFmtId="0" fontId="17" fillId="8" borderId="0" xfId="0" applyFont="1" applyFill="1" applyAlignment="1">
      <alignment horizontal="left"/>
    </xf>
    <xf numFmtId="1" fontId="29" fillId="8" borderId="0" xfId="0" applyNumberFormat="1" applyFont="1" applyFill="1"/>
    <xf numFmtId="165" fontId="10" fillId="5" borderId="10" xfId="0" applyNumberFormat="1" applyFont="1" applyFill="1" applyBorder="1" applyAlignment="1">
      <alignment wrapText="1"/>
    </xf>
    <xf numFmtId="1" fontId="9" fillId="8" borderId="10" xfId="0" applyNumberFormat="1" applyFont="1" applyFill="1" applyBorder="1"/>
    <xf numFmtId="0" fontId="0" fillId="8" borderId="0" xfId="0" applyFill="1" applyAlignment="1">
      <alignment horizontal="center" vertical="center"/>
    </xf>
    <xf numFmtId="0" fontId="9" fillId="4" borderId="0" xfId="0" applyFont="1" applyFill="1" applyAlignment="1">
      <alignment horizontal="left"/>
    </xf>
    <xf numFmtId="165" fontId="6" fillId="4" borderId="0" xfId="0" applyNumberFormat="1" applyFont="1" applyFill="1" applyAlignment="1">
      <alignment wrapText="1"/>
    </xf>
    <xf numFmtId="165" fontId="17" fillId="4" borderId="0" xfId="0" applyNumberFormat="1" applyFont="1" applyFill="1" applyAlignment="1">
      <alignment wrapText="1"/>
    </xf>
    <xf numFmtId="0" fontId="0" fillId="5" borderId="21" xfId="0" applyFill="1" applyBorder="1" applyAlignment="1">
      <alignment horizontal="center" vertical="center" wrapText="1"/>
    </xf>
    <xf numFmtId="165" fontId="17" fillId="4" borderId="21" xfId="0" applyNumberFormat="1" applyFont="1" applyFill="1" applyBorder="1" applyAlignment="1">
      <alignment wrapText="1"/>
    </xf>
    <xf numFmtId="0" fontId="0" fillId="4" borderId="21" xfId="0" applyFill="1" applyBorder="1" applyAlignment="1">
      <alignment horizontal="center" vertical="center" wrapText="1"/>
    </xf>
    <xf numFmtId="0" fontId="5" fillId="4" borderId="0" xfId="0" applyFont="1" applyFill="1"/>
    <xf numFmtId="165" fontId="17" fillId="5" borderId="21" xfId="0" applyNumberFormat="1" applyFont="1" applyFill="1" applyBorder="1"/>
    <xf numFmtId="165" fontId="2" fillId="5" borderId="21" xfId="0" applyNumberFormat="1" applyFont="1" applyFill="1" applyBorder="1" applyAlignment="1">
      <alignment wrapText="1"/>
    </xf>
    <xf numFmtId="165" fontId="17" fillId="5" borderId="21" xfId="0" applyNumberFormat="1" applyFont="1" applyFill="1" applyBorder="1" applyAlignment="1">
      <alignment wrapText="1"/>
    </xf>
    <xf numFmtId="165" fontId="1" fillId="5" borderId="21" xfId="0" applyNumberFormat="1" applyFont="1" applyFill="1" applyBorder="1" applyAlignment="1">
      <alignment wrapText="1"/>
    </xf>
    <xf numFmtId="165" fontId="0" fillId="5" borderId="21" xfId="0" applyNumberFormat="1" applyFill="1" applyBorder="1" applyAlignment="1">
      <alignment wrapText="1"/>
    </xf>
    <xf numFmtId="165" fontId="17" fillId="4" borderId="44" xfId="0" applyNumberFormat="1" applyFont="1" applyFill="1" applyBorder="1"/>
    <xf numFmtId="165" fontId="0" fillId="4" borderId="45" xfId="0" applyNumberFormat="1" applyFill="1" applyBorder="1"/>
    <xf numFmtId="0" fontId="0" fillId="4" borderId="26" xfId="0" applyFill="1" applyBorder="1"/>
    <xf numFmtId="0" fontId="2" fillId="4" borderId="19" xfId="0" applyFont="1" applyFill="1" applyBorder="1" applyAlignment="1">
      <alignment horizontal="left"/>
    </xf>
    <xf numFmtId="165" fontId="0" fillId="4" borderId="19" xfId="0" applyNumberFormat="1" applyFill="1" applyBorder="1"/>
    <xf numFmtId="165" fontId="0" fillId="4" borderId="46" xfId="0" applyNumberFormat="1" applyFill="1" applyBorder="1"/>
    <xf numFmtId="0" fontId="2" fillId="4" borderId="24" xfId="0" applyFont="1" applyFill="1" applyBorder="1"/>
    <xf numFmtId="0" fontId="2" fillId="4" borderId="19" xfId="0" applyFont="1" applyFill="1" applyBorder="1"/>
    <xf numFmtId="165" fontId="0" fillId="4" borderId="47" xfId="0" applyNumberFormat="1" applyFill="1" applyBorder="1"/>
    <xf numFmtId="0" fontId="2" fillId="5" borderId="19" xfId="0" applyFont="1" applyFill="1" applyBorder="1" applyAlignment="1">
      <alignment horizontal="left"/>
    </xf>
    <xf numFmtId="0" fontId="2" fillId="5" borderId="19" xfId="0" applyFont="1" applyFill="1" applyBorder="1"/>
    <xf numFmtId="0" fontId="2" fillId="5" borderId="21" xfId="0" applyFont="1" applyFill="1" applyBorder="1"/>
    <xf numFmtId="0" fontId="2" fillId="5" borderId="24" xfId="0" applyFont="1" applyFill="1" applyBorder="1"/>
    <xf numFmtId="0" fontId="18" fillId="5" borderId="21" xfId="0" applyFont="1" applyFill="1" applyBorder="1"/>
    <xf numFmtId="0" fontId="2" fillId="4" borderId="22" xfId="0" applyFont="1" applyFill="1" applyBorder="1"/>
    <xf numFmtId="0" fontId="2" fillId="4" borderId="23" xfId="0" applyFont="1" applyFill="1" applyBorder="1" applyAlignment="1">
      <alignment horizontal="left"/>
    </xf>
    <xf numFmtId="0" fontId="17" fillId="4" borderId="21" xfId="0" applyFont="1" applyFill="1" applyBorder="1"/>
    <xf numFmtId="165" fontId="0" fillId="4" borderId="21" xfId="0" applyNumberFormat="1" applyFill="1" applyBorder="1" applyAlignment="1">
      <alignment wrapText="1"/>
    </xf>
    <xf numFmtId="0" fontId="19" fillId="4" borderId="21" xfId="0" applyFont="1" applyFill="1" applyBorder="1"/>
    <xf numFmtId="0" fontId="20" fillId="4" borderId="23" xfId="0" applyFont="1" applyFill="1" applyBorder="1" applyAlignment="1">
      <alignment horizontal="left"/>
    </xf>
    <xf numFmtId="0" fontId="0" fillId="4" borderId="48" xfId="0" applyFill="1" applyBorder="1"/>
    <xf numFmtId="0" fontId="20" fillId="4" borderId="49" xfId="0" applyFont="1" applyFill="1" applyBorder="1" applyAlignment="1">
      <alignment horizontal="left"/>
    </xf>
    <xf numFmtId="0" fontId="0" fillId="4" borderId="50" xfId="0" applyFill="1" applyBorder="1"/>
    <xf numFmtId="0" fontId="0" fillId="4" borderId="74" xfId="0" applyFill="1" applyBorder="1"/>
    <xf numFmtId="0" fontId="2" fillId="4" borderId="50" xfId="0" applyFont="1" applyFill="1" applyBorder="1"/>
    <xf numFmtId="0" fontId="0" fillId="4" borderId="51" xfId="0" applyFill="1" applyBorder="1"/>
    <xf numFmtId="165" fontId="0" fillId="4" borderId="52" xfId="0" applyNumberFormat="1" applyFill="1" applyBorder="1"/>
    <xf numFmtId="0" fontId="0" fillId="4" borderId="75" xfId="0" applyFill="1" applyBorder="1"/>
    <xf numFmtId="0" fontId="20" fillId="4" borderId="2" xfId="0" applyFont="1" applyFill="1" applyBorder="1"/>
    <xf numFmtId="0" fontId="0" fillId="4" borderId="54" xfId="0" applyFill="1" applyBorder="1"/>
    <xf numFmtId="0" fontId="0" fillId="5" borderId="75" xfId="0" applyFill="1" applyBorder="1"/>
    <xf numFmtId="0" fontId="0" fillId="5" borderId="51" xfId="0" applyFill="1" applyBorder="1"/>
    <xf numFmtId="0" fontId="0" fillId="5" borderId="49" xfId="0" applyFill="1" applyBorder="1"/>
    <xf numFmtId="0" fontId="21" fillId="5" borderId="2" xfId="0" applyFont="1" applyFill="1" applyBorder="1"/>
    <xf numFmtId="165" fontId="0" fillId="5" borderId="55" xfId="0" applyNumberFormat="1" applyFill="1" applyBorder="1"/>
    <xf numFmtId="0" fontId="20" fillId="5" borderId="19" xfId="0" applyFont="1" applyFill="1" applyBorder="1" applyAlignment="1">
      <alignment horizontal="left"/>
    </xf>
    <xf numFmtId="0" fontId="18" fillId="5" borderId="19" xfId="0" applyFont="1" applyFill="1" applyBorder="1" applyAlignment="1">
      <alignment horizontal="left"/>
    </xf>
    <xf numFmtId="0" fontId="18" fillId="5" borderId="19" xfId="0" applyFont="1" applyFill="1" applyBorder="1"/>
    <xf numFmtId="0" fontId="6" fillId="4" borderId="19" xfId="0" applyFont="1" applyFill="1" applyBorder="1" applyAlignment="1">
      <alignment horizontal="left"/>
    </xf>
    <xf numFmtId="0" fontId="18" fillId="4" borderId="21" xfId="0" applyFont="1" applyFill="1" applyBorder="1" applyAlignment="1">
      <alignment horizontal="left"/>
    </xf>
    <xf numFmtId="165" fontId="0" fillId="4" borderId="55" xfId="0" applyNumberFormat="1" applyFill="1" applyBorder="1"/>
    <xf numFmtId="0" fontId="0" fillId="4" borderId="56" xfId="0" applyFill="1" applyBorder="1"/>
    <xf numFmtId="0" fontId="18" fillId="4" borderId="3" xfId="0" applyFont="1" applyFill="1" applyBorder="1" applyAlignment="1">
      <alignment horizontal="left"/>
    </xf>
    <xf numFmtId="165" fontId="2" fillId="4" borderId="2" xfId="0" applyNumberFormat="1" applyFont="1" applyFill="1" applyBorder="1" applyAlignment="1">
      <alignment wrapText="1"/>
    </xf>
    <xf numFmtId="165" fontId="0" fillId="4" borderId="19" xfId="0" applyNumberFormat="1" applyFill="1" applyBorder="1" applyAlignment="1">
      <alignment wrapText="1"/>
    </xf>
    <xf numFmtId="165" fontId="2" fillId="4" borderId="55" xfId="0" applyNumberFormat="1" applyFont="1" applyFill="1" applyBorder="1" applyAlignment="1">
      <alignment wrapText="1"/>
    </xf>
    <xf numFmtId="0" fontId="0" fillId="4" borderId="25" xfId="0" applyFill="1" applyBorder="1"/>
    <xf numFmtId="0" fontId="12" fillId="5" borderId="52" xfId="0" applyFont="1" applyFill="1" applyBorder="1"/>
    <xf numFmtId="0" fontId="6" fillId="4" borderId="52" xfId="0" applyFont="1" applyFill="1" applyBorder="1" applyAlignment="1">
      <alignment horizontal="left"/>
    </xf>
    <xf numFmtId="0" fontId="0" fillId="8" borderId="75" xfId="0" applyFill="1" applyBorder="1"/>
    <xf numFmtId="0" fontId="17" fillId="4" borderId="3" xfId="0" applyFont="1" applyFill="1" applyBorder="1"/>
    <xf numFmtId="165" fontId="17" fillId="8" borderId="0" xfId="0" applyNumberFormat="1" applyFont="1" applyFill="1"/>
    <xf numFmtId="0" fontId="0" fillId="8" borderId="51" xfId="0" applyFill="1" applyBorder="1"/>
    <xf numFmtId="0" fontId="2" fillId="8" borderId="52" xfId="0" applyFont="1" applyFill="1" applyBorder="1" applyAlignment="1">
      <alignment horizontal="left"/>
    </xf>
    <xf numFmtId="1" fontId="0" fillId="8" borderId="52" xfId="0" applyNumberFormat="1" applyFill="1" applyBorder="1"/>
    <xf numFmtId="0" fontId="0" fillId="5" borderId="75" xfId="0" applyFill="1" applyBorder="1" applyAlignment="1">
      <alignment horizontal="center" vertical="center" wrapText="1"/>
    </xf>
    <xf numFmtId="0" fontId="0" fillId="5" borderId="54" xfId="0" applyFill="1" applyBorder="1" applyAlignment="1">
      <alignment horizontal="center" vertical="center" wrapText="1"/>
    </xf>
    <xf numFmtId="0" fontId="2" fillId="5" borderId="75" xfId="0" applyFont="1" applyFill="1" applyBorder="1"/>
    <xf numFmtId="0" fontId="0" fillId="5" borderId="54" xfId="0" applyFill="1" applyBorder="1"/>
    <xf numFmtId="0" fontId="2" fillId="5" borderId="75" xfId="0" applyFont="1" applyFill="1" applyBorder="1" applyAlignment="1">
      <alignment horizontal="center" vertical="center" wrapText="1"/>
    </xf>
    <xf numFmtId="0" fontId="6" fillId="4" borderId="24" xfId="0" applyFont="1" applyFill="1" applyBorder="1" applyAlignment="1">
      <alignment horizontal="center" vertical="center" wrapText="1"/>
    </xf>
    <xf numFmtId="0" fontId="18" fillId="4" borderId="21" xfId="0" applyFont="1" applyFill="1" applyBorder="1"/>
    <xf numFmtId="0" fontId="6" fillId="4" borderId="24" xfId="0" applyFont="1" applyFill="1" applyBorder="1"/>
    <xf numFmtId="0" fontId="18" fillId="4" borderId="24" xfId="0" applyFont="1" applyFill="1" applyBorder="1" applyAlignment="1">
      <alignment horizontal="center" vertical="center" wrapText="1"/>
    </xf>
    <xf numFmtId="0" fontId="6" fillId="5" borderId="24" xfId="0" applyFont="1" applyFill="1" applyBorder="1" applyAlignment="1">
      <alignment horizontal="center" vertical="center" wrapText="1"/>
    </xf>
    <xf numFmtId="0" fontId="2" fillId="8" borderId="24" xfId="0" applyFont="1" applyFill="1" applyBorder="1"/>
    <xf numFmtId="0" fontId="0" fillId="8" borderId="2" xfId="0" applyFill="1" applyBorder="1" applyAlignment="1">
      <alignment horizontal="left"/>
    </xf>
    <xf numFmtId="0" fontId="0" fillId="5" borderId="56" xfId="0" applyFill="1" applyBorder="1"/>
    <xf numFmtId="0" fontId="0" fillId="8" borderId="24" xfId="0" applyFill="1" applyBorder="1" applyAlignment="1">
      <alignment horizontal="center" vertical="center" wrapText="1"/>
    </xf>
    <xf numFmtId="0" fontId="18" fillId="8" borderId="0" xfId="0" applyFont="1" applyFill="1" applyAlignment="1">
      <alignment horizontal="left"/>
    </xf>
    <xf numFmtId="165" fontId="0" fillId="8" borderId="7" xfId="0" applyNumberFormat="1" applyFill="1" applyBorder="1"/>
    <xf numFmtId="165" fontId="17" fillId="8" borderId="21" xfId="0" applyNumberFormat="1" applyFont="1" applyFill="1" applyBorder="1"/>
    <xf numFmtId="0" fontId="2" fillId="8" borderId="21" xfId="0" applyFont="1" applyFill="1" applyBorder="1" applyAlignment="1">
      <alignment horizontal="left"/>
    </xf>
    <xf numFmtId="0" fontId="18" fillId="8" borderId="21" xfId="0" applyFont="1" applyFill="1" applyBorder="1" applyAlignment="1">
      <alignment horizontal="left"/>
    </xf>
    <xf numFmtId="0" fontId="0" fillId="5" borderId="57" xfId="0" applyFill="1" applyBorder="1" applyAlignment="1">
      <alignment horizontal="center" vertical="center" wrapText="1"/>
    </xf>
    <xf numFmtId="0" fontId="18" fillId="5" borderId="58" xfId="0" applyFont="1" applyFill="1" applyBorder="1" applyAlignment="1">
      <alignment horizontal="left"/>
    </xf>
    <xf numFmtId="0" fontId="18" fillId="4" borderId="23" xfId="0" applyFont="1" applyFill="1" applyBorder="1" applyAlignment="1">
      <alignment horizontal="left"/>
    </xf>
    <xf numFmtId="0" fontId="0" fillId="4" borderId="75" xfId="0" applyFill="1" applyBorder="1" applyAlignment="1">
      <alignment horizontal="center" vertical="center" wrapText="1"/>
    </xf>
    <xf numFmtId="0" fontId="5" fillId="4" borderId="21" xfId="0" applyFont="1" applyFill="1" applyBorder="1" applyAlignment="1">
      <alignment horizontal="left"/>
    </xf>
    <xf numFmtId="0" fontId="0" fillId="4" borderId="28" xfId="0" applyFill="1" applyBorder="1" applyAlignment="1">
      <alignment horizontal="center" vertical="center" wrapText="1"/>
    </xf>
    <xf numFmtId="0" fontId="0" fillId="4" borderId="29" xfId="0" applyFill="1" applyBorder="1"/>
    <xf numFmtId="0" fontId="5" fillId="4" borderId="29" xfId="0" applyFont="1" applyFill="1" applyBorder="1" applyAlignment="1">
      <alignment horizontal="left"/>
    </xf>
    <xf numFmtId="0" fontId="0" fillId="4" borderId="59" xfId="0" applyFill="1" applyBorder="1" applyAlignment="1">
      <alignment horizontal="center" vertical="center" wrapText="1"/>
    </xf>
    <xf numFmtId="0" fontId="0" fillId="4" borderId="60" xfId="0" applyFill="1" applyBorder="1"/>
    <xf numFmtId="0" fontId="18" fillId="4" borderId="60" xfId="0" applyFont="1" applyFill="1" applyBorder="1" applyAlignment="1">
      <alignment horizontal="left"/>
    </xf>
    <xf numFmtId="165" fontId="0" fillId="4" borderId="60" xfId="0" applyNumberFormat="1" applyFill="1" applyBorder="1"/>
    <xf numFmtId="0" fontId="0" fillId="5" borderId="61" xfId="0" applyFill="1" applyBorder="1" applyAlignment="1">
      <alignment horizontal="center" vertical="center" wrapText="1"/>
    </xf>
    <xf numFmtId="0" fontId="0" fillId="5" borderId="62" xfId="0" applyFill="1" applyBorder="1" applyAlignment="1">
      <alignment horizontal="center" vertical="center" wrapText="1"/>
    </xf>
    <xf numFmtId="0" fontId="0" fillId="4" borderId="62" xfId="0" applyFill="1" applyBorder="1" applyAlignment="1">
      <alignment horizontal="center" vertical="center" wrapText="1"/>
    </xf>
    <xf numFmtId="0" fontId="0" fillId="5" borderId="63" xfId="0" applyFill="1" applyBorder="1" applyAlignment="1">
      <alignment horizontal="right" vertical="center"/>
    </xf>
    <xf numFmtId="0" fontId="0" fillId="5" borderId="62" xfId="0" applyFill="1" applyBorder="1" applyAlignment="1">
      <alignment horizontal="right" vertical="center"/>
    </xf>
    <xf numFmtId="0" fontId="0" fillId="5" borderId="62" xfId="0" applyFill="1" applyBorder="1" applyAlignment="1">
      <alignment horizontal="right" wrapText="1"/>
    </xf>
    <xf numFmtId="0" fontId="6" fillId="5" borderId="62" xfId="0" applyFont="1" applyFill="1" applyBorder="1" applyAlignment="1">
      <alignment horizontal="right" vertical="center" wrapText="1"/>
    </xf>
    <xf numFmtId="0" fontId="0" fillId="5" borderId="63" xfId="0" applyFill="1" applyBorder="1" applyAlignment="1">
      <alignment horizontal="right" wrapText="1"/>
    </xf>
    <xf numFmtId="0" fontId="0" fillId="5" borderId="64" xfId="0" applyFill="1" applyBorder="1" applyAlignment="1">
      <alignment horizontal="right" vertical="center"/>
    </xf>
    <xf numFmtId="0" fontId="0" fillId="5" borderId="65" xfId="0" applyFill="1" applyBorder="1" applyAlignment="1">
      <alignment horizontal="right" vertical="center"/>
    </xf>
    <xf numFmtId="0" fontId="0" fillId="5" borderId="51" xfId="0" applyFill="1" applyBorder="1" applyAlignment="1">
      <alignment horizontal="right" vertical="center"/>
    </xf>
    <xf numFmtId="0" fontId="18" fillId="5" borderId="52" xfId="0" applyFont="1" applyFill="1" applyBorder="1"/>
    <xf numFmtId="0" fontId="0" fillId="5" borderId="75" xfId="0" applyFill="1" applyBorder="1" applyAlignment="1">
      <alignment horizontal="right" vertical="center"/>
    </xf>
    <xf numFmtId="0" fontId="0" fillId="5" borderId="75" xfId="0" applyFill="1" applyBorder="1" applyAlignment="1">
      <alignment horizontal="right" wrapText="1"/>
    </xf>
    <xf numFmtId="0" fontId="6" fillId="5" borderId="51" xfId="0" applyFont="1" applyFill="1" applyBorder="1" applyAlignment="1">
      <alignment horizontal="right" vertical="center" wrapText="1"/>
    </xf>
    <xf numFmtId="0" fontId="2" fillId="5" borderId="52" xfId="0" applyFont="1" applyFill="1" applyBorder="1" applyAlignment="1">
      <alignment horizontal="left"/>
    </xf>
    <xf numFmtId="1" fontId="0" fillId="5" borderId="52" xfId="0" applyNumberFormat="1" applyFill="1" applyBorder="1"/>
    <xf numFmtId="0" fontId="0" fillId="4" borderId="75" xfId="0" applyFill="1" applyBorder="1" applyAlignment="1">
      <alignment horizontal="right" wrapText="1"/>
    </xf>
    <xf numFmtId="1" fontId="0" fillId="4" borderId="2" xfId="0" applyNumberFormat="1" applyFill="1" applyBorder="1"/>
    <xf numFmtId="0" fontId="6" fillId="4" borderId="75" xfId="0" applyFont="1" applyFill="1" applyBorder="1" applyAlignment="1">
      <alignment horizontal="right" vertical="center" wrapText="1"/>
    </xf>
    <xf numFmtId="1" fontId="0" fillId="5" borderId="2" xfId="0" applyNumberFormat="1" applyFill="1" applyBorder="1"/>
    <xf numFmtId="0" fontId="0" fillId="4" borderId="75" xfId="0" applyFill="1" applyBorder="1" applyAlignment="1">
      <alignment horizontal="right" vertical="center"/>
    </xf>
    <xf numFmtId="165" fontId="2" fillId="4" borderId="2" xfId="0" applyNumberFormat="1" applyFont="1" applyFill="1" applyBorder="1"/>
    <xf numFmtId="0" fontId="0" fillId="5" borderId="51" xfId="0" applyFill="1" applyBorder="1" applyAlignment="1">
      <alignment horizontal="right" wrapText="1"/>
    </xf>
    <xf numFmtId="0" fontId="6" fillId="5" borderId="75" xfId="0" applyFont="1" applyFill="1" applyBorder="1" applyAlignment="1">
      <alignment horizontal="right" vertical="center" wrapText="1"/>
    </xf>
    <xf numFmtId="0" fontId="0" fillId="5" borderId="22" xfId="0" applyFill="1" applyBorder="1" applyAlignment="1">
      <alignment horizontal="right" vertical="center"/>
    </xf>
    <xf numFmtId="0" fontId="0" fillId="5" borderId="24" xfId="0" applyFill="1" applyBorder="1" applyAlignment="1">
      <alignment horizontal="right" vertical="center"/>
    </xf>
    <xf numFmtId="165" fontId="2" fillId="5" borderId="21" xfId="0" applyNumberFormat="1" applyFont="1" applyFill="1" applyBorder="1"/>
    <xf numFmtId="0" fontId="0" fillId="5" borderId="76" xfId="0" applyFill="1" applyBorder="1"/>
    <xf numFmtId="0" fontId="18" fillId="5" borderId="76" xfId="0" applyFont="1" applyFill="1" applyBorder="1" applyAlignment="1">
      <alignment horizontal="left"/>
    </xf>
    <xf numFmtId="165" fontId="0" fillId="5" borderId="76" xfId="0" applyNumberFormat="1" applyFill="1" applyBorder="1"/>
    <xf numFmtId="0" fontId="0" fillId="5" borderId="22" xfId="0" applyFill="1" applyBorder="1" applyAlignment="1">
      <alignment horizontal="right" wrapText="1"/>
    </xf>
    <xf numFmtId="0" fontId="6" fillId="5" borderId="24" xfId="0" applyFont="1" applyFill="1" applyBorder="1" applyAlignment="1">
      <alignment horizontal="right" vertical="center" wrapText="1"/>
    </xf>
    <xf numFmtId="0" fontId="0" fillId="5" borderId="76" xfId="0" applyFill="1" applyBorder="1" applyAlignment="1">
      <alignment horizontal="left"/>
    </xf>
    <xf numFmtId="0" fontId="0" fillId="4" borderId="24" xfId="0" applyFill="1" applyBorder="1" applyAlignment="1">
      <alignment horizontal="right" vertical="center"/>
    </xf>
    <xf numFmtId="0" fontId="2" fillId="5" borderId="24" xfId="0" applyFont="1" applyFill="1" applyBorder="1" applyAlignment="1">
      <alignment horizontal="right" vertical="center"/>
    </xf>
    <xf numFmtId="0" fontId="0" fillId="4" borderId="24" xfId="0" applyFill="1" applyBorder="1" applyAlignment="1">
      <alignment horizontal="right" wrapText="1"/>
    </xf>
    <xf numFmtId="0" fontId="6" fillId="4" borderId="24" xfId="0" applyFont="1" applyFill="1" applyBorder="1" applyAlignment="1">
      <alignment horizontal="right" vertical="center" wrapText="1"/>
    </xf>
    <xf numFmtId="0" fontId="0" fillId="4" borderId="54" xfId="0" applyFill="1" applyBorder="1" applyAlignment="1">
      <alignment horizontal="right" vertical="center"/>
    </xf>
    <xf numFmtId="0" fontId="6" fillId="4" borderId="31" xfId="0" applyFont="1" applyFill="1" applyBorder="1"/>
    <xf numFmtId="165" fontId="0" fillId="4" borderId="31" xfId="0" applyNumberFormat="1" applyFill="1" applyBorder="1"/>
    <xf numFmtId="0" fontId="0" fillId="4" borderId="76" xfId="0" applyFill="1" applyBorder="1"/>
    <xf numFmtId="0" fontId="0" fillId="4" borderId="76" xfId="0" applyFill="1" applyBorder="1" applyAlignment="1">
      <alignment horizontal="left"/>
    </xf>
    <xf numFmtId="0" fontId="6" fillId="4" borderId="76" xfId="0" applyFont="1" applyFill="1" applyBorder="1"/>
    <xf numFmtId="165" fontId="0" fillId="4" borderId="76" xfId="0" applyNumberFormat="1" applyFill="1" applyBorder="1"/>
    <xf numFmtId="0" fontId="0" fillId="4" borderId="66" xfId="0" applyFill="1" applyBorder="1" applyAlignment="1">
      <alignment horizontal="right" vertical="center"/>
    </xf>
    <xf numFmtId="0" fontId="2" fillId="4" borderId="67" xfId="0" applyFont="1" applyFill="1" applyBorder="1" applyAlignment="1">
      <alignment horizontal="right" vertical="center"/>
    </xf>
    <xf numFmtId="0" fontId="6" fillId="4" borderId="76" xfId="0" applyFont="1" applyFill="1" applyBorder="1" applyAlignment="1">
      <alignment horizontal="left"/>
    </xf>
    <xf numFmtId="0" fontId="0" fillId="4" borderId="68" xfId="0" applyFill="1" applyBorder="1" applyAlignment="1">
      <alignment horizontal="right" vertical="center"/>
    </xf>
    <xf numFmtId="165" fontId="0" fillId="4" borderId="30" xfId="0" applyNumberFormat="1" applyFill="1" applyBorder="1"/>
    <xf numFmtId="0" fontId="6" fillId="4" borderId="30" xfId="0" applyFont="1" applyFill="1" applyBorder="1" applyAlignment="1">
      <alignment horizontal="left"/>
    </xf>
    <xf numFmtId="0" fontId="0" fillId="4" borderId="69" xfId="0" applyFill="1" applyBorder="1" applyAlignment="1">
      <alignment horizontal="right" vertical="center"/>
    </xf>
    <xf numFmtId="0" fontId="6" fillId="4" borderId="70" xfId="0" applyFont="1" applyFill="1" applyBorder="1" applyAlignment="1">
      <alignment horizontal="left"/>
    </xf>
    <xf numFmtId="0" fontId="0" fillId="4" borderId="70" xfId="0" applyFill="1" applyBorder="1"/>
    <xf numFmtId="165" fontId="0" fillId="4" borderId="70" xfId="0" applyNumberFormat="1" applyFill="1" applyBorder="1"/>
    <xf numFmtId="0" fontId="0" fillId="4" borderId="10" xfId="0" applyFill="1" applyBorder="1" applyAlignment="1">
      <alignment horizontal="right" vertical="center"/>
    </xf>
    <xf numFmtId="0" fontId="0" fillId="5" borderId="68" xfId="0" applyFill="1" applyBorder="1" applyAlignment="1">
      <alignment horizontal="left"/>
    </xf>
    <xf numFmtId="0" fontId="0" fillId="0" borderId="30" xfId="0" applyBorder="1" applyAlignment="1">
      <alignment horizontal="left"/>
    </xf>
    <xf numFmtId="165" fontId="0" fillId="0" borderId="30" xfId="0" applyNumberFormat="1" applyBorder="1"/>
    <xf numFmtId="0" fontId="0" fillId="5" borderId="71" xfId="0" applyFill="1" applyBorder="1" applyAlignment="1">
      <alignment horizontal="left"/>
    </xf>
    <xf numFmtId="0" fontId="0" fillId="5" borderId="72" xfId="0" applyFill="1" applyBorder="1" applyAlignment="1">
      <alignment horizontal="left"/>
    </xf>
    <xf numFmtId="0" fontId="0" fillId="0" borderId="8" xfId="0" applyBorder="1"/>
    <xf numFmtId="0" fontId="0" fillId="0" borderId="8" xfId="0" applyBorder="1" applyAlignment="1">
      <alignment horizontal="left"/>
    </xf>
    <xf numFmtId="0" fontId="0" fillId="0" borderId="73" xfId="0" applyBorder="1"/>
    <xf numFmtId="0" fontId="0" fillId="0" borderId="73" xfId="0" applyBorder="1" applyAlignment="1">
      <alignment horizontal="left"/>
    </xf>
    <xf numFmtId="165" fontId="0" fillId="0" borderId="73" xfId="0" applyNumberFormat="1" applyBorder="1"/>
    <xf numFmtId="0" fontId="0" fillId="0" borderId="70" xfId="0" applyBorder="1"/>
    <xf numFmtId="0" fontId="0" fillId="0" borderId="70" xfId="0" applyBorder="1" applyAlignment="1">
      <alignment horizontal="left"/>
    </xf>
    <xf numFmtId="165" fontId="0" fillId="0" borderId="70" xfId="0" applyNumberFormat="1" applyBorder="1"/>
    <xf numFmtId="0" fontId="5" fillId="8" borderId="0" xfId="0" applyFont="1" applyFill="1"/>
    <xf numFmtId="0" fontId="17" fillId="8" borderId="0" xfId="0" applyFont="1" applyFill="1"/>
    <xf numFmtId="0" fontId="18" fillId="8" borderId="0" xfId="0" applyFont="1" applyFill="1"/>
    <xf numFmtId="0" fontId="0" fillId="8" borderId="0" xfId="0" applyFill="1" applyAlignment="1">
      <alignment horizontal="center" wrapText="1"/>
    </xf>
    <xf numFmtId="0" fontId="33" fillId="8" borderId="10" xfId="2" applyFont="1" applyFill="1" applyBorder="1"/>
    <xf numFmtId="15" fontId="0" fillId="0" borderId="0" xfId="0" applyNumberFormat="1"/>
    <xf numFmtId="2" fontId="0" fillId="0" borderId="0" xfId="0" applyNumberFormat="1"/>
    <xf numFmtId="15" fontId="0" fillId="0" borderId="77" xfId="0" applyNumberFormat="1" applyBorder="1"/>
    <xf numFmtId="0" fontId="0" fillId="0" borderId="78" xfId="0" applyBorder="1"/>
    <xf numFmtId="0" fontId="2" fillId="10" borderId="79" xfId="0" applyFont="1" applyFill="1" applyBorder="1"/>
    <xf numFmtId="0" fontId="0" fillId="0" borderId="80" xfId="0" applyBorder="1"/>
    <xf numFmtId="0" fontId="2" fillId="10" borderId="80" xfId="0" applyFont="1" applyFill="1" applyBorder="1"/>
    <xf numFmtId="2" fontId="0" fillId="0" borderId="80" xfId="0" applyNumberFormat="1" applyBorder="1"/>
    <xf numFmtId="0" fontId="0" fillId="0" borderId="81" xfId="0" applyBorder="1"/>
    <xf numFmtId="0" fontId="37" fillId="0" borderId="82" xfId="0" applyFont="1" applyBorder="1" applyAlignment="1">
      <alignment horizontal="center"/>
    </xf>
    <xf numFmtId="0" fontId="37" fillId="0" borderId="82" xfId="0" applyFont="1" applyBorder="1" applyAlignment="1">
      <alignment horizontal="centerContinuous"/>
    </xf>
    <xf numFmtId="0" fontId="0" fillId="11" borderId="0" xfId="0" applyFill="1"/>
    <xf numFmtId="0" fontId="0" fillId="11" borderId="73" xfId="0" applyFill="1" applyBorder="1"/>
    <xf numFmtId="2" fontId="0" fillId="11" borderId="0" xfId="0" applyNumberFormat="1" applyFill="1"/>
    <xf numFmtId="0" fontId="4" fillId="2" borderId="83" xfId="1" applyFont="1" applyFill="1" applyBorder="1" applyAlignment="1" applyProtection="1">
      <alignment vertical="top" wrapText="1"/>
      <protection hidden="1"/>
    </xf>
    <xf numFmtId="0" fontId="4" fillId="2" borderId="80" xfId="1" applyFont="1" applyFill="1" applyBorder="1" applyAlignment="1" applyProtection="1">
      <alignment vertical="top" wrapText="1"/>
      <protection hidden="1"/>
    </xf>
    <xf numFmtId="0" fontId="4" fillId="2" borderId="80" xfId="1" applyFont="1" applyFill="1" applyBorder="1" applyAlignment="1" applyProtection="1">
      <alignment horizontal="left" vertical="top" wrapText="1"/>
      <protection hidden="1"/>
    </xf>
    <xf numFmtId="164" fontId="4" fillId="2" borderId="80" xfId="1" applyNumberFormat="1" applyFont="1" applyFill="1" applyBorder="1" applyAlignment="1" applyProtection="1">
      <alignment vertical="top" wrapText="1"/>
      <protection hidden="1"/>
    </xf>
    <xf numFmtId="165" fontId="4" fillId="2" borderId="80" xfId="1" applyNumberFormat="1" applyFont="1" applyFill="1" applyBorder="1" applyAlignment="1" applyProtection="1">
      <alignment vertical="top" wrapText="1"/>
      <protection hidden="1"/>
    </xf>
    <xf numFmtId="0" fontId="5" fillId="3" borderId="80" xfId="1" applyFont="1" applyFill="1" applyBorder="1" applyAlignment="1" applyProtection="1">
      <alignment vertical="top" wrapText="1"/>
      <protection hidden="1"/>
    </xf>
    <xf numFmtId="0" fontId="0" fillId="5" borderId="80" xfId="0" applyFill="1" applyBorder="1" applyAlignment="1">
      <alignment horizontal="left"/>
    </xf>
    <xf numFmtId="0" fontId="0" fillId="5" borderId="80" xfId="0" applyFill="1" applyBorder="1"/>
    <xf numFmtId="165" fontId="0" fillId="5" borderId="80" xfId="0" applyNumberFormat="1" applyFill="1" applyBorder="1"/>
    <xf numFmtId="0" fontId="6" fillId="5" borderId="80" xfId="0" applyFont="1" applyFill="1" applyBorder="1"/>
    <xf numFmtId="0" fontId="34" fillId="5" borderId="80" xfId="0" applyFont="1" applyFill="1" applyBorder="1" applyAlignment="1">
      <alignment horizontal="center"/>
    </xf>
    <xf numFmtId="0" fontId="2" fillId="8" borderId="80" xfId="0" applyFont="1" applyFill="1" applyBorder="1" applyAlignment="1">
      <alignment horizontal="right"/>
    </xf>
    <xf numFmtId="0" fontId="0" fillId="8" borderId="80" xfId="0" applyFill="1" applyBorder="1"/>
    <xf numFmtId="0" fontId="6" fillId="8" borderId="80" xfId="0" applyFont="1" applyFill="1" applyBorder="1" applyAlignment="1">
      <alignment horizontal="left"/>
    </xf>
    <xf numFmtId="0" fontId="2" fillId="8" borderId="80" xfId="0" applyFont="1" applyFill="1" applyBorder="1"/>
    <xf numFmtId="165" fontId="0" fillId="8" borderId="80" xfId="0" applyNumberFormat="1" applyFill="1" applyBorder="1"/>
    <xf numFmtId="0" fontId="2" fillId="5" borderId="80" xfId="0" applyFont="1" applyFill="1" applyBorder="1" applyAlignment="1">
      <alignment horizontal="right"/>
    </xf>
    <xf numFmtId="0" fontId="0" fillId="8" borderId="80" xfId="0" applyFill="1" applyBorder="1" applyAlignment="1">
      <alignment horizontal="left"/>
    </xf>
    <xf numFmtId="0" fontId="33" fillId="8" borderId="80" xfId="2" applyFont="1" applyFill="1" applyBorder="1"/>
    <xf numFmtId="0" fontId="0" fillId="5" borderId="80" xfId="0" applyFill="1" applyBorder="1" applyAlignment="1">
      <alignment horizontal="center" vertical="center" wrapText="1"/>
    </xf>
    <xf numFmtId="0" fontId="0" fillId="10" borderId="77" xfId="0" applyFill="1" applyBorder="1"/>
    <xf numFmtId="0" fontId="0" fillId="10" borderId="78" xfId="0" applyFill="1" applyBorder="1"/>
    <xf numFmtId="0" fontId="0" fillId="0" borderId="77" xfId="0" applyBorder="1"/>
    <xf numFmtId="1" fontId="0" fillId="10" borderId="78" xfId="0" applyNumberFormat="1" applyFill="1" applyBorder="1"/>
  </cellXfs>
  <cellStyles count="3">
    <cellStyle name="Excel Built-in Normal" xfId="2" xr:uid="{A0279779-DE39-490B-BF61-EFF9E877FC3C}"/>
    <cellStyle name="Normal" xfId="0" builtinId="0"/>
    <cellStyle name="Normal_PRODUCTION PLANNING for two week 2 2 2" xfId="1" xr:uid="{B061E2F6-46F5-4966-926A-28A483F420D2}"/>
  </cellStyles>
  <dxfs count="1">
    <dxf>
      <numFmt numFmtId="20" formatCode="d\-mmm\-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'TS 50 Data'!$C$1</c:f>
              <c:strCache>
                <c:ptCount val="1"/>
                <c:pt idx="0">
                  <c:v>eksport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'TS 50 Data'!$B$1:$B$51</c:f>
              <c:strCache>
                <c:ptCount val="51"/>
                <c:pt idx="0">
                  <c:v>date</c:v>
                </c:pt>
                <c:pt idx="1">
                  <c:v>15-Nov-21</c:v>
                </c:pt>
                <c:pt idx="2">
                  <c:v>15-Nov-21</c:v>
                </c:pt>
                <c:pt idx="3">
                  <c:v>15-Nov-21</c:v>
                </c:pt>
                <c:pt idx="4">
                  <c:v>15-Nov-21</c:v>
                </c:pt>
                <c:pt idx="5">
                  <c:v>15-Nov-21</c:v>
                </c:pt>
                <c:pt idx="6">
                  <c:v>15-Nov-21</c:v>
                </c:pt>
                <c:pt idx="7">
                  <c:v>15-Nov-21</c:v>
                </c:pt>
                <c:pt idx="8">
                  <c:v>15-Nov-21</c:v>
                </c:pt>
                <c:pt idx="9">
                  <c:v>15-Nov-21</c:v>
                </c:pt>
                <c:pt idx="10">
                  <c:v>15-Nov-21</c:v>
                </c:pt>
                <c:pt idx="11">
                  <c:v>15-Nov-21</c:v>
                </c:pt>
                <c:pt idx="12">
                  <c:v>17-Nov-21</c:v>
                </c:pt>
                <c:pt idx="13">
                  <c:v>17-Nov-21</c:v>
                </c:pt>
                <c:pt idx="14">
                  <c:v>17-Nov-21</c:v>
                </c:pt>
                <c:pt idx="15">
                  <c:v>19-Nov-21</c:v>
                </c:pt>
                <c:pt idx="16">
                  <c:v>22-Nov-21</c:v>
                </c:pt>
                <c:pt idx="17">
                  <c:v>22-Nov-21</c:v>
                </c:pt>
                <c:pt idx="18">
                  <c:v>22-Nov-21</c:v>
                </c:pt>
                <c:pt idx="19">
                  <c:v>22-Nov-21</c:v>
                </c:pt>
                <c:pt idx="20">
                  <c:v>22-Nov-21</c:v>
                </c:pt>
                <c:pt idx="21">
                  <c:v>22-Nov-21</c:v>
                </c:pt>
                <c:pt idx="22">
                  <c:v>22-Nov-21</c:v>
                </c:pt>
                <c:pt idx="23">
                  <c:v>22-Nov-21</c:v>
                </c:pt>
                <c:pt idx="24">
                  <c:v>22-Nov-21</c:v>
                </c:pt>
                <c:pt idx="25">
                  <c:v>25-Nov-21</c:v>
                </c:pt>
                <c:pt idx="26">
                  <c:v>25-Nov-21</c:v>
                </c:pt>
                <c:pt idx="27">
                  <c:v>25-Nov-21</c:v>
                </c:pt>
                <c:pt idx="28">
                  <c:v>25-Nov-21</c:v>
                </c:pt>
                <c:pt idx="29">
                  <c:v>26-Nov-21</c:v>
                </c:pt>
                <c:pt idx="30">
                  <c:v>26-Nov-21</c:v>
                </c:pt>
                <c:pt idx="31">
                  <c:v>29-Nov-21</c:v>
                </c:pt>
                <c:pt idx="32">
                  <c:v>29-Nov-21</c:v>
                </c:pt>
                <c:pt idx="33">
                  <c:v>29-Nov-21</c:v>
                </c:pt>
                <c:pt idx="34">
                  <c:v>29-Nov-21</c:v>
                </c:pt>
                <c:pt idx="35">
                  <c:v>29-Nov-21</c:v>
                </c:pt>
                <c:pt idx="36">
                  <c:v>29-Nov-21</c:v>
                </c:pt>
                <c:pt idx="37">
                  <c:v>29-Nov-21</c:v>
                </c:pt>
                <c:pt idx="38">
                  <c:v>29-Nov-21</c:v>
                </c:pt>
                <c:pt idx="39">
                  <c:v>29-Nov-21</c:v>
                </c:pt>
                <c:pt idx="40">
                  <c:v>29-Nov-21</c:v>
                </c:pt>
                <c:pt idx="41">
                  <c:v>29-Nov-21</c:v>
                </c:pt>
                <c:pt idx="42">
                  <c:v>29-Nov-21</c:v>
                </c:pt>
                <c:pt idx="43">
                  <c:v>29-Nov-21</c:v>
                </c:pt>
                <c:pt idx="44">
                  <c:v>29-Nov-21</c:v>
                </c:pt>
                <c:pt idx="45">
                  <c:v>29-Nov-21</c:v>
                </c:pt>
                <c:pt idx="46">
                  <c:v>28-Dec-21</c:v>
                </c:pt>
                <c:pt idx="47">
                  <c:v>28-Dec-21</c:v>
                </c:pt>
                <c:pt idx="48">
                  <c:v>28-Dec-21</c:v>
                </c:pt>
                <c:pt idx="49">
                  <c:v>28-Dec-21</c:v>
                </c:pt>
                <c:pt idx="50">
                  <c:v>28-Dec-21</c:v>
                </c:pt>
              </c:strCache>
            </c:strRef>
          </c:cat>
          <c:val>
            <c:numRef>
              <c:f>'TS 50 Data'!$C$2:$C$51</c:f>
              <c:numCache>
                <c:formatCode>General</c:formatCode>
                <c:ptCount val="50"/>
                <c:pt idx="0">
                  <c:v>3370</c:v>
                </c:pt>
                <c:pt idx="1">
                  <c:v>1377</c:v>
                </c:pt>
                <c:pt idx="2">
                  <c:v>1802</c:v>
                </c:pt>
                <c:pt idx="3">
                  <c:v>1074</c:v>
                </c:pt>
                <c:pt idx="4">
                  <c:v>2255</c:v>
                </c:pt>
                <c:pt idx="5">
                  <c:v>268</c:v>
                </c:pt>
                <c:pt idx="6">
                  <c:v>1158</c:v>
                </c:pt>
                <c:pt idx="7">
                  <c:v>1352</c:v>
                </c:pt>
                <c:pt idx="8">
                  <c:v>1483</c:v>
                </c:pt>
                <c:pt idx="9">
                  <c:v>594</c:v>
                </c:pt>
                <c:pt idx="10">
                  <c:v>3498</c:v>
                </c:pt>
                <c:pt idx="11">
                  <c:v>80</c:v>
                </c:pt>
                <c:pt idx="12">
                  <c:v>1244</c:v>
                </c:pt>
                <c:pt idx="13">
                  <c:v>128</c:v>
                </c:pt>
                <c:pt idx="14">
                  <c:v>3318</c:v>
                </c:pt>
                <c:pt idx="15">
                  <c:v>148</c:v>
                </c:pt>
                <c:pt idx="16">
                  <c:v>128</c:v>
                </c:pt>
                <c:pt idx="17">
                  <c:v>244</c:v>
                </c:pt>
                <c:pt idx="18">
                  <c:v>104</c:v>
                </c:pt>
                <c:pt idx="19">
                  <c:v>580</c:v>
                </c:pt>
                <c:pt idx="20">
                  <c:v>160</c:v>
                </c:pt>
                <c:pt idx="21">
                  <c:v>260</c:v>
                </c:pt>
                <c:pt idx="22">
                  <c:v>710</c:v>
                </c:pt>
                <c:pt idx="23">
                  <c:v>485</c:v>
                </c:pt>
                <c:pt idx="24">
                  <c:v>236</c:v>
                </c:pt>
                <c:pt idx="25">
                  <c:v>124</c:v>
                </c:pt>
                <c:pt idx="26">
                  <c:v>188</c:v>
                </c:pt>
                <c:pt idx="27">
                  <c:v>60</c:v>
                </c:pt>
                <c:pt idx="28">
                  <c:v>120</c:v>
                </c:pt>
                <c:pt idx="29">
                  <c:v>56</c:v>
                </c:pt>
                <c:pt idx="30">
                  <c:v>244</c:v>
                </c:pt>
                <c:pt idx="31">
                  <c:v>52</c:v>
                </c:pt>
                <c:pt idx="32">
                  <c:v>120</c:v>
                </c:pt>
                <c:pt idx="33">
                  <c:v>164</c:v>
                </c:pt>
                <c:pt idx="34">
                  <c:v>52</c:v>
                </c:pt>
                <c:pt idx="35">
                  <c:v>1216</c:v>
                </c:pt>
                <c:pt idx="36">
                  <c:v>1612</c:v>
                </c:pt>
                <c:pt idx="37">
                  <c:v>84</c:v>
                </c:pt>
                <c:pt idx="38">
                  <c:v>1210</c:v>
                </c:pt>
                <c:pt idx="39">
                  <c:v>84</c:v>
                </c:pt>
                <c:pt idx="40">
                  <c:v>1047</c:v>
                </c:pt>
                <c:pt idx="41">
                  <c:v>90</c:v>
                </c:pt>
                <c:pt idx="42">
                  <c:v>104</c:v>
                </c:pt>
                <c:pt idx="43">
                  <c:v>18</c:v>
                </c:pt>
                <c:pt idx="44">
                  <c:v>792</c:v>
                </c:pt>
                <c:pt idx="45">
                  <c:v>318</c:v>
                </c:pt>
                <c:pt idx="46">
                  <c:v>111</c:v>
                </c:pt>
                <c:pt idx="47">
                  <c:v>63</c:v>
                </c:pt>
                <c:pt idx="48">
                  <c:v>50</c:v>
                </c:pt>
                <c:pt idx="4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F-4F00-982B-20CD849051CA}"/>
            </c:ext>
          </c:extLst>
        </c:ser>
        <c:ser>
          <c:idx val="1"/>
          <c:order val="1"/>
          <c:tx>
            <c:strRef>
              <c:f>'TS 50 Data'!$J$1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'TS 50 Data'!$J$2:$J$51</c:f>
              <c:numCache>
                <c:formatCode>General</c:formatCode>
                <c:ptCount val="50"/>
                <c:pt idx="0">
                  <c:v>-76.783529411764789</c:v>
                </c:pt>
                <c:pt idx="1">
                  <c:v>-45.85114045618252</c:v>
                </c:pt>
                <c:pt idx="2">
                  <c:v>-14.918751500600251</c:v>
                </c:pt>
                <c:pt idx="3">
                  <c:v>16.013637454981904</c:v>
                </c:pt>
                <c:pt idx="4">
                  <c:v>46.946026410564173</c:v>
                </c:pt>
                <c:pt idx="5">
                  <c:v>77.878415366146442</c:v>
                </c:pt>
                <c:pt idx="6">
                  <c:v>108.8108043217286</c:v>
                </c:pt>
                <c:pt idx="7">
                  <c:v>139.74319327731087</c:v>
                </c:pt>
                <c:pt idx="8">
                  <c:v>170.67558223289308</c:v>
                </c:pt>
                <c:pt idx="9">
                  <c:v>201.60797118847535</c:v>
                </c:pt>
                <c:pt idx="10">
                  <c:v>232.54036014405756</c:v>
                </c:pt>
                <c:pt idx="11">
                  <c:v>263.47274909963977</c:v>
                </c:pt>
                <c:pt idx="12">
                  <c:v>294.40513805522204</c:v>
                </c:pt>
                <c:pt idx="13">
                  <c:v>325.33752701080425</c:v>
                </c:pt>
                <c:pt idx="14">
                  <c:v>356.26991596638652</c:v>
                </c:pt>
                <c:pt idx="15">
                  <c:v>387.20230492196873</c:v>
                </c:pt>
                <c:pt idx="16">
                  <c:v>418.13469387755094</c:v>
                </c:pt>
                <c:pt idx="17">
                  <c:v>449.06708283313321</c:v>
                </c:pt>
                <c:pt idx="18">
                  <c:v>479.99947178871543</c:v>
                </c:pt>
                <c:pt idx="19">
                  <c:v>510.93186074429764</c:v>
                </c:pt>
                <c:pt idx="20">
                  <c:v>541.86424969987991</c:v>
                </c:pt>
                <c:pt idx="21">
                  <c:v>572.79663865546217</c:v>
                </c:pt>
                <c:pt idx="22">
                  <c:v>603.72902761104433</c:v>
                </c:pt>
                <c:pt idx="23">
                  <c:v>634.6614165666266</c:v>
                </c:pt>
                <c:pt idx="24">
                  <c:v>665.59380552220887</c:v>
                </c:pt>
                <c:pt idx="25">
                  <c:v>696.52619447779102</c:v>
                </c:pt>
                <c:pt idx="26">
                  <c:v>727.45858343337329</c:v>
                </c:pt>
                <c:pt idx="27">
                  <c:v>758.39097238895556</c:v>
                </c:pt>
                <c:pt idx="28">
                  <c:v>789.32336134453772</c:v>
                </c:pt>
                <c:pt idx="29">
                  <c:v>820.25575030011998</c:v>
                </c:pt>
                <c:pt idx="30">
                  <c:v>851.18813925570225</c:v>
                </c:pt>
                <c:pt idx="31">
                  <c:v>882.12052821128441</c:v>
                </c:pt>
                <c:pt idx="32">
                  <c:v>913.05291716686668</c:v>
                </c:pt>
                <c:pt idx="33">
                  <c:v>943.98530612244895</c:v>
                </c:pt>
                <c:pt idx="34">
                  <c:v>974.9176950780311</c:v>
                </c:pt>
                <c:pt idx="35">
                  <c:v>1005.8500840336134</c:v>
                </c:pt>
                <c:pt idx="36">
                  <c:v>1036.7824729891956</c:v>
                </c:pt>
                <c:pt idx="37">
                  <c:v>1067.7148619447778</c:v>
                </c:pt>
                <c:pt idx="38">
                  <c:v>1098.6472509003602</c:v>
                </c:pt>
                <c:pt idx="39">
                  <c:v>1129.5796398559423</c:v>
                </c:pt>
                <c:pt idx="40">
                  <c:v>1160.5120288115245</c:v>
                </c:pt>
                <c:pt idx="41">
                  <c:v>1191.4444177671069</c:v>
                </c:pt>
                <c:pt idx="42">
                  <c:v>1222.376806722689</c:v>
                </c:pt>
                <c:pt idx="43">
                  <c:v>1253.3091956782714</c:v>
                </c:pt>
                <c:pt idx="44">
                  <c:v>1284.2415846338536</c:v>
                </c:pt>
                <c:pt idx="45">
                  <c:v>1315.1739735894357</c:v>
                </c:pt>
                <c:pt idx="46">
                  <c:v>1346.1063625450179</c:v>
                </c:pt>
                <c:pt idx="47">
                  <c:v>1377.0387515006</c:v>
                </c:pt>
                <c:pt idx="48">
                  <c:v>1407.9711404561824</c:v>
                </c:pt>
                <c:pt idx="49">
                  <c:v>1438.9035294117648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EF-4F00-982B-20CD84905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139951"/>
        <c:axId val="358549279"/>
      </c:lineChart>
      <c:catAx>
        <c:axId val="8313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549279"/>
        <c:crosses val="autoZero"/>
        <c:auto val="1"/>
        <c:lblAlgn val="ctr"/>
        <c:lblOffset val="100"/>
        <c:noMultiLvlLbl val="0"/>
      </c:catAx>
      <c:valAx>
        <c:axId val="35854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39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'TS Data Lengkap'!$C$1</c:f>
              <c:strCache>
                <c:ptCount val="1"/>
                <c:pt idx="0">
                  <c:v>Eksport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'TS Data Lengkap'!$B$2:$B$4163</c:f>
              <c:numCache>
                <c:formatCode>d\-mmm\-yy</c:formatCode>
                <c:ptCount val="4162"/>
                <c:pt idx="0">
                  <c:v>43102</c:v>
                </c:pt>
                <c:pt idx="1">
                  <c:v>43102</c:v>
                </c:pt>
                <c:pt idx="2">
                  <c:v>43102</c:v>
                </c:pt>
                <c:pt idx="3">
                  <c:v>43102</c:v>
                </c:pt>
                <c:pt idx="4">
                  <c:v>43103</c:v>
                </c:pt>
                <c:pt idx="5">
                  <c:v>43103</c:v>
                </c:pt>
                <c:pt idx="6">
                  <c:v>43103</c:v>
                </c:pt>
                <c:pt idx="7">
                  <c:v>43103</c:v>
                </c:pt>
                <c:pt idx="8">
                  <c:v>43103</c:v>
                </c:pt>
                <c:pt idx="9">
                  <c:v>43103</c:v>
                </c:pt>
                <c:pt idx="10">
                  <c:v>43103</c:v>
                </c:pt>
                <c:pt idx="11">
                  <c:v>43103</c:v>
                </c:pt>
                <c:pt idx="12">
                  <c:v>43104</c:v>
                </c:pt>
                <c:pt idx="13">
                  <c:v>43104</c:v>
                </c:pt>
                <c:pt idx="14">
                  <c:v>43105</c:v>
                </c:pt>
                <c:pt idx="15">
                  <c:v>43108</c:v>
                </c:pt>
                <c:pt idx="16">
                  <c:v>43109</c:v>
                </c:pt>
                <c:pt idx="17">
                  <c:v>43109</c:v>
                </c:pt>
                <c:pt idx="18">
                  <c:v>43110</c:v>
                </c:pt>
                <c:pt idx="19">
                  <c:v>43110</c:v>
                </c:pt>
                <c:pt idx="20">
                  <c:v>43110</c:v>
                </c:pt>
                <c:pt idx="21">
                  <c:v>43110</c:v>
                </c:pt>
                <c:pt idx="22">
                  <c:v>43110</c:v>
                </c:pt>
                <c:pt idx="23">
                  <c:v>43110</c:v>
                </c:pt>
                <c:pt idx="24">
                  <c:v>43110</c:v>
                </c:pt>
                <c:pt idx="25">
                  <c:v>43110</c:v>
                </c:pt>
                <c:pt idx="26">
                  <c:v>43110</c:v>
                </c:pt>
                <c:pt idx="27">
                  <c:v>43110</c:v>
                </c:pt>
                <c:pt idx="28">
                  <c:v>43111</c:v>
                </c:pt>
                <c:pt idx="29">
                  <c:v>43112</c:v>
                </c:pt>
                <c:pt idx="30">
                  <c:v>43112</c:v>
                </c:pt>
                <c:pt idx="31">
                  <c:v>43112</c:v>
                </c:pt>
                <c:pt idx="32">
                  <c:v>43115</c:v>
                </c:pt>
                <c:pt idx="33">
                  <c:v>43117</c:v>
                </c:pt>
                <c:pt idx="34">
                  <c:v>43117</c:v>
                </c:pt>
                <c:pt idx="35">
                  <c:v>43117</c:v>
                </c:pt>
                <c:pt idx="36">
                  <c:v>43117</c:v>
                </c:pt>
                <c:pt idx="37">
                  <c:v>43117</c:v>
                </c:pt>
                <c:pt idx="38">
                  <c:v>43117</c:v>
                </c:pt>
                <c:pt idx="39">
                  <c:v>43118</c:v>
                </c:pt>
                <c:pt idx="40">
                  <c:v>43118</c:v>
                </c:pt>
                <c:pt idx="41">
                  <c:v>43118</c:v>
                </c:pt>
                <c:pt idx="42">
                  <c:v>43118</c:v>
                </c:pt>
                <c:pt idx="43">
                  <c:v>43118</c:v>
                </c:pt>
                <c:pt idx="44">
                  <c:v>43118</c:v>
                </c:pt>
                <c:pt idx="45">
                  <c:v>43118</c:v>
                </c:pt>
                <c:pt idx="46">
                  <c:v>43119</c:v>
                </c:pt>
                <c:pt idx="47">
                  <c:v>43119</c:v>
                </c:pt>
                <c:pt idx="48">
                  <c:v>43119</c:v>
                </c:pt>
                <c:pt idx="49">
                  <c:v>43119</c:v>
                </c:pt>
                <c:pt idx="50">
                  <c:v>43119</c:v>
                </c:pt>
                <c:pt idx="51">
                  <c:v>43119</c:v>
                </c:pt>
                <c:pt idx="52">
                  <c:v>43119</c:v>
                </c:pt>
                <c:pt idx="53">
                  <c:v>43120</c:v>
                </c:pt>
                <c:pt idx="54">
                  <c:v>43122</c:v>
                </c:pt>
                <c:pt idx="55">
                  <c:v>43122</c:v>
                </c:pt>
                <c:pt idx="56">
                  <c:v>43122</c:v>
                </c:pt>
                <c:pt idx="57">
                  <c:v>43122</c:v>
                </c:pt>
                <c:pt idx="58">
                  <c:v>43123</c:v>
                </c:pt>
                <c:pt idx="59">
                  <c:v>43123</c:v>
                </c:pt>
                <c:pt idx="60">
                  <c:v>43123</c:v>
                </c:pt>
                <c:pt idx="61">
                  <c:v>43124</c:v>
                </c:pt>
                <c:pt idx="62">
                  <c:v>43124</c:v>
                </c:pt>
                <c:pt idx="63">
                  <c:v>43124</c:v>
                </c:pt>
                <c:pt idx="64">
                  <c:v>43124</c:v>
                </c:pt>
                <c:pt idx="65">
                  <c:v>43124</c:v>
                </c:pt>
                <c:pt idx="66">
                  <c:v>43124</c:v>
                </c:pt>
                <c:pt idx="67">
                  <c:v>43126</c:v>
                </c:pt>
                <c:pt idx="68">
                  <c:v>43126</c:v>
                </c:pt>
                <c:pt idx="69">
                  <c:v>43126</c:v>
                </c:pt>
                <c:pt idx="70">
                  <c:v>43126</c:v>
                </c:pt>
                <c:pt idx="71">
                  <c:v>43126</c:v>
                </c:pt>
                <c:pt idx="72">
                  <c:v>43126</c:v>
                </c:pt>
                <c:pt idx="73">
                  <c:v>43126</c:v>
                </c:pt>
                <c:pt idx="74">
                  <c:v>43126</c:v>
                </c:pt>
                <c:pt idx="75">
                  <c:v>43126</c:v>
                </c:pt>
                <c:pt idx="76">
                  <c:v>43126</c:v>
                </c:pt>
                <c:pt idx="77">
                  <c:v>43126</c:v>
                </c:pt>
                <c:pt idx="78">
                  <c:v>43126</c:v>
                </c:pt>
                <c:pt idx="79">
                  <c:v>43126</c:v>
                </c:pt>
                <c:pt idx="80">
                  <c:v>43126</c:v>
                </c:pt>
                <c:pt idx="81">
                  <c:v>43126</c:v>
                </c:pt>
                <c:pt idx="82">
                  <c:v>43126</c:v>
                </c:pt>
                <c:pt idx="83">
                  <c:v>43126</c:v>
                </c:pt>
                <c:pt idx="84">
                  <c:v>43130</c:v>
                </c:pt>
                <c:pt idx="85">
                  <c:v>43130</c:v>
                </c:pt>
                <c:pt idx="86">
                  <c:v>43131</c:v>
                </c:pt>
                <c:pt idx="87">
                  <c:v>43131</c:v>
                </c:pt>
                <c:pt idx="88">
                  <c:v>43131</c:v>
                </c:pt>
                <c:pt idx="89">
                  <c:v>43131</c:v>
                </c:pt>
                <c:pt idx="90">
                  <c:v>43131</c:v>
                </c:pt>
                <c:pt idx="91">
                  <c:v>43131</c:v>
                </c:pt>
                <c:pt idx="92">
                  <c:v>43131</c:v>
                </c:pt>
                <c:pt idx="93">
                  <c:v>43131</c:v>
                </c:pt>
                <c:pt idx="94">
                  <c:v>43131</c:v>
                </c:pt>
                <c:pt idx="95">
                  <c:v>43131</c:v>
                </c:pt>
                <c:pt idx="96">
                  <c:v>43131</c:v>
                </c:pt>
                <c:pt idx="97">
                  <c:v>43131</c:v>
                </c:pt>
                <c:pt idx="98">
                  <c:v>43131</c:v>
                </c:pt>
                <c:pt idx="99">
                  <c:v>43131</c:v>
                </c:pt>
                <c:pt idx="100">
                  <c:v>43131</c:v>
                </c:pt>
                <c:pt idx="101">
                  <c:v>43131</c:v>
                </c:pt>
                <c:pt idx="102">
                  <c:v>43131</c:v>
                </c:pt>
                <c:pt idx="103">
                  <c:v>43131</c:v>
                </c:pt>
                <c:pt idx="104">
                  <c:v>43131</c:v>
                </c:pt>
                <c:pt idx="105">
                  <c:v>43133</c:v>
                </c:pt>
                <c:pt idx="106">
                  <c:v>43133</c:v>
                </c:pt>
                <c:pt idx="107">
                  <c:v>43133</c:v>
                </c:pt>
                <c:pt idx="108">
                  <c:v>43133</c:v>
                </c:pt>
                <c:pt idx="109">
                  <c:v>43133</c:v>
                </c:pt>
                <c:pt idx="110">
                  <c:v>43133</c:v>
                </c:pt>
                <c:pt idx="111">
                  <c:v>43133</c:v>
                </c:pt>
                <c:pt idx="112">
                  <c:v>43133</c:v>
                </c:pt>
                <c:pt idx="113">
                  <c:v>43133</c:v>
                </c:pt>
                <c:pt idx="114">
                  <c:v>43133</c:v>
                </c:pt>
                <c:pt idx="115">
                  <c:v>43133</c:v>
                </c:pt>
                <c:pt idx="116">
                  <c:v>43133</c:v>
                </c:pt>
                <c:pt idx="117">
                  <c:v>43133</c:v>
                </c:pt>
                <c:pt idx="118">
                  <c:v>43133</c:v>
                </c:pt>
                <c:pt idx="119">
                  <c:v>43133</c:v>
                </c:pt>
                <c:pt idx="120">
                  <c:v>43133</c:v>
                </c:pt>
                <c:pt idx="121">
                  <c:v>43133</c:v>
                </c:pt>
                <c:pt idx="122">
                  <c:v>43133</c:v>
                </c:pt>
                <c:pt idx="123">
                  <c:v>43133</c:v>
                </c:pt>
                <c:pt idx="124">
                  <c:v>43133</c:v>
                </c:pt>
                <c:pt idx="125">
                  <c:v>43133</c:v>
                </c:pt>
                <c:pt idx="126">
                  <c:v>43133</c:v>
                </c:pt>
                <c:pt idx="127">
                  <c:v>43133</c:v>
                </c:pt>
                <c:pt idx="128">
                  <c:v>43133</c:v>
                </c:pt>
                <c:pt idx="129">
                  <c:v>43133</c:v>
                </c:pt>
                <c:pt idx="130">
                  <c:v>43134</c:v>
                </c:pt>
                <c:pt idx="131">
                  <c:v>43134</c:v>
                </c:pt>
                <c:pt idx="132">
                  <c:v>43135</c:v>
                </c:pt>
                <c:pt idx="133">
                  <c:v>43135</c:v>
                </c:pt>
                <c:pt idx="134">
                  <c:v>43137</c:v>
                </c:pt>
                <c:pt idx="135">
                  <c:v>43138</c:v>
                </c:pt>
                <c:pt idx="136">
                  <c:v>43138</c:v>
                </c:pt>
                <c:pt idx="137">
                  <c:v>43138</c:v>
                </c:pt>
                <c:pt idx="138">
                  <c:v>43138</c:v>
                </c:pt>
                <c:pt idx="139">
                  <c:v>43138</c:v>
                </c:pt>
                <c:pt idx="140">
                  <c:v>43138</c:v>
                </c:pt>
                <c:pt idx="141">
                  <c:v>43138</c:v>
                </c:pt>
                <c:pt idx="142">
                  <c:v>43138</c:v>
                </c:pt>
                <c:pt idx="143">
                  <c:v>43138</c:v>
                </c:pt>
                <c:pt idx="144">
                  <c:v>43138</c:v>
                </c:pt>
                <c:pt idx="145">
                  <c:v>43138</c:v>
                </c:pt>
                <c:pt idx="146">
                  <c:v>43138</c:v>
                </c:pt>
                <c:pt idx="147">
                  <c:v>43138</c:v>
                </c:pt>
                <c:pt idx="148">
                  <c:v>43138</c:v>
                </c:pt>
                <c:pt idx="149">
                  <c:v>43138</c:v>
                </c:pt>
                <c:pt idx="150">
                  <c:v>43138</c:v>
                </c:pt>
                <c:pt idx="151">
                  <c:v>43138</c:v>
                </c:pt>
                <c:pt idx="152">
                  <c:v>43138</c:v>
                </c:pt>
                <c:pt idx="153">
                  <c:v>43138</c:v>
                </c:pt>
                <c:pt idx="154">
                  <c:v>43138</c:v>
                </c:pt>
                <c:pt idx="155">
                  <c:v>43138</c:v>
                </c:pt>
                <c:pt idx="156">
                  <c:v>43138</c:v>
                </c:pt>
                <c:pt idx="157">
                  <c:v>43138</c:v>
                </c:pt>
                <c:pt idx="158">
                  <c:v>43138</c:v>
                </c:pt>
                <c:pt idx="159">
                  <c:v>43138</c:v>
                </c:pt>
                <c:pt idx="160">
                  <c:v>43138</c:v>
                </c:pt>
                <c:pt idx="161">
                  <c:v>43138</c:v>
                </c:pt>
                <c:pt idx="162">
                  <c:v>43138</c:v>
                </c:pt>
                <c:pt idx="163">
                  <c:v>43138</c:v>
                </c:pt>
                <c:pt idx="164">
                  <c:v>43138</c:v>
                </c:pt>
                <c:pt idx="165">
                  <c:v>43138</c:v>
                </c:pt>
                <c:pt idx="166">
                  <c:v>43138</c:v>
                </c:pt>
                <c:pt idx="167">
                  <c:v>43138</c:v>
                </c:pt>
                <c:pt idx="168">
                  <c:v>43138</c:v>
                </c:pt>
                <c:pt idx="169">
                  <c:v>43138</c:v>
                </c:pt>
                <c:pt idx="170">
                  <c:v>43138</c:v>
                </c:pt>
                <c:pt idx="171">
                  <c:v>43138</c:v>
                </c:pt>
                <c:pt idx="172">
                  <c:v>43138</c:v>
                </c:pt>
                <c:pt idx="173">
                  <c:v>43138</c:v>
                </c:pt>
                <c:pt idx="174">
                  <c:v>43138</c:v>
                </c:pt>
                <c:pt idx="175">
                  <c:v>43138</c:v>
                </c:pt>
                <c:pt idx="176">
                  <c:v>43138</c:v>
                </c:pt>
                <c:pt idx="177">
                  <c:v>43138</c:v>
                </c:pt>
                <c:pt idx="178">
                  <c:v>43138</c:v>
                </c:pt>
                <c:pt idx="179">
                  <c:v>43138</c:v>
                </c:pt>
                <c:pt idx="180">
                  <c:v>43138</c:v>
                </c:pt>
                <c:pt idx="181">
                  <c:v>43139</c:v>
                </c:pt>
                <c:pt idx="182">
                  <c:v>43139</c:v>
                </c:pt>
                <c:pt idx="183">
                  <c:v>43139</c:v>
                </c:pt>
                <c:pt idx="184">
                  <c:v>43143</c:v>
                </c:pt>
                <c:pt idx="185">
                  <c:v>43143</c:v>
                </c:pt>
                <c:pt idx="186">
                  <c:v>43143</c:v>
                </c:pt>
                <c:pt idx="187">
                  <c:v>43143</c:v>
                </c:pt>
                <c:pt idx="188">
                  <c:v>43143</c:v>
                </c:pt>
                <c:pt idx="189">
                  <c:v>43144</c:v>
                </c:pt>
                <c:pt idx="190">
                  <c:v>43144</c:v>
                </c:pt>
                <c:pt idx="191">
                  <c:v>43157</c:v>
                </c:pt>
                <c:pt idx="192">
                  <c:v>43169</c:v>
                </c:pt>
                <c:pt idx="193">
                  <c:v>43186</c:v>
                </c:pt>
                <c:pt idx="194">
                  <c:v>43195</c:v>
                </c:pt>
                <c:pt idx="195">
                  <c:v>43236</c:v>
                </c:pt>
                <c:pt idx="196">
                  <c:v>43236</c:v>
                </c:pt>
                <c:pt idx="197">
                  <c:v>43238</c:v>
                </c:pt>
                <c:pt idx="198">
                  <c:v>43238</c:v>
                </c:pt>
                <c:pt idx="199">
                  <c:v>43238</c:v>
                </c:pt>
                <c:pt idx="200">
                  <c:v>43238</c:v>
                </c:pt>
                <c:pt idx="201">
                  <c:v>43238</c:v>
                </c:pt>
                <c:pt idx="202">
                  <c:v>43238</c:v>
                </c:pt>
                <c:pt idx="203">
                  <c:v>43238</c:v>
                </c:pt>
                <c:pt idx="204">
                  <c:v>43238</c:v>
                </c:pt>
                <c:pt idx="205">
                  <c:v>43238</c:v>
                </c:pt>
                <c:pt idx="206">
                  <c:v>43238</c:v>
                </c:pt>
                <c:pt idx="207">
                  <c:v>43238</c:v>
                </c:pt>
                <c:pt idx="208">
                  <c:v>43238</c:v>
                </c:pt>
                <c:pt idx="209">
                  <c:v>43238</c:v>
                </c:pt>
                <c:pt idx="210">
                  <c:v>43238</c:v>
                </c:pt>
                <c:pt idx="211">
                  <c:v>43238</c:v>
                </c:pt>
                <c:pt idx="212">
                  <c:v>43238</c:v>
                </c:pt>
                <c:pt idx="213">
                  <c:v>43238</c:v>
                </c:pt>
                <c:pt idx="214">
                  <c:v>43243</c:v>
                </c:pt>
                <c:pt idx="215">
                  <c:v>43243</c:v>
                </c:pt>
                <c:pt idx="216">
                  <c:v>43243</c:v>
                </c:pt>
                <c:pt idx="217">
                  <c:v>43243</c:v>
                </c:pt>
                <c:pt idx="218">
                  <c:v>43243</c:v>
                </c:pt>
                <c:pt idx="219">
                  <c:v>43243</c:v>
                </c:pt>
                <c:pt idx="220">
                  <c:v>43243</c:v>
                </c:pt>
                <c:pt idx="221">
                  <c:v>43243</c:v>
                </c:pt>
                <c:pt idx="222">
                  <c:v>43243</c:v>
                </c:pt>
                <c:pt idx="223">
                  <c:v>43243</c:v>
                </c:pt>
                <c:pt idx="224">
                  <c:v>43243</c:v>
                </c:pt>
                <c:pt idx="225">
                  <c:v>43243</c:v>
                </c:pt>
                <c:pt idx="226">
                  <c:v>43243</c:v>
                </c:pt>
                <c:pt idx="227">
                  <c:v>43243</c:v>
                </c:pt>
                <c:pt idx="228">
                  <c:v>43243</c:v>
                </c:pt>
                <c:pt idx="229">
                  <c:v>43243</c:v>
                </c:pt>
                <c:pt idx="230">
                  <c:v>43243</c:v>
                </c:pt>
                <c:pt idx="231">
                  <c:v>43243</c:v>
                </c:pt>
                <c:pt idx="232">
                  <c:v>43243</c:v>
                </c:pt>
                <c:pt idx="233">
                  <c:v>43243</c:v>
                </c:pt>
                <c:pt idx="234">
                  <c:v>43243</c:v>
                </c:pt>
                <c:pt idx="235">
                  <c:v>43243</c:v>
                </c:pt>
                <c:pt idx="236">
                  <c:v>43243</c:v>
                </c:pt>
                <c:pt idx="237">
                  <c:v>43243</c:v>
                </c:pt>
                <c:pt idx="238">
                  <c:v>43243</c:v>
                </c:pt>
                <c:pt idx="239">
                  <c:v>43243</c:v>
                </c:pt>
                <c:pt idx="240">
                  <c:v>43243</c:v>
                </c:pt>
                <c:pt idx="241">
                  <c:v>43243</c:v>
                </c:pt>
                <c:pt idx="242">
                  <c:v>43243</c:v>
                </c:pt>
                <c:pt idx="243">
                  <c:v>43243</c:v>
                </c:pt>
                <c:pt idx="244">
                  <c:v>43243</c:v>
                </c:pt>
                <c:pt idx="245">
                  <c:v>43243</c:v>
                </c:pt>
                <c:pt idx="246">
                  <c:v>43243</c:v>
                </c:pt>
                <c:pt idx="247">
                  <c:v>43245</c:v>
                </c:pt>
                <c:pt idx="248">
                  <c:v>43245</c:v>
                </c:pt>
                <c:pt idx="249">
                  <c:v>43245</c:v>
                </c:pt>
                <c:pt idx="250">
                  <c:v>43245</c:v>
                </c:pt>
                <c:pt idx="251">
                  <c:v>43245</c:v>
                </c:pt>
                <c:pt idx="252">
                  <c:v>43245</c:v>
                </c:pt>
                <c:pt idx="253">
                  <c:v>43245</c:v>
                </c:pt>
                <c:pt idx="254">
                  <c:v>43245</c:v>
                </c:pt>
                <c:pt idx="255">
                  <c:v>43246</c:v>
                </c:pt>
                <c:pt idx="256">
                  <c:v>43249</c:v>
                </c:pt>
                <c:pt idx="257">
                  <c:v>43255</c:v>
                </c:pt>
                <c:pt idx="258">
                  <c:v>43255</c:v>
                </c:pt>
                <c:pt idx="259">
                  <c:v>43255</c:v>
                </c:pt>
                <c:pt idx="260">
                  <c:v>43255</c:v>
                </c:pt>
                <c:pt idx="261">
                  <c:v>43255</c:v>
                </c:pt>
                <c:pt idx="262">
                  <c:v>43257</c:v>
                </c:pt>
                <c:pt idx="263">
                  <c:v>43257</c:v>
                </c:pt>
                <c:pt idx="264">
                  <c:v>43257</c:v>
                </c:pt>
                <c:pt idx="265">
                  <c:v>43257</c:v>
                </c:pt>
                <c:pt idx="266">
                  <c:v>43257</c:v>
                </c:pt>
                <c:pt idx="267">
                  <c:v>43257</c:v>
                </c:pt>
                <c:pt idx="268">
                  <c:v>43257</c:v>
                </c:pt>
                <c:pt idx="269">
                  <c:v>43257</c:v>
                </c:pt>
                <c:pt idx="270">
                  <c:v>43257</c:v>
                </c:pt>
                <c:pt idx="271">
                  <c:v>43257</c:v>
                </c:pt>
                <c:pt idx="272">
                  <c:v>43257</c:v>
                </c:pt>
                <c:pt idx="273">
                  <c:v>43257</c:v>
                </c:pt>
                <c:pt idx="274">
                  <c:v>43257</c:v>
                </c:pt>
                <c:pt idx="275">
                  <c:v>43257</c:v>
                </c:pt>
                <c:pt idx="276">
                  <c:v>43257</c:v>
                </c:pt>
                <c:pt idx="277">
                  <c:v>43257</c:v>
                </c:pt>
                <c:pt idx="278">
                  <c:v>43257</c:v>
                </c:pt>
                <c:pt idx="279">
                  <c:v>43257</c:v>
                </c:pt>
                <c:pt idx="280">
                  <c:v>43257</c:v>
                </c:pt>
                <c:pt idx="281">
                  <c:v>43258</c:v>
                </c:pt>
                <c:pt idx="282">
                  <c:v>43258</c:v>
                </c:pt>
                <c:pt idx="283">
                  <c:v>43258</c:v>
                </c:pt>
                <c:pt idx="284">
                  <c:v>43258</c:v>
                </c:pt>
                <c:pt idx="285">
                  <c:v>43258</c:v>
                </c:pt>
                <c:pt idx="286">
                  <c:v>43258</c:v>
                </c:pt>
                <c:pt idx="287">
                  <c:v>43272</c:v>
                </c:pt>
                <c:pt idx="288">
                  <c:v>43273</c:v>
                </c:pt>
                <c:pt idx="289">
                  <c:v>43273</c:v>
                </c:pt>
                <c:pt idx="290">
                  <c:v>43273</c:v>
                </c:pt>
                <c:pt idx="291">
                  <c:v>43273</c:v>
                </c:pt>
                <c:pt idx="292">
                  <c:v>43273</c:v>
                </c:pt>
                <c:pt idx="293">
                  <c:v>43273</c:v>
                </c:pt>
                <c:pt idx="294">
                  <c:v>43273</c:v>
                </c:pt>
                <c:pt idx="295">
                  <c:v>43273</c:v>
                </c:pt>
                <c:pt idx="296">
                  <c:v>43273</c:v>
                </c:pt>
                <c:pt idx="297">
                  <c:v>43273</c:v>
                </c:pt>
                <c:pt idx="298">
                  <c:v>43273</c:v>
                </c:pt>
                <c:pt idx="299">
                  <c:v>43273</c:v>
                </c:pt>
                <c:pt idx="300">
                  <c:v>43273</c:v>
                </c:pt>
                <c:pt idx="301">
                  <c:v>43273</c:v>
                </c:pt>
                <c:pt idx="302">
                  <c:v>43273</c:v>
                </c:pt>
                <c:pt idx="303">
                  <c:v>43273</c:v>
                </c:pt>
                <c:pt idx="304">
                  <c:v>43273</c:v>
                </c:pt>
                <c:pt idx="305">
                  <c:v>43273</c:v>
                </c:pt>
                <c:pt idx="306">
                  <c:v>43273</c:v>
                </c:pt>
                <c:pt idx="307">
                  <c:v>43273</c:v>
                </c:pt>
                <c:pt idx="308">
                  <c:v>43273</c:v>
                </c:pt>
                <c:pt idx="309">
                  <c:v>43273</c:v>
                </c:pt>
                <c:pt idx="310">
                  <c:v>43273</c:v>
                </c:pt>
                <c:pt idx="311">
                  <c:v>43273</c:v>
                </c:pt>
                <c:pt idx="312">
                  <c:v>43273</c:v>
                </c:pt>
                <c:pt idx="313">
                  <c:v>43273</c:v>
                </c:pt>
                <c:pt idx="314">
                  <c:v>43273</c:v>
                </c:pt>
                <c:pt idx="315">
                  <c:v>43273</c:v>
                </c:pt>
                <c:pt idx="316">
                  <c:v>43273</c:v>
                </c:pt>
                <c:pt idx="317">
                  <c:v>43273</c:v>
                </c:pt>
                <c:pt idx="318">
                  <c:v>43276</c:v>
                </c:pt>
                <c:pt idx="319">
                  <c:v>43276</c:v>
                </c:pt>
                <c:pt idx="320">
                  <c:v>43277</c:v>
                </c:pt>
                <c:pt idx="321">
                  <c:v>43277</c:v>
                </c:pt>
                <c:pt idx="322">
                  <c:v>43277</c:v>
                </c:pt>
                <c:pt idx="323">
                  <c:v>43277</c:v>
                </c:pt>
                <c:pt idx="324">
                  <c:v>43277</c:v>
                </c:pt>
                <c:pt idx="325">
                  <c:v>43277</c:v>
                </c:pt>
                <c:pt idx="326">
                  <c:v>43277</c:v>
                </c:pt>
                <c:pt idx="327">
                  <c:v>43277</c:v>
                </c:pt>
                <c:pt idx="328">
                  <c:v>43277</c:v>
                </c:pt>
                <c:pt idx="329">
                  <c:v>43277</c:v>
                </c:pt>
                <c:pt idx="330">
                  <c:v>43277</c:v>
                </c:pt>
                <c:pt idx="331">
                  <c:v>43279</c:v>
                </c:pt>
                <c:pt idx="332">
                  <c:v>43280</c:v>
                </c:pt>
                <c:pt idx="333">
                  <c:v>43280</c:v>
                </c:pt>
                <c:pt idx="334">
                  <c:v>43280</c:v>
                </c:pt>
                <c:pt idx="335">
                  <c:v>43280</c:v>
                </c:pt>
                <c:pt idx="336">
                  <c:v>43280</c:v>
                </c:pt>
                <c:pt idx="337">
                  <c:v>43280</c:v>
                </c:pt>
                <c:pt idx="338">
                  <c:v>43280</c:v>
                </c:pt>
                <c:pt idx="339">
                  <c:v>43280</c:v>
                </c:pt>
                <c:pt idx="340">
                  <c:v>43280</c:v>
                </c:pt>
                <c:pt idx="341">
                  <c:v>43280</c:v>
                </c:pt>
                <c:pt idx="342">
                  <c:v>43280</c:v>
                </c:pt>
                <c:pt idx="343">
                  <c:v>43280</c:v>
                </c:pt>
                <c:pt idx="344">
                  <c:v>43280</c:v>
                </c:pt>
                <c:pt idx="345">
                  <c:v>43280</c:v>
                </c:pt>
                <c:pt idx="346">
                  <c:v>43280</c:v>
                </c:pt>
                <c:pt idx="347">
                  <c:v>43280</c:v>
                </c:pt>
                <c:pt idx="348">
                  <c:v>43280</c:v>
                </c:pt>
                <c:pt idx="349">
                  <c:v>43280</c:v>
                </c:pt>
                <c:pt idx="350">
                  <c:v>43280</c:v>
                </c:pt>
                <c:pt idx="351">
                  <c:v>43280</c:v>
                </c:pt>
                <c:pt idx="352">
                  <c:v>43280</c:v>
                </c:pt>
                <c:pt idx="353">
                  <c:v>43280</c:v>
                </c:pt>
                <c:pt idx="354">
                  <c:v>43285</c:v>
                </c:pt>
                <c:pt idx="355">
                  <c:v>43285</c:v>
                </c:pt>
                <c:pt idx="356">
                  <c:v>43285</c:v>
                </c:pt>
                <c:pt idx="357">
                  <c:v>43285</c:v>
                </c:pt>
                <c:pt idx="358">
                  <c:v>43285</c:v>
                </c:pt>
                <c:pt idx="359">
                  <c:v>43285</c:v>
                </c:pt>
                <c:pt idx="360">
                  <c:v>43285</c:v>
                </c:pt>
                <c:pt idx="361">
                  <c:v>43285</c:v>
                </c:pt>
                <c:pt idx="362">
                  <c:v>43285</c:v>
                </c:pt>
                <c:pt idx="363">
                  <c:v>43285</c:v>
                </c:pt>
                <c:pt idx="364">
                  <c:v>43285</c:v>
                </c:pt>
                <c:pt idx="365">
                  <c:v>43285</c:v>
                </c:pt>
                <c:pt idx="366">
                  <c:v>43285</c:v>
                </c:pt>
                <c:pt idx="367">
                  <c:v>43285</c:v>
                </c:pt>
                <c:pt idx="368">
                  <c:v>43285</c:v>
                </c:pt>
                <c:pt idx="369">
                  <c:v>43285</c:v>
                </c:pt>
                <c:pt idx="370">
                  <c:v>43285</c:v>
                </c:pt>
                <c:pt idx="371">
                  <c:v>43285</c:v>
                </c:pt>
                <c:pt idx="372">
                  <c:v>43285</c:v>
                </c:pt>
                <c:pt idx="373">
                  <c:v>43287</c:v>
                </c:pt>
                <c:pt idx="374">
                  <c:v>43288</c:v>
                </c:pt>
                <c:pt idx="375">
                  <c:v>43288</c:v>
                </c:pt>
                <c:pt idx="376">
                  <c:v>43288</c:v>
                </c:pt>
                <c:pt idx="377">
                  <c:v>43291</c:v>
                </c:pt>
                <c:pt idx="378">
                  <c:v>43291</c:v>
                </c:pt>
                <c:pt idx="379">
                  <c:v>43291</c:v>
                </c:pt>
                <c:pt idx="380">
                  <c:v>43291</c:v>
                </c:pt>
                <c:pt idx="381">
                  <c:v>43292</c:v>
                </c:pt>
                <c:pt idx="382">
                  <c:v>43292</c:v>
                </c:pt>
                <c:pt idx="383">
                  <c:v>43292</c:v>
                </c:pt>
                <c:pt idx="384">
                  <c:v>43294</c:v>
                </c:pt>
                <c:pt idx="385">
                  <c:v>43294</c:v>
                </c:pt>
                <c:pt idx="386">
                  <c:v>43294</c:v>
                </c:pt>
                <c:pt idx="387">
                  <c:v>43294</c:v>
                </c:pt>
                <c:pt idx="388">
                  <c:v>43294</c:v>
                </c:pt>
                <c:pt idx="389">
                  <c:v>43294</c:v>
                </c:pt>
                <c:pt idx="390">
                  <c:v>43294</c:v>
                </c:pt>
                <c:pt idx="391">
                  <c:v>43294</c:v>
                </c:pt>
                <c:pt idx="392">
                  <c:v>43294</c:v>
                </c:pt>
                <c:pt idx="393">
                  <c:v>43299</c:v>
                </c:pt>
                <c:pt idx="394">
                  <c:v>43299</c:v>
                </c:pt>
                <c:pt idx="395">
                  <c:v>43299</c:v>
                </c:pt>
                <c:pt idx="396">
                  <c:v>43299</c:v>
                </c:pt>
                <c:pt idx="397">
                  <c:v>43299</c:v>
                </c:pt>
                <c:pt idx="398">
                  <c:v>43299</c:v>
                </c:pt>
                <c:pt idx="399">
                  <c:v>43299</c:v>
                </c:pt>
                <c:pt idx="400">
                  <c:v>43299</c:v>
                </c:pt>
                <c:pt idx="401">
                  <c:v>43299</c:v>
                </c:pt>
                <c:pt idx="402">
                  <c:v>43299</c:v>
                </c:pt>
                <c:pt idx="403">
                  <c:v>43299</c:v>
                </c:pt>
                <c:pt idx="404">
                  <c:v>43299</c:v>
                </c:pt>
                <c:pt idx="405">
                  <c:v>43299</c:v>
                </c:pt>
                <c:pt idx="406">
                  <c:v>43299</c:v>
                </c:pt>
                <c:pt idx="407">
                  <c:v>43299</c:v>
                </c:pt>
                <c:pt idx="408">
                  <c:v>43299</c:v>
                </c:pt>
                <c:pt idx="409">
                  <c:v>43300</c:v>
                </c:pt>
                <c:pt idx="410">
                  <c:v>43301</c:v>
                </c:pt>
                <c:pt idx="411">
                  <c:v>43301</c:v>
                </c:pt>
                <c:pt idx="412">
                  <c:v>43301</c:v>
                </c:pt>
                <c:pt idx="413">
                  <c:v>43301</c:v>
                </c:pt>
                <c:pt idx="414">
                  <c:v>43301</c:v>
                </c:pt>
                <c:pt idx="415">
                  <c:v>43301</c:v>
                </c:pt>
                <c:pt idx="416">
                  <c:v>43301</c:v>
                </c:pt>
                <c:pt idx="417">
                  <c:v>43301</c:v>
                </c:pt>
                <c:pt idx="418">
                  <c:v>43301</c:v>
                </c:pt>
                <c:pt idx="419">
                  <c:v>43301</c:v>
                </c:pt>
                <c:pt idx="420">
                  <c:v>43301</c:v>
                </c:pt>
                <c:pt idx="421">
                  <c:v>43301</c:v>
                </c:pt>
                <c:pt idx="422">
                  <c:v>43301</c:v>
                </c:pt>
                <c:pt idx="423">
                  <c:v>43301</c:v>
                </c:pt>
                <c:pt idx="424">
                  <c:v>43301</c:v>
                </c:pt>
                <c:pt idx="425">
                  <c:v>43301</c:v>
                </c:pt>
                <c:pt idx="426">
                  <c:v>43301</c:v>
                </c:pt>
                <c:pt idx="427">
                  <c:v>43301</c:v>
                </c:pt>
                <c:pt idx="428">
                  <c:v>43301</c:v>
                </c:pt>
                <c:pt idx="429">
                  <c:v>43301</c:v>
                </c:pt>
                <c:pt idx="430">
                  <c:v>43301</c:v>
                </c:pt>
                <c:pt idx="431">
                  <c:v>43306</c:v>
                </c:pt>
                <c:pt idx="432">
                  <c:v>43306</c:v>
                </c:pt>
                <c:pt idx="433">
                  <c:v>43306</c:v>
                </c:pt>
                <c:pt idx="434">
                  <c:v>43306</c:v>
                </c:pt>
                <c:pt idx="435">
                  <c:v>43306</c:v>
                </c:pt>
                <c:pt idx="436">
                  <c:v>43306</c:v>
                </c:pt>
                <c:pt idx="437">
                  <c:v>43306</c:v>
                </c:pt>
                <c:pt idx="438">
                  <c:v>43306</c:v>
                </c:pt>
                <c:pt idx="439">
                  <c:v>43306</c:v>
                </c:pt>
                <c:pt idx="440">
                  <c:v>43306</c:v>
                </c:pt>
                <c:pt idx="441">
                  <c:v>43306</c:v>
                </c:pt>
                <c:pt idx="442">
                  <c:v>43306</c:v>
                </c:pt>
                <c:pt idx="443">
                  <c:v>43306</c:v>
                </c:pt>
                <c:pt idx="444">
                  <c:v>43306</c:v>
                </c:pt>
                <c:pt idx="445">
                  <c:v>43306</c:v>
                </c:pt>
                <c:pt idx="446">
                  <c:v>43306</c:v>
                </c:pt>
                <c:pt idx="447">
                  <c:v>43306</c:v>
                </c:pt>
                <c:pt idx="448">
                  <c:v>43306</c:v>
                </c:pt>
                <c:pt idx="449">
                  <c:v>43306</c:v>
                </c:pt>
                <c:pt idx="450">
                  <c:v>43306</c:v>
                </c:pt>
                <c:pt idx="451">
                  <c:v>43310</c:v>
                </c:pt>
                <c:pt idx="452">
                  <c:v>43311</c:v>
                </c:pt>
                <c:pt idx="453">
                  <c:v>43311</c:v>
                </c:pt>
                <c:pt idx="454">
                  <c:v>43311</c:v>
                </c:pt>
                <c:pt idx="455">
                  <c:v>43312</c:v>
                </c:pt>
                <c:pt idx="456">
                  <c:v>43312</c:v>
                </c:pt>
                <c:pt idx="457">
                  <c:v>43312</c:v>
                </c:pt>
                <c:pt idx="458">
                  <c:v>43312</c:v>
                </c:pt>
                <c:pt idx="459">
                  <c:v>43312</c:v>
                </c:pt>
                <c:pt idx="460">
                  <c:v>43312</c:v>
                </c:pt>
                <c:pt idx="461">
                  <c:v>43312</c:v>
                </c:pt>
                <c:pt idx="462">
                  <c:v>43312</c:v>
                </c:pt>
                <c:pt idx="463">
                  <c:v>43314</c:v>
                </c:pt>
                <c:pt idx="464">
                  <c:v>43314</c:v>
                </c:pt>
                <c:pt idx="465">
                  <c:v>43314</c:v>
                </c:pt>
                <c:pt idx="466">
                  <c:v>43315</c:v>
                </c:pt>
                <c:pt idx="467">
                  <c:v>43315</c:v>
                </c:pt>
                <c:pt idx="468">
                  <c:v>43315</c:v>
                </c:pt>
                <c:pt idx="469">
                  <c:v>43315</c:v>
                </c:pt>
                <c:pt idx="470">
                  <c:v>43315</c:v>
                </c:pt>
                <c:pt idx="471">
                  <c:v>43315</c:v>
                </c:pt>
                <c:pt idx="472">
                  <c:v>43315</c:v>
                </c:pt>
                <c:pt idx="473">
                  <c:v>43315</c:v>
                </c:pt>
                <c:pt idx="474">
                  <c:v>43315</c:v>
                </c:pt>
                <c:pt idx="475">
                  <c:v>43316</c:v>
                </c:pt>
                <c:pt idx="476">
                  <c:v>43316</c:v>
                </c:pt>
                <c:pt idx="477">
                  <c:v>43316</c:v>
                </c:pt>
                <c:pt idx="478">
                  <c:v>43316</c:v>
                </c:pt>
                <c:pt idx="479">
                  <c:v>43318</c:v>
                </c:pt>
                <c:pt idx="480">
                  <c:v>43319</c:v>
                </c:pt>
                <c:pt idx="481">
                  <c:v>43320</c:v>
                </c:pt>
                <c:pt idx="482">
                  <c:v>43320</c:v>
                </c:pt>
                <c:pt idx="483">
                  <c:v>43320</c:v>
                </c:pt>
                <c:pt idx="484">
                  <c:v>43320</c:v>
                </c:pt>
                <c:pt idx="485">
                  <c:v>43320</c:v>
                </c:pt>
                <c:pt idx="486">
                  <c:v>43320</c:v>
                </c:pt>
                <c:pt idx="487">
                  <c:v>43320</c:v>
                </c:pt>
                <c:pt idx="488">
                  <c:v>43320</c:v>
                </c:pt>
                <c:pt idx="489">
                  <c:v>43321</c:v>
                </c:pt>
                <c:pt idx="490">
                  <c:v>43321</c:v>
                </c:pt>
                <c:pt idx="491">
                  <c:v>43321</c:v>
                </c:pt>
                <c:pt idx="492">
                  <c:v>43321</c:v>
                </c:pt>
                <c:pt idx="493">
                  <c:v>43322</c:v>
                </c:pt>
                <c:pt idx="494">
                  <c:v>43322</c:v>
                </c:pt>
                <c:pt idx="495">
                  <c:v>43322</c:v>
                </c:pt>
                <c:pt idx="496">
                  <c:v>43325</c:v>
                </c:pt>
                <c:pt idx="497">
                  <c:v>43326</c:v>
                </c:pt>
                <c:pt idx="498">
                  <c:v>43326</c:v>
                </c:pt>
                <c:pt idx="499">
                  <c:v>43328</c:v>
                </c:pt>
                <c:pt idx="500">
                  <c:v>43328</c:v>
                </c:pt>
                <c:pt idx="501">
                  <c:v>43332</c:v>
                </c:pt>
                <c:pt idx="502">
                  <c:v>43332</c:v>
                </c:pt>
                <c:pt idx="503">
                  <c:v>43332</c:v>
                </c:pt>
                <c:pt idx="504">
                  <c:v>43332</c:v>
                </c:pt>
                <c:pt idx="505">
                  <c:v>43339</c:v>
                </c:pt>
                <c:pt idx="506">
                  <c:v>43361</c:v>
                </c:pt>
                <c:pt idx="507">
                  <c:v>43361</c:v>
                </c:pt>
                <c:pt idx="508">
                  <c:v>43361</c:v>
                </c:pt>
                <c:pt idx="509">
                  <c:v>43361</c:v>
                </c:pt>
                <c:pt idx="510">
                  <c:v>43361</c:v>
                </c:pt>
                <c:pt idx="511">
                  <c:v>43361</c:v>
                </c:pt>
                <c:pt idx="512">
                  <c:v>43361</c:v>
                </c:pt>
                <c:pt idx="513">
                  <c:v>43361</c:v>
                </c:pt>
                <c:pt idx="514">
                  <c:v>43362</c:v>
                </c:pt>
                <c:pt idx="515">
                  <c:v>43370</c:v>
                </c:pt>
                <c:pt idx="516">
                  <c:v>43374</c:v>
                </c:pt>
                <c:pt idx="517">
                  <c:v>43374</c:v>
                </c:pt>
                <c:pt idx="518">
                  <c:v>43417</c:v>
                </c:pt>
                <c:pt idx="519">
                  <c:v>43417</c:v>
                </c:pt>
                <c:pt idx="520">
                  <c:v>43417</c:v>
                </c:pt>
                <c:pt idx="521">
                  <c:v>43417</c:v>
                </c:pt>
                <c:pt idx="522">
                  <c:v>43417</c:v>
                </c:pt>
                <c:pt idx="523">
                  <c:v>43417</c:v>
                </c:pt>
                <c:pt idx="524">
                  <c:v>43417</c:v>
                </c:pt>
                <c:pt idx="525">
                  <c:v>43417</c:v>
                </c:pt>
                <c:pt idx="526">
                  <c:v>43417</c:v>
                </c:pt>
                <c:pt idx="527">
                  <c:v>43417</c:v>
                </c:pt>
                <c:pt idx="528">
                  <c:v>43417</c:v>
                </c:pt>
                <c:pt idx="529">
                  <c:v>43417</c:v>
                </c:pt>
                <c:pt idx="530">
                  <c:v>43417</c:v>
                </c:pt>
                <c:pt idx="531">
                  <c:v>43417</c:v>
                </c:pt>
                <c:pt idx="532">
                  <c:v>43417</c:v>
                </c:pt>
                <c:pt idx="533">
                  <c:v>43417</c:v>
                </c:pt>
                <c:pt idx="534">
                  <c:v>43417</c:v>
                </c:pt>
                <c:pt idx="535">
                  <c:v>43417</c:v>
                </c:pt>
                <c:pt idx="536">
                  <c:v>43417</c:v>
                </c:pt>
                <c:pt idx="537">
                  <c:v>43419</c:v>
                </c:pt>
                <c:pt idx="538">
                  <c:v>43419</c:v>
                </c:pt>
                <c:pt idx="539">
                  <c:v>43420</c:v>
                </c:pt>
                <c:pt idx="540">
                  <c:v>43420</c:v>
                </c:pt>
                <c:pt idx="541">
                  <c:v>43420</c:v>
                </c:pt>
                <c:pt idx="542">
                  <c:v>43420</c:v>
                </c:pt>
                <c:pt idx="543">
                  <c:v>43420</c:v>
                </c:pt>
                <c:pt idx="544">
                  <c:v>43420</c:v>
                </c:pt>
                <c:pt idx="545">
                  <c:v>43420</c:v>
                </c:pt>
                <c:pt idx="546">
                  <c:v>43420</c:v>
                </c:pt>
                <c:pt idx="547">
                  <c:v>43420</c:v>
                </c:pt>
                <c:pt idx="548">
                  <c:v>43420</c:v>
                </c:pt>
                <c:pt idx="549">
                  <c:v>43420</c:v>
                </c:pt>
                <c:pt idx="550">
                  <c:v>43420</c:v>
                </c:pt>
                <c:pt idx="551">
                  <c:v>43420</c:v>
                </c:pt>
                <c:pt idx="552">
                  <c:v>43420</c:v>
                </c:pt>
                <c:pt idx="553">
                  <c:v>43420</c:v>
                </c:pt>
                <c:pt idx="554">
                  <c:v>43420</c:v>
                </c:pt>
                <c:pt idx="555">
                  <c:v>43420</c:v>
                </c:pt>
                <c:pt idx="556">
                  <c:v>43420</c:v>
                </c:pt>
                <c:pt idx="557">
                  <c:v>43420</c:v>
                </c:pt>
                <c:pt idx="558">
                  <c:v>43420</c:v>
                </c:pt>
                <c:pt idx="559">
                  <c:v>43420</c:v>
                </c:pt>
                <c:pt idx="560">
                  <c:v>43420</c:v>
                </c:pt>
                <c:pt idx="561">
                  <c:v>43420</c:v>
                </c:pt>
                <c:pt idx="562">
                  <c:v>43420</c:v>
                </c:pt>
                <c:pt idx="563">
                  <c:v>43420</c:v>
                </c:pt>
                <c:pt idx="564">
                  <c:v>43420</c:v>
                </c:pt>
                <c:pt idx="565">
                  <c:v>43420</c:v>
                </c:pt>
                <c:pt idx="566">
                  <c:v>43420</c:v>
                </c:pt>
                <c:pt idx="567">
                  <c:v>43420</c:v>
                </c:pt>
                <c:pt idx="568">
                  <c:v>43420</c:v>
                </c:pt>
                <c:pt idx="569">
                  <c:v>43420</c:v>
                </c:pt>
                <c:pt idx="570">
                  <c:v>43420</c:v>
                </c:pt>
                <c:pt idx="571">
                  <c:v>43420</c:v>
                </c:pt>
                <c:pt idx="572">
                  <c:v>43420</c:v>
                </c:pt>
                <c:pt idx="573">
                  <c:v>43420</c:v>
                </c:pt>
                <c:pt idx="574">
                  <c:v>43420</c:v>
                </c:pt>
                <c:pt idx="575">
                  <c:v>43420</c:v>
                </c:pt>
                <c:pt idx="576">
                  <c:v>43420</c:v>
                </c:pt>
                <c:pt idx="577">
                  <c:v>43420</c:v>
                </c:pt>
                <c:pt idx="578">
                  <c:v>43420</c:v>
                </c:pt>
                <c:pt idx="579">
                  <c:v>43420</c:v>
                </c:pt>
                <c:pt idx="580">
                  <c:v>43420</c:v>
                </c:pt>
                <c:pt idx="581">
                  <c:v>43420</c:v>
                </c:pt>
                <c:pt idx="582">
                  <c:v>43420</c:v>
                </c:pt>
                <c:pt idx="583">
                  <c:v>43420</c:v>
                </c:pt>
                <c:pt idx="584">
                  <c:v>43420</c:v>
                </c:pt>
                <c:pt idx="585">
                  <c:v>43420</c:v>
                </c:pt>
                <c:pt idx="586">
                  <c:v>43420</c:v>
                </c:pt>
                <c:pt idx="587">
                  <c:v>43420</c:v>
                </c:pt>
                <c:pt idx="588">
                  <c:v>43420</c:v>
                </c:pt>
                <c:pt idx="589">
                  <c:v>43420</c:v>
                </c:pt>
                <c:pt idx="590">
                  <c:v>43420</c:v>
                </c:pt>
                <c:pt idx="591">
                  <c:v>43420</c:v>
                </c:pt>
                <c:pt idx="592">
                  <c:v>43421</c:v>
                </c:pt>
                <c:pt idx="593">
                  <c:v>43421</c:v>
                </c:pt>
                <c:pt idx="594">
                  <c:v>43421</c:v>
                </c:pt>
                <c:pt idx="595">
                  <c:v>43421</c:v>
                </c:pt>
                <c:pt idx="596">
                  <c:v>43421</c:v>
                </c:pt>
                <c:pt idx="597">
                  <c:v>43421</c:v>
                </c:pt>
                <c:pt idx="598">
                  <c:v>43421</c:v>
                </c:pt>
                <c:pt idx="599">
                  <c:v>43421</c:v>
                </c:pt>
                <c:pt idx="600">
                  <c:v>43421</c:v>
                </c:pt>
                <c:pt idx="601">
                  <c:v>43425</c:v>
                </c:pt>
                <c:pt idx="602">
                  <c:v>43425</c:v>
                </c:pt>
                <c:pt idx="603">
                  <c:v>43425</c:v>
                </c:pt>
                <c:pt idx="604">
                  <c:v>43425</c:v>
                </c:pt>
                <c:pt idx="605">
                  <c:v>43425</c:v>
                </c:pt>
                <c:pt idx="606">
                  <c:v>43425</c:v>
                </c:pt>
                <c:pt idx="607">
                  <c:v>43425</c:v>
                </c:pt>
                <c:pt idx="608">
                  <c:v>43425</c:v>
                </c:pt>
                <c:pt idx="609">
                  <c:v>43425</c:v>
                </c:pt>
                <c:pt idx="610">
                  <c:v>43425</c:v>
                </c:pt>
                <c:pt idx="611">
                  <c:v>43425</c:v>
                </c:pt>
                <c:pt idx="612">
                  <c:v>43425</c:v>
                </c:pt>
                <c:pt idx="613">
                  <c:v>43425</c:v>
                </c:pt>
                <c:pt idx="614">
                  <c:v>43425</c:v>
                </c:pt>
                <c:pt idx="615">
                  <c:v>43425</c:v>
                </c:pt>
                <c:pt idx="616">
                  <c:v>43425</c:v>
                </c:pt>
                <c:pt idx="617">
                  <c:v>43425</c:v>
                </c:pt>
                <c:pt idx="618">
                  <c:v>43425</c:v>
                </c:pt>
                <c:pt idx="619">
                  <c:v>43425</c:v>
                </c:pt>
                <c:pt idx="620">
                  <c:v>43425</c:v>
                </c:pt>
                <c:pt idx="621">
                  <c:v>43425</c:v>
                </c:pt>
                <c:pt idx="622">
                  <c:v>43425</c:v>
                </c:pt>
                <c:pt idx="623">
                  <c:v>43425</c:v>
                </c:pt>
                <c:pt idx="624">
                  <c:v>43425</c:v>
                </c:pt>
                <c:pt idx="625">
                  <c:v>43425</c:v>
                </c:pt>
                <c:pt idx="626">
                  <c:v>43425</c:v>
                </c:pt>
                <c:pt idx="627">
                  <c:v>43425</c:v>
                </c:pt>
                <c:pt idx="628">
                  <c:v>43425</c:v>
                </c:pt>
                <c:pt idx="629">
                  <c:v>43425</c:v>
                </c:pt>
                <c:pt idx="630">
                  <c:v>43425</c:v>
                </c:pt>
                <c:pt idx="631">
                  <c:v>43427</c:v>
                </c:pt>
                <c:pt idx="632">
                  <c:v>43427</c:v>
                </c:pt>
                <c:pt idx="633">
                  <c:v>43431</c:v>
                </c:pt>
                <c:pt idx="634">
                  <c:v>43431</c:v>
                </c:pt>
                <c:pt idx="635">
                  <c:v>43431</c:v>
                </c:pt>
                <c:pt idx="636">
                  <c:v>43431</c:v>
                </c:pt>
                <c:pt idx="637">
                  <c:v>43431</c:v>
                </c:pt>
                <c:pt idx="638">
                  <c:v>43438</c:v>
                </c:pt>
                <c:pt idx="639">
                  <c:v>43438</c:v>
                </c:pt>
                <c:pt idx="640">
                  <c:v>43438</c:v>
                </c:pt>
                <c:pt idx="641">
                  <c:v>43438</c:v>
                </c:pt>
                <c:pt idx="642">
                  <c:v>43438</c:v>
                </c:pt>
                <c:pt idx="643">
                  <c:v>43438</c:v>
                </c:pt>
                <c:pt idx="644">
                  <c:v>43438</c:v>
                </c:pt>
                <c:pt idx="645">
                  <c:v>43438</c:v>
                </c:pt>
                <c:pt idx="646">
                  <c:v>43438</c:v>
                </c:pt>
                <c:pt idx="647">
                  <c:v>43438</c:v>
                </c:pt>
                <c:pt idx="648">
                  <c:v>43438</c:v>
                </c:pt>
                <c:pt idx="649">
                  <c:v>43438</c:v>
                </c:pt>
                <c:pt idx="650">
                  <c:v>43438</c:v>
                </c:pt>
                <c:pt idx="651">
                  <c:v>43438</c:v>
                </c:pt>
                <c:pt idx="652">
                  <c:v>43438</c:v>
                </c:pt>
                <c:pt idx="653">
                  <c:v>43438</c:v>
                </c:pt>
                <c:pt idx="654">
                  <c:v>43438</c:v>
                </c:pt>
                <c:pt idx="655">
                  <c:v>43440</c:v>
                </c:pt>
                <c:pt idx="656">
                  <c:v>43440</c:v>
                </c:pt>
                <c:pt idx="657">
                  <c:v>43440</c:v>
                </c:pt>
                <c:pt idx="658">
                  <c:v>43441</c:v>
                </c:pt>
                <c:pt idx="659">
                  <c:v>43441</c:v>
                </c:pt>
                <c:pt idx="660">
                  <c:v>43441</c:v>
                </c:pt>
                <c:pt idx="661">
                  <c:v>43441</c:v>
                </c:pt>
                <c:pt idx="662">
                  <c:v>43441</c:v>
                </c:pt>
                <c:pt idx="663">
                  <c:v>43441</c:v>
                </c:pt>
                <c:pt idx="664">
                  <c:v>43441</c:v>
                </c:pt>
                <c:pt idx="665">
                  <c:v>43441</c:v>
                </c:pt>
                <c:pt idx="666">
                  <c:v>43441</c:v>
                </c:pt>
                <c:pt idx="667">
                  <c:v>43441</c:v>
                </c:pt>
                <c:pt idx="668">
                  <c:v>43441</c:v>
                </c:pt>
                <c:pt idx="669">
                  <c:v>43441</c:v>
                </c:pt>
                <c:pt idx="670">
                  <c:v>43441</c:v>
                </c:pt>
                <c:pt idx="671">
                  <c:v>43441</c:v>
                </c:pt>
                <c:pt idx="672">
                  <c:v>43441</c:v>
                </c:pt>
                <c:pt idx="673">
                  <c:v>43441</c:v>
                </c:pt>
                <c:pt idx="674">
                  <c:v>43441</c:v>
                </c:pt>
                <c:pt idx="675">
                  <c:v>43441</c:v>
                </c:pt>
                <c:pt idx="676">
                  <c:v>43441</c:v>
                </c:pt>
                <c:pt idx="677">
                  <c:v>43441</c:v>
                </c:pt>
                <c:pt idx="678">
                  <c:v>43441</c:v>
                </c:pt>
                <c:pt idx="679">
                  <c:v>43441</c:v>
                </c:pt>
                <c:pt idx="680">
                  <c:v>43441</c:v>
                </c:pt>
                <c:pt idx="681">
                  <c:v>43441</c:v>
                </c:pt>
                <c:pt idx="682">
                  <c:v>43441</c:v>
                </c:pt>
                <c:pt idx="683">
                  <c:v>43445</c:v>
                </c:pt>
                <c:pt idx="684">
                  <c:v>43445</c:v>
                </c:pt>
                <c:pt idx="685">
                  <c:v>43448</c:v>
                </c:pt>
                <c:pt idx="686">
                  <c:v>43448</c:v>
                </c:pt>
                <c:pt idx="687">
                  <c:v>43448</c:v>
                </c:pt>
                <c:pt idx="688">
                  <c:v>43448</c:v>
                </c:pt>
                <c:pt idx="689">
                  <c:v>43448</c:v>
                </c:pt>
                <c:pt idx="690">
                  <c:v>43448</c:v>
                </c:pt>
                <c:pt idx="691">
                  <c:v>43448</c:v>
                </c:pt>
                <c:pt idx="692">
                  <c:v>43448</c:v>
                </c:pt>
                <c:pt idx="693">
                  <c:v>43448</c:v>
                </c:pt>
                <c:pt idx="694">
                  <c:v>43448</c:v>
                </c:pt>
                <c:pt idx="695">
                  <c:v>43448</c:v>
                </c:pt>
                <c:pt idx="696">
                  <c:v>43448</c:v>
                </c:pt>
                <c:pt idx="697">
                  <c:v>43448</c:v>
                </c:pt>
                <c:pt idx="698">
                  <c:v>43448</c:v>
                </c:pt>
                <c:pt idx="699">
                  <c:v>43448</c:v>
                </c:pt>
                <c:pt idx="700">
                  <c:v>43448</c:v>
                </c:pt>
                <c:pt idx="701">
                  <c:v>43448</c:v>
                </c:pt>
                <c:pt idx="702">
                  <c:v>43448</c:v>
                </c:pt>
                <c:pt idx="703">
                  <c:v>43448</c:v>
                </c:pt>
                <c:pt idx="704">
                  <c:v>43448</c:v>
                </c:pt>
                <c:pt idx="705">
                  <c:v>43448</c:v>
                </c:pt>
                <c:pt idx="706">
                  <c:v>43448</c:v>
                </c:pt>
                <c:pt idx="707">
                  <c:v>43448</c:v>
                </c:pt>
                <c:pt idx="708">
                  <c:v>43448</c:v>
                </c:pt>
                <c:pt idx="709">
                  <c:v>43448</c:v>
                </c:pt>
                <c:pt idx="710">
                  <c:v>43448</c:v>
                </c:pt>
                <c:pt idx="711">
                  <c:v>43448</c:v>
                </c:pt>
                <c:pt idx="712">
                  <c:v>43448</c:v>
                </c:pt>
                <c:pt idx="713">
                  <c:v>43448</c:v>
                </c:pt>
                <c:pt idx="714">
                  <c:v>43448</c:v>
                </c:pt>
                <c:pt idx="715">
                  <c:v>43448</c:v>
                </c:pt>
                <c:pt idx="716">
                  <c:v>43448</c:v>
                </c:pt>
                <c:pt idx="717">
                  <c:v>43448</c:v>
                </c:pt>
                <c:pt idx="718">
                  <c:v>43448</c:v>
                </c:pt>
                <c:pt idx="719">
                  <c:v>43448</c:v>
                </c:pt>
                <c:pt idx="720">
                  <c:v>43448</c:v>
                </c:pt>
                <c:pt idx="721">
                  <c:v>43448</c:v>
                </c:pt>
                <c:pt idx="722">
                  <c:v>43448</c:v>
                </c:pt>
                <c:pt idx="723">
                  <c:v>43448</c:v>
                </c:pt>
                <c:pt idx="724">
                  <c:v>43448</c:v>
                </c:pt>
                <c:pt idx="725">
                  <c:v>43448</c:v>
                </c:pt>
                <c:pt idx="726">
                  <c:v>43448</c:v>
                </c:pt>
                <c:pt idx="727">
                  <c:v>43448</c:v>
                </c:pt>
                <c:pt idx="728">
                  <c:v>43448</c:v>
                </c:pt>
                <c:pt idx="729">
                  <c:v>43448</c:v>
                </c:pt>
                <c:pt idx="730">
                  <c:v>43448</c:v>
                </c:pt>
                <c:pt idx="731">
                  <c:v>43448</c:v>
                </c:pt>
                <c:pt idx="732">
                  <c:v>43448</c:v>
                </c:pt>
                <c:pt idx="733">
                  <c:v>43448</c:v>
                </c:pt>
                <c:pt idx="734">
                  <c:v>43448</c:v>
                </c:pt>
                <c:pt idx="735">
                  <c:v>43448</c:v>
                </c:pt>
                <c:pt idx="736">
                  <c:v>43448</c:v>
                </c:pt>
                <c:pt idx="737">
                  <c:v>43448</c:v>
                </c:pt>
                <c:pt idx="738">
                  <c:v>43448</c:v>
                </c:pt>
                <c:pt idx="739">
                  <c:v>43451</c:v>
                </c:pt>
                <c:pt idx="740">
                  <c:v>43452</c:v>
                </c:pt>
                <c:pt idx="741">
                  <c:v>43452</c:v>
                </c:pt>
                <c:pt idx="742">
                  <c:v>43452</c:v>
                </c:pt>
                <c:pt idx="743">
                  <c:v>43453</c:v>
                </c:pt>
                <c:pt idx="744">
                  <c:v>43453</c:v>
                </c:pt>
                <c:pt idx="745">
                  <c:v>43453</c:v>
                </c:pt>
                <c:pt idx="746">
                  <c:v>43453</c:v>
                </c:pt>
                <c:pt idx="747">
                  <c:v>43453</c:v>
                </c:pt>
                <c:pt idx="748">
                  <c:v>43453</c:v>
                </c:pt>
                <c:pt idx="749">
                  <c:v>43453</c:v>
                </c:pt>
                <c:pt idx="750">
                  <c:v>43453</c:v>
                </c:pt>
                <c:pt idx="751">
                  <c:v>43453</c:v>
                </c:pt>
                <c:pt idx="752">
                  <c:v>43453</c:v>
                </c:pt>
                <c:pt idx="753">
                  <c:v>43453</c:v>
                </c:pt>
                <c:pt idx="754">
                  <c:v>43453</c:v>
                </c:pt>
                <c:pt idx="755">
                  <c:v>43453</c:v>
                </c:pt>
                <c:pt idx="756">
                  <c:v>43453</c:v>
                </c:pt>
                <c:pt idx="757">
                  <c:v>43453</c:v>
                </c:pt>
                <c:pt idx="758">
                  <c:v>43453</c:v>
                </c:pt>
                <c:pt idx="759">
                  <c:v>43453</c:v>
                </c:pt>
                <c:pt idx="760">
                  <c:v>43453</c:v>
                </c:pt>
                <c:pt idx="761">
                  <c:v>43453</c:v>
                </c:pt>
                <c:pt idx="762">
                  <c:v>43453</c:v>
                </c:pt>
                <c:pt idx="763">
                  <c:v>43453</c:v>
                </c:pt>
                <c:pt idx="764">
                  <c:v>43453</c:v>
                </c:pt>
                <c:pt idx="765">
                  <c:v>43453</c:v>
                </c:pt>
                <c:pt idx="766">
                  <c:v>43453</c:v>
                </c:pt>
                <c:pt idx="767">
                  <c:v>43453</c:v>
                </c:pt>
                <c:pt idx="768">
                  <c:v>43453</c:v>
                </c:pt>
                <c:pt idx="769">
                  <c:v>43453</c:v>
                </c:pt>
                <c:pt idx="770">
                  <c:v>43453</c:v>
                </c:pt>
                <c:pt idx="771">
                  <c:v>43453</c:v>
                </c:pt>
                <c:pt idx="772">
                  <c:v>43453</c:v>
                </c:pt>
                <c:pt idx="773">
                  <c:v>43453</c:v>
                </c:pt>
                <c:pt idx="774">
                  <c:v>43453</c:v>
                </c:pt>
                <c:pt idx="775">
                  <c:v>43453</c:v>
                </c:pt>
                <c:pt idx="776">
                  <c:v>43453</c:v>
                </c:pt>
                <c:pt idx="777">
                  <c:v>43453</c:v>
                </c:pt>
                <c:pt idx="778">
                  <c:v>43453</c:v>
                </c:pt>
                <c:pt idx="779">
                  <c:v>43453</c:v>
                </c:pt>
                <c:pt idx="780">
                  <c:v>43453</c:v>
                </c:pt>
                <c:pt idx="781">
                  <c:v>43453</c:v>
                </c:pt>
                <c:pt idx="782">
                  <c:v>43453</c:v>
                </c:pt>
                <c:pt idx="783">
                  <c:v>43453</c:v>
                </c:pt>
                <c:pt idx="784">
                  <c:v>43453</c:v>
                </c:pt>
                <c:pt idx="785">
                  <c:v>43453</c:v>
                </c:pt>
                <c:pt idx="786">
                  <c:v>43453</c:v>
                </c:pt>
                <c:pt idx="787">
                  <c:v>43453</c:v>
                </c:pt>
                <c:pt idx="788">
                  <c:v>43453</c:v>
                </c:pt>
                <c:pt idx="789">
                  <c:v>43453</c:v>
                </c:pt>
                <c:pt idx="790">
                  <c:v>43454</c:v>
                </c:pt>
                <c:pt idx="791">
                  <c:v>43454</c:v>
                </c:pt>
                <c:pt idx="792">
                  <c:v>43454</c:v>
                </c:pt>
                <c:pt idx="793">
                  <c:v>43454</c:v>
                </c:pt>
                <c:pt idx="794">
                  <c:v>43454</c:v>
                </c:pt>
                <c:pt idx="795">
                  <c:v>43454</c:v>
                </c:pt>
                <c:pt idx="796">
                  <c:v>43454</c:v>
                </c:pt>
                <c:pt idx="797">
                  <c:v>43454</c:v>
                </c:pt>
                <c:pt idx="798">
                  <c:v>43454</c:v>
                </c:pt>
                <c:pt idx="799">
                  <c:v>43454</c:v>
                </c:pt>
                <c:pt idx="800">
                  <c:v>43454</c:v>
                </c:pt>
                <c:pt idx="801">
                  <c:v>43454</c:v>
                </c:pt>
                <c:pt idx="802">
                  <c:v>43454</c:v>
                </c:pt>
                <c:pt idx="803">
                  <c:v>43454</c:v>
                </c:pt>
                <c:pt idx="804">
                  <c:v>43454</c:v>
                </c:pt>
                <c:pt idx="805">
                  <c:v>43454</c:v>
                </c:pt>
                <c:pt idx="806">
                  <c:v>43454</c:v>
                </c:pt>
                <c:pt idx="807">
                  <c:v>43454</c:v>
                </c:pt>
                <c:pt idx="808">
                  <c:v>43454</c:v>
                </c:pt>
                <c:pt idx="809">
                  <c:v>43454</c:v>
                </c:pt>
                <c:pt idx="810">
                  <c:v>43454</c:v>
                </c:pt>
                <c:pt idx="811">
                  <c:v>43454</c:v>
                </c:pt>
                <c:pt idx="812">
                  <c:v>43454</c:v>
                </c:pt>
                <c:pt idx="813">
                  <c:v>43454</c:v>
                </c:pt>
                <c:pt idx="814">
                  <c:v>43454</c:v>
                </c:pt>
                <c:pt idx="815">
                  <c:v>43454</c:v>
                </c:pt>
                <c:pt idx="816">
                  <c:v>43454</c:v>
                </c:pt>
                <c:pt idx="817">
                  <c:v>43454</c:v>
                </c:pt>
                <c:pt idx="818">
                  <c:v>43454</c:v>
                </c:pt>
                <c:pt idx="819">
                  <c:v>43454</c:v>
                </c:pt>
                <c:pt idx="820">
                  <c:v>43454</c:v>
                </c:pt>
                <c:pt idx="821">
                  <c:v>43454</c:v>
                </c:pt>
                <c:pt idx="822">
                  <c:v>43454</c:v>
                </c:pt>
                <c:pt idx="823">
                  <c:v>43454</c:v>
                </c:pt>
                <c:pt idx="824">
                  <c:v>43454</c:v>
                </c:pt>
                <c:pt idx="825">
                  <c:v>43454</c:v>
                </c:pt>
                <c:pt idx="826">
                  <c:v>43454</c:v>
                </c:pt>
                <c:pt idx="827">
                  <c:v>43454</c:v>
                </c:pt>
                <c:pt idx="828">
                  <c:v>43454</c:v>
                </c:pt>
                <c:pt idx="829">
                  <c:v>43454</c:v>
                </c:pt>
                <c:pt idx="830">
                  <c:v>43454</c:v>
                </c:pt>
                <c:pt idx="831">
                  <c:v>43454</c:v>
                </c:pt>
                <c:pt idx="832">
                  <c:v>43454</c:v>
                </c:pt>
                <c:pt idx="833">
                  <c:v>43454</c:v>
                </c:pt>
                <c:pt idx="834">
                  <c:v>43454</c:v>
                </c:pt>
                <c:pt idx="835">
                  <c:v>43454</c:v>
                </c:pt>
                <c:pt idx="836">
                  <c:v>43454</c:v>
                </c:pt>
                <c:pt idx="837">
                  <c:v>43454</c:v>
                </c:pt>
                <c:pt idx="838">
                  <c:v>43454</c:v>
                </c:pt>
                <c:pt idx="839">
                  <c:v>43454</c:v>
                </c:pt>
                <c:pt idx="840">
                  <c:v>43454</c:v>
                </c:pt>
                <c:pt idx="841">
                  <c:v>43454</c:v>
                </c:pt>
                <c:pt idx="842">
                  <c:v>43454</c:v>
                </c:pt>
                <c:pt idx="843">
                  <c:v>43454</c:v>
                </c:pt>
                <c:pt idx="844">
                  <c:v>43454</c:v>
                </c:pt>
                <c:pt idx="845">
                  <c:v>43455</c:v>
                </c:pt>
                <c:pt idx="846">
                  <c:v>43458</c:v>
                </c:pt>
                <c:pt idx="847">
                  <c:v>43458</c:v>
                </c:pt>
                <c:pt idx="848">
                  <c:v>43458</c:v>
                </c:pt>
                <c:pt idx="849">
                  <c:v>43458</c:v>
                </c:pt>
                <c:pt idx="850">
                  <c:v>43458</c:v>
                </c:pt>
                <c:pt idx="851">
                  <c:v>43458</c:v>
                </c:pt>
                <c:pt idx="852">
                  <c:v>43458</c:v>
                </c:pt>
                <c:pt idx="853">
                  <c:v>43458</c:v>
                </c:pt>
                <c:pt idx="854">
                  <c:v>43458</c:v>
                </c:pt>
                <c:pt idx="855">
                  <c:v>43458</c:v>
                </c:pt>
                <c:pt idx="856">
                  <c:v>43458</c:v>
                </c:pt>
                <c:pt idx="857">
                  <c:v>43458</c:v>
                </c:pt>
                <c:pt idx="858">
                  <c:v>43458</c:v>
                </c:pt>
                <c:pt idx="859">
                  <c:v>43458</c:v>
                </c:pt>
                <c:pt idx="860">
                  <c:v>43467</c:v>
                </c:pt>
                <c:pt idx="861">
                  <c:v>43467</c:v>
                </c:pt>
                <c:pt idx="862">
                  <c:v>43467</c:v>
                </c:pt>
                <c:pt idx="863">
                  <c:v>43467</c:v>
                </c:pt>
                <c:pt idx="864">
                  <c:v>43467</c:v>
                </c:pt>
                <c:pt idx="865">
                  <c:v>43467</c:v>
                </c:pt>
                <c:pt idx="866">
                  <c:v>43467</c:v>
                </c:pt>
                <c:pt idx="867">
                  <c:v>43467</c:v>
                </c:pt>
                <c:pt idx="868">
                  <c:v>43467</c:v>
                </c:pt>
                <c:pt idx="869">
                  <c:v>43467</c:v>
                </c:pt>
                <c:pt idx="870">
                  <c:v>43467</c:v>
                </c:pt>
                <c:pt idx="871">
                  <c:v>43467</c:v>
                </c:pt>
                <c:pt idx="872">
                  <c:v>43467</c:v>
                </c:pt>
                <c:pt idx="873">
                  <c:v>43467</c:v>
                </c:pt>
                <c:pt idx="874">
                  <c:v>43467</c:v>
                </c:pt>
                <c:pt idx="875">
                  <c:v>43467</c:v>
                </c:pt>
                <c:pt idx="876">
                  <c:v>43467</c:v>
                </c:pt>
                <c:pt idx="877">
                  <c:v>43467</c:v>
                </c:pt>
                <c:pt idx="878">
                  <c:v>43467</c:v>
                </c:pt>
                <c:pt idx="879">
                  <c:v>43467</c:v>
                </c:pt>
                <c:pt idx="880">
                  <c:v>43467</c:v>
                </c:pt>
                <c:pt idx="881">
                  <c:v>43469</c:v>
                </c:pt>
                <c:pt idx="882">
                  <c:v>43469</c:v>
                </c:pt>
                <c:pt idx="883">
                  <c:v>43469</c:v>
                </c:pt>
                <c:pt idx="884">
                  <c:v>43469</c:v>
                </c:pt>
                <c:pt idx="885">
                  <c:v>43469</c:v>
                </c:pt>
                <c:pt idx="886">
                  <c:v>43469</c:v>
                </c:pt>
                <c:pt idx="887">
                  <c:v>43469</c:v>
                </c:pt>
                <c:pt idx="888">
                  <c:v>43469</c:v>
                </c:pt>
                <c:pt idx="889">
                  <c:v>43472</c:v>
                </c:pt>
                <c:pt idx="890">
                  <c:v>43472</c:v>
                </c:pt>
                <c:pt idx="891">
                  <c:v>43472</c:v>
                </c:pt>
                <c:pt idx="892">
                  <c:v>43472</c:v>
                </c:pt>
                <c:pt idx="893">
                  <c:v>43473</c:v>
                </c:pt>
                <c:pt idx="894">
                  <c:v>43473</c:v>
                </c:pt>
                <c:pt idx="895">
                  <c:v>43473</c:v>
                </c:pt>
                <c:pt idx="896">
                  <c:v>43473</c:v>
                </c:pt>
                <c:pt idx="897">
                  <c:v>43473</c:v>
                </c:pt>
                <c:pt idx="898">
                  <c:v>43473</c:v>
                </c:pt>
                <c:pt idx="899">
                  <c:v>43474</c:v>
                </c:pt>
                <c:pt idx="900">
                  <c:v>43475</c:v>
                </c:pt>
                <c:pt idx="901">
                  <c:v>43475</c:v>
                </c:pt>
                <c:pt idx="902">
                  <c:v>43475</c:v>
                </c:pt>
                <c:pt idx="903">
                  <c:v>43475</c:v>
                </c:pt>
                <c:pt idx="904">
                  <c:v>43475</c:v>
                </c:pt>
                <c:pt idx="905">
                  <c:v>43476</c:v>
                </c:pt>
                <c:pt idx="906">
                  <c:v>43476</c:v>
                </c:pt>
                <c:pt idx="907">
                  <c:v>43476</c:v>
                </c:pt>
                <c:pt idx="908">
                  <c:v>43476</c:v>
                </c:pt>
                <c:pt idx="909">
                  <c:v>43476</c:v>
                </c:pt>
                <c:pt idx="910">
                  <c:v>43476</c:v>
                </c:pt>
                <c:pt idx="911">
                  <c:v>43476</c:v>
                </c:pt>
                <c:pt idx="912">
                  <c:v>43476</c:v>
                </c:pt>
                <c:pt idx="913">
                  <c:v>43476</c:v>
                </c:pt>
                <c:pt idx="914">
                  <c:v>43476</c:v>
                </c:pt>
                <c:pt idx="915">
                  <c:v>43476</c:v>
                </c:pt>
                <c:pt idx="916">
                  <c:v>43476</c:v>
                </c:pt>
                <c:pt idx="917">
                  <c:v>43476</c:v>
                </c:pt>
                <c:pt idx="918">
                  <c:v>43476</c:v>
                </c:pt>
                <c:pt idx="919">
                  <c:v>43476</c:v>
                </c:pt>
                <c:pt idx="920">
                  <c:v>43476</c:v>
                </c:pt>
                <c:pt idx="921">
                  <c:v>43476</c:v>
                </c:pt>
                <c:pt idx="922">
                  <c:v>43476</c:v>
                </c:pt>
                <c:pt idx="923">
                  <c:v>43479</c:v>
                </c:pt>
                <c:pt idx="924">
                  <c:v>43480</c:v>
                </c:pt>
                <c:pt idx="925">
                  <c:v>43480</c:v>
                </c:pt>
                <c:pt idx="926">
                  <c:v>43480</c:v>
                </c:pt>
                <c:pt idx="927">
                  <c:v>43480</c:v>
                </c:pt>
                <c:pt idx="928">
                  <c:v>43480</c:v>
                </c:pt>
                <c:pt idx="929">
                  <c:v>43480</c:v>
                </c:pt>
                <c:pt idx="930">
                  <c:v>43480</c:v>
                </c:pt>
                <c:pt idx="931">
                  <c:v>43481</c:v>
                </c:pt>
                <c:pt idx="932">
                  <c:v>43481</c:v>
                </c:pt>
                <c:pt idx="933">
                  <c:v>43481</c:v>
                </c:pt>
                <c:pt idx="934">
                  <c:v>43481</c:v>
                </c:pt>
                <c:pt idx="935">
                  <c:v>43481</c:v>
                </c:pt>
                <c:pt idx="936">
                  <c:v>43481</c:v>
                </c:pt>
                <c:pt idx="937">
                  <c:v>43481</c:v>
                </c:pt>
                <c:pt idx="938">
                  <c:v>43481</c:v>
                </c:pt>
                <c:pt idx="939">
                  <c:v>43481</c:v>
                </c:pt>
                <c:pt idx="940">
                  <c:v>43481</c:v>
                </c:pt>
                <c:pt idx="941">
                  <c:v>43481</c:v>
                </c:pt>
                <c:pt idx="942">
                  <c:v>43481</c:v>
                </c:pt>
                <c:pt idx="943">
                  <c:v>43483</c:v>
                </c:pt>
                <c:pt idx="944">
                  <c:v>43483</c:v>
                </c:pt>
                <c:pt idx="945">
                  <c:v>43483</c:v>
                </c:pt>
                <c:pt idx="946">
                  <c:v>43483</c:v>
                </c:pt>
                <c:pt idx="947">
                  <c:v>43483</c:v>
                </c:pt>
                <c:pt idx="948">
                  <c:v>43483</c:v>
                </c:pt>
                <c:pt idx="949">
                  <c:v>43483</c:v>
                </c:pt>
                <c:pt idx="950">
                  <c:v>43483</c:v>
                </c:pt>
                <c:pt idx="951">
                  <c:v>43483</c:v>
                </c:pt>
                <c:pt idx="952">
                  <c:v>43483</c:v>
                </c:pt>
                <c:pt idx="953">
                  <c:v>43483</c:v>
                </c:pt>
                <c:pt idx="954">
                  <c:v>43483</c:v>
                </c:pt>
                <c:pt idx="955">
                  <c:v>43483</c:v>
                </c:pt>
                <c:pt idx="956">
                  <c:v>43483</c:v>
                </c:pt>
                <c:pt idx="957">
                  <c:v>43483</c:v>
                </c:pt>
                <c:pt idx="958">
                  <c:v>43483</c:v>
                </c:pt>
                <c:pt idx="959">
                  <c:v>43483</c:v>
                </c:pt>
                <c:pt idx="960">
                  <c:v>43483</c:v>
                </c:pt>
                <c:pt idx="961">
                  <c:v>43483</c:v>
                </c:pt>
                <c:pt idx="962">
                  <c:v>43483</c:v>
                </c:pt>
                <c:pt idx="963">
                  <c:v>43483</c:v>
                </c:pt>
                <c:pt idx="964">
                  <c:v>43483</c:v>
                </c:pt>
                <c:pt idx="965">
                  <c:v>43483</c:v>
                </c:pt>
                <c:pt idx="966">
                  <c:v>43483</c:v>
                </c:pt>
                <c:pt idx="967">
                  <c:v>43483</c:v>
                </c:pt>
                <c:pt idx="968">
                  <c:v>43483</c:v>
                </c:pt>
                <c:pt idx="969">
                  <c:v>43483</c:v>
                </c:pt>
                <c:pt idx="970">
                  <c:v>43483</c:v>
                </c:pt>
                <c:pt idx="971">
                  <c:v>43483</c:v>
                </c:pt>
                <c:pt idx="972">
                  <c:v>43483</c:v>
                </c:pt>
                <c:pt idx="973">
                  <c:v>43483</c:v>
                </c:pt>
                <c:pt idx="974">
                  <c:v>43483</c:v>
                </c:pt>
                <c:pt idx="975">
                  <c:v>43483</c:v>
                </c:pt>
                <c:pt idx="976">
                  <c:v>43486</c:v>
                </c:pt>
                <c:pt idx="977">
                  <c:v>43486</c:v>
                </c:pt>
                <c:pt idx="978">
                  <c:v>43487</c:v>
                </c:pt>
                <c:pt idx="979">
                  <c:v>43487</c:v>
                </c:pt>
                <c:pt idx="980">
                  <c:v>43487</c:v>
                </c:pt>
                <c:pt idx="981">
                  <c:v>43487</c:v>
                </c:pt>
                <c:pt idx="982">
                  <c:v>43487</c:v>
                </c:pt>
                <c:pt idx="983">
                  <c:v>43487</c:v>
                </c:pt>
                <c:pt idx="984">
                  <c:v>43487</c:v>
                </c:pt>
                <c:pt idx="985">
                  <c:v>43487</c:v>
                </c:pt>
                <c:pt idx="986">
                  <c:v>43487</c:v>
                </c:pt>
                <c:pt idx="987">
                  <c:v>43487</c:v>
                </c:pt>
                <c:pt idx="988">
                  <c:v>43487</c:v>
                </c:pt>
                <c:pt idx="989">
                  <c:v>43487</c:v>
                </c:pt>
                <c:pt idx="990">
                  <c:v>43487</c:v>
                </c:pt>
                <c:pt idx="991">
                  <c:v>43487</c:v>
                </c:pt>
                <c:pt idx="992">
                  <c:v>43487</c:v>
                </c:pt>
                <c:pt idx="993">
                  <c:v>43488</c:v>
                </c:pt>
                <c:pt idx="994">
                  <c:v>43488</c:v>
                </c:pt>
                <c:pt idx="995">
                  <c:v>43488</c:v>
                </c:pt>
                <c:pt idx="996">
                  <c:v>43488</c:v>
                </c:pt>
                <c:pt idx="997">
                  <c:v>43488</c:v>
                </c:pt>
                <c:pt idx="998">
                  <c:v>43488</c:v>
                </c:pt>
                <c:pt idx="999">
                  <c:v>43488</c:v>
                </c:pt>
                <c:pt idx="1000">
                  <c:v>43488</c:v>
                </c:pt>
                <c:pt idx="1001">
                  <c:v>43488</c:v>
                </c:pt>
                <c:pt idx="1002">
                  <c:v>43488</c:v>
                </c:pt>
                <c:pt idx="1003">
                  <c:v>43488</c:v>
                </c:pt>
                <c:pt idx="1004">
                  <c:v>43488</c:v>
                </c:pt>
                <c:pt idx="1005">
                  <c:v>43488</c:v>
                </c:pt>
                <c:pt idx="1006">
                  <c:v>43488</c:v>
                </c:pt>
                <c:pt idx="1007">
                  <c:v>43488</c:v>
                </c:pt>
                <c:pt idx="1008">
                  <c:v>43488</c:v>
                </c:pt>
                <c:pt idx="1009">
                  <c:v>43488</c:v>
                </c:pt>
                <c:pt idx="1010">
                  <c:v>43488</c:v>
                </c:pt>
                <c:pt idx="1011">
                  <c:v>43488</c:v>
                </c:pt>
                <c:pt idx="1012">
                  <c:v>43488</c:v>
                </c:pt>
                <c:pt idx="1013">
                  <c:v>43488</c:v>
                </c:pt>
                <c:pt idx="1014">
                  <c:v>43488</c:v>
                </c:pt>
                <c:pt idx="1015">
                  <c:v>43488</c:v>
                </c:pt>
                <c:pt idx="1016">
                  <c:v>43489</c:v>
                </c:pt>
                <c:pt idx="1017">
                  <c:v>43489</c:v>
                </c:pt>
                <c:pt idx="1018">
                  <c:v>43489</c:v>
                </c:pt>
                <c:pt idx="1019">
                  <c:v>43489</c:v>
                </c:pt>
                <c:pt idx="1020">
                  <c:v>43489</c:v>
                </c:pt>
                <c:pt idx="1021">
                  <c:v>43489</c:v>
                </c:pt>
                <c:pt idx="1022">
                  <c:v>43489</c:v>
                </c:pt>
                <c:pt idx="1023">
                  <c:v>43490</c:v>
                </c:pt>
                <c:pt idx="1024">
                  <c:v>43490</c:v>
                </c:pt>
                <c:pt idx="1025">
                  <c:v>43490</c:v>
                </c:pt>
                <c:pt idx="1026">
                  <c:v>43490</c:v>
                </c:pt>
                <c:pt idx="1027">
                  <c:v>43490</c:v>
                </c:pt>
                <c:pt idx="1028">
                  <c:v>43490</c:v>
                </c:pt>
                <c:pt idx="1029">
                  <c:v>43490</c:v>
                </c:pt>
                <c:pt idx="1030">
                  <c:v>43490</c:v>
                </c:pt>
                <c:pt idx="1031">
                  <c:v>43490</c:v>
                </c:pt>
                <c:pt idx="1032">
                  <c:v>43490</c:v>
                </c:pt>
                <c:pt idx="1033">
                  <c:v>43490</c:v>
                </c:pt>
                <c:pt idx="1034">
                  <c:v>43490</c:v>
                </c:pt>
                <c:pt idx="1035">
                  <c:v>43490</c:v>
                </c:pt>
                <c:pt idx="1036">
                  <c:v>43490</c:v>
                </c:pt>
                <c:pt idx="1037">
                  <c:v>43490</c:v>
                </c:pt>
                <c:pt idx="1038">
                  <c:v>43490</c:v>
                </c:pt>
                <c:pt idx="1039">
                  <c:v>43490</c:v>
                </c:pt>
                <c:pt idx="1040">
                  <c:v>43490</c:v>
                </c:pt>
                <c:pt idx="1041">
                  <c:v>43490</c:v>
                </c:pt>
                <c:pt idx="1042">
                  <c:v>43490</c:v>
                </c:pt>
                <c:pt idx="1043">
                  <c:v>43490</c:v>
                </c:pt>
                <c:pt idx="1044">
                  <c:v>43490</c:v>
                </c:pt>
                <c:pt idx="1045">
                  <c:v>43490</c:v>
                </c:pt>
                <c:pt idx="1046">
                  <c:v>43490</c:v>
                </c:pt>
                <c:pt idx="1047">
                  <c:v>43490</c:v>
                </c:pt>
                <c:pt idx="1048">
                  <c:v>43491</c:v>
                </c:pt>
                <c:pt idx="1049">
                  <c:v>43491</c:v>
                </c:pt>
                <c:pt idx="1050">
                  <c:v>43491</c:v>
                </c:pt>
                <c:pt idx="1051">
                  <c:v>43491</c:v>
                </c:pt>
                <c:pt idx="1052">
                  <c:v>43491</c:v>
                </c:pt>
                <c:pt idx="1053">
                  <c:v>43491</c:v>
                </c:pt>
                <c:pt idx="1054">
                  <c:v>43491</c:v>
                </c:pt>
                <c:pt idx="1055">
                  <c:v>43491</c:v>
                </c:pt>
                <c:pt idx="1056">
                  <c:v>43491</c:v>
                </c:pt>
                <c:pt idx="1057">
                  <c:v>43491</c:v>
                </c:pt>
                <c:pt idx="1058">
                  <c:v>43491</c:v>
                </c:pt>
                <c:pt idx="1059">
                  <c:v>43491</c:v>
                </c:pt>
                <c:pt idx="1060">
                  <c:v>43491</c:v>
                </c:pt>
                <c:pt idx="1061">
                  <c:v>43491</c:v>
                </c:pt>
                <c:pt idx="1062">
                  <c:v>43491</c:v>
                </c:pt>
                <c:pt idx="1063">
                  <c:v>43491</c:v>
                </c:pt>
                <c:pt idx="1064">
                  <c:v>43491</c:v>
                </c:pt>
                <c:pt idx="1065">
                  <c:v>43491</c:v>
                </c:pt>
                <c:pt idx="1066">
                  <c:v>43491</c:v>
                </c:pt>
                <c:pt idx="1067">
                  <c:v>43491</c:v>
                </c:pt>
                <c:pt idx="1068">
                  <c:v>43491</c:v>
                </c:pt>
                <c:pt idx="1069">
                  <c:v>43491</c:v>
                </c:pt>
                <c:pt idx="1070">
                  <c:v>43491</c:v>
                </c:pt>
                <c:pt idx="1071">
                  <c:v>43491</c:v>
                </c:pt>
                <c:pt idx="1072">
                  <c:v>43491</c:v>
                </c:pt>
                <c:pt idx="1073">
                  <c:v>43491</c:v>
                </c:pt>
                <c:pt idx="1074">
                  <c:v>43491</c:v>
                </c:pt>
                <c:pt idx="1075">
                  <c:v>43491</c:v>
                </c:pt>
                <c:pt idx="1076">
                  <c:v>43491</c:v>
                </c:pt>
                <c:pt idx="1077">
                  <c:v>43491</c:v>
                </c:pt>
                <c:pt idx="1078">
                  <c:v>43491</c:v>
                </c:pt>
                <c:pt idx="1079">
                  <c:v>43491</c:v>
                </c:pt>
                <c:pt idx="1080">
                  <c:v>43492</c:v>
                </c:pt>
                <c:pt idx="1081">
                  <c:v>43493</c:v>
                </c:pt>
                <c:pt idx="1082">
                  <c:v>43493</c:v>
                </c:pt>
                <c:pt idx="1083">
                  <c:v>43493</c:v>
                </c:pt>
                <c:pt idx="1084">
                  <c:v>43493</c:v>
                </c:pt>
                <c:pt idx="1085">
                  <c:v>43493</c:v>
                </c:pt>
                <c:pt idx="1086">
                  <c:v>43493</c:v>
                </c:pt>
                <c:pt idx="1087">
                  <c:v>43494</c:v>
                </c:pt>
                <c:pt idx="1088">
                  <c:v>43494</c:v>
                </c:pt>
                <c:pt idx="1089">
                  <c:v>43494</c:v>
                </c:pt>
                <c:pt idx="1090">
                  <c:v>43494</c:v>
                </c:pt>
                <c:pt idx="1091">
                  <c:v>43494</c:v>
                </c:pt>
                <c:pt idx="1092">
                  <c:v>43495</c:v>
                </c:pt>
                <c:pt idx="1093">
                  <c:v>43495</c:v>
                </c:pt>
                <c:pt idx="1094">
                  <c:v>43495</c:v>
                </c:pt>
                <c:pt idx="1095">
                  <c:v>43495</c:v>
                </c:pt>
                <c:pt idx="1096">
                  <c:v>43495</c:v>
                </c:pt>
                <c:pt idx="1097">
                  <c:v>43495</c:v>
                </c:pt>
                <c:pt idx="1098">
                  <c:v>43495</c:v>
                </c:pt>
                <c:pt idx="1099">
                  <c:v>43495</c:v>
                </c:pt>
                <c:pt idx="1100">
                  <c:v>43495</c:v>
                </c:pt>
                <c:pt idx="1101">
                  <c:v>43495</c:v>
                </c:pt>
                <c:pt idx="1102">
                  <c:v>43495</c:v>
                </c:pt>
                <c:pt idx="1103">
                  <c:v>43495</c:v>
                </c:pt>
                <c:pt idx="1104">
                  <c:v>43495</c:v>
                </c:pt>
                <c:pt idx="1105">
                  <c:v>43495</c:v>
                </c:pt>
                <c:pt idx="1106">
                  <c:v>43497</c:v>
                </c:pt>
                <c:pt idx="1107">
                  <c:v>43497</c:v>
                </c:pt>
                <c:pt idx="1108">
                  <c:v>43497</c:v>
                </c:pt>
                <c:pt idx="1109">
                  <c:v>43497</c:v>
                </c:pt>
                <c:pt idx="1110">
                  <c:v>43497</c:v>
                </c:pt>
                <c:pt idx="1111">
                  <c:v>43497</c:v>
                </c:pt>
                <c:pt idx="1112">
                  <c:v>43497</c:v>
                </c:pt>
                <c:pt idx="1113">
                  <c:v>43497</c:v>
                </c:pt>
                <c:pt idx="1114">
                  <c:v>43500</c:v>
                </c:pt>
                <c:pt idx="1115">
                  <c:v>43504</c:v>
                </c:pt>
                <c:pt idx="1116">
                  <c:v>43504</c:v>
                </c:pt>
                <c:pt idx="1117">
                  <c:v>43504</c:v>
                </c:pt>
                <c:pt idx="1118">
                  <c:v>43504</c:v>
                </c:pt>
                <c:pt idx="1119">
                  <c:v>43504</c:v>
                </c:pt>
                <c:pt idx="1120">
                  <c:v>43504</c:v>
                </c:pt>
                <c:pt idx="1121">
                  <c:v>43504</c:v>
                </c:pt>
                <c:pt idx="1122">
                  <c:v>43504</c:v>
                </c:pt>
                <c:pt idx="1123">
                  <c:v>43504</c:v>
                </c:pt>
                <c:pt idx="1124">
                  <c:v>43504</c:v>
                </c:pt>
                <c:pt idx="1125">
                  <c:v>43509</c:v>
                </c:pt>
                <c:pt idx="1126">
                  <c:v>43509</c:v>
                </c:pt>
                <c:pt idx="1127">
                  <c:v>43509</c:v>
                </c:pt>
                <c:pt idx="1128">
                  <c:v>43509</c:v>
                </c:pt>
                <c:pt idx="1129">
                  <c:v>43509</c:v>
                </c:pt>
                <c:pt idx="1130">
                  <c:v>43509</c:v>
                </c:pt>
                <c:pt idx="1131">
                  <c:v>43509</c:v>
                </c:pt>
                <c:pt idx="1132">
                  <c:v>43509</c:v>
                </c:pt>
                <c:pt idx="1133">
                  <c:v>43509</c:v>
                </c:pt>
                <c:pt idx="1134">
                  <c:v>43509</c:v>
                </c:pt>
                <c:pt idx="1135">
                  <c:v>43509</c:v>
                </c:pt>
                <c:pt idx="1136">
                  <c:v>43509</c:v>
                </c:pt>
                <c:pt idx="1137">
                  <c:v>43509</c:v>
                </c:pt>
                <c:pt idx="1138">
                  <c:v>43509</c:v>
                </c:pt>
                <c:pt idx="1139">
                  <c:v>43509</c:v>
                </c:pt>
                <c:pt idx="1140">
                  <c:v>43509</c:v>
                </c:pt>
                <c:pt idx="1141">
                  <c:v>43509</c:v>
                </c:pt>
                <c:pt idx="1142">
                  <c:v>43509</c:v>
                </c:pt>
                <c:pt idx="1143">
                  <c:v>43509</c:v>
                </c:pt>
                <c:pt idx="1144">
                  <c:v>43509</c:v>
                </c:pt>
                <c:pt idx="1145">
                  <c:v>43510</c:v>
                </c:pt>
                <c:pt idx="1146">
                  <c:v>43510</c:v>
                </c:pt>
                <c:pt idx="1147">
                  <c:v>43511</c:v>
                </c:pt>
                <c:pt idx="1148">
                  <c:v>43511</c:v>
                </c:pt>
                <c:pt idx="1149">
                  <c:v>43511</c:v>
                </c:pt>
                <c:pt idx="1150">
                  <c:v>43511</c:v>
                </c:pt>
                <c:pt idx="1151">
                  <c:v>43511</c:v>
                </c:pt>
                <c:pt idx="1152">
                  <c:v>43511</c:v>
                </c:pt>
                <c:pt idx="1153">
                  <c:v>43511</c:v>
                </c:pt>
                <c:pt idx="1154">
                  <c:v>43511</c:v>
                </c:pt>
                <c:pt idx="1155">
                  <c:v>43511</c:v>
                </c:pt>
                <c:pt idx="1156">
                  <c:v>43511</c:v>
                </c:pt>
                <c:pt idx="1157">
                  <c:v>43511</c:v>
                </c:pt>
                <c:pt idx="1158">
                  <c:v>43511</c:v>
                </c:pt>
                <c:pt idx="1159">
                  <c:v>43511</c:v>
                </c:pt>
                <c:pt idx="1160">
                  <c:v>43511</c:v>
                </c:pt>
                <c:pt idx="1161">
                  <c:v>43511</c:v>
                </c:pt>
                <c:pt idx="1162">
                  <c:v>43511</c:v>
                </c:pt>
                <c:pt idx="1163">
                  <c:v>43511</c:v>
                </c:pt>
                <c:pt idx="1164">
                  <c:v>43511</c:v>
                </c:pt>
                <c:pt idx="1165">
                  <c:v>43511</c:v>
                </c:pt>
                <c:pt idx="1166">
                  <c:v>43511</c:v>
                </c:pt>
                <c:pt idx="1167">
                  <c:v>43511</c:v>
                </c:pt>
                <c:pt idx="1168">
                  <c:v>43511</c:v>
                </c:pt>
                <c:pt idx="1169">
                  <c:v>43511</c:v>
                </c:pt>
                <c:pt idx="1170">
                  <c:v>43512</c:v>
                </c:pt>
                <c:pt idx="1171">
                  <c:v>43512</c:v>
                </c:pt>
                <c:pt idx="1172">
                  <c:v>43512</c:v>
                </c:pt>
                <c:pt idx="1173">
                  <c:v>43516</c:v>
                </c:pt>
                <c:pt idx="1174">
                  <c:v>43516</c:v>
                </c:pt>
                <c:pt idx="1175">
                  <c:v>43516</c:v>
                </c:pt>
                <c:pt idx="1176">
                  <c:v>43516</c:v>
                </c:pt>
                <c:pt idx="1177">
                  <c:v>43516</c:v>
                </c:pt>
                <c:pt idx="1178">
                  <c:v>43516</c:v>
                </c:pt>
                <c:pt idx="1179">
                  <c:v>43516</c:v>
                </c:pt>
                <c:pt idx="1180">
                  <c:v>43516</c:v>
                </c:pt>
                <c:pt idx="1181">
                  <c:v>43516</c:v>
                </c:pt>
                <c:pt idx="1182">
                  <c:v>43516</c:v>
                </c:pt>
                <c:pt idx="1183">
                  <c:v>43516</c:v>
                </c:pt>
                <c:pt idx="1184">
                  <c:v>43516</c:v>
                </c:pt>
                <c:pt idx="1185">
                  <c:v>43516</c:v>
                </c:pt>
                <c:pt idx="1186">
                  <c:v>43516</c:v>
                </c:pt>
                <c:pt idx="1187">
                  <c:v>43516</c:v>
                </c:pt>
                <c:pt idx="1188">
                  <c:v>43516</c:v>
                </c:pt>
                <c:pt idx="1189">
                  <c:v>43516</c:v>
                </c:pt>
                <c:pt idx="1190">
                  <c:v>43516</c:v>
                </c:pt>
                <c:pt idx="1191">
                  <c:v>43516</c:v>
                </c:pt>
                <c:pt idx="1192">
                  <c:v>43516</c:v>
                </c:pt>
                <c:pt idx="1193">
                  <c:v>43516</c:v>
                </c:pt>
                <c:pt idx="1194">
                  <c:v>43516</c:v>
                </c:pt>
                <c:pt idx="1195">
                  <c:v>43516</c:v>
                </c:pt>
                <c:pt idx="1196">
                  <c:v>43516</c:v>
                </c:pt>
                <c:pt idx="1197">
                  <c:v>43516</c:v>
                </c:pt>
                <c:pt idx="1198">
                  <c:v>43516</c:v>
                </c:pt>
                <c:pt idx="1199">
                  <c:v>43516</c:v>
                </c:pt>
                <c:pt idx="1200">
                  <c:v>43516</c:v>
                </c:pt>
                <c:pt idx="1201">
                  <c:v>43521</c:v>
                </c:pt>
                <c:pt idx="1202">
                  <c:v>43521</c:v>
                </c:pt>
                <c:pt idx="1203">
                  <c:v>43523</c:v>
                </c:pt>
                <c:pt idx="1204">
                  <c:v>43523</c:v>
                </c:pt>
                <c:pt idx="1205">
                  <c:v>43523</c:v>
                </c:pt>
                <c:pt idx="1206">
                  <c:v>43523</c:v>
                </c:pt>
                <c:pt idx="1207">
                  <c:v>43523</c:v>
                </c:pt>
                <c:pt idx="1208">
                  <c:v>43523</c:v>
                </c:pt>
                <c:pt idx="1209">
                  <c:v>43523</c:v>
                </c:pt>
                <c:pt idx="1210">
                  <c:v>43523</c:v>
                </c:pt>
                <c:pt idx="1211">
                  <c:v>43523</c:v>
                </c:pt>
                <c:pt idx="1212">
                  <c:v>43523</c:v>
                </c:pt>
                <c:pt idx="1213">
                  <c:v>43523</c:v>
                </c:pt>
                <c:pt idx="1214">
                  <c:v>43523</c:v>
                </c:pt>
                <c:pt idx="1215">
                  <c:v>43523</c:v>
                </c:pt>
                <c:pt idx="1216">
                  <c:v>43523</c:v>
                </c:pt>
                <c:pt idx="1217">
                  <c:v>43523</c:v>
                </c:pt>
                <c:pt idx="1218">
                  <c:v>43523</c:v>
                </c:pt>
                <c:pt idx="1219">
                  <c:v>43523</c:v>
                </c:pt>
                <c:pt idx="1220">
                  <c:v>43523</c:v>
                </c:pt>
                <c:pt idx="1221">
                  <c:v>43523</c:v>
                </c:pt>
                <c:pt idx="1222">
                  <c:v>43523</c:v>
                </c:pt>
                <c:pt idx="1223">
                  <c:v>43523</c:v>
                </c:pt>
                <c:pt idx="1224">
                  <c:v>43523</c:v>
                </c:pt>
                <c:pt idx="1225">
                  <c:v>43523</c:v>
                </c:pt>
                <c:pt idx="1226">
                  <c:v>43523</c:v>
                </c:pt>
                <c:pt idx="1227">
                  <c:v>43523</c:v>
                </c:pt>
                <c:pt idx="1228">
                  <c:v>43523</c:v>
                </c:pt>
                <c:pt idx="1229">
                  <c:v>43523</c:v>
                </c:pt>
                <c:pt idx="1230">
                  <c:v>43523</c:v>
                </c:pt>
                <c:pt idx="1231">
                  <c:v>43523</c:v>
                </c:pt>
                <c:pt idx="1232">
                  <c:v>43523</c:v>
                </c:pt>
                <c:pt idx="1233">
                  <c:v>43523</c:v>
                </c:pt>
                <c:pt idx="1234">
                  <c:v>43524</c:v>
                </c:pt>
                <c:pt idx="1235">
                  <c:v>43524</c:v>
                </c:pt>
                <c:pt idx="1236">
                  <c:v>43524</c:v>
                </c:pt>
                <c:pt idx="1237">
                  <c:v>43525</c:v>
                </c:pt>
                <c:pt idx="1238">
                  <c:v>43525</c:v>
                </c:pt>
                <c:pt idx="1239">
                  <c:v>43526</c:v>
                </c:pt>
                <c:pt idx="1240">
                  <c:v>43526</c:v>
                </c:pt>
                <c:pt idx="1241">
                  <c:v>43529</c:v>
                </c:pt>
                <c:pt idx="1242">
                  <c:v>43529</c:v>
                </c:pt>
                <c:pt idx="1243">
                  <c:v>43529</c:v>
                </c:pt>
                <c:pt idx="1244">
                  <c:v>43532</c:v>
                </c:pt>
                <c:pt idx="1245">
                  <c:v>43532</c:v>
                </c:pt>
                <c:pt idx="1246">
                  <c:v>43532</c:v>
                </c:pt>
                <c:pt idx="1247">
                  <c:v>43532</c:v>
                </c:pt>
                <c:pt idx="1248">
                  <c:v>43532</c:v>
                </c:pt>
                <c:pt idx="1249">
                  <c:v>43532</c:v>
                </c:pt>
                <c:pt idx="1250">
                  <c:v>43532</c:v>
                </c:pt>
                <c:pt idx="1251">
                  <c:v>43532</c:v>
                </c:pt>
                <c:pt idx="1252">
                  <c:v>43532</c:v>
                </c:pt>
                <c:pt idx="1253">
                  <c:v>43532</c:v>
                </c:pt>
                <c:pt idx="1254">
                  <c:v>43532</c:v>
                </c:pt>
                <c:pt idx="1255">
                  <c:v>43532</c:v>
                </c:pt>
                <c:pt idx="1256">
                  <c:v>43532</c:v>
                </c:pt>
                <c:pt idx="1257">
                  <c:v>43532</c:v>
                </c:pt>
                <c:pt idx="1258">
                  <c:v>43532</c:v>
                </c:pt>
                <c:pt idx="1259">
                  <c:v>43532</c:v>
                </c:pt>
                <c:pt idx="1260">
                  <c:v>43532</c:v>
                </c:pt>
                <c:pt idx="1261">
                  <c:v>43532</c:v>
                </c:pt>
                <c:pt idx="1262">
                  <c:v>43532</c:v>
                </c:pt>
                <c:pt idx="1263">
                  <c:v>43532</c:v>
                </c:pt>
                <c:pt idx="1264">
                  <c:v>43532</c:v>
                </c:pt>
                <c:pt idx="1265">
                  <c:v>43532</c:v>
                </c:pt>
                <c:pt idx="1266">
                  <c:v>43532</c:v>
                </c:pt>
                <c:pt idx="1267">
                  <c:v>43536</c:v>
                </c:pt>
                <c:pt idx="1268">
                  <c:v>43537</c:v>
                </c:pt>
                <c:pt idx="1269">
                  <c:v>43537</c:v>
                </c:pt>
                <c:pt idx="1270">
                  <c:v>43537</c:v>
                </c:pt>
                <c:pt idx="1271">
                  <c:v>43537</c:v>
                </c:pt>
                <c:pt idx="1272">
                  <c:v>43537</c:v>
                </c:pt>
                <c:pt idx="1273">
                  <c:v>43537</c:v>
                </c:pt>
                <c:pt idx="1274">
                  <c:v>43537</c:v>
                </c:pt>
                <c:pt idx="1275">
                  <c:v>43537</c:v>
                </c:pt>
                <c:pt idx="1276">
                  <c:v>43537</c:v>
                </c:pt>
                <c:pt idx="1277">
                  <c:v>43537</c:v>
                </c:pt>
                <c:pt idx="1278">
                  <c:v>43537</c:v>
                </c:pt>
                <c:pt idx="1279">
                  <c:v>43537</c:v>
                </c:pt>
                <c:pt idx="1280">
                  <c:v>43537</c:v>
                </c:pt>
                <c:pt idx="1281">
                  <c:v>43537</c:v>
                </c:pt>
                <c:pt idx="1282">
                  <c:v>43537</c:v>
                </c:pt>
                <c:pt idx="1283">
                  <c:v>43537</c:v>
                </c:pt>
                <c:pt idx="1284">
                  <c:v>43537</c:v>
                </c:pt>
                <c:pt idx="1285">
                  <c:v>43537</c:v>
                </c:pt>
                <c:pt idx="1286">
                  <c:v>43537</c:v>
                </c:pt>
                <c:pt idx="1287">
                  <c:v>43537</c:v>
                </c:pt>
                <c:pt idx="1288">
                  <c:v>43537</c:v>
                </c:pt>
                <c:pt idx="1289">
                  <c:v>43537</c:v>
                </c:pt>
                <c:pt idx="1290">
                  <c:v>43537</c:v>
                </c:pt>
                <c:pt idx="1291">
                  <c:v>43537</c:v>
                </c:pt>
                <c:pt idx="1292">
                  <c:v>43537</c:v>
                </c:pt>
                <c:pt idx="1293">
                  <c:v>43537</c:v>
                </c:pt>
                <c:pt idx="1294">
                  <c:v>43537</c:v>
                </c:pt>
                <c:pt idx="1295">
                  <c:v>43537</c:v>
                </c:pt>
                <c:pt idx="1296">
                  <c:v>43537</c:v>
                </c:pt>
                <c:pt idx="1297">
                  <c:v>43537</c:v>
                </c:pt>
                <c:pt idx="1298">
                  <c:v>43537</c:v>
                </c:pt>
                <c:pt idx="1299">
                  <c:v>43537</c:v>
                </c:pt>
                <c:pt idx="1300">
                  <c:v>43537</c:v>
                </c:pt>
                <c:pt idx="1301">
                  <c:v>43537</c:v>
                </c:pt>
                <c:pt idx="1302">
                  <c:v>43537</c:v>
                </c:pt>
                <c:pt idx="1303">
                  <c:v>43537</c:v>
                </c:pt>
                <c:pt idx="1304">
                  <c:v>43537</c:v>
                </c:pt>
                <c:pt idx="1305">
                  <c:v>43537</c:v>
                </c:pt>
                <c:pt idx="1306">
                  <c:v>43537</c:v>
                </c:pt>
                <c:pt idx="1307">
                  <c:v>43539</c:v>
                </c:pt>
                <c:pt idx="1308">
                  <c:v>43539</c:v>
                </c:pt>
                <c:pt idx="1309">
                  <c:v>43539</c:v>
                </c:pt>
                <c:pt idx="1310">
                  <c:v>43539</c:v>
                </c:pt>
                <c:pt idx="1311">
                  <c:v>43539</c:v>
                </c:pt>
                <c:pt idx="1312">
                  <c:v>43539</c:v>
                </c:pt>
                <c:pt idx="1313">
                  <c:v>43539</c:v>
                </c:pt>
                <c:pt idx="1314">
                  <c:v>43539</c:v>
                </c:pt>
                <c:pt idx="1315">
                  <c:v>43539</c:v>
                </c:pt>
                <c:pt idx="1316">
                  <c:v>43539</c:v>
                </c:pt>
                <c:pt idx="1317">
                  <c:v>43539</c:v>
                </c:pt>
                <c:pt idx="1318">
                  <c:v>43539</c:v>
                </c:pt>
                <c:pt idx="1319">
                  <c:v>43539</c:v>
                </c:pt>
                <c:pt idx="1320">
                  <c:v>43539</c:v>
                </c:pt>
                <c:pt idx="1321">
                  <c:v>43539</c:v>
                </c:pt>
                <c:pt idx="1322">
                  <c:v>43539</c:v>
                </c:pt>
                <c:pt idx="1323">
                  <c:v>43539</c:v>
                </c:pt>
                <c:pt idx="1324">
                  <c:v>43539</c:v>
                </c:pt>
                <c:pt idx="1325">
                  <c:v>43539</c:v>
                </c:pt>
                <c:pt idx="1326">
                  <c:v>43539</c:v>
                </c:pt>
                <c:pt idx="1327">
                  <c:v>43539</c:v>
                </c:pt>
                <c:pt idx="1328">
                  <c:v>43539</c:v>
                </c:pt>
                <c:pt idx="1329">
                  <c:v>43539</c:v>
                </c:pt>
                <c:pt idx="1330">
                  <c:v>43539</c:v>
                </c:pt>
                <c:pt idx="1331">
                  <c:v>43539</c:v>
                </c:pt>
                <c:pt idx="1332">
                  <c:v>43539</c:v>
                </c:pt>
                <c:pt idx="1333">
                  <c:v>43539</c:v>
                </c:pt>
                <c:pt idx="1334">
                  <c:v>43539</c:v>
                </c:pt>
                <c:pt idx="1335">
                  <c:v>43539</c:v>
                </c:pt>
                <c:pt idx="1336">
                  <c:v>43539</c:v>
                </c:pt>
                <c:pt idx="1337">
                  <c:v>43539</c:v>
                </c:pt>
                <c:pt idx="1338">
                  <c:v>43539</c:v>
                </c:pt>
                <c:pt idx="1339">
                  <c:v>43539</c:v>
                </c:pt>
                <c:pt idx="1340">
                  <c:v>43539</c:v>
                </c:pt>
                <c:pt idx="1341">
                  <c:v>43539</c:v>
                </c:pt>
                <c:pt idx="1342">
                  <c:v>43539</c:v>
                </c:pt>
                <c:pt idx="1343">
                  <c:v>43539</c:v>
                </c:pt>
                <c:pt idx="1344">
                  <c:v>43539</c:v>
                </c:pt>
                <c:pt idx="1345">
                  <c:v>43539</c:v>
                </c:pt>
                <c:pt idx="1346">
                  <c:v>43539</c:v>
                </c:pt>
                <c:pt idx="1347">
                  <c:v>43539</c:v>
                </c:pt>
                <c:pt idx="1348">
                  <c:v>43539</c:v>
                </c:pt>
                <c:pt idx="1349">
                  <c:v>43539</c:v>
                </c:pt>
                <c:pt idx="1350">
                  <c:v>43539</c:v>
                </c:pt>
                <c:pt idx="1351">
                  <c:v>43539</c:v>
                </c:pt>
                <c:pt idx="1352">
                  <c:v>43539</c:v>
                </c:pt>
                <c:pt idx="1353">
                  <c:v>43544</c:v>
                </c:pt>
                <c:pt idx="1354">
                  <c:v>43544</c:v>
                </c:pt>
                <c:pt idx="1355">
                  <c:v>43544</c:v>
                </c:pt>
                <c:pt idx="1356">
                  <c:v>43544</c:v>
                </c:pt>
                <c:pt idx="1357">
                  <c:v>43544</c:v>
                </c:pt>
                <c:pt idx="1358">
                  <c:v>43544</c:v>
                </c:pt>
                <c:pt idx="1359">
                  <c:v>43544</c:v>
                </c:pt>
                <c:pt idx="1360">
                  <c:v>43544</c:v>
                </c:pt>
                <c:pt idx="1361">
                  <c:v>43544</c:v>
                </c:pt>
                <c:pt idx="1362">
                  <c:v>43544</c:v>
                </c:pt>
                <c:pt idx="1363">
                  <c:v>43544</c:v>
                </c:pt>
                <c:pt idx="1364">
                  <c:v>43544</c:v>
                </c:pt>
                <c:pt idx="1365">
                  <c:v>43544</c:v>
                </c:pt>
                <c:pt idx="1366">
                  <c:v>43544</c:v>
                </c:pt>
                <c:pt idx="1367">
                  <c:v>43544</c:v>
                </c:pt>
                <c:pt idx="1368">
                  <c:v>43544</c:v>
                </c:pt>
                <c:pt idx="1369">
                  <c:v>43544</c:v>
                </c:pt>
                <c:pt idx="1370">
                  <c:v>43544</c:v>
                </c:pt>
                <c:pt idx="1371">
                  <c:v>43544</c:v>
                </c:pt>
                <c:pt idx="1372">
                  <c:v>43544</c:v>
                </c:pt>
                <c:pt idx="1373">
                  <c:v>43544</c:v>
                </c:pt>
                <c:pt idx="1374">
                  <c:v>43544</c:v>
                </c:pt>
                <c:pt idx="1375">
                  <c:v>43546</c:v>
                </c:pt>
                <c:pt idx="1376">
                  <c:v>43546</c:v>
                </c:pt>
                <c:pt idx="1377">
                  <c:v>43546</c:v>
                </c:pt>
                <c:pt idx="1378">
                  <c:v>43546</c:v>
                </c:pt>
                <c:pt idx="1379">
                  <c:v>43546</c:v>
                </c:pt>
                <c:pt idx="1380">
                  <c:v>43546</c:v>
                </c:pt>
                <c:pt idx="1381">
                  <c:v>43546</c:v>
                </c:pt>
                <c:pt idx="1382">
                  <c:v>43546</c:v>
                </c:pt>
                <c:pt idx="1383">
                  <c:v>43546</c:v>
                </c:pt>
                <c:pt idx="1384">
                  <c:v>43546</c:v>
                </c:pt>
                <c:pt idx="1385">
                  <c:v>43546</c:v>
                </c:pt>
                <c:pt idx="1386">
                  <c:v>43546</c:v>
                </c:pt>
                <c:pt idx="1387">
                  <c:v>43551</c:v>
                </c:pt>
                <c:pt idx="1388">
                  <c:v>43551</c:v>
                </c:pt>
                <c:pt idx="1389">
                  <c:v>43551</c:v>
                </c:pt>
                <c:pt idx="1390">
                  <c:v>43551</c:v>
                </c:pt>
                <c:pt idx="1391">
                  <c:v>43551</c:v>
                </c:pt>
                <c:pt idx="1392">
                  <c:v>43551</c:v>
                </c:pt>
                <c:pt idx="1393">
                  <c:v>43551</c:v>
                </c:pt>
                <c:pt idx="1394">
                  <c:v>43551</c:v>
                </c:pt>
                <c:pt idx="1395">
                  <c:v>43551</c:v>
                </c:pt>
                <c:pt idx="1396">
                  <c:v>43551</c:v>
                </c:pt>
                <c:pt idx="1397">
                  <c:v>43551</c:v>
                </c:pt>
                <c:pt idx="1398">
                  <c:v>43551</c:v>
                </c:pt>
                <c:pt idx="1399">
                  <c:v>43551</c:v>
                </c:pt>
                <c:pt idx="1400">
                  <c:v>43551</c:v>
                </c:pt>
                <c:pt idx="1401">
                  <c:v>43551</c:v>
                </c:pt>
                <c:pt idx="1402">
                  <c:v>43551</c:v>
                </c:pt>
                <c:pt idx="1403">
                  <c:v>43551</c:v>
                </c:pt>
                <c:pt idx="1404">
                  <c:v>43551</c:v>
                </c:pt>
                <c:pt idx="1405">
                  <c:v>43551</c:v>
                </c:pt>
                <c:pt idx="1406">
                  <c:v>43551</c:v>
                </c:pt>
                <c:pt idx="1407">
                  <c:v>43551</c:v>
                </c:pt>
                <c:pt idx="1408">
                  <c:v>43551</c:v>
                </c:pt>
                <c:pt idx="1409">
                  <c:v>43551</c:v>
                </c:pt>
                <c:pt idx="1410">
                  <c:v>43551</c:v>
                </c:pt>
                <c:pt idx="1411">
                  <c:v>43551</c:v>
                </c:pt>
                <c:pt idx="1412">
                  <c:v>43551</c:v>
                </c:pt>
                <c:pt idx="1413">
                  <c:v>43551</c:v>
                </c:pt>
                <c:pt idx="1414">
                  <c:v>43551</c:v>
                </c:pt>
                <c:pt idx="1415">
                  <c:v>43551</c:v>
                </c:pt>
                <c:pt idx="1416">
                  <c:v>43551</c:v>
                </c:pt>
                <c:pt idx="1417">
                  <c:v>43551</c:v>
                </c:pt>
                <c:pt idx="1418">
                  <c:v>43551</c:v>
                </c:pt>
                <c:pt idx="1419">
                  <c:v>43551</c:v>
                </c:pt>
                <c:pt idx="1420">
                  <c:v>43551</c:v>
                </c:pt>
                <c:pt idx="1421">
                  <c:v>43551</c:v>
                </c:pt>
                <c:pt idx="1422">
                  <c:v>43551</c:v>
                </c:pt>
                <c:pt idx="1423">
                  <c:v>43551</c:v>
                </c:pt>
                <c:pt idx="1424">
                  <c:v>43551</c:v>
                </c:pt>
                <c:pt idx="1425">
                  <c:v>43551</c:v>
                </c:pt>
                <c:pt idx="1426">
                  <c:v>43551</c:v>
                </c:pt>
                <c:pt idx="1427">
                  <c:v>43551</c:v>
                </c:pt>
                <c:pt idx="1428">
                  <c:v>43551</c:v>
                </c:pt>
                <c:pt idx="1429">
                  <c:v>43551</c:v>
                </c:pt>
                <c:pt idx="1430">
                  <c:v>43551</c:v>
                </c:pt>
                <c:pt idx="1431">
                  <c:v>43551</c:v>
                </c:pt>
                <c:pt idx="1432">
                  <c:v>43551</c:v>
                </c:pt>
                <c:pt idx="1433">
                  <c:v>43551</c:v>
                </c:pt>
                <c:pt idx="1434">
                  <c:v>43551</c:v>
                </c:pt>
                <c:pt idx="1435">
                  <c:v>43551</c:v>
                </c:pt>
                <c:pt idx="1436">
                  <c:v>43551</c:v>
                </c:pt>
                <c:pt idx="1437">
                  <c:v>43551</c:v>
                </c:pt>
                <c:pt idx="1438">
                  <c:v>43551</c:v>
                </c:pt>
                <c:pt idx="1439">
                  <c:v>43551</c:v>
                </c:pt>
                <c:pt idx="1440">
                  <c:v>43551</c:v>
                </c:pt>
                <c:pt idx="1441">
                  <c:v>43551</c:v>
                </c:pt>
                <c:pt idx="1442">
                  <c:v>43551</c:v>
                </c:pt>
                <c:pt idx="1443">
                  <c:v>43551</c:v>
                </c:pt>
                <c:pt idx="1444">
                  <c:v>43551</c:v>
                </c:pt>
                <c:pt idx="1445">
                  <c:v>43551</c:v>
                </c:pt>
                <c:pt idx="1446">
                  <c:v>43551</c:v>
                </c:pt>
                <c:pt idx="1447">
                  <c:v>43551</c:v>
                </c:pt>
                <c:pt idx="1448">
                  <c:v>43551</c:v>
                </c:pt>
                <c:pt idx="1449">
                  <c:v>43551</c:v>
                </c:pt>
                <c:pt idx="1450">
                  <c:v>43551</c:v>
                </c:pt>
                <c:pt idx="1451">
                  <c:v>43551</c:v>
                </c:pt>
                <c:pt idx="1452">
                  <c:v>43551</c:v>
                </c:pt>
                <c:pt idx="1453">
                  <c:v>43551</c:v>
                </c:pt>
                <c:pt idx="1454">
                  <c:v>43551</c:v>
                </c:pt>
                <c:pt idx="1455">
                  <c:v>43551</c:v>
                </c:pt>
                <c:pt idx="1456">
                  <c:v>43551</c:v>
                </c:pt>
                <c:pt idx="1457">
                  <c:v>43551</c:v>
                </c:pt>
                <c:pt idx="1458">
                  <c:v>43551</c:v>
                </c:pt>
                <c:pt idx="1459">
                  <c:v>43551</c:v>
                </c:pt>
                <c:pt idx="1460">
                  <c:v>43551</c:v>
                </c:pt>
                <c:pt idx="1461">
                  <c:v>43551</c:v>
                </c:pt>
                <c:pt idx="1462">
                  <c:v>43551</c:v>
                </c:pt>
                <c:pt idx="1463">
                  <c:v>43551</c:v>
                </c:pt>
                <c:pt idx="1464">
                  <c:v>43551</c:v>
                </c:pt>
                <c:pt idx="1465">
                  <c:v>43551</c:v>
                </c:pt>
                <c:pt idx="1466">
                  <c:v>43551</c:v>
                </c:pt>
                <c:pt idx="1467">
                  <c:v>43553</c:v>
                </c:pt>
                <c:pt idx="1468">
                  <c:v>43553</c:v>
                </c:pt>
                <c:pt idx="1469">
                  <c:v>43553</c:v>
                </c:pt>
                <c:pt idx="1470">
                  <c:v>43553</c:v>
                </c:pt>
                <c:pt idx="1471">
                  <c:v>43553</c:v>
                </c:pt>
                <c:pt idx="1472">
                  <c:v>43553</c:v>
                </c:pt>
                <c:pt idx="1473">
                  <c:v>43553</c:v>
                </c:pt>
                <c:pt idx="1474">
                  <c:v>43553</c:v>
                </c:pt>
                <c:pt idx="1475">
                  <c:v>43553</c:v>
                </c:pt>
                <c:pt idx="1476">
                  <c:v>43553</c:v>
                </c:pt>
                <c:pt idx="1477">
                  <c:v>43553</c:v>
                </c:pt>
                <c:pt idx="1478">
                  <c:v>43553</c:v>
                </c:pt>
                <c:pt idx="1479">
                  <c:v>43554</c:v>
                </c:pt>
                <c:pt idx="1480">
                  <c:v>43554</c:v>
                </c:pt>
                <c:pt idx="1481">
                  <c:v>43554</c:v>
                </c:pt>
                <c:pt idx="1482">
                  <c:v>43554</c:v>
                </c:pt>
                <c:pt idx="1483">
                  <c:v>43554</c:v>
                </c:pt>
                <c:pt idx="1484">
                  <c:v>43554</c:v>
                </c:pt>
                <c:pt idx="1485">
                  <c:v>43554</c:v>
                </c:pt>
                <c:pt idx="1486">
                  <c:v>43554</c:v>
                </c:pt>
                <c:pt idx="1487">
                  <c:v>43554</c:v>
                </c:pt>
                <c:pt idx="1488">
                  <c:v>43554</c:v>
                </c:pt>
                <c:pt idx="1489">
                  <c:v>43554</c:v>
                </c:pt>
                <c:pt idx="1490">
                  <c:v>43556</c:v>
                </c:pt>
                <c:pt idx="1491">
                  <c:v>43557</c:v>
                </c:pt>
                <c:pt idx="1492">
                  <c:v>43557</c:v>
                </c:pt>
                <c:pt idx="1493">
                  <c:v>43557</c:v>
                </c:pt>
                <c:pt idx="1494">
                  <c:v>43557</c:v>
                </c:pt>
                <c:pt idx="1495">
                  <c:v>43557</c:v>
                </c:pt>
                <c:pt idx="1496">
                  <c:v>43557</c:v>
                </c:pt>
                <c:pt idx="1497">
                  <c:v>43557</c:v>
                </c:pt>
                <c:pt idx="1498">
                  <c:v>43557</c:v>
                </c:pt>
                <c:pt idx="1499">
                  <c:v>43557</c:v>
                </c:pt>
                <c:pt idx="1500">
                  <c:v>43557</c:v>
                </c:pt>
                <c:pt idx="1501">
                  <c:v>43557</c:v>
                </c:pt>
                <c:pt idx="1502">
                  <c:v>43557</c:v>
                </c:pt>
                <c:pt idx="1503">
                  <c:v>43557</c:v>
                </c:pt>
                <c:pt idx="1504">
                  <c:v>43557</c:v>
                </c:pt>
                <c:pt idx="1505">
                  <c:v>43560</c:v>
                </c:pt>
                <c:pt idx="1506">
                  <c:v>43560</c:v>
                </c:pt>
                <c:pt idx="1507">
                  <c:v>43560</c:v>
                </c:pt>
                <c:pt idx="1508">
                  <c:v>43560</c:v>
                </c:pt>
                <c:pt idx="1509">
                  <c:v>43560</c:v>
                </c:pt>
                <c:pt idx="1510">
                  <c:v>43560</c:v>
                </c:pt>
                <c:pt idx="1511">
                  <c:v>43560</c:v>
                </c:pt>
                <c:pt idx="1512">
                  <c:v>43560</c:v>
                </c:pt>
                <c:pt idx="1513">
                  <c:v>43560</c:v>
                </c:pt>
                <c:pt idx="1514">
                  <c:v>43560</c:v>
                </c:pt>
                <c:pt idx="1515">
                  <c:v>43560</c:v>
                </c:pt>
                <c:pt idx="1516">
                  <c:v>43560</c:v>
                </c:pt>
                <c:pt idx="1517">
                  <c:v>43560</c:v>
                </c:pt>
                <c:pt idx="1518">
                  <c:v>43560</c:v>
                </c:pt>
                <c:pt idx="1519">
                  <c:v>43560</c:v>
                </c:pt>
                <c:pt idx="1520">
                  <c:v>43560</c:v>
                </c:pt>
                <c:pt idx="1521">
                  <c:v>43560</c:v>
                </c:pt>
                <c:pt idx="1522">
                  <c:v>43560</c:v>
                </c:pt>
                <c:pt idx="1523">
                  <c:v>43560</c:v>
                </c:pt>
                <c:pt idx="1524">
                  <c:v>43560</c:v>
                </c:pt>
                <c:pt idx="1525">
                  <c:v>43561</c:v>
                </c:pt>
                <c:pt idx="1526">
                  <c:v>43561</c:v>
                </c:pt>
                <c:pt idx="1527">
                  <c:v>43562</c:v>
                </c:pt>
                <c:pt idx="1528">
                  <c:v>43565</c:v>
                </c:pt>
                <c:pt idx="1529">
                  <c:v>43565</c:v>
                </c:pt>
                <c:pt idx="1530">
                  <c:v>43565</c:v>
                </c:pt>
                <c:pt idx="1531">
                  <c:v>43565</c:v>
                </c:pt>
                <c:pt idx="1532">
                  <c:v>43565</c:v>
                </c:pt>
                <c:pt idx="1533">
                  <c:v>43565</c:v>
                </c:pt>
                <c:pt idx="1534">
                  <c:v>43565</c:v>
                </c:pt>
                <c:pt idx="1535">
                  <c:v>43565</c:v>
                </c:pt>
                <c:pt idx="1536">
                  <c:v>43565</c:v>
                </c:pt>
                <c:pt idx="1537">
                  <c:v>43565</c:v>
                </c:pt>
                <c:pt idx="1538">
                  <c:v>43565</c:v>
                </c:pt>
                <c:pt idx="1539">
                  <c:v>43566</c:v>
                </c:pt>
                <c:pt idx="1540">
                  <c:v>43566</c:v>
                </c:pt>
                <c:pt idx="1541">
                  <c:v>43566</c:v>
                </c:pt>
                <c:pt idx="1542">
                  <c:v>43566</c:v>
                </c:pt>
                <c:pt idx="1543">
                  <c:v>43567</c:v>
                </c:pt>
                <c:pt idx="1544">
                  <c:v>43567</c:v>
                </c:pt>
                <c:pt idx="1545">
                  <c:v>43567</c:v>
                </c:pt>
                <c:pt idx="1546">
                  <c:v>43567</c:v>
                </c:pt>
                <c:pt idx="1547">
                  <c:v>43567</c:v>
                </c:pt>
                <c:pt idx="1548">
                  <c:v>43567</c:v>
                </c:pt>
                <c:pt idx="1549">
                  <c:v>43567</c:v>
                </c:pt>
                <c:pt idx="1550">
                  <c:v>43567</c:v>
                </c:pt>
                <c:pt idx="1551">
                  <c:v>43567</c:v>
                </c:pt>
                <c:pt idx="1552">
                  <c:v>43567</c:v>
                </c:pt>
                <c:pt idx="1553">
                  <c:v>43567</c:v>
                </c:pt>
                <c:pt idx="1554">
                  <c:v>43567</c:v>
                </c:pt>
                <c:pt idx="1555">
                  <c:v>43567</c:v>
                </c:pt>
                <c:pt idx="1556">
                  <c:v>43567</c:v>
                </c:pt>
                <c:pt idx="1557">
                  <c:v>43567</c:v>
                </c:pt>
                <c:pt idx="1558">
                  <c:v>43567</c:v>
                </c:pt>
                <c:pt idx="1559">
                  <c:v>43567</c:v>
                </c:pt>
                <c:pt idx="1560">
                  <c:v>43567</c:v>
                </c:pt>
                <c:pt idx="1561">
                  <c:v>43567</c:v>
                </c:pt>
                <c:pt idx="1562">
                  <c:v>43567</c:v>
                </c:pt>
                <c:pt idx="1563">
                  <c:v>43567</c:v>
                </c:pt>
                <c:pt idx="1564">
                  <c:v>43567</c:v>
                </c:pt>
                <c:pt idx="1565">
                  <c:v>43567</c:v>
                </c:pt>
                <c:pt idx="1566">
                  <c:v>43567</c:v>
                </c:pt>
                <c:pt idx="1567">
                  <c:v>43567</c:v>
                </c:pt>
                <c:pt idx="1568">
                  <c:v>43567</c:v>
                </c:pt>
                <c:pt idx="1569">
                  <c:v>43567</c:v>
                </c:pt>
                <c:pt idx="1570">
                  <c:v>43567</c:v>
                </c:pt>
                <c:pt idx="1571">
                  <c:v>43567</c:v>
                </c:pt>
                <c:pt idx="1572">
                  <c:v>43567</c:v>
                </c:pt>
                <c:pt idx="1573">
                  <c:v>43567</c:v>
                </c:pt>
                <c:pt idx="1574">
                  <c:v>43567</c:v>
                </c:pt>
                <c:pt idx="1575">
                  <c:v>43567</c:v>
                </c:pt>
                <c:pt idx="1576">
                  <c:v>43567</c:v>
                </c:pt>
                <c:pt idx="1577">
                  <c:v>43567</c:v>
                </c:pt>
                <c:pt idx="1578">
                  <c:v>43567</c:v>
                </c:pt>
                <c:pt idx="1579">
                  <c:v>43567</c:v>
                </c:pt>
                <c:pt idx="1580">
                  <c:v>43567</c:v>
                </c:pt>
                <c:pt idx="1581">
                  <c:v>43567</c:v>
                </c:pt>
                <c:pt idx="1582">
                  <c:v>43567</c:v>
                </c:pt>
                <c:pt idx="1583">
                  <c:v>43568</c:v>
                </c:pt>
                <c:pt idx="1584">
                  <c:v>43570</c:v>
                </c:pt>
                <c:pt idx="1585">
                  <c:v>43570</c:v>
                </c:pt>
                <c:pt idx="1586">
                  <c:v>43570</c:v>
                </c:pt>
                <c:pt idx="1587">
                  <c:v>43570</c:v>
                </c:pt>
                <c:pt idx="1588">
                  <c:v>43570</c:v>
                </c:pt>
                <c:pt idx="1589">
                  <c:v>43570</c:v>
                </c:pt>
                <c:pt idx="1590">
                  <c:v>43570</c:v>
                </c:pt>
                <c:pt idx="1591">
                  <c:v>43570</c:v>
                </c:pt>
                <c:pt idx="1592">
                  <c:v>43570</c:v>
                </c:pt>
                <c:pt idx="1593">
                  <c:v>43570</c:v>
                </c:pt>
                <c:pt idx="1594">
                  <c:v>43570</c:v>
                </c:pt>
                <c:pt idx="1595">
                  <c:v>43570</c:v>
                </c:pt>
                <c:pt idx="1596">
                  <c:v>43570</c:v>
                </c:pt>
                <c:pt idx="1597">
                  <c:v>43570</c:v>
                </c:pt>
                <c:pt idx="1598">
                  <c:v>43570</c:v>
                </c:pt>
                <c:pt idx="1599">
                  <c:v>43570</c:v>
                </c:pt>
                <c:pt idx="1600">
                  <c:v>43570</c:v>
                </c:pt>
                <c:pt idx="1601">
                  <c:v>43570</c:v>
                </c:pt>
                <c:pt idx="1602">
                  <c:v>43570</c:v>
                </c:pt>
                <c:pt idx="1603">
                  <c:v>43570</c:v>
                </c:pt>
                <c:pt idx="1604">
                  <c:v>43570</c:v>
                </c:pt>
                <c:pt idx="1605">
                  <c:v>43570</c:v>
                </c:pt>
                <c:pt idx="1606">
                  <c:v>43570</c:v>
                </c:pt>
                <c:pt idx="1607">
                  <c:v>43570</c:v>
                </c:pt>
                <c:pt idx="1608">
                  <c:v>43570</c:v>
                </c:pt>
                <c:pt idx="1609">
                  <c:v>43570</c:v>
                </c:pt>
                <c:pt idx="1610">
                  <c:v>43570</c:v>
                </c:pt>
                <c:pt idx="1611">
                  <c:v>43570</c:v>
                </c:pt>
                <c:pt idx="1612">
                  <c:v>43570</c:v>
                </c:pt>
                <c:pt idx="1613">
                  <c:v>43570</c:v>
                </c:pt>
                <c:pt idx="1614">
                  <c:v>43570</c:v>
                </c:pt>
                <c:pt idx="1615">
                  <c:v>43571</c:v>
                </c:pt>
                <c:pt idx="1616">
                  <c:v>43571</c:v>
                </c:pt>
                <c:pt idx="1617">
                  <c:v>43573</c:v>
                </c:pt>
                <c:pt idx="1618">
                  <c:v>43573</c:v>
                </c:pt>
                <c:pt idx="1619">
                  <c:v>43573</c:v>
                </c:pt>
                <c:pt idx="1620">
                  <c:v>43573</c:v>
                </c:pt>
                <c:pt idx="1621">
                  <c:v>43573</c:v>
                </c:pt>
                <c:pt idx="1622">
                  <c:v>43573</c:v>
                </c:pt>
                <c:pt idx="1623">
                  <c:v>43573</c:v>
                </c:pt>
                <c:pt idx="1624">
                  <c:v>43573</c:v>
                </c:pt>
                <c:pt idx="1625">
                  <c:v>43573</c:v>
                </c:pt>
                <c:pt idx="1626">
                  <c:v>43573</c:v>
                </c:pt>
                <c:pt idx="1627">
                  <c:v>43573</c:v>
                </c:pt>
                <c:pt idx="1628">
                  <c:v>43573</c:v>
                </c:pt>
                <c:pt idx="1629">
                  <c:v>43573</c:v>
                </c:pt>
                <c:pt idx="1630">
                  <c:v>43573</c:v>
                </c:pt>
                <c:pt idx="1631">
                  <c:v>43573</c:v>
                </c:pt>
                <c:pt idx="1632">
                  <c:v>43573</c:v>
                </c:pt>
                <c:pt idx="1633">
                  <c:v>43573</c:v>
                </c:pt>
                <c:pt idx="1634">
                  <c:v>43573</c:v>
                </c:pt>
                <c:pt idx="1635">
                  <c:v>43573</c:v>
                </c:pt>
                <c:pt idx="1636">
                  <c:v>43573</c:v>
                </c:pt>
                <c:pt idx="1637">
                  <c:v>43573</c:v>
                </c:pt>
                <c:pt idx="1638">
                  <c:v>43573</c:v>
                </c:pt>
                <c:pt idx="1639">
                  <c:v>43573</c:v>
                </c:pt>
                <c:pt idx="1640">
                  <c:v>43573</c:v>
                </c:pt>
                <c:pt idx="1641">
                  <c:v>43573</c:v>
                </c:pt>
                <c:pt idx="1642">
                  <c:v>43573</c:v>
                </c:pt>
                <c:pt idx="1643">
                  <c:v>43573</c:v>
                </c:pt>
                <c:pt idx="1644">
                  <c:v>43573</c:v>
                </c:pt>
                <c:pt idx="1645">
                  <c:v>43573</c:v>
                </c:pt>
                <c:pt idx="1646">
                  <c:v>43573</c:v>
                </c:pt>
                <c:pt idx="1647">
                  <c:v>43573</c:v>
                </c:pt>
                <c:pt idx="1648">
                  <c:v>43573</c:v>
                </c:pt>
                <c:pt idx="1649">
                  <c:v>43573</c:v>
                </c:pt>
                <c:pt idx="1650">
                  <c:v>43573</c:v>
                </c:pt>
                <c:pt idx="1651">
                  <c:v>43573</c:v>
                </c:pt>
                <c:pt idx="1652">
                  <c:v>43573</c:v>
                </c:pt>
                <c:pt idx="1653">
                  <c:v>43573</c:v>
                </c:pt>
                <c:pt idx="1654">
                  <c:v>43573</c:v>
                </c:pt>
                <c:pt idx="1655">
                  <c:v>43573</c:v>
                </c:pt>
                <c:pt idx="1656">
                  <c:v>43573</c:v>
                </c:pt>
                <c:pt idx="1657">
                  <c:v>43573</c:v>
                </c:pt>
                <c:pt idx="1658">
                  <c:v>43573</c:v>
                </c:pt>
                <c:pt idx="1659">
                  <c:v>43573</c:v>
                </c:pt>
                <c:pt idx="1660">
                  <c:v>43573</c:v>
                </c:pt>
                <c:pt idx="1661">
                  <c:v>43573</c:v>
                </c:pt>
                <c:pt idx="1662">
                  <c:v>43573</c:v>
                </c:pt>
                <c:pt idx="1663">
                  <c:v>43573</c:v>
                </c:pt>
                <c:pt idx="1664">
                  <c:v>43573</c:v>
                </c:pt>
                <c:pt idx="1665">
                  <c:v>43573</c:v>
                </c:pt>
                <c:pt idx="1666">
                  <c:v>43573</c:v>
                </c:pt>
                <c:pt idx="1667">
                  <c:v>43573</c:v>
                </c:pt>
                <c:pt idx="1668">
                  <c:v>43573</c:v>
                </c:pt>
                <c:pt idx="1669">
                  <c:v>43573</c:v>
                </c:pt>
                <c:pt idx="1670">
                  <c:v>43573</c:v>
                </c:pt>
                <c:pt idx="1671">
                  <c:v>43573</c:v>
                </c:pt>
                <c:pt idx="1672">
                  <c:v>43573</c:v>
                </c:pt>
                <c:pt idx="1673">
                  <c:v>43573</c:v>
                </c:pt>
                <c:pt idx="1674">
                  <c:v>43573</c:v>
                </c:pt>
                <c:pt idx="1675">
                  <c:v>43573</c:v>
                </c:pt>
                <c:pt idx="1676">
                  <c:v>43573</c:v>
                </c:pt>
                <c:pt idx="1677">
                  <c:v>43573</c:v>
                </c:pt>
                <c:pt idx="1678">
                  <c:v>43573</c:v>
                </c:pt>
                <c:pt idx="1679">
                  <c:v>43573</c:v>
                </c:pt>
                <c:pt idx="1680">
                  <c:v>43573</c:v>
                </c:pt>
                <c:pt idx="1681">
                  <c:v>43573</c:v>
                </c:pt>
                <c:pt idx="1682">
                  <c:v>43573</c:v>
                </c:pt>
                <c:pt idx="1683">
                  <c:v>43577</c:v>
                </c:pt>
                <c:pt idx="1684">
                  <c:v>43577</c:v>
                </c:pt>
                <c:pt idx="1685">
                  <c:v>43577</c:v>
                </c:pt>
                <c:pt idx="1686">
                  <c:v>43577</c:v>
                </c:pt>
                <c:pt idx="1687">
                  <c:v>43577</c:v>
                </c:pt>
                <c:pt idx="1688">
                  <c:v>43577</c:v>
                </c:pt>
                <c:pt idx="1689">
                  <c:v>43577</c:v>
                </c:pt>
                <c:pt idx="1690">
                  <c:v>43578</c:v>
                </c:pt>
                <c:pt idx="1691">
                  <c:v>43578</c:v>
                </c:pt>
                <c:pt idx="1692">
                  <c:v>43578</c:v>
                </c:pt>
                <c:pt idx="1693">
                  <c:v>43578</c:v>
                </c:pt>
                <c:pt idx="1694">
                  <c:v>43578</c:v>
                </c:pt>
                <c:pt idx="1695">
                  <c:v>43578</c:v>
                </c:pt>
                <c:pt idx="1696">
                  <c:v>43579</c:v>
                </c:pt>
                <c:pt idx="1697">
                  <c:v>43579</c:v>
                </c:pt>
                <c:pt idx="1698">
                  <c:v>43579</c:v>
                </c:pt>
                <c:pt idx="1699">
                  <c:v>43579</c:v>
                </c:pt>
                <c:pt idx="1700">
                  <c:v>43579</c:v>
                </c:pt>
                <c:pt idx="1701">
                  <c:v>43579</c:v>
                </c:pt>
                <c:pt idx="1702">
                  <c:v>43579</c:v>
                </c:pt>
                <c:pt idx="1703">
                  <c:v>43579</c:v>
                </c:pt>
                <c:pt idx="1704">
                  <c:v>43579</c:v>
                </c:pt>
                <c:pt idx="1705">
                  <c:v>43579</c:v>
                </c:pt>
                <c:pt idx="1706">
                  <c:v>43579</c:v>
                </c:pt>
                <c:pt idx="1707">
                  <c:v>43579</c:v>
                </c:pt>
                <c:pt idx="1708">
                  <c:v>43579</c:v>
                </c:pt>
                <c:pt idx="1709">
                  <c:v>43579</c:v>
                </c:pt>
                <c:pt idx="1710">
                  <c:v>43579</c:v>
                </c:pt>
                <c:pt idx="1711">
                  <c:v>43579</c:v>
                </c:pt>
                <c:pt idx="1712">
                  <c:v>43579</c:v>
                </c:pt>
                <c:pt idx="1713">
                  <c:v>43579</c:v>
                </c:pt>
                <c:pt idx="1714">
                  <c:v>43579</c:v>
                </c:pt>
                <c:pt idx="1715">
                  <c:v>43579</c:v>
                </c:pt>
                <c:pt idx="1716">
                  <c:v>43579</c:v>
                </c:pt>
                <c:pt idx="1717">
                  <c:v>43579</c:v>
                </c:pt>
                <c:pt idx="1718">
                  <c:v>43579</c:v>
                </c:pt>
                <c:pt idx="1719">
                  <c:v>43579</c:v>
                </c:pt>
                <c:pt idx="1720">
                  <c:v>43579</c:v>
                </c:pt>
                <c:pt idx="1721">
                  <c:v>43579</c:v>
                </c:pt>
                <c:pt idx="1722">
                  <c:v>43579</c:v>
                </c:pt>
                <c:pt idx="1723">
                  <c:v>43579</c:v>
                </c:pt>
                <c:pt idx="1724">
                  <c:v>43579</c:v>
                </c:pt>
                <c:pt idx="1725">
                  <c:v>43579</c:v>
                </c:pt>
                <c:pt idx="1726">
                  <c:v>43579</c:v>
                </c:pt>
                <c:pt idx="1727">
                  <c:v>43579</c:v>
                </c:pt>
                <c:pt idx="1728">
                  <c:v>43579</c:v>
                </c:pt>
                <c:pt idx="1729">
                  <c:v>43579</c:v>
                </c:pt>
                <c:pt idx="1730">
                  <c:v>43579</c:v>
                </c:pt>
                <c:pt idx="1731">
                  <c:v>43579</c:v>
                </c:pt>
                <c:pt idx="1732">
                  <c:v>43580</c:v>
                </c:pt>
                <c:pt idx="1733">
                  <c:v>43580</c:v>
                </c:pt>
                <c:pt idx="1734">
                  <c:v>43580</c:v>
                </c:pt>
                <c:pt idx="1735">
                  <c:v>43580</c:v>
                </c:pt>
                <c:pt idx="1736">
                  <c:v>43580</c:v>
                </c:pt>
                <c:pt idx="1737">
                  <c:v>43580</c:v>
                </c:pt>
                <c:pt idx="1738">
                  <c:v>43580</c:v>
                </c:pt>
                <c:pt idx="1739">
                  <c:v>43581</c:v>
                </c:pt>
                <c:pt idx="1740">
                  <c:v>43581</c:v>
                </c:pt>
                <c:pt idx="1741">
                  <c:v>43581</c:v>
                </c:pt>
                <c:pt idx="1742">
                  <c:v>43581</c:v>
                </c:pt>
                <c:pt idx="1743">
                  <c:v>43581</c:v>
                </c:pt>
                <c:pt idx="1744">
                  <c:v>43581</c:v>
                </c:pt>
                <c:pt idx="1745">
                  <c:v>43582</c:v>
                </c:pt>
                <c:pt idx="1746">
                  <c:v>43582</c:v>
                </c:pt>
                <c:pt idx="1747">
                  <c:v>43582</c:v>
                </c:pt>
                <c:pt idx="1748">
                  <c:v>43582</c:v>
                </c:pt>
                <c:pt idx="1749">
                  <c:v>43584</c:v>
                </c:pt>
                <c:pt idx="1750">
                  <c:v>43584</c:v>
                </c:pt>
                <c:pt idx="1751">
                  <c:v>43585</c:v>
                </c:pt>
                <c:pt idx="1752">
                  <c:v>43585</c:v>
                </c:pt>
                <c:pt idx="1753">
                  <c:v>43585</c:v>
                </c:pt>
                <c:pt idx="1754">
                  <c:v>43585</c:v>
                </c:pt>
                <c:pt idx="1755">
                  <c:v>43585</c:v>
                </c:pt>
                <c:pt idx="1756">
                  <c:v>43602</c:v>
                </c:pt>
                <c:pt idx="1757">
                  <c:v>43602</c:v>
                </c:pt>
                <c:pt idx="1758">
                  <c:v>43602</c:v>
                </c:pt>
                <c:pt idx="1759">
                  <c:v>43602</c:v>
                </c:pt>
                <c:pt idx="1760">
                  <c:v>43602</c:v>
                </c:pt>
                <c:pt idx="1761">
                  <c:v>43602</c:v>
                </c:pt>
                <c:pt idx="1762">
                  <c:v>43602</c:v>
                </c:pt>
                <c:pt idx="1763">
                  <c:v>43602</c:v>
                </c:pt>
                <c:pt idx="1764">
                  <c:v>43602</c:v>
                </c:pt>
                <c:pt idx="1765">
                  <c:v>43602</c:v>
                </c:pt>
                <c:pt idx="1766">
                  <c:v>43602</c:v>
                </c:pt>
                <c:pt idx="1767">
                  <c:v>43602</c:v>
                </c:pt>
                <c:pt idx="1768">
                  <c:v>43602</c:v>
                </c:pt>
                <c:pt idx="1769">
                  <c:v>43602</c:v>
                </c:pt>
                <c:pt idx="1770">
                  <c:v>43602</c:v>
                </c:pt>
                <c:pt idx="1771">
                  <c:v>43602</c:v>
                </c:pt>
                <c:pt idx="1772">
                  <c:v>43602</c:v>
                </c:pt>
                <c:pt idx="1773">
                  <c:v>43602</c:v>
                </c:pt>
                <c:pt idx="1774">
                  <c:v>43602</c:v>
                </c:pt>
                <c:pt idx="1775">
                  <c:v>43602</c:v>
                </c:pt>
                <c:pt idx="1776">
                  <c:v>43602</c:v>
                </c:pt>
                <c:pt idx="1777">
                  <c:v>43602</c:v>
                </c:pt>
                <c:pt idx="1778">
                  <c:v>43602</c:v>
                </c:pt>
                <c:pt idx="1779">
                  <c:v>43602</c:v>
                </c:pt>
                <c:pt idx="1780">
                  <c:v>43602</c:v>
                </c:pt>
                <c:pt idx="1781">
                  <c:v>43602</c:v>
                </c:pt>
                <c:pt idx="1782">
                  <c:v>43602</c:v>
                </c:pt>
                <c:pt idx="1783">
                  <c:v>43602</c:v>
                </c:pt>
                <c:pt idx="1784">
                  <c:v>43602</c:v>
                </c:pt>
                <c:pt idx="1785">
                  <c:v>43602</c:v>
                </c:pt>
                <c:pt idx="1786">
                  <c:v>43602</c:v>
                </c:pt>
                <c:pt idx="1787">
                  <c:v>43602</c:v>
                </c:pt>
                <c:pt idx="1788">
                  <c:v>43602</c:v>
                </c:pt>
                <c:pt idx="1789">
                  <c:v>43602</c:v>
                </c:pt>
                <c:pt idx="1790">
                  <c:v>43602</c:v>
                </c:pt>
                <c:pt idx="1791">
                  <c:v>43602</c:v>
                </c:pt>
                <c:pt idx="1792">
                  <c:v>43602</c:v>
                </c:pt>
                <c:pt idx="1793">
                  <c:v>43602</c:v>
                </c:pt>
                <c:pt idx="1794">
                  <c:v>43602</c:v>
                </c:pt>
                <c:pt idx="1795">
                  <c:v>43602</c:v>
                </c:pt>
                <c:pt idx="1796">
                  <c:v>43602</c:v>
                </c:pt>
                <c:pt idx="1797">
                  <c:v>43602</c:v>
                </c:pt>
                <c:pt idx="1798">
                  <c:v>43602</c:v>
                </c:pt>
                <c:pt idx="1799">
                  <c:v>43602</c:v>
                </c:pt>
                <c:pt idx="1800">
                  <c:v>43602</c:v>
                </c:pt>
                <c:pt idx="1801">
                  <c:v>43602</c:v>
                </c:pt>
                <c:pt idx="1802">
                  <c:v>43602</c:v>
                </c:pt>
                <c:pt idx="1803">
                  <c:v>43602</c:v>
                </c:pt>
                <c:pt idx="1804">
                  <c:v>43602</c:v>
                </c:pt>
                <c:pt idx="1805">
                  <c:v>43602</c:v>
                </c:pt>
                <c:pt idx="1806">
                  <c:v>43602</c:v>
                </c:pt>
                <c:pt idx="1807">
                  <c:v>43602</c:v>
                </c:pt>
                <c:pt idx="1808">
                  <c:v>43602</c:v>
                </c:pt>
                <c:pt idx="1809">
                  <c:v>43602</c:v>
                </c:pt>
                <c:pt idx="1810">
                  <c:v>43602</c:v>
                </c:pt>
                <c:pt idx="1811">
                  <c:v>43602</c:v>
                </c:pt>
                <c:pt idx="1812">
                  <c:v>43602</c:v>
                </c:pt>
                <c:pt idx="1813">
                  <c:v>43602</c:v>
                </c:pt>
                <c:pt idx="1814">
                  <c:v>43602</c:v>
                </c:pt>
                <c:pt idx="1815">
                  <c:v>43602</c:v>
                </c:pt>
                <c:pt idx="1816">
                  <c:v>43602</c:v>
                </c:pt>
                <c:pt idx="1817">
                  <c:v>43602</c:v>
                </c:pt>
                <c:pt idx="1818">
                  <c:v>43602</c:v>
                </c:pt>
                <c:pt idx="1819">
                  <c:v>43602</c:v>
                </c:pt>
                <c:pt idx="1820">
                  <c:v>43602</c:v>
                </c:pt>
                <c:pt idx="1821">
                  <c:v>43602</c:v>
                </c:pt>
                <c:pt idx="1822">
                  <c:v>43602</c:v>
                </c:pt>
                <c:pt idx="1823">
                  <c:v>43602</c:v>
                </c:pt>
                <c:pt idx="1824">
                  <c:v>43607</c:v>
                </c:pt>
                <c:pt idx="1825">
                  <c:v>43607</c:v>
                </c:pt>
                <c:pt idx="1826">
                  <c:v>43607</c:v>
                </c:pt>
                <c:pt idx="1827">
                  <c:v>43607</c:v>
                </c:pt>
                <c:pt idx="1828">
                  <c:v>43607</c:v>
                </c:pt>
                <c:pt idx="1829">
                  <c:v>43607</c:v>
                </c:pt>
                <c:pt idx="1830">
                  <c:v>43607</c:v>
                </c:pt>
                <c:pt idx="1831">
                  <c:v>43607</c:v>
                </c:pt>
                <c:pt idx="1832">
                  <c:v>43607</c:v>
                </c:pt>
                <c:pt idx="1833">
                  <c:v>43607</c:v>
                </c:pt>
                <c:pt idx="1834">
                  <c:v>43607</c:v>
                </c:pt>
                <c:pt idx="1835">
                  <c:v>43607</c:v>
                </c:pt>
                <c:pt idx="1836">
                  <c:v>43607</c:v>
                </c:pt>
                <c:pt idx="1837">
                  <c:v>43607</c:v>
                </c:pt>
                <c:pt idx="1838">
                  <c:v>43607</c:v>
                </c:pt>
                <c:pt idx="1839">
                  <c:v>43607</c:v>
                </c:pt>
                <c:pt idx="1840">
                  <c:v>43607</c:v>
                </c:pt>
                <c:pt idx="1841">
                  <c:v>43607</c:v>
                </c:pt>
                <c:pt idx="1842">
                  <c:v>43607</c:v>
                </c:pt>
                <c:pt idx="1843">
                  <c:v>43607</c:v>
                </c:pt>
                <c:pt idx="1844">
                  <c:v>43607</c:v>
                </c:pt>
                <c:pt idx="1845">
                  <c:v>43607</c:v>
                </c:pt>
                <c:pt idx="1846">
                  <c:v>43607</c:v>
                </c:pt>
                <c:pt idx="1847">
                  <c:v>43607</c:v>
                </c:pt>
                <c:pt idx="1848">
                  <c:v>43607</c:v>
                </c:pt>
                <c:pt idx="1849">
                  <c:v>43607</c:v>
                </c:pt>
                <c:pt idx="1850">
                  <c:v>43607</c:v>
                </c:pt>
                <c:pt idx="1851">
                  <c:v>43607</c:v>
                </c:pt>
                <c:pt idx="1852">
                  <c:v>43607</c:v>
                </c:pt>
                <c:pt idx="1853">
                  <c:v>43607</c:v>
                </c:pt>
                <c:pt idx="1854">
                  <c:v>43607</c:v>
                </c:pt>
                <c:pt idx="1855">
                  <c:v>43607</c:v>
                </c:pt>
                <c:pt idx="1856">
                  <c:v>43607</c:v>
                </c:pt>
                <c:pt idx="1857">
                  <c:v>43607</c:v>
                </c:pt>
                <c:pt idx="1858">
                  <c:v>43607</c:v>
                </c:pt>
                <c:pt idx="1859">
                  <c:v>43607</c:v>
                </c:pt>
                <c:pt idx="1860">
                  <c:v>43607</c:v>
                </c:pt>
                <c:pt idx="1861">
                  <c:v>43607</c:v>
                </c:pt>
                <c:pt idx="1862">
                  <c:v>43607</c:v>
                </c:pt>
                <c:pt idx="1863">
                  <c:v>43607</c:v>
                </c:pt>
                <c:pt idx="1864">
                  <c:v>43607</c:v>
                </c:pt>
                <c:pt idx="1865">
                  <c:v>43607</c:v>
                </c:pt>
                <c:pt idx="1866">
                  <c:v>43607</c:v>
                </c:pt>
                <c:pt idx="1867">
                  <c:v>43607</c:v>
                </c:pt>
                <c:pt idx="1868">
                  <c:v>43607</c:v>
                </c:pt>
                <c:pt idx="1869">
                  <c:v>43607</c:v>
                </c:pt>
                <c:pt idx="1870">
                  <c:v>43607</c:v>
                </c:pt>
                <c:pt idx="1871">
                  <c:v>43607</c:v>
                </c:pt>
                <c:pt idx="1872">
                  <c:v>43607</c:v>
                </c:pt>
                <c:pt idx="1873">
                  <c:v>43607</c:v>
                </c:pt>
                <c:pt idx="1874">
                  <c:v>43607</c:v>
                </c:pt>
                <c:pt idx="1875">
                  <c:v>43607</c:v>
                </c:pt>
                <c:pt idx="1876">
                  <c:v>43607</c:v>
                </c:pt>
                <c:pt idx="1877">
                  <c:v>43607</c:v>
                </c:pt>
                <c:pt idx="1878">
                  <c:v>43609</c:v>
                </c:pt>
                <c:pt idx="1879">
                  <c:v>43609</c:v>
                </c:pt>
                <c:pt idx="1880">
                  <c:v>43609</c:v>
                </c:pt>
                <c:pt idx="1881">
                  <c:v>43609</c:v>
                </c:pt>
                <c:pt idx="1882">
                  <c:v>43609</c:v>
                </c:pt>
                <c:pt idx="1883">
                  <c:v>43609</c:v>
                </c:pt>
                <c:pt idx="1884">
                  <c:v>43609</c:v>
                </c:pt>
                <c:pt idx="1885">
                  <c:v>43612</c:v>
                </c:pt>
                <c:pt idx="1886">
                  <c:v>43612</c:v>
                </c:pt>
                <c:pt idx="1887">
                  <c:v>43612</c:v>
                </c:pt>
                <c:pt idx="1888">
                  <c:v>43612</c:v>
                </c:pt>
                <c:pt idx="1889">
                  <c:v>43612</c:v>
                </c:pt>
                <c:pt idx="1890">
                  <c:v>43612</c:v>
                </c:pt>
                <c:pt idx="1891">
                  <c:v>43612</c:v>
                </c:pt>
                <c:pt idx="1892">
                  <c:v>43612</c:v>
                </c:pt>
                <c:pt idx="1893">
                  <c:v>43612</c:v>
                </c:pt>
                <c:pt idx="1894">
                  <c:v>43612</c:v>
                </c:pt>
                <c:pt idx="1895">
                  <c:v>43612</c:v>
                </c:pt>
                <c:pt idx="1896">
                  <c:v>43612</c:v>
                </c:pt>
                <c:pt idx="1897">
                  <c:v>43612</c:v>
                </c:pt>
                <c:pt idx="1898">
                  <c:v>43612</c:v>
                </c:pt>
                <c:pt idx="1899">
                  <c:v>43612</c:v>
                </c:pt>
                <c:pt idx="1900">
                  <c:v>43612</c:v>
                </c:pt>
                <c:pt idx="1901">
                  <c:v>43613</c:v>
                </c:pt>
                <c:pt idx="1902">
                  <c:v>43613</c:v>
                </c:pt>
                <c:pt idx="1903">
                  <c:v>43614</c:v>
                </c:pt>
                <c:pt idx="1904">
                  <c:v>43614</c:v>
                </c:pt>
                <c:pt idx="1905">
                  <c:v>43614</c:v>
                </c:pt>
                <c:pt idx="1906">
                  <c:v>43614</c:v>
                </c:pt>
                <c:pt idx="1907">
                  <c:v>43614</c:v>
                </c:pt>
                <c:pt idx="1908">
                  <c:v>43614</c:v>
                </c:pt>
                <c:pt idx="1909">
                  <c:v>43614</c:v>
                </c:pt>
                <c:pt idx="1910">
                  <c:v>43614</c:v>
                </c:pt>
                <c:pt idx="1911">
                  <c:v>43614</c:v>
                </c:pt>
                <c:pt idx="1912">
                  <c:v>43614</c:v>
                </c:pt>
                <c:pt idx="1913">
                  <c:v>43614</c:v>
                </c:pt>
                <c:pt idx="1914">
                  <c:v>43614</c:v>
                </c:pt>
                <c:pt idx="1915">
                  <c:v>43614</c:v>
                </c:pt>
                <c:pt idx="1916">
                  <c:v>43614</c:v>
                </c:pt>
                <c:pt idx="1917">
                  <c:v>43614</c:v>
                </c:pt>
                <c:pt idx="1918">
                  <c:v>43614</c:v>
                </c:pt>
                <c:pt idx="1919">
                  <c:v>43614</c:v>
                </c:pt>
                <c:pt idx="1920">
                  <c:v>43614</c:v>
                </c:pt>
                <c:pt idx="1921">
                  <c:v>43614</c:v>
                </c:pt>
                <c:pt idx="1922">
                  <c:v>43614</c:v>
                </c:pt>
                <c:pt idx="1923">
                  <c:v>43614</c:v>
                </c:pt>
                <c:pt idx="1924">
                  <c:v>43614</c:v>
                </c:pt>
                <c:pt idx="1925">
                  <c:v>43614</c:v>
                </c:pt>
                <c:pt idx="1926">
                  <c:v>43614</c:v>
                </c:pt>
                <c:pt idx="1927">
                  <c:v>43614</c:v>
                </c:pt>
                <c:pt idx="1928">
                  <c:v>43614</c:v>
                </c:pt>
                <c:pt idx="1929">
                  <c:v>43614</c:v>
                </c:pt>
                <c:pt idx="1930">
                  <c:v>43614</c:v>
                </c:pt>
                <c:pt idx="1931">
                  <c:v>43629</c:v>
                </c:pt>
                <c:pt idx="1932">
                  <c:v>43630</c:v>
                </c:pt>
                <c:pt idx="1933">
                  <c:v>43630</c:v>
                </c:pt>
                <c:pt idx="1934">
                  <c:v>43630</c:v>
                </c:pt>
                <c:pt idx="1935">
                  <c:v>43630</c:v>
                </c:pt>
                <c:pt idx="1936">
                  <c:v>43630</c:v>
                </c:pt>
                <c:pt idx="1937">
                  <c:v>43630</c:v>
                </c:pt>
                <c:pt idx="1938">
                  <c:v>43630</c:v>
                </c:pt>
                <c:pt idx="1939">
                  <c:v>43630</c:v>
                </c:pt>
                <c:pt idx="1940">
                  <c:v>43630</c:v>
                </c:pt>
                <c:pt idx="1941">
                  <c:v>43630</c:v>
                </c:pt>
                <c:pt idx="1942">
                  <c:v>43630</c:v>
                </c:pt>
                <c:pt idx="1943">
                  <c:v>43630</c:v>
                </c:pt>
                <c:pt idx="1944">
                  <c:v>43630</c:v>
                </c:pt>
                <c:pt idx="1945">
                  <c:v>43630</c:v>
                </c:pt>
                <c:pt idx="1946">
                  <c:v>43630</c:v>
                </c:pt>
                <c:pt idx="1947">
                  <c:v>43630</c:v>
                </c:pt>
                <c:pt idx="1948">
                  <c:v>43630</c:v>
                </c:pt>
                <c:pt idx="1949">
                  <c:v>43630</c:v>
                </c:pt>
                <c:pt idx="1950">
                  <c:v>43630</c:v>
                </c:pt>
                <c:pt idx="1951">
                  <c:v>43630</c:v>
                </c:pt>
                <c:pt idx="1952">
                  <c:v>43630</c:v>
                </c:pt>
                <c:pt idx="1953">
                  <c:v>43630</c:v>
                </c:pt>
                <c:pt idx="1954">
                  <c:v>43630</c:v>
                </c:pt>
                <c:pt idx="1955">
                  <c:v>43630</c:v>
                </c:pt>
                <c:pt idx="1956">
                  <c:v>43630</c:v>
                </c:pt>
                <c:pt idx="1957">
                  <c:v>43630</c:v>
                </c:pt>
                <c:pt idx="1958">
                  <c:v>43630</c:v>
                </c:pt>
                <c:pt idx="1959">
                  <c:v>43630</c:v>
                </c:pt>
                <c:pt idx="1960">
                  <c:v>43630</c:v>
                </c:pt>
                <c:pt idx="1961">
                  <c:v>43630</c:v>
                </c:pt>
                <c:pt idx="1962">
                  <c:v>43630</c:v>
                </c:pt>
                <c:pt idx="1963">
                  <c:v>43630</c:v>
                </c:pt>
                <c:pt idx="1964">
                  <c:v>43634</c:v>
                </c:pt>
                <c:pt idx="1965">
                  <c:v>43634</c:v>
                </c:pt>
                <c:pt idx="1966">
                  <c:v>43634</c:v>
                </c:pt>
                <c:pt idx="1967">
                  <c:v>43634</c:v>
                </c:pt>
                <c:pt idx="1968">
                  <c:v>43634</c:v>
                </c:pt>
                <c:pt idx="1969">
                  <c:v>43634</c:v>
                </c:pt>
                <c:pt idx="1970">
                  <c:v>43634</c:v>
                </c:pt>
                <c:pt idx="1971">
                  <c:v>43634</c:v>
                </c:pt>
                <c:pt idx="1972">
                  <c:v>43634</c:v>
                </c:pt>
                <c:pt idx="1973">
                  <c:v>43634</c:v>
                </c:pt>
                <c:pt idx="1974">
                  <c:v>43634</c:v>
                </c:pt>
                <c:pt idx="1975">
                  <c:v>43634</c:v>
                </c:pt>
                <c:pt idx="1976">
                  <c:v>43634</c:v>
                </c:pt>
                <c:pt idx="1977">
                  <c:v>43634</c:v>
                </c:pt>
                <c:pt idx="1978">
                  <c:v>43635</c:v>
                </c:pt>
                <c:pt idx="1979">
                  <c:v>43635</c:v>
                </c:pt>
                <c:pt idx="1980">
                  <c:v>43635</c:v>
                </c:pt>
                <c:pt idx="1981">
                  <c:v>43635</c:v>
                </c:pt>
                <c:pt idx="1982">
                  <c:v>43635</c:v>
                </c:pt>
                <c:pt idx="1983">
                  <c:v>43635</c:v>
                </c:pt>
                <c:pt idx="1984">
                  <c:v>43635</c:v>
                </c:pt>
                <c:pt idx="1985">
                  <c:v>43635</c:v>
                </c:pt>
                <c:pt idx="1986">
                  <c:v>43635</c:v>
                </c:pt>
                <c:pt idx="1987">
                  <c:v>43635</c:v>
                </c:pt>
                <c:pt idx="1988">
                  <c:v>43635</c:v>
                </c:pt>
                <c:pt idx="1989">
                  <c:v>43635</c:v>
                </c:pt>
                <c:pt idx="1990">
                  <c:v>43635</c:v>
                </c:pt>
                <c:pt idx="1991">
                  <c:v>43635</c:v>
                </c:pt>
                <c:pt idx="1992">
                  <c:v>43635</c:v>
                </c:pt>
                <c:pt idx="1993">
                  <c:v>43635</c:v>
                </c:pt>
                <c:pt idx="1994">
                  <c:v>43635</c:v>
                </c:pt>
                <c:pt idx="1995">
                  <c:v>43635</c:v>
                </c:pt>
                <c:pt idx="1996">
                  <c:v>43635</c:v>
                </c:pt>
                <c:pt idx="1997">
                  <c:v>43635</c:v>
                </c:pt>
                <c:pt idx="1998">
                  <c:v>43635</c:v>
                </c:pt>
                <c:pt idx="1999">
                  <c:v>43635</c:v>
                </c:pt>
                <c:pt idx="2000">
                  <c:v>43635</c:v>
                </c:pt>
                <c:pt idx="2001">
                  <c:v>43635</c:v>
                </c:pt>
                <c:pt idx="2002">
                  <c:v>43637</c:v>
                </c:pt>
                <c:pt idx="2003">
                  <c:v>43637</c:v>
                </c:pt>
                <c:pt idx="2004">
                  <c:v>43637</c:v>
                </c:pt>
                <c:pt idx="2005">
                  <c:v>43637</c:v>
                </c:pt>
                <c:pt idx="2006">
                  <c:v>43637</c:v>
                </c:pt>
                <c:pt idx="2007">
                  <c:v>43637</c:v>
                </c:pt>
                <c:pt idx="2008">
                  <c:v>43637</c:v>
                </c:pt>
                <c:pt idx="2009">
                  <c:v>43637</c:v>
                </c:pt>
                <c:pt idx="2010">
                  <c:v>43637</c:v>
                </c:pt>
                <c:pt idx="2011">
                  <c:v>43637</c:v>
                </c:pt>
                <c:pt idx="2012">
                  <c:v>43637</c:v>
                </c:pt>
                <c:pt idx="2013">
                  <c:v>43637</c:v>
                </c:pt>
                <c:pt idx="2014">
                  <c:v>43637</c:v>
                </c:pt>
                <c:pt idx="2015">
                  <c:v>43637</c:v>
                </c:pt>
                <c:pt idx="2016">
                  <c:v>43637</c:v>
                </c:pt>
                <c:pt idx="2017">
                  <c:v>43637</c:v>
                </c:pt>
                <c:pt idx="2018">
                  <c:v>43637</c:v>
                </c:pt>
                <c:pt idx="2019">
                  <c:v>43637</c:v>
                </c:pt>
                <c:pt idx="2020">
                  <c:v>43640</c:v>
                </c:pt>
                <c:pt idx="2021">
                  <c:v>43640</c:v>
                </c:pt>
                <c:pt idx="2022">
                  <c:v>43640</c:v>
                </c:pt>
                <c:pt idx="2023">
                  <c:v>43640</c:v>
                </c:pt>
                <c:pt idx="2024">
                  <c:v>43640</c:v>
                </c:pt>
                <c:pt idx="2025">
                  <c:v>43640</c:v>
                </c:pt>
                <c:pt idx="2026">
                  <c:v>43641</c:v>
                </c:pt>
                <c:pt idx="2027">
                  <c:v>43641</c:v>
                </c:pt>
                <c:pt idx="2028">
                  <c:v>43641</c:v>
                </c:pt>
                <c:pt idx="2029">
                  <c:v>43641</c:v>
                </c:pt>
                <c:pt idx="2030">
                  <c:v>43641</c:v>
                </c:pt>
                <c:pt idx="2031">
                  <c:v>43641</c:v>
                </c:pt>
                <c:pt idx="2032">
                  <c:v>43641</c:v>
                </c:pt>
                <c:pt idx="2033">
                  <c:v>43641</c:v>
                </c:pt>
                <c:pt idx="2034">
                  <c:v>43641</c:v>
                </c:pt>
                <c:pt idx="2035">
                  <c:v>43641</c:v>
                </c:pt>
                <c:pt idx="2036">
                  <c:v>43641</c:v>
                </c:pt>
                <c:pt idx="2037">
                  <c:v>43641</c:v>
                </c:pt>
                <c:pt idx="2038">
                  <c:v>43641</c:v>
                </c:pt>
                <c:pt idx="2039">
                  <c:v>43641</c:v>
                </c:pt>
                <c:pt idx="2040">
                  <c:v>43641</c:v>
                </c:pt>
                <c:pt idx="2041">
                  <c:v>43641</c:v>
                </c:pt>
                <c:pt idx="2042">
                  <c:v>43641</c:v>
                </c:pt>
                <c:pt idx="2043">
                  <c:v>43641</c:v>
                </c:pt>
                <c:pt idx="2044">
                  <c:v>43641</c:v>
                </c:pt>
                <c:pt idx="2045">
                  <c:v>43642</c:v>
                </c:pt>
                <c:pt idx="2046">
                  <c:v>43642</c:v>
                </c:pt>
                <c:pt idx="2047">
                  <c:v>43642</c:v>
                </c:pt>
                <c:pt idx="2048">
                  <c:v>43642</c:v>
                </c:pt>
                <c:pt idx="2049">
                  <c:v>43642</c:v>
                </c:pt>
                <c:pt idx="2050">
                  <c:v>43642</c:v>
                </c:pt>
                <c:pt idx="2051">
                  <c:v>43642</c:v>
                </c:pt>
                <c:pt idx="2052">
                  <c:v>43642</c:v>
                </c:pt>
                <c:pt idx="2053">
                  <c:v>43642</c:v>
                </c:pt>
                <c:pt idx="2054">
                  <c:v>43642</c:v>
                </c:pt>
                <c:pt idx="2055">
                  <c:v>43642</c:v>
                </c:pt>
                <c:pt idx="2056">
                  <c:v>43642</c:v>
                </c:pt>
                <c:pt idx="2057">
                  <c:v>43642</c:v>
                </c:pt>
                <c:pt idx="2058">
                  <c:v>43643</c:v>
                </c:pt>
                <c:pt idx="2059">
                  <c:v>43643</c:v>
                </c:pt>
                <c:pt idx="2060">
                  <c:v>43643</c:v>
                </c:pt>
                <c:pt idx="2061">
                  <c:v>43643</c:v>
                </c:pt>
                <c:pt idx="2062">
                  <c:v>43643</c:v>
                </c:pt>
                <c:pt idx="2063">
                  <c:v>43643</c:v>
                </c:pt>
                <c:pt idx="2064">
                  <c:v>43643</c:v>
                </c:pt>
                <c:pt idx="2065">
                  <c:v>43643</c:v>
                </c:pt>
                <c:pt idx="2066">
                  <c:v>43643</c:v>
                </c:pt>
                <c:pt idx="2067">
                  <c:v>43643</c:v>
                </c:pt>
                <c:pt idx="2068">
                  <c:v>43643</c:v>
                </c:pt>
                <c:pt idx="2069">
                  <c:v>43644</c:v>
                </c:pt>
                <c:pt idx="2070">
                  <c:v>43648</c:v>
                </c:pt>
                <c:pt idx="2071">
                  <c:v>43649</c:v>
                </c:pt>
                <c:pt idx="2072">
                  <c:v>43649</c:v>
                </c:pt>
                <c:pt idx="2073">
                  <c:v>43649</c:v>
                </c:pt>
                <c:pt idx="2074">
                  <c:v>43650</c:v>
                </c:pt>
                <c:pt idx="2075">
                  <c:v>43650</c:v>
                </c:pt>
                <c:pt idx="2076">
                  <c:v>43650</c:v>
                </c:pt>
                <c:pt idx="2077">
                  <c:v>43650</c:v>
                </c:pt>
                <c:pt idx="2078">
                  <c:v>43650</c:v>
                </c:pt>
                <c:pt idx="2079">
                  <c:v>43650</c:v>
                </c:pt>
                <c:pt idx="2080">
                  <c:v>43650</c:v>
                </c:pt>
                <c:pt idx="2081">
                  <c:v>43656</c:v>
                </c:pt>
                <c:pt idx="2082">
                  <c:v>43656</c:v>
                </c:pt>
                <c:pt idx="2083">
                  <c:v>43656</c:v>
                </c:pt>
                <c:pt idx="2084">
                  <c:v>43656</c:v>
                </c:pt>
                <c:pt idx="2085">
                  <c:v>43656</c:v>
                </c:pt>
                <c:pt idx="2086">
                  <c:v>43656</c:v>
                </c:pt>
                <c:pt idx="2087">
                  <c:v>43656</c:v>
                </c:pt>
                <c:pt idx="2088">
                  <c:v>43656</c:v>
                </c:pt>
                <c:pt idx="2089">
                  <c:v>43656</c:v>
                </c:pt>
                <c:pt idx="2090">
                  <c:v>43656</c:v>
                </c:pt>
                <c:pt idx="2091">
                  <c:v>43656</c:v>
                </c:pt>
                <c:pt idx="2092">
                  <c:v>43656</c:v>
                </c:pt>
                <c:pt idx="2093">
                  <c:v>43658</c:v>
                </c:pt>
                <c:pt idx="2094">
                  <c:v>43658</c:v>
                </c:pt>
                <c:pt idx="2095">
                  <c:v>43658</c:v>
                </c:pt>
                <c:pt idx="2096">
                  <c:v>43658</c:v>
                </c:pt>
                <c:pt idx="2097">
                  <c:v>43658</c:v>
                </c:pt>
                <c:pt idx="2098">
                  <c:v>43658</c:v>
                </c:pt>
                <c:pt idx="2099">
                  <c:v>43658</c:v>
                </c:pt>
                <c:pt idx="2100">
                  <c:v>43658</c:v>
                </c:pt>
                <c:pt idx="2101">
                  <c:v>43658</c:v>
                </c:pt>
                <c:pt idx="2102">
                  <c:v>43658</c:v>
                </c:pt>
                <c:pt idx="2103">
                  <c:v>43658</c:v>
                </c:pt>
                <c:pt idx="2104">
                  <c:v>43658</c:v>
                </c:pt>
                <c:pt idx="2105">
                  <c:v>43658</c:v>
                </c:pt>
                <c:pt idx="2106">
                  <c:v>43658</c:v>
                </c:pt>
                <c:pt idx="2107">
                  <c:v>43658</c:v>
                </c:pt>
                <c:pt idx="2108">
                  <c:v>43658</c:v>
                </c:pt>
                <c:pt idx="2109">
                  <c:v>43658</c:v>
                </c:pt>
                <c:pt idx="2110">
                  <c:v>43658</c:v>
                </c:pt>
                <c:pt idx="2111">
                  <c:v>43658</c:v>
                </c:pt>
                <c:pt idx="2112">
                  <c:v>43658</c:v>
                </c:pt>
                <c:pt idx="2113">
                  <c:v>43658</c:v>
                </c:pt>
                <c:pt idx="2114">
                  <c:v>43658</c:v>
                </c:pt>
                <c:pt idx="2115">
                  <c:v>43658</c:v>
                </c:pt>
                <c:pt idx="2116">
                  <c:v>43658</c:v>
                </c:pt>
                <c:pt idx="2117">
                  <c:v>43658</c:v>
                </c:pt>
                <c:pt idx="2118">
                  <c:v>43658</c:v>
                </c:pt>
                <c:pt idx="2119">
                  <c:v>43658</c:v>
                </c:pt>
                <c:pt idx="2120">
                  <c:v>43658</c:v>
                </c:pt>
                <c:pt idx="2121">
                  <c:v>43658</c:v>
                </c:pt>
                <c:pt idx="2122">
                  <c:v>43658</c:v>
                </c:pt>
                <c:pt idx="2123">
                  <c:v>43658</c:v>
                </c:pt>
                <c:pt idx="2124">
                  <c:v>43658</c:v>
                </c:pt>
                <c:pt idx="2125">
                  <c:v>43658</c:v>
                </c:pt>
                <c:pt idx="2126">
                  <c:v>43658</c:v>
                </c:pt>
                <c:pt idx="2127">
                  <c:v>43663</c:v>
                </c:pt>
                <c:pt idx="2128">
                  <c:v>43663</c:v>
                </c:pt>
                <c:pt idx="2129">
                  <c:v>43663</c:v>
                </c:pt>
                <c:pt idx="2130">
                  <c:v>43663</c:v>
                </c:pt>
                <c:pt idx="2131">
                  <c:v>43663</c:v>
                </c:pt>
                <c:pt idx="2132">
                  <c:v>43663</c:v>
                </c:pt>
                <c:pt idx="2133">
                  <c:v>43663</c:v>
                </c:pt>
                <c:pt idx="2134">
                  <c:v>43663</c:v>
                </c:pt>
                <c:pt idx="2135">
                  <c:v>43663</c:v>
                </c:pt>
                <c:pt idx="2136">
                  <c:v>43663</c:v>
                </c:pt>
                <c:pt idx="2137">
                  <c:v>43663</c:v>
                </c:pt>
                <c:pt idx="2138">
                  <c:v>43663</c:v>
                </c:pt>
                <c:pt idx="2139">
                  <c:v>43663</c:v>
                </c:pt>
                <c:pt idx="2140">
                  <c:v>43663</c:v>
                </c:pt>
                <c:pt idx="2141">
                  <c:v>43663</c:v>
                </c:pt>
                <c:pt idx="2142">
                  <c:v>43663</c:v>
                </c:pt>
                <c:pt idx="2143">
                  <c:v>43663</c:v>
                </c:pt>
                <c:pt idx="2144">
                  <c:v>43663</c:v>
                </c:pt>
                <c:pt idx="2145">
                  <c:v>43663</c:v>
                </c:pt>
                <c:pt idx="2146">
                  <c:v>43663</c:v>
                </c:pt>
                <c:pt idx="2147">
                  <c:v>43663</c:v>
                </c:pt>
                <c:pt idx="2148">
                  <c:v>43665</c:v>
                </c:pt>
                <c:pt idx="2149">
                  <c:v>43665</c:v>
                </c:pt>
                <c:pt idx="2150">
                  <c:v>43665</c:v>
                </c:pt>
                <c:pt idx="2151">
                  <c:v>43665</c:v>
                </c:pt>
                <c:pt idx="2152">
                  <c:v>43665</c:v>
                </c:pt>
                <c:pt idx="2153">
                  <c:v>43665</c:v>
                </c:pt>
                <c:pt idx="2154">
                  <c:v>43665</c:v>
                </c:pt>
                <c:pt idx="2155">
                  <c:v>43665</c:v>
                </c:pt>
                <c:pt idx="2156">
                  <c:v>43665</c:v>
                </c:pt>
                <c:pt idx="2157">
                  <c:v>43665</c:v>
                </c:pt>
                <c:pt idx="2158">
                  <c:v>43665</c:v>
                </c:pt>
                <c:pt idx="2159">
                  <c:v>43665</c:v>
                </c:pt>
                <c:pt idx="2160">
                  <c:v>43665</c:v>
                </c:pt>
                <c:pt idx="2161">
                  <c:v>43665</c:v>
                </c:pt>
                <c:pt idx="2162">
                  <c:v>43665</c:v>
                </c:pt>
                <c:pt idx="2163">
                  <c:v>43665</c:v>
                </c:pt>
                <c:pt idx="2164">
                  <c:v>43665</c:v>
                </c:pt>
                <c:pt idx="2165">
                  <c:v>43665</c:v>
                </c:pt>
                <c:pt idx="2166">
                  <c:v>43665</c:v>
                </c:pt>
                <c:pt idx="2167">
                  <c:v>43665</c:v>
                </c:pt>
                <c:pt idx="2168">
                  <c:v>43665</c:v>
                </c:pt>
                <c:pt idx="2169">
                  <c:v>43665</c:v>
                </c:pt>
                <c:pt idx="2170">
                  <c:v>43665</c:v>
                </c:pt>
                <c:pt idx="2171">
                  <c:v>43665</c:v>
                </c:pt>
                <c:pt idx="2172">
                  <c:v>43665</c:v>
                </c:pt>
                <c:pt idx="2173">
                  <c:v>43665</c:v>
                </c:pt>
                <c:pt idx="2174">
                  <c:v>43665</c:v>
                </c:pt>
                <c:pt idx="2175">
                  <c:v>43665</c:v>
                </c:pt>
                <c:pt idx="2176">
                  <c:v>43665</c:v>
                </c:pt>
                <c:pt idx="2177">
                  <c:v>43665</c:v>
                </c:pt>
                <c:pt idx="2178">
                  <c:v>43665</c:v>
                </c:pt>
                <c:pt idx="2179">
                  <c:v>43665</c:v>
                </c:pt>
                <c:pt idx="2180">
                  <c:v>43665</c:v>
                </c:pt>
                <c:pt idx="2181">
                  <c:v>43665</c:v>
                </c:pt>
                <c:pt idx="2182">
                  <c:v>43665</c:v>
                </c:pt>
                <c:pt idx="2183">
                  <c:v>43665</c:v>
                </c:pt>
                <c:pt idx="2184">
                  <c:v>43665</c:v>
                </c:pt>
                <c:pt idx="2185">
                  <c:v>43665</c:v>
                </c:pt>
                <c:pt idx="2186">
                  <c:v>43665</c:v>
                </c:pt>
                <c:pt idx="2187">
                  <c:v>43668</c:v>
                </c:pt>
                <c:pt idx="2188">
                  <c:v>43668</c:v>
                </c:pt>
                <c:pt idx="2189">
                  <c:v>43668</c:v>
                </c:pt>
                <c:pt idx="2190">
                  <c:v>43669</c:v>
                </c:pt>
                <c:pt idx="2191">
                  <c:v>43669</c:v>
                </c:pt>
                <c:pt idx="2192">
                  <c:v>43669</c:v>
                </c:pt>
                <c:pt idx="2193">
                  <c:v>43669</c:v>
                </c:pt>
                <c:pt idx="2194">
                  <c:v>43669</c:v>
                </c:pt>
                <c:pt idx="2195">
                  <c:v>43669</c:v>
                </c:pt>
                <c:pt idx="2196">
                  <c:v>43669</c:v>
                </c:pt>
                <c:pt idx="2197">
                  <c:v>43669</c:v>
                </c:pt>
                <c:pt idx="2198">
                  <c:v>43669</c:v>
                </c:pt>
                <c:pt idx="2199">
                  <c:v>43669</c:v>
                </c:pt>
                <c:pt idx="2200">
                  <c:v>43669</c:v>
                </c:pt>
                <c:pt idx="2201">
                  <c:v>43669</c:v>
                </c:pt>
                <c:pt idx="2202">
                  <c:v>43670</c:v>
                </c:pt>
                <c:pt idx="2203">
                  <c:v>43670</c:v>
                </c:pt>
                <c:pt idx="2204">
                  <c:v>43670</c:v>
                </c:pt>
                <c:pt idx="2205">
                  <c:v>43670</c:v>
                </c:pt>
                <c:pt idx="2206">
                  <c:v>43670</c:v>
                </c:pt>
                <c:pt idx="2207">
                  <c:v>43670</c:v>
                </c:pt>
                <c:pt idx="2208">
                  <c:v>43670</c:v>
                </c:pt>
                <c:pt idx="2209">
                  <c:v>43670</c:v>
                </c:pt>
                <c:pt idx="2210">
                  <c:v>43670</c:v>
                </c:pt>
                <c:pt idx="2211">
                  <c:v>43670</c:v>
                </c:pt>
                <c:pt idx="2212">
                  <c:v>43670</c:v>
                </c:pt>
                <c:pt idx="2213">
                  <c:v>43670</c:v>
                </c:pt>
                <c:pt idx="2214">
                  <c:v>43670</c:v>
                </c:pt>
                <c:pt idx="2215">
                  <c:v>43670</c:v>
                </c:pt>
                <c:pt idx="2216">
                  <c:v>43670</c:v>
                </c:pt>
                <c:pt idx="2217">
                  <c:v>43670</c:v>
                </c:pt>
                <c:pt idx="2218">
                  <c:v>43670</c:v>
                </c:pt>
                <c:pt idx="2219">
                  <c:v>43670</c:v>
                </c:pt>
                <c:pt idx="2220">
                  <c:v>43670</c:v>
                </c:pt>
                <c:pt idx="2221">
                  <c:v>43670</c:v>
                </c:pt>
                <c:pt idx="2222">
                  <c:v>43670</c:v>
                </c:pt>
                <c:pt idx="2223">
                  <c:v>43670</c:v>
                </c:pt>
                <c:pt idx="2224">
                  <c:v>43670</c:v>
                </c:pt>
                <c:pt idx="2225">
                  <c:v>43670</c:v>
                </c:pt>
                <c:pt idx="2226">
                  <c:v>43670</c:v>
                </c:pt>
                <c:pt idx="2227">
                  <c:v>43670</c:v>
                </c:pt>
                <c:pt idx="2228">
                  <c:v>43670</c:v>
                </c:pt>
                <c:pt idx="2229">
                  <c:v>43670</c:v>
                </c:pt>
                <c:pt idx="2230">
                  <c:v>43670</c:v>
                </c:pt>
                <c:pt idx="2231">
                  <c:v>43670</c:v>
                </c:pt>
                <c:pt idx="2232">
                  <c:v>43670</c:v>
                </c:pt>
                <c:pt idx="2233">
                  <c:v>43670</c:v>
                </c:pt>
                <c:pt idx="2234">
                  <c:v>43670</c:v>
                </c:pt>
                <c:pt idx="2235">
                  <c:v>43671</c:v>
                </c:pt>
                <c:pt idx="2236">
                  <c:v>43671</c:v>
                </c:pt>
                <c:pt idx="2237">
                  <c:v>43671</c:v>
                </c:pt>
                <c:pt idx="2238">
                  <c:v>43671</c:v>
                </c:pt>
                <c:pt idx="2239">
                  <c:v>43671</c:v>
                </c:pt>
                <c:pt idx="2240">
                  <c:v>43671</c:v>
                </c:pt>
                <c:pt idx="2241">
                  <c:v>43671</c:v>
                </c:pt>
                <c:pt idx="2242">
                  <c:v>43671</c:v>
                </c:pt>
                <c:pt idx="2243">
                  <c:v>43671</c:v>
                </c:pt>
                <c:pt idx="2244">
                  <c:v>43671</c:v>
                </c:pt>
                <c:pt idx="2245">
                  <c:v>43676</c:v>
                </c:pt>
                <c:pt idx="2246">
                  <c:v>43676</c:v>
                </c:pt>
                <c:pt idx="2247">
                  <c:v>43678</c:v>
                </c:pt>
                <c:pt idx="2248">
                  <c:v>43679</c:v>
                </c:pt>
                <c:pt idx="2249">
                  <c:v>43679</c:v>
                </c:pt>
                <c:pt idx="2250">
                  <c:v>43679</c:v>
                </c:pt>
                <c:pt idx="2251">
                  <c:v>43679</c:v>
                </c:pt>
                <c:pt idx="2252">
                  <c:v>43682</c:v>
                </c:pt>
                <c:pt idx="2253">
                  <c:v>43683</c:v>
                </c:pt>
                <c:pt idx="2254">
                  <c:v>43684</c:v>
                </c:pt>
                <c:pt idx="2255">
                  <c:v>43684</c:v>
                </c:pt>
                <c:pt idx="2256">
                  <c:v>43684</c:v>
                </c:pt>
                <c:pt idx="2257">
                  <c:v>43684</c:v>
                </c:pt>
                <c:pt idx="2258">
                  <c:v>43684</c:v>
                </c:pt>
                <c:pt idx="2259">
                  <c:v>43684</c:v>
                </c:pt>
                <c:pt idx="2260">
                  <c:v>43684</c:v>
                </c:pt>
                <c:pt idx="2261">
                  <c:v>43684</c:v>
                </c:pt>
                <c:pt idx="2262">
                  <c:v>43686</c:v>
                </c:pt>
                <c:pt idx="2263">
                  <c:v>43686</c:v>
                </c:pt>
                <c:pt idx="2264">
                  <c:v>43686</c:v>
                </c:pt>
                <c:pt idx="2265">
                  <c:v>43686</c:v>
                </c:pt>
                <c:pt idx="2266">
                  <c:v>43686</c:v>
                </c:pt>
                <c:pt idx="2267">
                  <c:v>43686</c:v>
                </c:pt>
                <c:pt idx="2268">
                  <c:v>43686</c:v>
                </c:pt>
                <c:pt idx="2269">
                  <c:v>43686</c:v>
                </c:pt>
                <c:pt idx="2270">
                  <c:v>43686</c:v>
                </c:pt>
                <c:pt idx="2271">
                  <c:v>43686</c:v>
                </c:pt>
                <c:pt idx="2272">
                  <c:v>43686</c:v>
                </c:pt>
                <c:pt idx="2273">
                  <c:v>43686</c:v>
                </c:pt>
                <c:pt idx="2274">
                  <c:v>43686</c:v>
                </c:pt>
                <c:pt idx="2275">
                  <c:v>43686</c:v>
                </c:pt>
                <c:pt idx="2276">
                  <c:v>43686</c:v>
                </c:pt>
                <c:pt idx="2277">
                  <c:v>43686</c:v>
                </c:pt>
                <c:pt idx="2278">
                  <c:v>43686</c:v>
                </c:pt>
                <c:pt idx="2279">
                  <c:v>43686</c:v>
                </c:pt>
                <c:pt idx="2280">
                  <c:v>43686</c:v>
                </c:pt>
                <c:pt idx="2281">
                  <c:v>43686</c:v>
                </c:pt>
                <c:pt idx="2282">
                  <c:v>43686</c:v>
                </c:pt>
                <c:pt idx="2283">
                  <c:v>43686</c:v>
                </c:pt>
                <c:pt idx="2284">
                  <c:v>43686</c:v>
                </c:pt>
                <c:pt idx="2285">
                  <c:v>43686</c:v>
                </c:pt>
                <c:pt idx="2286">
                  <c:v>43686</c:v>
                </c:pt>
                <c:pt idx="2287">
                  <c:v>43686</c:v>
                </c:pt>
                <c:pt idx="2288">
                  <c:v>43686</c:v>
                </c:pt>
                <c:pt idx="2289">
                  <c:v>43686</c:v>
                </c:pt>
                <c:pt idx="2290">
                  <c:v>43686</c:v>
                </c:pt>
                <c:pt idx="2291">
                  <c:v>43687</c:v>
                </c:pt>
                <c:pt idx="2292">
                  <c:v>43691</c:v>
                </c:pt>
                <c:pt idx="2293">
                  <c:v>43691</c:v>
                </c:pt>
                <c:pt idx="2294">
                  <c:v>43691</c:v>
                </c:pt>
                <c:pt idx="2295">
                  <c:v>43691</c:v>
                </c:pt>
                <c:pt idx="2296">
                  <c:v>43691</c:v>
                </c:pt>
                <c:pt idx="2297">
                  <c:v>43693</c:v>
                </c:pt>
                <c:pt idx="2298">
                  <c:v>43693</c:v>
                </c:pt>
                <c:pt idx="2299">
                  <c:v>43693</c:v>
                </c:pt>
                <c:pt idx="2300">
                  <c:v>43693</c:v>
                </c:pt>
                <c:pt idx="2301">
                  <c:v>43693</c:v>
                </c:pt>
                <c:pt idx="2302">
                  <c:v>43693</c:v>
                </c:pt>
                <c:pt idx="2303">
                  <c:v>43693</c:v>
                </c:pt>
                <c:pt idx="2304">
                  <c:v>43693</c:v>
                </c:pt>
                <c:pt idx="2305">
                  <c:v>43693</c:v>
                </c:pt>
                <c:pt idx="2306">
                  <c:v>43693</c:v>
                </c:pt>
                <c:pt idx="2307">
                  <c:v>43693</c:v>
                </c:pt>
                <c:pt idx="2308">
                  <c:v>43693</c:v>
                </c:pt>
                <c:pt idx="2309">
                  <c:v>43693</c:v>
                </c:pt>
                <c:pt idx="2310">
                  <c:v>43693</c:v>
                </c:pt>
                <c:pt idx="2311">
                  <c:v>43693</c:v>
                </c:pt>
                <c:pt idx="2312">
                  <c:v>43693</c:v>
                </c:pt>
                <c:pt idx="2313">
                  <c:v>43693</c:v>
                </c:pt>
                <c:pt idx="2314">
                  <c:v>43693</c:v>
                </c:pt>
                <c:pt idx="2315">
                  <c:v>43694</c:v>
                </c:pt>
                <c:pt idx="2316">
                  <c:v>43694</c:v>
                </c:pt>
                <c:pt idx="2317">
                  <c:v>43695</c:v>
                </c:pt>
                <c:pt idx="2318">
                  <c:v>43695</c:v>
                </c:pt>
                <c:pt idx="2319">
                  <c:v>43695</c:v>
                </c:pt>
                <c:pt idx="2320">
                  <c:v>43696</c:v>
                </c:pt>
                <c:pt idx="2321">
                  <c:v>43696</c:v>
                </c:pt>
                <c:pt idx="2322">
                  <c:v>43697</c:v>
                </c:pt>
                <c:pt idx="2323">
                  <c:v>43697</c:v>
                </c:pt>
                <c:pt idx="2324">
                  <c:v>43697</c:v>
                </c:pt>
                <c:pt idx="2325">
                  <c:v>43697</c:v>
                </c:pt>
                <c:pt idx="2326">
                  <c:v>43697</c:v>
                </c:pt>
                <c:pt idx="2327">
                  <c:v>43697</c:v>
                </c:pt>
                <c:pt idx="2328">
                  <c:v>43697</c:v>
                </c:pt>
                <c:pt idx="2329">
                  <c:v>43698</c:v>
                </c:pt>
                <c:pt idx="2330">
                  <c:v>43698</c:v>
                </c:pt>
                <c:pt idx="2331">
                  <c:v>43698</c:v>
                </c:pt>
                <c:pt idx="2332">
                  <c:v>43698</c:v>
                </c:pt>
                <c:pt idx="2333">
                  <c:v>43698</c:v>
                </c:pt>
                <c:pt idx="2334">
                  <c:v>43698</c:v>
                </c:pt>
                <c:pt idx="2335">
                  <c:v>43698</c:v>
                </c:pt>
                <c:pt idx="2336">
                  <c:v>43698</c:v>
                </c:pt>
                <c:pt idx="2337">
                  <c:v>43698</c:v>
                </c:pt>
                <c:pt idx="2338">
                  <c:v>43698</c:v>
                </c:pt>
                <c:pt idx="2339">
                  <c:v>43698</c:v>
                </c:pt>
                <c:pt idx="2340">
                  <c:v>43698</c:v>
                </c:pt>
                <c:pt idx="2341">
                  <c:v>43698</c:v>
                </c:pt>
                <c:pt idx="2342">
                  <c:v>43698</c:v>
                </c:pt>
                <c:pt idx="2343">
                  <c:v>43698</c:v>
                </c:pt>
                <c:pt idx="2344">
                  <c:v>43698</c:v>
                </c:pt>
                <c:pt idx="2345">
                  <c:v>43698</c:v>
                </c:pt>
                <c:pt idx="2346">
                  <c:v>43698</c:v>
                </c:pt>
                <c:pt idx="2347">
                  <c:v>43698</c:v>
                </c:pt>
                <c:pt idx="2348">
                  <c:v>43698</c:v>
                </c:pt>
                <c:pt idx="2349">
                  <c:v>43698</c:v>
                </c:pt>
                <c:pt idx="2350">
                  <c:v>43698</c:v>
                </c:pt>
                <c:pt idx="2351">
                  <c:v>43698</c:v>
                </c:pt>
                <c:pt idx="2352">
                  <c:v>43698</c:v>
                </c:pt>
                <c:pt idx="2353">
                  <c:v>43698</c:v>
                </c:pt>
                <c:pt idx="2354">
                  <c:v>43698</c:v>
                </c:pt>
                <c:pt idx="2355">
                  <c:v>43698</c:v>
                </c:pt>
                <c:pt idx="2356">
                  <c:v>43698</c:v>
                </c:pt>
                <c:pt idx="2357">
                  <c:v>43698</c:v>
                </c:pt>
                <c:pt idx="2358">
                  <c:v>43698</c:v>
                </c:pt>
                <c:pt idx="2359">
                  <c:v>43699</c:v>
                </c:pt>
                <c:pt idx="2360">
                  <c:v>43699</c:v>
                </c:pt>
                <c:pt idx="2361">
                  <c:v>43699</c:v>
                </c:pt>
                <c:pt idx="2362">
                  <c:v>43699</c:v>
                </c:pt>
                <c:pt idx="2363">
                  <c:v>43699</c:v>
                </c:pt>
                <c:pt idx="2364">
                  <c:v>43699</c:v>
                </c:pt>
                <c:pt idx="2365">
                  <c:v>43717</c:v>
                </c:pt>
                <c:pt idx="2366">
                  <c:v>43739</c:v>
                </c:pt>
                <c:pt idx="2367">
                  <c:v>43739</c:v>
                </c:pt>
                <c:pt idx="2368">
                  <c:v>43739</c:v>
                </c:pt>
                <c:pt idx="2369">
                  <c:v>43739</c:v>
                </c:pt>
                <c:pt idx="2370">
                  <c:v>43739</c:v>
                </c:pt>
                <c:pt idx="2371">
                  <c:v>43739</c:v>
                </c:pt>
                <c:pt idx="2372">
                  <c:v>43739</c:v>
                </c:pt>
                <c:pt idx="2373">
                  <c:v>43739</c:v>
                </c:pt>
                <c:pt idx="2374">
                  <c:v>43741</c:v>
                </c:pt>
                <c:pt idx="2375">
                  <c:v>43741</c:v>
                </c:pt>
                <c:pt idx="2376">
                  <c:v>43741</c:v>
                </c:pt>
                <c:pt idx="2377">
                  <c:v>43741</c:v>
                </c:pt>
                <c:pt idx="2378">
                  <c:v>43741</c:v>
                </c:pt>
                <c:pt idx="2379">
                  <c:v>43741</c:v>
                </c:pt>
                <c:pt idx="2380">
                  <c:v>43741</c:v>
                </c:pt>
                <c:pt idx="2381">
                  <c:v>43741</c:v>
                </c:pt>
                <c:pt idx="2382">
                  <c:v>43741</c:v>
                </c:pt>
                <c:pt idx="2383">
                  <c:v>43741</c:v>
                </c:pt>
                <c:pt idx="2384">
                  <c:v>43741</c:v>
                </c:pt>
                <c:pt idx="2385">
                  <c:v>43741</c:v>
                </c:pt>
                <c:pt idx="2386">
                  <c:v>43741</c:v>
                </c:pt>
                <c:pt idx="2387">
                  <c:v>43741</c:v>
                </c:pt>
                <c:pt idx="2388">
                  <c:v>43741</c:v>
                </c:pt>
                <c:pt idx="2389">
                  <c:v>43741</c:v>
                </c:pt>
                <c:pt idx="2390">
                  <c:v>43741</c:v>
                </c:pt>
                <c:pt idx="2391">
                  <c:v>43746</c:v>
                </c:pt>
                <c:pt idx="2392">
                  <c:v>43746</c:v>
                </c:pt>
                <c:pt idx="2393">
                  <c:v>43746</c:v>
                </c:pt>
                <c:pt idx="2394">
                  <c:v>43746</c:v>
                </c:pt>
                <c:pt idx="2395">
                  <c:v>43746</c:v>
                </c:pt>
                <c:pt idx="2396">
                  <c:v>43746</c:v>
                </c:pt>
                <c:pt idx="2397">
                  <c:v>43746</c:v>
                </c:pt>
                <c:pt idx="2398">
                  <c:v>43746</c:v>
                </c:pt>
                <c:pt idx="2399">
                  <c:v>43746</c:v>
                </c:pt>
                <c:pt idx="2400">
                  <c:v>43746</c:v>
                </c:pt>
                <c:pt idx="2401">
                  <c:v>43746</c:v>
                </c:pt>
                <c:pt idx="2402">
                  <c:v>43746</c:v>
                </c:pt>
                <c:pt idx="2403">
                  <c:v>43748</c:v>
                </c:pt>
                <c:pt idx="2404">
                  <c:v>43748</c:v>
                </c:pt>
                <c:pt idx="2405">
                  <c:v>43748</c:v>
                </c:pt>
                <c:pt idx="2406">
                  <c:v>43748</c:v>
                </c:pt>
                <c:pt idx="2407">
                  <c:v>43748</c:v>
                </c:pt>
                <c:pt idx="2408">
                  <c:v>43748</c:v>
                </c:pt>
                <c:pt idx="2409">
                  <c:v>43748</c:v>
                </c:pt>
                <c:pt idx="2410">
                  <c:v>43748</c:v>
                </c:pt>
                <c:pt idx="2411">
                  <c:v>43748</c:v>
                </c:pt>
                <c:pt idx="2412">
                  <c:v>43748</c:v>
                </c:pt>
                <c:pt idx="2413">
                  <c:v>43748</c:v>
                </c:pt>
                <c:pt idx="2414">
                  <c:v>43753</c:v>
                </c:pt>
                <c:pt idx="2415">
                  <c:v>43753</c:v>
                </c:pt>
                <c:pt idx="2416">
                  <c:v>43753</c:v>
                </c:pt>
                <c:pt idx="2417">
                  <c:v>43753</c:v>
                </c:pt>
                <c:pt idx="2418">
                  <c:v>43753</c:v>
                </c:pt>
                <c:pt idx="2419">
                  <c:v>43753</c:v>
                </c:pt>
                <c:pt idx="2420">
                  <c:v>43755</c:v>
                </c:pt>
                <c:pt idx="2421">
                  <c:v>43755</c:v>
                </c:pt>
                <c:pt idx="2422">
                  <c:v>43755</c:v>
                </c:pt>
                <c:pt idx="2423">
                  <c:v>43755</c:v>
                </c:pt>
                <c:pt idx="2424">
                  <c:v>43755</c:v>
                </c:pt>
                <c:pt idx="2425">
                  <c:v>43761</c:v>
                </c:pt>
                <c:pt idx="2426">
                  <c:v>43761</c:v>
                </c:pt>
                <c:pt idx="2427">
                  <c:v>43761</c:v>
                </c:pt>
                <c:pt idx="2428">
                  <c:v>43761</c:v>
                </c:pt>
                <c:pt idx="2429">
                  <c:v>43761</c:v>
                </c:pt>
                <c:pt idx="2430">
                  <c:v>43762</c:v>
                </c:pt>
                <c:pt idx="2431">
                  <c:v>43768</c:v>
                </c:pt>
                <c:pt idx="2432">
                  <c:v>43770</c:v>
                </c:pt>
                <c:pt idx="2433">
                  <c:v>43770</c:v>
                </c:pt>
                <c:pt idx="2434">
                  <c:v>43773</c:v>
                </c:pt>
                <c:pt idx="2435">
                  <c:v>43773</c:v>
                </c:pt>
                <c:pt idx="2436">
                  <c:v>43773</c:v>
                </c:pt>
                <c:pt idx="2437">
                  <c:v>43774</c:v>
                </c:pt>
                <c:pt idx="2438">
                  <c:v>43774</c:v>
                </c:pt>
                <c:pt idx="2439">
                  <c:v>43775</c:v>
                </c:pt>
                <c:pt idx="2440">
                  <c:v>43775</c:v>
                </c:pt>
                <c:pt idx="2441">
                  <c:v>43775</c:v>
                </c:pt>
                <c:pt idx="2442">
                  <c:v>43775</c:v>
                </c:pt>
                <c:pt idx="2443">
                  <c:v>43775</c:v>
                </c:pt>
                <c:pt idx="2444">
                  <c:v>43775</c:v>
                </c:pt>
                <c:pt idx="2445">
                  <c:v>43777</c:v>
                </c:pt>
                <c:pt idx="2446">
                  <c:v>43777</c:v>
                </c:pt>
                <c:pt idx="2447">
                  <c:v>43781</c:v>
                </c:pt>
                <c:pt idx="2448">
                  <c:v>43781</c:v>
                </c:pt>
                <c:pt idx="2449">
                  <c:v>43781</c:v>
                </c:pt>
                <c:pt idx="2450">
                  <c:v>43781</c:v>
                </c:pt>
                <c:pt idx="2451">
                  <c:v>43781</c:v>
                </c:pt>
                <c:pt idx="2452">
                  <c:v>43781</c:v>
                </c:pt>
                <c:pt idx="2453">
                  <c:v>43781</c:v>
                </c:pt>
                <c:pt idx="2454">
                  <c:v>43781</c:v>
                </c:pt>
                <c:pt idx="2455">
                  <c:v>43781</c:v>
                </c:pt>
                <c:pt idx="2456">
                  <c:v>43781</c:v>
                </c:pt>
                <c:pt idx="2457">
                  <c:v>43781</c:v>
                </c:pt>
                <c:pt idx="2458">
                  <c:v>43781</c:v>
                </c:pt>
                <c:pt idx="2459">
                  <c:v>43781</c:v>
                </c:pt>
                <c:pt idx="2460">
                  <c:v>43781</c:v>
                </c:pt>
                <c:pt idx="2461">
                  <c:v>43781</c:v>
                </c:pt>
                <c:pt idx="2462">
                  <c:v>43781</c:v>
                </c:pt>
                <c:pt idx="2463">
                  <c:v>43781</c:v>
                </c:pt>
                <c:pt idx="2464">
                  <c:v>43781</c:v>
                </c:pt>
                <c:pt idx="2465">
                  <c:v>43783</c:v>
                </c:pt>
                <c:pt idx="2466">
                  <c:v>43783</c:v>
                </c:pt>
                <c:pt idx="2467">
                  <c:v>43783</c:v>
                </c:pt>
                <c:pt idx="2468">
                  <c:v>43783</c:v>
                </c:pt>
                <c:pt idx="2469">
                  <c:v>43783</c:v>
                </c:pt>
                <c:pt idx="2470">
                  <c:v>43783</c:v>
                </c:pt>
                <c:pt idx="2471">
                  <c:v>43784</c:v>
                </c:pt>
                <c:pt idx="2472">
                  <c:v>43784</c:v>
                </c:pt>
                <c:pt idx="2473">
                  <c:v>43784</c:v>
                </c:pt>
                <c:pt idx="2474">
                  <c:v>43784</c:v>
                </c:pt>
                <c:pt idx="2475">
                  <c:v>43784</c:v>
                </c:pt>
                <c:pt idx="2476">
                  <c:v>43784</c:v>
                </c:pt>
                <c:pt idx="2477">
                  <c:v>43784</c:v>
                </c:pt>
                <c:pt idx="2478">
                  <c:v>43784</c:v>
                </c:pt>
                <c:pt idx="2479">
                  <c:v>43784</c:v>
                </c:pt>
                <c:pt idx="2480">
                  <c:v>43784</c:v>
                </c:pt>
                <c:pt idx="2481">
                  <c:v>43784</c:v>
                </c:pt>
                <c:pt idx="2482">
                  <c:v>43784</c:v>
                </c:pt>
                <c:pt idx="2483">
                  <c:v>43784</c:v>
                </c:pt>
                <c:pt idx="2484">
                  <c:v>43784</c:v>
                </c:pt>
                <c:pt idx="2485">
                  <c:v>43784</c:v>
                </c:pt>
                <c:pt idx="2486">
                  <c:v>43784</c:v>
                </c:pt>
                <c:pt idx="2487">
                  <c:v>43784</c:v>
                </c:pt>
                <c:pt idx="2488">
                  <c:v>43784</c:v>
                </c:pt>
                <c:pt idx="2489">
                  <c:v>43784</c:v>
                </c:pt>
                <c:pt idx="2490">
                  <c:v>43784</c:v>
                </c:pt>
                <c:pt idx="2491">
                  <c:v>43784</c:v>
                </c:pt>
                <c:pt idx="2492">
                  <c:v>43784</c:v>
                </c:pt>
                <c:pt idx="2493">
                  <c:v>43788</c:v>
                </c:pt>
                <c:pt idx="2494">
                  <c:v>43789</c:v>
                </c:pt>
                <c:pt idx="2495">
                  <c:v>43793</c:v>
                </c:pt>
                <c:pt idx="2496">
                  <c:v>43793</c:v>
                </c:pt>
                <c:pt idx="2497">
                  <c:v>43794</c:v>
                </c:pt>
                <c:pt idx="2498">
                  <c:v>43794</c:v>
                </c:pt>
                <c:pt idx="2499">
                  <c:v>43796</c:v>
                </c:pt>
                <c:pt idx="2500">
                  <c:v>43796</c:v>
                </c:pt>
                <c:pt idx="2501">
                  <c:v>43796</c:v>
                </c:pt>
                <c:pt idx="2502">
                  <c:v>43796</c:v>
                </c:pt>
                <c:pt idx="2503">
                  <c:v>43796</c:v>
                </c:pt>
                <c:pt idx="2504">
                  <c:v>43796</c:v>
                </c:pt>
                <c:pt idx="2505">
                  <c:v>43796</c:v>
                </c:pt>
                <c:pt idx="2506">
                  <c:v>43796</c:v>
                </c:pt>
                <c:pt idx="2507">
                  <c:v>43796</c:v>
                </c:pt>
                <c:pt idx="2508">
                  <c:v>43796</c:v>
                </c:pt>
                <c:pt idx="2509">
                  <c:v>43796</c:v>
                </c:pt>
                <c:pt idx="2510">
                  <c:v>43798</c:v>
                </c:pt>
                <c:pt idx="2511">
                  <c:v>43798</c:v>
                </c:pt>
                <c:pt idx="2512">
                  <c:v>43802</c:v>
                </c:pt>
                <c:pt idx="2513">
                  <c:v>43802</c:v>
                </c:pt>
                <c:pt idx="2514">
                  <c:v>43802</c:v>
                </c:pt>
                <c:pt idx="2515">
                  <c:v>43802</c:v>
                </c:pt>
                <c:pt idx="2516">
                  <c:v>43802</c:v>
                </c:pt>
                <c:pt idx="2517">
                  <c:v>43802</c:v>
                </c:pt>
                <c:pt idx="2518">
                  <c:v>43802</c:v>
                </c:pt>
                <c:pt idx="2519">
                  <c:v>43802</c:v>
                </c:pt>
                <c:pt idx="2520">
                  <c:v>43802</c:v>
                </c:pt>
                <c:pt idx="2521">
                  <c:v>43802</c:v>
                </c:pt>
                <c:pt idx="2522">
                  <c:v>43808</c:v>
                </c:pt>
                <c:pt idx="2523">
                  <c:v>43808</c:v>
                </c:pt>
                <c:pt idx="2524">
                  <c:v>43808</c:v>
                </c:pt>
                <c:pt idx="2525">
                  <c:v>43808</c:v>
                </c:pt>
                <c:pt idx="2526">
                  <c:v>43808</c:v>
                </c:pt>
                <c:pt idx="2527">
                  <c:v>43808</c:v>
                </c:pt>
                <c:pt idx="2528">
                  <c:v>43809</c:v>
                </c:pt>
                <c:pt idx="2529">
                  <c:v>43809</c:v>
                </c:pt>
                <c:pt idx="2530">
                  <c:v>43809</c:v>
                </c:pt>
                <c:pt idx="2531">
                  <c:v>43809</c:v>
                </c:pt>
                <c:pt idx="2532">
                  <c:v>43809</c:v>
                </c:pt>
                <c:pt idx="2533">
                  <c:v>43809</c:v>
                </c:pt>
                <c:pt idx="2534">
                  <c:v>43809</c:v>
                </c:pt>
                <c:pt idx="2535">
                  <c:v>43809</c:v>
                </c:pt>
                <c:pt idx="2536">
                  <c:v>43809</c:v>
                </c:pt>
                <c:pt idx="2537">
                  <c:v>43809</c:v>
                </c:pt>
                <c:pt idx="2538">
                  <c:v>43809</c:v>
                </c:pt>
                <c:pt idx="2539">
                  <c:v>43809</c:v>
                </c:pt>
                <c:pt idx="2540">
                  <c:v>43809</c:v>
                </c:pt>
                <c:pt idx="2541">
                  <c:v>43809</c:v>
                </c:pt>
                <c:pt idx="2542">
                  <c:v>43809</c:v>
                </c:pt>
                <c:pt idx="2543">
                  <c:v>43809</c:v>
                </c:pt>
                <c:pt idx="2544">
                  <c:v>43809</c:v>
                </c:pt>
                <c:pt idx="2545">
                  <c:v>43809</c:v>
                </c:pt>
                <c:pt idx="2546">
                  <c:v>43809</c:v>
                </c:pt>
                <c:pt idx="2547">
                  <c:v>43809</c:v>
                </c:pt>
                <c:pt idx="2548">
                  <c:v>43809</c:v>
                </c:pt>
                <c:pt idx="2549">
                  <c:v>43809</c:v>
                </c:pt>
                <c:pt idx="2550">
                  <c:v>43809</c:v>
                </c:pt>
                <c:pt idx="2551">
                  <c:v>43809</c:v>
                </c:pt>
                <c:pt idx="2552">
                  <c:v>43809</c:v>
                </c:pt>
                <c:pt idx="2553">
                  <c:v>43809</c:v>
                </c:pt>
                <c:pt idx="2554">
                  <c:v>43809</c:v>
                </c:pt>
                <c:pt idx="2555">
                  <c:v>43809</c:v>
                </c:pt>
                <c:pt idx="2556">
                  <c:v>43809</c:v>
                </c:pt>
                <c:pt idx="2557">
                  <c:v>43809</c:v>
                </c:pt>
                <c:pt idx="2558">
                  <c:v>43809</c:v>
                </c:pt>
                <c:pt idx="2559">
                  <c:v>43809</c:v>
                </c:pt>
                <c:pt idx="2560">
                  <c:v>43811</c:v>
                </c:pt>
                <c:pt idx="2561">
                  <c:v>43811</c:v>
                </c:pt>
                <c:pt idx="2562">
                  <c:v>43811</c:v>
                </c:pt>
                <c:pt idx="2563">
                  <c:v>43811</c:v>
                </c:pt>
                <c:pt idx="2564">
                  <c:v>43812</c:v>
                </c:pt>
                <c:pt idx="2565">
                  <c:v>43812</c:v>
                </c:pt>
                <c:pt idx="2566">
                  <c:v>43812</c:v>
                </c:pt>
                <c:pt idx="2567">
                  <c:v>43812</c:v>
                </c:pt>
                <c:pt idx="2568">
                  <c:v>43812</c:v>
                </c:pt>
                <c:pt idx="2569">
                  <c:v>43812</c:v>
                </c:pt>
                <c:pt idx="2570">
                  <c:v>43812</c:v>
                </c:pt>
                <c:pt idx="2571">
                  <c:v>43812</c:v>
                </c:pt>
                <c:pt idx="2572">
                  <c:v>43812</c:v>
                </c:pt>
                <c:pt idx="2573">
                  <c:v>43812</c:v>
                </c:pt>
                <c:pt idx="2574">
                  <c:v>43812</c:v>
                </c:pt>
                <c:pt idx="2575">
                  <c:v>43812</c:v>
                </c:pt>
                <c:pt idx="2576">
                  <c:v>43812</c:v>
                </c:pt>
                <c:pt idx="2577">
                  <c:v>43812</c:v>
                </c:pt>
                <c:pt idx="2578">
                  <c:v>43812</c:v>
                </c:pt>
                <c:pt idx="2579">
                  <c:v>43812</c:v>
                </c:pt>
                <c:pt idx="2580">
                  <c:v>43812</c:v>
                </c:pt>
                <c:pt idx="2581">
                  <c:v>43812</c:v>
                </c:pt>
                <c:pt idx="2582">
                  <c:v>43812</c:v>
                </c:pt>
                <c:pt idx="2583">
                  <c:v>43812</c:v>
                </c:pt>
                <c:pt idx="2584">
                  <c:v>43812</c:v>
                </c:pt>
                <c:pt idx="2585">
                  <c:v>43812</c:v>
                </c:pt>
                <c:pt idx="2586">
                  <c:v>43812</c:v>
                </c:pt>
                <c:pt idx="2587">
                  <c:v>43812</c:v>
                </c:pt>
                <c:pt idx="2588">
                  <c:v>43812</c:v>
                </c:pt>
                <c:pt idx="2589">
                  <c:v>43812</c:v>
                </c:pt>
                <c:pt idx="2590">
                  <c:v>43812</c:v>
                </c:pt>
                <c:pt idx="2591">
                  <c:v>43812</c:v>
                </c:pt>
                <c:pt idx="2592">
                  <c:v>43812</c:v>
                </c:pt>
                <c:pt idx="2593">
                  <c:v>43812</c:v>
                </c:pt>
                <c:pt idx="2594">
                  <c:v>43812</c:v>
                </c:pt>
                <c:pt idx="2595">
                  <c:v>43812</c:v>
                </c:pt>
                <c:pt idx="2596">
                  <c:v>43812</c:v>
                </c:pt>
                <c:pt idx="2597">
                  <c:v>43812</c:v>
                </c:pt>
                <c:pt idx="2598">
                  <c:v>43812</c:v>
                </c:pt>
                <c:pt idx="2599">
                  <c:v>43812</c:v>
                </c:pt>
                <c:pt idx="2600">
                  <c:v>43812</c:v>
                </c:pt>
                <c:pt idx="2601">
                  <c:v>43812</c:v>
                </c:pt>
                <c:pt idx="2602">
                  <c:v>43812</c:v>
                </c:pt>
                <c:pt idx="2603">
                  <c:v>43812</c:v>
                </c:pt>
                <c:pt idx="2604">
                  <c:v>43812</c:v>
                </c:pt>
                <c:pt idx="2605">
                  <c:v>43812</c:v>
                </c:pt>
                <c:pt idx="2606">
                  <c:v>43812</c:v>
                </c:pt>
                <c:pt idx="2607">
                  <c:v>43812</c:v>
                </c:pt>
                <c:pt idx="2608">
                  <c:v>43812</c:v>
                </c:pt>
                <c:pt idx="2609">
                  <c:v>43812</c:v>
                </c:pt>
                <c:pt idx="2610">
                  <c:v>43812</c:v>
                </c:pt>
                <c:pt idx="2611">
                  <c:v>43812</c:v>
                </c:pt>
                <c:pt idx="2612">
                  <c:v>43813</c:v>
                </c:pt>
                <c:pt idx="2613">
                  <c:v>43813</c:v>
                </c:pt>
                <c:pt idx="2614">
                  <c:v>43815</c:v>
                </c:pt>
                <c:pt idx="2615">
                  <c:v>43815</c:v>
                </c:pt>
                <c:pt idx="2616">
                  <c:v>43816</c:v>
                </c:pt>
                <c:pt idx="2617">
                  <c:v>43816</c:v>
                </c:pt>
                <c:pt idx="2618">
                  <c:v>43816</c:v>
                </c:pt>
                <c:pt idx="2619">
                  <c:v>43816</c:v>
                </c:pt>
                <c:pt idx="2620">
                  <c:v>43816</c:v>
                </c:pt>
                <c:pt idx="2621">
                  <c:v>43816</c:v>
                </c:pt>
                <c:pt idx="2622">
                  <c:v>43816</c:v>
                </c:pt>
                <c:pt idx="2623">
                  <c:v>43816</c:v>
                </c:pt>
                <c:pt idx="2624">
                  <c:v>43816</c:v>
                </c:pt>
                <c:pt idx="2625">
                  <c:v>43816</c:v>
                </c:pt>
                <c:pt idx="2626">
                  <c:v>43816</c:v>
                </c:pt>
                <c:pt idx="2627">
                  <c:v>43816</c:v>
                </c:pt>
                <c:pt idx="2628">
                  <c:v>43816</c:v>
                </c:pt>
                <c:pt idx="2629">
                  <c:v>43816</c:v>
                </c:pt>
                <c:pt idx="2630">
                  <c:v>43816</c:v>
                </c:pt>
                <c:pt idx="2631">
                  <c:v>43816</c:v>
                </c:pt>
                <c:pt idx="2632">
                  <c:v>43817</c:v>
                </c:pt>
                <c:pt idx="2633">
                  <c:v>43817</c:v>
                </c:pt>
                <c:pt idx="2634">
                  <c:v>43817</c:v>
                </c:pt>
                <c:pt idx="2635">
                  <c:v>43817</c:v>
                </c:pt>
                <c:pt idx="2636">
                  <c:v>43817</c:v>
                </c:pt>
                <c:pt idx="2637">
                  <c:v>43817</c:v>
                </c:pt>
                <c:pt idx="2638">
                  <c:v>43817</c:v>
                </c:pt>
                <c:pt idx="2639">
                  <c:v>43817</c:v>
                </c:pt>
                <c:pt idx="2640">
                  <c:v>43817</c:v>
                </c:pt>
                <c:pt idx="2641">
                  <c:v>43817</c:v>
                </c:pt>
                <c:pt idx="2642">
                  <c:v>43817</c:v>
                </c:pt>
                <c:pt idx="2643">
                  <c:v>43817</c:v>
                </c:pt>
                <c:pt idx="2644">
                  <c:v>43817</c:v>
                </c:pt>
                <c:pt idx="2645">
                  <c:v>43817</c:v>
                </c:pt>
                <c:pt idx="2646">
                  <c:v>43817</c:v>
                </c:pt>
                <c:pt idx="2647">
                  <c:v>43817</c:v>
                </c:pt>
                <c:pt idx="2648">
                  <c:v>43817</c:v>
                </c:pt>
                <c:pt idx="2649">
                  <c:v>43817</c:v>
                </c:pt>
                <c:pt idx="2650">
                  <c:v>43817</c:v>
                </c:pt>
                <c:pt idx="2651">
                  <c:v>43818</c:v>
                </c:pt>
                <c:pt idx="2652">
                  <c:v>43818</c:v>
                </c:pt>
                <c:pt idx="2653">
                  <c:v>43818</c:v>
                </c:pt>
                <c:pt idx="2654">
                  <c:v>43818</c:v>
                </c:pt>
                <c:pt idx="2655">
                  <c:v>43818</c:v>
                </c:pt>
                <c:pt idx="2656">
                  <c:v>43818</c:v>
                </c:pt>
                <c:pt idx="2657">
                  <c:v>43818</c:v>
                </c:pt>
                <c:pt idx="2658">
                  <c:v>43818</c:v>
                </c:pt>
                <c:pt idx="2659">
                  <c:v>43818</c:v>
                </c:pt>
                <c:pt idx="2660">
                  <c:v>43818</c:v>
                </c:pt>
                <c:pt idx="2661">
                  <c:v>43818</c:v>
                </c:pt>
                <c:pt idx="2662">
                  <c:v>43818</c:v>
                </c:pt>
                <c:pt idx="2663">
                  <c:v>43818</c:v>
                </c:pt>
                <c:pt idx="2664">
                  <c:v>43818</c:v>
                </c:pt>
                <c:pt idx="2665">
                  <c:v>43818</c:v>
                </c:pt>
                <c:pt idx="2666">
                  <c:v>43818</c:v>
                </c:pt>
                <c:pt idx="2667">
                  <c:v>43818</c:v>
                </c:pt>
                <c:pt idx="2668">
                  <c:v>43818</c:v>
                </c:pt>
                <c:pt idx="2669">
                  <c:v>43818</c:v>
                </c:pt>
                <c:pt idx="2670">
                  <c:v>43819</c:v>
                </c:pt>
                <c:pt idx="2671">
                  <c:v>43819</c:v>
                </c:pt>
                <c:pt idx="2672">
                  <c:v>43819</c:v>
                </c:pt>
                <c:pt idx="2673">
                  <c:v>43819</c:v>
                </c:pt>
                <c:pt idx="2674">
                  <c:v>43819</c:v>
                </c:pt>
                <c:pt idx="2675">
                  <c:v>43819</c:v>
                </c:pt>
                <c:pt idx="2676">
                  <c:v>43819</c:v>
                </c:pt>
                <c:pt idx="2677">
                  <c:v>43819</c:v>
                </c:pt>
                <c:pt idx="2678">
                  <c:v>43819</c:v>
                </c:pt>
                <c:pt idx="2679">
                  <c:v>43819</c:v>
                </c:pt>
                <c:pt idx="2680">
                  <c:v>43819</c:v>
                </c:pt>
                <c:pt idx="2681">
                  <c:v>43819</c:v>
                </c:pt>
                <c:pt idx="2682">
                  <c:v>43819</c:v>
                </c:pt>
                <c:pt idx="2683">
                  <c:v>43819</c:v>
                </c:pt>
                <c:pt idx="2684">
                  <c:v>43819</c:v>
                </c:pt>
                <c:pt idx="2685">
                  <c:v>43819</c:v>
                </c:pt>
                <c:pt idx="2686">
                  <c:v>43819</c:v>
                </c:pt>
                <c:pt idx="2687">
                  <c:v>43819</c:v>
                </c:pt>
                <c:pt idx="2688">
                  <c:v>43819</c:v>
                </c:pt>
                <c:pt idx="2689">
                  <c:v>43819</c:v>
                </c:pt>
                <c:pt idx="2690">
                  <c:v>43819</c:v>
                </c:pt>
                <c:pt idx="2691">
                  <c:v>43819</c:v>
                </c:pt>
                <c:pt idx="2692">
                  <c:v>43819</c:v>
                </c:pt>
                <c:pt idx="2693">
                  <c:v>43819</c:v>
                </c:pt>
                <c:pt idx="2694">
                  <c:v>43819</c:v>
                </c:pt>
                <c:pt idx="2695">
                  <c:v>43820</c:v>
                </c:pt>
                <c:pt idx="2696">
                  <c:v>43820</c:v>
                </c:pt>
                <c:pt idx="2697">
                  <c:v>43820</c:v>
                </c:pt>
                <c:pt idx="2698">
                  <c:v>43820</c:v>
                </c:pt>
                <c:pt idx="2699">
                  <c:v>43820</c:v>
                </c:pt>
                <c:pt idx="2700">
                  <c:v>43820</c:v>
                </c:pt>
                <c:pt idx="2701">
                  <c:v>43820</c:v>
                </c:pt>
                <c:pt idx="2702">
                  <c:v>43820</c:v>
                </c:pt>
                <c:pt idx="2703">
                  <c:v>43820</c:v>
                </c:pt>
                <c:pt idx="2704">
                  <c:v>43820</c:v>
                </c:pt>
                <c:pt idx="2705">
                  <c:v>43820</c:v>
                </c:pt>
                <c:pt idx="2706">
                  <c:v>43820</c:v>
                </c:pt>
                <c:pt idx="2707">
                  <c:v>43820</c:v>
                </c:pt>
                <c:pt idx="2708">
                  <c:v>43820</c:v>
                </c:pt>
                <c:pt idx="2709">
                  <c:v>43820</c:v>
                </c:pt>
                <c:pt idx="2710">
                  <c:v>43820</c:v>
                </c:pt>
                <c:pt idx="2711">
                  <c:v>43820</c:v>
                </c:pt>
                <c:pt idx="2712">
                  <c:v>43820</c:v>
                </c:pt>
                <c:pt idx="2713">
                  <c:v>43820</c:v>
                </c:pt>
                <c:pt idx="2714">
                  <c:v>43820</c:v>
                </c:pt>
                <c:pt idx="2715">
                  <c:v>43820</c:v>
                </c:pt>
                <c:pt idx="2716">
                  <c:v>43820</c:v>
                </c:pt>
                <c:pt idx="2717">
                  <c:v>43820</c:v>
                </c:pt>
                <c:pt idx="2718">
                  <c:v>43820</c:v>
                </c:pt>
                <c:pt idx="2719">
                  <c:v>43820</c:v>
                </c:pt>
                <c:pt idx="2720">
                  <c:v>43820</c:v>
                </c:pt>
                <c:pt idx="2721">
                  <c:v>43820</c:v>
                </c:pt>
                <c:pt idx="2722">
                  <c:v>43820</c:v>
                </c:pt>
                <c:pt idx="2723">
                  <c:v>43822</c:v>
                </c:pt>
                <c:pt idx="2724">
                  <c:v>43822</c:v>
                </c:pt>
                <c:pt idx="2725">
                  <c:v>43822</c:v>
                </c:pt>
                <c:pt idx="2726">
                  <c:v>43822</c:v>
                </c:pt>
                <c:pt idx="2727">
                  <c:v>43822</c:v>
                </c:pt>
                <c:pt idx="2728">
                  <c:v>43822</c:v>
                </c:pt>
                <c:pt idx="2729">
                  <c:v>43822</c:v>
                </c:pt>
                <c:pt idx="2730">
                  <c:v>43822</c:v>
                </c:pt>
                <c:pt idx="2731">
                  <c:v>43822</c:v>
                </c:pt>
                <c:pt idx="2732">
                  <c:v>43822</c:v>
                </c:pt>
                <c:pt idx="2733">
                  <c:v>43822</c:v>
                </c:pt>
                <c:pt idx="2734">
                  <c:v>43822</c:v>
                </c:pt>
                <c:pt idx="2735">
                  <c:v>43822</c:v>
                </c:pt>
                <c:pt idx="2736">
                  <c:v>43822</c:v>
                </c:pt>
                <c:pt idx="2737">
                  <c:v>43822</c:v>
                </c:pt>
                <c:pt idx="2738">
                  <c:v>43822</c:v>
                </c:pt>
                <c:pt idx="2739">
                  <c:v>43822</c:v>
                </c:pt>
                <c:pt idx="2740">
                  <c:v>43822</c:v>
                </c:pt>
                <c:pt idx="2741">
                  <c:v>43822</c:v>
                </c:pt>
                <c:pt idx="2742">
                  <c:v>43823</c:v>
                </c:pt>
                <c:pt idx="2743">
                  <c:v>43823</c:v>
                </c:pt>
                <c:pt idx="2744">
                  <c:v>43823</c:v>
                </c:pt>
                <c:pt idx="2745">
                  <c:v>43823</c:v>
                </c:pt>
                <c:pt idx="2746">
                  <c:v>43823</c:v>
                </c:pt>
                <c:pt idx="2747">
                  <c:v>43823</c:v>
                </c:pt>
                <c:pt idx="2748">
                  <c:v>43823</c:v>
                </c:pt>
                <c:pt idx="2749">
                  <c:v>43823</c:v>
                </c:pt>
                <c:pt idx="2750">
                  <c:v>43823</c:v>
                </c:pt>
                <c:pt idx="2751">
                  <c:v>43823</c:v>
                </c:pt>
                <c:pt idx="2752">
                  <c:v>43823</c:v>
                </c:pt>
                <c:pt idx="2753">
                  <c:v>43823</c:v>
                </c:pt>
                <c:pt idx="2754">
                  <c:v>43823</c:v>
                </c:pt>
                <c:pt idx="2755">
                  <c:v>43823</c:v>
                </c:pt>
                <c:pt idx="2756">
                  <c:v>43823</c:v>
                </c:pt>
                <c:pt idx="2757">
                  <c:v>43823</c:v>
                </c:pt>
                <c:pt idx="2758">
                  <c:v>43823</c:v>
                </c:pt>
                <c:pt idx="2759">
                  <c:v>43823</c:v>
                </c:pt>
                <c:pt idx="2760">
                  <c:v>43825</c:v>
                </c:pt>
                <c:pt idx="2761">
                  <c:v>43825</c:v>
                </c:pt>
                <c:pt idx="2762">
                  <c:v>43825</c:v>
                </c:pt>
                <c:pt idx="2763">
                  <c:v>43825</c:v>
                </c:pt>
                <c:pt idx="2764">
                  <c:v>43825</c:v>
                </c:pt>
                <c:pt idx="2765">
                  <c:v>43825</c:v>
                </c:pt>
                <c:pt idx="2766">
                  <c:v>43825</c:v>
                </c:pt>
                <c:pt idx="2767">
                  <c:v>43825</c:v>
                </c:pt>
                <c:pt idx="2768">
                  <c:v>43825</c:v>
                </c:pt>
                <c:pt idx="2769">
                  <c:v>43825</c:v>
                </c:pt>
                <c:pt idx="2770">
                  <c:v>43826</c:v>
                </c:pt>
                <c:pt idx="2771">
                  <c:v>43826</c:v>
                </c:pt>
                <c:pt idx="2772">
                  <c:v>43826</c:v>
                </c:pt>
                <c:pt idx="2773">
                  <c:v>43826</c:v>
                </c:pt>
                <c:pt idx="2774">
                  <c:v>43826</c:v>
                </c:pt>
                <c:pt idx="2775">
                  <c:v>43826</c:v>
                </c:pt>
                <c:pt idx="2776">
                  <c:v>43826</c:v>
                </c:pt>
                <c:pt idx="2777">
                  <c:v>43826</c:v>
                </c:pt>
                <c:pt idx="2778">
                  <c:v>43826</c:v>
                </c:pt>
                <c:pt idx="2779">
                  <c:v>43826</c:v>
                </c:pt>
                <c:pt idx="2780">
                  <c:v>43826</c:v>
                </c:pt>
                <c:pt idx="2781">
                  <c:v>43826</c:v>
                </c:pt>
                <c:pt idx="2782">
                  <c:v>43826</c:v>
                </c:pt>
                <c:pt idx="2783">
                  <c:v>43826</c:v>
                </c:pt>
                <c:pt idx="2784">
                  <c:v>43826</c:v>
                </c:pt>
                <c:pt idx="2785">
                  <c:v>43826</c:v>
                </c:pt>
                <c:pt idx="2786">
                  <c:v>43826</c:v>
                </c:pt>
                <c:pt idx="2787">
                  <c:v>43826</c:v>
                </c:pt>
                <c:pt idx="2788">
                  <c:v>43826</c:v>
                </c:pt>
                <c:pt idx="2789">
                  <c:v>43826</c:v>
                </c:pt>
                <c:pt idx="2790">
                  <c:v>43826</c:v>
                </c:pt>
                <c:pt idx="2791">
                  <c:v>43826</c:v>
                </c:pt>
                <c:pt idx="2792">
                  <c:v>43826</c:v>
                </c:pt>
                <c:pt idx="2793">
                  <c:v>43826</c:v>
                </c:pt>
                <c:pt idx="2794">
                  <c:v>43826</c:v>
                </c:pt>
                <c:pt idx="2795">
                  <c:v>43826</c:v>
                </c:pt>
                <c:pt idx="2796">
                  <c:v>43826</c:v>
                </c:pt>
                <c:pt idx="2797">
                  <c:v>43826</c:v>
                </c:pt>
                <c:pt idx="2798">
                  <c:v>43827</c:v>
                </c:pt>
                <c:pt idx="2799">
                  <c:v>43827</c:v>
                </c:pt>
                <c:pt idx="2800">
                  <c:v>43827</c:v>
                </c:pt>
                <c:pt idx="2801">
                  <c:v>43830</c:v>
                </c:pt>
                <c:pt idx="2802">
                  <c:v>43832</c:v>
                </c:pt>
                <c:pt idx="2803">
                  <c:v>43832</c:v>
                </c:pt>
                <c:pt idx="2804">
                  <c:v>43834</c:v>
                </c:pt>
                <c:pt idx="2805">
                  <c:v>43836</c:v>
                </c:pt>
                <c:pt idx="2806">
                  <c:v>43836</c:v>
                </c:pt>
                <c:pt idx="2807">
                  <c:v>43836</c:v>
                </c:pt>
                <c:pt idx="2808">
                  <c:v>43837</c:v>
                </c:pt>
                <c:pt idx="2809">
                  <c:v>43837</c:v>
                </c:pt>
                <c:pt idx="2810">
                  <c:v>43837</c:v>
                </c:pt>
                <c:pt idx="2811">
                  <c:v>43837</c:v>
                </c:pt>
                <c:pt idx="2812">
                  <c:v>43837</c:v>
                </c:pt>
                <c:pt idx="2813">
                  <c:v>43837</c:v>
                </c:pt>
                <c:pt idx="2814">
                  <c:v>43837</c:v>
                </c:pt>
                <c:pt idx="2815">
                  <c:v>43837</c:v>
                </c:pt>
                <c:pt idx="2816">
                  <c:v>43837</c:v>
                </c:pt>
                <c:pt idx="2817">
                  <c:v>43837</c:v>
                </c:pt>
                <c:pt idx="2818">
                  <c:v>43837</c:v>
                </c:pt>
                <c:pt idx="2819">
                  <c:v>43837</c:v>
                </c:pt>
                <c:pt idx="2820">
                  <c:v>43837</c:v>
                </c:pt>
                <c:pt idx="2821">
                  <c:v>43837</c:v>
                </c:pt>
                <c:pt idx="2822">
                  <c:v>43837</c:v>
                </c:pt>
                <c:pt idx="2823">
                  <c:v>43837</c:v>
                </c:pt>
                <c:pt idx="2824">
                  <c:v>43837</c:v>
                </c:pt>
                <c:pt idx="2825">
                  <c:v>43837</c:v>
                </c:pt>
                <c:pt idx="2826">
                  <c:v>43837</c:v>
                </c:pt>
                <c:pt idx="2827">
                  <c:v>43837</c:v>
                </c:pt>
                <c:pt idx="2828">
                  <c:v>43837</c:v>
                </c:pt>
                <c:pt idx="2829">
                  <c:v>43837</c:v>
                </c:pt>
                <c:pt idx="2830">
                  <c:v>43837</c:v>
                </c:pt>
                <c:pt idx="2831">
                  <c:v>43837</c:v>
                </c:pt>
                <c:pt idx="2832">
                  <c:v>43837</c:v>
                </c:pt>
                <c:pt idx="2833">
                  <c:v>43837</c:v>
                </c:pt>
                <c:pt idx="2834">
                  <c:v>43837</c:v>
                </c:pt>
                <c:pt idx="2835">
                  <c:v>43837</c:v>
                </c:pt>
                <c:pt idx="2836">
                  <c:v>43837</c:v>
                </c:pt>
                <c:pt idx="2837">
                  <c:v>43837</c:v>
                </c:pt>
                <c:pt idx="2838">
                  <c:v>43838</c:v>
                </c:pt>
                <c:pt idx="2839">
                  <c:v>43838</c:v>
                </c:pt>
                <c:pt idx="2840">
                  <c:v>43838</c:v>
                </c:pt>
                <c:pt idx="2841">
                  <c:v>43839</c:v>
                </c:pt>
                <c:pt idx="2842">
                  <c:v>43840</c:v>
                </c:pt>
                <c:pt idx="2843">
                  <c:v>43840</c:v>
                </c:pt>
                <c:pt idx="2844">
                  <c:v>43840</c:v>
                </c:pt>
                <c:pt idx="2845">
                  <c:v>43840</c:v>
                </c:pt>
                <c:pt idx="2846">
                  <c:v>43840</c:v>
                </c:pt>
                <c:pt idx="2847">
                  <c:v>43840</c:v>
                </c:pt>
                <c:pt idx="2848">
                  <c:v>43840</c:v>
                </c:pt>
                <c:pt idx="2849">
                  <c:v>43840</c:v>
                </c:pt>
                <c:pt idx="2850">
                  <c:v>43840</c:v>
                </c:pt>
                <c:pt idx="2851">
                  <c:v>43840</c:v>
                </c:pt>
                <c:pt idx="2852">
                  <c:v>43840</c:v>
                </c:pt>
                <c:pt idx="2853">
                  <c:v>43840</c:v>
                </c:pt>
                <c:pt idx="2854">
                  <c:v>43840</c:v>
                </c:pt>
                <c:pt idx="2855">
                  <c:v>43840</c:v>
                </c:pt>
                <c:pt idx="2856">
                  <c:v>43840</c:v>
                </c:pt>
                <c:pt idx="2857">
                  <c:v>43840</c:v>
                </c:pt>
                <c:pt idx="2858">
                  <c:v>43840</c:v>
                </c:pt>
                <c:pt idx="2859">
                  <c:v>43840</c:v>
                </c:pt>
                <c:pt idx="2860">
                  <c:v>43840</c:v>
                </c:pt>
                <c:pt idx="2861">
                  <c:v>43840</c:v>
                </c:pt>
                <c:pt idx="2862">
                  <c:v>43840</c:v>
                </c:pt>
                <c:pt idx="2863">
                  <c:v>43840</c:v>
                </c:pt>
                <c:pt idx="2864">
                  <c:v>43840</c:v>
                </c:pt>
                <c:pt idx="2865">
                  <c:v>43840</c:v>
                </c:pt>
                <c:pt idx="2866">
                  <c:v>43840</c:v>
                </c:pt>
                <c:pt idx="2867">
                  <c:v>43840</c:v>
                </c:pt>
                <c:pt idx="2868">
                  <c:v>43840</c:v>
                </c:pt>
                <c:pt idx="2869">
                  <c:v>43840</c:v>
                </c:pt>
                <c:pt idx="2870">
                  <c:v>43840</c:v>
                </c:pt>
                <c:pt idx="2871">
                  <c:v>43840</c:v>
                </c:pt>
                <c:pt idx="2872">
                  <c:v>43840</c:v>
                </c:pt>
                <c:pt idx="2873">
                  <c:v>43840</c:v>
                </c:pt>
                <c:pt idx="2874">
                  <c:v>43840</c:v>
                </c:pt>
                <c:pt idx="2875">
                  <c:v>43840</c:v>
                </c:pt>
                <c:pt idx="2876">
                  <c:v>43840</c:v>
                </c:pt>
                <c:pt idx="2877">
                  <c:v>43841</c:v>
                </c:pt>
                <c:pt idx="2878">
                  <c:v>43841</c:v>
                </c:pt>
                <c:pt idx="2879">
                  <c:v>43841</c:v>
                </c:pt>
                <c:pt idx="2880">
                  <c:v>43843</c:v>
                </c:pt>
                <c:pt idx="2881">
                  <c:v>43843</c:v>
                </c:pt>
                <c:pt idx="2882">
                  <c:v>43844</c:v>
                </c:pt>
                <c:pt idx="2883">
                  <c:v>43844</c:v>
                </c:pt>
                <c:pt idx="2884">
                  <c:v>43844</c:v>
                </c:pt>
                <c:pt idx="2885">
                  <c:v>43844</c:v>
                </c:pt>
                <c:pt idx="2886">
                  <c:v>43844</c:v>
                </c:pt>
                <c:pt idx="2887">
                  <c:v>43844</c:v>
                </c:pt>
                <c:pt idx="2888">
                  <c:v>43844</c:v>
                </c:pt>
                <c:pt idx="2889">
                  <c:v>43844</c:v>
                </c:pt>
                <c:pt idx="2890">
                  <c:v>43844</c:v>
                </c:pt>
                <c:pt idx="2891">
                  <c:v>43844</c:v>
                </c:pt>
                <c:pt idx="2892">
                  <c:v>43844</c:v>
                </c:pt>
                <c:pt idx="2893">
                  <c:v>43844</c:v>
                </c:pt>
                <c:pt idx="2894">
                  <c:v>43844</c:v>
                </c:pt>
                <c:pt idx="2895">
                  <c:v>43844</c:v>
                </c:pt>
                <c:pt idx="2896">
                  <c:v>43844</c:v>
                </c:pt>
                <c:pt idx="2897">
                  <c:v>43844</c:v>
                </c:pt>
                <c:pt idx="2898">
                  <c:v>43844</c:v>
                </c:pt>
                <c:pt idx="2899">
                  <c:v>43844</c:v>
                </c:pt>
                <c:pt idx="2900">
                  <c:v>43844</c:v>
                </c:pt>
                <c:pt idx="2901">
                  <c:v>43844</c:v>
                </c:pt>
                <c:pt idx="2902">
                  <c:v>43844</c:v>
                </c:pt>
                <c:pt idx="2903">
                  <c:v>43844</c:v>
                </c:pt>
                <c:pt idx="2904">
                  <c:v>43844</c:v>
                </c:pt>
                <c:pt idx="2905">
                  <c:v>43845</c:v>
                </c:pt>
                <c:pt idx="2906">
                  <c:v>43845</c:v>
                </c:pt>
                <c:pt idx="2907">
                  <c:v>43845</c:v>
                </c:pt>
                <c:pt idx="2908">
                  <c:v>43845</c:v>
                </c:pt>
                <c:pt idx="2909">
                  <c:v>43845</c:v>
                </c:pt>
                <c:pt idx="2910">
                  <c:v>43845</c:v>
                </c:pt>
                <c:pt idx="2911">
                  <c:v>43845</c:v>
                </c:pt>
                <c:pt idx="2912">
                  <c:v>43845</c:v>
                </c:pt>
                <c:pt idx="2913">
                  <c:v>43845</c:v>
                </c:pt>
                <c:pt idx="2914">
                  <c:v>43845</c:v>
                </c:pt>
                <c:pt idx="2915">
                  <c:v>43845</c:v>
                </c:pt>
                <c:pt idx="2916">
                  <c:v>43845</c:v>
                </c:pt>
                <c:pt idx="2917">
                  <c:v>43845</c:v>
                </c:pt>
                <c:pt idx="2918">
                  <c:v>43846</c:v>
                </c:pt>
                <c:pt idx="2919">
                  <c:v>43847</c:v>
                </c:pt>
                <c:pt idx="2920">
                  <c:v>43847</c:v>
                </c:pt>
                <c:pt idx="2921">
                  <c:v>43847</c:v>
                </c:pt>
                <c:pt idx="2922">
                  <c:v>43847</c:v>
                </c:pt>
                <c:pt idx="2923">
                  <c:v>43847</c:v>
                </c:pt>
                <c:pt idx="2924">
                  <c:v>43847</c:v>
                </c:pt>
                <c:pt idx="2925">
                  <c:v>43847</c:v>
                </c:pt>
                <c:pt idx="2926">
                  <c:v>43847</c:v>
                </c:pt>
                <c:pt idx="2927">
                  <c:v>43847</c:v>
                </c:pt>
                <c:pt idx="2928">
                  <c:v>43847</c:v>
                </c:pt>
                <c:pt idx="2929">
                  <c:v>43847</c:v>
                </c:pt>
                <c:pt idx="2930">
                  <c:v>43847</c:v>
                </c:pt>
                <c:pt idx="2931">
                  <c:v>43847</c:v>
                </c:pt>
                <c:pt idx="2932">
                  <c:v>43847</c:v>
                </c:pt>
                <c:pt idx="2933">
                  <c:v>43847</c:v>
                </c:pt>
                <c:pt idx="2934">
                  <c:v>43847</c:v>
                </c:pt>
                <c:pt idx="2935">
                  <c:v>43847</c:v>
                </c:pt>
                <c:pt idx="2936">
                  <c:v>43847</c:v>
                </c:pt>
                <c:pt idx="2937">
                  <c:v>43847</c:v>
                </c:pt>
                <c:pt idx="2938">
                  <c:v>43847</c:v>
                </c:pt>
                <c:pt idx="2939">
                  <c:v>43847</c:v>
                </c:pt>
                <c:pt idx="2940">
                  <c:v>43847</c:v>
                </c:pt>
                <c:pt idx="2941">
                  <c:v>43847</c:v>
                </c:pt>
                <c:pt idx="2942">
                  <c:v>43847</c:v>
                </c:pt>
                <c:pt idx="2943">
                  <c:v>43847</c:v>
                </c:pt>
                <c:pt idx="2944">
                  <c:v>43850</c:v>
                </c:pt>
                <c:pt idx="2945">
                  <c:v>43850</c:v>
                </c:pt>
                <c:pt idx="2946">
                  <c:v>43851</c:v>
                </c:pt>
                <c:pt idx="2947">
                  <c:v>43851</c:v>
                </c:pt>
                <c:pt idx="2948">
                  <c:v>43851</c:v>
                </c:pt>
                <c:pt idx="2949">
                  <c:v>43851</c:v>
                </c:pt>
                <c:pt idx="2950">
                  <c:v>43851</c:v>
                </c:pt>
                <c:pt idx="2951">
                  <c:v>43851</c:v>
                </c:pt>
                <c:pt idx="2952">
                  <c:v>43851</c:v>
                </c:pt>
                <c:pt idx="2953">
                  <c:v>43851</c:v>
                </c:pt>
                <c:pt idx="2954">
                  <c:v>43851</c:v>
                </c:pt>
                <c:pt idx="2955">
                  <c:v>43851</c:v>
                </c:pt>
                <c:pt idx="2956">
                  <c:v>43851</c:v>
                </c:pt>
                <c:pt idx="2957">
                  <c:v>43851</c:v>
                </c:pt>
                <c:pt idx="2958">
                  <c:v>43851</c:v>
                </c:pt>
                <c:pt idx="2959">
                  <c:v>43851</c:v>
                </c:pt>
                <c:pt idx="2960">
                  <c:v>43851</c:v>
                </c:pt>
                <c:pt idx="2961">
                  <c:v>43851</c:v>
                </c:pt>
                <c:pt idx="2962">
                  <c:v>43851</c:v>
                </c:pt>
                <c:pt idx="2963">
                  <c:v>43851</c:v>
                </c:pt>
                <c:pt idx="2964">
                  <c:v>43851</c:v>
                </c:pt>
                <c:pt idx="2965">
                  <c:v>43851</c:v>
                </c:pt>
                <c:pt idx="2966">
                  <c:v>43851</c:v>
                </c:pt>
                <c:pt idx="2967">
                  <c:v>43851</c:v>
                </c:pt>
                <c:pt idx="2968">
                  <c:v>43851</c:v>
                </c:pt>
                <c:pt idx="2969">
                  <c:v>43852</c:v>
                </c:pt>
                <c:pt idx="2970">
                  <c:v>43852</c:v>
                </c:pt>
                <c:pt idx="2971">
                  <c:v>43852</c:v>
                </c:pt>
                <c:pt idx="2972">
                  <c:v>43852</c:v>
                </c:pt>
                <c:pt idx="2973">
                  <c:v>43852</c:v>
                </c:pt>
                <c:pt idx="2974">
                  <c:v>43852</c:v>
                </c:pt>
                <c:pt idx="2975">
                  <c:v>43852</c:v>
                </c:pt>
                <c:pt idx="2976">
                  <c:v>43852</c:v>
                </c:pt>
                <c:pt idx="2977">
                  <c:v>43852</c:v>
                </c:pt>
                <c:pt idx="2978">
                  <c:v>43852</c:v>
                </c:pt>
                <c:pt idx="2979">
                  <c:v>43852</c:v>
                </c:pt>
                <c:pt idx="2980">
                  <c:v>43852</c:v>
                </c:pt>
                <c:pt idx="2981">
                  <c:v>43852</c:v>
                </c:pt>
                <c:pt idx="2982">
                  <c:v>43852</c:v>
                </c:pt>
                <c:pt idx="2983">
                  <c:v>43852</c:v>
                </c:pt>
                <c:pt idx="2984">
                  <c:v>43852</c:v>
                </c:pt>
                <c:pt idx="2985">
                  <c:v>43852</c:v>
                </c:pt>
                <c:pt idx="2986">
                  <c:v>43852</c:v>
                </c:pt>
                <c:pt idx="2987">
                  <c:v>43852</c:v>
                </c:pt>
                <c:pt idx="2988">
                  <c:v>43852</c:v>
                </c:pt>
                <c:pt idx="2989">
                  <c:v>43852</c:v>
                </c:pt>
                <c:pt idx="2990">
                  <c:v>43852</c:v>
                </c:pt>
                <c:pt idx="2991">
                  <c:v>43852</c:v>
                </c:pt>
                <c:pt idx="2992">
                  <c:v>43852</c:v>
                </c:pt>
                <c:pt idx="2993">
                  <c:v>43852</c:v>
                </c:pt>
                <c:pt idx="2994">
                  <c:v>43852</c:v>
                </c:pt>
                <c:pt idx="2995">
                  <c:v>43852</c:v>
                </c:pt>
                <c:pt idx="2996">
                  <c:v>43852</c:v>
                </c:pt>
                <c:pt idx="2997">
                  <c:v>43853</c:v>
                </c:pt>
                <c:pt idx="2998">
                  <c:v>43853</c:v>
                </c:pt>
                <c:pt idx="2999">
                  <c:v>43853</c:v>
                </c:pt>
                <c:pt idx="3000">
                  <c:v>43853</c:v>
                </c:pt>
                <c:pt idx="3001">
                  <c:v>43853</c:v>
                </c:pt>
                <c:pt idx="3002">
                  <c:v>43853</c:v>
                </c:pt>
                <c:pt idx="3003">
                  <c:v>43853</c:v>
                </c:pt>
                <c:pt idx="3004">
                  <c:v>43853</c:v>
                </c:pt>
                <c:pt idx="3005">
                  <c:v>43853</c:v>
                </c:pt>
                <c:pt idx="3006">
                  <c:v>43854</c:v>
                </c:pt>
                <c:pt idx="3007">
                  <c:v>43854</c:v>
                </c:pt>
                <c:pt idx="3008">
                  <c:v>43854</c:v>
                </c:pt>
                <c:pt idx="3009">
                  <c:v>43854</c:v>
                </c:pt>
                <c:pt idx="3010">
                  <c:v>43854</c:v>
                </c:pt>
                <c:pt idx="3011">
                  <c:v>43854</c:v>
                </c:pt>
                <c:pt idx="3012">
                  <c:v>43854</c:v>
                </c:pt>
                <c:pt idx="3013">
                  <c:v>43854</c:v>
                </c:pt>
                <c:pt idx="3014">
                  <c:v>43854</c:v>
                </c:pt>
                <c:pt idx="3015">
                  <c:v>43854</c:v>
                </c:pt>
                <c:pt idx="3016">
                  <c:v>43854</c:v>
                </c:pt>
                <c:pt idx="3017">
                  <c:v>43854</c:v>
                </c:pt>
                <c:pt idx="3018">
                  <c:v>43857</c:v>
                </c:pt>
                <c:pt idx="3019">
                  <c:v>43857</c:v>
                </c:pt>
                <c:pt idx="3020">
                  <c:v>43857</c:v>
                </c:pt>
                <c:pt idx="3021">
                  <c:v>43857</c:v>
                </c:pt>
                <c:pt idx="3022">
                  <c:v>43857</c:v>
                </c:pt>
                <c:pt idx="3023">
                  <c:v>43857</c:v>
                </c:pt>
                <c:pt idx="3024">
                  <c:v>43857</c:v>
                </c:pt>
                <c:pt idx="3025">
                  <c:v>43858</c:v>
                </c:pt>
                <c:pt idx="3026">
                  <c:v>43858</c:v>
                </c:pt>
                <c:pt idx="3027">
                  <c:v>43858</c:v>
                </c:pt>
                <c:pt idx="3028">
                  <c:v>43858</c:v>
                </c:pt>
                <c:pt idx="3029">
                  <c:v>43858</c:v>
                </c:pt>
                <c:pt idx="3030">
                  <c:v>43858</c:v>
                </c:pt>
                <c:pt idx="3031">
                  <c:v>43858</c:v>
                </c:pt>
                <c:pt idx="3032">
                  <c:v>43858</c:v>
                </c:pt>
                <c:pt idx="3033">
                  <c:v>43858</c:v>
                </c:pt>
                <c:pt idx="3034">
                  <c:v>43858</c:v>
                </c:pt>
                <c:pt idx="3035">
                  <c:v>43859</c:v>
                </c:pt>
                <c:pt idx="3036">
                  <c:v>43859</c:v>
                </c:pt>
                <c:pt idx="3037">
                  <c:v>43860</c:v>
                </c:pt>
                <c:pt idx="3038">
                  <c:v>43860</c:v>
                </c:pt>
                <c:pt idx="3039">
                  <c:v>43860</c:v>
                </c:pt>
                <c:pt idx="3040">
                  <c:v>43860</c:v>
                </c:pt>
                <c:pt idx="3041">
                  <c:v>43861</c:v>
                </c:pt>
                <c:pt idx="3042">
                  <c:v>43861</c:v>
                </c:pt>
                <c:pt idx="3043">
                  <c:v>43862</c:v>
                </c:pt>
                <c:pt idx="3044">
                  <c:v>43862</c:v>
                </c:pt>
                <c:pt idx="3045">
                  <c:v>43862</c:v>
                </c:pt>
                <c:pt idx="3046">
                  <c:v>43862</c:v>
                </c:pt>
                <c:pt idx="3047">
                  <c:v>43862</c:v>
                </c:pt>
                <c:pt idx="3048">
                  <c:v>43862</c:v>
                </c:pt>
                <c:pt idx="3049">
                  <c:v>43864</c:v>
                </c:pt>
                <c:pt idx="3050">
                  <c:v>43864</c:v>
                </c:pt>
                <c:pt idx="3051">
                  <c:v>43864</c:v>
                </c:pt>
                <c:pt idx="3052">
                  <c:v>43864</c:v>
                </c:pt>
                <c:pt idx="3053">
                  <c:v>43864</c:v>
                </c:pt>
                <c:pt idx="3054">
                  <c:v>43864</c:v>
                </c:pt>
                <c:pt idx="3055">
                  <c:v>43864</c:v>
                </c:pt>
                <c:pt idx="3056">
                  <c:v>43864</c:v>
                </c:pt>
                <c:pt idx="3057">
                  <c:v>43864</c:v>
                </c:pt>
                <c:pt idx="3058">
                  <c:v>43864</c:v>
                </c:pt>
                <c:pt idx="3059">
                  <c:v>43864</c:v>
                </c:pt>
                <c:pt idx="3060">
                  <c:v>43864</c:v>
                </c:pt>
                <c:pt idx="3061">
                  <c:v>43865</c:v>
                </c:pt>
                <c:pt idx="3062">
                  <c:v>43865</c:v>
                </c:pt>
                <c:pt idx="3063">
                  <c:v>43865</c:v>
                </c:pt>
                <c:pt idx="3064">
                  <c:v>43865</c:v>
                </c:pt>
                <c:pt idx="3065">
                  <c:v>43865</c:v>
                </c:pt>
                <c:pt idx="3066">
                  <c:v>43865</c:v>
                </c:pt>
                <c:pt idx="3067">
                  <c:v>43865</c:v>
                </c:pt>
                <c:pt idx="3068">
                  <c:v>43865</c:v>
                </c:pt>
                <c:pt idx="3069">
                  <c:v>43865</c:v>
                </c:pt>
                <c:pt idx="3070">
                  <c:v>43865</c:v>
                </c:pt>
                <c:pt idx="3071">
                  <c:v>43865</c:v>
                </c:pt>
                <c:pt idx="3072">
                  <c:v>43865</c:v>
                </c:pt>
                <c:pt idx="3073">
                  <c:v>43865</c:v>
                </c:pt>
                <c:pt idx="3074">
                  <c:v>43865</c:v>
                </c:pt>
                <c:pt idx="3075">
                  <c:v>43865</c:v>
                </c:pt>
                <c:pt idx="3076">
                  <c:v>43865</c:v>
                </c:pt>
                <c:pt idx="3077">
                  <c:v>43865</c:v>
                </c:pt>
                <c:pt idx="3078">
                  <c:v>43865</c:v>
                </c:pt>
                <c:pt idx="3079">
                  <c:v>43865</c:v>
                </c:pt>
                <c:pt idx="3080">
                  <c:v>43865</c:v>
                </c:pt>
                <c:pt idx="3081">
                  <c:v>43865</c:v>
                </c:pt>
                <c:pt idx="3082">
                  <c:v>43865</c:v>
                </c:pt>
                <c:pt idx="3083">
                  <c:v>43865</c:v>
                </c:pt>
                <c:pt idx="3084">
                  <c:v>43865</c:v>
                </c:pt>
                <c:pt idx="3085">
                  <c:v>43866</c:v>
                </c:pt>
                <c:pt idx="3086">
                  <c:v>43866</c:v>
                </c:pt>
                <c:pt idx="3087">
                  <c:v>43866</c:v>
                </c:pt>
                <c:pt idx="3088">
                  <c:v>43866</c:v>
                </c:pt>
                <c:pt idx="3089">
                  <c:v>43867</c:v>
                </c:pt>
                <c:pt idx="3090">
                  <c:v>43868</c:v>
                </c:pt>
                <c:pt idx="3091">
                  <c:v>43868</c:v>
                </c:pt>
                <c:pt idx="3092">
                  <c:v>43868</c:v>
                </c:pt>
                <c:pt idx="3093">
                  <c:v>43868</c:v>
                </c:pt>
                <c:pt idx="3094">
                  <c:v>43868</c:v>
                </c:pt>
                <c:pt idx="3095">
                  <c:v>43868</c:v>
                </c:pt>
                <c:pt idx="3096">
                  <c:v>43868</c:v>
                </c:pt>
                <c:pt idx="3097">
                  <c:v>43868</c:v>
                </c:pt>
                <c:pt idx="3098">
                  <c:v>43868</c:v>
                </c:pt>
                <c:pt idx="3099">
                  <c:v>43869</c:v>
                </c:pt>
                <c:pt idx="3100">
                  <c:v>43869</c:v>
                </c:pt>
                <c:pt idx="3101">
                  <c:v>43869</c:v>
                </c:pt>
                <c:pt idx="3102">
                  <c:v>43869</c:v>
                </c:pt>
                <c:pt idx="3103">
                  <c:v>43869</c:v>
                </c:pt>
                <c:pt idx="3104">
                  <c:v>43869</c:v>
                </c:pt>
                <c:pt idx="3105">
                  <c:v>43869</c:v>
                </c:pt>
                <c:pt idx="3106">
                  <c:v>43869</c:v>
                </c:pt>
                <c:pt idx="3107">
                  <c:v>43869</c:v>
                </c:pt>
                <c:pt idx="3108">
                  <c:v>43869</c:v>
                </c:pt>
                <c:pt idx="3109">
                  <c:v>43869</c:v>
                </c:pt>
                <c:pt idx="3110">
                  <c:v>43869</c:v>
                </c:pt>
                <c:pt idx="3111">
                  <c:v>43871</c:v>
                </c:pt>
                <c:pt idx="3112">
                  <c:v>43871</c:v>
                </c:pt>
                <c:pt idx="3113">
                  <c:v>43871</c:v>
                </c:pt>
                <c:pt idx="3114">
                  <c:v>43871</c:v>
                </c:pt>
                <c:pt idx="3115">
                  <c:v>43871</c:v>
                </c:pt>
                <c:pt idx="3116">
                  <c:v>43871</c:v>
                </c:pt>
                <c:pt idx="3117">
                  <c:v>43871</c:v>
                </c:pt>
                <c:pt idx="3118">
                  <c:v>43872</c:v>
                </c:pt>
                <c:pt idx="3119">
                  <c:v>43872</c:v>
                </c:pt>
                <c:pt idx="3120">
                  <c:v>43872</c:v>
                </c:pt>
                <c:pt idx="3121">
                  <c:v>43872</c:v>
                </c:pt>
                <c:pt idx="3122">
                  <c:v>43872</c:v>
                </c:pt>
                <c:pt idx="3123">
                  <c:v>43872</c:v>
                </c:pt>
                <c:pt idx="3124">
                  <c:v>43872</c:v>
                </c:pt>
                <c:pt idx="3125">
                  <c:v>43872</c:v>
                </c:pt>
                <c:pt idx="3126">
                  <c:v>43872</c:v>
                </c:pt>
                <c:pt idx="3127">
                  <c:v>43873</c:v>
                </c:pt>
                <c:pt idx="3128">
                  <c:v>43873</c:v>
                </c:pt>
                <c:pt idx="3129">
                  <c:v>43873</c:v>
                </c:pt>
                <c:pt idx="3130">
                  <c:v>43873</c:v>
                </c:pt>
                <c:pt idx="3131">
                  <c:v>43873</c:v>
                </c:pt>
                <c:pt idx="3132">
                  <c:v>43873</c:v>
                </c:pt>
                <c:pt idx="3133">
                  <c:v>43873</c:v>
                </c:pt>
                <c:pt idx="3134">
                  <c:v>43873</c:v>
                </c:pt>
                <c:pt idx="3135">
                  <c:v>43873</c:v>
                </c:pt>
                <c:pt idx="3136">
                  <c:v>43873</c:v>
                </c:pt>
                <c:pt idx="3137">
                  <c:v>43873</c:v>
                </c:pt>
                <c:pt idx="3138">
                  <c:v>43873</c:v>
                </c:pt>
                <c:pt idx="3139">
                  <c:v>43873</c:v>
                </c:pt>
                <c:pt idx="3140">
                  <c:v>43873</c:v>
                </c:pt>
                <c:pt idx="3141">
                  <c:v>43873</c:v>
                </c:pt>
                <c:pt idx="3142">
                  <c:v>43875</c:v>
                </c:pt>
                <c:pt idx="3143">
                  <c:v>43875</c:v>
                </c:pt>
                <c:pt idx="3144">
                  <c:v>43876</c:v>
                </c:pt>
                <c:pt idx="3145">
                  <c:v>43878</c:v>
                </c:pt>
                <c:pt idx="3146">
                  <c:v>43878</c:v>
                </c:pt>
                <c:pt idx="3147">
                  <c:v>43878</c:v>
                </c:pt>
                <c:pt idx="3148">
                  <c:v>43878</c:v>
                </c:pt>
                <c:pt idx="3149">
                  <c:v>43878</c:v>
                </c:pt>
                <c:pt idx="3150">
                  <c:v>43878</c:v>
                </c:pt>
                <c:pt idx="3151">
                  <c:v>43880</c:v>
                </c:pt>
                <c:pt idx="3152">
                  <c:v>43885</c:v>
                </c:pt>
                <c:pt idx="3153">
                  <c:v>43886</c:v>
                </c:pt>
                <c:pt idx="3154">
                  <c:v>43886</c:v>
                </c:pt>
                <c:pt idx="3155">
                  <c:v>43887</c:v>
                </c:pt>
                <c:pt idx="3156">
                  <c:v>43887</c:v>
                </c:pt>
                <c:pt idx="3157">
                  <c:v>43893</c:v>
                </c:pt>
                <c:pt idx="3158">
                  <c:v>43893</c:v>
                </c:pt>
                <c:pt idx="3159">
                  <c:v>43893</c:v>
                </c:pt>
                <c:pt idx="3160">
                  <c:v>43896</c:v>
                </c:pt>
                <c:pt idx="3161">
                  <c:v>43896</c:v>
                </c:pt>
                <c:pt idx="3162">
                  <c:v>43923</c:v>
                </c:pt>
                <c:pt idx="3163">
                  <c:v>43923</c:v>
                </c:pt>
                <c:pt idx="3164">
                  <c:v>43923</c:v>
                </c:pt>
                <c:pt idx="3165">
                  <c:v>43923</c:v>
                </c:pt>
                <c:pt idx="3166">
                  <c:v>43923</c:v>
                </c:pt>
                <c:pt idx="3167">
                  <c:v>43923</c:v>
                </c:pt>
                <c:pt idx="3168">
                  <c:v>43923</c:v>
                </c:pt>
                <c:pt idx="3169">
                  <c:v>43923</c:v>
                </c:pt>
                <c:pt idx="3170">
                  <c:v>43923</c:v>
                </c:pt>
                <c:pt idx="3171">
                  <c:v>43923</c:v>
                </c:pt>
                <c:pt idx="3172">
                  <c:v>43927</c:v>
                </c:pt>
                <c:pt idx="3173">
                  <c:v>43927</c:v>
                </c:pt>
                <c:pt idx="3174">
                  <c:v>43928</c:v>
                </c:pt>
                <c:pt idx="3175">
                  <c:v>43928</c:v>
                </c:pt>
                <c:pt idx="3176">
                  <c:v>43928</c:v>
                </c:pt>
                <c:pt idx="3177">
                  <c:v>43928</c:v>
                </c:pt>
                <c:pt idx="3178">
                  <c:v>43928</c:v>
                </c:pt>
                <c:pt idx="3179">
                  <c:v>43928</c:v>
                </c:pt>
                <c:pt idx="3180">
                  <c:v>43928</c:v>
                </c:pt>
                <c:pt idx="3181">
                  <c:v>43928</c:v>
                </c:pt>
                <c:pt idx="3182">
                  <c:v>43928</c:v>
                </c:pt>
                <c:pt idx="3183">
                  <c:v>43928</c:v>
                </c:pt>
                <c:pt idx="3184">
                  <c:v>43934</c:v>
                </c:pt>
                <c:pt idx="3185">
                  <c:v>43934</c:v>
                </c:pt>
                <c:pt idx="3186">
                  <c:v>43934</c:v>
                </c:pt>
                <c:pt idx="3187">
                  <c:v>43934</c:v>
                </c:pt>
                <c:pt idx="3188">
                  <c:v>43934</c:v>
                </c:pt>
                <c:pt idx="3189">
                  <c:v>43934</c:v>
                </c:pt>
                <c:pt idx="3190">
                  <c:v>43938</c:v>
                </c:pt>
                <c:pt idx="3191">
                  <c:v>43942</c:v>
                </c:pt>
                <c:pt idx="3192">
                  <c:v>43942</c:v>
                </c:pt>
                <c:pt idx="3193">
                  <c:v>43942</c:v>
                </c:pt>
                <c:pt idx="3194">
                  <c:v>43949</c:v>
                </c:pt>
                <c:pt idx="3195">
                  <c:v>43949</c:v>
                </c:pt>
                <c:pt idx="3196">
                  <c:v>43949</c:v>
                </c:pt>
                <c:pt idx="3197">
                  <c:v>43949</c:v>
                </c:pt>
                <c:pt idx="3198">
                  <c:v>43949</c:v>
                </c:pt>
                <c:pt idx="3199">
                  <c:v>43949</c:v>
                </c:pt>
                <c:pt idx="3200">
                  <c:v>43970</c:v>
                </c:pt>
                <c:pt idx="3201">
                  <c:v>43970</c:v>
                </c:pt>
                <c:pt idx="3202">
                  <c:v>43970</c:v>
                </c:pt>
                <c:pt idx="3203">
                  <c:v>43970</c:v>
                </c:pt>
                <c:pt idx="3204">
                  <c:v>43977</c:v>
                </c:pt>
                <c:pt idx="3205">
                  <c:v>43977</c:v>
                </c:pt>
                <c:pt idx="3206">
                  <c:v>43977</c:v>
                </c:pt>
                <c:pt idx="3207">
                  <c:v>43977</c:v>
                </c:pt>
                <c:pt idx="3208">
                  <c:v>43977</c:v>
                </c:pt>
                <c:pt idx="3209">
                  <c:v>43977</c:v>
                </c:pt>
                <c:pt idx="3210">
                  <c:v>43977</c:v>
                </c:pt>
                <c:pt idx="3211">
                  <c:v>43977</c:v>
                </c:pt>
                <c:pt idx="3212">
                  <c:v>43977</c:v>
                </c:pt>
                <c:pt idx="3213">
                  <c:v>43977</c:v>
                </c:pt>
                <c:pt idx="3214">
                  <c:v>43977</c:v>
                </c:pt>
                <c:pt idx="3215">
                  <c:v>43977</c:v>
                </c:pt>
                <c:pt idx="3216">
                  <c:v>43979</c:v>
                </c:pt>
                <c:pt idx="3217">
                  <c:v>43979</c:v>
                </c:pt>
                <c:pt idx="3218">
                  <c:v>43979</c:v>
                </c:pt>
                <c:pt idx="3219">
                  <c:v>43979</c:v>
                </c:pt>
                <c:pt idx="3220">
                  <c:v>43979</c:v>
                </c:pt>
                <c:pt idx="3221">
                  <c:v>43979</c:v>
                </c:pt>
                <c:pt idx="3222">
                  <c:v>43979</c:v>
                </c:pt>
                <c:pt idx="3223">
                  <c:v>43979</c:v>
                </c:pt>
                <c:pt idx="3224">
                  <c:v>43979</c:v>
                </c:pt>
                <c:pt idx="3225">
                  <c:v>43979</c:v>
                </c:pt>
                <c:pt idx="3226">
                  <c:v>43979</c:v>
                </c:pt>
                <c:pt idx="3227">
                  <c:v>43979</c:v>
                </c:pt>
                <c:pt idx="3228">
                  <c:v>43979</c:v>
                </c:pt>
                <c:pt idx="3229">
                  <c:v>43979</c:v>
                </c:pt>
                <c:pt idx="3230">
                  <c:v>43979</c:v>
                </c:pt>
                <c:pt idx="3231">
                  <c:v>43979</c:v>
                </c:pt>
                <c:pt idx="3232">
                  <c:v>43980</c:v>
                </c:pt>
                <c:pt idx="3233">
                  <c:v>43980</c:v>
                </c:pt>
                <c:pt idx="3234">
                  <c:v>43980</c:v>
                </c:pt>
                <c:pt idx="3235">
                  <c:v>43980</c:v>
                </c:pt>
                <c:pt idx="3236">
                  <c:v>43980</c:v>
                </c:pt>
                <c:pt idx="3237">
                  <c:v>43980</c:v>
                </c:pt>
                <c:pt idx="3238">
                  <c:v>43980</c:v>
                </c:pt>
                <c:pt idx="3239">
                  <c:v>43980</c:v>
                </c:pt>
                <c:pt idx="3240">
                  <c:v>43980</c:v>
                </c:pt>
                <c:pt idx="3241">
                  <c:v>43980</c:v>
                </c:pt>
                <c:pt idx="3242">
                  <c:v>43980</c:v>
                </c:pt>
                <c:pt idx="3243">
                  <c:v>43980</c:v>
                </c:pt>
                <c:pt idx="3244">
                  <c:v>43980</c:v>
                </c:pt>
                <c:pt idx="3245">
                  <c:v>43980</c:v>
                </c:pt>
                <c:pt idx="3246">
                  <c:v>43980</c:v>
                </c:pt>
                <c:pt idx="3247">
                  <c:v>43980</c:v>
                </c:pt>
                <c:pt idx="3248">
                  <c:v>43980</c:v>
                </c:pt>
                <c:pt idx="3249">
                  <c:v>43980</c:v>
                </c:pt>
                <c:pt idx="3250">
                  <c:v>43980</c:v>
                </c:pt>
                <c:pt idx="3251">
                  <c:v>43980</c:v>
                </c:pt>
                <c:pt idx="3252">
                  <c:v>43980</c:v>
                </c:pt>
                <c:pt idx="3253">
                  <c:v>43980</c:v>
                </c:pt>
                <c:pt idx="3254">
                  <c:v>43980</c:v>
                </c:pt>
                <c:pt idx="3255">
                  <c:v>43980</c:v>
                </c:pt>
                <c:pt idx="3256">
                  <c:v>43980</c:v>
                </c:pt>
                <c:pt idx="3257">
                  <c:v>43981</c:v>
                </c:pt>
                <c:pt idx="3258">
                  <c:v>43981</c:v>
                </c:pt>
                <c:pt idx="3259">
                  <c:v>43981</c:v>
                </c:pt>
                <c:pt idx="3260">
                  <c:v>43981</c:v>
                </c:pt>
                <c:pt idx="3261">
                  <c:v>43981</c:v>
                </c:pt>
                <c:pt idx="3262">
                  <c:v>43981</c:v>
                </c:pt>
                <c:pt idx="3263">
                  <c:v>43981</c:v>
                </c:pt>
                <c:pt idx="3264">
                  <c:v>43981</c:v>
                </c:pt>
                <c:pt idx="3265">
                  <c:v>43981</c:v>
                </c:pt>
                <c:pt idx="3266">
                  <c:v>43981</c:v>
                </c:pt>
                <c:pt idx="3267">
                  <c:v>43981</c:v>
                </c:pt>
                <c:pt idx="3268">
                  <c:v>43981</c:v>
                </c:pt>
                <c:pt idx="3269">
                  <c:v>43984</c:v>
                </c:pt>
                <c:pt idx="3270">
                  <c:v>43984</c:v>
                </c:pt>
                <c:pt idx="3271">
                  <c:v>43984</c:v>
                </c:pt>
                <c:pt idx="3272">
                  <c:v>43984</c:v>
                </c:pt>
                <c:pt idx="3273">
                  <c:v>43984</c:v>
                </c:pt>
                <c:pt idx="3274">
                  <c:v>43984</c:v>
                </c:pt>
                <c:pt idx="3275">
                  <c:v>43984</c:v>
                </c:pt>
                <c:pt idx="3276">
                  <c:v>43984</c:v>
                </c:pt>
                <c:pt idx="3277">
                  <c:v>43984</c:v>
                </c:pt>
                <c:pt idx="3278">
                  <c:v>43984</c:v>
                </c:pt>
                <c:pt idx="3279">
                  <c:v>43984</c:v>
                </c:pt>
                <c:pt idx="3280">
                  <c:v>43984</c:v>
                </c:pt>
                <c:pt idx="3281">
                  <c:v>43984</c:v>
                </c:pt>
                <c:pt idx="3282">
                  <c:v>43984</c:v>
                </c:pt>
                <c:pt idx="3283">
                  <c:v>43987</c:v>
                </c:pt>
                <c:pt idx="3284">
                  <c:v>43987</c:v>
                </c:pt>
                <c:pt idx="3285">
                  <c:v>43987</c:v>
                </c:pt>
                <c:pt idx="3286">
                  <c:v>43987</c:v>
                </c:pt>
                <c:pt idx="3287">
                  <c:v>43991</c:v>
                </c:pt>
                <c:pt idx="3288">
                  <c:v>43991</c:v>
                </c:pt>
                <c:pt idx="3289">
                  <c:v>43991</c:v>
                </c:pt>
                <c:pt idx="3290">
                  <c:v>43991</c:v>
                </c:pt>
                <c:pt idx="3291">
                  <c:v>43991</c:v>
                </c:pt>
                <c:pt idx="3292">
                  <c:v>43991</c:v>
                </c:pt>
                <c:pt idx="3293">
                  <c:v>43991</c:v>
                </c:pt>
                <c:pt idx="3294">
                  <c:v>43991</c:v>
                </c:pt>
                <c:pt idx="3295">
                  <c:v>43991</c:v>
                </c:pt>
                <c:pt idx="3296">
                  <c:v>43991</c:v>
                </c:pt>
                <c:pt idx="3297">
                  <c:v>43991</c:v>
                </c:pt>
                <c:pt idx="3298">
                  <c:v>43991</c:v>
                </c:pt>
                <c:pt idx="3299">
                  <c:v>43991</c:v>
                </c:pt>
                <c:pt idx="3300">
                  <c:v>43991</c:v>
                </c:pt>
                <c:pt idx="3301">
                  <c:v>43991</c:v>
                </c:pt>
                <c:pt idx="3302">
                  <c:v>43991</c:v>
                </c:pt>
                <c:pt idx="3303">
                  <c:v>43991</c:v>
                </c:pt>
                <c:pt idx="3304">
                  <c:v>43991</c:v>
                </c:pt>
                <c:pt idx="3305">
                  <c:v>43994</c:v>
                </c:pt>
                <c:pt idx="3306">
                  <c:v>43994</c:v>
                </c:pt>
                <c:pt idx="3307">
                  <c:v>43994</c:v>
                </c:pt>
                <c:pt idx="3308">
                  <c:v>43994</c:v>
                </c:pt>
                <c:pt idx="3309">
                  <c:v>43994</c:v>
                </c:pt>
                <c:pt idx="3310">
                  <c:v>43994</c:v>
                </c:pt>
                <c:pt idx="3311">
                  <c:v>43994</c:v>
                </c:pt>
                <c:pt idx="3312">
                  <c:v>43994</c:v>
                </c:pt>
                <c:pt idx="3313">
                  <c:v>43994</c:v>
                </c:pt>
                <c:pt idx="3314">
                  <c:v>43994</c:v>
                </c:pt>
                <c:pt idx="3315">
                  <c:v>43994</c:v>
                </c:pt>
                <c:pt idx="3316">
                  <c:v>43994</c:v>
                </c:pt>
                <c:pt idx="3317">
                  <c:v>43994</c:v>
                </c:pt>
                <c:pt idx="3318">
                  <c:v>43994</c:v>
                </c:pt>
                <c:pt idx="3319">
                  <c:v>43998</c:v>
                </c:pt>
                <c:pt idx="3320">
                  <c:v>43998</c:v>
                </c:pt>
                <c:pt idx="3321">
                  <c:v>43998</c:v>
                </c:pt>
                <c:pt idx="3322">
                  <c:v>43998</c:v>
                </c:pt>
                <c:pt idx="3323">
                  <c:v>43998</c:v>
                </c:pt>
                <c:pt idx="3324">
                  <c:v>43998</c:v>
                </c:pt>
                <c:pt idx="3325">
                  <c:v>43998</c:v>
                </c:pt>
                <c:pt idx="3326">
                  <c:v>43998</c:v>
                </c:pt>
                <c:pt idx="3327">
                  <c:v>43998</c:v>
                </c:pt>
                <c:pt idx="3328">
                  <c:v>43998</c:v>
                </c:pt>
                <c:pt idx="3329">
                  <c:v>43998</c:v>
                </c:pt>
                <c:pt idx="3330">
                  <c:v>43998</c:v>
                </c:pt>
                <c:pt idx="3331">
                  <c:v>43998</c:v>
                </c:pt>
                <c:pt idx="3332">
                  <c:v>43998</c:v>
                </c:pt>
                <c:pt idx="3333">
                  <c:v>43998</c:v>
                </c:pt>
                <c:pt idx="3334">
                  <c:v>43998</c:v>
                </c:pt>
                <c:pt idx="3335">
                  <c:v>43998</c:v>
                </c:pt>
                <c:pt idx="3336">
                  <c:v>43998</c:v>
                </c:pt>
                <c:pt idx="3337">
                  <c:v>43998</c:v>
                </c:pt>
                <c:pt idx="3338">
                  <c:v>43998</c:v>
                </c:pt>
                <c:pt idx="3339">
                  <c:v>43998</c:v>
                </c:pt>
                <c:pt idx="3340">
                  <c:v>43998</c:v>
                </c:pt>
                <c:pt idx="3341">
                  <c:v>43998</c:v>
                </c:pt>
                <c:pt idx="3342">
                  <c:v>43998</c:v>
                </c:pt>
                <c:pt idx="3343">
                  <c:v>43998</c:v>
                </c:pt>
                <c:pt idx="3344">
                  <c:v>43998</c:v>
                </c:pt>
                <c:pt idx="3345">
                  <c:v>43998</c:v>
                </c:pt>
                <c:pt idx="3346">
                  <c:v>44001</c:v>
                </c:pt>
                <c:pt idx="3347">
                  <c:v>44001</c:v>
                </c:pt>
                <c:pt idx="3348">
                  <c:v>44001</c:v>
                </c:pt>
                <c:pt idx="3349">
                  <c:v>44001</c:v>
                </c:pt>
                <c:pt idx="3350">
                  <c:v>44001</c:v>
                </c:pt>
                <c:pt idx="3351">
                  <c:v>44001</c:v>
                </c:pt>
                <c:pt idx="3352">
                  <c:v>44001</c:v>
                </c:pt>
                <c:pt idx="3353">
                  <c:v>44001</c:v>
                </c:pt>
                <c:pt idx="3354">
                  <c:v>44001</c:v>
                </c:pt>
                <c:pt idx="3355">
                  <c:v>44001</c:v>
                </c:pt>
                <c:pt idx="3356">
                  <c:v>44001</c:v>
                </c:pt>
                <c:pt idx="3357">
                  <c:v>44001</c:v>
                </c:pt>
                <c:pt idx="3358">
                  <c:v>44001</c:v>
                </c:pt>
                <c:pt idx="3359">
                  <c:v>44001</c:v>
                </c:pt>
                <c:pt idx="3360">
                  <c:v>44001</c:v>
                </c:pt>
                <c:pt idx="3361">
                  <c:v>44001</c:v>
                </c:pt>
                <c:pt idx="3362">
                  <c:v>44001</c:v>
                </c:pt>
                <c:pt idx="3363">
                  <c:v>44001</c:v>
                </c:pt>
                <c:pt idx="3364">
                  <c:v>44001</c:v>
                </c:pt>
                <c:pt idx="3365">
                  <c:v>44005</c:v>
                </c:pt>
                <c:pt idx="3366">
                  <c:v>44005</c:v>
                </c:pt>
                <c:pt idx="3367">
                  <c:v>44005</c:v>
                </c:pt>
                <c:pt idx="3368">
                  <c:v>44005</c:v>
                </c:pt>
                <c:pt idx="3369">
                  <c:v>44005</c:v>
                </c:pt>
                <c:pt idx="3370">
                  <c:v>44005</c:v>
                </c:pt>
                <c:pt idx="3371">
                  <c:v>44005</c:v>
                </c:pt>
                <c:pt idx="3372">
                  <c:v>44005</c:v>
                </c:pt>
                <c:pt idx="3373">
                  <c:v>44005</c:v>
                </c:pt>
                <c:pt idx="3374">
                  <c:v>44005</c:v>
                </c:pt>
                <c:pt idx="3375">
                  <c:v>44005</c:v>
                </c:pt>
                <c:pt idx="3376">
                  <c:v>44005</c:v>
                </c:pt>
                <c:pt idx="3377">
                  <c:v>44005</c:v>
                </c:pt>
                <c:pt idx="3378">
                  <c:v>44005</c:v>
                </c:pt>
                <c:pt idx="3379">
                  <c:v>44005</c:v>
                </c:pt>
                <c:pt idx="3380">
                  <c:v>44005</c:v>
                </c:pt>
                <c:pt idx="3381">
                  <c:v>44005</c:v>
                </c:pt>
                <c:pt idx="3382">
                  <c:v>44005</c:v>
                </c:pt>
                <c:pt idx="3383">
                  <c:v>44005</c:v>
                </c:pt>
                <c:pt idx="3384">
                  <c:v>44008</c:v>
                </c:pt>
                <c:pt idx="3385">
                  <c:v>44008</c:v>
                </c:pt>
                <c:pt idx="3386">
                  <c:v>44008</c:v>
                </c:pt>
                <c:pt idx="3387">
                  <c:v>44008</c:v>
                </c:pt>
                <c:pt idx="3388">
                  <c:v>44008</c:v>
                </c:pt>
                <c:pt idx="3389">
                  <c:v>44008</c:v>
                </c:pt>
                <c:pt idx="3390">
                  <c:v>44008</c:v>
                </c:pt>
                <c:pt idx="3391">
                  <c:v>44008</c:v>
                </c:pt>
                <c:pt idx="3392">
                  <c:v>44008</c:v>
                </c:pt>
                <c:pt idx="3393">
                  <c:v>44008</c:v>
                </c:pt>
                <c:pt idx="3394">
                  <c:v>44008</c:v>
                </c:pt>
                <c:pt idx="3395">
                  <c:v>44008</c:v>
                </c:pt>
                <c:pt idx="3396">
                  <c:v>44008</c:v>
                </c:pt>
                <c:pt idx="3397">
                  <c:v>44009</c:v>
                </c:pt>
                <c:pt idx="3398">
                  <c:v>44009</c:v>
                </c:pt>
                <c:pt idx="3399">
                  <c:v>44011</c:v>
                </c:pt>
                <c:pt idx="3400">
                  <c:v>44011</c:v>
                </c:pt>
                <c:pt idx="3401">
                  <c:v>44011</c:v>
                </c:pt>
                <c:pt idx="3402">
                  <c:v>44011</c:v>
                </c:pt>
                <c:pt idx="3403">
                  <c:v>44011</c:v>
                </c:pt>
                <c:pt idx="3404">
                  <c:v>44012</c:v>
                </c:pt>
                <c:pt idx="3405">
                  <c:v>44012</c:v>
                </c:pt>
                <c:pt idx="3406">
                  <c:v>44012</c:v>
                </c:pt>
                <c:pt idx="3407">
                  <c:v>44012</c:v>
                </c:pt>
                <c:pt idx="3408">
                  <c:v>44012</c:v>
                </c:pt>
                <c:pt idx="3409">
                  <c:v>44012</c:v>
                </c:pt>
                <c:pt idx="3410">
                  <c:v>44012</c:v>
                </c:pt>
                <c:pt idx="3411">
                  <c:v>44012</c:v>
                </c:pt>
                <c:pt idx="3412">
                  <c:v>44012</c:v>
                </c:pt>
                <c:pt idx="3413">
                  <c:v>44012</c:v>
                </c:pt>
                <c:pt idx="3414">
                  <c:v>44012</c:v>
                </c:pt>
                <c:pt idx="3415">
                  <c:v>44012</c:v>
                </c:pt>
                <c:pt idx="3416">
                  <c:v>44012</c:v>
                </c:pt>
                <c:pt idx="3417">
                  <c:v>44012</c:v>
                </c:pt>
                <c:pt idx="3418">
                  <c:v>44012</c:v>
                </c:pt>
                <c:pt idx="3419">
                  <c:v>44012</c:v>
                </c:pt>
                <c:pt idx="3420">
                  <c:v>44012</c:v>
                </c:pt>
                <c:pt idx="3421">
                  <c:v>44012</c:v>
                </c:pt>
                <c:pt idx="3422">
                  <c:v>44012</c:v>
                </c:pt>
                <c:pt idx="3423">
                  <c:v>44012</c:v>
                </c:pt>
                <c:pt idx="3424">
                  <c:v>44012</c:v>
                </c:pt>
                <c:pt idx="3425">
                  <c:v>44012</c:v>
                </c:pt>
                <c:pt idx="3426">
                  <c:v>44012</c:v>
                </c:pt>
                <c:pt idx="3427">
                  <c:v>44012</c:v>
                </c:pt>
                <c:pt idx="3428">
                  <c:v>44012</c:v>
                </c:pt>
                <c:pt idx="3429">
                  <c:v>44012</c:v>
                </c:pt>
                <c:pt idx="3430">
                  <c:v>44012</c:v>
                </c:pt>
                <c:pt idx="3431">
                  <c:v>44012</c:v>
                </c:pt>
                <c:pt idx="3432">
                  <c:v>44012</c:v>
                </c:pt>
                <c:pt idx="3433">
                  <c:v>44012</c:v>
                </c:pt>
                <c:pt idx="3434">
                  <c:v>44012</c:v>
                </c:pt>
                <c:pt idx="3435">
                  <c:v>44012</c:v>
                </c:pt>
                <c:pt idx="3436">
                  <c:v>44012</c:v>
                </c:pt>
                <c:pt idx="3437">
                  <c:v>44012</c:v>
                </c:pt>
                <c:pt idx="3438">
                  <c:v>44012</c:v>
                </c:pt>
                <c:pt idx="3439">
                  <c:v>44012</c:v>
                </c:pt>
                <c:pt idx="3440">
                  <c:v>44012</c:v>
                </c:pt>
                <c:pt idx="3441">
                  <c:v>44012</c:v>
                </c:pt>
                <c:pt idx="3442">
                  <c:v>44013</c:v>
                </c:pt>
                <c:pt idx="3443">
                  <c:v>44013</c:v>
                </c:pt>
                <c:pt idx="3444">
                  <c:v>44015</c:v>
                </c:pt>
                <c:pt idx="3445">
                  <c:v>44015</c:v>
                </c:pt>
                <c:pt idx="3446">
                  <c:v>44015</c:v>
                </c:pt>
                <c:pt idx="3447">
                  <c:v>44015</c:v>
                </c:pt>
                <c:pt idx="3448">
                  <c:v>44015</c:v>
                </c:pt>
                <c:pt idx="3449">
                  <c:v>44015</c:v>
                </c:pt>
                <c:pt idx="3450">
                  <c:v>44015</c:v>
                </c:pt>
                <c:pt idx="3451">
                  <c:v>44015</c:v>
                </c:pt>
                <c:pt idx="3452">
                  <c:v>44015</c:v>
                </c:pt>
                <c:pt idx="3453">
                  <c:v>44015</c:v>
                </c:pt>
                <c:pt idx="3454">
                  <c:v>44015</c:v>
                </c:pt>
                <c:pt idx="3455">
                  <c:v>44015</c:v>
                </c:pt>
                <c:pt idx="3456">
                  <c:v>44015</c:v>
                </c:pt>
                <c:pt idx="3457">
                  <c:v>44015</c:v>
                </c:pt>
                <c:pt idx="3458">
                  <c:v>44015</c:v>
                </c:pt>
                <c:pt idx="3459">
                  <c:v>44018</c:v>
                </c:pt>
                <c:pt idx="3460">
                  <c:v>44018</c:v>
                </c:pt>
                <c:pt idx="3461">
                  <c:v>44018</c:v>
                </c:pt>
                <c:pt idx="3462">
                  <c:v>44018</c:v>
                </c:pt>
                <c:pt idx="3463">
                  <c:v>44019</c:v>
                </c:pt>
                <c:pt idx="3464">
                  <c:v>44019</c:v>
                </c:pt>
                <c:pt idx="3465">
                  <c:v>44019</c:v>
                </c:pt>
                <c:pt idx="3466">
                  <c:v>44019</c:v>
                </c:pt>
                <c:pt idx="3467">
                  <c:v>44019</c:v>
                </c:pt>
                <c:pt idx="3468">
                  <c:v>44019</c:v>
                </c:pt>
                <c:pt idx="3469">
                  <c:v>44019</c:v>
                </c:pt>
                <c:pt idx="3470">
                  <c:v>44019</c:v>
                </c:pt>
                <c:pt idx="3471">
                  <c:v>44019</c:v>
                </c:pt>
                <c:pt idx="3472">
                  <c:v>44020</c:v>
                </c:pt>
                <c:pt idx="3473">
                  <c:v>44020</c:v>
                </c:pt>
                <c:pt idx="3474">
                  <c:v>44022</c:v>
                </c:pt>
                <c:pt idx="3475">
                  <c:v>44022</c:v>
                </c:pt>
                <c:pt idx="3476">
                  <c:v>44022</c:v>
                </c:pt>
                <c:pt idx="3477">
                  <c:v>44022</c:v>
                </c:pt>
                <c:pt idx="3478">
                  <c:v>44022</c:v>
                </c:pt>
                <c:pt idx="3479">
                  <c:v>44022</c:v>
                </c:pt>
                <c:pt idx="3480">
                  <c:v>44026</c:v>
                </c:pt>
                <c:pt idx="3481">
                  <c:v>44026</c:v>
                </c:pt>
                <c:pt idx="3482">
                  <c:v>44026</c:v>
                </c:pt>
                <c:pt idx="3483">
                  <c:v>44026</c:v>
                </c:pt>
                <c:pt idx="3484">
                  <c:v>44026</c:v>
                </c:pt>
                <c:pt idx="3485">
                  <c:v>44026</c:v>
                </c:pt>
                <c:pt idx="3486">
                  <c:v>44026</c:v>
                </c:pt>
                <c:pt idx="3487">
                  <c:v>44026</c:v>
                </c:pt>
                <c:pt idx="3488">
                  <c:v>44026</c:v>
                </c:pt>
                <c:pt idx="3489">
                  <c:v>44026</c:v>
                </c:pt>
                <c:pt idx="3490">
                  <c:v>44026</c:v>
                </c:pt>
                <c:pt idx="3491">
                  <c:v>44026</c:v>
                </c:pt>
                <c:pt idx="3492">
                  <c:v>44026</c:v>
                </c:pt>
                <c:pt idx="3493">
                  <c:v>44026</c:v>
                </c:pt>
                <c:pt idx="3494">
                  <c:v>44026</c:v>
                </c:pt>
                <c:pt idx="3495">
                  <c:v>44026</c:v>
                </c:pt>
                <c:pt idx="3496">
                  <c:v>44026</c:v>
                </c:pt>
                <c:pt idx="3497">
                  <c:v>44027</c:v>
                </c:pt>
                <c:pt idx="3498">
                  <c:v>44027</c:v>
                </c:pt>
                <c:pt idx="3499">
                  <c:v>44027</c:v>
                </c:pt>
                <c:pt idx="3500">
                  <c:v>44027</c:v>
                </c:pt>
                <c:pt idx="3501">
                  <c:v>44029</c:v>
                </c:pt>
                <c:pt idx="3502">
                  <c:v>44029</c:v>
                </c:pt>
                <c:pt idx="3503">
                  <c:v>44029</c:v>
                </c:pt>
                <c:pt idx="3504">
                  <c:v>44029</c:v>
                </c:pt>
                <c:pt idx="3505">
                  <c:v>44029</c:v>
                </c:pt>
                <c:pt idx="3506">
                  <c:v>44029</c:v>
                </c:pt>
                <c:pt idx="3507">
                  <c:v>44032</c:v>
                </c:pt>
                <c:pt idx="3508">
                  <c:v>44032</c:v>
                </c:pt>
                <c:pt idx="3509">
                  <c:v>44033</c:v>
                </c:pt>
                <c:pt idx="3510">
                  <c:v>44033</c:v>
                </c:pt>
                <c:pt idx="3511">
                  <c:v>44034</c:v>
                </c:pt>
                <c:pt idx="3512">
                  <c:v>44034</c:v>
                </c:pt>
                <c:pt idx="3513">
                  <c:v>44039</c:v>
                </c:pt>
                <c:pt idx="3514">
                  <c:v>44039</c:v>
                </c:pt>
                <c:pt idx="3515">
                  <c:v>44039</c:v>
                </c:pt>
                <c:pt idx="3516">
                  <c:v>44040</c:v>
                </c:pt>
                <c:pt idx="3517">
                  <c:v>44040</c:v>
                </c:pt>
                <c:pt idx="3518">
                  <c:v>44040</c:v>
                </c:pt>
                <c:pt idx="3519">
                  <c:v>44040</c:v>
                </c:pt>
                <c:pt idx="3520">
                  <c:v>44040</c:v>
                </c:pt>
                <c:pt idx="3521">
                  <c:v>44040</c:v>
                </c:pt>
                <c:pt idx="3522">
                  <c:v>44040</c:v>
                </c:pt>
                <c:pt idx="3523">
                  <c:v>44040</c:v>
                </c:pt>
                <c:pt idx="3524">
                  <c:v>44042</c:v>
                </c:pt>
                <c:pt idx="3525">
                  <c:v>44042</c:v>
                </c:pt>
                <c:pt idx="3526">
                  <c:v>44042</c:v>
                </c:pt>
                <c:pt idx="3527">
                  <c:v>44042</c:v>
                </c:pt>
                <c:pt idx="3528">
                  <c:v>44042</c:v>
                </c:pt>
                <c:pt idx="3529">
                  <c:v>44046</c:v>
                </c:pt>
                <c:pt idx="3530">
                  <c:v>44046</c:v>
                </c:pt>
                <c:pt idx="3531">
                  <c:v>44047</c:v>
                </c:pt>
                <c:pt idx="3532">
                  <c:v>44047</c:v>
                </c:pt>
                <c:pt idx="3533">
                  <c:v>44047</c:v>
                </c:pt>
                <c:pt idx="3534">
                  <c:v>44047</c:v>
                </c:pt>
                <c:pt idx="3535">
                  <c:v>44047</c:v>
                </c:pt>
                <c:pt idx="3536">
                  <c:v>44047</c:v>
                </c:pt>
                <c:pt idx="3537">
                  <c:v>44047</c:v>
                </c:pt>
                <c:pt idx="3538">
                  <c:v>44050</c:v>
                </c:pt>
                <c:pt idx="3539">
                  <c:v>44050</c:v>
                </c:pt>
                <c:pt idx="3540">
                  <c:v>44050</c:v>
                </c:pt>
                <c:pt idx="3541">
                  <c:v>44053</c:v>
                </c:pt>
                <c:pt idx="3542">
                  <c:v>44054</c:v>
                </c:pt>
                <c:pt idx="3543">
                  <c:v>44054</c:v>
                </c:pt>
                <c:pt idx="3544">
                  <c:v>44054</c:v>
                </c:pt>
                <c:pt idx="3545">
                  <c:v>44054</c:v>
                </c:pt>
                <c:pt idx="3546">
                  <c:v>44056</c:v>
                </c:pt>
                <c:pt idx="3547">
                  <c:v>44057</c:v>
                </c:pt>
                <c:pt idx="3548">
                  <c:v>44061</c:v>
                </c:pt>
                <c:pt idx="3549">
                  <c:v>44067</c:v>
                </c:pt>
                <c:pt idx="3550">
                  <c:v>44067</c:v>
                </c:pt>
                <c:pt idx="3551">
                  <c:v>44067</c:v>
                </c:pt>
                <c:pt idx="3552">
                  <c:v>44067</c:v>
                </c:pt>
                <c:pt idx="3553">
                  <c:v>44069</c:v>
                </c:pt>
                <c:pt idx="3554">
                  <c:v>44069</c:v>
                </c:pt>
                <c:pt idx="3555">
                  <c:v>44069</c:v>
                </c:pt>
                <c:pt idx="3556">
                  <c:v>44069</c:v>
                </c:pt>
                <c:pt idx="3557">
                  <c:v>44069</c:v>
                </c:pt>
                <c:pt idx="3558">
                  <c:v>44069</c:v>
                </c:pt>
                <c:pt idx="3559">
                  <c:v>44075</c:v>
                </c:pt>
                <c:pt idx="3560">
                  <c:v>44082</c:v>
                </c:pt>
                <c:pt idx="3561">
                  <c:v>44083</c:v>
                </c:pt>
                <c:pt idx="3562">
                  <c:v>44089</c:v>
                </c:pt>
                <c:pt idx="3563">
                  <c:v>44089</c:v>
                </c:pt>
                <c:pt idx="3564">
                  <c:v>44116</c:v>
                </c:pt>
                <c:pt idx="3565">
                  <c:v>44137</c:v>
                </c:pt>
                <c:pt idx="3566">
                  <c:v>44140</c:v>
                </c:pt>
                <c:pt idx="3567">
                  <c:v>44144</c:v>
                </c:pt>
                <c:pt idx="3568">
                  <c:v>44144</c:v>
                </c:pt>
                <c:pt idx="3569">
                  <c:v>44145</c:v>
                </c:pt>
                <c:pt idx="3570">
                  <c:v>44147</c:v>
                </c:pt>
                <c:pt idx="3571">
                  <c:v>44147</c:v>
                </c:pt>
                <c:pt idx="3572">
                  <c:v>44176</c:v>
                </c:pt>
                <c:pt idx="3573">
                  <c:v>44200</c:v>
                </c:pt>
                <c:pt idx="3574">
                  <c:v>44200</c:v>
                </c:pt>
                <c:pt idx="3575">
                  <c:v>44200</c:v>
                </c:pt>
                <c:pt idx="3576">
                  <c:v>44200</c:v>
                </c:pt>
                <c:pt idx="3577">
                  <c:v>44200</c:v>
                </c:pt>
                <c:pt idx="3578">
                  <c:v>44200</c:v>
                </c:pt>
                <c:pt idx="3579">
                  <c:v>44200</c:v>
                </c:pt>
                <c:pt idx="3580">
                  <c:v>44201</c:v>
                </c:pt>
                <c:pt idx="3581">
                  <c:v>44201</c:v>
                </c:pt>
                <c:pt idx="3582">
                  <c:v>44201</c:v>
                </c:pt>
                <c:pt idx="3583">
                  <c:v>44201</c:v>
                </c:pt>
                <c:pt idx="3584">
                  <c:v>44201</c:v>
                </c:pt>
                <c:pt idx="3585">
                  <c:v>44201</c:v>
                </c:pt>
                <c:pt idx="3586">
                  <c:v>44201</c:v>
                </c:pt>
                <c:pt idx="3587">
                  <c:v>44201</c:v>
                </c:pt>
                <c:pt idx="3588">
                  <c:v>44201</c:v>
                </c:pt>
                <c:pt idx="3589">
                  <c:v>44201</c:v>
                </c:pt>
                <c:pt idx="3590">
                  <c:v>44201</c:v>
                </c:pt>
                <c:pt idx="3591">
                  <c:v>44201</c:v>
                </c:pt>
                <c:pt idx="3592">
                  <c:v>44201</c:v>
                </c:pt>
                <c:pt idx="3593">
                  <c:v>44201</c:v>
                </c:pt>
                <c:pt idx="3594">
                  <c:v>44202</c:v>
                </c:pt>
                <c:pt idx="3595">
                  <c:v>44202</c:v>
                </c:pt>
                <c:pt idx="3596">
                  <c:v>44202</c:v>
                </c:pt>
                <c:pt idx="3597">
                  <c:v>44202</c:v>
                </c:pt>
                <c:pt idx="3598">
                  <c:v>44202</c:v>
                </c:pt>
                <c:pt idx="3599">
                  <c:v>44202</c:v>
                </c:pt>
                <c:pt idx="3600">
                  <c:v>44202</c:v>
                </c:pt>
                <c:pt idx="3601">
                  <c:v>44203</c:v>
                </c:pt>
                <c:pt idx="3602">
                  <c:v>44203</c:v>
                </c:pt>
                <c:pt idx="3603">
                  <c:v>44203</c:v>
                </c:pt>
                <c:pt idx="3604">
                  <c:v>44208</c:v>
                </c:pt>
                <c:pt idx="3605">
                  <c:v>44208</c:v>
                </c:pt>
                <c:pt idx="3606">
                  <c:v>44208</c:v>
                </c:pt>
                <c:pt idx="3607">
                  <c:v>44208</c:v>
                </c:pt>
                <c:pt idx="3608">
                  <c:v>44208</c:v>
                </c:pt>
                <c:pt idx="3609">
                  <c:v>44208</c:v>
                </c:pt>
                <c:pt idx="3610">
                  <c:v>44208</c:v>
                </c:pt>
                <c:pt idx="3611">
                  <c:v>44208</c:v>
                </c:pt>
                <c:pt idx="3612">
                  <c:v>44208</c:v>
                </c:pt>
                <c:pt idx="3613">
                  <c:v>44208</c:v>
                </c:pt>
                <c:pt idx="3614">
                  <c:v>44208</c:v>
                </c:pt>
                <c:pt idx="3615">
                  <c:v>44208</c:v>
                </c:pt>
                <c:pt idx="3616">
                  <c:v>44208</c:v>
                </c:pt>
                <c:pt idx="3617">
                  <c:v>44208</c:v>
                </c:pt>
                <c:pt idx="3618">
                  <c:v>44208</c:v>
                </c:pt>
                <c:pt idx="3619">
                  <c:v>44208</c:v>
                </c:pt>
                <c:pt idx="3620">
                  <c:v>44208</c:v>
                </c:pt>
                <c:pt idx="3621">
                  <c:v>44208</c:v>
                </c:pt>
                <c:pt idx="3622">
                  <c:v>44208</c:v>
                </c:pt>
                <c:pt idx="3623">
                  <c:v>44208</c:v>
                </c:pt>
                <c:pt idx="3624">
                  <c:v>44208</c:v>
                </c:pt>
                <c:pt idx="3625">
                  <c:v>44208</c:v>
                </c:pt>
                <c:pt idx="3626">
                  <c:v>44208</c:v>
                </c:pt>
                <c:pt idx="3627">
                  <c:v>44208</c:v>
                </c:pt>
                <c:pt idx="3628">
                  <c:v>44208</c:v>
                </c:pt>
                <c:pt idx="3629">
                  <c:v>44208</c:v>
                </c:pt>
                <c:pt idx="3630">
                  <c:v>44208</c:v>
                </c:pt>
                <c:pt idx="3631">
                  <c:v>44208</c:v>
                </c:pt>
                <c:pt idx="3632">
                  <c:v>44208</c:v>
                </c:pt>
                <c:pt idx="3633">
                  <c:v>44209</c:v>
                </c:pt>
                <c:pt idx="3634">
                  <c:v>44209</c:v>
                </c:pt>
                <c:pt idx="3635">
                  <c:v>44209</c:v>
                </c:pt>
                <c:pt idx="3636">
                  <c:v>44209</c:v>
                </c:pt>
                <c:pt idx="3637">
                  <c:v>44209</c:v>
                </c:pt>
                <c:pt idx="3638">
                  <c:v>44209</c:v>
                </c:pt>
                <c:pt idx="3639">
                  <c:v>44210</c:v>
                </c:pt>
                <c:pt idx="3640">
                  <c:v>44215</c:v>
                </c:pt>
                <c:pt idx="3641">
                  <c:v>44215</c:v>
                </c:pt>
                <c:pt idx="3642">
                  <c:v>44215</c:v>
                </c:pt>
                <c:pt idx="3643">
                  <c:v>44215</c:v>
                </c:pt>
                <c:pt idx="3644">
                  <c:v>44215</c:v>
                </c:pt>
                <c:pt idx="3645">
                  <c:v>44215</c:v>
                </c:pt>
                <c:pt idx="3646">
                  <c:v>44215</c:v>
                </c:pt>
                <c:pt idx="3647">
                  <c:v>44215</c:v>
                </c:pt>
                <c:pt idx="3648">
                  <c:v>44215</c:v>
                </c:pt>
                <c:pt idx="3649">
                  <c:v>44215</c:v>
                </c:pt>
                <c:pt idx="3650">
                  <c:v>44215</c:v>
                </c:pt>
                <c:pt idx="3651">
                  <c:v>44215</c:v>
                </c:pt>
                <c:pt idx="3652">
                  <c:v>44215</c:v>
                </c:pt>
                <c:pt idx="3653">
                  <c:v>44215</c:v>
                </c:pt>
                <c:pt idx="3654">
                  <c:v>44215</c:v>
                </c:pt>
                <c:pt idx="3655">
                  <c:v>44215</c:v>
                </c:pt>
                <c:pt idx="3656">
                  <c:v>44215</c:v>
                </c:pt>
                <c:pt idx="3657">
                  <c:v>44215</c:v>
                </c:pt>
                <c:pt idx="3658">
                  <c:v>44215</c:v>
                </c:pt>
                <c:pt idx="3659">
                  <c:v>44215</c:v>
                </c:pt>
                <c:pt idx="3660">
                  <c:v>44215</c:v>
                </c:pt>
                <c:pt idx="3661">
                  <c:v>44215</c:v>
                </c:pt>
                <c:pt idx="3662">
                  <c:v>44215</c:v>
                </c:pt>
                <c:pt idx="3663">
                  <c:v>44215</c:v>
                </c:pt>
                <c:pt idx="3664">
                  <c:v>44215</c:v>
                </c:pt>
                <c:pt idx="3665">
                  <c:v>44215</c:v>
                </c:pt>
                <c:pt idx="3666">
                  <c:v>44221</c:v>
                </c:pt>
                <c:pt idx="3667">
                  <c:v>44222</c:v>
                </c:pt>
                <c:pt idx="3668">
                  <c:v>44222</c:v>
                </c:pt>
                <c:pt idx="3669">
                  <c:v>44222</c:v>
                </c:pt>
                <c:pt idx="3670">
                  <c:v>44222</c:v>
                </c:pt>
                <c:pt idx="3671">
                  <c:v>44222</c:v>
                </c:pt>
                <c:pt idx="3672">
                  <c:v>44222</c:v>
                </c:pt>
                <c:pt idx="3673">
                  <c:v>44222</c:v>
                </c:pt>
                <c:pt idx="3674">
                  <c:v>44222</c:v>
                </c:pt>
                <c:pt idx="3675">
                  <c:v>44224</c:v>
                </c:pt>
                <c:pt idx="3676">
                  <c:v>44229</c:v>
                </c:pt>
                <c:pt idx="3677">
                  <c:v>44229</c:v>
                </c:pt>
                <c:pt idx="3678">
                  <c:v>44229</c:v>
                </c:pt>
                <c:pt idx="3679">
                  <c:v>44229</c:v>
                </c:pt>
                <c:pt idx="3680">
                  <c:v>44229</c:v>
                </c:pt>
                <c:pt idx="3681">
                  <c:v>44229</c:v>
                </c:pt>
                <c:pt idx="3682">
                  <c:v>44230</c:v>
                </c:pt>
                <c:pt idx="3683">
                  <c:v>44235</c:v>
                </c:pt>
                <c:pt idx="3684">
                  <c:v>44235</c:v>
                </c:pt>
                <c:pt idx="3685">
                  <c:v>44235</c:v>
                </c:pt>
                <c:pt idx="3686">
                  <c:v>44235</c:v>
                </c:pt>
                <c:pt idx="3687">
                  <c:v>44242</c:v>
                </c:pt>
                <c:pt idx="3688">
                  <c:v>44243</c:v>
                </c:pt>
                <c:pt idx="3689">
                  <c:v>44243</c:v>
                </c:pt>
                <c:pt idx="3690">
                  <c:v>44256</c:v>
                </c:pt>
                <c:pt idx="3691">
                  <c:v>44256</c:v>
                </c:pt>
                <c:pt idx="3692">
                  <c:v>44256</c:v>
                </c:pt>
                <c:pt idx="3693">
                  <c:v>44263</c:v>
                </c:pt>
                <c:pt idx="3694">
                  <c:v>44263</c:v>
                </c:pt>
                <c:pt idx="3695">
                  <c:v>44263</c:v>
                </c:pt>
                <c:pt idx="3696">
                  <c:v>44263</c:v>
                </c:pt>
                <c:pt idx="3697">
                  <c:v>44263</c:v>
                </c:pt>
                <c:pt idx="3698">
                  <c:v>44263</c:v>
                </c:pt>
                <c:pt idx="3699">
                  <c:v>44263</c:v>
                </c:pt>
                <c:pt idx="3700">
                  <c:v>44263</c:v>
                </c:pt>
                <c:pt idx="3701">
                  <c:v>44263</c:v>
                </c:pt>
                <c:pt idx="3702">
                  <c:v>44263</c:v>
                </c:pt>
                <c:pt idx="3703">
                  <c:v>44263</c:v>
                </c:pt>
                <c:pt idx="3704">
                  <c:v>44263</c:v>
                </c:pt>
                <c:pt idx="3705">
                  <c:v>44263</c:v>
                </c:pt>
                <c:pt idx="3706">
                  <c:v>44263</c:v>
                </c:pt>
                <c:pt idx="3707">
                  <c:v>44263</c:v>
                </c:pt>
                <c:pt idx="3708">
                  <c:v>44263</c:v>
                </c:pt>
                <c:pt idx="3709">
                  <c:v>44263</c:v>
                </c:pt>
                <c:pt idx="3710">
                  <c:v>44263</c:v>
                </c:pt>
                <c:pt idx="3711">
                  <c:v>44263</c:v>
                </c:pt>
                <c:pt idx="3712">
                  <c:v>44264</c:v>
                </c:pt>
                <c:pt idx="3713">
                  <c:v>44264</c:v>
                </c:pt>
                <c:pt idx="3714">
                  <c:v>44267</c:v>
                </c:pt>
                <c:pt idx="3715">
                  <c:v>44267</c:v>
                </c:pt>
                <c:pt idx="3716">
                  <c:v>44267</c:v>
                </c:pt>
                <c:pt idx="3717">
                  <c:v>44267</c:v>
                </c:pt>
                <c:pt idx="3718">
                  <c:v>44267</c:v>
                </c:pt>
                <c:pt idx="3719">
                  <c:v>44267</c:v>
                </c:pt>
                <c:pt idx="3720">
                  <c:v>44267</c:v>
                </c:pt>
                <c:pt idx="3721">
                  <c:v>44267</c:v>
                </c:pt>
                <c:pt idx="3722">
                  <c:v>44267</c:v>
                </c:pt>
                <c:pt idx="3723">
                  <c:v>44267</c:v>
                </c:pt>
                <c:pt idx="3724">
                  <c:v>44267</c:v>
                </c:pt>
                <c:pt idx="3725">
                  <c:v>44267</c:v>
                </c:pt>
                <c:pt idx="3726">
                  <c:v>44267</c:v>
                </c:pt>
                <c:pt idx="3727">
                  <c:v>44267</c:v>
                </c:pt>
                <c:pt idx="3728">
                  <c:v>44267</c:v>
                </c:pt>
                <c:pt idx="3729">
                  <c:v>44267</c:v>
                </c:pt>
                <c:pt idx="3730">
                  <c:v>44267</c:v>
                </c:pt>
                <c:pt idx="3731">
                  <c:v>44267</c:v>
                </c:pt>
                <c:pt idx="3732">
                  <c:v>44267</c:v>
                </c:pt>
                <c:pt idx="3733">
                  <c:v>44267</c:v>
                </c:pt>
                <c:pt idx="3734">
                  <c:v>44270</c:v>
                </c:pt>
                <c:pt idx="3735">
                  <c:v>44270</c:v>
                </c:pt>
                <c:pt idx="3736">
                  <c:v>44270</c:v>
                </c:pt>
                <c:pt idx="3737">
                  <c:v>44270</c:v>
                </c:pt>
                <c:pt idx="3738">
                  <c:v>44270</c:v>
                </c:pt>
                <c:pt idx="3739">
                  <c:v>44270</c:v>
                </c:pt>
                <c:pt idx="3740">
                  <c:v>44270</c:v>
                </c:pt>
                <c:pt idx="3741">
                  <c:v>44270</c:v>
                </c:pt>
                <c:pt idx="3742">
                  <c:v>44270</c:v>
                </c:pt>
                <c:pt idx="3743">
                  <c:v>44270</c:v>
                </c:pt>
                <c:pt idx="3744">
                  <c:v>44270</c:v>
                </c:pt>
                <c:pt idx="3745">
                  <c:v>44270</c:v>
                </c:pt>
                <c:pt idx="3746">
                  <c:v>44270</c:v>
                </c:pt>
                <c:pt idx="3747">
                  <c:v>44270</c:v>
                </c:pt>
                <c:pt idx="3748">
                  <c:v>44270</c:v>
                </c:pt>
                <c:pt idx="3749">
                  <c:v>44270</c:v>
                </c:pt>
                <c:pt idx="3750">
                  <c:v>44270</c:v>
                </c:pt>
                <c:pt idx="3751">
                  <c:v>44270</c:v>
                </c:pt>
                <c:pt idx="3752">
                  <c:v>44270</c:v>
                </c:pt>
                <c:pt idx="3753">
                  <c:v>44270</c:v>
                </c:pt>
                <c:pt idx="3754">
                  <c:v>44270</c:v>
                </c:pt>
                <c:pt idx="3755">
                  <c:v>44270</c:v>
                </c:pt>
                <c:pt idx="3756">
                  <c:v>44270</c:v>
                </c:pt>
                <c:pt idx="3757">
                  <c:v>44270</c:v>
                </c:pt>
                <c:pt idx="3758">
                  <c:v>44270</c:v>
                </c:pt>
                <c:pt idx="3759">
                  <c:v>44270</c:v>
                </c:pt>
                <c:pt idx="3760">
                  <c:v>44270</c:v>
                </c:pt>
                <c:pt idx="3761">
                  <c:v>44270</c:v>
                </c:pt>
                <c:pt idx="3762">
                  <c:v>44270</c:v>
                </c:pt>
                <c:pt idx="3763">
                  <c:v>44270</c:v>
                </c:pt>
                <c:pt idx="3764">
                  <c:v>44272</c:v>
                </c:pt>
                <c:pt idx="3765">
                  <c:v>44273</c:v>
                </c:pt>
                <c:pt idx="3766">
                  <c:v>44273</c:v>
                </c:pt>
                <c:pt idx="3767">
                  <c:v>44273</c:v>
                </c:pt>
                <c:pt idx="3768">
                  <c:v>44273</c:v>
                </c:pt>
                <c:pt idx="3769">
                  <c:v>44273</c:v>
                </c:pt>
                <c:pt idx="3770">
                  <c:v>44277</c:v>
                </c:pt>
                <c:pt idx="3771">
                  <c:v>44277</c:v>
                </c:pt>
                <c:pt idx="3772">
                  <c:v>44277</c:v>
                </c:pt>
                <c:pt idx="3773">
                  <c:v>44277</c:v>
                </c:pt>
                <c:pt idx="3774">
                  <c:v>44277</c:v>
                </c:pt>
                <c:pt idx="3775">
                  <c:v>44277</c:v>
                </c:pt>
                <c:pt idx="3776">
                  <c:v>44277</c:v>
                </c:pt>
                <c:pt idx="3777">
                  <c:v>44277</c:v>
                </c:pt>
                <c:pt idx="3778">
                  <c:v>44277</c:v>
                </c:pt>
                <c:pt idx="3779">
                  <c:v>44277</c:v>
                </c:pt>
                <c:pt idx="3780">
                  <c:v>44277</c:v>
                </c:pt>
                <c:pt idx="3781">
                  <c:v>44277</c:v>
                </c:pt>
                <c:pt idx="3782">
                  <c:v>44277</c:v>
                </c:pt>
                <c:pt idx="3783">
                  <c:v>44277</c:v>
                </c:pt>
                <c:pt idx="3784">
                  <c:v>44277</c:v>
                </c:pt>
                <c:pt idx="3785">
                  <c:v>44277</c:v>
                </c:pt>
                <c:pt idx="3786">
                  <c:v>44277</c:v>
                </c:pt>
                <c:pt idx="3787">
                  <c:v>44277</c:v>
                </c:pt>
                <c:pt idx="3788">
                  <c:v>44277</c:v>
                </c:pt>
                <c:pt idx="3789">
                  <c:v>44284</c:v>
                </c:pt>
                <c:pt idx="3790">
                  <c:v>44284</c:v>
                </c:pt>
                <c:pt idx="3791">
                  <c:v>44284</c:v>
                </c:pt>
                <c:pt idx="3792">
                  <c:v>44284</c:v>
                </c:pt>
                <c:pt idx="3793">
                  <c:v>44284</c:v>
                </c:pt>
                <c:pt idx="3794">
                  <c:v>44284</c:v>
                </c:pt>
                <c:pt idx="3795">
                  <c:v>44284</c:v>
                </c:pt>
                <c:pt idx="3796">
                  <c:v>44284</c:v>
                </c:pt>
                <c:pt idx="3797">
                  <c:v>44284</c:v>
                </c:pt>
                <c:pt idx="3798">
                  <c:v>44284</c:v>
                </c:pt>
                <c:pt idx="3799">
                  <c:v>44284</c:v>
                </c:pt>
                <c:pt idx="3800">
                  <c:v>44284</c:v>
                </c:pt>
                <c:pt idx="3801">
                  <c:v>44284</c:v>
                </c:pt>
                <c:pt idx="3802">
                  <c:v>44284</c:v>
                </c:pt>
                <c:pt idx="3803">
                  <c:v>44284</c:v>
                </c:pt>
                <c:pt idx="3804">
                  <c:v>44284</c:v>
                </c:pt>
                <c:pt idx="3805">
                  <c:v>44284</c:v>
                </c:pt>
                <c:pt idx="3806">
                  <c:v>44284</c:v>
                </c:pt>
                <c:pt idx="3807">
                  <c:v>44286</c:v>
                </c:pt>
                <c:pt idx="3808">
                  <c:v>44286</c:v>
                </c:pt>
                <c:pt idx="3809">
                  <c:v>44286</c:v>
                </c:pt>
                <c:pt idx="3810">
                  <c:v>44286</c:v>
                </c:pt>
                <c:pt idx="3811">
                  <c:v>44286</c:v>
                </c:pt>
                <c:pt idx="3812">
                  <c:v>44286</c:v>
                </c:pt>
                <c:pt idx="3813">
                  <c:v>44286</c:v>
                </c:pt>
                <c:pt idx="3814">
                  <c:v>44286</c:v>
                </c:pt>
                <c:pt idx="3815">
                  <c:v>44286</c:v>
                </c:pt>
                <c:pt idx="3816">
                  <c:v>44286</c:v>
                </c:pt>
                <c:pt idx="3817">
                  <c:v>44287</c:v>
                </c:pt>
                <c:pt idx="3818">
                  <c:v>44289</c:v>
                </c:pt>
                <c:pt idx="3819">
                  <c:v>44291</c:v>
                </c:pt>
                <c:pt idx="3820">
                  <c:v>44291</c:v>
                </c:pt>
                <c:pt idx="3821">
                  <c:v>44291</c:v>
                </c:pt>
                <c:pt idx="3822">
                  <c:v>44291</c:v>
                </c:pt>
                <c:pt idx="3823">
                  <c:v>44291</c:v>
                </c:pt>
                <c:pt idx="3824">
                  <c:v>44291</c:v>
                </c:pt>
                <c:pt idx="3825">
                  <c:v>44291</c:v>
                </c:pt>
                <c:pt idx="3826">
                  <c:v>44291</c:v>
                </c:pt>
                <c:pt idx="3827">
                  <c:v>44291</c:v>
                </c:pt>
                <c:pt idx="3828">
                  <c:v>44291</c:v>
                </c:pt>
                <c:pt idx="3829">
                  <c:v>44291</c:v>
                </c:pt>
                <c:pt idx="3830">
                  <c:v>44291</c:v>
                </c:pt>
                <c:pt idx="3831">
                  <c:v>44291</c:v>
                </c:pt>
                <c:pt idx="3832">
                  <c:v>44291</c:v>
                </c:pt>
                <c:pt idx="3833">
                  <c:v>44291</c:v>
                </c:pt>
                <c:pt idx="3834">
                  <c:v>44291</c:v>
                </c:pt>
                <c:pt idx="3835">
                  <c:v>44291</c:v>
                </c:pt>
                <c:pt idx="3836">
                  <c:v>44291</c:v>
                </c:pt>
                <c:pt idx="3837">
                  <c:v>44291</c:v>
                </c:pt>
                <c:pt idx="3838">
                  <c:v>44294</c:v>
                </c:pt>
                <c:pt idx="3839">
                  <c:v>44294</c:v>
                </c:pt>
                <c:pt idx="3840">
                  <c:v>44294</c:v>
                </c:pt>
                <c:pt idx="3841">
                  <c:v>44294</c:v>
                </c:pt>
                <c:pt idx="3842">
                  <c:v>44295</c:v>
                </c:pt>
                <c:pt idx="3843">
                  <c:v>44296</c:v>
                </c:pt>
                <c:pt idx="3844">
                  <c:v>44298</c:v>
                </c:pt>
                <c:pt idx="3845">
                  <c:v>44298</c:v>
                </c:pt>
                <c:pt idx="3846">
                  <c:v>44298</c:v>
                </c:pt>
                <c:pt idx="3847">
                  <c:v>44298</c:v>
                </c:pt>
                <c:pt idx="3848">
                  <c:v>44298</c:v>
                </c:pt>
                <c:pt idx="3849">
                  <c:v>44301</c:v>
                </c:pt>
                <c:pt idx="3850">
                  <c:v>44301</c:v>
                </c:pt>
                <c:pt idx="3851">
                  <c:v>44301</c:v>
                </c:pt>
                <c:pt idx="3852">
                  <c:v>44301</c:v>
                </c:pt>
                <c:pt idx="3853">
                  <c:v>44301</c:v>
                </c:pt>
                <c:pt idx="3854">
                  <c:v>44301</c:v>
                </c:pt>
                <c:pt idx="3855">
                  <c:v>44306</c:v>
                </c:pt>
                <c:pt idx="3856">
                  <c:v>44312</c:v>
                </c:pt>
                <c:pt idx="3857">
                  <c:v>44312</c:v>
                </c:pt>
                <c:pt idx="3858">
                  <c:v>44312</c:v>
                </c:pt>
                <c:pt idx="3859">
                  <c:v>44312</c:v>
                </c:pt>
                <c:pt idx="3860">
                  <c:v>44314</c:v>
                </c:pt>
                <c:pt idx="3861">
                  <c:v>44319</c:v>
                </c:pt>
                <c:pt idx="3862">
                  <c:v>44319</c:v>
                </c:pt>
                <c:pt idx="3863">
                  <c:v>44320</c:v>
                </c:pt>
                <c:pt idx="3864">
                  <c:v>44320</c:v>
                </c:pt>
                <c:pt idx="3865">
                  <c:v>44320</c:v>
                </c:pt>
                <c:pt idx="3866">
                  <c:v>44321</c:v>
                </c:pt>
                <c:pt idx="3867">
                  <c:v>44321</c:v>
                </c:pt>
                <c:pt idx="3868">
                  <c:v>44321</c:v>
                </c:pt>
                <c:pt idx="3869">
                  <c:v>44321</c:v>
                </c:pt>
                <c:pt idx="3870">
                  <c:v>44323</c:v>
                </c:pt>
                <c:pt idx="3871">
                  <c:v>44323</c:v>
                </c:pt>
                <c:pt idx="3872">
                  <c:v>44333</c:v>
                </c:pt>
                <c:pt idx="3873">
                  <c:v>44333</c:v>
                </c:pt>
                <c:pt idx="3874">
                  <c:v>44333</c:v>
                </c:pt>
                <c:pt idx="3875">
                  <c:v>44333</c:v>
                </c:pt>
                <c:pt idx="3876">
                  <c:v>44333</c:v>
                </c:pt>
                <c:pt idx="3877">
                  <c:v>44334</c:v>
                </c:pt>
                <c:pt idx="3878">
                  <c:v>44337</c:v>
                </c:pt>
                <c:pt idx="3879">
                  <c:v>44337</c:v>
                </c:pt>
                <c:pt idx="3880">
                  <c:v>44340</c:v>
                </c:pt>
                <c:pt idx="3881">
                  <c:v>44340</c:v>
                </c:pt>
                <c:pt idx="3882">
                  <c:v>44340</c:v>
                </c:pt>
                <c:pt idx="3883">
                  <c:v>44340</c:v>
                </c:pt>
                <c:pt idx="3884">
                  <c:v>44340</c:v>
                </c:pt>
                <c:pt idx="3885">
                  <c:v>44340</c:v>
                </c:pt>
                <c:pt idx="3886">
                  <c:v>44340</c:v>
                </c:pt>
                <c:pt idx="3887">
                  <c:v>44340</c:v>
                </c:pt>
                <c:pt idx="3888">
                  <c:v>44340</c:v>
                </c:pt>
                <c:pt idx="3889">
                  <c:v>44344</c:v>
                </c:pt>
                <c:pt idx="3890">
                  <c:v>44344</c:v>
                </c:pt>
                <c:pt idx="3891">
                  <c:v>44344</c:v>
                </c:pt>
                <c:pt idx="3892">
                  <c:v>44347</c:v>
                </c:pt>
                <c:pt idx="3893">
                  <c:v>44347</c:v>
                </c:pt>
                <c:pt idx="3894">
                  <c:v>44347</c:v>
                </c:pt>
                <c:pt idx="3895">
                  <c:v>44347</c:v>
                </c:pt>
                <c:pt idx="3896">
                  <c:v>44347</c:v>
                </c:pt>
                <c:pt idx="3897">
                  <c:v>44347</c:v>
                </c:pt>
                <c:pt idx="3898">
                  <c:v>44347</c:v>
                </c:pt>
                <c:pt idx="3899">
                  <c:v>44351</c:v>
                </c:pt>
                <c:pt idx="3900">
                  <c:v>44351</c:v>
                </c:pt>
                <c:pt idx="3901">
                  <c:v>44351</c:v>
                </c:pt>
                <c:pt idx="3902">
                  <c:v>44351</c:v>
                </c:pt>
                <c:pt idx="3903">
                  <c:v>44351</c:v>
                </c:pt>
                <c:pt idx="3904">
                  <c:v>44355</c:v>
                </c:pt>
                <c:pt idx="3905">
                  <c:v>44355</c:v>
                </c:pt>
                <c:pt idx="3906">
                  <c:v>44355</c:v>
                </c:pt>
                <c:pt idx="3907">
                  <c:v>44355</c:v>
                </c:pt>
                <c:pt idx="3908">
                  <c:v>44355</c:v>
                </c:pt>
                <c:pt idx="3909">
                  <c:v>44355</c:v>
                </c:pt>
                <c:pt idx="3910">
                  <c:v>44355</c:v>
                </c:pt>
                <c:pt idx="3911">
                  <c:v>44355</c:v>
                </c:pt>
                <c:pt idx="3912">
                  <c:v>44355</c:v>
                </c:pt>
                <c:pt idx="3913">
                  <c:v>44358</c:v>
                </c:pt>
                <c:pt idx="3914">
                  <c:v>44358</c:v>
                </c:pt>
                <c:pt idx="3915">
                  <c:v>44358</c:v>
                </c:pt>
                <c:pt idx="3916">
                  <c:v>44358</c:v>
                </c:pt>
                <c:pt idx="3917">
                  <c:v>44358</c:v>
                </c:pt>
                <c:pt idx="3918">
                  <c:v>44361</c:v>
                </c:pt>
                <c:pt idx="3919">
                  <c:v>44361</c:v>
                </c:pt>
                <c:pt idx="3920">
                  <c:v>44363</c:v>
                </c:pt>
                <c:pt idx="3921">
                  <c:v>44363</c:v>
                </c:pt>
                <c:pt idx="3922">
                  <c:v>44363</c:v>
                </c:pt>
                <c:pt idx="3923">
                  <c:v>44363</c:v>
                </c:pt>
                <c:pt idx="3924">
                  <c:v>44363</c:v>
                </c:pt>
                <c:pt idx="3925">
                  <c:v>44363</c:v>
                </c:pt>
                <c:pt idx="3926">
                  <c:v>44363</c:v>
                </c:pt>
                <c:pt idx="3927">
                  <c:v>44363</c:v>
                </c:pt>
                <c:pt idx="3928">
                  <c:v>44363</c:v>
                </c:pt>
                <c:pt idx="3929">
                  <c:v>44365</c:v>
                </c:pt>
                <c:pt idx="3930">
                  <c:v>44365</c:v>
                </c:pt>
                <c:pt idx="3931">
                  <c:v>44365</c:v>
                </c:pt>
                <c:pt idx="3932">
                  <c:v>44365</c:v>
                </c:pt>
                <c:pt idx="3933">
                  <c:v>44365</c:v>
                </c:pt>
                <c:pt idx="3934">
                  <c:v>44365</c:v>
                </c:pt>
                <c:pt idx="3935">
                  <c:v>44365</c:v>
                </c:pt>
                <c:pt idx="3936">
                  <c:v>44365</c:v>
                </c:pt>
                <c:pt idx="3937">
                  <c:v>44365</c:v>
                </c:pt>
                <c:pt idx="3938">
                  <c:v>44365</c:v>
                </c:pt>
                <c:pt idx="3939">
                  <c:v>44365</c:v>
                </c:pt>
                <c:pt idx="3940">
                  <c:v>44365</c:v>
                </c:pt>
                <c:pt idx="3941">
                  <c:v>44365</c:v>
                </c:pt>
                <c:pt idx="3942">
                  <c:v>44369</c:v>
                </c:pt>
                <c:pt idx="3943">
                  <c:v>44369</c:v>
                </c:pt>
                <c:pt idx="3944">
                  <c:v>44369</c:v>
                </c:pt>
                <c:pt idx="3945">
                  <c:v>44369</c:v>
                </c:pt>
                <c:pt idx="3946">
                  <c:v>44369</c:v>
                </c:pt>
                <c:pt idx="3947">
                  <c:v>44369</c:v>
                </c:pt>
                <c:pt idx="3948">
                  <c:v>44369</c:v>
                </c:pt>
                <c:pt idx="3949">
                  <c:v>44369</c:v>
                </c:pt>
                <c:pt idx="3950">
                  <c:v>44369</c:v>
                </c:pt>
                <c:pt idx="3951">
                  <c:v>44369</c:v>
                </c:pt>
                <c:pt idx="3952">
                  <c:v>44369</c:v>
                </c:pt>
                <c:pt idx="3953">
                  <c:v>44372</c:v>
                </c:pt>
                <c:pt idx="3954">
                  <c:v>44372</c:v>
                </c:pt>
                <c:pt idx="3955">
                  <c:v>44372</c:v>
                </c:pt>
                <c:pt idx="3956">
                  <c:v>44372</c:v>
                </c:pt>
                <c:pt idx="3957">
                  <c:v>44382</c:v>
                </c:pt>
                <c:pt idx="3958">
                  <c:v>44382</c:v>
                </c:pt>
                <c:pt idx="3959">
                  <c:v>44382</c:v>
                </c:pt>
                <c:pt idx="3960">
                  <c:v>44382</c:v>
                </c:pt>
                <c:pt idx="3961">
                  <c:v>44382</c:v>
                </c:pt>
                <c:pt idx="3962">
                  <c:v>44382</c:v>
                </c:pt>
                <c:pt idx="3963">
                  <c:v>44382</c:v>
                </c:pt>
                <c:pt idx="3964">
                  <c:v>44382</c:v>
                </c:pt>
                <c:pt idx="3965">
                  <c:v>44382</c:v>
                </c:pt>
                <c:pt idx="3966">
                  <c:v>44382</c:v>
                </c:pt>
                <c:pt idx="3967">
                  <c:v>44382</c:v>
                </c:pt>
                <c:pt idx="3968">
                  <c:v>44382</c:v>
                </c:pt>
                <c:pt idx="3969">
                  <c:v>44382</c:v>
                </c:pt>
                <c:pt idx="3970">
                  <c:v>44382</c:v>
                </c:pt>
                <c:pt idx="3971">
                  <c:v>44382</c:v>
                </c:pt>
                <c:pt idx="3972">
                  <c:v>44382</c:v>
                </c:pt>
                <c:pt idx="3973">
                  <c:v>44382</c:v>
                </c:pt>
                <c:pt idx="3974">
                  <c:v>44382</c:v>
                </c:pt>
                <c:pt idx="3975">
                  <c:v>44382</c:v>
                </c:pt>
                <c:pt idx="3976">
                  <c:v>44382</c:v>
                </c:pt>
                <c:pt idx="3977">
                  <c:v>44383</c:v>
                </c:pt>
                <c:pt idx="3978">
                  <c:v>44383</c:v>
                </c:pt>
                <c:pt idx="3979">
                  <c:v>44386</c:v>
                </c:pt>
                <c:pt idx="3980">
                  <c:v>44386</c:v>
                </c:pt>
                <c:pt idx="3981">
                  <c:v>44389</c:v>
                </c:pt>
                <c:pt idx="3982">
                  <c:v>44389</c:v>
                </c:pt>
                <c:pt idx="3983">
                  <c:v>44389</c:v>
                </c:pt>
                <c:pt idx="3984">
                  <c:v>44389</c:v>
                </c:pt>
                <c:pt idx="3985">
                  <c:v>44390</c:v>
                </c:pt>
                <c:pt idx="3986">
                  <c:v>44393</c:v>
                </c:pt>
                <c:pt idx="3987">
                  <c:v>44393</c:v>
                </c:pt>
                <c:pt idx="3988">
                  <c:v>44393</c:v>
                </c:pt>
                <c:pt idx="3989">
                  <c:v>44393</c:v>
                </c:pt>
                <c:pt idx="3990">
                  <c:v>44396</c:v>
                </c:pt>
                <c:pt idx="3991">
                  <c:v>44396</c:v>
                </c:pt>
                <c:pt idx="3992">
                  <c:v>44396</c:v>
                </c:pt>
                <c:pt idx="3993">
                  <c:v>44396</c:v>
                </c:pt>
                <c:pt idx="3994">
                  <c:v>44396</c:v>
                </c:pt>
                <c:pt idx="3995">
                  <c:v>44396</c:v>
                </c:pt>
                <c:pt idx="3996">
                  <c:v>44400</c:v>
                </c:pt>
                <c:pt idx="3997">
                  <c:v>44400</c:v>
                </c:pt>
                <c:pt idx="3998">
                  <c:v>44400</c:v>
                </c:pt>
                <c:pt idx="3999">
                  <c:v>44400</c:v>
                </c:pt>
                <c:pt idx="4000">
                  <c:v>44400</c:v>
                </c:pt>
                <c:pt idx="4001">
                  <c:v>44400</c:v>
                </c:pt>
                <c:pt idx="4002">
                  <c:v>44400</c:v>
                </c:pt>
                <c:pt idx="4003">
                  <c:v>44400</c:v>
                </c:pt>
                <c:pt idx="4004">
                  <c:v>44400</c:v>
                </c:pt>
                <c:pt idx="4005">
                  <c:v>44403</c:v>
                </c:pt>
                <c:pt idx="4006">
                  <c:v>44403</c:v>
                </c:pt>
                <c:pt idx="4007">
                  <c:v>44403</c:v>
                </c:pt>
                <c:pt idx="4008">
                  <c:v>44404</c:v>
                </c:pt>
                <c:pt idx="4009">
                  <c:v>44404</c:v>
                </c:pt>
                <c:pt idx="4010">
                  <c:v>44404</c:v>
                </c:pt>
                <c:pt idx="4011">
                  <c:v>44405</c:v>
                </c:pt>
                <c:pt idx="4012">
                  <c:v>44405</c:v>
                </c:pt>
                <c:pt idx="4013">
                  <c:v>44410</c:v>
                </c:pt>
                <c:pt idx="4014">
                  <c:v>44410</c:v>
                </c:pt>
                <c:pt idx="4015">
                  <c:v>44410</c:v>
                </c:pt>
                <c:pt idx="4016">
                  <c:v>44410</c:v>
                </c:pt>
                <c:pt idx="4017">
                  <c:v>44410</c:v>
                </c:pt>
                <c:pt idx="4018">
                  <c:v>44410</c:v>
                </c:pt>
                <c:pt idx="4019">
                  <c:v>44410</c:v>
                </c:pt>
                <c:pt idx="4020">
                  <c:v>44410</c:v>
                </c:pt>
                <c:pt idx="4021">
                  <c:v>44410</c:v>
                </c:pt>
                <c:pt idx="4022">
                  <c:v>44410</c:v>
                </c:pt>
                <c:pt idx="4023">
                  <c:v>44410</c:v>
                </c:pt>
                <c:pt idx="4024">
                  <c:v>44410</c:v>
                </c:pt>
                <c:pt idx="4025">
                  <c:v>44410</c:v>
                </c:pt>
                <c:pt idx="4026">
                  <c:v>44410</c:v>
                </c:pt>
                <c:pt idx="4027">
                  <c:v>44413</c:v>
                </c:pt>
                <c:pt idx="4028">
                  <c:v>44420</c:v>
                </c:pt>
                <c:pt idx="4029">
                  <c:v>44420</c:v>
                </c:pt>
                <c:pt idx="4030">
                  <c:v>44424</c:v>
                </c:pt>
                <c:pt idx="4031">
                  <c:v>44424</c:v>
                </c:pt>
                <c:pt idx="4032">
                  <c:v>44424</c:v>
                </c:pt>
                <c:pt idx="4033">
                  <c:v>44427</c:v>
                </c:pt>
                <c:pt idx="4034">
                  <c:v>44427</c:v>
                </c:pt>
                <c:pt idx="4035">
                  <c:v>44431</c:v>
                </c:pt>
                <c:pt idx="4036">
                  <c:v>44431</c:v>
                </c:pt>
                <c:pt idx="4037">
                  <c:v>44431</c:v>
                </c:pt>
                <c:pt idx="4038">
                  <c:v>44431</c:v>
                </c:pt>
                <c:pt idx="4039">
                  <c:v>44434</c:v>
                </c:pt>
                <c:pt idx="4040">
                  <c:v>44438</c:v>
                </c:pt>
                <c:pt idx="4041">
                  <c:v>44438</c:v>
                </c:pt>
                <c:pt idx="4042">
                  <c:v>44438</c:v>
                </c:pt>
                <c:pt idx="4043">
                  <c:v>44438</c:v>
                </c:pt>
                <c:pt idx="4044">
                  <c:v>44441</c:v>
                </c:pt>
                <c:pt idx="4045">
                  <c:v>44445</c:v>
                </c:pt>
                <c:pt idx="4046">
                  <c:v>44445</c:v>
                </c:pt>
                <c:pt idx="4047">
                  <c:v>44448</c:v>
                </c:pt>
                <c:pt idx="4048">
                  <c:v>44452</c:v>
                </c:pt>
                <c:pt idx="4049">
                  <c:v>44452</c:v>
                </c:pt>
                <c:pt idx="4050">
                  <c:v>44452</c:v>
                </c:pt>
                <c:pt idx="4051">
                  <c:v>44455</c:v>
                </c:pt>
                <c:pt idx="4052">
                  <c:v>44455</c:v>
                </c:pt>
                <c:pt idx="4053">
                  <c:v>44459</c:v>
                </c:pt>
                <c:pt idx="4054">
                  <c:v>44459</c:v>
                </c:pt>
                <c:pt idx="4055">
                  <c:v>44459</c:v>
                </c:pt>
                <c:pt idx="4056">
                  <c:v>44459</c:v>
                </c:pt>
                <c:pt idx="4057">
                  <c:v>44459</c:v>
                </c:pt>
                <c:pt idx="4058">
                  <c:v>44462</c:v>
                </c:pt>
                <c:pt idx="4059">
                  <c:v>44463</c:v>
                </c:pt>
                <c:pt idx="4060">
                  <c:v>44463</c:v>
                </c:pt>
                <c:pt idx="4061">
                  <c:v>44466</c:v>
                </c:pt>
                <c:pt idx="4062">
                  <c:v>44466</c:v>
                </c:pt>
                <c:pt idx="4063">
                  <c:v>44466</c:v>
                </c:pt>
                <c:pt idx="4064">
                  <c:v>44466</c:v>
                </c:pt>
                <c:pt idx="4065">
                  <c:v>44468</c:v>
                </c:pt>
                <c:pt idx="4066">
                  <c:v>44468</c:v>
                </c:pt>
                <c:pt idx="4067">
                  <c:v>44469</c:v>
                </c:pt>
                <c:pt idx="4068">
                  <c:v>44480</c:v>
                </c:pt>
                <c:pt idx="4069">
                  <c:v>44494</c:v>
                </c:pt>
                <c:pt idx="4070">
                  <c:v>44497</c:v>
                </c:pt>
                <c:pt idx="4071">
                  <c:v>44502</c:v>
                </c:pt>
                <c:pt idx="4072">
                  <c:v>44502</c:v>
                </c:pt>
                <c:pt idx="4073">
                  <c:v>44502</c:v>
                </c:pt>
                <c:pt idx="4074">
                  <c:v>44503</c:v>
                </c:pt>
                <c:pt idx="4075">
                  <c:v>44503</c:v>
                </c:pt>
                <c:pt idx="4076">
                  <c:v>44503</c:v>
                </c:pt>
                <c:pt idx="4077">
                  <c:v>44503</c:v>
                </c:pt>
                <c:pt idx="4078">
                  <c:v>44503</c:v>
                </c:pt>
                <c:pt idx="4079">
                  <c:v>44503</c:v>
                </c:pt>
                <c:pt idx="4080">
                  <c:v>44503</c:v>
                </c:pt>
                <c:pt idx="4081">
                  <c:v>44503</c:v>
                </c:pt>
                <c:pt idx="4082">
                  <c:v>44503</c:v>
                </c:pt>
                <c:pt idx="4083">
                  <c:v>44503</c:v>
                </c:pt>
                <c:pt idx="4084">
                  <c:v>44504</c:v>
                </c:pt>
                <c:pt idx="4085">
                  <c:v>44504</c:v>
                </c:pt>
                <c:pt idx="4086">
                  <c:v>44509</c:v>
                </c:pt>
                <c:pt idx="4087">
                  <c:v>44509</c:v>
                </c:pt>
                <c:pt idx="4088">
                  <c:v>44509</c:v>
                </c:pt>
                <c:pt idx="4089">
                  <c:v>44509</c:v>
                </c:pt>
                <c:pt idx="4090">
                  <c:v>44509</c:v>
                </c:pt>
                <c:pt idx="4091">
                  <c:v>44509</c:v>
                </c:pt>
                <c:pt idx="4092">
                  <c:v>44509</c:v>
                </c:pt>
                <c:pt idx="4093">
                  <c:v>44509</c:v>
                </c:pt>
                <c:pt idx="4094">
                  <c:v>44510</c:v>
                </c:pt>
                <c:pt idx="4095">
                  <c:v>44510</c:v>
                </c:pt>
                <c:pt idx="4096">
                  <c:v>44510</c:v>
                </c:pt>
                <c:pt idx="4097">
                  <c:v>44515</c:v>
                </c:pt>
                <c:pt idx="4098">
                  <c:v>44515</c:v>
                </c:pt>
                <c:pt idx="4099">
                  <c:v>44515</c:v>
                </c:pt>
                <c:pt idx="4100">
                  <c:v>44515</c:v>
                </c:pt>
                <c:pt idx="4101">
                  <c:v>44515</c:v>
                </c:pt>
                <c:pt idx="4102">
                  <c:v>44515</c:v>
                </c:pt>
                <c:pt idx="4103">
                  <c:v>44515</c:v>
                </c:pt>
                <c:pt idx="4104">
                  <c:v>44515</c:v>
                </c:pt>
                <c:pt idx="4105">
                  <c:v>44515</c:v>
                </c:pt>
                <c:pt idx="4106">
                  <c:v>44515</c:v>
                </c:pt>
                <c:pt idx="4107">
                  <c:v>44515</c:v>
                </c:pt>
                <c:pt idx="4108">
                  <c:v>44515</c:v>
                </c:pt>
                <c:pt idx="4109">
                  <c:v>44515</c:v>
                </c:pt>
                <c:pt idx="4110">
                  <c:v>44515</c:v>
                </c:pt>
                <c:pt idx="4111">
                  <c:v>44515</c:v>
                </c:pt>
                <c:pt idx="4112">
                  <c:v>44515</c:v>
                </c:pt>
                <c:pt idx="4113">
                  <c:v>44515</c:v>
                </c:pt>
                <c:pt idx="4114">
                  <c:v>44515</c:v>
                </c:pt>
                <c:pt idx="4115">
                  <c:v>44515</c:v>
                </c:pt>
                <c:pt idx="4116">
                  <c:v>44515</c:v>
                </c:pt>
                <c:pt idx="4117">
                  <c:v>44515</c:v>
                </c:pt>
                <c:pt idx="4118">
                  <c:v>44515</c:v>
                </c:pt>
                <c:pt idx="4119">
                  <c:v>44515</c:v>
                </c:pt>
                <c:pt idx="4120">
                  <c:v>44515</c:v>
                </c:pt>
                <c:pt idx="4121">
                  <c:v>44515</c:v>
                </c:pt>
                <c:pt idx="4122">
                  <c:v>44517</c:v>
                </c:pt>
                <c:pt idx="4123">
                  <c:v>44517</c:v>
                </c:pt>
                <c:pt idx="4124">
                  <c:v>44517</c:v>
                </c:pt>
                <c:pt idx="4125">
                  <c:v>44519</c:v>
                </c:pt>
                <c:pt idx="4126">
                  <c:v>44522</c:v>
                </c:pt>
                <c:pt idx="4127">
                  <c:v>44522</c:v>
                </c:pt>
                <c:pt idx="4128">
                  <c:v>44522</c:v>
                </c:pt>
                <c:pt idx="4129">
                  <c:v>44522</c:v>
                </c:pt>
                <c:pt idx="4130">
                  <c:v>44522</c:v>
                </c:pt>
                <c:pt idx="4131">
                  <c:v>44522</c:v>
                </c:pt>
                <c:pt idx="4132">
                  <c:v>44522</c:v>
                </c:pt>
                <c:pt idx="4133">
                  <c:v>44522</c:v>
                </c:pt>
                <c:pt idx="4134">
                  <c:v>44522</c:v>
                </c:pt>
                <c:pt idx="4135">
                  <c:v>44525</c:v>
                </c:pt>
                <c:pt idx="4136">
                  <c:v>44525</c:v>
                </c:pt>
                <c:pt idx="4137">
                  <c:v>44525</c:v>
                </c:pt>
                <c:pt idx="4138">
                  <c:v>44525</c:v>
                </c:pt>
                <c:pt idx="4139">
                  <c:v>44526</c:v>
                </c:pt>
                <c:pt idx="4140">
                  <c:v>44526</c:v>
                </c:pt>
                <c:pt idx="4141">
                  <c:v>44529</c:v>
                </c:pt>
                <c:pt idx="4142">
                  <c:v>44529</c:v>
                </c:pt>
                <c:pt idx="4143">
                  <c:v>44529</c:v>
                </c:pt>
                <c:pt idx="4144">
                  <c:v>44529</c:v>
                </c:pt>
                <c:pt idx="4145">
                  <c:v>44529</c:v>
                </c:pt>
                <c:pt idx="4146">
                  <c:v>44529</c:v>
                </c:pt>
                <c:pt idx="4147">
                  <c:v>44529</c:v>
                </c:pt>
                <c:pt idx="4148">
                  <c:v>44529</c:v>
                </c:pt>
                <c:pt idx="4149">
                  <c:v>44529</c:v>
                </c:pt>
                <c:pt idx="4150">
                  <c:v>44529</c:v>
                </c:pt>
                <c:pt idx="4151">
                  <c:v>44529</c:v>
                </c:pt>
                <c:pt idx="4152">
                  <c:v>44529</c:v>
                </c:pt>
                <c:pt idx="4153">
                  <c:v>44529</c:v>
                </c:pt>
                <c:pt idx="4154">
                  <c:v>44529</c:v>
                </c:pt>
                <c:pt idx="4155">
                  <c:v>44529</c:v>
                </c:pt>
                <c:pt idx="4156">
                  <c:v>44558</c:v>
                </c:pt>
                <c:pt idx="4157">
                  <c:v>44558</c:v>
                </c:pt>
                <c:pt idx="4158">
                  <c:v>44558</c:v>
                </c:pt>
                <c:pt idx="4159">
                  <c:v>44558</c:v>
                </c:pt>
                <c:pt idx="4160">
                  <c:v>44558</c:v>
                </c:pt>
                <c:pt idx="4161">
                  <c:v>44559</c:v>
                </c:pt>
              </c:numCache>
            </c:numRef>
          </c:cat>
          <c:val>
            <c:numRef>
              <c:f>'TS Data Lengkap'!$C$2:$C$4163</c:f>
              <c:numCache>
                <c:formatCode>General</c:formatCode>
                <c:ptCount val="4162"/>
                <c:pt idx="0">
                  <c:v>152</c:v>
                </c:pt>
                <c:pt idx="1">
                  <c:v>627</c:v>
                </c:pt>
                <c:pt idx="2">
                  <c:v>74</c:v>
                </c:pt>
                <c:pt idx="3">
                  <c:v>314</c:v>
                </c:pt>
                <c:pt idx="4">
                  <c:v>4161</c:v>
                </c:pt>
                <c:pt idx="5">
                  <c:v>112</c:v>
                </c:pt>
                <c:pt idx="6">
                  <c:v>24</c:v>
                </c:pt>
                <c:pt idx="7">
                  <c:v>100</c:v>
                </c:pt>
                <c:pt idx="8">
                  <c:v>2825</c:v>
                </c:pt>
                <c:pt idx="9">
                  <c:v>1937</c:v>
                </c:pt>
                <c:pt idx="10">
                  <c:v>587</c:v>
                </c:pt>
                <c:pt idx="11">
                  <c:v>830</c:v>
                </c:pt>
                <c:pt idx="12">
                  <c:v>1937</c:v>
                </c:pt>
                <c:pt idx="13">
                  <c:v>841</c:v>
                </c:pt>
                <c:pt idx="14">
                  <c:v>366</c:v>
                </c:pt>
                <c:pt idx="15">
                  <c:v>1386</c:v>
                </c:pt>
                <c:pt idx="16">
                  <c:v>1289</c:v>
                </c:pt>
                <c:pt idx="17">
                  <c:v>2452</c:v>
                </c:pt>
                <c:pt idx="18">
                  <c:v>239</c:v>
                </c:pt>
                <c:pt idx="19">
                  <c:v>420</c:v>
                </c:pt>
                <c:pt idx="20">
                  <c:v>218</c:v>
                </c:pt>
                <c:pt idx="21">
                  <c:v>715</c:v>
                </c:pt>
                <c:pt idx="22">
                  <c:v>240</c:v>
                </c:pt>
                <c:pt idx="23">
                  <c:v>276</c:v>
                </c:pt>
                <c:pt idx="24">
                  <c:v>135</c:v>
                </c:pt>
                <c:pt idx="25">
                  <c:v>347</c:v>
                </c:pt>
                <c:pt idx="26">
                  <c:v>111</c:v>
                </c:pt>
                <c:pt idx="27">
                  <c:v>143</c:v>
                </c:pt>
                <c:pt idx="28">
                  <c:v>119</c:v>
                </c:pt>
                <c:pt idx="29">
                  <c:v>1794</c:v>
                </c:pt>
                <c:pt idx="30">
                  <c:v>26</c:v>
                </c:pt>
                <c:pt idx="31">
                  <c:v>180</c:v>
                </c:pt>
                <c:pt idx="32">
                  <c:v>270</c:v>
                </c:pt>
                <c:pt idx="33">
                  <c:v>39</c:v>
                </c:pt>
                <c:pt idx="34">
                  <c:v>389</c:v>
                </c:pt>
                <c:pt idx="35">
                  <c:v>221</c:v>
                </c:pt>
                <c:pt idx="36">
                  <c:v>280</c:v>
                </c:pt>
                <c:pt idx="37">
                  <c:v>35</c:v>
                </c:pt>
                <c:pt idx="38">
                  <c:v>6</c:v>
                </c:pt>
                <c:pt idx="39">
                  <c:v>113</c:v>
                </c:pt>
                <c:pt idx="40">
                  <c:v>383</c:v>
                </c:pt>
                <c:pt idx="41">
                  <c:v>60</c:v>
                </c:pt>
                <c:pt idx="42">
                  <c:v>61</c:v>
                </c:pt>
                <c:pt idx="43">
                  <c:v>54</c:v>
                </c:pt>
                <c:pt idx="44">
                  <c:v>156</c:v>
                </c:pt>
                <c:pt idx="45">
                  <c:v>38</c:v>
                </c:pt>
                <c:pt idx="46">
                  <c:v>568</c:v>
                </c:pt>
                <c:pt idx="47">
                  <c:v>2104</c:v>
                </c:pt>
                <c:pt idx="48">
                  <c:v>521</c:v>
                </c:pt>
                <c:pt idx="49">
                  <c:v>184</c:v>
                </c:pt>
                <c:pt idx="50">
                  <c:v>1175</c:v>
                </c:pt>
                <c:pt idx="51">
                  <c:v>1096</c:v>
                </c:pt>
                <c:pt idx="52">
                  <c:v>518</c:v>
                </c:pt>
                <c:pt idx="53">
                  <c:v>30</c:v>
                </c:pt>
                <c:pt idx="54">
                  <c:v>80</c:v>
                </c:pt>
                <c:pt idx="55">
                  <c:v>18</c:v>
                </c:pt>
                <c:pt idx="56">
                  <c:v>96</c:v>
                </c:pt>
                <c:pt idx="57">
                  <c:v>693</c:v>
                </c:pt>
                <c:pt idx="58">
                  <c:v>12</c:v>
                </c:pt>
                <c:pt idx="59">
                  <c:v>25</c:v>
                </c:pt>
                <c:pt idx="60">
                  <c:v>61</c:v>
                </c:pt>
                <c:pt idx="61">
                  <c:v>120</c:v>
                </c:pt>
                <c:pt idx="62">
                  <c:v>8</c:v>
                </c:pt>
                <c:pt idx="63">
                  <c:v>715</c:v>
                </c:pt>
                <c:pt idx="64">
                  <c:v>94</c:v>
                </c:pt>
                <c:pt idx="65">
                  <c:v>42</c:v>
                </c:pt>
                <c:pt idx="66">
                  <c:v>30</c:v>
                </c:pt>
                <c:pt idx="67">
                  <c:v>3788</c:v>
                </c:pt>
                <c:pt idx="68">
                  <c:v>2263</c:v>
                </c:pt>
                <c:pt idx="69">
                  <c:v>380</c:v>
                </c:pt>
                <c:pt idx="70">
                  <c:v>228</c:v>
                </c:pt>
                <c:pt idx="71">
                  <c:v>497</c:v>
                </c:pt>
                <c:pt idx="72">
                  <c:v>52</c:v>
                </c:pt>
                <c:pt idx="73">
                  <c:v>168</c:v>
                </c:pt>
                <c:pt idx="74">
                  <c:v>81</c:v>
                </c:pt>
                <c:pt idx="75">
                  <c:v>543</c:v>
                </c:pt>
                <c:pt idx="76">
                  <c:v>171</c:v>
                </c:pt>
                <c:pt idx="77">
                  <c:v>180</c:v>
                </c:pt>
                <c:pt idx="78">
                  <c:v>68</c:v>
                </c:pt>
                <c:pt idx="79">
                  <c:v>25</c:v>
                </c:pt>
                <c:pt idx="80">
                  <c:v>591</c:v>
                </c:pt>
                <c:pt idx="81">
                  <c:v>217</c:v>
                </c:pt>
                <c:pt idx="82">
                  <c:v>746</c:v>
                </c:pt>
                <c:pt idx="83">
                  <c:v>245</c:v>
                </c:pt>
                <c:pt idx="84">
                  <c:v>187</c:v>
                </c:pt>
                <c:pt idx="85">
                  <c:v>30</c:v>
                </c:pt>
                <c:pt idx="86">
                  <c:v>853</c:v>
                </c:pt>
                <c:pt idx="87">
                  <c:v>103</c:v>
                </c:pt>
                <c:pt idx="88">
                  <c:v>100</c:v>
                </c:pt>
                <c:pt idx="89">
                  <c:v>1172</c:v>
                </c:pt>
                <c:pt idx="90">
                  <c:v>8</c:v>
                </c:pt>
                <c:pt idx="91">
                  <c:v>8</c:v>
                </c:pt>
                <c:pt idx="92">
                  <c:v>54</c:v>
                </c:pt>
                <c:pt idx="93">
                  <c:v>45</c:v>
                </c:pt>
                <c:pt idx="94">
                  <c:v>26</c:v>
                </c:pt>
                <c:pt idx="95">
                  <c:v>106</c:v>
                </c:pt>
                <c:pt idx="96">
                  <c:v>62</c:v>
                </c:pt>
                <c:pt idx="97">
                  <c:v>52</c:v>
                </c:pt>
                <c:pt idx="98">
                  <c:v>151</c:v>
                </c:pt>
                <c:pt idx="99">
                  <c:v>54</c:v>
                </c:pt>
                <c:pt idx="100">
                  <c:v>72</c:v>
                </c:pt>
                <c:pt idx="101">
                  <c:v>1333</c:v>
                </c:pt>
                <c:pt idx="102">
                  <c:v>513</c:v>
                </c:pt>
                <c:pt idx="103">
                  <c:v>498</c:v>
                </c:pt>
                <c:pt idx="104">
                  <c:v>69</c:v>
                </c:pt>
                <c:pt idx="105">
                  <c:v>914</c:v>
                </c:pt>
                <c:pt idx="106">
                  <c:v>1843</c:v>
                </c:pt>
                <c:pt idx="107">
                  <c:v>2508</c:v>
                </c:pt>
                <c:pt idx="108">
                  <c:v>948</c:v>
                </c:pt>
                <c:pt idx="109">
                  <c:v>325</c:v>
                </c:pt>
                <c:pt idx="110">
                  <c:v>301</c:v>
                </c:pt>
                <c:pt idx="111">
                  <c:v>232</c:v>
                </c:pt>
                <c:pt idx="112">
                  <c:v>507</c:v>
                </c:pt>
                <c:pt idx="113">
                  <c:v>3601</c:v>
                </c:pt>
                <c:pt idx="114">
                  <c:v>987</c:v>
                </c:pt>
                <c:pt idx="115">
                  <c:v>2386</c:v>
                </c:pt>
                <c:pt idx="116">
                  <c:v>462</c:v>
                </c:pt>
                <c:pt idx="117">
                  <c:v>50</c:v>
                </c:pt>
                <c:pt idx="118">
                  <c:v>4314</c:v>
                </c:pt>
                <c:pt idx="119">
                  <c:v>2568</c:v>
                </c:pt>
                <c:pt idx="120">
                  <c:v>3149</c:v>
                </c:pt>
                <c:pt idx="121">
                  <c:v>882</c:v>
                </c:pt>
                <c:pt idx="122">
                  <c:v>669</c:v>
                </c:pt>
                <c:pt idx="123">
                  <c:v>1440</c:v>
                </c:pt>
                <c:pt idx="124">
                  <c:v>1502</c:v>
                </c:pt>
                <c:pt idx="125">
                  <c:v>553</c:v>
                </c:pt>
                <c:pt idx="126">
                  <c:v>588</c:v>
                </c:pt>
                <c:pt idx="127">
                  <c:v>200</c:v>
                </c:pt>
                <c:pt idx="128">
                  <c:v>424</c:v>
                </c:pt>
                <c:pt idx="129">
                  <c:v>144</c:v>
                </c:pt>
                <c:pt idx="130">
                  <c:v>63</c:v>
                </c:pt>
                <c:pt idx="131">
                  <c:v>16</c:v>
                </c:pt>
                <c:pt idx="132">
                  <c:v>205</c:v>
                </c:pt>
                <c:pt idx="133">
                  <c:v>2346</c:v>
                </c:pt>
                <c:pt idx="134">
                  <c:v>133</c:v>
                </c:pt>
                <c:pt idx="135">
                  <c:v>334</c:v>
                </c:pt>
                <c:pt idx="136">
                  <c:v>212</c:v>
                </c:pt>
                <c:pt idx="137">
                  <c:v>2530</c:v>
                </c:pt>
                <c:pt idx="138">
                  <c:v>81</c:v>
                </c:pt>
                <c:pt idx="139">
                  <c:v>510</c:v>
                </c:pt>
                <c:pt idx="140">
                  <c:v>1525</c:v>
                </c:pt>
                <c:pt idx="141">
                  <c:v>563</c:v>
                </c:pt>
                <c:pt idx="142">
                  <c:v>143</c:v>
                </c:pt>
                <c:pt idx="143">
                  <c:v>1633</c:v>
                </c:pt>
                <c:pt idx="144">
                  <c:v>192</c:v>
                </c:pt>
                <c:pt idx="145">
                  <c:v>300</c:v>
                </c:pt>
                <c:pt idx="146">
                  <c:v>67</c:v>
                </c:pt>
                <c:pt idx="147">
                  <c:v>338</c:v>
                </c:pt>
                <c:pt idx="148">
                  <c:v>1348</c:v>
                </c:pt>
                <c:pt idx="149">
                  <c:v>175</c:v>
                </c:pt>
                <c:pt idx="150">
                  <c:v>128</c:v>
                </c:pt>
                <c:pt idx="151">
                  <c:v>42</c:v>
                </c:pt>
                <c:pt idx="152">
                  <c:v>231</c:v>
                </c:pt>
                <c:pt idx="153">
                  <c:v>47</c:v>
                </c:pt>
                <c:pt idx="154">
                  <c:v>141</c:v>
                </c:pt>
                <c:pt idx="155">
                  <c:v>66</c:v>
                </c:pt>
                <c:pt idx="156">
                  <c:v>546</c:v>
                </c:pt>
                <c:pt idx="157">
                  <c:v>105</c:v>
                </c:pt>
                <c:pt idx="158">
                  <c:v>356</c:v>
                </c:pt>
                <c:pt idx="159">
                  <c:v>59</c:v>
                </c:pt>
                <c:pt idx="160">
                  <c:v>1559</c:v>
                </c:pt>
                <c:pt idx="161">
                  <c:v>144</c:v>
                </c:pt>
                <c:pt idx="162">
                  <c:v>66</c:v>
                </c:pt>
                <c:pt idx="163">
                  <c:v>47</c:v>
                </c:pt>
                <c:pt idx="164">
                  <c:v>68</c:v>
                </c:pt>
                <c:pt idx="165">
                  <c:v>52</c:v>
                </c:pt>
                <c:pt idx="166">
                  <c:v>2765</c:v>
                </c:pt>
                <c:pt idx="167">
                  <c:v>1727</c:v>
                </c:pt>
                <c:pt idx="168">
                  <c:v>1967</c:v>
                </c:pt>
                <c:pt idx="169">
                  <c:v>489</c:v>
                </c:pt>
                <c:pt idx="170">
                  <c:v>543</c:v>
                </c:pt>
                <c:pt idx="171">
                  <c:v>753</c:v>
                </c:pt>
                <c:pt idx="172">
                  <c:v>110</c:v>
                </c:pt>
                <c:pt idx="173">
                  <c:v>195</c:v>
                </c:pt>
                <c:pt idx="174">
                  <c:v>94</c:v>
                </c:pt>
                <c:pt idx="175">
                  <c:v>59</c:v>
                </c:pt>
                <c:pt idx="176">
                  <c:v>49</c:v>
                </c:pt>
                <c:pt idx="177">
                  <c:v>118</c:v>
                </c:pt>
                <c:pt idx="178">
                  <c:v>50</c:v>
                </c:pt>
                <c:pt idx="179">
                  <c:v>67</c:v>
                </c:pt>
                <c:pt idx="180">
                  <c:v>417</c:v>
                </c:pt>
                <c:pt idx="181">
                  <c:v>1747</c:v>
                </c:pt>
                <c:pt idx="182">
                  <c:v>289</c:v>
                </c:pt>
                <c:pt idx="183">
                  <c:v>335</c:v>
                </c:pt>
                <c:pt idx="184">
                  <c:v>44</c:v>
                </c:pt>
                <c:pt idx="185">
                  <c:v>136</c:v>
                </c:pt>
                <c:pt idx="186">
                  <c:v>138</c:v>
                </c:pt>
                <c:pt idx="187">
                  <c:v>224</c:v>
                </c:pt>
                <c:pt idx="188">
                  <c:v>370</c:v>
                </c:pt>
                <c:pt idx="189">
                  <c:v>1174</c:v>
                </c:pt>
                <c:pt idx="190">
                  <c:v>58</c:v>
                </c:pt>
                <c:pt idx="191">
                  <c:v>4</c:v>
                </c:pt>
                <c:pt idx="192">
                  <c:v>213</c:v>
                </c:pt>
                <c:pt idx="193">
                  <c:v>55</c:v>
                </c:pt>
                <c:pt idx="194">
                  <c:v>133</c:v>
                </c:pt>
                <c:pt idx="195">
                  <c:v>118</c:v>
                </c:pt>
                <c:pt idx="196">
                  <c:v>186</c:v>
                </c:pt>
                <c:pt idx="197">
                  <c:v>773</c:v>
                </c:pt>
                <c:pt idx="198">
                  <c:v>2337</c:v>
                </c:pt>
                <c:pt idx="199">
                  <c:v>4243</c:v>
                </c:pt>
                <c:pt idx="200">
                  <c:v>3206</c:v>
                </c:pt>
                <c:pt idx="201">
                  <c:v>2961</c:v>
                </c:pt>
                <c:pt idx="202">
                  <c:v>960</c:v>
                </c:pt>
                <c:pt idx="203">
                  <c:v>1784</c:v>
                </c:pt>
                <c:pt idx="204">
                  <c:v>1652</c:v>
                </c:pt>
                <c:pt idx="205">
                  <c:v>200</c:v>
                </c:pt>
                <c:pt idx="206">
                  <c:v>174</c:v>
                </c:pt>
                <c:pt idx="207">
                  <c:v>248</c:v>
                </c:pt>
                <c:pt idx="208">
                  <c:v>723</c:v>
                </c:pt>
                <c:pt idx="209">
                  <c:v>1426</c:v>
                </c:pt>
                <c:pt idx="210">
                  <c:v>1285</c:v>
                </c:pt>
                <c:pt idx="211">
                  <c:v>898</c:v>
                </c:pt>
                <c:pt idx="212">
                  <c:v>354</c:v>
                </c:pt>
                <c:pt idx="213">
                  <c:v>401</c:v>
                </c:pt>
                <c:pt idx="214">
                  <c:v>646</c:v>
                </c:pt>
                <c:pt idx="215">
                  <c:v>137</c:v>
                </c:pt>
                <c:pt idx="216">
                  <c:v>611</c:v>
                </c:pt>
                <c:pt idx="217">
                  <c:v>306</c:v>
                </c:pt>
                <c:pt idx="218">
                  <c:v>69</c:v>
                </c:pt>
                <c:pt idx="219">
                  <c:v>60</c:v>
                </c:pt>
                <c:pt idx="220">
                  <c:v>16</c:v>
                </c:pt>
                <c:pt idx="221">
                  <c:v>1125</c:v>
                </c:pt>
                <c:pt idx="222">
                  <c:v>332</c:v>
                </c:pt>
                <c:pt idx="223">
                  <c:v>1607</c:v>
                </c:pt>
                <c:pt idx="224">
                  <c:v>148</c:v>
                </c:pt>
                <c:pt idx="225">
                  <c:v>176</c:v>
                </c:pt>
                <c:pt idx="226">
                  <c:v>130</c:v>
                </c:pt>
                <c:pt idx="227">
                  <c:v>2042</c:v>
                </c:pt>
                <c:pt idx="228">
                  <c:v>631</c:v>
                </c:pt>
                <c:pt idx="229">
                  <c:v>2174</c:v>
                </c:pt>
                <c:pt idx="230">
                  <c:v>152</c:v>
                </c:pt>
                <c:pt idx="231">
                  <c:v>489</c:v>
                </c:pt>
                <c:pt idx="232">
                  <c:v>246</c:v>
                </c:pt>
                <c:pt idx="233">
                  <c:v>82</c:v>
                </c:pt>
                <c:pt idx="234">
                  <c:v>162</c:v>
                </c:pt>
                <c:pt idx="235">
                  <c:v>75</c:v>
                </c:pt>
                <c:pt idx="236">
                  <c:v>141</c:v>
                </c:pt>
                <c:pt idx="237">
                  <c:v>100</c:v>
                </c:pt>
                <c:pt idx="238">
                  <c:v>179</c:v>
                </c:pt>
                <c:pt idx="239">
                  <c:v>30</c:v>
                </c:pt>
                <c:pt idx="240">
                  <c:v>138</c:v>
                </c:pt>
                <c:pt idx="241">
                  <c:v>227</c:v>
                </c:pt>
                <c:pt idx="242">
                  <c:v>931</c:v>
                </c:pt>
                <c:pt idx="243">
                  <c:v>434</c:v>
                </c:pt>
                <c:pt idx="244">
                  <c:v>187</c:v>
                </c:pt>
                <c:pt idx="245">
                  <c:v>227</c:v>
                </c:pt>
                <c:pt idx="246">
                  <c:v>358</c:v>
                </c:pt>
                <c:pt idx="247">
                  <c:v>1114</c:v>
                </c:pt>
                <c:pt idx="248">
                  <c:v>154</c:v>
                </c:pt>
                <c:pt idx="249">
                  <c:v>154</c:v>
                </c:pt>
                <c:pt idx="250">
                  <c:v>66</c:v>
                </c:pt>
                <c:pt idx="251">
                  <c:v>198</c:v>
                </c:pt>
                <c:pt idx="252">
                  <c:v>168</c:v>
                </c:pt>
                <c:pt idx="253">
                  <c:v>241</c:v>
                </c:pt>
                <c:pt idx="254">
                  <c:v>100</c:v>
                </c:pt>
                <c:pt idx="255">
                  <c:v>246</c:v>
                </c:pt>
                <c:pt idx="256">
                  <c:v>161</c:v>
                </c:pt>
                <c:pt idx="257">
                  <c:v>557</c:v>
                </c:pt>
                <c:pt idx="258">
                  <c:v>42</c:v>
                </c:pt>
                <c:pt idx="259">
                  <c:v>441</c:v>
                </c:pt>
                <c:pt idx="260">
                  <c:v>63</c:v>
                </c:pt>
                <c:pt idx="261">
                  <c:v>30</c:v>
                </c:pt>
                <c:pt idx="262">
                  <c:v>308</c:v>
                </c:pt>
                <c:pt idx="263">
                  <c:v>299</c:v>
                </c:pt>
                <c:pt idx="264">
                  <c:v>213</c:v>
                </c:pt>
                <c:pt idx="265">
                  <c:v>306</c:v>
                </c:pt>
                <c:pt idx="266">
                  <c:v>949</c:v>
                </c:pt>
                <c:pt idx="267">
                  <c:v>1008</c:v>
                </c:pt>
                <c:pt idx="268">
                  <c:v>651</c:v>
                </c:pt>
                <c:pt idx="269">
                  <c:v>1448</c:v>
                </c:pt>
                <c:pt idx="270">
                  <c:v>1780</c:v>
                </c:pt>
                <c:pt idx="271">
                  <c:v>1732</c:v>
                </c:pt>
                <c:pt idx="272">
                  <c:v>1193</c:v>
                </c:pt>
                <c:pt idx="273">
                  <c:v>539</c:v>
                </c:pt>
                <c:pt idx="274">
                  <c:v>464</c:v>
                </c:pt>
                <c:pt idx="275">
                  <c:v>209</c:v>
                </c:pt>
                <c:pt idx="276">
                  <c:v>662</c:v>
                </c:pt>
                <c:pt idx="277">
                  <c:v>606</c:v>
                </c:pt>
                <c:pt idx="278">
                  <c:v>429</c:v>
                </c:pt>
                <c:pt idx="279">
                  <c:v>299</c:v>
                </c:pt>
                <c:pt idx="280">
                  <c:v>400</c:v>
                </c:pt>
                <c:pt idx="281">
                  <c:v>662</c:v>
                </c:pt>
                <c:pt idx="282">
                  <c:v>328</c:v>
                </c:pt>
                <c:pt idx="283">
                  <c:v>126</c:v>
                </c:pt>
                <c:pt idx="284">
                  <c:v>68</c:v>
                </c:pt>
                <c:pt idx="285">
                  <c:v>207</c:v>
                </c:pt>
                <c:pt idx="286">
                  <c:v>208</c:v>
                </c:pt>
                <c:pt idx="287">
                  <c:v>2340</c:v>
                </c:pt>
                <c:pt idx="288">
                  <c:v>209</c:v>
                </c:pt>
                <c:pt idx="289">
                  <c:v>665</c:v>
                </c:pt>
                <c:pt idx="290">
                  <c:v>111</c:v>
                </c:pt>
                <c:pt idx="291">
                  <c:v>1112</c:v>
                </c:pt>
                <c:pt idx="292">
                  <c:v>37</c:v>
                </c:pt>
                <c:pt idx="293">
                  <c:v>83</c:v>
                </c:pt>
                <c:pt idx="294">
                  <c:v>364</c:v>
                </c:pt>
                <c:pt idx="295">
                  <c:v>2210</c:v>
                </c:pt>
                <c:pt idx="296">
                  <c:v>1355</c:v>
                </c:pt>
                <c:pt idx="297">
                  <c:v>204</c:v>
                </c:pt>
                <c:pt idx="298">
                  <c:v>405</c:v>
                </c:pt>
                <c:pt idx="299">
                  <c:v>2517</c:v>
                </c:pt>
                <c:pt idx="300">
                  <c:v>1050</c:v>
                </c:pt>
                <c:pt idx="301">
                  <c:v>347</c:v>
                </c:pt>
                <c:pt idx="302">
                  <c:v>218</c:v>
                </c:pt>
                <c:pt idx="303">
                  <c:v>37</c:v>
                </c:pt>
                <c:pt idx="304">
                  <c:v>316</c:v>
                </c:pt>
                <c:pt idx="305">
                  <c:v>520</c:v>
                </c:pt>
                <c:pt idx="306">
                  <c:v>293</c:v>
                </c:pt>
                <c:pt idx="307">
                  <c:v>67</c:v>
                </c:pt>
                <c:pt idx="308">
                  <c:v>198</c:v>
                </c:pt>
                <c:pt idx="309">
                  <c:v>2190</c:v>
                </c:pt>
                <c:pt idx="310">
                  <c:v>2250</c:v>
                </c:pt>
                <c:pt idx="311">
                  <c:v>829</c:v>
                </c:pt>
                <c:pt idx="312">
                  <c:v>3547</c:v>
                </c:pt>
                <c:pt idx="313">
                  <c:v>315</c:v>
                </c:pt>
                <c:pt idx="314">
                  <c:v>150</c:v>
                </c:pt>
                <c:pt idx="315">
                  <c:v>31</c:v>
                </c:pt>
                <c:pt idx="316">
                  <c:v>87</c:v>
                </c:pt>
                <c:pt idx="317">
                  <c:v>52</c:v>
                </c:pt>
                <c:pt idx="318">
                  <c:v>160</c:v>
                </c:pt>
                <c:pt idx="319">
                  <c:v>722</c:v>
                </c:pt>
                <c:pt idx="320">
                  <c:v>1428</c:v>
                </c:pt>
                <c:pt idx="321">
                  <c:v>877</c:v>
                </c:pt>
                <c:pt idx="322">
                  <c:v>1054</c:v>
                </c:pt>
                <c:pt idx="323">
                  <c:v>745</c:v>
                </c:pt>
                <c:pt idx="324">
                  <c:v>341</c:v>
                </c:pt>
                <c:pt idx="325">
                  <c:v>393</c:v>
                </c:pt>
                <c:pt idx="326">
                  <c:v>1453</c:v>
                </c:pt>
                <c:pt idx="327">
                  <c:v>185</c:v>
                </c:pt>
                <c:pt idx="328">
                  <c:v>205</c:v>
                </c:pt>
                <c:pt idx="329">
                  <c:v>8</c:v>
                </c:pt>
                <c:pt idx="330">
                  <c:v>18</c:v>
                </c:pt>
                <c:pt idx="331">
                  <c:v>869</c:v>
                </c:pt>
                <c:pt idx="332">
                  <c:v>3494</c:v>
                </c:pt>
                <c:pt idx="333">
                  <c:v>79</c:v>
                </c:pt>
                <c:pt idx="334">
                  <c:v>674</c:v>
                </c:pt>
                <c:pt idx="335">
                  <c:v>897</c:v>
                </c:pt>
                <c:pt idx="336">
                  <c:v>801</c:v>
                </c:pt>
                <c:pt idx="337">
                  <c:v>224</c:v>
                </c:pt>
                <c:pt idx="338">
                  <c:v>99</c:v>
                </c:pt>
                <c:pt idx="339">
                  <c:v>964</c:v>
                </c:pt>
                <c:pt idx="340">
                  <c:v>30</c:v>
                </c:pt>
                <c:pt idx="341">
                  <c:v>43</c:v>
                </c:pt>
                <c:pt idx="342">
                  <c:v>64</c:v>
                </c:pt>
                <c:pt idx="343">
                  <c:v>51</c:v>
                </c:pt>
                <c:pt idx="344">
                  <c:v>91</c:v>
                </c:pt>
                <c:pt idx="345">
                  <c:v>478</c:v>
                </c:pt>
                <c:pt idx="346">
                  <c:v>1314</c:v>
                </c:pt>
                <c:pt idx="347">
                  <c:v>1079</c:v>
                </c:pt>
                <c:pt idx="348">
                  <c:v>386</c:v>
                </c:pt>
                <c:pt idx="349">
                  <c:v>92</c:v>
                </c:pt>
                <c:pt idx="350">
                  <c:v>62</c:v>
                </c:pt>
                <c:pt idx="351">
                  <c:v>53</c:v>
                </c:pt>
                <c:pt idx="352">
                  <c:v>52</c:v>
                </c:pt>
                <c:pt idx="353">
                  <c:v>30</c:v>
                </c:pt>
                <c:pt idx="354">
                  <c:v>70</c:v>
                </c:pt>
                <c:pt idx="355">
                  <c:v>97</c:v>
                </c:pt>
                <c:pt idx="356">
                  <c:v>82</c:v>
                </c:pt>
                <c:pt idx="357">
                  <c:v>765</c:v>
                </c:pt>
                <c:pt idx="358">
                  <c:v>571</c:v>
                </c:pt>
                <c:pt idx="359">
                  <c:v>15</c:v>
                </c:pt>
                <c:pt idx="360">
                  <c:v>45</c:v>
                </c:pt>
                <c:pt idx="361">
                  <c:v>80</c:v>
                </c:pt>
                <c:pt idx="362">
                  <c:v>108</c:v>
                </c:pt>
                <c:pt idx="363">
                  <c:v>125</c:v>
                </c:pt>
                <c:pt idx="364">
                  <c:v>8</c:v>
                </c:pt>
                <c:pt idx="365">
                  <c:v>100</c:v>
                </c:pt>
                <c:pt idx="366">
                  <c:v>8</c:v>
                </c:pt>
                <c:pt idx="367">
                  <c:v>1670</c:v>
                </c:pt>
                <c:pt idx="368">
                  <c:v>1014</c:v>
                </c:pt>
                <c:pt idx="369">
                  <c:v>1506</c:v>
                </c:pt>
                <c:pt idx="370">
                  <c:v>897</c:v>
                </c:pt>
                <c:pt idx="371">
                  <c:v>45</c:v>
                </c:pt>
                <c:pt idx="372">
                  <c:v>82</c:v>
                </c:pt>
                <c:pt idx="373">
                  <c:v>542</c:v>
                </c:pt>
                <c:pt idx="374">
                  <c:v>62</c:v>
                </c:pt>
                <c:pt idx="375">
                  <c:v>139</c:v>
                </c:pt>
                <c:pt idx="376">
                  <c:v>31</c:v>
                </c:pt>
                <c:pt idx="377">
                  <c:v>40</c:v>
                </c:pt>
                <c:pt idx="378">
                  <c:v>50</c:v>
                </c:pt>
                <c:pt idx="379">
                  <c:v>30</c:v>
                </c:pt>
                <c:pt idx="380">
                  <c:v>30</c:v>
                </c:pt>
                <c:pt idx="381">
                  <c:v>10</c:v>
                </c:pt>
                <c:pt idx="382">
                  <c:v>15</c:v>
                </c:pt>
                <c:pt idx="383">
                  <c:v>31</c:v>
                </c:pt>
                <c:pt idx="384">
                  <c:v>173</c:v>
                </c:pt>
                <c:pt idx="385">
                  <c:v>137</c:v>
                </c:pt>
                <c:pt idx="386">
                  <c:v>694</c:v>
                </c:pt>
                <c:pt idx="387">
                  <c:v>1122</c:v>
                </c:pt>
                <c:pt idx="388">
                  <c:v>2245</c:v>
                </c:pt>
                <c:pt idx="389">
                  <c:v>276</c:v>
                </c:pt>
                <c:pt idx="390">
                  <c:v>412</c:v>
                </c:pt>
                <c:pt idx="391">
                  <c:v>143</c:v>
                </c:pt>
                <c:pt idx="392">
                  <c:v>189</c:v>
                </c:pt>
                <c:pt idx="393">
                  <c:v>182</c:v>
                </c:pt>
                <c:pt idx="394">
                  <c:v>136</c:v>
                </c:pt>
                <c:pt idx="395">
                  <c:v>694</c:v>
                </c:pt>
                <c:pt idx="396">
                  <c:v>458</c:v>
                </c:pt>
                <c:pt idx="397">
                  <c:v>2128</c:v>
                </c:pt>
                <c:pt idx="398">
                  <c:v>1470</c:v>
                </c:pt>
                <c:pt idx="399">
                  <c:v>276</c:v>
                </c:pt>
                <c:pt idx="400">
                  <c:v>184</c:v>
                </c:pt>
                <c:pt idx="401">
                  <c:v>392</c:v>
                </c:pt>
                <c:pt idx="402">
                  <c:v>271</c:v>
                </c:pt>
                <c:pt idx="403">
                  <c:v>150</c:v>
                </c:pt>
                <c:pt idx="404">
                  <c:v>82</c:v>
                </c:pt>
                <c:pt idx="405">
                  <c:v>72</c:v>
                </c:pt>
                <c:pt idx="406">
                  <c:v>134</c:v>
                </c:pt>
                <c:pt idx="407">
                  <c:v>241</c:v>
                </c:pt>
                <c:pt idx="408">
                  <c:v>60</c:v>
                </c:pt>
                <c:pt idx="409">
                  <c:v>69</c:v>
                </c:pt>
                <c:pt idx="410">
                  <c:v>801</c:v>
                </c:pt>
                <c:pt idx="411">
                  <c:v>87</c:v>
                </c:pt>
                <c:pt idx="412">
                  <c:v>293</c:v>
                </c:pt>
                <c:pt idx="413">
                  <c:v>870</c:v>
                </c:pt>
                <c:pt idx="414">
                  <c:v>674</c:v>
                </c:pt>
                <c:pt idx="415">
                  <c:v>106</c:v>
                </c:pt>
                <c:pt idx="416">
                  <c:v>97</c:v>
                </c:pt>
                <c:pt idx="417">
                  <c:v>52</c:v>
                </c:pt>
                <c:pt idx="418">
                  <c:v>52</c:v>
                </c:pt>
                <c:pt idx="419">
                  <c:v>610</c:v>
                </c:pt>
                <c:pt idx="420">
                  <c:v>191</c:v>
                </c:pt>
                <c:pt idx="421">
                  <c:v>263</c:v>
                </c:pt>
                <c:pt idx="422">
                  <c:v>83</c:v>
                </c:pt>
                <c:pt idx="423">
                  <c:v>79</c:v>
                </c:pt>
                <c:pt idx="424">
                  <c:v>534</c:v>
                </c:pt>
                <c:pt idx="425">
                  <c:v>354</c:v>
                </c:pt>
                <c:pt idx="426">
                  <c:v>1487</c:v>
                </c:pt>
                <c:pt idx="427">
                  <c:v>1210</c:v>
                </c:pt>
                <c:pt idx="428">
                  <c:v>99</c:v>
                </c:pt>
                <c:pt idx="429">
                  <c:v>125</c:v>
                </c:pt>
                <c:pt idx="430">
                  <c:v>381</c:v>
                </c:pt>
                <c:pt idx="431">
                  <c:v>101</c:v>
                </c:pt>
                <c:pt idx="432">
                  <c:v>141</c:v>
                </c:pt>
                <c:pt idx="433">
                  <c:v>987</c:v>
                </c:pt>
                <c:pt idx="434">
                  <c:v>632</c:v>
                </c:pt>
                <c:pt idx="435">
                  <c:v>561</c:v>
                </c:pt>
                <c:pt idx="436">
                  <c:v>92</c:v>
                </c:pt>
                <c:pt idx="437">
                  <c:v>127</c:v>
                </c:pt>
                <c:pt idx="438">
                  <c:v>651</c:v>
                </c:pt>
                <c:pt idx="439">
                  <c:v>398</c:v>
                </c:pt>
                <c:pt idx="440">
                  <c:v>278</c:v>
                </c:pt>
                <c:pt idx="441">
                  <c:v>158</c:v>
                </c:pt>
                <c:pt idx="442">
                  <c:v>542</c:v>
                </c:pt>
                <c:pt idx="443">
                  <c:v>328</c:v>
                </c:pt>
                <c:pt idx="444">
                  <c:v>36</c:v>
                </c:pt>
                <c:pt idx="445">
                  <c:v>94</c:v>
                </c:pt>
                <c:pt idx="446">
                  <c:v>1388</c:v>
                </c:pt>
                <c:pt idx="447">
                  <c:v>954</c:v>
                </c:pt>
                <c:pt idx="448">
                  <c:v>52</c:v>
                </c:pt>
                <c:pt idx="449">
                  <c:v>84</c:v>
                </c:pt>
                <c:pt idx="450">
                  <c:v>135</c:v>
                </c:pt>
                <c:pt idx="451">
                  <c:v>79</c:v>
                </c:pt>
                <c:pt idx="452">
                  <c:v>2379</c:v>
                </c:pt>
                <c:pt idx="453">
                  <c:v>200</c:v>
                </c:pt>
                <c:pt idx="454">
                  <c:v>196</c:v>
                </c:pt>
                <c:pt idx="455">
                  <c:v>30</c:v>
                </c:pt>
                <c:pt idx="456">
                  <c:v>16</c:v>
                </c:pt>
                <c:pt idx="457">
                  <c:v>30</c:v>
                </c:pt>
                <c:pt idx="458">
                  <c:v>12</c:v>
                </c:pt>
                <c:pt idx="459">
                  <c:v>40</c:v>
                </c:pt>
                <c:pt idx="460">
                  <c:v>25</c:v>
                </c:pt>
                <c:pt idx="461">
                  <c:v>111</c:v>
                </c:pt>
                <c:pt idx="462">
                  <c:v>120</c:v>
                </c:pt>
                <c:pt idx="463">
                  <c:v>160</c:v>
                </c:pt>
                <c:pt idx="464">
                  <c:v>197</c:v>
                </c:pt>
                <c:pt idx="465">
                  <c:v>197</c:v>
                </c:pt>
                <c:pt idx="466">
                  <c:v>274</c:v>
                </c:pt>
                <c:pt idx="467">
                  <c:v>411</c:v>
                </c:pt>
                <c:pt idx="468">
                  <c:v>986</c:v>
                </c:pt>
                <c:pt idx="469">
                  <c:v>69</c:v>
                </c:pt>
                <c:pt idx="470">
                  <c:v>130</c:v>
                </c:pt>
                <c:pt idx="471">
                  <c:v>246</c:v>
                </c:pt>
                <c:pt idx="472">
                  <c:v>661</c:v>
                </c:pt>
                <c:pt idx="473">
                  <c:v>284</c:v>
                </c:pt>
                <c:pt idx="474">
                  <c:v>155</c:v>
                </c:pt>
                <c:pt idx="475">
                  <c:v>78</c:v>
                </c:pt>
                <c:pt idx="476">
                  <c:v>38</c:v>
                </c:pt>
                <c:pt idx="477">
                  <c:v>38</c:v>
                </c:pt>
                <c:pt idx="478">
                  <c:v>78</c:v>
                </c:pt>
                <c:pt idx="479">
                  <c:v>18</c:v>
                </c:pt>
                <c:pt idx="480">
                  <c:v>18</c:v>
                </c:pt>
                <c:pt idx="481">
                  <c:v>63</c:v>
                </c:pt>
                <c:pt idx="482">
                  <c:v>342</c:v>
                </c:pt>
                <c:pt idx="483">
                  <c:v>1125</c:v>
                </c:pt>
                <c:pt idx="484">
                  <c:v>732</c:v>
                </c:pt>
                <c:pt idx="485">
                  <c:v>50</c:v>
                </c:pt>
                <c:pt idx="486">
                  <c:v>343</c:v>
                </c:pt>
                <c:pt idx="487">
                  <c:v>328</c:v>
                </c:pt>
                <c:pt idx="488">
                  <c:v>50</c:v>
                </c:pt>
                <c:pt idx="489">
                  <c:v>50</c:v>
                </c:pt>
                <c:pt idx="490">
                  <c:v>1521</c:v>
                </c:pt>
                <c:pt idx="491">
                  <c:v>1071</c:v>
                </c:pt>
                <c:pt idx="492">
                  <c:v>14</c:v>
                </c:pt>
                <c:pt idx="493">
                  <c:v>480</c:v>
                </c:pt>
                <c:pt idx="494">
                  <c:v>951</c:v>
                </c:pt>
                <c:pt idx="495">
                  <c:v>70</c:v>
                </c:pt>
                <c:pt idx="496">
                  <c:v>36</c:v>
                </c:pt>
                <c:pt idx="497">
                  <c:v>25</c:v>
                </c:pt>
                <c:pt idx="498">
                  <c:v>16</c:v>
                </c:pt>
                <c:pt idx="499">
                  <c:v>191</c:v>
                </c:pt>
                <c:pt idx="500">
                  <c:v>226</c:v>
                </c:pt>
                <c:pt idx="501">
                  <c:v>552</c:v>
                </c:pt>
                <c:pt idx="502">
                  <c:v>369</c:v>
                </c:pt>
                <c:pt idx="503">
                  <c:v>918</c:v>
                </c:pt>
                <c:pt idx="504">
                  <c:v>594</c:v>
                </c:pt>
                <c:pt idx="505">
                  <c:v>722</c:v>
                </c:pt>
                <c:pt idx="506">
                  <c:v>42</c:v>
                </c:pt>
                <c:pt idx="507">
                  <c:v>42</c:v>
                </c:pt>
                <c:pt idx="508">
                  <c:v>84</c:v>
                </c:pt>
                <c:pt idx="509">
                  <c:v>81</c:v>
                </c:pt>
                <c:pt idx="510">
                  <c:v>208</c:v>
                </c:pt>
                <c:pt idx="511">
                  <c:v>210</c:v>
                </c:pt>
                <c:pt idx="512">
                  <c:v>168</c:v>
                </c:pt>
                <c:pt idx="513">
                  <c:v>204</c:v>
                </c:pt>
                <c:pt idx="514">
                  <c:v>108</c:v>
                </c:pt>
                <c:pt idx="515">
                  <c:v>196</c:v>
                </c:pt>
                <c:pt idx="516">
                  <c:v>159</c:v>
                </c:pt>
                <c:pt idx="517">
                  <c:v>107</c:v>
                </c:pt>
                <c:pt idx="518">
                  <c:v>280</c:v>
                </c:pt>
                <c:pt idx="519">
                  <c:v>24</c:v>
                </c:pt>
                <c:pt idx="520">
                  <c:v>70</c:v>
                </c:pt>
                <c:pt idx="521">
                  <c:v>150</c:v>
                </c:pt>
                <c:pt idx="522">
                  <c:v>10</c:v>
                </c:pt>
                <c:pt idx="523">
                  <c:v>212</c:v>
                </c:pt>
                <c:pt idx="524">
                  <c:v>275</c:v>
                </c:pt>
                <c:pt idx="525">
                  <c:v>123</c:v>
                </c:pt>
                <c:pt idx="526">
                  <c:v>2401</c:v>
                </c:pt>
                <c:pt idx="527">
                  <c:v>1949</c:v>
                </c:pt>
                <c:pt idx="528">
                  <c:v>21</c:v>
                </c:pt>
                <c:pt idx="529">
                  <c:v>66</c:v>
                </c:pt>
                <c:pt idx="530">
                  <c:v>137</c:v>
                </c:pt>
                <c:pt idx="531">
                  <c:v>149</c:v>
                </c:pt>
                <c:pt idx="532">
                  <c:v>352</c:v>
                </c:pt>
                <c:pt idx="533">
                  <c:v>396</c:v>
                </c:pt>
                <c:pt idx="534">
                  <c:v>14</c:v>
                </c:pt>
                <c:pt idx="535">
                  <c:v>21</c:v>
                </c:pt>
                <c:pt idx="536">
                  <c:v>533</c:v>
                </c:pt>
                <c:pt idx="537">
                  <c:v>78</c:v>
                </c:pt>
                <c:pt idx="538">
                  <c:v>2079</c:v>
                </c:pt>
                <c:pt idx="539">
                  <c:v>100</c:v>
                </c:pt>
                <c:pt idx="540">
                  <c:v>757</c:v>
                </c:pt>
                <c:pt idx="541">
                  <c:v>257</c:v>
                </c:pt>
                <c:pt idx="542">
                  <c:v>1298</c:v>
                </c:pt>
                <c:pt idx="543">
                  <c:v>96</c:v>
                </c:pt>
                <c:pt idx="544">
                  <c:v>109</c:v>
                </c:pt>
                <c:pt idx="545">
                  <c:v>50</c:v>
                </c:pt>
                <c:pt idx="546">
                  <c:v>202</c:v>
                </c:pt>
                <c:pt idx="547">
                  <c:v>2483</c:v>
                </c:pt>
                <c:pt idx="548">
                  <c:v>2067</c:v>
                </c:pt>
                <c:pt idx="549">
                  <c:v>521</c:v>
                </c:pt>
                <c:pt idx="550">
                  <c:v>690</c:v>
                </c:pt>
                <c:pt idx="551">
                  <c:v>48</c:v>
                </c:pt>
                <c:pt idx="552">
                  <c:v>48</c:v>
                </c:pt>
                <c:pt idx="553">
                  <c:v>97</c:v>
                </c:pt>
                <c:pt idx="554">
                  <c:v>100</c:v>
                </c:pt>
                <c:pt idx="555">
                  <c:v>14</c:v>
                </c:pt>
                <c:pt idx="556">
                  <c:v>40</c:v>
                </c:pt>
                <c:pt idx="557">
                  <c:v>94</c:v>
                </c:pt>
                <c:pt idx="558">
                  <c:v>49</c:v>
                </c:pt>
                <c:pt idx="559">
                  <c:v>205</c:v>
                </c:pt>
                <c:pt idx="560">
                  <c:v>644</c:v>
                </c:pt>
                <c:pt idx="561">
                  <c:v>1030</c:v>
                </c:pt>
                <c:pt idx="562">
                  <c:v>3274</c:v>
                </c:pt>
                <c:pt idx="563">
                  <c:v>4306</c:v>
                </c:pt>
                <c:pt idx="564">
                  <c:v>1634</c:v>
                </c:pt>
                <c:pt idx="565">
                  <c:v>2870</c:v>
                </c:pt>
                <c:pt idx="566">
                  <c:v>606</c:v>
                </c:pt>
                <c:pt idx="567">
                  <c:v>661</c:v>
                </c:pt>
                <c:pt idx="568">
                  <c:v>740</c:v>
                </c:pt>
                <c:pt idx="569">
                  <c:v>145</c:v>
                </c:pt>
                <c:pt idx="570">
                  <c:v>345</c:v>
                </c:pt>
                <c:pt idx="571">
                  <c:v>31</c:v>
                </c:pt>
                <c:pt idx="572">
                  <c:v>104</c:v>
                </c:pt>
                <c:pt idx="573">
                  <c:v>158</c:v>
                </c:pt>
                <c:pt idx="574">
                  <c:v>1504</c:v>
                </c:pt>
                <c:pt idx="575">
                  <c:v>237</c:v>
                </c:pt>
                <c:pt idx="576">
                  <c:v>40</c:v>
                </c:pt>
                <c:pt idx="577">
                  <c:v>102</c:v>
                </c:pt>
                <c:pt idx="578">
                  <c:v>106</c:v>
                </c:pt>
                <c:pt idx="579">
                  <c:v>245</c:v>
                </c:pt>
                <c:pt idx="580">
                  <c:v>94</c:v>
                </c:pt>
                <c:pt idx="581">
                  <c:v>709</c:v>
                </c:pt>
                <c:pt idx="582">
                  <c:v>508</c:v>
                </c:pt>
                <c:pt idx="583">
                  <c:v>469</c:v>
                </c:pt>
                <c:pt idx="584">
                  <c:v>129</c:v>
                </c:pt>
                <c:pt idx="585">
                  <c:v>18</c:v>
                </c:pt>
                <c:pt idx="586">
                  <c:v>31</c:v>
                </c:pt>
                <c:pt idx="587">
                  <c:v>341</c:v>
                </c:pt>
                <c:pt idx="588">
                  <c:v>43</c:v>
                </c:pt>
                <c:pt idx="589">
                  <c:v>1217</c:v>
                </c:pt>
                <c:pt idx="590">
                  <c:v>932</c:v>
                </c:pt>
                <c:pt idx="591">
                  <c:v>785</c:v>
                </c:pt>
                <c:pt idx="592">
                  <c:v>1352</c:v>
                </c:pt>
                <c:pt idx="593">
                  <c:v>21</c:v>
                </c:pt>
                <c:pt idx="594">
                  <c:v>165</c:v>
                </c:pt>
                <c:pt idx="595">
                  <c:v>587</c:v>
                </c:pt>
                <c:pt idx="596">
                  <c:v>638</c:v>
                </c:pt>
                <c:pt idx="597">
                  <c:v>855</c:v>
                </c:pt>
                <c:pt idx="598">
                  <c:v>110</c:v>
                </c:pt>
                <c:pt idx="599">
                  <c:v>1666</c:v>
                </c:pt>
                <c:pt idx="600">
                  <c:v>1759</c:v>
                </c:pt>
                <c:pt idx="601">
                  <c:v>1165</c:v>
                </c:pt>
                <c:pt idx="602">
                  <c:v>894</c:v>
                </c:pt>
                <c:pt idx="603">
                  <c:v>80</c:v>
                </c:pt>
                <c:pt idx="604">
                  <c:v>128</c:v>
                </c:pt>
                <c:pt idx="605">
                  <c:v>1599</c:v>
                </c:pt>
                <c:pt idx="606">
                  <c:v>2050</c:v>
                </c:pt>
                <c:pt idx="607">
                  <c:v>95</c:v>
                </c:pt>
                <c:pt idx="608">
                  <c:v>138</c:v>
                </c:pt>
                <c:pt idx="609">
                  <c:v>52</c:v>
                </c:pt>
                <c:pt idx="610">
                  <c:v>100</c:v>
                </c:pt>
                <c:pt idx="611">
                  <c:v>4466</c:v>
                </c:pt>
                <c:pt idx="612">
                  <c:v>3465</c:v>
                </c:pt>
                <c:pt idx="613">
                  <c:v>1260</c:v>
                </c:pt>
                <c:pt idx="614">
                  <c:v>129</c:v>
                </c:pt>
                <c:pt idx="615">
                  <c:v>236</c:v>
                </c:pt>
                <c:pt idx="616">
                  <c:v>103</c:v>
                </c:pt>
                <c:pt idx="617">
                  <c:v>44</c:v>
                </c:pt>
                <c:pt idx="618">
                  <c:v>75</c:v>
                </c:pt>
                <c:pt idx="619">
                  <c:v>64</c:v>
                </c:pt>
                <c:pt idx="620">
                  <c:v>546</c:v>
                </c:pt>
                <c:pt idx="621">
                  <c:v>55</c:v>
                </c:pt>
                <c:pt idx="622">
                  <c:v>68</c:v>
                </c:pt>
                <c:pt idx="623">
                  <c:v>12</c:v>
                </c:pt>
                <c:pt idx="624">
                  <c:v>18</c:v>
                </c:pt>
                <c:pt idx="625">
                  <c:v>211</c:v>
                </c:pt>
                <c:pt idx="626">
                  <c:v>605</c:v>
                </c:pt>
                <c:pt idx="627">
                  <c:v>22</c:v>
                </c:pt>
                <c:pt idx="628">
                  <c:v>70</c:v>
                </c:pt>
                <c:pt idx="629">
                  <c:v>59</c:v>
                </c:pt>
                <c:pt idx="630">
                  <c:v>435</c:v>
                </c:pt>
                <c:pt idx="631">
                  <c:v>36</c:v>
                </c:pt>
                <c:pt idx="632">
                  <c:v>512</c:v>
                </c:pt>
                <c:pt idx="633">
                  <c:v>93</c:v>
                </c:pt>
                <c:pt idx="634">
                  <c:v>199</c:v>
                </c:pt>
                <c:pt idx="635">
                  <c:v>1128</c:v>
                </c:pt>
                <c:pt idx="636">
                  <c:v>752</c:v>
                </c:pt>
                <c:pt idx="637">
                  <c:v>45</c:v>
                </c:pt>
                <c:pt idx="638">
                  <c:v>174</c:v>
                </c:pt>
                <c:pt idx="639">
                  <c:v>65</c:v>
                </c:pt>
                <c:pt idx="640">
                  <c:v>101</c:v>
                </c:pt>
                <c:pt idx="641">
                  <c:v>889</c:v>
                </c:pt>
                <c:pt idx="642">
                  <c:v>1589</c:v>
                </c:pt>
                <c:pt idx="643">
                  <c:v>60</c:v>
                </c:pt>
                <c:pt idx="644">
                  <c:v>170</c:v>
                </c:pt>
                <c:pt idx="645">
                  <c:v>343</c:v>
                </c:pt>
                <c:pt idx="646">
                  <c:v>17</c:v>
                </c:pt>
                <c:pt idx="647">
                  <c:v>1794</c:v>
                </c:pt>
                <c:pt idx="648">
                  <c:v>100</c:v>
                </c:pt>
                <c:pt idx="649">
                  <c:v>1792</c:v>
                </c:pt>
                <c:pt idx="650">
                  <c:v>1339</c:v>
                </c:pt>
                <c:pt idx="651">
                  <c:v>413</c:v>
                </c:pt>
                <c:pt idx="652">
                  <c:v>138</c:v>
                </c:pt>
                <c:pt idx="653">
                  <c:v>643</c:v>
                </c:pt>
                <c:pt idx="654">
                  <c:v>12</c:v>
                </c:pt>
                <c:pt idx="655">
                  <c:v>27</c:v>
                </c:pt>
                <c:pt idx="656">
                  <c:v>687</c:v>
                </c:pt>
                <c:pt idx="657">
                  <c:v>1096</c:v>
                </c:pt>
                <c:pt idx="658">
                  <c:v>98</c:v>
                </c:pt>
                <c:pt idx="659">
                  <c:v>100</c:v>
                </c:pt>
                <c:pt idx="660">
                  <c:v>862</c:v>
                </c:pt>
                <c:pt idx="661">
                  <c:v>312</c:v>
                </c:pt>
                <c:pt idx="662">
                  <c:v>427</c:v>
                </c:pt>
                <c:pt idx="663">
                  <c:v>1446</c:v>
                </c:pt>
                <c:pt idx="664">
                  <c:v>2101</c:v>
                </c:pt>
                <c:pt idx="665">
                  <c:v>136</c:v>
                </c:pt>
                <c:pt idx="666">
                  <c:v>1225</c:v>
                </c:pt>
                <c:pt idx="667">
                  <c:v>2682</c:v>
                </c:pt>
                <c:pt idx="668">
                  <c:v>216</c:v>
                </c:pt>
                <c:pt idx="669">
                  <c:v>57</c:v>
                </c:pt>
                <c:pt idx="670">
                  <c:v>1951</c:v>
                </c:pt>
                <c:pt idx="671">
                  <c:v>659</c:v>
                </c:pt>
                <c:pt idx="672">
                  <c:v>2225</c:v>
                </c:pt>
                <c:pt idx="673">
                  <c:v>74</c:v>
                </c:pt>
                <c:pt idx="674">
                  <c:v>53</c:v>
                </c:pt>
                <c:pt idx="675">
                  <c:v>204</c:v>
                </c:pt>
                <c:pt idx="676">
                  <c:v>798</c:v>
                </c:pt>
                <c:pt idx="677">
                  <c:v>15</c:v>
                </c:pt>
                <c:pt idx="678">
                  <c:v>649</c:v>
                </c:pt>
                <c:pt idx="679">
                  <c:v>48</c:v>
                </c:pt>
                <c:pt idx="680">
                  <c:v>35</c:v>
                </c:pt>
                <c:pt idx="681">
                  <c:v>507</c:v>
                </c:pt>
                <c:pt idx="682">
                  <c:v>12</c:v>
                </c:pt>
                <c:pt idx="683">
                  <c:v>134</c:v>
                </c:pt>
                <c:pt idx="684">
                  <c:v>15</c:v>
                </c:pt>
                <c:pt idx="685">
                  <c:v>323</c:v>
                </c:pt>
                <c:pt idx="686">
                  <c:v>667</c:v>
                </c:pt>
                <c:pt idx="687">
                  <c:v>27</c:v>
                </c:pt>
                <c:pt idx="688">
                  <c:v>808</c:v>
                </c:pt>
                <c:pt idx="689">
                  <c:v>95</c:v>
                </c:pt>
                <c:pt idx="690">
                  <c:v>230</c:v>
                </c:pt>
                <c:pt idx="691">
                  <c:v>38</c:v>
                </c:pt>
                <c:pt idx="692">
                  <c:v>240</c:v>
                </c:pt>
                <c:pt idx="693">
                  <c:v>1192</c:v>
                </c:pt>
                <c:pt idx="694">
                  <c:v>783</c:v>
                </c:pt>
                <c:pt idx="695">
                  <c:v>725</c:v>
                </c:pt>
                <c:pt idx="696">
                  <c:v>1478</c:v>
                </c:pt>
                <c:pt idx="697">
                  <c:v>137</c:v>
                </c:pt>
                <c:pt idx="698">
                  <c:v>232</c:v>
                </c:pt>
                <c:pt idx="699">
                  <c:v>115</c:v>
                </c:pt>
                <c:pt idx="700">
                  <c:v>288</c:v>
                </c:pt>
                <c:pt idx="701">
                  <c:v>558</c:v>
                </c:pt>
                <c:pt idx="702">
                  <c:v>78</c:v>
                </c:pt>
                <c:pt idx="703">
                  <c:v>51</c:v>
                </c:pt>
                <c:pt idx="704">
                  <c:v>886</c:v>
                </c:pt>
                <c:pt idx="705">
                  <c:v>842</c:v>
                </c:pt>
                <c:pt idx="706">
                  <c:v>207</c:v>
                </c:pt>
                <c:pt idx="707">
                  <c:v>1486</c:v>
                </c:pt>
                <c:pt idx="708">
                  <c:v>250</c:v>
                </c:pt>
                <c:pt idx="709">
                  <c:v>1085</c:v>
                </c:pt>
                <c:pt idx="710">
                  <c:v>545</c:v>
                </c:pt>
                <c:pt idx="711">
                  <c:v>2704</c:v>
                </c:pt>
                <c:pt idx="712">
                  <c:v>1477</c:v>
                </c:pt>
                <c:pt idx="713">
                  <c:v>1207</c:v>
                </c:pt>
                <c:pt idx="714">
                  <c:v>30</c:v>
                </c:pt>
                <c:pt idx="715">
                  <c:v>84</c:v>
                </c:pt>
                <c:pt idx="716">
                  <c:v>64</c:v>
                </c:pt>
                <c:pt idx="717">
                  <c:v>50</c:v>
                </c:pt>
                <c:pt idx="718">
                  <c:v>36</c:v>
                </c:pt>
                <c:pt idx="719">
                  <c:v>1440</c:v>
                </c:pt>
                <c:pt idx="720">
                  <c:v>370</c:v>
                </c:pt>
                <c:pt idx="721">
                  <c:v>620</c:v>
                </c:pt>
                <c:pt idx="722">
                  <c:v>683</c:v>
                </c:pt>
                <c:pt idx="723">
                  <c:v>657</c:v>
                </c:pt>
                <c:pt idx="724">
                  <c:v>332</c:v>
                </c:pt>
                <c:pt idx="725">
                  <c:v>28</c:v>
                </c:pt>
                <c:pt idx="726">
                  <c:v>30</c:v>
                </c:pt>
                <c:pt idx="727">
                  <c:v>944</c:v>
                </c:pt>
                <c:pt idx="728">
                  <c:v>21</c:v>
                </c:pt>
                <c:pt idx="729">
                  <c:v>87</c:v>
                </c:pt>
                <c:pt idx="730">
                  <c:v>1104</c:v>
                </c:pt>
                <c:pt idx="731">
                  <c:v>716</c:v>
                </c:pt>
                <c:pt idx="732">
                  <c:v>218</c:v>
                </c:pt>
                <c:pt idx="733">
                  <c:v>1119</c:v>
                </c:pt>
                <c:pt idx="734">
                  <c:v>282</c:v>
                </c:pt>
                <c:pt idx="735">
                  <c:v>397</c:v>
                </c:pt>
                <c:pt idx="736">
                  <c:v>981</c:v>
                </c:pt>
                <c:pt idx="737">
                  <c:v>1005</c:v>
                </c:pt>
                <c:pt idx="738">
                  <c:v>1113</c:v>
                </c:pt>
                <c:pt idx="739">
                  <c:v>12</c:v>
                </c:pt>
                <c:pt idx="740">
                  <c:v>462</c:v>
                </c:pt>
                <c:pt idx="741">
                  <c:v>1358</c:v>
                </c:pt>
                <c:pt idx="742">
                  <c:v>1050</c:v>
                </c:pt>
                <c:pt idx="743">
                  <c:v>541</c:v>
                </c:pt>
                <c:pt idx="744">
                  <c:v>448</c:v>
                </c:pt>
                <c:pt idx="745">
                  <c:v>24</c:v>
                </c:pt>
                <c:pt idx="746">
                  <c:v>39</c:v>
                </c:pt>
                <c:pt idx="747">
                  <c:v>547</c:v>
                </c:pt>
                <c:pt idx="748">
                  <c:v>918</c:v>
                </c:pt>
                <c:pt idx="749">
                  <c:v>52</c:v>
                </c:pt>
                <c:pt idx="750">
                  <c:v>106</c:v>
                </c:pt>
                <c:pt idx="751">
                  <c:v>2301</c:v>
                </c:pt>
                <c:pt idx="752">
                  <c:v>1916</c:v>
                </c:pt>
                <c:pt idx="753">
                  <c:v>839</c:v>
                </c:pt>
                <c:pt idx="754">
                  <c:v>453</c:v>
                </c:pt>
                <c:pt idx="755">
                  <c:v>71</c:v>
                </c:pt>
                <c:pt idx="756">
                  <c:v>386</c:v>
                </c:pt>
                <c:pt idx="757">
                  <c:v>143</c:v>
                </c:pt>
                <c:pt idx="758">
                  <c:v>69</c:v>
                </c:pt>
                <c:pt idx="759">
                  <c:v>652</c:v>
                </c:pt>
                <c:pt idx="760">
                  <c:v>1571</c:v>
                </c:pt>
                <c:pt idx="761">
                  <c:v>52</c:v>
                </c:pt>
                <c:pt idx="762">
                  <c:v>265</c:v>
                </c:pt>
                <c:pt idx="763">
                  <c:v>84</c:v>
                </c:pt>
                <c:pt idx="764">
                  <c:v>82</c:v>
                </c:pt>
                <c:pt idx="765">
                  <c:v>144</c:v>
                </c:pt>
                <c:pt idx="766">
                  <c:v>412</c:v>
                </c:pt>
                <c:pt idx="767">
                  <c:v>48</c:v>
                </c:pt>
                <c:pt idx="768">
                  <c:v>35</c:v>
                </c:pt>
                <c:pt idx="769">
                  <c:v>169</c:v>
                </c:pt>
                <c:pt idx="770">
                  <c:v>287</c:v>
                </c:pt>
                <c:pt idx="771">
                  <c:v>63</c:v>
                </c:pt>
                <c:pt idx="772">
                  <c:v>233</c:v>
                </c:pt>
                <c:pt idx="773">
                  <c:v>12</c:v>
                </c:pt>
                <c:pt idx="774">
                  <c:v>66</c:v>
                </c:pt>
                <c:pt idx="775">
                  <c:v>200</c:v>
                </c:pt>
                <c:pt idx="776">
                  <c:v>2022</c:v>
                </c:pt>
                <c:pt idx="777">
                  <c:v>35</c:v>
                </c:pt>
                <c:pt idx="778">
                  <c:v>918</c:v>
                </c:pt>
                <c:pt idx="779">
                  <c:v>433</c:v>
                </c:pt>
                <c:pt idx="780">
                  <c:v>1240</c:v>
                </c:pt>
                <c:pt idx="781">
                  <c:v>479</c:v>
                </c:pt>
                <c:pt idx="782">
                  <c:v>321</c:v>
                </c:pt>
                <c:pt idx="783">
                  <c:v>10</c:v>
                </c:pt>
                <c:pt idx="784">
                  <c:v>18</c:v>
                </c:pt>
                <c:pt idx="785">
                  <c:v>85</c:v>
                </c:pt>
                <c:pt idx="786">
                  <c:v>573</c:v>
                </c:pt>
                <c:pt idx="787">
                  <c:v>118</c:v>
                </c:pt>
                <c:pt idx="788">
                  <c:v>28</c:v>
                </c:pt>
                <c:pt idx="789">
                  <c:v>43</c:v>
                </c:pt>
                <c:pt idx="790">
                  <c:v>1378</c:v>
                </c:pt>
                <c:pt idx="791">
                  <c:v>129</c:v>
                </c:pt>
                <c:pt idx="792">
                  <c:v>12</c:v>
                </c:pt>
                <c:pt idx="793">
                  <c:v>65</c:v>
                </c:pt>
                <c:pt idx="794">
                  <c:v>106</c:v>
                </c:pt>
                <c:pt idx="795">
                  <c:v>1427</c:v>
                </c:pt>
                <c:pt idx="796">
                  <c:v>24</c:v>
                </c:pt>
                <c:pt idx="797">
                  <c:v>173</c:v>
                </c:pt>
                <c:pt idx="798">
                  <c:v>401</c:v>
                </c:pt>
                <c:pt idx="799">
                  <c:v>1699</c:v>
                </c:pt>
                <c:pt idx="800">
                  <c:v>1408</c:v>
                </c:pt>
                <c:pt idx="801">
                  <c:v>775</c:v>
                </c:pt>
                <c:pt idx="802">
                  <c:v>103</c:v>
                </c:pt>
                <c:pt idx="803">
                  <c:v>62</c:v>
                </c:pt>
                <c:pt idx="804">
                  <c:v>6</c:v>
                </c:pt>
                <c:pt idx="805">
                  <c:v>318</c:v>
                </c:pt>
                <c:pt idx="806">
                  <c:v>100</c:v>
                </c:pt>
                <c:pt idx="807">
                  <c:v>1218</c:v>
                </c:pt>
                <c:pt idx="808">
                  <c:v>1030</c:v>
                </c:pt>
                <c:pt idx="809">
                  <c:v>179</c:v>
                </c:pt>
                <c:pt idx="810">
                  <c:v>552</c:v>
                </c:pt>
                <c:pt idx="811">
                  <c:v>128</c:v>
                </c:pt>
                <c:pt idx="812">
                  <c:v>2339</c:v>
                </c:pt>
                <c:pt idx="813">
                  <c:v>185</c:v>
                </c:pt>
                <c:pt idx="814">
                  <c:v>281</c:v>
                </c:pt>
                <c:pt idx="815">
                  <c:v>119</c:v>
                </c:pt>
                <c:pt idx="816">
                  <c:v>42</c:v>
                </c:pt>
                <c:pt idx="817">
                  <c:v>152</c:v>
                </c:pt>
                <c:pt idx="818">
                  <c:v>363</c:v>
                </c:pt>
                <c:pt idx="819">
                  <c:v>600</c:v>
                </c:pt>
                <c:pt idx="820">
                  <c:v>131</c:v>
                </c:pt>
                <c:pt idx="821">
                  <c:v>250</c:v>
                </c:pt>
                <c:pt idx="822">
                  <c:v>127</c:v>
                </c:pt>
                <c:pt idx="823">
                  <c:v>439</c:v>
                </c:pt>
                <c:pt idx="824">
                  <c:v>1556</c:v>
                </c:pt>
                <c:pt idx="825">
                  <c:v>205</c:v>
                </c:pt>
                <c:pt idx="826">
                  <c:v>757</c:v>
                </c:pt>
                <c:pt idx="827">
                  <c:v>602</c:v>
                </c:pt>
                <c:pt idx="828">
                  <c:v>620</c:v>
                </c:pt>
                <c:pt idx="829">
                  <c:v>100</c:v>
                </c:pt>
                <c:pt idx="830">
                  <c:v>1506</c:v>
                </c:pt>
                <c:pt idx="831">
                  <c:v>94</c:v>
                </c:pt>
                <c:pt idx="832">
                  <c:v>193</c:v>
                </c:pt>
                <c:pt idx="833">
                  <c:v>1513</c:v>
                </c:pt>
                <c:pt idx="834">
                  <c:v>28</c:v>
                </c:pt>
                <c:pt idx="835">
                  <c:v>24</c:v>
                </c:pt>
                <c:pt idx="836">
                  <c:v>503</c:v>
                </c:pt>
                <c:pt idx="837">
                  <c:v>89</c:v>
                </c:pt>
                <c:pt idx="838">
                  <c:v>82</c:v>
                </c:pt>
                <c:pt idx="839">
                  <c:v>36</c:v>
                </c:pt>
                <c:pt idx="840">
                  <c:v>12</c:v>
                </c:pt>
                <c:pt idx="841">
                  <c:v>1076</c:v>
                </c:pt>
                <c:pt idx="842">
                  <c:v>57</c:v>
                </c:pt>
                <c:pt idx="843">
                  <c:v>631</c:v>
                </c:pt>
                <c:pt idx="844">
                  <c:v>150</c:v>
                </c:pt>
                <c:pt idx="845">
                  <c:v>61</c:v>
                </c:pt>
                <c:pt idx="846">
                  <c:v>145</c:v>
                </c:pt>
                <c:pt idx="847">
                  <c:v>314</c:v>
                </c:pt>
                <c:pt idx="848">
                  <c:v>925</c:v>
                </c:pt>
                <c:pt idx="849">
                  <c:v>55</c:v>
                </c:pt>
                <c:pt idx="850">
                  <c:v>100</c:v>
                </c:pt>
                <c:pt idx="851">
                  <c:v>119</c:v>
                </c:pt>
                <c:pt idx="852">
                  <c:v>104</c:v>
                </c:pt>
                <c:pt idx="853">
                  <c:v>94</c:v>
                </c:pt>
                <c:pt idx="854">
                  <c:v>929</c:v>
                </c:pt>
                <c:pt idx="855">
                  <c:v>472</c:v>
                </c:pt>
                <c:pt idx="856">
                  <c:v>1151</c:v>
                </c:pt>
                <c:pt idx="857">
                  <c:v>51</c:v>
                </c:pt>
                <c:pt idx="858">
                  <c:v>24</c:v>
                </c:pt>
                <c:pt idx="859">
                  <c:v>3311</c:v>
                </c:pt>
                <c:pt idx="860">
                  <c:v>60</c:v>
                </c:pt>
                <c:pt idx="861">
                  <c:v>2177</c:v>
                </c:pt>
                <c:pt idx="862">
                  <c:v>2065</c:v>
                </c:pt>
                <c:pt idx="863">
                  <c:v>1468</c:v>
                </c:pt>
                <c:pt idx="864">
                  <c:v>2127</c:v>
                </c:pt>
                <c:pt idx="865">
                  <c:v>3499</c:v>
                </c:pt>
                <c:pt idx="866">
                  <c:v>1801</c:v>
                </c:pt>
                <c:pt idx="867">
                  <c:v>1906</c:v>
                </c:pt>
                <c:pt idx="868">
                  <c:v>1619</c:v>
                </c:pt>
                <c:pt idx="869">
                  <c:v>208</c:v>
                </c:pt>
                <c:pt idx="870">
                  <c:v>183</c:v>
                </c:pt>
                <c:pt idx="871">
                  <c:v>183</c:v>
                </c:pt>
                <c:pt idx="872">
                  <c:v>16</c:v>
                </c:pt>
                <c:pt idx="873">
                  <c:v>557</c:v>
                </c:pt>
                <c:pt idx="874">
                  <c:v>95</c:v>
                </c:pt>
                <c:pt idx="875">
                  <c:v>1957</c:v>
                </c:pt>
                <c:pt idx="876">
                  <c:v>1267</c:v>
                </c:pt>
                <c:pt idx="877">
                  <c:v>1137</c:v>
                </c:pt>
                <c:pt idx="878">
                  <c:v>1747</c:v>
                </c:pt>
                <c:pt idx="879">
                  <c:v>1830</c:v>
                </c:pt>
                <c:pt idx="880">
                  <c:v>1204</c:v>
                </c:pt>
                <c:pt idx="881">
                  <c:v>116</c:v>
                </c:pt>
                <c:pt idx="882">
                  <c:v>925</c:v>
                </c:pt>
                <c:pt idx="883">
                  <c:v>519</c:v>
                </c:pt>
                <c:pt idx="884">
                  <c:v>136</c:v>
                </c:pt>
                <c:pt idx="885">
                  <c:v>50</c:v>
                </c:pt>
                <c:pt idx="886">
                  <c:v>202</c:v>
                </c:pt>
                <c:pt idx="887">
                  <c:v>50</c:v>
                </c:pt>
                <c:pt idx="888">
                  <c:v>363</c:v>
                </c:pt>
                <c:pt idx="889">
                  <c:v>2191</c:v>
                </c:pt>
                <c:pt idx="890">
                  <c:v>78</c:v>
                </c:pt>
                <c:pt idx="891">
                  <c:v>293</c:v>
                </c:pt>
                <c:pt idx="892">
                  <c:v>296</c:v>
                </c:pt>
                <c:pt idx="893">
                  <c:v>40</c:v>
                </c:pt>
                <c:pt idx="894">
                  <c:v>110</c:v>
                </c:pt>
                <c:pt idx="895">
                  <c:v>52</c:v>
                </c:pt>
                <c:pt idx="896">
                  <c:v>1435</c:v>
                </c:pt>
                <c:pt idx="897">
                  <c:v>973</c:v>
                </c:pt>
                <c:pt idx="898">
                  <c:v>271</c:v>
                </c:pt>
                <c:pt idx="899">
                  <c:v>620</c:v>
                </c:pt>
                <c:pt idx="900">
                  <c:v>620</c:v>
                </c:pt>
                <c:pt idx="901">
                  <c:v>1337</c:v>
                </c:pt>
                <c:pt idx="902">
                  <c:v>544</c:v>
                </c:pt>
                <c:pt idx="903">
                  <c:v>259</c:v>
                </c:pt>
                <c:pt idx="904">
                  <c:v>102</c:v>
                </c:pt>
                <c:pt idx="905">
                  <c:v>188</c:v>
                </c:pt>
                <c:pt idx="906">
                  <c:v>4176</c:v>
                </c:pt>
                <c:pt idx="907">
                  <c:v>108</c:v>
                </c:pt>
                <c:pt idx="908">
                  <c:v>2893</c:v>
                </c:pt>
                <c:pt idx="909">
                  <c:v>2060</c:v>
                </c:pt>
                <c:pt idx="910">
                  <c:v>135</c:v>
                </c:pt>
                <c:pt idx="911">
                  <c:v>238</c:v>
                </c:pt>
                <c:pt idx="912">
                  <c:v>571</c:v>
                </c:pt>
                <c:pt idx="913">
                  <c:v>1839</c:v>
                </c:pt>
                <c:pt idx="914">
                  <c:v>73</c:v>
                </c:pt>
                <c:pt idx="915">
                  <c:v>152</c:v>
                </c:pt>
                <c:pt idx="916">
                  <c:v>1139</c:v>
                </c:pt>
                <c:pt idx="917">
                  <c:v>388</c:v>
                </c:pt>
                <c:pt idx="918">
                  <c:v>71</c:v>
                </c:pt>
                <c:pt idx="919">
                  <c:v>72</c:v>
                </c:pt>
                <c:pt idx="920">
                  <c:v>1209</c:v>
                </c:pt>
                <c:pt idx="921">
                  <c:v>103</c:v>
                </c:pt>
                <c:pt idx="922">
                  <c:v>189</c:v>
                </c:pt>
                <c:pt idx="923">
                  <c:v>144</c:v>
                </c:pt>
                <c:pt idx="924">
                  <c:v>165</c:v>
                </c:pt>
                <c:pt idx="925">
                  <c:v>75</c:v>
                </c:pt>
                <c:pt idx="926">
                  <c:v>134</c:v>
                </c:pt>
                <c:pt idx="927">
                  <c:v>12</c:v>
                </c:pt>
                <c:pt idx="928">
                  <c:v>60</c:v>
                </c:pt>
                <c:pt idx="929">
                  <c:v>24</c:v>
                </c:pt>
                <c:pt idx="930">
                  <c:v>48</c:v>
                </c:pt>
                <c:pt idx="931">
                  <c:v>3813</c:v>
                </c:pt>
                <c:pt idx="932">
                  <c:v>2868</c:v>
                </c:pt>
                <c:pt idx="933">
                  <c:v>2760</c:v>
                </c:pt>
                <c:pt idx="934">
                  <c:v>1932</c:v>
                </c:pt>
                <c:pt idx="935">
                  <c:v>275</c:v>
                </c:pt>
                <c:pt idx="936">
                  <c:v>334</c:v>
                </c:pt>
                <c:pt idx="937">
                  <c:v>980</c:v>
                </c:pt>
                <c:pt idx="938">
                  <c:v>420</c:v>
                </c:pt>
                <c:pt idx="939">
                  <c:v>126</c:v>
                </c:pt>
                <c:pt idx="940">
                  <c:v>105</c:v>
                </c:pt>
                <c:pt idx="941">
                  <c:v>923</c:v>
                </c:pt>
                <c:pt idx="942">
                  <c:v>713</c:v>
                </c:pt>
                <c:pt idx="943">
                  <c:v>415</c:v>
                </c:pt>
                <c:pt idx="944">
                  <c:v>223</c:v>
                </c:pt>
                <c:pt idx="945">
                  <c:v>52</c:v>
                </c:pt>
                <c:pt idx="946">
                  <c:v>244</c:v>
                </c:pt>
                <c:pt idx="947">
                  <c:v>99</c:v>
                </c:pt>
                <c:pt idx="948">
                  <c:v>1078</c:v>
                </c:pt>
                <c:pt idx="949">
                  <c:v>100</c:v>
                </c:pt>
                <c:pt idx="950">
                  <c:v>108</c:v>
                </c:pt>
                <c:pt idx="951">
                  <c:v>59</c:v>
                </c:pt>
                <c:pt idx="952">
                  <c:v>50</c:v>
                </c:pt>
                <c:pt idx="953">
                  <c:v>202</c:v>
                </c:pt>
                <c:pt idx="954">
                  <c:v>206</c:v>
                </c:pt>
                <c:pt idx="955">
                  <c:v>94</c:v>
                </c:pt>
                <c:pt idx="956">
                  <c:v>296</c:v>
                </c:pt>
                <c:pt idx="957">
                  <c:v>78</c:v>
                </c:pt>
                <c:pt idx="958">
                  <c:v>307</c:v>
                </c:pt>
                <c:pt idx="959">
                  <c:v>84</c:v>
                </c:pt>
                <c:pt idx="960">
                  <c:v>501</c:v>
                </c:pt>
                <c:pt idx="961">
                  <c:v>250</c:v>
                </c:pt>
                <c:pt idx="962">
                  <c:v>971</c:v>
                </c:pt>
                <c:pt idx="963">
                  <c:v>183</c:v>
                </c:pt>
                <c:pt idx="964">
                  <c:v>139</c:v>
                </c:pt>
                <c:pt idx="965">
                  <c:v>769</c:v>
                </c:pt>
                <c:pt idx="966">
                  <c:v>51</c:v>
                </c:pt>
                <c:pt idx="967">
                  <c:v>118</c:v>
                </c:pt>
                <c:pt idx="968">
                  <c:v>443</c:v>
                </c:pt>
                <c:pt idx="969">
                  <c:v>62</c:v>
                </c:pt>
                <c:pt idx="970">
                  <c:v>144</c:v>
                </c:pt>
                <c:pt idx="971">
                  <c:v>117</c:v>
                </c:pt>
                <c:pt idx="972">
                  <c:v>75</c:v>
                </c:pt>
                <c:pt idx="973">
                  <c:v>184</c:v>
                </c:pt>
                <c:pt idx="974">
                  <c:v>161</c:v>
                </c:pt>
                <c:pt idx="975">
                  <c:v>450</c:v>
                </c:pt>
                <c:pt idx="976">
                  <c:v>996</c:v>
                </c:pt>
                <c:pt idx="977">
                  <c:v>807</c:v>
                </c:pt>
                <c:pt idx="978">
                  <c:v>256</c:v>
                </c:pt>
                <c:pt idx="979">
                  <c:v>84</c:v>
                </c:pt>
                <c:pt idx="980">
                  <c:v>40</c:v>
                </c:pt>
                <c:pt idx="981">
                  <c:v>49</c:v>
                </c:pt>
                <c:pt idx="982">
                  <c:v>190</c:v>
                </c:pt>
                <c:pt idx="983">
                  <c:v>199</c:v>
                </c:pt>
                <c:pt idx="984">
                  <c:v>12</c:v>
                </c:pt>
                <c:pt idx="985">
                  <c:v>40</c:v>
                </c:pt>
                <c:pt idx="986">
                  <c:v>150</c:v>
                </c:pt>
                <c:pt idx="987">
                  <c:v>48</c:v>
                </c:pt>
                <c:pt idx="988">
                  <c:v>1368</c:v>
                </c:pt>
                <c:pt idx="989">
                  <c:v>21</c:v>
                </c:pt>
                <c:pt idx="990">
                  <c:v>16</c:v>
                </c:pt>
                <c:pt idx="991">
                  <c:v>97</c:v>
                </c:pt>
                <c:pt idx="992">
                  <c:v>17</c:v>
                </c:pt>
                <c:pt idx="993">
                  <c:v>980</c:v>
                </c:pt>
                <c:pt idx="994">
                  <c:v>1311</c:v>
                </c:pt>
                <c:pt idx="995">
                  <c:v>77</c:v>
                </c:pt>
                <c:pt idx="996">
                  <c:v>1635</c:v>
                </c:pt>
                <c:pt idx="997">
                  <c:v>512</c:v>
                </c:pt>
                <c:pt idx="998">
                  <c:v>649</c:v>
                </c:pt>
                <c:pt idx="999">
                  <c:v>180</c:v>
                </c:pt>
                <c:pt idx="1000">
                  <c:v>98</c:v>
                </c:pt>
                <c:pt idx="1001">
                  <c:v>250</c:v>
                </c:pt>
                <c:pt idx="1002">
                  <c:v>30</c:v>
                </c:pt>
                <c:pt idx="1003">
                  <c:v>218</c:v>
                </c:pt>
                <c:pt idx="1004">
                  <c:v>319</c:v>
                </c:pt>
                <c:pt idx="1005">
                  <c:v>81</c:v>
                </c:pt>
                <c:pt idx="1006">
                  <c:v>27</c:v>
                </c:pt>
                <c:pt idx="1007">
                  <c:v>48</c:v>
                </c:pt>
                <c:pt idx="1008">
                  <c:v>239</c:v>
                </c:pt>
                <c:pt idx="1009">
                  <c:v>192</c:v>
                </c:pt>
                <c:pt idx="1010">
                  <c:v>452</c:v>
                </c:pt>
                <c:pt idx="1011">
                  <c:v>336</c:v>
                </c:pt>
                <c:pt idx="1012">
                  <c:v>885</c:v>
                </c:pt>
                <c:pt idx="1013">
                  <c:v>626</c:v>
                </c:pt>
                <c:pt idx="1014">
                  <c:v>189</c:v>
                </c:pt>
                <c:pt idx="1015">
                  <c:v>309</c:v>
                </c:pt>
                <c:pt idx="1016">
                  <c:v>98</c:v>
                </c:pt>
                <c:pt idx="1017">
                  <c:v>145</c:v>
                </c:pt>
                <c:pt idx="1018">
                  <c:v>335</c:v>
                </c:pt>
                <c:pt idx="1019">
                  <c:v>492</c:v>
                </c:pt>
                <c:pt idx="1020">
                  <c:v>198</c:v>
                </c:pt>
                <c:pt idx="1021">
                  <c:v>53</c:v>
                </c:pt>
                <c:pt idx="1022">
                  <c:v>127</c:v>
                </c:pt>
                <c:pt idx="1023">
                  <c:v>1825</c:v>
                </c:pt>
                <c:pt idx="1024">
                  <c:v>1656</c:v>
                </c:pt>
                <c:pt idx="1025">
                  <c:v>270</c:v>
                </c:pt>
                <c:pt idx="1026">
                  <c:v>1023</c:v>
                </c:pt>
                <c:pt idx="1027">
                  <c:v>804</c:v>
                </c:pt>
                <c:pt idx="1028">
                  <c:v>183</c:v>
                </c:pt>
                <c:pt idx="1029">
                  <c:v>730</c:v>
                </c:pt>
                <c:pt idx="1030">
                  <c:v>925</c:v>
                </c:pt>
                <c:pt idx="1031">
                  <c:v>134</c:v>
                </c:pt>
                <c:pt idx="1032">
                  <c:v>9</c:v>
                </c:pt>
                <c:pt idx="1033">
                  <c:v>337</c:v>
                </c:pt>
                <c:pt idx="1034">
                  <c:v>1400</c:v>
                </c:pt>
                <c:pt idx="1035">
                  <c:v>687</c:v>
                </c:pt>
                <c:pt idx="1036">
                  <c:v>52</c:v>
                </c:pt>
                <c:pt idx="1037">
                  <c:v>1869</c:v>
                </c:pt>
                <c:pt idx="1038">
                  <c:v>1111</c:v>
                </c:pt>
                <c:pt idx="1039">
                  <c:v>218</c:v>
                </c:pt>
                <c:pt idx="1040">
                  <c:v>933</c:v>
                </c:pt>
                <c:pt idx="1041">
                  <c:v>138</c:v>
                </c:pt>
                <c:pt idx="1042">
                  <c:v>259</c:v>
                </c:pt>
                <c:pt idx="1043">
                  <c:v>1736</c:v>
                </c:pt>
                <c:pt idx="1044">
                  <c:v>175</c:v>
                </c:pt>
                <c:pt idx="1045">
                  <c:v>2526</c:v>
                </c:pt>
                <c:pt idx="1046">
                  <c:v>1947</c:v>
                </c:pt>
                <c:pt idx="1047">
                  <c:v>1920</c:v>
                </c:pt>
                <c:pt idx="1048">
                  <c:v>6095</c:v>
                </c:pt>
                <c:pt idx="1049">
                  <c:v>3332</c:v>
                </c:pt>
                <c:pt idx="1050">
                  <c:v>201</c:v>
                </c:pt>
                <c:pt idx="1051">
                  <c:v>60</c:v>
                </c:pt>
                <c:pt idx="1052">
                  <c:v>12</c:v>
                </c:pt>
                <c:pt idx="1053">
                  <c:v>68</c:v>
                </c:pt>
                <c:pt idx="1054">
                  <c:v>68</c:v>
                </c:pt>
                <c:pt idx="1055">
                  <c:v>68</c:v>
                </c:pt>
                <c:pt idx="1056">
                  <c:v>68</c:v>
                </c:pt>
                <c:pt idx="1057">
                  <c:v>68</c:v>
                </c:pt>
                <c:pt idx="1058">
                  <c:v>68</c:v>
                </c:pt>
                <c:pt idx="1059">
                  <c:v>68</c:v>
                </c:pt>
                <c:pt idx="1060">
                  <c:v>68</c:v>
                </c:pt>
                <c:pt idx="1061">
                  <c:v>68</c:v>
                </c:pt>
                <c:pt idx="1062">
                  <c:v>68</c:v>
                </c:pt>
                <c:pt idx="1063">
                  <c:v>68</c:v>
                </c:pt>
                <c:pt idx="1064">
                  <c:v>68</c:v>
                </c:pt>
                <c:pt idx="1065">
                  <c:v>72</c:v>
                </c:pt>
                <c:pt idx="1066">
                  <c:v>72</c:v>
                </c:pt>
                <c:pt idx="1067">
                  <c:v>116</c:v>
                </c:pt>
                <c:pt idx="1068">
                  <c:v>72</c:v>
                </c:pt>
                <c:pt idx="1069">
                  <c:v>104</c:v>
                </c:pt>
                <c:pt idx="1070">
                  <c:v>76</c:v>
                </c:pt>
                <c:pt idx="1071">
                  <c:v>84</c:v>
                </c:pt>
                <c:pt idx="1072">
                  <c:v>84</c:v>
                </c:pt>
                <c:pt idx="1073">
                  <c:v>96</c:v>
                </c:pt>
                <c:pt idx="1074">
                  <c:v>108</c:v>
                </c:pt>
                <c:pt idx="1075">
                  <c:v>72</c:v>
                </c:pt>
                <c:pt idx="1076">
                  <c:v>72</c:v>
                </c:pt>
                <c:pt idx="1077">
                  <c:v>76</c:v>
                </c:pt>
                <c:pt idx="1078">
                  <c:v>72</c:v>
                </c:pt>
                <c:pt idx="1079">
                  <c:v>72</c:v>
                </c:pt>
                <c:pt idx="1080">
                  <c:v>183</c:v>
                </c:pt>
                <c:pt idx="1081">
                  <c:v>98</c:v>
                </c:pt>
                <c:pt idx="1082">
                  <c:v>60</c:v>
                </c:pt>
                <c:pt idx="1083">
                  <c:v>321</c:v>
                </c:pt>
                <c:pt idx="1084">
                  <c:v>114</c:v>
                </c:pt>
                <c:pt idx="1085">
                  <c:v>44</c:v>
                </c:pt>
                <c:pt idx="1086">
                  <c:v>1125</c:v>
                </c:pt>
                <c:pt idx="1087">
                  <c:v>60</c:v>
                </c:pt>
                <c:pt idx="1088">
                  <c:v>40</c:v>
                </c:pt>
                <c:pt idx="1089">
                  <c:v>176</c:v>
                </c:pt>
                <c:pt idx="1090">
                  <c:v>182</c:v>
                </c:pt>
                <c:pt idx="1091">
                  <c:v>68</c:v>
                </c:pt>
                <c:pt idx="1092">
                  <c:v>1622</c:v>
                </c:pt>
                <c:pt idx="1093">
                  <c:v>1149</c:v>
                </c:pt>
                <c:pt idx="1094">
                  <c:v>796</c:v>
                </c:pt>
                <c:pt idx="1095">
                  <c:v>936</c:v>
                </c:pt>
                <c:pt idx="1096">
                  <c:v>33</c:v>
                </c:pt>
                <c:pt idx="1097">
                  <c:v>43</c:v>
                </c:pt>
                <c:pt idx="1098">
                  <c:v>322</c:v>
                </c:pt>
                <c:pt idx="1099">
                  <c:v>1800</c:v>
                </c:pt>
                <c:pt idx="1100">
                  <c:v>1236</c:v>
                </c:pt>
                <c:pt idx="1101">
                  <c:v>205</c:v>
                </c:pt>
                <c:pt idx="1102">
                  <c:v>190</c:v>
                </c:pt>
                <c:pt idx="1103">
                  <c:v>165</c:v>
                </c:pt>
                <c:pt idx="1104">
                  <c:v>1842</c:v>
                </c:pt>
                <c:pt idx="1105">
                  <c:v>1272</c:v>
                </c:pt>
                <c:pt idx="1106">
                  <c:v>102</c:v>
                </c:pt>
                <c:pt idx="1107">
                  <c:v>187</c:v>
                </c:pt>
                <c:pt idx="1108">
                  <c:v>104</c:v>
                </c:pt>
                <c:pt idx="1109">
                  <c:v>476</c:v>
                </c:pt>
                <c:pt idx="1110">
                  <c:v>132</c:v>
                </c:pt>
                <c:pt idx="1111">
                  <c:v>162</c:v>
                </c:pt>
                <c:pt idx="1112">
                  <c:v>130</c:v>
                </c:pt>
                <c:pt idx="1113">
                  <c:v>189</c:v>
                </c:pt>
                <c:pt idx="1114">
                  <c:v>533</c:v>
                </c:pt>
                <c:pt idx="1115">
                  <c:v>1088</c:v>
                </c:pt>
                <c:pt idx="1116">
                  <c:v>794</c:v>
                </c:pt>
                <c:pt idx="1117">
                  <c:v>14</c:v>
                </c:pt>
                <c:pt idx="1118">
                  <c:v>112</c:v>
                </c:pt>
                <c:pt idx="1119">
                  <c:v>2326</c:v>
                </c:pt>
                <c:pt idx="1120">
                  <c:v>2641</c:v>
                </c:pt>
                <c:pt idx="1121">
                  <c:v>149</c:v>
                </c:pt>
                <c:pt idx="1122">
                  <c:v>270</c:v>
                </c:pt>
                <c:pt idx="1123">
                  <c:v>72</c:v>
                </c:pt>
                <c:pt idx="1124">
                  <c:v>54</c:v>
                </c:pt>
                <c:pt idx="1125">
                  <c:v>1238</c:v>
                </c:pt>
                <c:pt idx="1126">
                  <c:v>771</c:v>
                </c:pt>
                <c:pt idx="1127">
                  <c:v>36</c:v>
                </c:pt>
                <c:pt idx="1128">
                  <c:v>50</c:v>
                </c:pt>
                <c:pt idx="1129">
                  <c:v>50</c:v>
                </c:pt>
                <c:pt idx="1130">
                  <c:v>2683</c:v>
                </c:pt>
                <c:pt idx="1131">
                  <c:v>1814</c:v>
                </c:pt>
                <c:pt idx="1132">
                  <c:v>14</c:v>
                </c:pt>
                <c:pt idx="1133">
                  <c:v>317</c:v>
                </c:pt>
                <c:pt idx="1134">
                  <c:v>272</c:v>
                </c:pt>
                <c:pt idx="1135">
                  <c:v>10</c:v>
                </c:pt>
                <c:pt idx="1136">
                  <c:v>92</c:v>
                </c:pt>
                <c:pt idx="1137">
                  <c:v>94</c:v>
                </c:pt>
                <c:pt idx="1138">
                  <c:v>25</c:v>
                </c:pt>
                <c:pt idx="1139">
                  <c:v>40</c:v>
                </c:pt>
                <c:pt idx="1140">
                  <c:v>22</c:v>
                </c:pt>
                <c:pt idx="1141">
                  <c:v>60</c:v>
                </c:pt>
                <c:pt idx="1142">
                  <c:v>65</c:v>
                </c:pt>
                <c:pt idx="1143">
                  <c:v>60</c:v>
                </c:pt>
                <c:pt idx="1144">
                  <c:v>79</c:v>
                </c:pt>
                <c:pt idx="1145">
                  <c:v>54</c:v>
                </c:pt>
                <c:pt idx="1146">
                  <c:v>195</c:v>
                </c:pt>
                <c:pt idx="1147">
                  <c:v>594</c:v>
                </c:pt>
                <c:pt idx="1148">
                  <c:v>590</c:v>
                </c:pt>
                <c:pt idx="1149">
                  <c:v>271</c:v>
                </c:pt>
                <c:pt idx="1150">
                  <c:v>33</c:v>
                </c:pt>
                <c:pt idx="1151">
                  <c:v>231</c:v>
                </c:pt>
                <c:pt idx="1152">
                  <c:v>495</c:v>
                </c:pt>
                <c:pt idx="1153">
                  <c:v>527</c:v>
                </c:pt>
                <c:pt idx="1154">
                  <c:v>30</c:v>
                </c:pt>
                <c:pt idx="1155">
                  <c:v>286</c:v>
                </c:pt>
                <c:pt idx="1156">
                  <c:v>60</c:v>
                </c:pt>
                <c:pt idx="1157">
                  <c:v>137</c:v>
                </c:pt>
                <c:pt idx="1158">
                  <c:v>324</c:v>
                </c:pt>
                <c:pt idx="1159">
                  <c:v>1956</c:v>
                </c:pt>
                <c:pt idx="1160">
                  <c:v>159</c:v>
                </c:pt>
                <c:pt idx="1161">
                  <c:v>1560</c:v>
                </c:pt>
                <c:pt idx="1162">
                  <c:v>386</c:v>
                </c:pt>
                <c:pt idx="1163">
                  <c:v>68</c:v>
                </c:pt>
                <c:pt idx="1164">
                  <c:v>243</c:v>
                </c:pt>
                <c:pt idx="1165">
                  <c:v>77</c:v>
                </c:pt>
                <c:pt idx="1166">
                  <c:v>3268</c:v>
                </c:pt>
                <c:pt idx="1167">
                  <c:v>1224</c:v>
                </c:pt>
                <c:pt idx="1168">
                  <c:v>2563</c:v>
                </c:pt>
                <c:pt idx="1169">
                  <c:v>418</c:v>
                </c:pt>
                <c:pt idx="1170">
                  <c:v>578</c:v>
                </c:pt>
                <c:pt idx="1171">
                  <c:v>754</c:v>
                </c:pt>
                <c:pt idx="1172">
                  <c:v>346</c:v>
                </c:pt>
                <c:pt idx="1173">
                  <c:v>30</c:v>
                </c:pt>
                <c:pt idx="1174">
                  <c:v>534</c:v>
                </c:pt>
                <c:pt idx="1175">
                  <c:v>468</c:v>
                </c:pt>
                <c:pt idx="1176">
                  <c:v>138</c:v>
                </c:pt>
                <c:pt idx="1177">
                  <c:v>400</c:v>
                </c:pt>
                <c:pt idx="1178">
                  <c:v>108</c:v>
                </c:pt>
                <c:pt idx="1179">
                  <c:v>10</c:v>
                </c:pt>
                <c:pt idx="1180">
                  <c:v>133</c:v>
                </c:pt>
                <c:pt idx="1181">
                  <c:v>80</c:v>
                </c:pt>
                <c:pt idx="1182">
                  <c:v>84</c:v>
                </c:pt>
                <c:pt idx="1183">
                  <c:v>1620</c:v>
                </c:pt>
                <c:pt idx="1184">
                  <c:v>683</c:v>
                </c:pt>
                <c:pt idx="1185">
                  <c:v>72</c:v>
                </c:pt>
                <c:pt idx="1186">
                  <c:v>1620</c:v>
                </c:pt>
                <c:pt idx="1187">
                  <c:v>20</c:v>
                </c:pt>
                <c:pt idx="1188">
                  <c:v>118</c:v>
                </c:pt>
                <c:pt idx="1189">
                  <c:v>42</c:v>
                </c:pt>
                <c:pt idx="1190">
                  <c:v>1300</c:v>
                </c:pt>
                <c:pt idx="1191">
                  <c:v>335</c:v>
                </c:pt>
                <c:pt idx="1192">
                  <c:v>430</c:v>
                </c:pt>
                <c:pt idx="1193">
                  <c:v>135</c:v>
                </c:pt>
                <c:pt idx="1194">
                  <c:v>96</c:v>
                </c:pt>
                <c:pt idx="1195">
                  <c:v>260</c:v>
                </c:pt>
                <c:pt idx="1196">
                  <c:v>10</c:v>
                </c:pt>
                <c:pt idx="1197">
                  <c:v>136</c:v>
                </c:pt>
                <c:pt idx="1198">
                  <c:v>459</c:v>
                </c:pt>
                <c:pt idx="1199">
                  <c:v>2430</c:v>
                </c:pt>
                <c:pt idx="1200">
                  <c:v>294</c:v>
                </c:pt>
                <c:pt idx="1201">
                  <c:v>97</c:v>
                </c:pt>
                <c:pt idx="1202">
                  <c:v>1620</c:v>
                </c:pt>
                <c:pt idx="1203">
                  <c:v>1407</c:v>
                </c:pt>
                <c:pt idx="1204">
                  <c:v>940</c:v>
                </c:pt>
                <c:pt idx="1205">
                  <c:v>4295</c:v>
                </c:pt>
                <c:pt idx="1206">
                  <c:v>2952</c:v>
                </c:pt>
                <c:pt idx="1207">
                  <c:v>885</c:v>
                </c:pt>
                <c:pt idx="1208">
                  <c:v>939</c:v>
                </c:pt>
                <c:pt idx="1209">
                  <c:v>61</c:v>
                </c:pt>
                <c:pt idx="1210">
                  <c:v>324</c:v>
                </c:pt>
                <c:pt idx="1211">
                  <c:v>338</c:v>
                </c:pt>
                <c:pt idx="1212">
                  <c:v>164</c:v>
                </c:pt>
                <c:pt idx="1213">
                  <c:v>385</c:v>
                </c:pt>
                <c:pt idx="1214">
                  <c:v>403</c:v>
                </c:pt>
                <c:pt idx="1215">
                  <c:v>487</c:v>
                </c:pt>
                <c:pt idx="1216">
                  <c:v>507</c:v>
                </c:pt>
                <c:pt idx="1217">
                  <c:v>58</c:v>
                </c:pt>
                <c:pt idx="1218">
                  <c:v>49</c:v>
                </c:pt>
                <c:pt idx="1219">
                  <c:v>1565</c:v>
                </c:pt>
                <c:pt idx="1220">
                  <c:v>1732</c:v>
                </c:pt>
                <c:pt idx="1221">
                  <c:v>1138</c:v>
                </c:pt>
                <c:pt idx="1222">
                  <c:v>1631</c:v>
                </c:pt>
                <c:pt idx="1223">
                  <c:v>1091</c:v>
                </c:pt>
                <c:pt idx="1224">
                  <c:v>2119</c:v>
                </c:pt>
                <c:pt idx="1225">
                  <c:v>32</c:v>
                </c:pt>
                <c:pt idx="1226">
                  <c:v>642</c:v>
                </c:pt>
                <c:pt idx="1227">
                  <c:v>723</c:v>
                </c:pt>
                <c:pt idx="1228">
                  <c:v>385</c:v>
                </c:pt>
                <c:pt idx="1229">
                  <c:v>399</c:v>
                </c:pt>
                <c:pt idx="1230">
                  <c:v>1748</c:v>
                </c:pt>
                <c:pt idx="1231">
                  <c:v>1157</c:v>
                </c:pt>
                <c:pt idx="1232">
                  <c:v>3690</c:v>
                </c:pt>
                <c:pt idx="1233">
                  <c:v>2475</c:v>
                </c:pt>
                <c:pt idx="1234">
                  <c:v>932</c:v>
                </c:pt>
                <c:pt idx="1235">
                  <c:v>2364</c:v>
                </c:pt>
                <c:pt idx="1236">
                  <c:v>307</c:v>
                </c:pt>
                <c:pt idx="1237">
                  <c:v>3938</c:v>
                </c:pt>
                <c:pt idx="1238">
                  <c:v>272</c:v>
                </c:pt>
                <c:pt idx="1239">
                  <c:v>141</c:v>
                </c:pt>
                <c:pt idx="1240">
                  <c:v>163</c:v>
                </c:pt>
                <c:pt idx="1241">
                  <c:v>40</c:v>
                </c:pt>
                <c:pt idx="1242">
                  <c:v>15</c:v>
                </c:pt>
                <c:pt idx="1243">
                  <c:v>20</c:v>
                </c:pt>
                <c:pt idx="1244">
                  <c:v>106</c:v>
                </c:pt>
                <c:pt idx="1245">
                  <c:v>150</c:v>
                </c:pt>
                <c:pt idx="1246">
                  <c:v>239</c:v>
                </c:pt>
                <c:pt idx="1247">
                  <c:v>1396</c:v>
                </c:pt>
                <c:pt idx="1248">
                  <c:v>198</c:v>
                </c:pt>
                <c:pt idx="1249">
                  <c:v>23</c:v>
                </c:pt>
                <c:pt idx="1250">
                  <c:v>261</c:v>
                </c:pt>
                <c:pt idx="1251">
                  <c:v>1478</c:v>
                </c:pt>
                <c:pt idx="1252">
                  <c:v>1189</c:v>
                </c:pt>
                <c:pt idx="1253">
                  <c:v>175</c:v>
                </c:pt>
                <c:pt idx="1254">
                  <c:v>8039</c:v>
                </c:pt>
                <c:pt idx="1255">
                  <c:v>3583</c:v>
                </c:pt>
                <c:pt idx="1256">
                  <c:v>54</c:v>
                </c:pt>
                <c:pt idx="1257">
                  <c:v>50</c:v>
                </c:pt>
                <c:pt idx="1258">
                  <c:v>16</c:v>
                </c:pt>
                <c:pt idx="1259">
                  <c:v>104</c:v>
                </c:pt>
                <c:pt idx="1260">
                  <c:v>218</c:v>
                </c:pt>
                <c:pt idx="1261">
                  <c:v>378</c:v>
                </c:pt>
                <c:pt idx="1262">
                  <c:v>105</c:v>
                </c:pt>
                <c:pt idx="1263">
                  <c:v>176</c:v>
                </c:pt>
                <c:pt idx="1264">
                  <c:v>246</c:v>
                </c:pt>
                <c:pt idx="1265">
                  <c:v>178</c:v>
                </c:pt>
                <c:pt idx="1266">
                  <c:v>1036</c:v>
                </c:pt>
                <c:pt idx="1267">
                  <c:v>590</c:v>
                </c:pt>
                <c:pt idx="1268">
                  <c:v>4223</c:v>
                </c:pt>
                <c:pt idx="1269">
                  <c:v>2775</c:v>
                </c:pt>
                <c:pt idx="1270">
                  <c:v>335</c:v>
                </c:pt>
                <c:pt idx="1271">
                  <c:v>286</c:v>
                </c:pt>
                <c:pt idx="1272">
                  <c:v>12</c:v>
                </c:pt>
                <c:pt idx="1273">
                  <c:v>140</c:v>
                </c:pt>
                <c:pt idx="1274">
                  <c:v>32</c:v>
                </c:pt>
                <c:pt idx="1275">
                  <c:v>36</c:v>
                </c:pt>
                <c:pt idx="1276">
                  <c:v>21</c:v>
                </c:pt>
                <c:pt idx="1277">
                  <c:v>70</c:v>
                </c:pt>
                <c:pt idx="1278">
                  <c:v>30</c:v>
                </c:pt>
                <c:pt idx="1279">
                  <c:v>80</c:v>
                </c:pt>
                <c:pt idx="1280">
                  <c:v>30</c:v>
                </c:pt>
                <c:pt idx="1281">
                  <c:v>70</c:v>
                </c:pt>
                <c:pt idx="1282">
                  <c:v>45</c:v>
                </c:pt>
                <c:pt idx="1283">
                  <c:v>111</c:v>
                </c:pt>
                <c:pt idx="1284">
                  <c:v>30</c:v>
                </c:pt>
                <c:pt idx="1285">
                  <c:v>130</c:v>
                </c:pt>
                <c:pt idx="1286">
                  <c:v>337</c:v>
                </c:pt>
                <c:pt idx="1287">
                  <c:v>297</c:v>
                </c:pt>
                <c:pt idx="1288">
                  <c:v>96</c:v>
                </c:pt>
                <c:pt idx="1289">
                  <c:v>35</c:v>
                </c:pt>
                <c:pt idx="1290">
                  <c:v>522</c:v>
                </c:pt>
                <c:pt idx="1291">
                  <c:v>110</c:v>
                </c:pt>
                <c:pt idx="1292">
                  <c:v>732</c:v>
                </c:pt>
                <c:pt idx="1293">
                  <c:v>216</c:v>
                </c:pt>
                <c:pt idx="1294">
                  <c:v>143</c:v>
                </c:pt>
                <c:pt idx="1295">
                  <c:v>98</c:v>
                </c:pt>
                <c:pt idx="1296">
                  <c:v>40</c:v>
                </c:pt>
                <c:pt idx="1297">
                  <c:v>52</c:v>
                </c:pt>
                <c:pt idx="1298">
                  <c:v>1762</c:v>
                </c:pt>
                <c:pt idx="1299">
                  <c:v>1135</c:v>
                </c:pt>
                <c:pt idx="1300">
                  <c:v>48</c:v>
                </c:pt>
                <c:pt idx="1301">
                  <c:v>426</c:v>
                </c:pt>
                <c:pt idx="1302">
                  <c:v>96</c:v>
                </c:pt>
                <c:pt idx="1303">
                  <c:v>699</c:v>
                </c:pt>
                <c:pt idx="1304">
                  <c:v>751</c:v>
                </c:pt>
                <c:pt idx="1305">
                  <c:v>182</c:v>
                </c:pt>
                <c:pt idx="1306">
                  <c:v>382</c:v>
                </c:pt>
                <c:pt idx="1307">
                  <c:v>243</c:v>
                </c:pt>
                <c:pt idx="1308">
                  <c:v>418</c:v>
                </c:pt>
                <c:pt idx="1309">
                  <c:v>254</c:v>
                </c:pt>
                <c:pt idx="1310">
                  <c:v>2129</c:v>
                </c:pt>
                <c:pt idx="1311">
                  <c:v>1630</c:v>
                </c:pt>
                <c:pt idx="1312">
                  <c:v>52</c:v>
                </c:pt>
                <c:pt idx="1313">
                  <c:v>268</c:v>
                </c:pt>
                <c:pt idx="1314">
                  <c:v>553</c:v>
                </c:pt>
                <c:pt idx="1315">
                  <c:v>46</c:v>
                </c:pt>
                <c:pt idx="1316">
                  <c:v>79</c:v>
                </c:pt>
                <c:pt idx="1317">
                  <c:v>57</c:v>
                </c:pt>
                <c:pt idx="1318">
                  <c:v>90</c:v>
                </c:pt>
                <c:pt idx="1319">
                  <c:v>17</c:v>
                </c:pt>
                <c:pt idx="1320">
                  <c:v>677</c:v>
                </c:pt>
                <c:pt idx="1321">
                  <c:v>322</c:v>
                </c:pt>
                <c:pt idx="1322">
                  <c:v>630</c:v>
                </c:pt>
                <c:pt idx="1323">
                  <c:v>1188</c:v>
                </c:pt>
                <c:pt idx="1324">
                  <c:v>62</c:v>
                </c:pt>
                <c:pt idx="1325">
                  <c:v>36</c:v>
                </c:pt>
                <c:pt idx="1326">
                  <c:v>332</c:v>
                </c:pt>
                <c:pt idx="1327">
                  <c:v>744</c:v>
                </c:pt>
                <c:pt idx="1328">
                  <c:v>183</c:v>
                </c:pt>
                <c:pt idx="1329">
                  <c:v>37</c:v>
                </c:pt>
                <c:pt idx="1330">
                  <c:v>78</c:v>
                </c:pt>
                <c:pt idx="1331">
                  <c:v>240</c:v>
                </c:pt>
                <c:pt idx="1332">
                  <c:v>251</c:v>
                </c:pt>
                <c:pt idx="1333">
                  <c:v>399</c:v>
                </c:pt>
                <c:pt idx="1334">
                  <c:v>356</c:v>
                </c:pt>
                <c:pt idx="1335">
                  <c:v>633</c:v>
                </c:pt>
                <c:pt idx="1336">
                  <c:v>60</c:v>
                </c:pt>
                <c:pt idx="1337">
                  <c:v>97</c:v>
                </c:pt>
                <c:pt idx="1338">
                  <c:v>2962</c:v>
                </c:pt>
                <c:pt idx="1339">
                  <c:v>401</c:v>
                </c:pt>
                <c:pt idx="1340">
                  <c:v>568</c:v>
                </c:pt>
                <c:pt idx="1341">
                  <c:v>615</c:v>
                </c:pt>
                <c:pt idx="1342">
                  <c:v>524</c:v>
                </c:pt>
                <c:pt idx="1343">
                  <c:v>144</c:v>
                </c:pt>
                <c:pt idx="1344">
                  <c:v>31</c:v>
                </c:pt>
                <c:pt idx="1345">
                  <c:v>597</c:v>
                </c:pt>
                <c:pt idx="1346">
                  <c:v>106</c:v>
                </c:pt>
                <c:pt idx="1347">
                  <c:v>118</c:v>
                </c:pt>
                <c:pt idx="1348">
                  <c:v>1879</c:v>
                </c:pt>
                <c:pt idx="1349">
                  <c:v>141</c:v>
                </c:pt>
                <c:pt idx="1350">
                  <c:v>83</c:v>
                </c:pt>
                <c:pt idx="1351">
                  <c:v>227</c:v>
                </c:pt>
                <c:pt idx="1352">
                  <c:v>427</c:v>
                </c:pt>
                <c:pt idx="1353">
                  <c:v>810</c:v>
                </c:pt>
                <c:pt idx="1354">
                  <c:v>70</c:v>
                </c:pt>
                <c:pt idx="1355">
                  <c:v>92</c:v>
                </c:pt>
                <c:pt idx="1356">
                  <c:v>898</c:v>
                </c:pt>
                <c:pt idx="1357">
                  <c:v>84</c:v>
                </c:pt>
                <c:pt idx="1358">
                  <c:v>810</c:v>
                </c:pt>
                <c:pt idx="1359">
                  <c:v>258</c:v>
                </c:pt>
                <c:pt idx="1360">
                  <c:v>8754</c:v>
                </c:pt>
                <c:pt idx="1361">
                  <c:v>6193</c:v>
                </c:pt>
                <c:pt idx="1362">
                  <c:v>810</c:v>
                </c:pt>
                <c:pt idx="1363">
                  <c:v>681</c:v>
                </c:pt>
                <c:pt idx="1364">
                  <c:v>810</c:v>
                </c:pt>
                <c:pt idx="1365">
                  <c:v>810</c:v>
                </c:pt>
                <c:pt idx="1366">
                  <c:v>1276</c:v>
                </c:pt>
                <c:pt idx="1367">
                  <c:v>1387</c:v>
                </c:pt>
                <c:pt idx="1368">
                  <c:v>541</c:v>
                </c:pt>
                <c:pt idx="1369">
                  <c:v>643</c:v>
                </c:pt>
                <c:pt idx="1370">
                  <c:v>351</c:v>
                </c:pt>
                <c:pt idx="1371">
                  <c:v>479</c:v>
                </c:pt>
                <c:pt idx="1372">
                  <c:v>1499</c:v>
                </c:pt>
                <c:pt idx="1373">
                  <c:v>1045</c:v>
                </c:pt>
                <c:pt idx="1374">
                  <c:v>96</c:v>
                </c:pt>
                <c:pt idx="1375">
                  <c:v>88</c:v>
                </c:pt>
                <c:pt idx="1376">
                  <c:v>358</c:v>
                </c:pt>
                <c:pt idx="1377">
                  <c:v>619</c:v>
                </c:pt>
                <c:pt idx="1378">
                  <c:v>235</c:v>
                </c:pt>
                <c:pt idx="1379">
                  <c:v>210</c:v>
                </c:pt>
                <c:pt idx="1380">
                  <c:v>631</c:v>
                </c:pt>
                <c:pt idx="1381">
                  <c:v>229</c:v>
                </c:pt>
                <c:pt idx="1382">
                  <c:v>50</c:v>
                </c:pt>
                <c:pt idx="1383">
                  <c:v>120</c:v>
                </c:pt>
                <c:pt idx="1384">
                  <c:v>50</c:v>
                </c:pt>
                <c:pt idx="1385">
                  <c:v>223</c:v>
                </c:pt>
                <c:pt idx="1386">
                  <c:v>72</c:v>
                </c:pt>
                <c:pt idx="1387">
                  <c:v>1250</c:v>
                </c:pt>
                <c:pt idx="1388">
                  <c:v>167</c:v>
                </c:pt>
                <c:pt idx="1389">
                  <c:v>327</c:v>
                </c:pt>
                <c:pt idx="1390">
                  <c:v>763</c:v>
                </c:pt>
                <c:pt idx="1391">
                  <c:v>3904</c:v>
                </c:pt>
                <c:pt idx="1392">
                  <c:v>538</c:v>
                </c:pt>
                <c:pt idx="1393">
                  <c:v>1257</c:v>
                </c:pt>
                <c:pt idx="1394">
                  <c:v>2863</c:v>
                </c:pt>
                <c:pt idx="1395">
                  <c:v>491</c:v>
                </c:pt>
                <c:pt idx="1396">
                  <c:v>322</c:v>
                </c:pt>
                <c:pt idx="1397">
                  <c:v>2317</c:v>
                </c:pt>
                <c:pt idx="1398">
                  <c:v>1647</c:v>
                </c:pt>
                <c:pt idx="1399">
                  <c:v>187</c:v>
                </c:pt>
                <c:pt idx="1400">
                  <c:v>514</c:v>
                </c:pt>
                <c:pt idx="1401">
                  <c:v>687</c:v>
                </c:pt>
                <c:pt idx="1402">
                  <c:v>1343</c:v>
                </c:pt>
                <c:pt idx="1403">
                  <c:v>297</c:v>
                </c:pt>
                <c:pt idx="1404">
                  <c:v>371</c:v>
                </c:pt>
                <c:pt idx="1405">
                  <c:v>30</c:v>
                </c:pt>
                <c:pt idx="1406">
                  <c:v>244</c:v>
                </c:pt>
                <c:pt idx="1407">
                  <c:v>136</c:v>
                </c:pt>
                <c:pt idx="1408">
                  <c:v>191</c:v>
                </c:pt>
                <c:pt idx="1409">
                  <c:v>296</c:v>
                </c:pt>
                <c:pt idx="1410">
                  <c:v>70</c:v>
                </c:pt>
                <c:pt idx="1411">
                  <c:v>30</c:v>
                </c:pt>
                <c:pt idx="1412">
                  <c:v>137</c:v>
                </c:pt>
                <c:pt idx="1413">
                  <c:v>65</c:v>
                </c:pt>
                <c:pt idx="1414">
                  <c:v>152</c:v>
                </c:pt>
                <c:pt idx="1415">
                  <c:v>375</c:v>
                </c:pt>
                <c:pt idx="1416">
                  <c:v>391</c:v>
                </c:pt>
                <c:pt idx="1417">
                  <c:v>56</c:v>
                </c:pt>
                <c:pt idx="1418">
                  <c:v>65</c:v>
                </c:pt>
                <c:pt idx="1419">
                  <c:v>103</c:v>
                </c:pt>
                <c:pt idx="1420">
                  <c:v>122</c:v>
                </c:pt>
                <c:pt idx="1421">
                  <c:v>244</c:v>
                </c:pt>
                <c:pt idx="1422">
                  <c:v>47</c:v>
                </c:pt>
                <c:pt idx="1423">
                  <c:v>51</c:v>
                </c:pt>
                <c:pt idx="1424">
                  <c:v>52</c:v>
                </c:pt>
                <c:pt idx="1425">
                  <c:v>2119</c:v>
                </c:pt>
                <c:pt idx="1426">
                  <c:v>732</c:v>
                </c:pt>
                <c:pt idx="1427">
                  <c:v>938</c:v>
                </c:pt>
                <c:pt idx="1428">
                  <c:v>165</c:v>
                </c:pt>
                <c:pt idx="1429">
                  <c:v>19</c:v>
                </c:pt>
                <c:pt idx="1430">
                  <c:v>16</c:v>
                </c:pt>
                <c:pt idx="1431">
                  <c:v>761</c:v>
                </c:pt>
                <c:pt idx="1432">
                  <c:v>514</c:v>
                </c:pt>
                <c:pt idx="1433">
                  <c:v>628</c:v>
                </c:pt>
                <c:pt idx="1434">
                  <c:v>135</c:v>
                </c:pt>
                <c:pt idx="1435">
                  <c:v>1893</c:v>
                </c:pt>
                <c:pt idx="1436">
                  <c:v>3250</c:v>
                </c:pt>
                <c:pt idx="1437">
                  <c:v>836</c:v>
                </c:pt>
                <c:pt idx="1438">
                  <c:v>556</c:v>
                </c:pt>
                <c:pt idx="1439">
                  <c:v>232</c:v>
                </c:pt>
                <c:pt idx="1440">
                  <c:v>403</c:v>
                </c:pt>
                <c:pt idx="1441">
                  <c:v>148</c:v>
                </c:pt>
                <c:pt idx="1442">
                  <c:v>78</c:v>
                </c:pt>
                <c:pt idx="1443">
                  <c:v>191</c:v>
                </c:pt>
                <c:pt idx="1444">
                  <c:v>164</c:v>
                </c:pt>
                <c:pt idx="1445">
                  <c:v>404</c:v>
                </c:pt>
                <c:pt idx="1446">
                  <c:v>39</c:v>
                </c:pt>
                <c:pt idx="1447">
                  <c:v>45</c:v>
                </c:pt>
                <c:pt idx="1448">
                  <c:v>52</c:v>
                </c:pt>
                <c:pt idx="1449">
                  <c:v>460</c:v>
                </c:pt>
                <c:pt idx="1450">
                  <c:v>1315</c:v>
                </c:pt>
                <c:pt idx="1451">
                  <c:v>591</c:v>
                </c:pt>
                <c:pt idx="1452">
                  <c:v>85</c:v>
                </c:pt>
                <c:pt idx="1453">
                  <c:v>89</c:v>
                </c:pt>
                <c:pt idx="1454">
                  <c:v>435</c:v>
                </c:pt>
                <c:pt idx="1455">
                  <c:v>705</c:v>
                </c:pt>
                <c:pt idx="1456">
                  <c:v>1670</c:v>
                </c:pt>
                <c:pt idx="1457">
                  <c:v>838</c:v>
                </c:pt>
                <c:pt idx="1458">
                  <c:v>595</c:v>
                </c:pt>
                <c:pt idx="1459">
                  <c:v>288</c:v>
                </c:pt>
                <c:pt idx="1460">
                  <c:v>323</c:v>
                </c:pt>
                <c:pt idx="1461">
                  <c:v>716</c:v>
                </c:pt>
                <c:pt idx="1462">
                  <c:v>484</c:v>
                </c:pt>
                <c:pt idx="1463">
                  <c:v>467</c:v>
                </c:pt>
                <c:pt idx="1464">
                  <c:v>318</c:v>
                </c:pt>
                <c:pt idx="1465">
                  <c:v>367</c:v>
                </c:pt>
                <c:pt idx="1466">
                  <c:v>60</c:v>
                </c:pt>
                <c:pt idx="1467">
                  <c:v>1456</c:v>
                </c:pt>
                <c:pt idx="1468">
                  <c:v>2762</c:v>
                </c:pt>
                <c:pt idx="1469">
                  <c:v>224</c:v>
                </c:pt>
                <c:pt idx="1470">
                  <c:v>480</c:v>
                </c:pt>
                <c:pt idx="1471">
                  <c:v>705</c:v>
                </c:pt>
                <c:pt idx="1472">
                  <c:v>614</c:v>
                </c:pt>
                <c:pt idx="1473">
                  <c:v>12</c:v>
                </c:pt>
                <c:pt idx="1474">
                  <c:v>104</c:v>
                </c:pt>
                <c:pt idx="1475">
                  <c:v>471</c:v>
                </c:pt>
                <c:pt idx="1476">
                  <c:v>1086</c:v>
                </c:pt>
                <c:pt idx="1477">
                  <c:v>104</c:v>
                </c:pt>
                <c:pt idx="1478">
                  <c:v>95</c:v>
                </c:pt>
                <c:pt idx="1479">
                  <c:v>2306</c:v>
                </c:pt>
                <c:pt idx="1480">
                  <c:v>731</c:v>
                </c:pt>
                <c:pt idx="1481">
                  <c:v>477</c:v>
                </c:pt>
                <c:pt idx="1482">
                  <c:v>476</c:v>
                </c:pt>
                <c:pt idx="1483">
                  <c:v>433</c:v>
                </c:pt>
                <c:pt idx="1484">
                  <c:v>439</c:v>
                </c:pt>
                <c:pt idx="1485">
                  <c:v>1313</c:v>
                </c:pt>
                <c:pt idx="1486">
                  <c:v>235</c:v>
                </c:pt>
                <c:pt idx="1487">
                  <c:v>1246</c:v>
                </c:pt>
                <c:pt idx="1488">
                  <c:v>5038</c:v>
                </c:pt>
                <c:pt idx="1489">
                  <c:v>3288</c:v>
                </c:pt>
                <c:pt idx="1490">
                  <c:v>280</c:v>
                </c:pt>
                <c:pt idx="1491">
                  <c:v>60</c:v>
                </c:pt>
                <c:pt idx="1492">
                  <c:v>35</c:v>
                </c:pt>
                <c:pt idx="1493">
                  <c:v>120</c:v>
                </c:pt>
                <c:pt idx="1494">
                  <c:v>15</c:v>
                </c:pt>
                <c:pt idx="1495">
                  <c:v>190</c:v>
                </c:pt>
                <c:pt idx="1496">
                  <c:v>20</c:v>
                </c:pt>
                <c:pt idx="1497">
                  <c:v>40</c:v>
                </c:pt>
                <c:pt idx="1498">
                  <c:v>40</c:v>
                </c:pt>
                <c:pt idx="1499">
                  <c:v>20</c:v>
                </c:pt>
                <c:pt idx="1500">
                  <c:v>15</c:v>
                </c:pt>
                <c:pt idx="1501">
                  <c:v>232</c:v>
                </c:pt>
                <c:pt idx="1502">
                  <c:v>15</c:v>
                </c:pt>
                <c:pt idx="1503">
                  <c:v>33</c:v>
                </c:pt>
                <c:pt idx="1504">
                  <c:v>268</c:v>
                </c:pt>
                <c:pt idx="1505">
                  <c:v>323</c:v>
                </c:pt>
                <c:pt idx="1506">
                  <c:v>52</c:v>
                </c:pt>
                <c:pt idx="1507">
                  <c:v>502</c:v>
                </c:pt>
                <c:pt idx="1508">
                  <c:v>64</c:v>
                </c:pt>
                <c:pt idx="1509">
                  <c:v>433</c:v>
                </c:pt>
                <c:pt idx="1510">
                  <c:v>389</c:v>
                </c:pt>
                <c:pt idx="1511">
                  <c:v>2160</c:v>
                </c:pt>
                <c:pt idx="1512">
                  <c:v>669</c:v>
                </c:pt>
                <c:pt idx="1513">
                  <c:v>125</c:v>
                </c:pt>
                <c:pt idx="1514">
                  <c:v>50</c:v>
                </c:pt>
                <c:pt idx="1515">
                  <c:v>100</c:v>
                </c:pt>
                <c:pt idx="1516">
                  <c:v>262</c:v>
                </c:pt>
                <c:pt idx="1517">
                  <c:v>52</c:v>
                </c:pt>
                <c:pt idx="1518">
                  <c:v>319</c:v>
                </c:pt>
                <c:pt idx="1519">
                  <c:v>300</c:v>
                </c:pt>
                <c:pt idx="1520">
                  <c:v>164</c:v>
                </c:pt>
                <c:pt idx="1521">
                  <c:v>327</c:v>
                </c:pt>
                <c:pt idx="1522">
                  <c:v>6</c:v>
                </c:pt>
                <c:pt idx="1523">
                  <c:v>129</c:v>
                </c:pt>
                <c:pt idx="1524">
                  <c:v>24</c:v>
                </c:pt>
                <c:pt idx="1525">
                  <c:v>2538</c:v>
                </c:pt>
                <c:pt idx="1526">
                  <c:v>4621</c:v>
                </c:pt>
                <c:pt idx="1527">
                  <c:v>118</c:v>
                </c:pt>
                <c:pt idx="1528">
                  <c:v>3083</c:v>
                </c:pt>
                <c:pt idx="1529">
                  <c:v>2024</c:v>
                </c:pt>
                <c:pt idx="1530">
                  <c:v>280</c:v>
                </c:pt>
                <c:pt idx="1531">
                  <c:v>646</c:v>
                </c:pt>
                <c:pt idx="1532">
                  <c:v>477</c:v>
                </c:pt>
                <c:pt idx="1533">
                  <c:v>38</c:v>
                </c:pt>
                <c:pt idx="1534">
                  <c:v>50</c:v>
                </c:pt>
                <c:pt idx="1535">
                  <c:v>1075</c:v>
                </c:pt>
                <c:pt idx="1536">
                  <c:v>860</c:v>
                </c:pt>
                <c:pt idx="1537">
                  <c:v>88</c:v>
                </c:pt>
                <c:pt idx="1538">
                  <c:v>132</c:v>
                </c:pt>
                <c:pt idx="1539">
                  <c:v>205</c:v>
                </c:pt>
                <c:pt idx="1540">
                  <c:v>939</c:v>
                </c:pt>
                <c:pt idx="1541">
                  <c:v>1323</c:v>
                </c:pt>
                <c:pt idx="1542">
                  <c:v>1516</c:v>
                </c:pt>
                <c:pt idx="1543">
                  <c:v>3700</c:v>
                </c:pt>
                <c:pt idx="1544">
                  <c:v>5657</c:v>
                </c:pt>
                <c:pt idx="1545">
                  <c:v>72</c:v>
                </c:pt>
                <c:pt idx="1546">
                  <c:v>1233</c:v>
                </c:pt>
                <c:pt idx="1547">
                  <c:v>722</c:v>
                </c:pt>
                <c:pt idx="1548">
                  <c:v>234</c:v>
                </c:pt>
                <c:pt idx="1549">
                  <c:v>690</c:v>
                </c:pt>
                <c:pt idx="1550">
                  <c:v>108</c:v>
                </c:pt>
                <c:pt idx="1551">
                  <c:v>177</c:v>
                </c:pt>
                <c:pt idx="1552">
                  <c:v>264</c:v>
                </c:pt>
                <c:pt idx="1553">
                  <c:v>50</c:v>
                </c:pt>
                <c:pt idx="1554">
                  <c:v>356</c:v>
                </c:pt>
                <c:pt idx="1555">
                  <c:v>103</c:v>
                </c:pt>
                <c:pt idx="1556">
                  <c:v>78</c:v>
                </c:pt>
                <c:pt idx="1557">
                  <c:v>1116</c:v>
                </c:pt>
                <c:pt idx="1558">
                  <c:v>2540</c:v>
                </c:pt>
                <c:pt idx="1559">
                  <c:v>378</c:v>
                </c:pt>
                <c:pt idx="1560">
                  <c:v>857</c:v>
                </c:pt>
                <c:pt idx="1561">
                  <c:v>106</c:v>
                </c:pt>
                <c:pt idx="1562">
                  <c:v>1568</c:v>
                </c:pt>
                <c:pt idx="1563">
                  <c:v>937</c:v>
                </c:pt>
                <c:pt idx="1564">
                  <c:v>97</c:v>
                </c:pt>
                <c:pt idx="1565">
                  <c:v>182</c:v>
                </c:pt>
                <c:pt idx="1566">
                  <c:v>246</c:v>
                </c:pt>
                <c:pt idx="1567">
                  <c:v>127</c:v>
                </c:pt>
                <c:pt idx="1568">
                  <c:v>2531</c:v>
                </c:pt>
                <c:pt idx="1569">
                  <c:v>829</c:v>
                </c:pt>
                <c:pt idx="1570">
                  <c:v>198</c:v>
                </c:pt>
                <c:pt idx="1571">
                  <c:v>68</c:v>
                </c:pt>
                <c:pt idx="1572">
                  <c:v>925</c:v>
                </c:pt>
                <c:pt idx="1573">
                  <c:v>468</c:v>
                </c:pt>
                <c:pt idx="1574">
                  <c:v>1100</c:v>
                </c:pt>
                <c:pt idx="1575">
                  <c:v>81</c:v>
                </c:pt>
                <c:pt idx="1576">
                  <c:v>47</c:v>
                </c:pt>
                <c:pt idx="1577">
                  <c:v>389</c:v>
                </c:pt>
                <c:pt idx="1578">
                  <c:v>187</c:v>
                </c:pt>
                <c:pt idx="1579">
                  <c:v>2328</c:v>
                </c:pt>
                <c:pt idx="1580">
                  <c:v>2856</c:v>
                </c:pt>
                <c:pt idx="1581">
                  <c:v>990</c:v>
                </c:pt>
                <c:pt idx="1582">
                  <c:v>442</c:v>
                </c:pt>
                <c:pt idx="1583">
                  <c:v>238</c:v>
                </c:pt>
                <c:pt idx="1584">
                  <c:v>2483</c:v>
                </c:pt>
                <c:pt idx="1585">
                  <c:v>371</c:v>
                </c:pt>
                <c:pt idx="1586">
                  <c:v>1659</c:v>
                </c:pt>
                <c:pt idx="1587">
                  <c:v>1079</c:v>
                </c:pt>
                <c:pt idx="1588">
                  <c:v>477</c:v>
                </c:pt>
                <c:pt idx="1589">
                  <c:v>385</c:v>
                </c:pt>
                <c:pt idx="1590">
                  <c:v>54</c:v>
                </c:pt>
                <c:pt idx="1591">
                  <c:v>35</c:v>
                </c:pt>
                <c:pt idx="1592">
                  <c:v>16</c:v>
                </c:pt>
                <c:pt idx="1593">
                  <c:v>246</c:v>
                </c:pt>
                <c:pt idx="1594">
                  <c:v>246</c:v>
                </c:pt>
                <c:pt idx="1595">
                  <c:v>2350</c:v>
                </c:pt>
                <c:pt idx="1596">
                  <c:v>1743</c:v>
                </c:pt>
                <c:pt idx="1597">
                  <c:v>38</c:v>
                </c:pt>
                <c:pt idx="1598">
                  <c:v>1053</c:v>
                </c:pt>
                <c:pt idx="1599">
                  <c:v>44</c:v>
                </c:pt>
                <c:pt idx="1600">
                  <c:v>166</c:v>
                </c:pt>
                <c:pt idx="1601">
                  <c:v>129</c:v>
                </c:pt>
                <c:pt idx="1602">
                  <c:v>60</c:v>
                </c:pt>
                <c:pt idx="1603">
                  <c:v>24</c:v>
                </c:pt>
                <c:pt idx="1604">
                  <c:v>32</c:v>
                </c:pt>
                <c:pt idx="1605">
                  <c:v>20</c:v>
                </c:pt>
                <c:pt idx="1606">
                  <c:v>8</c:v>
                </c:pt>
                <c:pt idx="1607">
                  <c:v>32</c:v>
                </c:pt>
                <c:pt idx="1608">
                  <c:v>27</c:v>
                </c:pt>
                <c:pt idx="1609">
                  <c:v>510</c:v>
                </c:pt>
                <c:pt idx="1610">
                  <c:v>116</c:v>
                </c:pt>
                <c:pt idx="1611">
                  <c:v>330</c:v>
                </c:pt>
                <c:pt idx="1612">
                  <c:v>96</c:v>
                </c:pt>
                <c:pt idx="1613">
                  <c:v>16</c:v>
                </c:pt>
                <c:pt idx="1614">
                  <c:v>55</c:v>
                </c:pt>
                <c:pt idx="1615">
                  <c:v>739</c:v>
                </c:pt>
                <c:pt idx="1616">
                  <c:v>270</c:v>
                </c:pt>
                <c:pt idx="1617">
                  <c:v>459</c:v>
                </c:pt>
                <c:pt idx="1618">
                  <c:v>580</c:v>
                </c:pt>
                <c:pt idx="1619">
                  <c:v>716</c:v>
                </c:pt>
                <c:pt idx="1620">
                  <c:v>756</c:v>
                </c:pt>
                <c:pt idx="1621">
                  <c:v>294</c:v>
                </c:pt>
                <c:pt idx="1622">
                  <c:v>128</c:v>
                </c:pt>
                <c:pt idx="1623">
                  <c:v>265</c:v>
                </c:pt>
                <c:pt idx="1624">
                  <c:v>30</c:v>
                </c:pt>
                <c:pt idx="1625">
                  <c:v>133</c:v>
                </c:pt>
                <c:pt idx="1626">
                  <c:v>30</c:v>
                </c:pt>
                <c:pt idx="1627">
                  <c:v>550</c:v>
                </c:pt>
                <c:pt idx="1628">
                  <c:v>139</c:v>
                </c:pt>
                <c:pt idx="1629">
                  <c:v>70</c:v>
                </c:pt>
                <c:pt idx="1630">
                  <c:v>246</c:v>
                </c:pt>
                <c:pt idx="1631">
                  <c:v>91</c:v>
                </c:pt>
                <c:pt idx="1632">
                  <c:v>286</c:v>
                </c:pt>
                <c:pt idx="1633">
                  <c:v>158</c:v>
                </c:pt>
                <c:pt idx="1634">
                  <c:v>123</c:v>
                </c:pt>
                <c:pt idx="1635">
                  <c:v>363</c:v>
                </c:pt>
                <c:pt idx="1636">
                  <c:v>418</c:v>
                </c:pt>
                <c:pt idx="1637">
                  <c:v>316</c:v>
                </c:pt>
                <c:pt idx="1638">
                  <c:v>60</c:v>
                </c:pt>
                <c:pt idx="1639">
                  <c:v>138</c:v>
                </c:pt>
                <c:pt idx="1640">
                  <c:v>253</c:v>
                </c:pt>
                <c:pt idx="1641">
                  <c:v>50</c:v>
                </c:pt>
                <c:pt idx="1642">
                  <c:v>104</c:v>
                </c:pt>
                <c:pt idx="1643">
                  <c:v>31</c:v>
                </c:pt>
                <c:pt idx="1644">
                  <c:v>68</c:v>
                </c:pt>
                <c:pt idx="1645">
                  <c:v>4257</c:v>
                </c:pt>
                <c:pt idx="1646">
                  <c:v>80</c:v>
                </c:pt>
                <c:pt idx="1647">
                  <c:v>255</c:v>
                </c:pt>
                <c:pt idx="1648">
                  <c:v>340</c:v>
                </c:pt>
                <c:pt idx="1649">
                  <c:v>66</c:v>
                </c:pt>
                <c:pt idx="1650">
                  <c:v>1154</c:v>
                </c:pt>
                <c:pt idx="1651">
                  <c:v>1081</c:v>
                </c:pt>
                <c:pt idx="1652">
                  <c:v>20</c:v>
                </c:pt>
                <c:pt idx="1653">
                  <c:v>52</c:v>
                </c:pt>
                <c:pt idx="1654">
                  <c:v>31</c:v>
                </c:pt>
                <c:pt idx="1655">
                  <c:v>162</c:v>
                </c:pt>
                <c:pt idx="1656">
                  <c:v>36</c:v>
                </c:pt>
                <c:pt idx="1657">
                  <c:v>114</c:v>
                </c:pt>
                <c:pt idx="1658">
                  <c:v>150</c:v>
                </c:pt>
                <c:pt idx="1659">
                  <c:v>50</c:v>
                </c:pt>
                <c:pt idx="1660">
                  <c:v>50</c:v>
                </c:pt>
                <c:pt idx="1661">
                  <c:v>456</c:v>
                </c:pt>
                <c:pt idx="1662">
                  <c:v>67</c:v>
                </c:pt>
                <c:pt idx="1663">
                  <c:v>78</c:v>
                </c:pt>
                <c:pt idx="1664">
                  <c:v>68</c:v>
                </c:pt>
                <c:pt idx="1665">
                  <c:v>373</c:v>
                </c:pt>
                <c:pt idx="1666">
                  <c:v>2796</c:v>
                </c:pt>
                <c:pt idx="1667">
                  <c:v>278</c:v>
                </c:pt>
                <c:pt idx="1668">
                  <c:v>126</c:v>
                </c:pt>
                <c:pt idx="1669">
                  <c:v>1536</c:v>
                </c:pt>
                <c:pt idx="1670">
                  <c:v>229</c:v>
                </c:pt>
                <c:pt idx="1671">
                  <c:v>180</c:v>
                </c:pt>
                <c:pt idx="1672">
                  <c:v>290</c:v>
                </c:pt>
                <c:pt idx="1673">
                  <c:v>92</c:v>
                </c:pt>
                <c:pt idx="1674">
                  <c:v>66</c:v>
                </c:pt>
                <c:pt idx="1675">
                  <c:v>638</c:v>
                </c:pt>
                <c:pt idx="1676">
                  <c:v>259</c:v>
                </c:pt>
                <c:pt idx="1677">
                  <c:v>79</c:v>
                </c:pt>
                <c:pt idx="1678">
                  <c:v>30</c:v>
                </c:pt>
                <c:pt idx="1679">
                  <c:v>161</c:v>
                </c:pt>
                <c:pt idx="1680">
                  <c:v>260</c:v>
                </c:pt>
                <c:pt idx="1681">
                  <c:v>196</c:v>
                </c:pt>
                <c:pt idx="1682">
                  <c:v>51</c:v>
                </c:pt>
                <c:pt idx="1683">
                  <c:v>120</c:v>
                </c:pt>
                <c:pt idx="1684">
                  <c:v>554</c:v>
                </c:pt>
                <c:pt idx="1685">
                  <c:v>1015</c:v>
                </c:pt>
                <c:pt idx="1686">
                  <c:v>253</c:v>
                </c:pt>
                <c:pt idx="1687">
                  <c:v>72</c:v>
                </c:pt>
                <c:pt idx="1688">
                  <c:v>1620</c:v>
                </c:pt>
                <c:pt idx="1689">
                  <c:v>1351</c:v>
                </c:pt>
                <c:pt idx="1690">
                  <c:v>73</c:v>
                </c:pt>
                <c:pt idx="1691">
                  <c:v>37</c:v>
                </c:pt>
                <c:pt idx="1692">
                  <c:v>8</c:v>
                </c:pt>
                <c:pt idx="1693">
                  <c:v>60</c:v>
                </c:pt>
                <c:pt idx="1694">
                  <c:v>60</c:v>
                </c:pt>
                <c:pt idx="1695">
                  <c:v>80</c:v>
                </c:pt>
                <c:pt idx="1696">
                  <c:v>3670</c:v>
                </c:pt>
                <c:pt idx="1697">
                  <c:v>2731</c:v>
                </c:pt>
                <c:pt idx="1698">
                  <c:v>1324</c:v>
                </c:pt>
                <c:pt idx="1699">
                  <c:v>966</c:v>
                </c:pt>
                <c:pt idx="1700">
                  <c:v>219</c:v>
                </c:pt>
                <c:pt idx="1701">
                  <c:v>314</c:v>
                </c:pt>
                <c:pt idx="1702">
                  <c:v>126</c:v>
                </c:pt>
                <c:pt idx="1703">
                  <c:v>150</c:v>
                </c:pt>
                <c:pt idx="1704">
                  <c:v>73</c:v>
                </c:pt>
                <c:pt idx="1705">
                  <c:v>84</c:v>
                </c:pt>
                <c:pt idx="1706">
                  <c:v>2020</c:v>
                </c:pt>
                <c:pt idx="1707">
                  <c:v>1009</c:v>
                </c:pt>
                <c:pt idx="1708">
                  <c:v>713</c:v>
                </c:pt>
                <c:pt idx="1709">
                  <c:v>123</c:v>
                </c:pt>
                <c:pt idx="1710">
                  <c:v>167</c:v>
                </c:pt>
                <c:pt idx="1711">
                  <c:v>1194</c:v>
                </c:pt>
                <c:pt idx="1712">
                  <c:v>285</c:v>
                </c:pt>
                <c:pt idx="1713">
                  <c:v>329</c:v>
                </c:pt>
                <c:pt idx="1714">
                  <c:v>129</c:v>
                </c:pt>
                <c:pt idx="1715">
                  <c:v>119</c:v>
                </c:pt>
                <c:pt idx="1716">
                  <c:v>263</c:v>
                </c:pt>
                <c:pt idx="1717">
                  <c:v>1141</c:v>
                </c:pt>
                <c:pt idx="1718">
                  <c:v>837</c:v>
                </c:pt>
                <c:pt idx="1719">
                  <c:v>65</c:v>
                </c:pt>
                <c:pt idx="1720">
                  <c:v>88</c:v>
                </c:pt>
                <c:pt idx="1721">
                  <c:v>37</c:v>
                </c:pt>
                <c:pt idx="1722">
                  <c:v>37</c:v>
                </c:pt>
                <c:pt idx="1723">
                  <c:v>210</c:v>
                </c:pt>
                <c:pt idx="1724">
                  <c:v>159</c:v>
                </c:pt>
                <c:pt idx="1725">
                  <c:v>166</c:v>
                </c:pt>
                <c:pt idx="1726">
                  <c:v>248</c:v>
                </c:pt>
                <c:pt idx="1727">
                  <c:v>2951</c:v>
                </c:pt>
                <c:pt idx="1728">
                  <c:v>2168</c:v>
                </c:pt>
                <c:pt idx="1729">
                  <c:v>817</c:v>
                </c:pt>
                <c:pt idx="1730">
                  <c:v>1102</c:v>
                </c:pt>
                <c:pt idx="1731">
                  <c:v>798</c:v>
                </c:pt>
                <c:pt idx="1732">
                  <c:v>32</c:v>
                </c:pt>
                <c:pt idx="1733">
                  <c:v>278</c:v>
                </c:pt>
                <c:pt idx="1734">
                  <c:v>1332</c:v>
                </c:pt>
                <c:pt idx="1735">
                  <c:v>172</c:v>
                </c:pt>
                <c:pt idx="1736">
                  <c:v>398</c:v>
                </c:pt>
                <c:pt idx="1737">
                  <c:v>140</c:v>
                </c:pt>
                <c:pt idx="1738">
                  <c:v>104</c:v>
                </c:pt>
                <c:pt idx="1739">
                  <c:v>792</c:v>
                </c:pt>
                <c:pt idx="1740">
                  <c:v>748</c:v>
                </c:pt>
                <c:pt idx="1741">
                  <c:v>103</c:v>
                </c:pt>
                <c:pt idx="1742">
                  <c:v>93</c:v>
                </c:pt>
                <c:pt idx="1743">
                  <c:v>697</c:v>
                </c:pt>
                <c:pt idx="1744">
                  <c:v>102</c:v>
                </c:pt>
                <c:pt idx="1745">
                  <c:v>42</c:v>
                </c:pt>
                <c:pt idx="1746">
                  <c:v>33</c:v>
                </c:pt>
                <c:pt idx="1747">
                  <c:v>362</c:v>
                </c:pt>
                <c:pt idx="1748">
                  <c:v>228</c:v>
                </c:pt>
                <c:pt idx="1749">
                  <c:v>1117</c:v>
                </c:pt>
                <c:pt idx="1750">
                  <c:v>283</c:v>
                </c:pt>
                <c:pt idx="1751">
                  <c:v>148</c:v>
                </c:pt>
                <c:pt idx="1752">
                  <c:v>2757</c:v>
                </c:pt>
                <c:pt idx="1753">
                  <c:v>438</c:v>
                </c:pt>
                <c:pt idx="1754">
                  <c:v>2979</c:v>
                </c:pt>
                <c:pt idx="1755">
                  <c:v>1888</c:v>
                </c:pt>
                <c:pt idx="1756">
                  <c:v>614</c:v>
                </c:pt>
                <c:pt idx="1757">
                  <c:v>2568</c:v>
                </c:pt>
                <c:pt idx="1758">
                  <c:v>348</c:v>
                </c:pt>
                <c:pt idx="1759">
                  <c:v>2058</c:v>
                </c:pt>
                <c:pt idx="1760">
                  <c:v>463</c:v>
                </c:pt>
                <c:pt idx="1761">
                  <c:v>256</c:v>
                </c:pt>
                <c:pt idx="1762">
                  <c:v>1526</c:v>
                </c:pt>
                <c:pt idx="1763">
                  <c:v>959</c:v>
                </c:pt>
                <c:pt idx="1764">
                  <c:v>170</c:v>
                </c:pt>
                <c:pt idx="1765">
                  <c:v>228</c:v>
                </c:pt>
                <c:pt idx="1766">
                  <c:v>1454</c:v>
                </c:pt>
                <c:pt idx="1767">
                  <c:v>3155</c:v>
                </c:pt>
                <c:pt idx="1768">
                  <c:v>498</c:v>
                </c:pt>
                <c:pt idx="1769">
                  <c:v>404</c:v>
                </c:pt>
                <c:pt idx="1770">
                  <c:v>181</c:v>
                </c:pt>
                <c:pt idx="1771">
                  <c:v>394</c:v>
                </c:pt>
                <c:pt idx="1772">
                  <c:v>104</c:v>
                </c:pt>
                <c:pt idx="1773">
                  <c:v>276</c:v>
                </c:pt>
                <c:pt idx="1774">
                  <c:v>1986</c:v>
                </c:pt>
                <c:pt idx="1775">
                  <c:v>982</c:v>
                </c:pt>
                <c:pt idx="1776">
                  <c:v>332</c:v>
                </c:pt>
                <c:pt idx="1777">
                  <c:v>3420</c:v>
                </c:pt>
                <c:pt idx="1778">
                  <c:v>3846</c:v>
                </c:pt>
                <c:pt idx="1779">
                  <c:v>1011</c:v>
                </c:pt>
                <c:pt idx="1780">
                  <c:v>727</c:v>
                </c:pt>
                <c:pt idx="1781">
                  <c:v>3294</c:v>
                </c:pt>
                <c:pt idx="1782">
                  <c:v>312</c:v>
                </c:pt>
                <c:pt idx="1783">
                  <c:v>311</c:v>
                </c:pt>
                <c:pt idx="1784">
                  <c:v>537</c:v>
                </c:pt>
                <c:pt idx="1785">
                  <c:v>140</c:v>
                </c:pt>
                <c:pt idx="1786">
                  <c:v>309</c:v>
                </c:pt>
                <c:pt idx="1787">
                  <c:v>299</c:v>
                </c:pt>
                <c:pt idx="1788">
                  <c:v>553</c:v>
                </c:pt>
                <c:pt idx="1789">
                  <c:v>119</c:v>
                </c:pt>
                <c:pt idx="1790">
                  <c:v>3116</c:v>
                </c:pt>
                <c:pt idx="1791">
                  <c:v>539</c:v>
                </c:pt>
                <c:pt idx="1792">
                  <c:v>913</c:v>
                </c:pt>
                <c:pt idx="1793">
                  <c:v>3923</c:v>
                </c:pt>
                <c:pt idx="1794">
                  <c:v>104</c:v>
                </c:pt>
                <c:pt idx="1795">
                  <c:v>403</c:v>
                </c:pt>
                <c:pt idx="1796">
                  <c:v>559</c:v>
                </c:pt>
                <c:pt idx="1797">
                  <c:v>244</c:v>
                </c:pt>
                <c:pt idx="1798">
                  <c:v>161</c:v>
                </c:pt>
                <c:pt idx="1799">
                  <c:v>2707</c:v>
                </c:pt>
                <c:pt idx="1800">
                  <c:v>1018</c:v>
                </c:pt>
                <c:pt idx="1801">
                  <c:v>225</c:v>
                </c:pt>
                <c:pt idx="1802">
                  <c:v>191</c:v>
                </c:pt>
                <c:pt idx="1803">
                  <c:v>1039</c:v>
                </c:pt>
                <c:pt idx="1804">
                  <c:v>133</c:v>
                </c:pt>
                <c:pt idx="1805">
                  <c:v>295</c:v>
                </c:pt>
                <c:pt idx="1806">
                  <c:v>2055</c:v>
                </c:pt>
                <c:pt idx="1807">
                  <c:v>721</c:v>
                </c:pt>
                <c:pt idx="1808">
                  <c:v>1068</c:v>
                </c:pt>
                <c:pt idx="1809">
                  <c:v>163</c:v>
                </c:pt>
                <c:pt idx="1810">
                  <c:v>145</c:v>
                </c:pt>
                <c:pt idx="1811">
                  <c:v>50</c:v>
                </c:pt>
                <c:pt idx="1812">
                  <c:v>903</c:v>
                </c:pt>
                <c:pt idx="1813">
                  <c:v>83</c:v>
                </c:pt>
                <c:pt idx="1814">
                  <c:v>529</c:v>
                </c:pt>
                <c:pt idx="1815">
                  <c:v>268</c:v>
                </c:pt>
                <c:pt idx="1816">
                  <c:v>242</c:v>
                </c:pt>
                <c:pt idx="1817">
                  <c:v>74</c:v>
                </c:pt>
                <c:pt idx="1818">
                  <c:v>519</c:v>
                </c:pt>
                <c:pt idx="1819">
                  <c:v>607</c:v>
                </c:pt>
                <c:pt idx="1820">
                  <c:v>1858</c:v>
                </c:pt>
                <c:pt idx="1821">
                  <c:v>3971</c:v>
                </c:pt>
                <c:pt idx="1822">
                  <c:v>102</c:v>
                </c:pt>
                <c:pt idx="1823">
                  <c:v>312</c:v>
                </c:pt>
                <c:pt idx="1824">
                  <c:v>234</c:v>
                </c:pt>
                <c:pt idx="1825">
                  <c:v>353</c:v>
                </c:pt>
                <c:pt idx="1826">
                  <c:v>646</c:v>
                </c:pt>
                <c:pt idx="1827">
                  <c:v>1465</c:v>
                </c:pt>
                <c:pt idx="1828">
                  <c:v>481</c:v>
                </c:pt>
                <c:pt idx="1829">
                  <c:v>60</c:v>
                </c:pt>
                <c:pt idx="1830">
                  <c:v>288</c:v>
                </c:pt>
                <c:pt idx="1831">
                  <c:v>68</c:v>
                </c:pt>
                <c:pt idx="1832">
                  <c:v>39</c:v>
                </c:pt>
                <c:pt idx="1833">
                  <c:v>156</c:v>
                </c:pt>
                <c:pt idx="1834">
                  <c:v>469</c:v>
                </c:pt>
                <c:pt idx="1835">
                  <c:v>1149</c:v>
                </c:pt>
                <c:pt idx="1836">
                  <c:v>803</c:v>
                </c:pt>
                <c:pt idx="1837">
                  <c:v>1720</c:v>
                </c:pt>
                <c:pt idx="1838">
                  <c:v>1245</c:v>
                </c:pt>
                <c:pt idx="1839">
                  <c:v>390</c:v>
                </c:pt>
                <c:pt idx="1840">
                  <c:v>300</c:v>
                </c:pt>
                <c:pt idx="1841">
                  <c:v>90</c:v>
                </c:pt>
                <c:pt idx="1842">
                  <c:v>40</c:v>
                </c:pt>
                <c:pt idx="1843">
                  <c:v>268</c:v>
                </c:pt>
                <c:pt idx="1844">
                  <c:v>372</c:v>
                </c:pt>
                <c:pt idx="1845">
                  <c:v>923</c:v>
                </c:pt>
                <c:pt idx="1846">
                  <c:v>953</c:v>
                </c:pt>
                <c:pt idx="1847">
                  <c:v>3475</c:v>
                </c:pt>
                <c:pt idx="1848">
                  <c:v>2386</c:v>
                </c:pt>
                <c:pt idx="1849">
                  <c:v>192</c:v>
                </c:pt>
                <c:pt idx="1850">
                  <c:v>3402</c:v>
                </c:pt>
                <c:pt idx="1851">
                  <c:v>2400</c:v>
                </c:pt>
                <c:pt idx="1852">
                  <c:v>1240</c:v>
                </c:pt>
                <c:pt idx="1853">
                  <c:v>50</c:v>
                </c:pt>
                <c:pt idx="1854">
                  <c:v>601</c:v>
                </c:pt>
                <c:pt idx="1855">
                  <c:v>570</c:v>
                </c:pt>
                <c:pt idx="1856">
                  <c:v>584</c:v>
                </c:pt>
                <c:pt idx="1857">
                  <c:v>560</c:v>
                </c:pt>
                <c:pt idx="1858">
                  <c:v>144</c:v>
                </c:pt>
                <c:pt idx="1859">
                  <c:v>95</c:v>
                </c:pt>
                <c:pt idx="1860">
                  <c:v>360</c:v>
                </c:pt>
                <c:pt idx="1861">
                  <c:v>3346</c:v>
                </c:pt>
                <c:pt idx="1862">
                  <c:v>2438</c:v>
                </c:pt>
                <c:pt idx="1863">
                  <c:v>195</c:v>
                </c:pt>
                <c:pt idx="1864">
                  <c:v>144</c:v>
                </c:pt>
                <c:pt idx="1865">
                  <c:v>260</c:v>
                </c:pt>
                <c:pt idx="1866">
                  <c:v>257</c:v>
                </c:pt>
                <c:pt idx="1867">
                  <c:v>120</c:v>
                </c:pt>
                <c:pt idx="1868">
                  <c:v>228</c:v>
                </c:pt>
                <c:pt idx="1869">
                  <c:v>1172</c:v>
                </c:pt>
                <c:pt idx="1870">
                  <c:v>1494</c:v>
                </c:pt>
                <c:pt idx="1871">
                  <c:v>28</c:v>
                </c:pt>
                <c:pt idx="1872">
                  <c:v>35</c:v>
                </c:pt>
                <c:pt idx="1873">
                  <c:v>991</c:v>
                </c:pt>
                <c:pt idx="1874">
                  <c:v>619</c:v>
                </c:pt>
                <c:pt idx="1875">
                  <c:v>20</c:v>
                </c:pt>
                <c:pt idx="1876">
                  <c:v>1844</c:v>
                </c:pt>
                <c:pt idx="1877">
                  <c:v>1343</c:v>
                </c:pt>
                <c:pt idx="1878">
                  <c:v>139</c:v>
                </c:pt>
                <c:pt idx="1879">
                  <c:v>50</c:v>
                </c:pt>
                <c:pt idx="1880">
                  <c:v>693</c:v>
                </c:pt>
                <c:pt idx="1881">
                  <c:v>903</c:v>
                </c:pt>
                <c:pt idx="1882">
                  <c:v>100</c:v>
                </c:pt>
                <c:pt idx="1883">
                  <c:v>148</c:v>
                </c:pt>
                <c:pt idx="1884">
                  <c:v>1</c:v>
                </c:pt>
                <c:pt idx="1885">
                  <c:v>837</c:v>
                </c:pt>
                <c:pt idx="1886">
                  <c:v>567</c:v>
                </c:pt>
                <c:pt idx="1887">
                  <c:v>7</c:v>
                </c:pt>
                <c:pt idx="1888">
                  <c:v>94</c:v>
                </c:pt>
                <c:pt idx="1889">
                  <c:v>120</c:v>
                </c:pt>
                <c:pt idx="1890">
                  <c:v>33</c:v>
                </c:pt>
                <c:pt idx="1891">
                  <c:v>137</c:v>
                </c:pt>
                <c:pt idx="1892">
                  <c:v>91</c:v>
                </c:pt>
                <c:pt idx="1893">
                  <c:v>623</c:v>
                </c:pt>
                <c:pt idx="1894">
                  <c:v>21</c:v>
                </c:pt>
                <c:pt idx="1895">
                  <c:v>25</c:v>
                </c:pt>
                <c:pt idx="1896">
                  <c:v>643</c:v>
                </c:pt>
                <c:pt idx="1897">
                  <c:v>44</c:v>
                </c:pt>
                <c:pt idx="1898">
                  <c:v>20</c:v>
                </c:pt>
                <c:pt idx="1899">
                  <c:v>20</c:v>
                </c:pt>
                <c:pt idx="1900">
                  <c:v>64</c:v>
                </c:pt>
                <c:pt idx="1901">
                  <c:v>133</c:v>
                </c:pt>
                <c:pt idx="1902">
                  <c:v>420</c:v>
                </c:pt>
                <c:pt idx="1903">
                  <c:v>430</c:v>
                </c:pt>
                <c:pt idx="1904">
                  <c:v>619</c:v>
                </c:pt>
                <c:pt idx="1905">
                  <c:v>60</c:v>
                </c:pt>
                <c:pt idx="1906">
                  <c:v>303</c:v>
                </c:pt>
                <c:pt idx="1907">
                  <c:v>619</c:v>
                </c:pt>
                <c:pt idx="1908">
                  <c:v>492</c:v>
                </c:pt>
                <c:pt idx="1909">
                  <c:v>1010</c:v>
                </c:pt>
                <c:pt idx="1910">
                  <c:v>73</c:v>
                </c:pt>
                <c:pt idx="1911">
                  <c:v>60</c:v>
                </c:pt>
                <c:pt idx="1912">
                  <c:v>1036</c:v>
                </c:pt>
                <c:pt idx="1913">
                  <c:v>853</c:v>
                </c:pt>
                <c:pt idx="1914">
                  <c:v>1091</c:v>
                </c:pt>
                <c:pt idx="1915">
                  <c:v>1284</c:v>
                </c:pt>
                <c:pt idx="1916">
                  <c:v>75</c:v>
                </c:pt>
                <c:pt idx="1917">
                  <c:v>154</c:v>
                </c:pt>
                <c:pt idx="1918">
                  <c:v>56</c:v>
                </c:pt>
                <c:pt idx="1919">
                  <c:v>920</c:v>
                </c:pt>
                <c:pt idx="1920">
                  <c:v>1189</c:v>
                </c:pt>
                <c:pt idx="1921">
                  <c:v>894</c:v>
                </c:pt>
                <c:pt idx="1922">
                  <c:v>111</c:v>
                </c:pt>
                <c:pt idx="1923">
                  <c:v>334</c:v>
                </c:pt>
                <c:pt idx="1924">
                  <c:v>345</c:v>
                </c:pt>
                <c:pt idx="1925">
                  <c:v>440</c:v>
                </c:pt>
                <c:pt idx="1926">
                  <c:v>36</c:v>
                </c:pt>
                <c:pt idx="1927">
                  <c:v>178</c:v>
                </c:pt>
                <c:pt idx="1928">
                  <c:v>99</c:v>
                </c:pt>
                <c:pt idx="1929">
                  <c:v>1266</c:v>
                </c:pt>
                <c:pt idx="1930">
                  <c:v>620</c:v>
                </c:pt>
                <c:pt idx="1931">
                  <c:v>555</c:v>
                </c:pt>
                <c:pt idx="1932">
                  <c:v>124</c:v>
                </c:pt>
                <c:pt idx="1933">
                  <c:v>52</c:v>
                </c:pt>
                <c:pt idx="1934">
                  <c:v>62</c:v>
                </c:pt>
                <c:pt idx="1935">
                  <c:v>91</c:v>
                </c:pt>
                <c:pt idx="1936">
                  <c:v>1671</c:v>
                </c:pt>
                <c:pt idx="1937">
                  <c:v>1187</c:v>
                </c:pt>
                <c:pt idx="1938">
                  <c:v>132</c:v>
                </c:pt>
                <c:pt idx="1939">
                  <c:v>294</c:v>
                </c:pt>
                <c:pt idx="1940">
                  <c:v>166</c:v>
                </c:pt>
                <c:pt idx="1941">
                  <c:v>377</c:v>
                </c:pt>
                <c:pt idx="1942">
                  <c:v>381</c:v>
                </c:pt>
                <c:pt idx="1943">
                  <c:v>810</c:v>
                </c:pt>
                <c:pt idx="1944">
                  <c:v>50</c:v>
                </c:pt>
                <c:pt idx="1945">
                  <c:v>105</c:v>
                </c:pt>
                <c:pt idx="1946">
                  <c:v>54</c:v>
                </c:pt>
                <c:pt idx="1947">
                  <c:v>58</c:v>
                </c:pt>
                <c:pt idx="1948">
                  <c:v>54</c:v>
                </c:pt>
                <c:pt idx="1949">
                  <c:v>56</c:v>
                </c:pt>
                <c:pt idx="1950">
                  <c:v>130</c:v>
                </c:pt>
                <c:pt idx="1951">
                  <c:v>754</c:v>
                </c:pt>
                <c:pt idx="1952">
                  <c:v>3107</c:v>
                </c:pt>
                <c:pt idx="1953">
                  <c:v>3399</c:v>
                </c:pt>
                <c:pt idx="1954">
                  <c:v>3664</c:v>
                </c:pt>
                <c:pt idx="1955">
                  <c:v>1961</c:v>
                </c:pt>
                <c:pt idx="1956">
                  <c:v>490</c:v>
                </c:pt>
                <c:pt idx="1957">
                  <c:v>233</c:v>
                </c:pt>
                <c:pt idx="1958">
                  <c:v>596</c:v>
                </c:pt>
                <c:pt idx="1959">
                  <c:v>538</c:v>
                </c:pt>
                <c:pt idx="1960">
                  <c:v>933</c:v>
                </c:pt>
                <c:pt idx="1961">
                  <c:v>1058</c:v>
                </c:pt>
                <c:pt idx="1962">
                  <c:v>218</c:v>
                </c:pt>
                <c:pt idx="1963">
                  <c:v>370</c:v>
                </c:pt>
                <c:pt idx="1964">
                  <c:v>88</c:v>
                </c:pt>
                <c:pt idx="1965">
                  <c:v>95</c:v>
                </c:pt>
                <c:pt idx="1966">
                  <c:v>376</c:v>
                </c:pt>
                <c:pt idx="1967">
                  <c:v>480</c:v>
                </c:pt>
                <c:pt idx="1968">
                  <c:v>158</c:v>
                </c:pt>
                <c:pt idx="1969">
                  <c:v>40</c:v>
                </c:pt>
                <c:pt idx="1970">
                  <c:v>129</c:v>
                </c:pt>
                <c:pt idx="1971">
                  <c:v>544</c:v>
                </c:pt>
                <c:pt idx="1972">
                  <c:v>10</c:v>
                </c:pt>
                <c:pt idx="1973">
                  <c:v>119</c:v>
                </c:pt>
                <c:pt idx="1974">
                  <c:v>39</c:v>
                </c:pt>
                <c:pt idx="1975">
                  <c:v>140</c:v>
                </c:pt>
                <c:pt idx="1976">
                  <c:v>402</c:v>
                </c:pt>
                <c:pt idx="1977">
                  <c:v>12</c:v>
                </c:pt>
                <c:pt idx="1978">
                  <c:v>438</c:v>
                </c:pt>
                <c:pt idx="1979">
                  <c:v>303</c:v>
                </c:pt>
                <c:pt idx="1980">
                  <c:v>367</c:v>
                </c:pt>
                <c:pt idx="1981">
                  <c:v>255</c:v>
                </c:pt>
                <c:pt idx="1982">
                  <c:v>581</c:v>
                </c:pt>
                <c:pt idx="1983">
                  <c:v>420</c:v>
                </c:pt>
                <c:pt idx="1984">
                  <c:v>72</c:v>
                </c:pt>
                <c:pt idx="1985">
                  <c:v>94</c:v>
                </c:pt>
                <c:pt idx="1986">
                  <c:v>1064</c:v>
                </c:pt>
                <c:pt idx="1987">
                  <c:v>714</c:v>
                </c:pt>
                <c:pt idx="1988">
                  <c:v>1115</c:v>
                </c:pt>
                <c:pt idx="1989">
                  <c:v>802</c:v>
                </c:pt>
                <c:pt idx="1990">
                  <c:v>109</c:v>
                </c:pt>
                <c:pt idx="1991">
                  <c:v>109</c:v>
                </c:pt>
                <c:pt idx="1992">
                  <c:v>60</c:v>
                </c:pt>
                <c:pt idx="1993">
                  <c:v>73</c:v>
                </c:pt>
                <c:pt idx="1994">
                  <c:v>1045</c:v>
                </c:pt>
                <c:pt idx="1995">
                  <c:v>738</c:v>
                </c:pt>
                <c:pt idx="1996">
                  <c:v>122</c:v>
                </c:pt>
                <c:pt idx="1997">
                  <c:v>108</c:v>
                </c:pt>
                <c:pt idx="1998">
                  <c:v>680</c:v>
                </c:pt>
                <c:pt idx="1999">
                  <c:v>508</c:v>
                </c:pt>
                <c:pt idx="2000">
                  <c:v>42</c:v>
                </c:pt>
                <c:pt idx="2001">
                  <c:v>250</c:v>
                </c:pt>
                <c:pt idx="2002">
                  <c:v>164</c:v>
                </c:pt>
                <c:pt idx="2003">
                  <c:v>164</c:v>
                </c:pt>
                <c:pt idx="2004">
                  <c:v>65</c:v>
                </c:pt>
                <c:pt idx="2005">
                  <c:v>199</c:v>
                </c:pt>
                <c:pt idx="2006">
                  <c:v>57</c:v>
                </c:pt>
                <c:pt idx="2007">
                  <c:v>80</c:v>
                </c:pt>
                <c:pt idx="2008">
                  <c:v>830</c:v>
                </c:pt>
                <c:pt idx="2009">
                  <c:v>406</c:v>
                </c:pt>
                <c:pt idx="2010">
                  <c:v>199</c:v>
                </c:pt>
                <c:pt idx="2011">
                  <c:v>916</c:v>
                </c:pt>
                <c:pt idx="2012">
                  <c:v>244</c:v>
                </c:pt>
                <c:pt idx="2013">
                  <c:v>150</c:v>
                </c:pt>
                <c:pt idx="2014">
                  <c:v>354</c:v>
                </c:pt>
                <c:pt idx="2015">
                  <c:v>100</c:v>
                </c:pt>
                <c:pt idx="2016">
                  <c:v>121</c:v>
                </c:pt>
                <c:pt idx="2017">
                  <c:v>469</c:v>
                </c:pt>
                <c:pt idx="2018">
                  <c:v>50</c:v>
                </c:pt>
                <c:pt idx="2019">
                  <c:v>180</c:v>
                </c:pt>
                <c:pt idx="2020">
                  <c:v>1513</c:v>
                </c:pt>
                <c:pt idx="2021">
                  <c:v>1236</c:v>
                </c:pt>
                <c:pt idx="2022">
                  <c:v>2471</c:v>
                </c:pt>
                <c:pt idx="2023">
                  <c:v>1954</c:v>
                </c:pt>
                <c:pt idx="2024">
                  <c:v>436</c:v>
                </c:pt>
                <c:pt idx="2025">
                  <c:v>416</c:v>
                </c:pt>
                <c:pt idx="2026">
                  <c:v>906</c:v>
                </c:pt>
                <c:pt idx="2027">
                  <c:v>871</c:v>
                </c:pt>
                <c:pt idx="2028">
                  <c:v>1312</c:v>
                </c:pt>
                <c:pt idx="2029">
                  <c:v>470</c:v>
                </c:pt>
                <c:pt idx="2030">
                  <c:v>3512</c:v>
                </c:pt>
                <c:pt idx="2031">
                  <c:v>777</c:v>
                </c:pt>
                <c:pt idx="2032">
                  <c:v>410</c:v>
                </c:pt>
                <c:pt idx="2033">
                  <c:v>2569</c:v>
                </c:pt>
                <c:pt idx="2034">
                  <c:v>60</c:v>
                </c:pt>
                <c:pt idx="2035">
                  <c:v>250</c:v>
                </c:pt>
                <c:pt idx="2036">
                  <c:v>130</c:v>
                </c:pt>
                <c:pt idx="2037">
                  <c:v>219</c:v>
                </c:pt>
                <c:pt idx="2038">
                  <c:v>100</c:v>
                </c:pt>
                <c:pt idx="2039">
                  <c:v>199</c:v>
                </c:pt>
                <c:pt idx="2040">
                  <c:v>50</c:v>
                </c:pt>
                <c:pt idx="2041">
                  <c:v>430</c:v>
                </c:pt>
                <c:pt idx="2042">
                  <c:v>417</c:v>
                </c:pt>
                <c:pt idx="2043">
                  <c:v>144</c:v>
                </c:pt>
                <c:pt idx="2044">
                  <c:v>2442</c:v>
                </c:pt>
                <c:pt idx="2045">
                  <c:v>891</c:v>
                </c:pt>
                <c:pt idx="2046">
                  <c:v>571</c:v>
                </c:pt>
                <c:pt idx="2047">
                  <c:v>3194</c:v>
                </c:pt>
                <c:pt idx="2048">
                  <c:v>2065</c:v>
                </c:pt>
                <c:pt idx="2049">
                  <c:v>3809</c:v>
                </c:pt>
                <c:pt idx="2050">
                  <c:v>552</c:v>
                </c:pt>
                <c:pt idx="2051">
                  <c:v>495</c:v>
                </c:pt>
                <c:pt idx="2052">
                  <c:v>709</c:v>
                </c:pt>
                <c:pt idx="2053">
                  <c:v>669</c:v>
                </c:pt>
                <c:pt idx="2054">
                  <c:v>1062</c:v>
                </c:pt>
                <c:pt idx="2055">
                  <c:v>651</c:v>
                </c:pt>
                <c:pt idx="2056">
                  <c:v>434</c:v>
                </c:pt>
                <c:pt idx="2057">
                  <c:v>380</c:v>
                </c:pt>
                <c:pt idx="2058">
                  <c:v>288</c:v>
                </c:pt>
                <c:pt idx="2059">
                  <c:v>3670</c:v>
                </c:pt>
                <c:pt idx="2060">
                  <c:v>3456</c:v>
                </c:pt>
                <c:pt idx="2061">
                  <c:v>2716</c:v>
                </c:pt>
                <c:pt idx="2062">
                  <c:v>2545</c:v>
                </c:pt>
                <c:pt idx="2063">
                  <c:v>409</c:v>
                </c:pt>
                <c:pt idx="2064">
                  <c:v>213</c:v>
                </c:pt>
                <c:pt idx="2065">
                  <c:v>383</c:v>
                </c:pt>
                <c:pt idx="2066">
                  <c:v>360</c:v>
                </c:pt>
                <c:pt idx="2067">
                  <c:v>250</c:v>
                </c:pt>
                <c:pt idx="2068">
                  <c:v>144</c:v>
                </c:pt>
                <c:pt idx="2069">
                  <c:v>100</c:v>
                </c:pt>
                <c:pt idx="2070">
                  <c:v>75</c:v>
                </c:pt>
                <c:pt idx="2071">
                  <c:v>21</c:v>
                </c:pt>
                <c:pt idx="2072">
                  <c:v>108</c:v>
                </c:pt>
                <c:pt idx="2073">
                  <c:v>40</c:v>
                </c:pt>
                <c:pt idx="2074">
                  <c:v>4</c:v>
                </c:pt>
                <c:pt idx="2075">
                  <c:v>761</c:v>
                </c:pt>
                <c:pt idx="2076">
                  <c:v>390</c:v>
                </c:pt>
                <c:pt idx="2077">
                  <c:v>959</c:v>
                </c:pt>
                <c:pt idx="2078">
                  <c:v>1628</c:v>
                </c:pt>
                <c:pt idx="2079">
                  <c:v>198</c:v>
                </c:pt>
                <c:pt idx="2080">
                  <c:v>138</c:v>
                </c:pt>
                <c:pt idx="2081">
                  <c:v>144</c:v>
                </c:pt>
                <c:pt idx="2082">
                  <c:v>55</c:v>
                </c:pt>
                <c:pt idx="2083">
                  <c:v>108</c:v>
                </c:pt>
                <c:pt idx="2084">
                  <c:v>1240</c:v>
                </c:pt>
                <c:pt idx="2085">
                  <c:v>250</c:v>
                </c:pt>
                <c:pt idx="2086">
                  <c:v>125</c:v>
                </c:pt>
                <c:pt idx="2087">
                  <c:v>107</c:v>
                </c:pt>
                <c:pt idx="2088">
                  <c:v>287</c:v>
                </c:pt>
                <c:pt idx="2089">
                  <c:v>250</c:v>
                </c:pt>
                <c:pt idx="2090">
                  <c:v>42</c:v>
                </c:pt>
                <c:pt idx="2091">
                  <c:v>26</c:v>
                </c:pt>
                <c:pt idx="2092">
                  <c:v>50</c:v>
                </c:pt>
                <c:pt idx="2093">
                  <c:v>766</c:v>
                </c:pt>
                <c:pt idx="2094">
                  <c:v>1161</c:v>
                </c:pt>
                <c:pt idx="2095">
                  <c:v>12</c:v>
                </c:pt>
                <c:pt idx="2096">
                  <c:v>174</c:v>
                </c:pt>
                <c:pt idx="2097">
                  <c:v>107</c:v>
                </c:pt>
                <c:pt idx="2098">
                  <c:v>70</c:v>
                </c:pt>
                <c:pt idx="2099">
                  <c:v>617</c:v>
                </c:pt>
                <c:pt idx="2100">
                  <c:v>702</c:v>
                </c:pt>
                <c:pt idx="2101">
                  <c:v>409</c:v>
                </c:pt>
                <c:pt idx="2102">
                  <c:v>559</c:v>
                </c:pt>
                <c:pt idx="2103">
                  <c:v>175</c:v>
                </c:pt>
                <c:pt idx="2104">
                  <c:v>2789</c:v>
                </c:pt>
                <c:pt idx="2105">
                  <c:v>4215</c:v>
                </c:pt>
                <c:pt idx="2106">
                  <c:v>151</c:v>
                </c:pt>
                <c:pt idx="2107">
                  <c:v>76</c:v>
                </c:pt>
                <c:pt idx="2108">
                  <c:v>75</c:v>
                </c:pt>
                <c:pt idx="2109">
                  <c:v>381</c:v>
                </c:pt>
                <c:pt idx="2110">
                  <c:v>161</c:v>
                </c:pt>
                <c:pt idx="2111">
                  <c:v>554</c:v>
                </c:pt>
                <c:pt idx="2112">
                  <c:v>83</c:v>
                </c:pt>
                <c:pt idx="2113">
                  <c:v>738</c:v>
                </c:pt>
                <c:pt idx="2114">
                  <c:v>102</c:v>
                </c:pt>
                <c:pt idx="2115">
                  <c:v>165</c:v>
                </c:pt>
                <c:pt idx="2116">
                  <c:v>1278</c:v>
                </c:pt>
                <c:pt idx="2117">
                  <c:v>1683</c:v>
                </c:pt>
                <c:pt idx="2118">
                  <c:v>329</c:v>
                </c:pt>
                <c:pt idx="2119">
                  <c:v>1001</c:v>
                </c:pt>
                <c:pt idx="2120">
                  <c:v>987</c:v>
                </c:pt>
                <c:pt idx="2121">
                  <c:v>122</c:v>
                </c:pt>
                <c:pt idx="2122">
                  <c:v>1445</c:v>
                </c:pt>
                <c:pt idx="2123">
                  <c:v>206</c:v>
                </c:pt>
                <c:pt idx="2124">
                  <c:v>311</c:v>
                </c:pt>
                <c:pt idx="2125">
                  <c:v>252</c:v>
                </c:pt>
                <c:pt idx="2126">
                  <c:v>396</c:v>
                </c:pt>
                <c:pt idx="2127">
                  <c:v>8</c:v>
                </c:pt>
                <c:pt idx="2128">
                  <c:v>42</c:v>
                </c:pt>
                <c:pt idx="2129">
                  <c:v>453</c:v>
                </c:pt>
                <c:pt idx="2130">
                  <c:v>320</c:v>
                </c:pt>
                <c:pt idx="2131">
                  <c:v>440</c:v>
                </c:pt>
                <c:pt idx="2132">
                  <c:v>132</c:v>
                </c:pt>
                <c:pt idx="2133">
                  <c:v>1486</c:v>
                </c:pt>
                <c:pt idx="2134">
                  <c:v>1019</c:v>
                </c:pt>
                <c:pt idx="2135">
                  <c:v>652</c:v>
                </c:pt>
                <c:pt idx="2136">
                  <c:v>21</c:v>
                </c:pt>
                <c:pt idx="2137">
                  <c:v>150</c:v>
                </c:pt>
                <c:pt idx="2138">
                  <c:v>157</c:v>
                </c:pt>
                <c:pt idx="2139">
                  <c:v>20</c:v>
                </c:pt>
                <c:pt idx="2140">
                  <c:v>8</c:v>
                </c:pt>
                <c:pt idx="2141">
                  <c:v>314</c:v>
                </c:pt>
                <c:pt idx="2142">
                  <c:v>271</c:v>
                </c:pt>
                <c:pt idx="2143">
                  <c:v>124</c:v>
                </c:pt>
                <c:pt idx="2144">
                  <c:v>70</c:v>
                </c:pt>
                <c:pt idx="2145">
                  <c:v>249</c:v>
                </c:pt>
                <c:pt idx="2146">
                  <c:v>388</c:v>
                </c:pt>
                <c:pt idx="2147">
                  <c:v>48</c:v>
                </c:pt>
                <c:pt idx="2148">
                  <c:v>269</c:v>
                </c:pt>
                <c:pt idx="2149">
                  <c:v>84</c:v>
                </c:pt>
                <c:pt idx="2150">
                  <c:v>196</c:v>
                </c:pt>
                <c:pt idx="2151">
                  <c:v>50</c:v>
                </c:pt>
                <c:pt idx="2152">
                  <c:v>52</c:v>
                </c:pt>
                <c:pt idx="2153">
                  <c:v>98</c:v>
                </c:pt>
                <c:pt idx="2154">
                  <c:v>204</c:v>
                </c:pt>
                <c:pt idx="2155">
                  <c:v>999</c:v>
                </c:pt>
                <c:pt idx="2156">
                  <c:v>135</c:v>
                </c:pt>
                <c:pt idx="2157">
                  <c:v>115</c:v>
                </c:pt>
                <c:pt idx="2158">
                  <c:v>763</c:v>
                </c:pt>
                <c:pt idx="2159">
                  <c:v>659</c:v>
                </c:pt>
                <c:pt idx="2160">
                  <c:v>60</c:v>
                </c:pt>
                <c:pt idx="2161">
                  <c:v>107</c:v>
                </c:pt>
                <c:pt idx="2162">
                  <c:v>150</c:v>
                </c:pt>
                <c:pt idx="2163">
                  <c:v>54</c:v>
                </c:pt>
                <c:pt idx="2164">
                  <c:v>58</c:v>
                </c:pt>
                <c:pt idx="2165">
                  <c:v>91</c:v>
                </c:pt>
                <c:pt idx="2166">
                  <c:v>83</c:v>
                </c:pt>
                <c:pt idx="2167">
                  <c:v>50</c:v>
                </c:pt>
                <c:pt idx="2168">
                  <c:v>448</c:v>
                </c:pt>
                <c:pt idx="2169">
                  <c:v>215</c:v>
                </c:pt>
                <c:pt idx="2170">
                  <c:v>100</c:v>
                </c:pt>
                <c:pt idx="2171">
                  <c:v>219</c:v>
                </c:pt>
                <c:pt idx="2172">
                  <c:v>111</c:v>
                </c:pt>
                <c:pt idx="2173">
                  <c:v>254</c:v>
                </c:pt>
                <c:pt idx="2174">
                  <c:v>200</c:v>
                </c:pt>
                <c:pt idx="2175">
                  <c:v>144</c:v>
                </c:pt>
                <c:pt idx="2176">
                  <c:v>146</c:v>
                </c:pt>
                <c:pt idx="2177">
                  <c:v>83</c:v>
                </c:pt>
                <c:pt idx="2178">
                  <c:v>171</c:v>
                </c:pt>
                <c:pt idx="2179">
                  <c:v>160</c:v>
                </c:pt>
                <c:pt idx="2180">
                  <c:v>69</c:v>
                </c:pt>
                <c:pt idx="2181">
                  <c:v>937</c:v>
                </c:pt>
                <c:pt idx="2182">
                  <c:v>99</c:v>
                </c:pt>
                <c:pt idx="2183">
                  <c:v>211</c:v>
                </c:pt>
                <c:pt idx="2184">
                  <c:v>114</c:v>
                </c:pt>
                <c:pt idx="2185">
                  <c:v>1205</c:v>
                </c:pt>
                <c:pt idx="2186">
                  <c:v>159</c:v>
                </c:pt>
                <c:pt idx="2187">
                  <c:v>747</c:v>
                </c:pt>
                <c:pt idx="2188">
                  <c:v>134</c:v>
                </c:pt>
                <c:pt idx="2189">
                  <c:v>118</c:v>
                </c:pt>
                <c:pt idx="2190">
                  <c:v>35</c:v>
                </c:pt>
                <c:pt idx="2191">
                  <c:v>163</c:v>
                </c:pt>
                <c:pt idx="2192">
                  <c:v>468</c:v>
                </c:pt>
                <c:pt idx="2193">
                  <c:v>297</c:v>
                </c:pt>
                <c:pt idx="2194">
                  <c:v>983</c:v>
                </c:pt>
                <c:pt idx="2195">
                  <c:v>89</c:v>
                </c:pt>
                <c:pt idx="2196">
                  <c:v>74</c:v>
                </c:pt>
                <c:pt idx="2197">
                  <c:v>74</c:v>
                </c:pt>
                <c:pt idx="2198">
                  <c:v>88</c:v>
                </c:pt>
                <c:pt idx="2199">
                  <c:v>145</c:v>
                </c:pt>
                <c:pt idx="2200">
                  <c:v>131</c:v>
                </c:pt>
                <c:pt idx="2201">
                  <c:v>10</c:v>
                </c:pt>
                <c:pt idx="2202">
                  <c:v>1153</c:v>
                </c:pt>
                <c:pt idx="2203">
                  <c:v>768</c:v>
                </c:pt>
                <c:pt idx="2204">
                  <c:v>34</c:v>
                </c:pt>
                <c:pt idx="2205">
                  <c:v>59</c:v>
                </c:pt>
                <c:pt idx="2206">
                  <c:v>743</c:v>
                </c:pt>
                <c:pt idx="2207">
                  <c:v>522</c:v>
                </c:pt>
                <c:pt idx="2208">
                  <c:v>2771</c:v>
                </c:pt>
                <c:pt idx="2209">
                  <c:v>1869</c:v>
                </c:pt>
                <c:pt idx="2210">
                  <c:v>66</c:v>
                </c:pt>
                <c:pt idx="2211">
                  <c:v>94</c:v>
                </c:pt>
                <c:pt idx="2212">
                  <c:v>193</c:v>
                </c:pt>
                <c:pt idx="2213">
                  <c:v>205</c:v>
                </c:pt>
                <c:pt idx="2214">
                  <c:v>79</c:v>
                </c:pt>
                <c:pt idx="2215">
                  <c:v>77</c:v>
                </c:pt>
                <c:pt idx="2216">
                  <c:v>98</c:v>
                </c:pt>
                <c:pt idx="2217">
                  <c:v>132</c:v>
                </c:pt>
                <c:pt idx="2218">
                  <c:v>1281</c:v>
                </c:pt>
                <c:pt idx="2219">
                  <c:v>878</c:v>
                </c:pt>
                <c:pt idx="2220">
                  <c:v>321</c:v>
                </c:pt>
                <c:pt idx="2221">
                  <c:v>380</c:v>
                </c:pt>
                <c:pt idx="2222">
                  <c:v>952</c:v>
                </c:pt>
                <c:pt idx="2223">
                  <c:v>626</c:v>
                </c:pt>
                <c:pt idx="2224">
                  <c:v>202</c:v>
                </c:pt>
                <c:pt idx="2225">
                  <c:v>220</c:v>
                </c:pt>
                <c:pt idx="2226">
                  <c:v>280</c:v>
                </c:pt>
                <c:pt idx="2227">
                  <c:v>304</c:v>
                </c:pt>
                <c:pt idx="2228">
                  <c:v>24</c:v>
                </c:pt>
                <c:pt idx="2229">
                  <c:v>115</c:v>
                </c:pt>
                <c:pt idx="2230">
                  <c:v>98</c:v>
                </c:pt>
                <c:pt idx="2231">
                  <c:v>92</c:v>
                </c:pt>
                <c:pt idx="2232">
                  <c:v>395</c:v>
                </c:pt>
                <c:pt idx="2233">
                  <c:v>147</c:v>
                </c:pt>
                <c:pt idx="2234">
                  <c:v>154</c:v>
                </c:pt>
                <c:pt idx="2235">
                  <c:v>1680</c:v>
                </c:pt>
                <c:pt idx="2236">
                  <c:v>2094</c:v>
                </c:pt>
                <c:pt idx="2237">
                  <c:v>2096</c:v>
                </c:pt>
                <c:pt idx="2238">
                  <c:v>1466</c:v>
                </c:pt>
                <c:pt idx="2239">
                  <c:v>871</c:v>
                </c:pt>
                <c:pt idx="2240">
                  <c:v>934</c:v>
                </c:pt>
                <c:pt idx="2241">
                  <c:v>156</c:v>
                </c:pt>
                <c:pt idx="2242">
                  <c:v>106</c:v>
                </c:pt>
                <c:pt idx="2243">
                  <c:v>114</c:v>
                </c:pt>
                <c:pt idx="2244">
                  <c:v>99</c:v>
                </c:pt>
                <c:pt idx="2245">
                  <c:v>76</c:v>
                </c:pt>
                <c:pt idx="2246">
                  <c:v>133</c:v>
                </c:pt>
                <c:pt idx="2247">
                  <c:v>620</c:v>
                </c:pt>
                <c:pt idx="2248">
                  <c:v>679</c:v>
                </c:pt>
                <c:pt idx="2249">
                  <c:v>380</c:v>
                </c:pt>
                <c:pt idx="2250">
                  <c:v>198</c:v>
                </c:pt>
                <c:pt idx="2251">
                  <c:v>260</c:v>
                </c:pt>
                <c:pt idx="2252">
                  <c:v>168</c:v>
                </c:pt>
                <c:pt idx="2253">
                  <c:v>392</c:v>
                </c:pt>
                <c:pt idx="2254">
                  <c:v>21</c:v>
                </c:pt>
                <c:pt idx="2255">
                  <c:v>35</c:v>
                </c:pt>
                <c:pt idx="2256">
                  <c:v>99</c:v>
                </c:pt>
                <c:pt idx="2257">
                  <c:v>20</c:v>
                </c:pt>
                <c:pt idx="2258">
                  <c:v>28</c:v>
                </c:pt>
                <c:pt idx="2259">
                  <c:v>21</c:v>
                </c:pt>
                <c:pt idx="2260">
                  <c:v>29</c:v>
                </c:pt>
                <c:pt idx="2261">
                  <c:v>25</c:v>
                </c:pt>
                <c:pt idx="2262">
                  <c:v>231</c:v>
                </c:pt>
                <c:pt idx="2263">
                  <c:v>160</c:v>
                </c:pt>
                <c:pt idx="2264">
                  <c:v>120</c:v>
                </c:pt>
                <c:pt idx="2265">
                  <c:v>73</c:v>
                </c:pt>
                <c:pt idx="2266">
                  <c:v>658</c:v>
                </c:pt>
                <c:pt idx="2267">
                  <c:v>91</c:v>
                </c:pt>
                <c:pt idx="2268">
                  <c:v>230</c:v>
                </c:pt>
                <c:pt idx="2269">
                  <c:v>92</c:v>
                </c:pt>
                <c:pt idx="2270">
                  <c:v>575</c:v>
                </c:pt>
                <c:pt idx="2271">
                  <c:v>1318</c:v>
                </c:pt>
                <c:pt idx="2272">
                  <c:v>159</c:v>
                </c:pt>
                <c:pt idx="2273">
                  <c:v>18</c:v>
                </c:pt>
                <c:pt idx="2274">
                  <c:v>226</c:v>
                </c:pt>
                <c:pt idx="2275">
                  <c:v>17</c:v>
                </c:pt>
                <c:pt idx="2276">
                  <c:v>251</c:v>
                </c:pt>
                <c:pt idx="2277">
                  <c:v>50</c:v>
                </c:pt>
                <c:pt idx="2278">
                  <c:v>403</c:v>
                </c:pt>
                <c:pt idx="2279">
                  <c:v>708</c:v>
                </c:pt>
                <c:pt idx="2280">
                  <c:v>260</c:v>
                </c:pt>
                <c:pt idx="2281">
                  <c:v>913</c:v>
                </c:pt>
                <c:pt idx="2282">
                  <c:v>1721</c:v>
                </c:pt>
                <c:pt idx="2283">
                  <c:v>375</c:v>
                </c:pt>
                <c:pt idx="2284">
                  <c:v>243</c:v>
                </c:pt>
                <c:pt idx="2285">
                  <c:v>332</c:v>
                </c:pt>
                <c:pt idx="2286">
                  <c:v>106</c:v>
                </c:pt>
                <c:pt idx="2287">
                  <c:v>265</c:v>
                </c:pt>
                <c:pt idx="2288">
                  <c:v>18</c:v>
                </c:pt>
                <c:pt idx="2289">
                  <c:v>18</c:v>
                </c:pt>
                <c:pt idx="2290">
                  <c:v>383</c:v>
                </c:pt>
                <c:pt idx="2291">
                  <c:v>148</c:v>
                </c:pt>
                <c:pt idx="2292">
                  <c:v>146</c:v>
                </c:pt>
                <c:pt idx="2293">
                  <c:v>171</c:v>
                </c:pt>
                <c:pt idx="2294">
                  <c:v>426</c:v>
                </c:pt>
                <c:pt idx="2295">
                  <c:v>463</c:v>
                </c:pt>
                <c:pt idx="2296">
                  <c:v>392</c:v>
                </c:pt>
                <c:pt idx="2297">
                  <c:v>55</c:v>
                </c:pt>
                <c:pt idx="2298">
                  <c:v>248</c:v>
                </c:pt>
                <c:pt idx="2299">
                  <c:v>426</c:v>
                </c:pt>
                <c:pt idx="2300">
                  <c:v>770</c:v>
                </c:pt>
                <c:pt idx="2301">
                  <c:v>1824</c:v>
                </c:pt>
                <c:pt idx="2302">
                  <c:v>188</c:v>
                </c:pt>
                <c:pt idx="2303">
                  <c:v>251</c:v>
                </c:pt>
                <c:pt idx="2304">
                  <c:v>1001</c:v>
                </c:pt>
                <c:pt idx="2305">
                  <c:v>248</c:v>
                </c:pt>
                <c:pt idx="2306">
                  <c:v>159</c:v>
                </c:pt>
                <c:pt idx="2307">
                  <c:v>43</c:v>
                </c:pt>
                <c:pt idx="2308">
                  <c:v>1961</c:v>
                </c:pt>
                <c:pt idx="2309">
                  <c:v>2313</c:v>
                </c:pt>
                <c:pt idx="2310">
                  <c:v>514</c:v>
                </c:pt>
                <c:pt idx="2311">
                  <c:v>153</c:v>
                </c:pt>
                <c:pt idx="2312">
                  <c:v>90</c:v>
                </c:pt>
                <c:pt idx="2313">
                  <c:v>148</c:v>
                </c:pt>
                <c:pt idx="2314">
                  <c:v>51</c:v>
                </c:pt>
                <c:pt idx="2315">
                  <c:v>426</c:v>
                </c:pt>
                <c:pt idx="2316">
                  <c:v>320</c:v>
                </c:pt>
                <c:pt idx="2317">
                  <c:v>202</c:v>
                </c:pt>
                <c:pt idx="2318">
                  <c:v>679</c:v>
                </c:pt>
                <c:pt idx="2319">
                  <c:v>746</c:v>
                </c:pt>
                <c:pt idx="2320">
                  <c:v>1153</c:v>
                </c:pt>
                <c:pt idx="2321">
                  <c:v>199</c:v>
                </c:pt>
                <c:pt idx="2322">
                  <c:v>1643</c:v>
                </c:pt>
                <c:pt idx="2323">
                  <c:v>179</c:v>
                </c:pt>
                <c:pt idx="2324">
                  <c:v>659</c:v>
                </c:pt>
                <c:pt idx="2325">
                  <c:v>149</c:v>
                </c:pt>
                <c:pt idx="2326">
                  <c:v>138</c:v>
                </c:pt>
                <c:pt idx="2327">
                  <c:v>197</c:v>
                </c:pt>
                <c:pt idx="2328">
                  <c:v>178</c:v>
                </c:pt>
                <c:pt idx="2329">
                  <c:v>154</c:v>
                </c:pt>
                <c:pt idx="2330">
                  <c:v>108</c:v>
                </c:pt>
                <c:pt idx="2331">
                  <c:v>111</c:v>
                </c:pt>
                <c:pt idx="2332">
                  <c:v>85</c:v>
                </c:pt>
                <c:pt idx="2333">
                  <c:v>1707</c:v>
                </c:pt>
                <c:pt idx="2334">
                  <c:v>1190</c:v>
                </c:pt>
                <c:pt idx="2335">
                  <c:v>551</c:v>
                </c:pt>
                <c:pt idx="2336">
                  <c:v>393</c:v>
                </c:pt>
                <c:pt idx="2337">
                  <c:v>20</c:v>
                </c:pt>
                <c:pt idx="2338">
                  <c:v>22</c:v>
                </c:pt>
                <c:pt idx="2339">
                  <c:v>15</c:v>
                </c:pt>
                <c:pt idx="2340">
                  <c:v>18</c:v>
                </c:pt>
                <c:pt idx="2341">
                  <c:v>37</c:v>
                </c:pt>
                <c:pt idx="2342">
                  <c:v>55</c:v>
                </c:pt>
                <c:pt idx="2343">
                  <c:v>426</c:v>
                </c:pt>
                <c:pt idx="2344">
                  <c:v>284</c:v>
                </c:pt>
                <c:pt idx="2345">
                  <c:v>1742</c:v>
                </c:pt>
                <c:pt idx="2346">
                  <c:v>1337</c:v>
                </c:pt>
                <c:pt idx="2347">
                  <c:v>84</c:v>
                </c:pt>
                <c:pt idx="2348">
                  <c:v>100</c:v>
                </c:pt>
                <c:pt idx="2349">
                  <c:v>1310</c:v>
                </c:pt>
                <c:pt idx="2350">
                  <c:v>1112</c:v>
                </c:pt>
                <c:pt idx="2351">
                  <c:v>243</c:v>
                </c:pt>
                <c:pt idx="2352">
                  <c:v>235</c:v>
                </c:pt>
                <c:pt idx="2353">
                  <c:v>74</c:v>
                </c:pt>
                <c:pt idx="2354">
                  <c:v>84</c:v>
                </c:pt>
                <c:pt idx="2355">
                  <c:v>18</c:v>
                </c:pt>
                <c:pt idx="2356">
                  <c:v>19</c:v>
                </c:pt>
                <c:pt idx="2357">
                  <c:v>18</c:v>
                </c:pt>
                <c:pt idx="2358">
                  <c:v>18</c:v>
                </c:pt>
                <c:pt idx="2359">
                  <c:v>1590</c:v>
                </c:pt>
                <c:pt idx="2360">
                  <c:v>1788</c:v>
                </c:pt>
                <c:pt idx="2361">
                  <c:v>92</c:v>
                </c:pt>
                <c:pt idx="2362">
                  <c:v>146</c:v>
                </c:pt>
                <c:pt idx="2363">
                  <c:v>152</c:v>
                </c:pt>
                <c:pt idx="2364">
                  <c:v>167</c:v>
                </c:pt>
                <c:pt idx="2365">
                  <c:v>75</c:v>
                </c:pt>
                <c:pt idx="2366">
                  <c:v>7</c:v>
                </c:pt>
                <c:pt idx="2367">
                  <c:v>234</c:v>
                </c:pt>
                <c:pt idx="2368">
                  <c:v>154</c:v>
                </c:pt>
                <c:pt idx="2369">
                  <c:v>128</c:v>
                </c:pt>
                <c:pt idx="2370">
                  <c:v>260</c:v>
                </c:pt>
                <c:pt idx="2371">
                  <c:v>145</c:v>
                </c:pt>
                <c:pt idx="2372">
                  <c:v>202</c:v>
                </c:pt>
                <c:pt idx="2373">
                  <c:v>54</c:v>
                </c:pt>
                <c:pt idx="2374">
                  <c:v>96</c:v>
                </c:pt>
                <c:pt idx="2375">
                  <c:v>145</c:v>
                </c:pt>
                <c:pt idx="2376">
                  <c:v>435</c:v>
                </c:pt>
                <c:pt idx="2377">
                  <c:v>192</c:v>
                </c:pt>
                <c:pt idx="2378">
                  <c:v>250</c:v>
                </c:pt>
                <c:pt idx="2379">
                  <c:v>79</c:v>
                </c:pt>
                <c:pt idx="2380">
                  <c:v>172</c:v>
                </c:pt>
                <c:pt idx="2381">
                  <c:v>30</c:v>
                </c:pt>
                <c:pt idx="2382">
                  <c:v>251</c:v>
                </c:pt>
                <c:pt idx="2383">
                  <c:v>73</c:v>
                </c:pt>
                <c:pt idx="2384">
                  <c:v>334</c:v>
                </c:pt>
                <c:pt idx="2385">
                  <c:v>95</c:v>
                </c:pt>
                <c:pt idx="2386">
                  <c:v>152</c:v>
                </c:pt>
                <c:pt idx="2387">
                  <c:v>99</c:v>
                </c:pt>
                <c:pt idx="2388">
                  <c:v>50</c:v>
                </c:pt>
                <c:pt idx="2389">
                  <c:v>71</c:v>
                </c:pt>
                <c:pt idx="2390">
                  <c:v>50</c:v>
                </c:pt>
                <c:pt idx="2391">
                  <c:v>344</c:v>
                </c:pt>
                <c:pt idx="2392">
                  <c:v>293</c:v>
                </c:pt>
                <c:pt idx="2393">
                  <c:v>51</c:v>
                </c:pt>
                <c:pt idx="2394">
                  <c:v>65</c:v>
                </c:pt>
                <c:pt idx="2395">
                  <c:v>288</c:v>
                </c:pt>
                <c:pt idx="2396">
                  <c:v>250</c:v>
                </c:pt>
                <c:pt idx="2397">
                  <c:v>294</c:v>
                </c:pt>
                <c:pt idx="2398">
                  <c:v>205</c:v>
                </c:pt>
                <c:pt idx="2399">
                  <c:v>30</c:v>
                </c:pt>
                <c:pt idx="2400">
                  <c:v>510</c:v>
                </c:pt>
                <c:pt idx="2401">
                  <c:v>465</c:v>
                </c:pt>
                <c:pt idx="2402">
                  <c:v>88</c:v>
                </c:pt>
                <c:pt idx="2403">
                  <c:v>411</c:v>
                </c:pt>
                <c:pt idx="2404">
                  <c:v>268</c:v>
                </c:pt>
                <c:pt idx="2405">
                  <c:v>12</c:v>
                </c:pt>
                <c:pt idx="2406">
                  <c:v>56</c:v>
                </c:pt>
                <c:pt idx="2407">
                  <c:v>352</c:v>
                </c:pt>
                <c:pt idx="2408">
                  <c:v>44</c:v>
                </c:pt>
                <c:pt idx="2409">
                  <c:v>473</c:v>
                </c:pt>
                <c:pt idx="2410">
                  <c:v>100</c:v>
                </c:pt>
                <c:pt idx="2411">
                  <c:v>114</c:v>
                </c:pt>
                <c:pt idx="2412">
                  <c:v>112</c:v>
                </c:pt>
                <c:pt idx="2413">
                  <c:v>151</c:v>
                </c:pt>
                <c:pt idx="2414">
                  <c:v>20</c:v>
                </c:pt>
                <c:pt idx="2415">
                  <c:v>30</c:v>
                </c:pt>
                <c:pt idx="2416">
                  <c:v>286</c:v>
                </c:pt>
                <c:pt idx="2417">
                  <c:v>351</c:v>
                </c:pt>
                <c:pt idx="2418">
                  <c:v>12</c:v>
                </c:pt>
                <c:pt idx="2419">
                  <c:v>40</c:v>
                </c:pt>
                <c:pt idx="2420">
                  <c:v>378</c:v>
                </c:pt>
                <c:pt idx="2421">
                  <c:v>109</c:v>
                </c:pt>
                <c:pt idx="2422">
                  <c:v>531</c:v>
                </c:pt>
                <c:pt idx="2423">
                  <c:v>178</c:v>
                </c:pt>
                <c:pt idx="2424">
                  <c:v>730</c:v>
                </c:pt>
                <c:pt idx="2425">
                  <c:v>445</c:v>
                </c:pt>
                <c:pt idx="2426">
                  <c:v>409</c:v>
                </c:pt>
                <c:pt idx="2427">
                  <c:v>330</c:v>
                </c:pt>
                <c:pt idx="2428">
                  <c:v>330</c:v>
                </c:pt>
                <c:pt idx="2429">
                  <c:v>411</c:v>
                </c:pt>
                <c:pt idx="2430">
                  <c:v>985</c:v>
                </c:pt>
                <c:pt idx="2431">
                  <c:v>552</c:v>
                </c:pt>
                <c:pt idx="2432">
                  <c:v>324</c:v>
                </c:pt>
                <c:pt idx="2433">
                  <c:v>150</c:v>
                </c:pt>
                <c:pt idx="2434">
                  <c:v>115</c:v>
                </c:pt>
                <c:pt idx="2435">
                  <c:v>430</c:v>
                </c:pt>
                <c:pt idx="2436">
                  <c:v>20</c:v>
                </c:pt>
                <c:pt idx="2437">
                  <c:v>316</c:v>
                </c:pt>
                <c:pt idx="2438">
                  <c:v>1658</c:v>
                </c:pt>
                <c:pt idx="2439">
                  <c:v>342</c:v>
                </c:pt>
                <c:pt idx="2440">
                  <c:v>56</c:v>
                </c:pt>
                <c:pt idx="2441">
                  <c:v>89</c:v>
                </c:pt>
                <c:pt idx="2442">
                  <c:v>615</c:v>
                </c:pt>
                <c:pt idx="2443">
                  <c:v>485</c:v>
                </c:pt>
                <c:pt idx="2444">
                  <c:v>320</c:v>
                </c:pt>
                <c:pt idx="2445">
                  <c:v>201</c:v>
                </c:pt>
                <c:pt idx="2446">
                  <c:v>2052</c:v>
                </c:pt>
                <c:pt idx="2447">
                  <c:v>149</c:v>
                </c:pt>
                <c:pt idx="2448">
                  <c:v>308</c:v>
                </c:pt>
                <c:pt idx="2449">
                  <c:v>229</c:v>
                </c:pt>
                <c:pt idx="2450">
                  <c:v>80</c:v>
                </c:pt>
                <c:pt idx="2451">
                  <c:v>90</c:v>
                </c:pt>
                <c:pt idx="2452">
                  <c:v>243</c:v>
                </c:pt>
                <c:pt idx="2453">
                  <c:v>581</c:v>
                </c:pt>
                <c:pt idx="2454">
                  <c:v>3593</c:v>
                </c:pt>
                <c:pt idx="2455">
                  <c:v>182</c:v>
                </c:pt>
                <c:pt idx="2456">
                  <c:v>72</c:v>
                </c:pt>
                <c:pt idx="2457">
                  <c:v>20</c:v>
                </c:pt>
                <c:pt idx="2458">
                  <c:v>721</c:v>
                </c:pt>
                <c:pt idx="2459">
                  <c:v>2274</c:v>
                </c:pt>
                <c:pt idx="2460">
                  <c:v>1737</c:v>
                </c:pt>
                <c:pt idx="2461">
                  <c:v>406</c:v>
                </c:pt>
                <c:pt idx="2462">
                  <c:v>165</c:v>
                </c:pt>
                <c:pt idx="2463">
                  <c:v>228</c:v>
                </c:pt>
                <c:pt idx="2464">
                  <c:v>10</c:v>
                </c:pt>
                <c:pt idx="2465">
                  <c:v>802</c:v>
                </c:pt>
                <c:pt idx="2466">
                  <c:v>115</c:v>
                </c:pt>
                <c:pt idx="2467">
                  <c:v>281</c:v>
                </c:pt>
                <c:pt idx="2468">
                  <c:v>50</c:v>
                </c:pt>
                <c:pt idx="2469">
                  <c:v>682</c:v>
                </c:pt>
                <c:pt idx="2470">
                  <c:v>364</c:v>
                </c:pt>
                <c:pt idx="2471">
                  <c:v>117</c:v>
                </c:pt>
                <c:pt idx="2472">
                  <c:v>125</c:v>
                </c:pt>
                <c:pt idx="2473">
                  <c:v>553</c:v>
                </c:pt>
                <c:pt idx="2474">
                  <c:v>357</c:v>
                </c:pt>
                <c:pt idx="2475">
                  <c:v>581</c:v>
                </c:pt>
                <c:pt idx="2476">
                  <c:v>77</c:v>
                </c:pt>
                <c:pt idx="2477">
                  <c:v>3179</c:v>
                </c:pt>
                <c:pt idx="2478">
                  <c:v>2367</c:v>
                </c:pt>
                <c:pt idx="2479">
                  <c:v>1610</c:v>
                </c:pt>
                <c:pt idx="2480">
                  <c:v>377</c:v>
                </c:pt>
                <c:pt idx="2481">
                  <c:v>725</c:v>
                </c:pt>
                <c:pt idx="2482">
                  <c:v>756</c:v>
                </c:pt>
                <c:pt idx="2483">
                  <c:v>200</c:v>
                </c:pt>
                <c:pt idx="2484">
                  <c:v>2109</c:v>
                </c:pt>
                <c:pt idx="2485">
                  <c:v>1516</c:v>
                </c:pt>
                <c:pt idx="2486">
                  <c:v>261</c:v>
                </c:pt>
                <c:pt idx="2487">
                  <c:v>154</c:v>
                </c:pt>
                <c:pt idx="2488">
                  <c:v>894</c:v>
                </c:pt>
                <c:pt idx="2489">
                  <c:v>1821</c:v>
                </c:pt>
                <c:pt idx="2490">
                  <c:v>1350</c:v>
                </c:pt>
                <c:pt idx="2491">
                  <c:v>311</c:v>
                </c:pt>
                <c:pt idx="2492">
                  <c:v>50</c:v>
                </c:pt>
                <c:pt idx="2493">
                  <c:v>77</c:v>
                </c:pt>
                <c:pt idx="2494">
                  <c:v>453</c:v>
                </c:pt>
                <c:pt idx="2495">
                  <c:v>420</c:v>
                </c:pt>
                <c:pt idx="2496">
                  <c:v>434</c:v>
                </c:pt>
                <c:pt idx="2497">
                  <c:v>50</c:v>
                </c:pt>
                <c:pt idx="2498">
                  <c:v>72</c:v>
                </c:pt>
                <c:pt idx="2499">
                  <c:v>540</c:v>
                </c:pt>
                <c:pt idx="2500">
                  <c:v>50</c:v>
                </c:pt>
                <c:pt idx="2501">
                  <c:v>861</c:v>
                </c:pt>
                <c:pt idx="2502">
                  <c:v>350</c:v>
                </c:pt>
                <c:pt idx="2503">
                  <c:v>20</c:v>
                </c:pt>
                <c:pt idx="2504">
                  <c:v>114</c:v>
                </c:pt>
                <c:pt idx="2505">
                  <c:v>36</c:v>
                </c:pt>
                <c:pt idx="2506">
                  <c:v>2428</c:v>
                </c:pt>
                <c:pt idx="2507">
                  <c:v>1032</c:v>
                </c:pt>
                <c:pt idx="2508">
                  <c:v>3641</c:v>
                </c:pt>
                <c:pt idx="2509">
                  <c:v>2109</c:v>
                </c:pt>
                <c:pt idx="2510">
                  <c:v>125</c:v>
                </c:pt>
                <c:pt idx="2511">
                  <c:v>103</c:v>
                </c:pt>
                <c:pt idx="2512">
                  <c:v>60</c:v>
                </c:pt>
                <c:pt idx="2513">
                  <c:v>100</c:v>
                </c:pt>
                <c:pt idx="2514">
                  <c:v>90</c:v>
                </c:pt>
                <c:pt idx="2515">
                  <c:v>230</c:v>
                </c:pt>
                <c:pt idx="2516">
                  <c:v>40</c:v>
                </c:pt>
                <c:pt idx="2517">
                  <c:v>70</c:v>
                </c:pt>
                <c:pt idx="2518">
                  <c:v>25</c:v>
                </c:pt>
                <c:pt idx="2519">
                  <c:v>131</c:v>
                </c:pt>
                <c:pt idx="2520">
                  <c:v>55</c:v>
                </c:pt>
                <c:pt idx="2521">
                  <c:v>108</c:v>
                </c:pt>
                <c:pt idx="2522">
                  <c:v>814</c:v>
                </c:pt>
                <c:pt idx="2523">
                  <c:v>10</c:v>
                </c:pt>
                <c:pt idx="2524">
                  <c:v>293</c:v>
                </c:pt>
                <c:pt idx="2525">
                  <c:v>290</c:v>
                </c:pt>
                <c:pt idx="2526">
                  <c:v>396</c:v>
                </c:pt>
                <c:pt idx="2527">
                  <c:v>1007</c:v>
                </c:pt>
                <c:pt idx="2528">
                  <c:v>2068</c:v>
                </c:pt>
                <c:pt idx="2529">
                  <c:v>19</c:v>
                </c:pt>
                <c:pt idx="2530">
                  <c:v>349</c:v>
                </c:pt>
                <c:pt idx="2531">
                  <c:v>87</c:v>
                </c:pt>
                <c:pt idx="2532">
                  <c:v>72</c:v>
                </c:pt>
                <c:pt idx="2533">
                  <c:v>756</c:v>
                </c:pt>
                <c:pt idx="2534">
                  <c:v>19</c:v>
                </c:pt>
                <c:pt idx="2535">
                  <c:v>141</c:v>
                </c:pt>
                <c:pt idx="2536">
                  <c:v>1011</c:v>
                </c:pt>
                <c:pt idx="2537">
                  <c:v>1068</c:v>
                </c:pt>
                <c:pt idx="2538">
                  <c:v>10</c:v>
                </c:pt>
                <c:pt idx="2539">
                  <c:v>10</c:v>
                </c:pt>
                <c:pt idx="2540">
                  <c:v>209</c:v>
                </c:pt>
                <c:pt idx="2541">
                  <c:v>182</c:v>
                </c:pt>
                <c:pt idx="2542">
                  <c:v>1155</c:v>
                </c:pt>
                <c:pt idx="2543">
                  <c:v>70</c:v>
                </c:pt>
                <c:pt idx="2544">
                  <c:v>657</c:v>
                </c:pt>
                <c:pt idx="2545">
                  <c:v>20</c:v>
                </c:pt>
                <c:pt idx="2546">
                  <c:v>166</c:v>
                </c:pt>
                <c:pt idx="2547">
                  <c:v>842</c:v>
                </c:pt>
                <c:pt idx="2548">
                  <c:v>74</c:v>
                </c:pt>
                <c:pt idx="2549">
                  <c:v>130</c:v>
                </c:pt>
                <c:pt idx="2550">
                  <c:v>2118</c:v>
                </c:pt>
                <c:pt idx="2551">
                  <c:v>54</c:v>
                </c:pt>
                <c:pt idx="2552">
                  <c:v>104</c:v>
                </c:pt>
                <c:pt idx="2553">
                  <c:v>169</c:v>
                </c:pt>
                <c:pt idx="2554">
                  <c:v>976</c:v>
                </c:pt>
                <c:pt idx="2555">
                  <c:v>296</c:v>
                </c:pt>
                <c:pt idx="2556">
                  <c:v>369</c:v>
                </c:pt>
                <c:pt idx="2557">
                  <c:v>114</c:v>
                </c:pt>
                <c:pt idx="2558">
                  <c:v>122</c:v>
                </c:pt>
                <c:pt idx="2559">
                  <c:v>416</c:v>
                </c:pt>
                <c:pt idx="2560">
                  <c:v>180</c:v>
                </c:pt>
                <c:pt idx="2561">
                  <c:v>109</c:v>
                </c:pt>
                <c:pt idx="2562">
                  <c:v>103</c:v>
                </c:pt>
                <c:pt idx="2563">
                  <c:v>24</c:v>
                </c:pt>
                <c:pt idx="2564">
                  <c:v>113</c:v>
                </c:pt>
                <c:pt idx="2565">
                  <c:v>278</c:v>
                </c:pt>
                <c:pt idx="2566">
                  <c:v>34</c:v>
                </c:pt>
                <c:pt idx="2567">
                  <c:v>17</c:v>
                </c:pt>
                <c:pt idx="2568">
                  <c:v>66</c:v>
                </c:pt>
                <c:pt idx="2569">
                  <c:v>72</c:v>
                </c:pt>
                <c:pt idx="2570">
                  <c:v>65</c:v>
                </c:pt>
                <c:pt idx="2571">
                  <c:v>1361</c:v>
                </c:pt>
                <c:pt idx="2572">
                  <c:v>86</c:v>
                </c:pt>
                <c:pt idx="2573">
                  <c:v>151</c:v>
                </c:pt>
                <c:pt idx="2574">
                  <c:v>44</c:v>
                </c:pt>
                <c:pt idx="2575">
                  <c:v>66</c:v>
                </c:pt>
                <c:pt idx="2576">
                  <c:v>53</c:v>
                </c:pt>
                <c:pt idx="2577">
                  <c:v>167</c:v>
                </c:pt>
                <c:pt idx="2578">
                  <c:v>1035</c:v>
                </c:pt>
                <c:pt idx="2579">
                  <c:v>740</c:v>
                </c:pt>
                <c:pt idx="2580">
                  <c:v>306</c:v>
                </c:pt>
                <c:pt idx="2581">
                  <c:v>50</c:v>
                </c:pt>
                <c:pt idx="2582">
                  <c:v>1023</c:v>
                </c:pt>
                <c:pt idx="2583">
                  <c:v>751</c:v>
                </c:pt>
                <c:pt idx="2584">
                  <c:v>77</c:v>
                </c:pt>
                <c:pt idx="2585">
                  <c:v>1020</c:v>
                </c:pt>
                <c:pt idx="2586">
                  <c:v>748</c:v>
                </c:pt>
                <c:pt idx="2587">
                  <c:v>306</c:v>
                </c:pt>
                <c:pt idx="2588">
                  <c:v>168</c:v>
                </c:pt>
                <c:pt idx="2589">
                  <c:v>50</c:v>
                </c:pt>
                <c:pt idx="2590">
                  <c:v>180</c:v>
                </c:pt>
                <c:pt idx="2591">
                  <c:v>738</c:v>
                </c:pt>
                <c:pt idx="2592">
                  <c:v>547</c:v>
                </c:pt>
                <c:pt idx="2593">
                  <c:v>169</c:v>
                </c:pt>
                <c:pt idx="2594">
                  <c:v>129</c:v>
                </c:pt>
                <c:pt idx="2595">
                  <c:v>80</c:v>
                </c:pt>
                <c:pt idx="2596">
                  <c:v>136</c:v>
                </c:pt>
                <c:pt idx="2597">
                  <c:v>547</c:v>
                </c:pt>
                <c:pt idx="2598">
                  <c:v>407</c:v>
                </c:pt>
                <c:pt idx="2599">
                  <c:v>61</c:v>
                </c:pt>
                <c:pt idx="2600">
                  <c:v>57</c:v>
                </c:pt>
                <c:pt idx="2601">
                  <c:v>78</c:v>
                </c:pt>
                <c:pt idx="2602">
                  <c:v>50</c:v>
                </c:pt>
                <c:pt idx="2603">
                  <c:v>878</c:v>
                </c:pt>
                <c:pt idx="2604">
                  <c:v>660</c:v>
                </c:pt>
                <c:pt idx="2605">
                  <c:v>278</c:v>
                </c:pt>
                <c:pt idx="2606">
                  <c:v>196</c:v>
                </c:pt>
                <c:pt idx="2607">
                  <c:v>183</c:v>
                </c:pt>
                <c:pt idx="2608">
                  <c:v>59</c:v>
                </c:pt>
                <c:pt idx="2609">
                  <c:v>52</c:v>
                </c:pt>
                <c:pt idx="2610">
                  <c:v>108</c:v>
                </c:pt>
                <c:pt idx="2611">
                  <c:v>135</c:v>
                </c:pt>
                <c:pt idx="2612">
                  <c:v>115</c:v>
                </c:pt>
                <c:pt idx="2613">
                  <c:v>35</c:v>
                </c:pt>
                <c:pt idx="2614">
                  <c:v>105</c:v>
                </c:pt>
                <c:pt idx="2615">
                  <c:v>1000</c:v>
                </c:pt>
                <c:pt idx="2616">
                  <c:v>651</c:v>
                </c:pt>
                <c:pt idx="2617">
                  <c:v>723</c:v>
                </c:pt>
                <c:pt idx="2618">
                  <c:v>675</c:v>
                </c:pt>
                <c:pt idx="2619">
                  <c:v>183</c:v>
                </c:pt>
                <c:pt idx="2620">
                  <c:v>764</c:v>
                </c:pt>
                <c:pt idx="2621">
                  <c:v>539</c:v>
                </c:pt>
                <c:pt idx="2622">
                  <c:v>5461</c:v>
                </c:pt>
                <c:pt idx="2623">
                  <c:v>6198</c:v>
                </c:pt>
                <c:pt idx="2624">
                  <c:v>1296</c:v>
                </c:pt>
                <c:pt idx="2625">
                  <c:v>278</c:v>
                </c:pt>
                <c:pt idx="2626">
                  <c:v>40</c:v>
                </c:pt>
                <c:pt idx="2627">
                  <c:v>3998</c:v>
                </c:pt>
                <c:pt idx="2628">
                  <c:v>4678</c:v>
                </c:pt>
                <c:pt idx="2629">
                  <c:v>1986</c:v>
                </c:pt>
                <c:pt idx="2630">
                  <c:v>652</c:v>
                </c:pt>
                <c:pt idx="2631">
                  <c:v>385</c:v>
                </c:pt>
                <c:pt idx="2632">
                  <c:v>272</c:v>
                </c:pt>
                <c:pt idx="2633">
                  <c:v>129</c:v>
                </c:pt>
                <c:pt idx="2634">
                  <c:v>89</c:v>
                </c:pt>
                <c:pt idx="2635">
                  <c:v>1845</c:v>
                </c:pt>
                <c:pt idx="2636">
                  <c:v>581</c:v>
                </c:pt>
                <c:pt idx="2637">
                  <c:v>1620</c:v>
                </c:pt>
                <c:pt idx="2638">
                  <c:v>1217</c:v>
                </c:pt>
                <c:pt idx="2639">
                  <c:v>466</c:v>
                </c:pt>
                <c:pt idx="2640">
                  <c:v>180</c:v>
                </c:pt>
                <c:pt idx="2641">
                  <c:v>60</c:v>
                </c:pt>
                <c:pt idx="2642">
                  <c:v>157</c:v>
                </c:pt>
                <c:pt idx="2643">
                  <c:v>809</c:v>
                </c:pt>
                <c:pt idx="2644">
                  <c:v>421</c:v>
                </c:pt>
                <c:pt idx="2645">
                  <c:v>1522</c:v>
                </c:pt>
                <c:pt idx="2646">
                  <c:v>373</c:v>
                </c:pt>
                <c:pt idx="2647">
                  <c:v>99</c:v>
                </c:pt>
                <c:pt idx="2648">
                  <c:v>219</c:v>
                </c:pt>
                <c:pt idx="2649">
                  <c:v>130</c:v>
                </c:pt>
                <c:pt idx="2650">
                  <c:v>444</c:v>
                </c:pt>
                <c:pt idx="2651">
                  <c:v>125</c:v>
                </c:pt>
                <c:pt idx="2652">
                  <c:v>125</c:v>
                </c:pt>
                <c:pt idx="2653">
                  <c:v>2320</c:v>
                </c:pt>
                <c:pt idx="2654">
                  <c:v>2139</c:v>
                </c:pt>
                <c:pt idx="2655">
                  <c:v>1550</c:v>
                </c:pt>
                <c:pt idx="2656">
                  <c:v>728</c:v>
                </c:pt>
                <c:pt idx="2657">
                  <c:v>751</c:v>
                </c:pt>
                <c:pt idx="2658">
                  <c:v>720</c:v>
                </c:pt>
                <c:pt idx="2659">
                  <c:v>495</c:v>
                </c:pt>
                <c:pt idx="2660">
                  <c:v>1161</c:v>
                </c:pt>
                <c:pt idx="2661">
                  <c:v>159</c:v>
                </c:pt>
                <c:pt idx="2662">
                  <c:v>1363</c:v>
                </c:pt>
                <c:pt idx="2663">
                  <c:v>365</c:v>
                </c:pt>
                <c:pt idx="2664">
                  <c:v>176</c:v>
                </c:pt>
                <c:pt idx="2665">
                  <c:v>10</c:v>
                </c:pt>
                <c:pt idx="2666">
                  <c:v>138</c:v>
                </c:pt>
                <c:pt idx="2667">
                  <c:v>854</c:v>
                </c:pt>
                <c:pt idx="2668">
                  <c:v>1061</c:v>
                </c:pt>
                <c:pt idx="2669">
                  <c:v>483</c:v>
                </c:pt>
                <c:pt idx="2670">
                  <c:v>115</c:v>
                </c:pt>
                <c:pt idx="2671">
                  <c:v>331</c:v>
                </c:pt>
                <c:pt idx="2672">
                  <c:v>238</c:v>
                </c:pt>
                <c:pt idx="2673">
                  <c:v>463</c:v>
                </c:pt>
                <c:pt idx="2674">
                  <c:v>358</c:v>
                </c:pt>
                <c:pt idx="2675">
                  <c:v>203</c:v>
                </c:pt>
                <c:pt idx="2676">
                  <c:v>151</c:v>
                </c:pt>
                <c:pt idx="2677">
                  <c:v>120</c:v>
                </c:pt>
                <c:pt idx="2678">
                  <c:v>743</c:v>
                </c:pt>
                <c:pt idx="2679">
                  <c:v>489</c:v>
                </c:pt>
                <c:pt idx="2680">
                  <c:v>156</c:v>
                </c:pt>
                <c:pt idx="2681">
                  <c:v>50</c:v>
                </c:pt>
                <c:pt idx="2682">
                  <c:v>151</c:v>
                </c:pt>
                <c:pt idx="2683">
                  <c:v>377</c:v>
                </c:pt>
                <c:pt idx="2684">
                  <c:v>827</c:v>
                </c:pt>
                <c:pt idx="2685">
                  <c:v>673</c:v>
                </c:pt>
                <c:pt idx="2686">
                  <c:v>370</c:v>
                </c:pt>
                <c:pt idx="2687">
                  <c:v>1764</c:v>
                </c:pt>
                <c:pt idx="2688">
                  <c:v>3011</c:v>
                </c:pt>
                <c:pt idx="2689">
                  <c:v>644</c:v>
                </c:pt>
                <c:pt idx="2690">
                  <c:v>297</c:v>
                </c:pt>
                <c:pt idx="2691">
                  <c:v>1351</c:v>
                </c:pt>
                <c:pt idx="2692">
                  <c:v>616</c:v>
                </c:pt>
                <c:pt idx="2693">
                  <c:v>159</c:v>
                </c:pt>
                <c:pt idx="2694">
                  <c:v>150</c:v>
                </c:pt>
                <c:pt idx="2695">
                  <c:v>71</c:v>
                </c:pt>
                <c:pt idx="2696">
                  <c:v>367</c:v>
                </c:pt>
                <c:pt idx="2697">
                  <c:v>101</c:v>
                </c:pt>
                <c:pt idx="2698">
                  <c:v>142</c:v>
                </c:pt>
                <c:pt idx="2699">
                  <c:v>231</c:v>
                </c:pt>
                <c:pt idx="2700">
                  <c:v>1382</c:v>
                </c:pt>
                <c:pt idx="2701">
                  <c:v>245</c:v>
                </c:pt>
                <c:pt idx="2702">
                  <c:v>177</c:v>
                </c:pt>
                <c:pt idx="2703">
                  <c:v>736</c:v>
                </c:pt>
                <c:pt idx="2704">
                  <c:v>587</c:v>
                </c:pt>
                <c:pt idx="2705">
                  <c:v>86</c:v>
                </c:pt>
                <c:pt idx="2706">
                  <c:v>433</c:v>
                </c:pt>
                <c:pt idx="2707">
                  <c:v>190</c:v>
                </c:pt>
                <c:pt idx="2708">
                  <c:v>789</c:v>
                </c:pt>
                <c:pt idx="2709">
                  <c:v>598</c:v>
                </c:pt>
                <c:pt idx="2710">
                  <c:v>738</c:v>
                </c:pt>
                <c:pt idx="2711">
                  <c:v>323</c:v>
                </c:pt>
                <c:pt idx="2712">
                  <c:v>189</c:v>
                </c:pt>
                <c:pt idx="2713">
                  <c:v>158</c:v>
                </c:pt>
                <c:pt idx="2714">
                  <c:v>776</c:v>
                </c:pt>
                <c:pt idx="2715">
                  <c:v>50</c:v>
                </c:pt>
                <c:pt idx="2716">
                  <c:v>130</c:v>
                </c:pt>
                <c:pt idx="2717">
                  <c:v>74</c:v>
                </c:pt>
                <c:pt idx="2718">
                  <c:v>339</c:v>
                </c:pt>
                <c:pt idx="2719">
                  <c:v>254</c:v>
                </c:pt>
                <c:pt idx="2720">
                  <c:v>64</c:v>
                </c:pt>
                <c:pt idx="2721">
                  <c:v>75</c:v>
                </c:pt>
                <c:pt idx="2722">
                  <c:v>400</c:v>
                </c:pt>
                <c:pt idx="2723">
                  <c:v>728</c:v>
                </c:pt>
                <c:pt idx="2724">
                  <c:v>536</c:v>
                </c:pt>
                <c:pt idx="2725">
                  <c:v>2460</c:v>
                </c:pt>
                <c:pt idx="2726">
                  <c:v>242</c:v>
                </c:pt>
                <c:pt idx="2727">
                  <c:v>381</c:v>
                </c:pt>
                <c:pt idx="2728">
                  <c:v>1865</c:v>
                </c:pt>
                <c:pt idx="2729">
                  <c:v>217</c:v>
                </c:pt>
                <c:pt idx="2730">
                  <c:v>30</c:v>
                </c:pt>
                <c:pt idx="2731">
                  <c:v>153</c:v>
                </c:pt>
                <c:pt idx="2732">
                  <c:v>2082</c:v>
                </c:pt>
                <c:pt idx="2733">
                  <c:v>1834</c:v>
                </c:pt>
                <c:pt idx="2734">
                  <c:v>1816</c:v>
                </c:pt>
                <c:pt idx="2735">
                  <c:v>798</c:v>
                </c:pt>
                <c:pt idx="2736">
                  <c:v>313</c:v>
                </c:pt>
                <c:pt idx="2737">
                  <c:v>1611</c:v>
                </c:pt>
                <c:pt idx="2738">
                  <c:v>1087</c:v>
                </c:pt>
                <c:pt idx="2739">
                  <c:v>375</c:v>
                </c:pt>
                <c:pt idx="2740">
                  <c:v>216</c:v>
                </c:pt>
                <c:pt idx="2741">
                  <c:v>462</c:v>
                </c:pt>
                <c:pt idx="2742">
                  <c:v>64</c:v>
                </c:pt>
                <c:pt idx="2743">
                  <c:v>562</c:v>
                </c:pt>
                <c:pt idx="2744">
                  <c:v>1757</c:v>
                </c:pt>
                <c:pt idx="2745">
                  <c:v>2103</c:v>
                </c:pt>
                <c:pt idx="2746">
                  <c:v>1011</c:v>
                </c:pt>
                <c:pt idx="2747">
                  <c:v>702</c:v>
                </c:pt>
                <c:pt idx="2748">
                  <c:v>186</c:v>
                </c:pt>
                <c:pt idx="2749">
                  <c:v>885</c:v>
                </c:pt>
                <c:pt idx="2750">
                  <c:v>918</c:v>
                </c:pt>
                <c:pt idx="2751">
                  <c:v>247</c:v>
                </c:pt>
                <c:pt idx="2752">
                  <c:v>3373</c:v>
                </c:pt>
                <c:pt idx="2753">
                  <c:v>2435</c:v>
                </c:pt>
                <c:pt idx="2754">
                  <c:v>130</c:v>
                </c:pt>
                <c:pt idx="2755">
                  <c:v>338</c:v>
                </c:pt>
                <c:pt idx="2756">
                  <c:v>520</c:v>
                </c:pt>
                <c:pt idx="2757">
                  <c:v>289</c:v>
                </c:pt>
                <c:pt idx="2758">
                  <c:v>615</c:v>
                </c:pt>
                <c:pt idx="2759">
                  <c:v>407</c:v>
                </c:pt>
                <c:pt idx="2760">
                  <c:v>497</c:v>
                </c:pt>
                <c:pt idx="2761">
                  <c:v>366</c:v>
                </c:pt>
                <c:pt idx="2762">
                  <c:v>1362</c:v>
                </c:pt>
                <c:pt idx="2763">
                  <c:v>1010</c:v>
                </c:pt>
                <c:pt idx="2764">
                  <c:v>1888</c:v>
                </c:pt>
                <c:pt idx="2765">
                  <c:v>3969</c:v>
                </c:pt>
                <c:pt idx="2766">
                  <c:v>1162</c:v>
                </c:pt>
                <c:pt idx="2767">
                  <c:v>1589</c:v>
                </c:pt>
                <c:pt idx="2768">
                  <c:v>1155</c:v>
                </c:pt>
                <c:pt idx="2769">
                  <c:v>573</c:v>
                </c:pt>
                <c:pt idx="2770">
                  <c:v>183</c:v>
                </c:pt>
                <c:pt idx="2771">
                  <c:v>503</c:v>
                </c:pt>
                <c:pt idx="2772">
                  <c:v>52</c:v>
                </c:pt>
                <c:pt idx="2773">
                  <c:v>249</c:v>
                </c:pt>
                <c:pt idx="2774">
                  <c:v>185</c:v>
                </c:pt>
                <c:pt idx="2775">
                  <c:v>571</c:v>
                </c:pt>
                <c:pt idx="2776">
                  <c:v>298</c:v>
                </c:pt>
                <c:pt idx="2777">
                  <c:v>103</c:v>
                </c:pt>
                <c:pt idx="2778">
                  <c:v>156</c:v>
                </c:pt>
                <c:pt idx="2779">
                  <c:v>1000</c:v>
                </c:pt>
                <c:pt idx="2780">
                  <c:v>413</c:v>
                </c:pt>
                <c:pt idx="2781">
                  <c:v>156</c:v>
                </c:pt>
                <c:pt idx="2782">
                  <c:v>128</c:v>
                </c:pt>
                <c:pt idx="2783">
                  <c:v>102</c:v>
                </c:pt>
                <c:pt idx="2784">
                  <c:v>48</c:v>
                </c:pt>
                <c:pt idx="2785">
                  <c:v>90</c:v>
                </c:pt>
                <c:pt idx="2786">
                  <c:v>59</c:v>
                </c:pt>
                <c:pt idx="2787">
                  <c:v>56</c:v>
                </c:pt>
                <c:pt idx="2788">
                  <c:v>222</c:v>
                </c:pt>
                <c:pt idx="2789">
                  <c:v>758</c:v>
                </c:pt>
                <c:pt idx="2790">
                  <c:v>63</c:v>
                </c:pt>
                <c:pt idx="2791">
                  <c:v>145</c:v>
                </c:pt>
                <c:pt idx="2792">
                  <c:v>497</c:v>
                </c:pt>
                <c:pt idx="2793">
                  <c:v>518</c:v>
                </c:pt>
                <c:pt idx="2794">
                  <c:v>165</c:v>
                </c:pt>
                <c:pt idx="2795">
                  <c:v>248</c:v>
                </c:pt>
                <c:pt idx="2796">
                  <c:v>52</c:v>
                </c:pt>
                <c:pt idx="2797">
                  <c:v>59</c:v>
                </c:pt>
                <c:pt idx="2798">
                  <c:v>10</c:v>
                </c:pt>
                <c:pt idx="2799">
                  <c:v>3264</c:v>
                </c:pt>
                <c:pt idx="2800">
                  <c:v>2611</c:v>
                </c:pt>
                <c:pt idx="2801">
                  <c:v>250</c:v>
                </c:pt>
                <c:pt idx="2802">
                  <c:v>1547</c:v>
                </c:pt>
                <c:pt idx="2803">
                  <c:v>1893</c:v>
                </c:pt>
                <c:pt idx="2804">
                  <c:v>690</c:v>
                </c:pt>
                <c:pt idx="2805">
                  <c:v>581</c:v>
                </c:pt>
                <c:pt idx="2806">
                  <c:v>3037</c:v>
                </c:pt>
                <c:pt idx="2807">
                  <c:v>278</c:v>
                </c:pt>
                <c:pt idx="2808">
                  <c:v>265</c:v>
                </c:pt>
                <c:pt idx="2809">
                  <c:v>597</c:v>
                </c:pt>
                <c:pt idx="2810">
                  <c:v>8</c:v>
                </c:pt>
                <c:pt idx="2811">
                  <c:v>20</c:v>
                </c:pt>
                <c:pt idx="2812">
                  <c:v>298</c:v>
                </c:pt>
                <c:pt idx="2813">
                  <c:v>96</c:v>
                </c:pt>
                <c:pt idx="2814">
                  <c:v>224</c:v>
                </c:pt>
                <c:pt idx="2815">
                  <c:v>38</c:v>
                </c:pt>
                <c:pt idx="2816">
                  <c:v>1500</c:v>
                </c:pt>
                <c:pt idx="2817">
                  <c:v>1156</c:v>
                </c:pt>
                <c:pt idx="2818">
                  <c:v>179</c:v>
                </c:pt>
                <c:pt idx="2819">
                  <c:v>233</c:v>
                </c:pt>
                <c:pt idx="2820">
                  <c:v>89</c:v>
                </c:pt>
                <c:pt idx="2821">
                  <c:v>2078</c:v>
                </c:pt>
                <c:pt idx="2822">
                  <c:v>2161</c:v>
                </c:pt>
                <c:pt idx="2823">
                  <c:v>69</c:v>
                </c:pt>
                <c:pt idx="2824">
                  <c:v>273</c:v>
                </c:pt>
                <c:pt idx="2825">
                  <c:v>151</c:v>
                </c:pt>
                <c:pt idx="2826">
                  <c:v>491</c:v>
                </c:pt>
                <c:pt idx="2827">
                  <c:v>829</c:v>
                </c:pt>
                <c:pt idx="2828">
                  <c:v>1584</c:v>
                </c:pt>
                <c:pt idx="2829">
                  <c:v>102</c:v>
                </c:pt>
                <c:pt idx="2830">
                  <c:v>390</c:v>
                </c:pt>
                <c:pt idx="2831">
                  <c:v>120</c:v>
                </c:pt>
                <c:pt idx="2832">
                  <c:v>82</c:v>
                </c:pt>
                <c:pt idx="2833">
                  <c:v>20</c:v>
                </c:pt>
                <c:pt idx="2834">
                  <c:v>9</c:v>
                </c:pt>
                <c:pt idx="2835">
                  <c:v>20</c:v>
                </c:pt>
                <c:pt idx="2836">
                  <c:v>130</c:v>
                </c:pt>
                <c:pt idx="2837">
                  <c:v>60</c:v>
                </c:pt>
                <c:pt idx="2838">
                  <c:v>1254</c:v>
                </c:pt>
                <c:pt idx="2839">
                  <c:v>866</c:v>
                </c:pt>
                <c:pt idx="2840">
                  <c:v>475</c:v>
                </c:pt>
                <c:pt idx="2841">
                  <c:v>94</c:v>
                </c:pt>
                <c:pt idx="2842">
                  <c:v>100</c:v>
                </c:pt>
                <c:pt idx="2843">
                  <c:v>279</c:v>
                </c:pt>
                <c:pt idx="2844">
                  <c:v>230</c:v>
                </c:pt>
                <c:pt idx="2845">
                  <c:v>142</c:v>
                </c:pt>
                <c:pt idx="2846">
                  <c:v>25</c:v>
                </c:pt>
                <c:pt idx="2847">
                  <c:v>17</c:v>
                </c:pt>
                <c:pt idx="2848">
                  <c:v>28</c:v>
                </c:pt>
                <c:pt idx="2849">
                  <c:v>450</c:v>
                </c:pt>
                <c:pt idx="2850">
                  <c:v>298</c:v>
                </c:pt>
                <c:pt idx="2851">
                  <c:v>97</c:v>
                </c:pt>
                <c:pt idx="2852">
                  <c:v>215</c:v>
                </c:pt>
                <c:pt idx="2853">
                  <c:v>130</c:v>
                </c:pt>
                <c:pt idx="2854">
                  <c:v>91</c:v>
                </c:pt>
                <c:pt idx="2855">
                  <c:v>73</c:v>
                </c:pt>
                <c:pt idx="2856">
                  <c:v>102</c:v>
                </c:pt>
                <c:pt idx="2857">
                  <c:v>1297</c:v>
                </c:pt>
                <c:pt idx="2858">
                  <c:v>959</c:v>
                </c:pt>
                <c:pt idx="2859">
                  <c:v>75</c:v>
                </c:pt>
                <c:pt idx="2860">
                  <c:v>326</c:v>
                </c:pt>
                <c:pt idx="2861">
                  <c:v>58</c:v>
                </c:pt>
                <c:pt idx="2862">
                  <c:v>76</c:v>
                </c:pt>
                <c:pt idx="2863">
                  <c:v>2204</c:v>
                </c:pt>
                <c:pt idx="2864">
                  <c:v>1515</c:v>
                </c:pt>
                <c:pt idx="2865">
                  <c:v>199</c:v>
                </c:pt>
                <c:pt idx="2866">
                  <c:v>576</c:v>
                </c:pt>
                <c:pt idx="2867">
                  <c:v>137</c:v>
                </c:pt>
                <c:pt idx="2868">
                  <c:v>176</c:v>
                </c:pt>
                <c:pt idx="2869">
                  <c:v>141</c:v>
                </c:pt>
                <c:pt idx="2870">
                  <c:v>481</c:v>
                </c:pt>
                <c:pt idx="2871">
                  <c:v>1646</c:v>
                </c:pt>
                <c:pt idx="2872">
                  <c:v>1084</c:v>
                </c:pt>
                <c:pt idx="2873">
                  <c:v>185</c:v>
                </c:pt>
                <c:pt idx="2874">
                  <c:v>204</c:v>
                </c:pt>
                <c:pt idx="2875">
                  <c:v>396</c:v>
                </c:pt>
                <c:pt idx="2876">
                  <c:v>470</c:v>
                </c:pt>
                <c:pt idx="2877">
                  <c:v>178</c:v>
                </c:pt>
                <c:pt idx="2878">
                  <c:v>66</c:v>
                </c:pt>
                <c:pt idx="2879">
                  <c:v>108</c:v>
                </c:pt>
                <c:pt idx="2880">
                  <c:v>398</c:v>
                </c:pt>
                <c:pt idx="2881">
                  <c:v>74</c:v>
                </c:pt>
                <c:pt idx="2882">
                  <c:v>150</c:v>
                </c:pt>
                <c:pt idx="2883">
                  <c:v>158</c:v>
                </c:pt>
                <c:pt idx="2884">
                  <c:v>755</c:v>
                </c:pt>
                <c:pt idx="2885">
                  <c:v>733</c:v>
                </c:pt>
                <c:pt idx="2886">
                  <c:v>507</c:v>
                </c:pt>
                <c:pt idx="2887">
                  <c:v>141</c:v>
                </c:pt>
                <c:pt idx="2888">
                  <c:v>10</c:v>
                </c:pt>
                <c:pt idx="2889">
                  <c:v>225</c:v>
                </c:pt>
                <c:pt idx="2890">
                  <c:v>25</c:v>
                </c:pt>
                <c:pt idx="2891">
                  <c:v>150</c:v>
                </c:pt>
                <c:pt idx="2892">
                  <c:v>217</c:v>
                </c:pt>
                <c:pt idx="2893">
                  <c:v>50</c:v>
                </c:pt>
                <c:pt idx="2894">
                  <c:v>377</c:v>
                </c:pt>
                <c:pt idx="2895">
                  <c:v>518</c:v>
                </c:pt>
                <c:pt idx="2896">
                  <c:v>1370</c:v>
                </c:pt>
                <c:pt idx="2897">
                  <c:v>175</c:v>
                </c:pt>
                <c:pt idx="2898">
                  <c:v>442</c:v>
                </c:pt>
                <c:pt idx="2899">
                  <c:v>318</c:v>
                </c:pt>
                <c:pt idx="2900">
                  <c:v>2068</c:v>
                </c:pt>
                <c:pt idx="2901">
                  <c:v>7398</c:v>
                </c:pt>
                <c:pt idx="2902">
                  <c:v>334</c:v>
                </c:pt>
                <c:pt idx="2903">
                  <c:v>72</c:v>
                </c:pt>
                <c:pt idx="2904">
                  <c:v>467</c:v>
                </c:pt>
                <c:pt idx="2905">
                  <c:v>1442</c:v>
                </c:pt>
                <c:pt idx="2906">
                  <c:v>204</c:v>
                </c:pt>
                <c:pt idx="2907">
                  <c:v>123</c:v>
                </c:pt>
                <c:pt idx="2908">
                  <c:v>998</c:v>
                </c:pt>
                <c:pt idx="2909">
                  <c:v>677</c:v>
                </c:pt>
                <c:pt idx="2910">
                  <c:v>593</c:v>
                </c:pt>
                <c:pt idx="2911">
                  <c:v>286</c:v>
                </c:pt>
                <c:pt idx="2912">
                  <c:v>145</c:v>
                </c:pt>
                <c:pt idx="2913">
                  <c:v>51</c:v>
                </c:pt>
                <c:pt idx="2914">
                  <c:v>197</c:v>
                </c:pt>
                <c:pt idx="2915">
                  <c:v>267</c:v>
                </c:pt>
                <c:pt idx="2916">
                  <c:v>564</c:v>
                </c:pt>
                <c:pt idx="2917">
                  <c:v>52</c:v>
                </c:pt>
                <c:pt idx="2918">
                  <c:v>46</c:v>
                </c:pt>
                <c:pt idx="2919">
                  <c:v>152</c:v>
                </c:pt>
                <c:pt idx="2920">
                  <c:v>930</c:v>
                </c:pt>
                <c:pt idx="2921">
                  <c:v>819</c:v>
                </c:pt>
                <c:pt idx="2922">
                  <c:v>613</c:v>
                </c:pt>
                <c:pt idx="2923">
                  <c:v>270</c:v>
                </c:pt>
                <c:pt idx="2924">
                  <c:v>276</c:v>
                </c:pt>
                <c:pt idx="2925">
                  <c:v>77</c:v>
                </c:pt>
                <c:pt idx="2926">
                  <c:v>177</c:v>
                </c:pt>
                <c:pt idx="2927">
                  <c:v>64</c:v>
                </c:pt>
                <c:pt idx="2928">
                  <c:v>347</c:v>
                </c:pt>
                <c:pt idx="2929">
                  <c:v>339</c:v>
                </c:pt>
                <c:pt idx="2930">
                  <c:v>242</c:v>
                </c:pt>
                <c:pt idx="2931">
                  <c:v>69</c:v>
                </c:pt>
                <c:pt idx="2932">
                  <c:v>34</c:v>
                </c:pt>
                <c:pt idx="2933">
                  <c:v>38</c:v>
                </c:pt>
                <c:pt idx="2934">
                  <c:v>427</c:v>
                </c:pt>
                <c:pt idx="2935">
                  <c:v>87</c:v>
                </c:pt>
                <c:pt idx="2936">
                  <c:v>632</c:v>
                </c:pt>
                <c:pt idx="2937">
                  <c:v>114</c:v>
                </c:pt>
                <c:pt idx="2938">
                  <c:v>157</c:v>
                </c:pt>
                <c:pt idx="2939">
                  <c:v>85</c:v>
                </c:pt>
                <c:pt idx="2940">
                  <c:v>358</c:v>
                </c:pt>
                <c:pt idx="2941">
                  <c:v>160</c:v>
                </c:pt>
                <c:pt idx="2942">
                  <c:v>99</c:v>
                </c:pt>
                <c:pt idx="2943">
                  <c:v>97</c:v>
                </c:pt>
                <c:pt idx="2944">
                  <c:v>10</c:v>
                </c:pt>
                <c:pt idx="2945">
                  <c:v>10</c:v>
                </c:pt>
                <c:pt idx="2946">
                  <c:v>494</c:v>
                </c:pt>
                <c:pt idx="2947">
                  <c:v>412</c:v>
                </c:pt>
                <c:pt idx="2948">
                  <c:v>152</c:v>
                </c:pt>
                <c:pt idx="2949">
                  <c:v>789</c:v>
                </c:pt>
                <c:pt idx="2950">
                  <c:v>649</c:v>
                </c:pt>
                <c:pt idx="2951">
                  <c:v>607</c:v>
                </c:pt>
                <c:pt idx="2952">
                  <c:v>18</c:v>
                </c:pt>
                <c:pt idx="2953">
                  <c:v>59</c:v>
                </c:pt>
                <c:pt idx="2954">
                  <c:v>890</c:v>
                </c:pt>
                <c:pt idx="2955">
                  <c:v>642</c:v>
                </c:pt>
                <c:pt idx="2956">
                  <c:v>514</c:v>
                </c:pt>
                <c:pt idx="2957">
                  <c:v>108</c:v>
                </c:pt>
                <c:pt idx="2958">
                  <c:v>335</c:v>
                </c:pt>
                <c:pt idx="2959">
                  <c:v>71</c:v>
                </c:pt>
                <c:pt idx="2960">
                  <c:v>527</c:v>
                </c:pt>
                <c:pt idx="2961">
                  <c:v>131</c:v>
                </c:pt>
                <c:pt idx="2962">
                  <c:v>968</c:v>
                </c:pt>
                <c:pt idx="2963">
                  <c:v>1506</c:v>
                </c:pt>
                <c:pt idx="2964">
                  <c:v>1249</c:v>
                </c:pt>
                <c:pt idx="2965">
                  <c:v>2824</c:v>
                </c:pt>
                <c:pt idx="2966">
                  <c:v>4068</c:v>
                </c:pt>
                <c:pt idx="2967">
                  <c:v>2433</c:v>
                </c:pt>
                <c:pt idx="2968">
                  <c:v>596</c:v>
                </c:pt>
                <c:pt idx="2969">
                  <c:v>31</c:v>
                </c:pt>
                <c:pt idx="2970">
                  <c:v>50</c:v>
                </c:pt>
                <c:pt idx="2971">
                  <c:v>50</c:v>
                </c:pt>
                <c:pt idx="2972">
                  <c:v>87</c:v>
                </c:pt>
                <c:pt idx="2973">
                  <c:v>276</c:v>
                </c:pt>
                <c:pt idx="2974">
                  <c:v>1003</c:v>
                </c:pt>
                <c:pt idx="2975">
                  <c:v>1988</c:v>
                </c:pt>
                <c:pt idx="2976">
                  <c:v>408</c:v>
                </c:pt>
                <c:pt idx="2977">
                  <c:v>152</c:v>
                </c:pt>
                <c:pt idx="2978">
                  <c:v>67</c:v>
                </c:pt>
                <c:pt idx="2979">
                  <c:v>127</c:v>
                </c:pt>
                <c:pt idx="2980">
                  <c:v>117</c:v>
                </c:pt>
                <c:pt idx="2981">
                  <c:v>203</c:v>
                </c:pt>
                <c:pt idx="2982">
                  <c:v>514</c:v>
                </c:pt>
                <c:pt idx="2983">
                  <c:v>1100</c:v>
                </c:pt>
                <c:pt idx="2984">
                  <c:v>361</c:v>
                </c:pt>
                <c:pt idx="2985">
                  <c:v>1697</c:v>
                </c:pt>
                <c:pt idx="2986">
                  <c:v>544</c:v>
                </c:pt>
                <c:pt idx="2987">
                  <c:v>158</c:v>
                </c:pt>
                <c:pt idx="2988">
                  <c:v>1215</c:v>
                </c:pt>
                <c:pt idx="2989">
                  <c:v>844</c:v>
                </c:pt>
                <c:pt idx="2990">
                  <c:v>2389</c:v>
                </c:pt>
                <c:pt idx="2991">
                  <c:v>4348</c:v>
                </c:pt>
                <c:pt idx="2992">
                  <c:v>214</c:v>
                </c:pt>
                <c:pt idx="2993">
                  <c:v>326</c:v>
                </c:pt>
                <c:pt idx="2994">
                  <c:v>2583</c:v>
                </c:pt>
                <c:pt idx="2995">
                  <c:v>1165</c:v>
                </c:pt>
                <c:pt idx="2996">
                  <c:v>188</c:v>
                </c:pt>
                <c:pt idx="2997">
                  <c:v>48</c:v>
                </c:pt>
                <c:pt idx="2998">
                  <c:v>660</c:v>
                </c:pt>
                <c:pt idx="2999">
                  <c:v>30</c:v>
                </c:pt>
                <c:pt idx="3000">
                  <c:v>744</c:v>
                </c:pt>
                <c:pt idx="3001">
                  <c:v>1222</c:v>
                </c:pt>
                <c:pt idx="3002">
                  <c:v>850</c:v>
                </c:pt>
                <c:pt idx="3003">
                  <c:v>2800</c:v>
                </c:pt>
                <c:pt idx="3004">
                  <c:v>2761</c:v>
                </c:pt>
                <c:pt idx="3005">
                  <c:v>793</c:v>
                </c:pt>
                <c:pt idx="3006">
                  <c:v>85</c:v>
                </c:pt>
                <c:pt idx="3007">
                  <c:v>141</c:v>
                </c:pt>
                <c:pt idx="3008">
                  <c:v>100</c:v>
                </c:pt>
                <c:pt idx="3009">
                  <c:v>155</c:v>
                </c:pt>
                <c:pt idx="3010">
                  <c:v>116</c:v>
                </c:pt>
                <c:pt idx="3011">
                  <c:v>411</c:v>
                </c:pt>
                <c:pt idx="3012">
                  <c:v>311</c:v>
                </c:pt>
                <c:pt idx="3013">
                  <c:v>431</c:v>
                </c:pt>
                <c:pt idx="3014">
                  <c:v>1383</c:v>
                </c:pt>
                <c:pt idx="3015">
                  <c:v>978</c:v>
                </c:pt>
                <c:pt idx="3016">
                  <c:v>82</c:v>
                </c:pt>
                <c:pt idx="3017">
                  <c:v>274</c:v>
                </c:pt>
                <c:pt idx="3018">
                  <c:v>78</c:v>
                </c:pt>
                <c:pt idx="3019">
                  <c:v>1412</c:v>
                </c:pt>
                <c:pt idx="3020">
                  <c:v>1293</c:v>
                </c:pt>
                <c:pt idx="3021">
                  <c:v>944</c:v>
                </c:pt>
                <c:pt idx="3022">
                  <c:v>654</c:v>
                </c:pt>
                <c:pt idx="3023">
                  <c:v>129</c:v>
                </c:pt>
                <c:pt idx="3024">
                  <c:v>354</c:v>
                </c:pt>
                <c:pt idx="3025">
                  <c:v>124</c:v>
                </c:pt>
                <c:pt idx="3026">
                  <c:v>132</c:v>
                </c:pt>
                <c:pt idx="3027">
                  <c:v>12</c:v>
                </c:pt>
                <c:pt idx="3028">
                  <c:v>647</c:v>
                </c:pt>
                <c:pt idx="3029">
                  <c:v>967</c:v>
                </c:pt>
                <c:pt idx="3030">
                  <c:v>2683</c:v>
                </c:pt>
                <c:pt idx="3031">
                  <c:v>1824</c:v>
                </c:pt>
                <c:pt idx="3032">
                  <c:v>725</c:v>
                </c:pt>
                <c:pt idx="3033">
                  <c:v>582</c:v>
                </c:pt>
                <c:pt idx="3034">
                  <c:v>286</c:v>
                </c:pt>
                <c:pt idx="3035">
                  <c:v>99</c:v>
                </c:pt>
                <c:pt idx="3036">
                  <c:v>200</c:v>
                </c:pt>
                <c:pt idx="3037">
                  <c:v>729</c:v>
                </c:pt>
                <c:pt idx="3038">
                  <c:v>43</c:v>
                </c:pt>
                <c:pt idx="3039">
                  <c:v>198</c:v>
                </c:pt>
                <c:pt idx="3040">
                  <c:v>929</c:v>
                </c:pt>
                <c:pt idx="3041">
                  <c:v>20</c:v>
                </c:pt>
                <c:pt idx="3042">
                  <c:v>50</c:v>
                </c:pt>
                <c:pt idx="3043">
                  <c:v>921</c:v>
                </c:pt>
                <c:pt idx="3044">
                  <c:v>594</c:v>
                </c:pt>
                <c:pt idx="3045">
                  <c:v>1068</c:v>
                </c:pt>
                <c:pt idx="3046">
                  <c:v>695</c:v>
                </c:pt>
                <c:pt idx="3047">
                  <c:v>1803</c:v>
                </c:pt>
                <c:pt idx="3048">
                  <c:v>1282</c:v>
                </c:pt>
                <c:pt idx="3049">
                  <c:v>10</c:v>
                </c:pt>
                <c:pt idx="3050">
                  <c:v>538</c:v>
                </c:pt>
                <c:pt idx="3051">
                  <c:v>161</c:v>
                </c:pt>
                <c:pt idx="3052">
                  <c:v>50</c:v>
                </c:pt>
                <c:pt idx="3053">
                  <c:v>268</c:v>
                </c:pt>
                <c:pt idx="3054">
                  <c:v>150</c:v>
                </c:pt>
                <c:pt idx="3055">
                  <c:v>532</c:v>
                </c:pt>
                <c:pt idx="3056">
                  <c:v>50</c:v>
                </c:pt>
                <c:pt idx="3057">
                  <c:v>260</c:v>
                </c:pt>
                <c:pt idx="3058">
                  <c:v>159</c:v>
                </c:pt>
                <c:pt idx="3059">
                  <c:v>50</c:v>
                </c:pt>
                <c:pt idx="3060">
                  <c:v>74</c:v>
                </c:pt>
                <c:pt idx="3061">
                  <c:v>264</c:v>
                </c:pt>
                <c:pt idx="3062">
                  <c:v>734</c:v>
                </c:pt>
                <c:pt idx="3063">
                  <c:v>10</c:v>
                </c:pt>
                <c:pt idx="3064">
                  <c:v>52</c:v>
                </c:pt>
                <c:pt idx="3065">
                  <c:v>709</c:v>
                </c:pt>
                <c:pt idx="3066">
                  <c:v>691</c:v>
                </c:pt>
                <c:pt idx="3067">
                  <c:v>53</c:v>
                </c:pt>
                <c:pt idx="3068">
                  <c:v>206</c:v>
                </c:pt>
                <c:pt idx="3069">
                  <c:v>648</c:v>
                </c:pt>
                <c:pt idx="3070">
                  <c:v>283</c:v>
                </c:pt>
                <c:pt idx="3071">
                  <c:v>602</c:v>
                </c:pt>
                <c:pt idx="3072">
                  <c:v>807</c:v>
                </c:pt>
                <c:pt idx="3073">
                  <c:v>699</c:v>
                </c:pt>
                <c:pt idx="3074">
                  <c:v>142</c:v>
                </c:pt>
                <c:pt idx="3075">
                  <c:v>70</c:v>
                </c:pt>
                <c:pt idx="3076">
                  <c:v>4003</c:v>
                </c:pt>
                <c:pt idx="3077">
                  <c:v>381</c:v>
                </c:pt>
                <c:pt idx="3078">
                  <c:v>731</c:v>
                </c:pt>
                <c:pt idx="3079">
                  <c:v>1428</c:v>
                </c:pt>
                <c:pt idx="3080">
                  <c:v>3166</c:v>
                </c:pt>
                <c:pt idx="3081">
                  <c:v>1039</c:v>
                </c:pt>
                <c:pt idx="3082">
                  <c:v>705</c:v>
                </c:pt>
                <c:pt idx="3083">
                  <c:v>69</c:v>
                </c:pt>
                <c:pt idx="3084">
                  <c:v>102</c:v>
                </c:pt>
                <c:pt idx="3085">
                  <c:v>888</c:v>
                </c:pt>
                <c:pt idx="3086">
                  <c:v>1058</c:v>
                </c:pt>
                <c:pt idx="3087">
                  <c:v>1294</c:v>
                </c:pt>
                <c:pt idx="3088">
                  <c:v>103</c:v>
                </c:pt>
                <c:pt idx="3089">
                  <c:v>238</c:v>
                </c:pt>
                <c:pt idx="3090">
                  <c:v>132</c:v>
                </c:pt>
                <c:pt idx="3091">
                  <c:v>51</c:v>
                </c:pt>
                <c:pt idx="3092">
                  <c:v>403</c:v>
                </c:pt>
                <c:pt idx="3093">
                  <c:v>152</c:v>
                </c:pt>
                <c:pt idx="3094">
                  <c:v>60</c:v>
                </c:pt>
                <c:pt idx="3095">
                  <c:v>955</c:v>
                </c:pt>
                <c:pt idx="3096">
                  <c:v>1015</c:v>
                </c:pt>
                <c:pt idx="3097">
                  <c:v>24</c:v>
                </c:pt>
                <c:pt idx="3098">
                  <c:v>125</c:v>
                </c:pt>
                <c:pt idx="3099">
                  <c:v>512</c:v>
                </c:pt>
                <c:pt idx="3100">
                  <c:v>391</c:v>
                </c:pt>
                <c:pt idx="3101">
                  <c:v>36</c:v>
                </c:pt>
                <c:pt idx="3102">
                  <c:v>88</c:v>
                </c:pt>
                <c:pt idx="3103">
                  <c:v>10</c:v>
                </c:pt>
                <c:pt idx="3104">
                  <c:v>120</c:v>
                </c:pt>
                <c:pt idx="3105">
                  <c:v>530</c:v>
                </c:pt>
                <c:pt idx="3106">
                  <c:v>336</c:v>
                </c:pt>
                <c:pt idx="3107">
                  <c:v>52</c:v>
                </c:pt>
                <c:pt idx="3108">
                  <c:v>35</c:v>
                </c:pt>
                <c:pt idx="3109">
                  <c:v>52</c:v>
                </c:pt>
                <c:pt idx="3110">
                  <c:v>52</c:v>
                </c:pt>
                <c:pt idx="3111">
                  <c:v>218</c:v>
                </c:pt>
                <c:pt idx="3112">
                  <c:v>362</c:v>
                </c:pt>
                <c:pt idx="3113">
                  <c:v>781</c:v>
                </c:pt>
                <c:pt idx="3114">
                  <c:v>749</c:v>
                </c:pt>
                <c:pt idx="3115">
                  <c:v>533</c:v>
                </c:pt>
                <c:pt idx="3116">
                  <c:v>91</c:v>
                </c:pt>
                <c:pt idx="3117">
                  <c:v>79</c:v>
                </c:pt>
                <c:pt idx="3118">
                  <c:v>1400</c:v>
                </c:pt>
                <c:pt idx="3119">
                  <c:v>337</c:v>
                </c:pt>
                <c:pt idx="3120">
                  <c:v>218</c:v>
                </c:pt>
                <c:pt idx="3121">
                  <c:v>126</c:v>
                </c:pt>
                <c:pt idx="3122">
                  <c:v>674</c:v>
                </c:pt>
                <c:pt idx="3123">
                  <c:v>2680</c:v>
                </c:pt>
                <c:pt idx="3124">
                  <c:v>113</c:v>
                </c:pt>
                <c:pt idx="3125">
                  <c:v>165</c:v>
                </c:pt>
                <c:pt idx="3126">
                  <c:v>198</c:v>
                </c:pt>
                <c:pt idx="3127">
                  <c:v>751</c:v>
                </c:pt>
                <c:pt idx="3128">
                  <c:v>719</c:v>
                </c:pt>
                <c:pt idx="3129">
                  <c:v>493</c:v>
                </c:pt>
                <c:pt idx="3130">
                  <c:v>164</c:v>
                </c:pt>
                <c:pt idx="3131">
                  <c:v>282</c:v>
                </c:pt>
                <c:pt idx="3132">
                  <c:v>290</c:v>
                </c:pt>
                <c:pt idx="3133">
                  <c:v>199</c:v>
                </c:pt>
                <c:pt idx="3134">
                  <c:v>66</c:v>
                </c:pt>
                <c:pt idx="3135">
                  <c:v>476</c:v>
                </c:pt>
                <c:pt idx="3136">
                  <c:v>219</c:v>
                </c:pt>
                <c:pt idx="3137">
                  <c:v>46</c:v>
                </c:pt>
                <c:pt idx="3138">
                  <c:v>36</c:v>
                </c:pt>
                <c:pt idx="3139">
                  <c:v>10</c:v>
                </c:pt>
                <c:pt idx="3140">
                  <c:v>129</c:v>
                </c:pt>
                <c:pt idx="3141">
                  <c:v>50</c:v>
                </c:pt>
                <c:pt idx="3142">
                  <c:v>24</c:v>
                </c:pt>
                <c:pt idx="3143">
                  <c:v>87</c:v>
                </c:pt>
                <c:pt idx="3144">
                  <c:v>228</c:v>
                </c:pt>
                <c:pt idx="3145">
                  <c:v>76</c:v>
                </c:pt>
                <c:pt idx="3146">
                  <c:v>1351</c:v>
                </c:pt>
                <c:pt idx="3147">
                  <c:v>20</c:v>
                </c:pt>
                <c:pt idx="3148">
                  <c:v>20</c:v>
                </c:pt>
                <c:pt idx="3149">
                  <c:v>681</c:v>
                </c:pt>
                <c:pt idx="3150">
                  <c:v>1829</c:v>
                </c:pt>
                <c:pt idx="3151">
                  <c:v>491</c:v>
                </c:pt>
                <c:pt idx="3152">
                  <c:v>65</c:v>
                </c:pt>
                <c:pt idx="3153">
                  <c:v>1468</c:v>
                </c:pt>
                <c:pt idx="3154">
                  <c:v>3908</c:v>
                </c:pt>
                <c:pt idx="3155">
                  <c:v>378</c:v>
                </c:pt>
                <c:pt idx="3156">
                  <c:v>339</c:v>
                </c:pt>
                <c:pt idx="3157">
                  <c:v>572</c:v>
                </c:pt>
                <c:pt idx="3158">
                  <c:v>2773</c:v>
                </c:pt>
                <c:pt idx="3159">
                  <c:v>68</c:v>
                </c:pt>
                <c:pt idx="3160">
                  <c:v>150</c:v>
                </c:pt>
                <c:pt idx="3161">
                  <c:v>1228</c:v>
                </c:pt>
                <c:pt idx="3162">
                  <c:v>68</c:v>
                </c:pt>
                <c:pt idx="3163">
                  <c:v>50</c:v>
                </c:pt>
                <c:pt idx="3164">
                  <c:v>52</c:v>
                </c:pt>
                <c:pt idx="3165">
                  <c:v>228</c:v>
                </c:pt>
                <c:pt idx="3166">
                  <c:v>116</c:v>
                </c:pt>
                <c:pt idx="3167">
                  <c:v>63</c:v>
                </c:pt>
                <c:pt idx="3168">
                  <c:v>52</c:v>
                </c:pt>
                <c:pt idx="3169">
                  <c:v>357</c:v>
                </c:pt>
                <c:pt idx="3170">
                  <c:v>115</c:v>
                </c:pt>
                <c:pt idx="3171">
                  <c:v>50</c:v>
                </c:pt>
                <c:pt idx="3172">
                  <c:v>14</c:v>
                </c:pt>
                <c:pt idx="3173">
                  <c:v>60</c:v>
                </c:pt>
                <c:pt idx="3174">
                  <c:v>218</c:v>
                </c:pt>
                <c:pt idx="3175">
                  <c:v>90</c:v>
                </c:pt>
                <c:pt idx="3176">
                  <c:v>465</c:v>
                </c:pt>
                <c:pt idx="3177">
                  <c:v>182</c:v>
                </c:pt>
                <c:pt idx="3178">
                  <c:v>124</c:v>
                </c:pt>
                <c:pt idx="3179">
                  <c:v>90</c:v>
                </c:pt>
                <c:pt idx="3180">
                  <c:v>76</c:v>
                </c:pt>
                <c:pt idx="3181">
                  <c:v>987</c:v>
                </c:pt>
                <c:pt idx="3182">
                  <c:v>292</c:v>
                </c:pt>
                <c:pt idx="3183">
                  <c:v>60</c:v>
                </c:pt>
                <c:pt idx="3184">
                  <c:v>870</c:v>
                </c:pt>
                <c:pt idx="3185">
                  <c:v>787</c:v>
                </c:pt>
                <c:pt idx="3186">
                  <c:v>335</c:v>
                </c:pt>
                <c:pt idx="3187">
                  <c:v>261</c:v>
                </c:pt>
                <c:pt idx="3188">
                  <c:v>268</c:v>
                </c:pt>
                <c:pt idx="3189">
                  <c:v>1211</c:v>
                </c:pt>
                <c:pt idx="3190">
                  <c:v>78</c:v>
                </c:pt>
                <c:pt idx="3191">
                  <c:v>189</c:v>
                </c:pt>
                <c:pt idx="3192">
                  <c:v>1522</c:v>
                </c:pt>
                <c:pt idx="3193">
                  <c:v>4880</c:v>
                </c:pt>
                <c:pt idx="3194">
                  <c:v>392</c:v>
                </c:pt>
                <c:pt idx="3195">
                  <c:v>2566</c:v>
                </c:pt>
                <c:pt idx="3196">
                  <c:v>2270</c:v>
                </c:pt>
                <c:pt idx="3197">
                  <c:v>11272</c:v>
                </c:pt>
                <c:pt idx="3198">
                  <c:v>417</c:v>
                </c:pt>
                <c:pt idx="3199">
                  <c:v>952</c:v>
                </c:pt>
                <c:pt idx="3200">
                  <c:v>164</c:v>
                </c:pt>
                <c:pt idx="3201">
                  <c:v>1213</c:v>
                </c:pt>
                <c:pt idx="3202">
                  <c:v>101</c:v>
                </c:pt>
                <c:pt idx="3203">
                  <c:v>16</c:v>
                </c:pt>
                <c:pt idx="3204">
                  <c:v>125</c:v>
                </c:pt>
                <c:pt idx="3205">
                  <c:v>130</c:v>
                </c:pt>
                <c:pt idx="3206">
                  <c:v>24</c:v>
                </c:pt>
                <c:pt idx="3207">
                  <c:v>488</c:v>
                </c:pt>
                <c:pt idx="3208">
                  <c:v>14</c:v>
                </c:pt>
                <c:pt idx="3209">
                  <c:v>524</c:v>
                </c:pt>
                <c:pt idx="3210">
                  <c:v>86</c:v>
                </c:pt>
                <c:pt idx="3211">
                  <c:v>530</c:v>
                </c:pt>
                <c:pt idx="3212">
                  <c:v>14</c:v>
                </c:pt>
                <c:pt idx="3213">
                  <c:v>80</c:v>
                </c:pt>
                <c:pt idx="3214">
                  <c:v>36</c:v>
                </c:pt>
                <c:pt idx="3215">
                  <c:v>85</c:v>
                </c:pt>
                <c:pt idx="3216">
                  <c:v>78</c:v>
                </c:pt>
                <c:pt idx="3217">
                  <c:v>988</c:v>
                </c:pt>
                <c:pt idx="3218">
                  <c:v>689</c:v>
                </c:pt>
                <c:pt idx="3219">
                  <c:v>267</c:v>
                </c:pt>
                <c:pt idx="3220">
                  <c:v>30</c:v>
                </c:pt>
                <c:pt idx="3221">
                  <c:v>50</c:v>
                </c:pt>
                <c:pt idx="3222">
                  <c:v>19</c:v>
                </c:pt>
                <c:pt idx="3223">
                  <c:v>38</c:v>
                </c:pt>
                <c:pt idx="3224">
                  <c:v>159</c:v>
                </c:pt>
                <c:pt idx="3225">
                  <c:v>120</c:v>
                </c:pt>
                <c:pt idx="3226">
                  <c:v>189</c:v>
                </c:pt>
                <c:pt idx="3227">
                  <c:v>88</c:v>
                </c:pt>
                <c:pt idx="3228">
                  <c:v>43</c:v>
                </c:pt>
                <c:pt idx="3229">
                  <c:v>26</c:v>
                </c:pt>
                <c:pt idx="3230">
                  <c:v>48</c:v>
                </c:pt>
                <c:pt idx="3231">
                  <c:v>67</c:v>
                </c:pt>
                <c:pt idx="3232">
                  <c:v>189</c:v>
                </c:pt>
                <c:pt idx="3233">
                  <c:v>140</c:v>
                </c:pt>
                <c:pt idx="3234">
                  <c:v>58</c:v>
                </c:pt>
                <c:pt idx="3235">
                  <c:v>275</c:v>
                </c:pt>
                <c:pt idx="3236">
                  <c:v>929</c:v>
                </c:pt>
                <c:pt idx="3237">
                  <c:v>649</c:v>
                </c:pt>
                <c:pt idx="3238">
                  <c:v>279</c:v>
                </c:pt>
                <c:pt idx="3239">
                  <c:v>107</c:v>
                </c:pt>
                <c:pt idx="3240">
                  <c:v>292</c:v>
                </c:pt>
                <c:pt idx="3241">
                  <c:v>257</c:v>
                </c:pt>
                <c:pt idx="3242">
                  <c:v>132</c:v>
                </c:pt>
                <c:pt idx="3243">
                  <c:v>30</c:v>
                </c:pt>
                <c:pt idx="3244">
                  <c:v>128</c:v>
                </c:pt>
                <c:pt idx="3245">
                  <c:v>693</c:v>
                </c:pt>
                <c:pt idx="3246">
                  <c:v>180</c:v>
                </c:pt>
                <c:pt idx="3247">
                  <c:v>2904</c:v>
                </c:pt>
                <c:pt idx="3248">
                  <c:v>1983</c:v>
                </c:pt>
                <c:pt idx="3249">
                  <c:v>506</c:v>
                </c:pt>
                <c:pt idx="3250">
                  <c:v>640</c:v>
                </c:pt>
                <c:pt idx="3251">
                  <c:v>87</c:v>
                </c:pt>
                <c:pt idx="3252">
                  <c:v>210</c:v>
                </c:pt>
                <c:pt idx="3253">
                  <c:v>112</c:v>
                </c:pt>
                <c:pt idx="3254">
                  <c:v>85</c:v>
                </c:pt>
                <c:pt idx="3255">
                  <c:v>194</c:v>
                </c:pt>
                <c:pt idx="3256">
                  <c:v>57</c:v>
                </c:pt>
                <c:pt idx="3257">
                  <c:v>671</c:v>
                </c:pt>
                <c:pt idx="3258">
                  <c:v>1007</c:v>
                </c:pt>
                <c:pt idx="3259">
                  <c:v>93</c:v>
                </c:pt>
                <c:pt idx="3260">
                  <c:v>12</c:v>
                </c:pt>
                <c:pt idx="3261">
                  <c:v>200</c:v>
                </c:pt>
                <c:pt idx="3262">
                  <c:v>2427</c:v>
                </c:pt>
                <c:pt idx="3263">
                  <c:v>424</c:v>
                </c:pt>
                <c:pt idx="3264">
                  <c:v>1230</c:v>
                </c:pt>
                <c:pt idx="3265">
                  <c:v>844</c:v>
                </c:pt>
                <c:pt idx="3266">
                  <c:v>2826</c:v>
                </c:pt>
                <c:pt idx="3267">
                  <c:v>218</c:v>
                </c:pt>
                <c:pt idx="3268">
                  <c:v>506</c:v>
                </c:pt>
                <c:pt idx="3269">
                  <c:v>20</c:v>
                </c:pt>
                <c:pt idx="3270">
                  <c:v>48</c:v>
                </c:pt>
                <c:pt idx="3271">
                  <c:v>20</c:v>
                </c:pt>
                <c:pt idx="3272">
                  <c:v>138</c:v>
                </c:pt>
                <c:pt idx="3273">
                  <c:v>12</c:v>
                </c:pt>
                <c:pt idx="3274">
                  <c:v>864</c:v>
                </c:pt>
                <c:pt idx="3275">
                  <c:v>670</c:v>
                </c:pt>
                <c:pt idx="3276">
                  <c:v>168</c:v>
                </c:pt>
                <c:pt idx="3277">
                  <c:v>169</c:v>
                </c:pt>
                <c:pt idx="3278">
                  <c:v>926</c:v>
                </c:pt>
                <c:pt idx="3279">
                  <c:v>246</c:v>
                </c:pt>
                <c:pt idx="3280">
                  <c:v>73</c:v>
                </c:pt>
                <c:pt idx="3281">
                  <c:v>120</c:v>
                </c:pt>
                <c:pt idx="3282">
                  <c:v>1183</c:v>
                </c:pt>
                <c:pt idx="3283">
                  <c:v>135</c:v>
                </c:pt>
                <c:pt idx="3284">
                  <c:v>118</c:v>
                </c:pt>
                <c:pt idx="3285">
                  <c:v>868</c:v>
                </c:pt>
                <c:pt idx="3286">
                  <c:v>573</c:v>
                </c:pt>
                <c:pt idx="3287">
                  <c:v>24</c:v>
                </c:pt>
                <c:pt idx="3288">
                  <c:v>68</c:v>
                </c:pt>
                <c:pt idx="3289">
                  <c:v>30</c:v>
                </c:pt>
                <c:pt idx="3290">
                  <c:v>168</c:v>
                </c:pt>
                <c:pt idx="3291">
                  <c:v>530</c:v>
                </c:pt>
                <c:pt idx="3292">
                  <c:v>530</c:v>
                </c:pt>
                <c:pt idx="3293">
                  <c:v>588</c:v>
                </c:pt>
                <c:pt idx="3294">
                  <c:v>1957</c:v>
                </c:pt>
                <c:pt idx="3295">
                  <c:v>1192</c:v>
                </c:pt>
                <c:pt idx="3296">
                  <c:v>168</c:v>
                </c:pt>
                <c:pt idx="3297">
                  <c:v>109</c:v>
                </c:pt>
                <c:pt idx="3298">
                  <c:v>58</c:v>
                </c:pt>
                <c:pt idx="3299">
                  <c:v>367</c:v>
                </c:pt>
                <c:pt idx="3300">
                  <c:v>618</c:v>
                </c:pt>
                <c:pt idx="3301">
                  <c:v>9</c:v>
                </c:pt>
                <c:pt idx="3302">
                  <c:v>40</c:v>
                </c:pt>
                <c:pt idx="3303">
                  <c:v>40</c:v>
                </c:pt>
                <c:pt idx="3304">
                  <c:v>8</c:v>
                </c:pt>
                <c:pt idx="3305">
                  <c:v>136</c:v>
                </c:pt>
                <c:pt idx="3306">
                  <c:v>266</c:v>
                </c:pt>
                <c:pt idx="3307">
                  <c:v>628</c:v>
                </c:pt>
                <c:pt idx="3308">
                  <c:v>380</c:v>
                </c:pt>
                <c:pt idx="3309">
                  <c:v>202</c:v>
                </c:pt>
                <c:pt idx="3310">
                  <c:v>85</c:v>
                </c:pt>
                <c:pt idx="3311">
                  <c:v>50</c:v>
                </c:pt>
                <c:pt idx="3312">
                  <c:v>613</c:v>
                </c:pt>
                <c:pt idx="3313">
                  <c:v>419</c:v>
                </c:pt>
                <c:pt idx="3314">
                  <c:v>16</c:v>
                </c:pt>
                <c:pt idx="3315">
                  <c:v>26</c:v>
                </c:pt>
                <c:pt idx="3316">
                  <c:v>50</c:v>
                </c:pt>
                <c:pt idx="3317">
                  <c:v>14</c:v>
                </c:pt>
                <c:pt idx="3318">
                  <c:v>28</c:v>
                </c:pt>
                <c:pt idx="3319">
                  <c:v>733</c:v>
                </c:pt>
                <c:pt idx="3320">
                  <c:v>200</c:v>
                </c:pt>
                <c:pt idx="3321">
                  <c:v>784</c:v>
                </c:pt>
                <c:pt idx="3322">
                  <c:v>791</c:v>
                </c:pt>
                <c:pt idx="3323">
                  <c:v>96</c:v>
                </c:pt>
                <c:pt idx="3324">
                  <c:v>176</c:v>
                </c:pt>
                <c:pt idx="3325">
                  <c:v>1395</c:v>
                </c:pt>
                <c:pt idx="3326">
                  <c:v>168</c:v>
                </c:pt>
                <c:pt idx="3327">
                  <c:v>50</c:v>
                </c:pt>
                <c:pt idx="3328">
                  <c:v>514</c:v>
                </c:pt>
                <c:pt idx="3329">
                  <c:v>782</c:v>
                </c:pt>
                <c:pt idx="3330">
                  <c:v>9</c:v>
                </c:pt>
                <c:pt idx="3331">
                  <c:v>40</c:v>
                </c:pt>
                <c:pt idx="3332">
                  <c:v>1604</c:v>
                </c:pt>
                <c:pt idx="3333">
                  <c:v>129</c:v>
                </c:pt>
                <c:pt idx="3334">
                  <c:v>307</c:v>
                </c:pt>
                <c:pt idx="3335">
                  <c:v>241</c:v>
                </c:pt>
                <c:pt idx="3336">
                  <c:v>14</c:v>
                </c:pt>
                <c:pt idx="3337">
                  <c:v>570</c:v>
                </c:pt>
                <c:pt idx="3338">
                  <c:v>180</c:v>
                </c:pt>
                <c:pt idx="3339">
                  <c:v>166</c:v>
                </c:pt>
                <c:pt idx="3340">
                  <c:v>2565</c:v>
                </c:pt>
                <c:pt idx="3341">
                  <c:v>2422</c:v>
                </c:pt>
                <c:pt idx="3342">
                  <c:v>109</c:v>
                </c:pt>
                <c:pt idx="3343">
                  <c:v>451</c:v>
                </c:pt>
                <c:pt idx="3344">
                  <c:v>50</c:v>
                </c:pt>
                <c:pt idx="3345">
                  <c:v>921</c:v>
                </c:pt>
                <c:pt idx="3346">
                  <c:v>147</c:v>
                </c:pt>
                <c:pt idx="3347">
                  <c:v>64</c:v>
                </c:pt>
                <c:pt idx="3348">
                  <c:v>786</c:v>
                </c:pt>
                <c:pt idx="3349">
                  <c:v>551</c:v>
                </c:pt>
                <c:pt idx="3350">
                  <c:v>16</c:v>
                </c:pt>
                <c:pt idx="3351">
                  <c:v>26</c:v>
                </c:pt>
                <c:pt idx="3352">
                  <c:v>50</c:v>
                </c:pt>
                <c:pt idx="3353">
                  <c:v>1755</c:v>
                </c:pt>
                <c:pt idx="3354">
                  <c:v>1177</c:v>
                </c:pt>
                <c:pt idx="3355">
                  <c:v>484</c:v>
                </c:pt>
                <c:pt idx="3356">
                  <c:v>218</c:v>
                </c:pt>
                <c:pt idx="3357">
                  <c:v>1566</c:v>
                </c:pt>
                <c:pt idx="3358">
                  <c:v>108</c:v>
                </c:pt>
                <c:pt idx="3359">
                  <c:v>178</c:v>
                </c:pt>
                <c:pt idx="3360">
                  <c:v>248</c:v>
                </c:pt>
                <c:pt idx="3361">
                  <c:v>99</c:v>
                </c:pt>
                <c:pt idx="3362">
                  <c:v>585</c:v>
                </c:pt>
                <c:pt idx="3363">
                  <c:v>229</c:v>
                </c:pt>
                <c:pt idx="3364">
                  <c:v>139</c:v>
                </c:pt>
                <c:pt idx="3365">
                  <c:v>649</c:v>
                </c:pt>
                <c:pt idx="3366">
                  <c:v>1375</c:v>
                </c:pt>
                <c:pt idx="3367">
                  <c:v>1042</c:v>
                </c:pt>
                <c:pt idx="3368">
                  <c:v>1262</c:v>
                </c:pt>
                <c:pt idx="3369">
                  <c:v>106</c:v>
                </c:pt>
                <c:pt idx="3370">
                  <c:v>338</c:v>
                </c:pt>
                <c:pt idx="3371">
                  <c:v>57</c:v>
                </c:pt>
                <c:pt idx="3372">
                  <c:v>220</c:v>
                </c:pt>
                <c:pt idx="3373">
                  <c:v>64</c:v>
                </c:pt>
                <c:pt idx="3374">
                  <c:v>15</c:v>
                </c:pt>
                <c:pt idx="3375">
                  <c:v>80</c:v>
                </c:pt>
                <c:pt idx="3376">
                  <c:v>32</c:v>
                </c:pt>
                <c:pt idx="3377">
                  <c:v>56</c:v>
                </c:pt>
                <c:pt idx="3378">
                  <c:v>987</c:v>
                </c:pt>
                <c:pt idx="3379">
                  <c:v>2412</c:v>
                </c:pt>
                <c:pt idx="3380">
                  <c:v>5724</c:v>
                </c:pt>
                <c:pt idx="3381">
                  <c:v>83</c:v>
                </c:pt>
                <c:pt idx="3382">
                  <c:v>462</c:v>
                </c:pt>
                <c:pt idx="3383">
                  <c:v>179</c:v>
                </c:pt>
                <c:pt idx="3384">
                  <c:v>92</c:v>
                </c:pt>
                <c:pt idx="3385">
                  <c:v>68</c:v>
                </c:pt>
                <c:pt idx="3386">
                  <c:v>153</c:v>
                </c:pt>
                <c:pt idx="3387">
                  <c:v>195</c:v>
                </c:pt>
                <c:pt idx="3388">
                  <c:v>116</c:v>
                </c:pt>
                <c:pt idx="3389">
                  <c:v>30</c:v>
                </c:pt>
                <c:pt idx="3390">
                  <c:v>146</c:v>
                </c:pt>
                <c:pt idx="3391">
                  <c:v>76</c:v>
                </c:pt>
                <c:pt idx="3392">
                  <c:v>744</c:v>
                </c:pt>
                <c:pt idx="3393">
                  <c:v>282</c:v>
                </c:pt>
                <c:pt idx="3394">
                  <c:v>215</c:v>
                </c:pt>
                <c:pt idx="3395">
                  <c:v>55</c:v>
                </c:pt>
                <c:pt idx="3396">
                  <c:v>183</c:v>
                </c:pt>
                <c:pt idx="3397">
                  <c:v>3286</c:v>
                </c:pt>
                <c:pt idx="3398">
                  <c:v>2282</c:v>
                </c:pt>
                <c:pt idx="3399">
                  <c:v>82</c:v>
                </c:pt>
                <c:pt idx="3400">
                  <c:v>355</c:v>
                </c:pt>
                <c:pt idx="3401">
                  <c:v>66</c:v>
                </c:pt>
                <c:pt idx="3402">
                  <c:v>192</c:v>
                </c:pt>
                <c:pt idx="3403">
                  <c:v>311</c:v>
                </c:pt>
                <c:pt idx="3404">
                  <c:v>765</c:v>
                </c:pt>
                <c:pt idx="3405">
                  <c:v>538</c:v>
                </c:pt>
                <c:pt idx="3406">
                  <c:v>2365</c:v>
                </c:pt>
                <c:pt idx="3407">
                  <c:v>40</c:v>
                </c:pt>
                <c:pt idx="3408">
                  <c:v>261</c:v>
                </c:pt>
                <c:pt idx="3409">
                  <c:v>60</c:v>
                </c:pt>
                <c:pt idx="3410">
                  <c:v>48</c:v>
                </c:pt>
                <c:pt idx="3411">
                  <c:v>206</c:v>
                </c:pt>
                <c:pt idx="3412">
                  <c:v>2777</c:v>
                </c:pt>
                <c:pt idx="3413">
                  <c:v>824</c:v>
                </c:pt>
                <c:pt idx="3414">
                  <c:v>69</c:v>
                </c:pt>
                <c:pt idx="3415">
                  <c:v>48</c:v>
                </c:pt>
                <c:pt idx="3416">
                  <c:v>14</c:v>
                </c:pt>
                <c:pt idx="3417">
                  <c:v>1151</c:v>
                </c:pt>
                <c:pt idx="3418">
                  <c:v>32</c:v>
                </c:pt>
                <c:pt idx="3419">
                  <c:v>246</c:v>
                </c:pt>
                <c:pt idx="3420">
                  <c:v>1996</c:v>
                </c:pt>
                <c:pt idx="3421">
                  <c:v>225</c:v>
                </c:pt>
                <c:pt idx="3422">
                  <c:v>220</c:v>
                </c:pt>
                <c:pt idx="3423">
                  <c:v>137</c:v>
                </c:pt>
                <c:pt idx="3424">
                  <c:v>103</c:v>
                </c:pt>
                <c:pt idx="3425">
                  <c:v>15</c:v>
                </c:pt>
                <c:pt idx="3426">
                  <c:v>673</c:v>
                </c:pt>
                <c:pt idx="3427">
                  <c:v>1276</c:v>
                </c:pt>
                <c:pt idx="3428">
                  <c:v>69</c:v>
                </c:pt>
                <c:pt idx="3429">
                  <c:v>518</c:v>
                </c:pt>
                <c:pt idx="3430">
                  <c:v>14</c:v>
                </c:pt>
                <c:pt idx="3431">
                  <c:v>96</c:v>
                </c:pt>
                <c:pt idx="3432">
                  <c:v>180</c:v>
                </c:pt>
                <c:pt idx="3433">
                  <c:v>14</c:v>
                </c:pt>
                <c:pt idx="3434">
                  <c:v>28</c:v>
                </c:pt>
                <c:pt idx="3435">
                  <c:v>955</c:v>
                </c:pt>
                <c:pt idx="3436">
                  <c:v>862</c:v>
                </c:pt>
                <c:pt idx="3437">
                  <c:v>83</c:v>
                </c:pt>
                <c:pt idx="3438">
                  <c:v>56</c:v>
                </c:pt>
                <c:pt idx="3439">
                  <c:v>141</c:v>
                </c:pt>
                <c:pt idx="3440">
                  <c:v>210</c:v>
                </c:pt>
                <c:pt idx="3441">
                  <c:v>449</c:v>
                </c:pt>
                <c:pt idx="3442">
                  <c:v>1584</c:v>
                </c:pt>
                <c:pt idx="3443">
                  <c:v>3235</c:v>
                </c:pt>
                <c:pt idx="3444">
                  <c:v>172</c:v>
                </c:pt>
                <c:pt idx="3445">
                  <c:v>51</c:v>
                </c:pt>
                <c:pt idx="3446">
                  <c:v>163</c:v>
                </c:pt>
                <c:pt idx="3447">
                  <c:v>1349</c:v>
                </c:pt>
                <c:pt idx="3448">
                  <c:v>896</c:v>
                </c:pt>
                <c:pt idx="3449">
                  <c:v>397</c:v>
                </c:pt>
                <c:pt idx="3450">
                  <c:v>55</c:v>
                </c:pt>
                <c:pt idx="3451">
                  <c:v>1020</c:v>
                </c:pt>
                <c:pt idx="3452">
                  <c:v>665</c:v>
                </c:pt>
                <c:pt idx="3453">
                  <c:v>332</c:v>
                </c:pt>
                <c:pt idx="3454">
                  <c:v>177</c:v>
                </c:pt>
                <c:pt idx="3455">
                  <c:v>94</c:v>
                </c:pt>
                <c:pt idx="3456">
                  <c:v>157</c:v>
                </c:pt>
                <c:pt idx="3457">
                  <c:v>223</c:v>
                </c:pt>
                <c:pt idx="3458">
                  <c:v>44</c:v>
                </c:pt>
                <c:pt idx="3459">
                  <c:v>341</c:v>
                </c:pt>
                <c:pt idx="3460">
                  <c:v>60</c:v>
                </c:pt>
                <c:pt idx="3461">
                  <c:v>409</c:v>
                </c:pt>
                <c:pt idx="3462">
                  <c:v>30</c:v>
                </c:pt>
                <c:pt idx="3463">
                  <c:v>199</c:v>
                </c:pt>
                <c:pt idx="3464">
                  <c:v>20</c:v>
                </c:pt>
                <c:pt idx="3465">
                  <c:v>484</c:v>
                </c:pt>
                <c:pt idx="3466">
                  <c:v>899</c:v>
                </c:pt>
                <c:pt idx="3467">
                  <c:v>548</c:v>
                </c:pt>
                <c:pt idx="3468">
                  <c:v>24</c:v>
                </c:pt>
                <c:pt idx="3469">
                  <c:v>64</c:v>
                </c:pt>
                <c:pt idx="3470">
                  <c:v>7</c:v>
                </c:pt>
                <c:pt idx="3471">
                  <c:v>3191</c:v>
                </c:pt>
                <c:pt idx="3472">
                  <c:v>1391</c:v>
                </c:pt>
                <c:pt idx="3473">
                  <c:v>175</c:v>
                </c:pt>
                <c:pt idx="3474">
                  <c:v>92</c:v>
                </c:pt>
                <c:pt idx="3475">
                  <c:v>1194</c:v>
                </c:pt>
                <c:pt idx="3476">
                  <c:v>789</c:v>
                </c:pt>
                <c:pt idx="3477">
                  <c:v>18</c:v>
                </c:pt>
                <c:pt idx="3478">
                  <c:v>36</c:v>
                </c:pt>
                <c:pt idx="3479">
                  <c:v>909</c:v>
                </c:pt>
                <c:pt idx="3480">
                  <c:v>1820</c:v>
                </c:pt>
                <c:pt idx="3481">
                  <c:v>60</c:v>
                </c:pt>
                <c:pt idx="3482">
                  <c:v>1210</c:v>
                </c:pt>
                <c:pt idx="3483">
                  <c:v>60</c:v>
                </c:pt>
                <c:pt idx="3484">
                  <c:v>130</c:v>
                </c:pt>
                <c:pt idx="3485">
                  <c:v>531</c:v>
                </c:pt>
                <c:pt idx="3486">
                  <c:v>504</c:v>
                </c:pt>
                <c:pt idx="3487">
                  <c:v>20</c:v>
                </c:pt>
                <c:pt idx="3488">
                  <c:v>643</c:v>
                </c:pt>
                <c:pt idx="3489">
                  <c:v>20</c:v>
                </c:pt>
                <c:pt idx="3490">
                  <c:v>93</c:v>
                </c:pt>
                <c:pt idx="3491">
                  <c:v>36</c:v>
                </c:pt>
                <c:pt idx="3492">
                  <c:v>16</c:v>
                </c:pt>
                <c:pt idx="3493">
                  <c:v>65</c:v>
                </c:pt>
                <c:pt idx="3494">
                  <c:v>22</c:v>
                </c:pt>
                <c:pt idx="3495">
                  <c:v>49</c:v>
                </c:pt>
                <c:pt idx="3496">
                  <c:v>41</c:v>
                </c:pt>
                <c:pt idx="3497">
                  <c:v>147</c:v>
                </c:pt>
                <c:pt idx="3498">
                  <c:v>1146</c:v>
                </c:pt>
                <c:pt idx="3499">
                  <c:v>1123</c:v>
                </c:pt>
                <c:pt idx="3500">
                  <c:v>112</c:v>
                </c:pt>
                <c:pt idx="3501">
                  <c:v>119</c:v>
                </c:pt>
                <c:pt idx="3502">
                  <c:v>61</c:v>
                </c:pt>
                <c:pt idx="3503">
                  <c:v>294</c:v>
                </c:pt>
                <c:pt idx="3504">
                  <c:v>83</c:v>
                </c:pt>
                <c:pt idx="3505">
                  <c:v>146</c:v>
                </c:pt>
                <c:pt idx="3506">
                  <c:v>458</c:v>
                </c:pt>
                <c:pt idx="3507">
                  <c:v>278</c:v>
                </c:pt>
                <c:pt idx="3508">
                  <c:v>18</c:v>
                </c:pt>
                <c:pt idx="3509">
                  <c:v>280</c:v>
                </c:pt>
                <c:pt idx="3510">
                  <c:v>97</c:v>
                </c:pt>
                <c:pt idx="3511">
                  <c:v>2394</c:v>
                </c:pt>
                <c:pt idx="3512">
                  <c:v>139</c:v>
                </c:pt>
                <c:pt idx="3513">
                  <c:v>50</c:v>
                </c:pt>
                <c:pt idx="3514">
                  <c:v>220</c:v>
                </c:pt>
                <c:pt idx="3515">
                  <c:v>3960</c:v>
                </c:pt>
                <c:pt idx="3516">
                  <c:v>618</c:v>
                </c:pt>
                <c:pt idx="3517">
                  <c:v>1658</c:v>
                </c:pt>
                <c:pt idx="3518">
                  <c:v>374</c:v>
                </c:pt>
                <c:pt idx="3519">
                  <c:v>1031</c:v>
                </c:pt>
                <c:pt idx="3520">
                  <c:v>2358</c:v>
                </c:pt>
                <c:pt idx="3521">
                  <c:v>239</c:v>
                </c:pt>
                <c:pt idx="3522">
                  <c:v>4550</c:v>
                </c:pt>
                <c:pt idx="3523">
                  <c:v>329</c:v>
                </c:pt>
                <c:pt idx="3524">
                  <c:v>241</c:v>
                </c:pt>
                <c:pt idx="3525">
                  <c:v>116</c:v>
                </c:pt>
                <c:pt idx="3526">
                  <c:v>59</c:v>
                </c:pt>
                <c:pt idx="3527">
                  <c:v>300</c:v>
                </c:pt>
                <c:pt idx="3528">
                  <c:v>104</c:v>
                </c:pt>
                <c:pt idx="3529">
                  <c:v>110</c:v>
                </c:pt>
                <c:pt idx="3530">
                  <c:v>20</c:v>
                </c:pt>
                <c:pt idx="3531">
                  <c:v>967</c:v>
                </c:pt>
                <c:pt idx="3532">
                  <c:v>1690</c:v>
                </c:pt>
                <c:pt idx="3533">
                  <c:v>441</c:v>
                </c:pt>
                <c:pt idx="3534">
                  <c:v>145</c:v>
                </c:pt>
                <c:pt idx="3535">
                  <c:v>354</c:v>
                </c:pt>
                <c:pt idx="3536">
                  <c:v>2068</c:v>
                </c:pt>
                <c:pt idx="3537">
                  <c:v>47</c:v>
                </c:pt>
                <c:pt idx="3538">
                  <c:v>179</c:v>
                </c:pt>
                <c:pt idx="3539">
                  <c:v>198</c:v>
                </c:pt>
                <c:pt idx="3540">
                  <c:v>160</c:v>
                </c:pt>
                <c:pt idx="3541">
                  <c:v>73</c:v>
                </c:pt>
                <c:pt idx="3542">
                  <c:v>94</c:v>
                </c:pt>
                <c:pt idx="3543">
                  <c:v>954</c:v>
                </c:pt>
                <c:pt idx="3544">
                  <c:v>61</c:v>
                </c:pt>
                <c:pt idx="3545">
                  <c:v>25</c:v>
                </c:pt>
                <c:pt idx="3546">
                  <c:v>253</c:v>
                </c:pt>
                <c:pt idx="3547">
                  <c:v>834</c:v>
                </c:pt>
                <c:pt idx="3548">
                  <c:v>1294</c:v>
                </c:pt>
                <c:pt idx="3549">
                  <c:v>294</c:v>
                </c:pt>
                <c:pt idx="3550">
                  <c:v>193</c:v>
                </c:pt>
                <c:pt idx="3551">
                  <c:v>148</c:v>
                </c:pt>
                <c:pt idx="3552">
                  <c:v>44</c:v>
                </c:pt>
                <c:pt idx="3553">
                  <c:v>149</c:v>
                </c:pt>
                <c:pt idx="3554">
                  <c:v>215</c:v>
                </c:pt>
                <c:pt idx="3555">
                  <c:v>769</c:v>
                </c:pt>
                <c:pt idx="3556">
                  <c:v>2742</c:v>
                </c:pt>
                <c:pt idx="3557">
                  <c:v>783</c:v>
                </c:pt>
                <c:pt idx="3558">
                  <c:v>139</c:v>
                </c:pt>
                <c:pt idx="3559">
                  <c:v>21</c:v>
                </c:pt>
                <c:pt idx="3560">
                  <c:v>20</c:v>
                </c:pt>
                <c:pt idx="3561">
                  <c:v>40</c:v>
                </c:pt>
                <c:pt idx="3562">
                  <c:v>729</c:v>
                </c:pt>
                <c:pt idx="3563">
                  <c:v>73</c:v>
                </c:pt>
                <c:pt idx="3564">
                  <c:v>47</c:v>
                </c:pt>
                <c:pt idx="3565">
                  <c:v>548</c:v>
                </c:pt>
                <c:pt idx="3566">
                  <c:v>4439</c:v>
                </c:pt>
                <c:pt idx="3567">
                  <c:v>1253</c:v>
                </c:pt>
                <c:pt idx="3568">
                  <c:v>49</c:v>
                </c:pt>
                <c:pt idx="3569">
                  <c:v>52</c:v>
                </c:pt>
                <c:pt idx="3570">
                  <c:v>118</c:v>
                </c:pt>
                <c:pt idx="3571">
                  <c:v>98</c:v>
                </c:pt>
                <c:pt idx="3572">
                  <c:v>30</c:v>
                </c:pt>
                <c:pt idx="3573">
                  <c:v>1093</c:v>
                </c:pt>
                <c:pt idx="3574">
                  <c:v>3642</c:v>
                </c:pt>
                <c:pt idx="3575">
                  <c:v>6046</c:v>
                </c:pt>
                <c:pt idx="3576">
                  <c:v>8196</c:v>
                </c:pt>
                <c:pt idx="3577">
                  <c:v>108</c:v>
                </c:pt>
                <c:pt idx="3578">
                  <c:v>303</c:v>
                </c:pt>
                <c:pt idx="3579">
                  <c:v>208</c:v>
                </c:pt>
                <c:pt idx="3580">
                  <c:v>36</c:v>
                </c:pt>
                <c:pt idx="3581">
                  <c:v>12</c:v>
                </c:pt>
                <c:pt idx="3582">
                  <c:v>15</c:v>
                </c:pt>
                <c:pt idx="3583">
                  <c:v>30</c:v>
                </c:pt>
                <c:pt idx="3584">
                  <c:v>59</c:v>
                </c:pt>
                <c:pt idx="3585">
                  <c:v>12</c:v>
                </c:pt>
                <c:pt idx="3586">
                  <c:v>438</c:v>
                </c:pt>
                <c:pt idx="3587">
                  <c:v>34</c:v>
                </c:pt>
                <c:pt idx="3588">
                  <c:v>592</c:v>
                </c:pt>
                <c:pt idx="3589">
                  <c:v>28</c:v>
                </c:pt>
                <c:pt idx="3590">
                  <c:v>208</c:v>
                </c:pt>
                <c:pt idx="3591">
                  <c:v>50</c:v>
                </c:pt>
                <c:pt idx="3592">
                  <c:v>1008</c:v>
                </c:pt>
                <c:pt idx="3593">
                  <c:v>55</c:v>
                </c:pt>
                <c:pt idx="3594">
                  <c:v>282</c:v>
                </c:pt>
                <c:pt idx="3595">
                  <c:v>556</c:v>
                </c:pt>
                <c:pt idx="3596">
                  <c:v>854</c:v>
                </c:pt>
                <c:pt idx="3597">
                  <c:v>969</c:v>
                </c:pt>
                <c:pt idx="3598">
                  <c:v>214</c:v>
                </c:pt>
                <c:pt idx="3599">
                  <c:v>24</c:v>
                </c:pt>
                <c:pt idx="3600">
                  <c:v>384</c:v>
                </c:pt>
                <c:pt idx="3601">
                  <c:v>554</c:v>
                </c:pt>
                <c:pt idx="3602">
                  <c:v>2508</c:v>
                </c:pt>
                <c:pt idx="3603">
                  <c:v>1010</c:v>
                </c:pt>
                <c:pt idx="3604">
                  <c:v>21</c:v>
                </c:pt>
                <c:pt idx="3605">
                  <c:v>931</c:v>
                </c:pt>
                <c:pt idx="3606">
                  <c:v>228</c:v>
                </c:pt>
                <c:pt idx="3607">
                  <c:v>959</c:v>
                </c:pt>
                <c:pt idx="3608">
                  <c:v>1253</c:v>
                </c:pt>
                <c:pt idx="3609">
                  <c:v>1448</c:v>
                </c:pt>
                <c:pt idx="3610">
                  <c:v>23</c:v>
                </c:pt>
                <c:pt idx="3611">
                  <c:v>1476</c:v>
                </c:pt>
                <c:pt idx="3612">
                  <c:v>918</c:v>
                </c:pt>
                <c:pt idx="3613">
                  <c:v>393</c:v>
                </c:pt>
                <c:pt idx="3614">
                  <c:v>251</c:v>
                </c:pt>
                <c:pt idx="3615">
                  <c:v>70</c:v>
                </c:pt>
                <c:pt idx="3616">
                  <c:v>2887</c:v>
                </c:pt>
                <c:pt idx="3617">
                  <c:v>2399</c:v>
                </c:pt>
                <c:pt idx="3618">
                  <c:v>230</c:v>
                </c:pt>
                <c:pt idx="3619">
                  <c:v>21</c:v>
                </c:pt>
                <c:pt idx="3620">
                  <c:v>76</c:v>
                </c:pt>
                <c:pt idx="3621">
                  <c:v>82</c:v>
                </c:pt>
                <c:pt idx="3622">
                  <c:v>163</c:v>
                </c:pt>
                <c:pt idx="3623">
                  <c:v>1063</c:v>
                </c:pt>
                <c:pt idx="3624">
                  <c:v>634</c:v>
                </c:pt>
                <c:pt idx="3625">
                  <c:v>1841</c:v>
                </c:pt>
                <c:pt idx="3626">
                  <c:v>989</c:v>
                </c:pt>
                <c:pt idx="3627">
                  <c:v>316</c:v>
                </c:pt>
                <c:pt idx="3628">
                  <c:v>2125</c:v>
                </c:pt>
                <c:pt idx="3629">
                  <c:v>36</c:v>
                </c:pt>
                <c:pt idx="3630">
                  <c:v>5038</c:v>
                </c:pt>
                <c:pt idx="3631">
                  <c:v>1153</c:v>
                </c:pt>
                <c:pt idx="3632">
                  <c:v>159</c:v>
                </c:pt>
                <c:pt idx="3633">
                  <c:v>3918</c:v>
                </c:pt>
                <c:pt idx="3634">
                  <c:v>12</c:v>
                </c:pt>
                <c:pt idx="3635">
                  <c:v>816</c:v>
                </c:pt>
                <c:pt idx="3636">
                  <c:v>1184</c:v>
                </c:pt>
                <c:pt idx="3637">
                  <c:v>6066</c:v>
                </c:pt>
                <c:pt idx="3638">
                  <c:v>360</c:v>
                </c:pt>
                <c:pt idx="3639">
                  <c:v>14</c:v>
                </c:pt>
                <c:pt idx="3640">
                  <c:v>180</c:v>
                </c:pt>
                <c:pt idx="3641">
                  <c:v>120</c:v>
                </c:pt>
                <c:pt idx="3642">
                  <c:v>60</c:v>
                </c:pt>
                <c:pt idx="3643">
                  <c:v>185</c:v>
                </c:pt>
                <c:pt idx="3644">
                  <c:v>87</c:v>
                </c:pt>
                <c:pt idx="3645">
                  <c:v>104</c:v>
                </c:pt>
                <c:pt idx="3646">
                  <c:v>422</c:v>
                </c:pt>
                <c:pt idx="3647">
                  <c:v>167</c:v>
                </c:pt>
                <c:pt idx="3648">
                  <c:v>50</c:v>
                </c:pt>
                <c:pt idx="3649">
                  <c:v>51</c:v>
                </c:pt>
                <c:pt idx="3650">
                  <c:v>31</c:v>
                </c:pt>
                <c:pt idx="3651">
                  <c:v>288</c:v>
                </c:pt>
                <c:pt idx="3652">
                  <c:v>273</c:v>
                </c:pt>
                <c:pt idx="3653">
                  <c:v>1810</c:v>
                </c:pt>
                <c:pt idx="3654">
                  <c:v>34</c:v>
                </c:pt>
                <c:pt idx="3655">
                  <c:v>72</c:v>
                </c:pt>
                <c:pt idx="3656">
                  <c:v>115</c:v>
                </c:pt>
                <c:pt idx="3657">
                  <c:v>192</c:v>
                </c:pt>
                <c:pt idx="3658">
                  <c:v>116</c:v>
                </c:pt>
                <c:pt idx="3659">
                  <c:v>353</c:v>
                </c:pt>
                <c:pt idx="3660">
                  <c:v>256</c:v>
                </c:pt>
                <c:pt idx="3661">
                  <c:v>685</c:v>
                </c:pt>
                <c:pt idx="3662">
                  <c:v>541</c:v>
                </c:pt>
                <c:pt idx="3663">
                  <c:v>224</c:v>
                </c:pt>
                <c:pt idx="3664">
                  <c:v>104</c:v>
                </c:pt>
                <c:pt idx="3665">
                  <c:v>84</c:v>
                </c:pt>
                <c:pt idx="3666">
                  <c:v>141</c:v>
                </c:pt>
                <c:pt idx="3667">
                  <c:v>350</c:v>
                </c:pt>
                <c:pt idx="3668">
                  <c:v>684</c:v>
                </c:pt>
                <c:pt idx="3669">
                  <c:v>2223</c:v>
                </c:pt>
                <c:pt idx="3670">
                  <c:v>52</c:v>
                </c:pt>
                <c:pt idx="3671">
                  <c:v>148</c:v>
                </c:pt>
                <c:pt idx="3672">
                  <c:v>58</c:v>
                </c:pt>
                <c:pt idx="3673">
                  <c:v>1010</c:v>
                </c:pt>
                <c:pt idx="3674">
                  <c:v>49</c:v>
                </c:pt>
                <c:pt idx="3675">
                  <c:v>1469</c:v>
                </c:pt>
                <c:pt idx="3676">
                  <c:v>235</c:v>
                </c:pt>
                <c:pt idx="3677">
                  <c:v>358</c:v>
                </c:pt>
                <c:pt idx="3678">
                  <c:v>52</c:v>
                </c:pt>
                <c:pt idx="3679">
                  <c:v>52</c:v>
                </c:pt>
                <c:pt idx="3680">
                  <c:v>322</c:v>
                </c:pt>
                <c:pt idx="3681">
                  <c:v>101</c:v>
                </c:pt>
                <c:pt idx="3682">
                  <c:v>451</c:v>
                </c:pt>
                <c:pt idx="3683">
                  <c:v>224</c:v>
                </c:pt>
                <c:pt idx="3684">
                  <c:v>898</c:v>
                </c:pt>
                <c:pt idx="3685">
                  <c:v>335</c:v>
                </c:pt>
                <c:pt idx="3686">
                  <c:v>2505</c:v>
                </c:pt>
                <c:pt idx="3687">
                  <c:v>57</c:v>
                </c:pt>
                <c:pt idx="3688">
                  <c:v>168</c:v>
                </c:pt>
                <c:pt idx="3689">
                  <c:v>274</c:v>
                </c:pt>
                <c:pt idx="3690">
                  <c:v>865</c:v>
                </c:pt>
                <c:pt idx="3691">
                  <c:v>159</c:v>
                </c:pt>
                <c:pt idx="3692">
                  <c:v>103</c:v>
                </c:pt>
                <c:pt idx="3693">
                  <c:v>102</c:v>
                </c:pt>
                <c:pt idx="3694">
                  <c:v>28</c:v>
                </c:pt>
                <c:pt idx="3695">
                  <c:v>521</c:v>
                </c:pt>
                <c:pt idx="3696">
                  <c:v>666</c:v>
                </c:pt>
                <c:pt idx="3697">
                  <c:v>18</c:v>
                </c:pt>
                <c:pt idx="3698">
                  <c:v>330</c:v>
                </c:pt>
                <c:pt idx="3699">
                  <c:v>24</c:v>
                </c:pt>
                <c:pt idx="3700">
                  <c:v>84</c:v>
                </c:pt>
                <c:pt idx="3701">
                  <c:v>99</c:v>
                </c:pt>
                <c:pt idx="3702">
                  <c:v>92</c:v>
                </c:pt>
                <c:pt idx="3703">
                  <c:v>160</c:v>
                </c:pt>
                <c:pt idx="3704">
                  <c:v>160</c:v>
                </c:pt>
                <c:pt idx="3705">
                  <c:v>726</c:v>
                </c:pt>
                <c:pt idx="3706">
                  <c:v>228</c:v>
                </c:pt>
                <c:pt idx="3707">
                  <c:v>36</c:v>
                </c:pt>
                <c:pt idx="3708">
                  <c:v>36</c:v>
                </c:pt>
                <c:pt idx="3709">
                  <c:v>6</c:v>
                </c:pt>
                <c:pt idx="3710">
                  <c:v>60</c:v>
                </c:pt>
                <c:pt idx="3711">
                  <c:v>96</c:v>
                </c:pt>
                <c:pt idx="3712">
                  <c:v>726</c:v>
                </c:pt>
                <c:pt idx="3713">
                  <c:v>18</c:v>
                </c:pt>
                <c:pt idx="3714">
                  <c:v>176</c:v>
                </c:pt>
                <c:pt idx="3715">
                  <c:v>50</c:v>
                </c:pt>
                <c:pt idx="3716">
                  <c:v>80</c:v>
                </c:pt>
                <c:pt idx="3717">
                  <c:v>125</c:v>
                </c:pt>
                <c:pt idx="3718">
                  <c:v>74</c:v>
                </c:pt>
                <c:pt idx="3719">
                  <c:v>557</c:v>
                </c:pt>
                <c:pt idx="3720">
                  <c:v>113</c:v>
                </c:pt>
                <c:pt idx="3721">
                  <c:v>66</c:v>
                </c:pt>
                <c:pt idx="3722">
                  <c:v>105</c:v>
                </c:pt>
                <c:pt idx="3723">
                  <c:v>155</c:v>
                </c:pt>
                <c:pt idx="3724">
                  <c:v>104</c:v>
                </c:pt>
                <c:pt idx="3725">
                  <c:v>506</c:v>
                </c:pt>
                <c:pt idx="3726">
                  <c:v>431</c:v>
                </c:pt>
                <c:pt idx="3727">
                  <c:v>630</c:v>
                </c:pt>
                <c:pt idx="3728">
                  <c:v>257</c:v>
                </c:pt>
                <c:pt idx="3729">
                  <c:v>168</c:v>
                </c:pt>
                <c:pt idx="3730">
                  <c:v>52</c:v>
                </c:pt>
                <c:pt idx="3731">
                  <c:v>139</c:v>
                </c:pt>
                <c:pt idx="3732">
                  <c:v>433</c:v>
                </c:pt>
                <c:pt idx="3733">
                  <c:v>130</c:v>
                </c:pt>
                <c:pt idx="3734">
                  <c:v>797</c:v>
                </c:pt>
                <c:pt idx="3735">
                  <c:v>314</c:v>
                </c:pt>
                <c:pt idx="3736">
                  <c:v>358</c:v>
                </c:pt>
                <c:pt idx="3737">
                  <c:v>4152</c:v>
                </c:pt>
                <c:pt idx="3738">
                  <c:v>1035</c:v>
                </c:pt>
                <c:pt idx="3739">
                  <c:v>222</c:v>
                </c:pt>
                <c:pt idx="3740">
                  <c:v>486</c:v>
                </c:pt>
                <c:pt idx="3741">
                  <c:v>206</c:v>
                </c:pt>
                <c:pt idx="3742">
                  <c:v>17</c:v>
                </c:pt>
                <c:pt idx="3743">
                  <c:v>84</c:v>
                </c:pt>
                <c:pt idx="3744">
                  <c:v>528</c:v>
                </c:pt>
                <c:pt idx="3745">
                  <c:v>189</c:v>
                </c:pt>
                <c:pt idx="3746">
                  <c:v>3153</c:v>
                </c:pt>
                <c:pt idx="3747">
                  <c:v>3970</c:v>
                </c:pt>
                <c:pt idx="3748">
                  <c:v>5097</c:v>
                </c:pt>
                <c:pt idx="3749">
                  <c:v>2579</c:v>
                </c:pt>
                <c:pt idx="3750">
                  <c:v>287</c:v>
                </c:pt>
                <c:pt idx="3751">
                  <c:v>286</c:v>
                </c:pt>
                <c:pt idx="3752">
                  <c:v>52</c:v>
                </c:pt>
                <c:pt idx="3753">
                  <c:v>52</c:v>
                </c:pt>
                <c:pt idx="3754">
                  <c:v>1220</c:v>
                </c:pt>
                <c:pt idx="3755">
                  <c:v>4192</c:v>
                </c:pt>
                <c:pt idx="3756">
                  <c:v>344</c:v>
                </c:pt>
                <c:pt idx="3757">
                  <c:v>2376</c:v>
                </c:pt>
                <c:pt idx="3758">
                  <c:v>1168</c:v>
                </c:pt>
                <c:pt idx="3759">
                  <c:v>3190</c:v>
                </c:pt>
                <c:pt idx="3760">
                  <c:v>104</c:v>
                </c:pt>
                <c:pt idx="3761">
                  <c:v>50</c:v>
                </c:pt>
                <c:pt idx="3762">
                  <c:v>12</c:v>
                </c:pt>
                <c:pt idx="3763">
                  <c:v>106</c:v>
                </c:pt>
                <c:pt idx="3764">
                  <c:v>1307</c:v>
                </c:pt>
                <c:pt idx="3765">
                  <c:v>67</c:v>
                </c:pt>
                <c:pt idx="3766">
                  <c:v>52</c:v>
                </c:pt>
                <c:pt idx="3767">
                  <c:v>104</c:v>
                </c:pt>
                <c:pt idx="3768">
                  <c:v>104</c:v>
                </c:pt>
                <c:pt idx="3769">
                  <c:v>120</c:v>
                </c:pt>
                <c:pt idx="3770">
                  <c:v>165</c:v>
                </c:pt>
                <c:pt idx="3771">
                  <c:v>78</c:v>
                </c:pt>
                <c:pt idx="3772">
                  <c:v>13</c:v>
                </c:pt>
                <c:pt idx="3773">
                  <c:v>18</c:v>
                </c:pt>
                <c:pt idx="3774">
                  <c:v>210</c:v>
                </c:pt>
                <c:pt idx="3775">
                  <c:v>85</c:v>
                </c:pt>
                <c:pt idx="3776">
                  <c:v>380</c:v>
                </c:pt>
                <c:pt idx="3777">
                  <c:v>84</c:v>
                </c:pt>
                <c:pt idx="3778">
                  <c:v>38</c:v>
                </c:pt>
                <c:pt idx="3779">
                  <c:v>24</c:v>
                </c:pt>
                <c:pt idx="3780">
                  <c:v>96</c:v>
                </c:pt>
                <c:pt idx="3781">
                  <c:v>60</c:v>
                </c:pt>
                <c:pt idx="3782">
                  <c:v>176</c:v>
                </c:pt>
                <c:pt idx="3783">
                  <c:v>504</c:v>
                </c:pt>
                <c:pt idx="3784">
                  <c:v>36</c:v>
                </c:pt>
                <c:pt idx="3785">
                  <c:v>477</c:v>
                </c:pt>
                <c:pt idx="3786">
                  <c:v>261</c:v>
                </c:pt>
                <c:pt idx="3787">
                  <c:v>380</c:v>
                </c:pt>
                <c:pt idx="3788">
                  <c:v>12</c:v>
                </c:pt>
                <c:pt idx="3789">
                  <c:v>52</c:v>
                </c:pt>
                <c:pt idx="3790">
                  <c:v>350</c:v>
                </c:pt>
                <c:pt idx="3791">
                  <c:v>80</c:v>
                </c:pt>
                <c:pt idx="3792">
                  <c:v>104</c:v>
                </c:pt>
                <c:pt idx="3793">
                  <c:v>222</c:v>
                </c:pt>
                <c:pt idx="3794">
                  <c:v>237</c:v>
                </c:pt>
                <c:pt idx="3795">
                  <c:v>114</c:v>
                </c:pt>
                <c:pt idx="3796">
                  <c:v>80</c:v>
                </c:pt>
                <c:pt idx="3797">
                  <c:v>458</c:v>
                </c:pt>
                <c:pt idx="3798">
                  <c:v>1835</c:v>
                </c:pt>
                <c:pt idx="3799">
                  <c:v>343</c:v>
                </c:pt>
                <c:pt idx="3800">
                  <c:v>969</c:v>
                </c:pt>
                <c:pt idx="3801">
                  <c:v>598</c:v>
                </c:pt>
                <c:pt idx="3802">
                  <c:v>348</c:v>
                </c:pt>
                <c:pt idx="3803">
                  <c:v>320</c:v>
                </c:pt>
                <c:pt idx="3804">
                  <c:v>9</c:v>
                </c:pt>
                <c:pt idx="3805">
                  <c:v>174</c:v>
                </c:pt>
                <c:pt idx="3806">
                  <c:v>208</c:v>
                </c:pt>
                <c:pt idx="3807">
                  <c:v>234</c:v>
                </c:pt>
                <c:pt idx="3808">
                  <c:v>2229</c:v>
                </c:pt>
                <c:pt idx="3809">
                  <c:v>198</c:v>
                </c:pt>
                <c:pt idx="3810">
                  <c:v>2033</c:v>
                </c:pt>
                <c:pt idx="3811">
                  <c:v>2028</c:v>
                </c:pt>
                <c:pt idx="3812">
                  <c:v>4250</c:v>
                </c:pt>
                <c:pt idx="3813">
                  <c:v>566</c:v>
                </c:pt>
                <c:pt idx="3814">
                  <c:v>3962</c:v>
                </c:pt>
                <c:pt idx="3815">
                  <c:v>7038</c:v>
                </c:pt>
                <c:pt idx="3816">
                  <c:v>390</c:v>
                </c:pt>
                <c:pt idx="3817">
                  <c:v>36</c:v>
                </c:pt>
                <c:pt idx="3818">
                  <c:v>42</c:v>
                </c:pt>
                <c:pt idx="3819">
                  <c:v>50</c:v>
                </c:pt>
                <c:pt idx="3820">
                  <c:v>142</c:v>
                </c:pt>
                <c:pt idx="3821">
                  <c:v>325</c:v>
                </c:pt>
                <c:pt idx="3822">
                  <c:v>468</c:v>
                </c:pt>
                <c:pt idx="3823">
                  <c:v>103</c:v>
                </c:pt>
                <c:pt idx="3824">
                  <c:v>406</c:v>
                </c:pt>
                <c:pt idx="3825">
                  <c:v>1526</c:v>
                </c:pt>
                <c:pt idx="3826">
                  <c:v>50</c:v>
                </c:pt>
                <c:pt idx="3827">
                  <c:v>278</c:v>
                </c:pt>
                <c:pt idx="3828">
                  <c:v>133</c:v>
                </c:pt>
                <c:pt idx="3829">
                  <c:v>1255</c:v>
                </c:pt>
                <c:pt idx="3830">
                  <c:v>3304</c:v>
                </c:pt>
                <c:pt idx="3831">
                  <c:v>92</c:v>
                </c:pt>
                <c:pt idx="3832">
                  <c:v>120</c:v>
                </c:pt>
                <c:pt idx="3833">
                  <c:v>1916</c:v>
                </c:pt>
                <c:pt idx="3834">
                  <c:v>3420</c:v>
                </c:pt>
                <c:pt idx="3835">
                  <c:v>714</c:v>
                </c:pt>
                <c:pt idx="3836">
                  <c:v>14</c:v>
                </c:pt>
                <c:pt idx="3837">
                  <c:v>117</c:v>
                </c:pt>
                <c:pt idx="3838">
                  <c:v>148</c:v>
                </c:pt>
                <c:pt idx="3839">
                  <c:v>40</c:v>
                </c:pt>
                <c:pt idx="3840">
                  <c:v>60</c:v>
                </c:pt>
                <c:pt idx="3841">
                  <c:v>212</c:v>
                </c:pt>
                <c:pt idx="3842">
                  <c:v>18</c:v>
                </c:pt>
                <c:pt idx="3843">
                  <c:v>42</c:v>
                </c:pt>
                <c:pt idx="3844">
                  <c:v>714</c:v>
                </c:pt>
                <c:pt idx="3845">
                  <c:v>11</c:v>
                </c:pt>
                <c:pt idx="3846">
                  <c:v>808</c:v>
                </c:pt>
                <c:pt idx="3847">
                  <c:v>18</c:v>
                </c:pt>
                <c:pt idx="3848">
                  <c:v>118</c:v>
                </c:pt>
                <c:pt idx="3849">
                  <c:v>71</c:v>
                </c:pt>
                <c:pt idx="3850">
                  <c:v>81</c:v>
                </c:pt>
                <c:pt idx="3851">
                  <c:v>144</c:v>
                </c:pt>
                <c:pt idx="3852">
                  <c:v>532</c:v>
                </c:pt>
                <c:pt idx="3853">
                  <c:v>187</c:v>
                </c:pt>
                <c:pt idx="3854">
                  <c:v>136</c:v>
                </c:pt>
                <c:pt idx="3855">
                  <c:v>252</c:v>
                </c:pt>
                <c:pt idx="3856">
                  <c:v>116</c:v>
                </c:pt>
                <c:pt idx="3857">
                  <c:v>357</c:v>
                </c:pt>
                <c:pt idx="3858">
                  <c:v>1434</c:v>
                </c:pt>
                <c:pt idx="3859">
                  <c:v>251</c:v>
                </c:pt>
                <c:pt idx="3860">
                  <c:v>154</c:v>
                </c:pt>
                <c:pt idx="3861">
                  <c:v>216</c:v>
                </c:pt>
                <c:pt idx="3862">
                  <c:v>597</c:v>
                </c:pt>
                <c:pt idx="3863">
                  <c:v>36</c:v>
                </c:pt>
                <c:pt idx="3864">
                  <c:v>197</c:v>
                </c:pt>
                <c:pt idx="3865">
                  <c:v>305</c:v>
                </c:pt>
                <c:pt idx="3866">
                  <c:v>616</c:v>
                </c:pt>
                <c:pt idx="3867">
                  <c:v>64</c:v>
                </c:pt>
                <c:pt idx="3868">
                  <c:v>308</c:v>
                </c:pt>
                <c:pt idx="3869">
                  <c:v>36</c:v>
                </c:pt>
                <c:pt idx="3870">
                  <c:v>656</c:v>
                </c:pt>
                <c:pt idx="3871">
                  <c:v>324</c:v>
                </c:pt>
                <c:pt idx="3872">
                  <c:v>160</c:v>
                </c:pt>
                <c:pt idx="3873">
                  <c:v>616</c:v>
                </c:pt>
                <c:pt idx="3874">
                  <c:v>146</c:v>
                </c:pt>
                <c:pt idx="3875">
                  <c:v>608</c:v>
                </c:pt>
                <c:pt idx="3876">
                  <c:v>118</c:v>
                </c:pt>
                <c:pt idx="3877">
                  <c:v>244</c:v>
                </c:pt>
                <c:pt idx="3878">
                  <c:v>420</c:v>
                </c:pt>
                <c:pt idx="3879">
                  <c:v>1734</c:v>
                </c:pt>
                <c:pt idx="3880">
                  <c:v>36</c:v>
                </c:pt>
                <c:pt idx="3881">
                  <c:v>158</c:v>
                </c:pt>
                <c:pt idx="3882">
                  <c:v>126</c:v>
                </c:pt>
                <c:pt idx="3883">
                  <c:v>47</c:v>
                </c:pt>
                <c:pt idx="3884">
                  <c:v>67</c:v>
                </c:pt>
                <c:pt idx="3885">
                  <c:v>25</c:v>
                </c:pt>
                <c:pt idx="3886">
                  <c:v>8</c:v>
                </c:pt>
                <c:pt idx="3887">
                  <c:v>94</c:v>
                </c:pt>
                <c:pt idx="3888">
                  <c:v>46</c:v>
                </c:pt>
                <c:pt idx="3889">
                  <c:v>276</c:v>
                </c:pt>
                <c:pt idx="3890">
                  <c:v>64</c:v>
                </c:pt>
                <c:pt idx="3891">
                  <c:v>64</c:v>
                </c:pt>
                <c:pt idx="3892">
                  <c:v>2080</c:v>
                </c:pt>
                <c:pt idx="3893">
                  <c:v>80</c:v>
                </c:pt>
                <c:pt idx="3894">
                  <c:v>548</c:v>
                </c:pt>
                <c:pt idx="3895">
                  <c:v>31</c:v>
                </c:pt>
                <c:pt idx="3896">
                  <c:v>83</c:v>
                </c:pt>
                <c:pt idx="3897">
                  <c:v>3044</c:v>
                </c:pt>
                <c:pt idx="3898">
                  <c:v>3318</c:v>
                </c:pt>
                <c:pt idx="3899">
                  <c:v>384</c:v>
                </c:pt>
                <c:pt idx="3900">
                  <c:v>59</c:v>
                </c:pt>
                <c:pt idx="3901">
                  <c:v>59</c:v>
                </c:pt>
                <c:pt idx="3902">
                  <c:v>371</c:v>
                </c:pt>
                <c:pt idx="3903">
                  <c:v>297</c:v>
                </c:pt>
                <c:pt idx="3904">
                  <c:v>780</c:v>
                </c:pt>
                <c:pt idx="3905">
                  <c:v>102</c:v>
                </c:pt>
                <c:pt idx="3906">
                  <c:v>239</c:v>
                </c:pt>
                <c:pt idx="3907">
                  <c:v>295</c:v>
                </c:pt>
                <c:pt idx="3908">
                  <c:v>722</c:v>
                </c:pt>
                <c:pt idx="3909">
                  <c:v>602</c:v>
                </c:pt>
                <c:pt idx="3910">
                  <c:v>2007</c:v>
                </c:pt>
                <c:pt idx="3911">
                  <c:v>46</c:v>
                </c:pt>
                <c:pt idx="3912">
                  <c:v>38</c:v>
                </c:pt>
                <c:pt idx="3913">
                  <c:v>175</c:v>
                </c:pt>
                <c:pt idx="3914">
                  <c:v>129</c:v>
                </c:pt>
                <c:pt idx="3915">
                  <c:v>81</c:v>
                </c:pt>
                <c:pt idx="3916">
                  <c:v>292</c:v>
                </c:pt>
                <c:pt idx="3917">
                  <c:v>99</c:v>
                </c:pt>
                <c:pt idx="3918">
                  <c:v>1231</c:v>
                </c:pt>
                <c:pt idx="3919">
                  <c:v>372</c:v>
                </c:pt>
                <c:pt idx="3920">
                  <c:v>345</c:v>
                </c:pt>
                <c:pt idx="3921">
                  <c:v>260</c:v>
                </c:pt>
                <c:pt idx="3922">
                  <c:v>273</c:v>
                </c:pt>
                <c:pt idx="3923">
                  <c:v>1395</c:v>
                </c:pt>
                <c:pt idx="3924">
                  <c:v>40</c:v>
                </c:pt>
                <c:pt idx="3925">
                  <c:v>8</c:v>
                </c:pt>
                <c:pt idx="3926">
                  <c:v>176</c:v>
                </c:pt>
                <c:pt idx="3927">
                  <c:v>32</c:v>
                </c:pt>
                <c:pt idx="3928">
                  <c:v>28</c:v>
                </c:pt>
                <c:pt idx="3929">
                  <c:v>187</c:v>
                </c:pt>
                <c:pt idx="3930">
                  <c:v>356</c:v>
                </c:pt>
                <c:pt idx="3931">
                  <c:v>167</c:v>
                </c:pt>
                <c:pt idx="3932">
                  <c:v>84</c:v>
                </c:pt>
                <c:pt idx="3933">
                  <c:v>36</c:v>
                </c:pt>
                <c:pt idx="3934">
                  <c:v>1280</c:v>
                </c:pt>
                <c:pt idx="3935">
                  <c:v>2377</c:v>
                </c:pt>
                <c:pt idx="3936">
                  <c:v>263</c:v>
                </c:pt>
                <c:pt idx="3937">
                  <c:v>472</c:v>
                </c:pt>
                <c:pt idx="3938">
                  <c:v>293</c:v>
                </c:pt>
                <c:pt idx="3939">
                  <c:v>110</c:v>
                </c:pt>
                <c:pt idx="3940">
                  <c:v>1009</c:v>
                </c:pt>
                <c:pt idx="3941">
                  <c:v>181</c:v>
                </c:pt>
                <c:pt idx="3942">
                  <c:v>170</c:v>
                </c:pt>
                <c:pt idx="3943">
                  <c:v>1608</c:v>
                </c:pt>
                <c:pt idx="3944">
                  <c:v>748</c:v>
                </c:pt>
                <c:pt idx="3945">
                  <c:v>138</c:v>
                </c:pt>
                <c:pt idx="3946">
                  <c:v>1190</c:v>
                </c:pt>
                <c:pt idx="3947">
                  <c:v>557</c:v>
                </c:pt>
                <c:pt idx="3948">
                  <c:v>72</c:v>
                </c:pt>
                <c:pt idx="3949">
                  <c:v>45</c:v>
                </c:pt>
                <c:pt idx="3950">
                  <c:v>117</c:v>
                </c:pt>
                <c:pt idx="3951">
                  <c:v>4883</c:v>
                </c:pt>
                <c:pt idx="3952">
                  <c:v>1817</c:v>
                </c:pt>
                <c:pt idx="3953">
                  <c:v>349</c:v>
                </c:pt>
                <c:pt idx="3954">
                  <c:v>2318</c:v>
                </c:pt>
                <c:pt idx="3955">
                  <c:v>3452</c:v>
                </c:pt>
                <c:pt idx="3956">
                  <c:v>5901</c:v>
                </c:pt>
                <c:pt idx="3957">
                  <c:v>98</c:v>
                </c:pt>
                <c:pt idx="3958">
                  <c:v>268</c:v>
                </c:pt>
                <c:pt idx="3959">
                  <c:v>2168</c:v>
                </c:pt>
                <c:pt idx="3960">
                  <c:v>771</c:v>
                </c:pt>
                <c:pt idx="3961">
                  <c:v>98</c:v>
                </c:pt>
                <c:pt idx="3962">
                  <c:v>268</c:v>
                </c:pt>
                <c:pt idx="3963">
                  <c:v>2168</c:v>
                </c:pt>
                <c:pt idx="3964">
                  <c:v>771</c:v>
                </c:pt>
                <c:pt idx="3965">
                  <c:v>71</c:v>
                </c:pt>
                <c:pt idx="3966">
                  <c:v>668</c:v>
                </c:pt>
                <c:pt idx="3967">
                  <c:v>258</c:v>
                </c:pt>
                <c:pt idx="3968">
                  <c:v>68</c:v>
                </c:pt>
                <c:pt idx="3969">
                  <c:v>635</c:v>
                </c:pt>
                <c:pt idx="3970">
                  <c:v>258</c:v>
                </c:pt>
                <c:pt idx="3971">
                  <c:v>135</c:v>
                </c:pt>
                <c:pt idx="3972">
                  <c:v>98</c:v>
                </c:pt>
                <c:pt idx="3973">
                  <c:v>346</c:v>
                </c:pt>
                <c:pt idx="3974">
                  <c:v>754</c:v>
                </c:pt>
                <c:pt idx="3975">
                  <c:v>125</c:v>
                </c:pt>
                <c:pt idx="3976">
                  <c:v>280</c:v>
                </c:pt>
                <c:pt idx="3977">
                  <c:v>123</c:v>
                </c:pt>
                <c:pt idx="3978">
                  <c:v>118</c:v>
                </c:pt>
                <c:pt idx="3979">
                  <c:v>120</c:v>
                </c:pt>
                <c:pt idx="3980">
                  <c:v>190</c:v>
                </c:pt>
                <c:pt idx="3981">
                  <c:v>50</c:v>
                </c:pt>
                <c:pt idx="3982">
                  <c:v>450</c:v>
                </c:pt>
                <c:pt idx="3983">
                  <c:v>1250</c:v>
                </c:pt>
                <c:pt idx="3984">
                  <c:v>1672</c:v>
                </c:pt>
                <c:pt idx="3985">
                  <c:v>95</c:v>
                </c:pt>
                <c:pt idx="3986">
                  <c:v>130</c:v>
                </c:pt>
                <c:pt idx="3987">
                  <c:v>220</c:v>
                </c:pt>
                <c:pt idx="3988">
                  <c:v>59</c:v>
                </c:pt>
                <c:pt idx="3989">
                  <c:v>56</c:v>
                </c:pt>
                <c:pt idx="3990">
                  <c:v>282</c:v>
                </c:pt>
                <c:pt idx="3991">
                  <c:v>285</c:v>
                </c:pt>
                <c:pt idx="3992">
                  <c:v>942</c:v>
                </c:pt>
                <c:pt idx="3993">
                  <c:v>2400</c:v>
                </c:pt>
                <c:pt idx="3994">
                  <c:v>213</c:v>
                </c:pt>
                <c:pt idx="3995">
                  <c:v>203</c:v>
                </c:pt>
                <c:pt idx="3996">
                  <c:v>450</c:v>
                </c:pt>
                <c:pt idx="3997">
                  <c:v>50</c:v>
                </c:pt>
                <c:pt idx="3998">
                  <c:v>105</c:v>
                </c:pt>
                <c:pt idx="3999">
                  <c:v>2449</c:v>
                </c:pt>
                <c:pt idx="4000">
                  <c:v>870</c:v>
                </c:pt>
                <c:pt idx="4001">
                  <c:v>2133</c:v>
                </c:pt>
                <c:pt idx="4002">
                  <c:v>865</c:v>
                </c:pt>
                <c:pt idx="4003">
                  <c:v>2122</c:v>
                </c:pt>
                <c:pt idx="4004">
                  <c:v>541</c:v>
                </c:pt>
                <c:pt idx="4005">
                  <c:v>599</c:v>
                </c:pt>
                <c:pt idx="4006">
                  <c:v>298</c:v>
                </c:pt>
                <c:pt idx="4007">
                  <c:v>229</c:v>
                </c:pt>
                <c:pt idx="4008">
                  <c:v>500</c:v>
                </c:pt>
                <c:pt idx="4009">
                  <c:v>550</c:v>
                </c:pt>
                <c:pt idx="4010">
                  <c:v>550</c:v>
                </c:pt>
                <c:pt idx="4011">
                  <c:v>274</c:v>
                </c:pt>
                <c:pt idx="4012">
                  <c:v>187</c:v>
                </c:pt>
                <c:pt idx="4013">
                  <c:v>295</c:v>
                </c:pt>
                <c:pt idx="4014">
                  <c:v>56</c:v>
                </c:pt>
                <c:pt idx="4015">
                  <c:v>1623</c:v>
                </c:pt>
                <c:pt idx="4016">
                  <c:v>1586</c:v>
                </c:pt>
                <c:pt idx="4017">
                  <c:v>355</c:v>
                </c:pt>
                <c:pt idx="4018">
                  <c:v>264</c:v>
                </c:pt>
                <c:pt idx="4019">
                  <c:v>4294</c:v>
                </c:pt>
                <c:pt idx="4020">
                  <c:v>5218</c:v>
                </c:pt>
                <c:pt idx="4021">
                  <c:v>883</c:v>
                </c:pt>
                <c:pt idx="4022">
                  <c:v>1331</c:v>
                </c:pt>
                <c:pt idx="4023">
                  <c:v>3527</c:v>
                </c:pt>
                <c:pt idx="4024">
                  <c:v>3310</c:v>
                </c:pt>
                <c:pt idx="4025">
                  <c:v>603</c:v>
                </c:pt>
                <c:pt idx="4026">
                  <c:v>533</c:v>
                </c:pt>
                <c:pt idx="4027">
                  <c:v>89</c:v>
                </c:pt>
                <c:pt idx="4028">
                  <c:v>1050</c:v>
                </c:pt>
                <c:pt idx="4029">
                  <c:v>170</c:v>
                </c:pt>
                <c:pt idx="4030">
                  <c:v>2135</c:v>
                </c:pt>
                <c:pt idx="4031">
                  <c:v>1918</c:v>
                </c:pt>
                <c:pt idx="4032">
                  <c:v>2567</c:v>
                </c:pt>
                <c:pt idx="4033">
                  <c:v>2315</c:v>
                </c:pt>
                <c:pt idx="4034">
                  <c:v>2351</c:v>
                </c:pt>
                <c:pt idx="4035">
                  <c:v>870</c:v>
                </c:pt>
                <c:pt idx="4036">
                  <c:v>1467</c:v>
                </c:pt>
                <c:pt idx="4037">
                  <c:v>6350</c:v>
                </c:pt>
                <c:pt idx="4038">
                  <c:v>1732</c:v>
                </c:pt>
                <c:pt idx="4039">
                  <c:v>690</c:v>
                </c:pt>
                <c:pt idx="4040">
                  <c:v>99</c:v>
                </c:pt>
                <c:pt idx="4041">
                  <c:v>39</c:v>
                </c:pt>
                <c:pt idx="4042">
                  <c:v>955</c:v>
                </c:pt>
                <c:pt idx="4043">
                  <c:v>1140</c:v>
                </c:pt>
                <c:pt idx="4044">
                  <c:v>1422</c:v>
                </c:pt>
                <c:pt idx="4045">
                  <c:v>1200</c:v>
                </c:pt>
                <c:pt idx="4046">
                  <c:v>898</c:v>
                </c:pt>
                <c:pt idx="4047">
                  <c:v>480</c:v>
                </c:pt>
                <c:pt idx="4048">
                  <c:v>1100</c:v>
                </c:pt>
                <c:pt idx="4049">
                  <c:v>2202</c:v>
                </c:pt>
                <c:pt idx="4050">
                  <c:v>630</c:v>
                </c:pt>
                <c:pt idx="4051">
                  <c:v>2185</c:v>
                </c:pt>
                <c:pt idx="4052">
                  <c:v>730</c:v>
                </c:pt>
                <c:pt idx="4053">
                  <c:v>400</c:v>
                </c:pt>
                <c:pt idx="4054">
                  <c:v>880</c:v>
                </c:pt>
                <c:pt idx="4055">
                  <c:v>1444</c:v>
                </c:pt>
                <c:pt idx="4056">
                  <c:v>1573</c:v>
                </c:pt>
                <c:pt idx="4057">
                  <c:v>5530</c:v>
                </c:pt>
                <c:pt idx="4058">
                  <c:v>1716</c:v>
                </c:pt>
                <c:pt idx="4059">
                  <c:v>1317</c:v>
                </c:pt>
                <c:pt idx="4060">
                  <c:v>2062</c:v>
                </c:pt>
                <c:pt idx="4061">
                  <c:v>345</c:v>
                </c:pt>
                <c:pt idx="4062">
                  <c:v>1200</c:v>
                </c:pt>
                <c:pt idx="4063">
                  <c:v>1100</c:v>
                </c:pt>
                <c:pt idx="4064">
                  <c:v>1000</c:v>
                </c:pt>
                <c:pt idx="4065">
                  <c:v>2500</c:v>
                </c:pt>
                <c:pt idx="4066">
                  <c:v>1721</c:v>
                </c:pt>
                <c:pt idx="4067">
                  <c:v>50</c:v>
                </c:pt>
                <c:pt idx="4068">
                  <c:v>255</c:v>
                </c:pt>
                <c:pt idx="4069">
                  <c:v>1095</c:v>
                </c:pt>
                <c:pt idx="4070">
                  <c:v>125</c:v>
                </c:pt>
                <c:pt idx="4071">
                  <c:v>1098</c:v>
                </c:pt>
                <c:pt idx="4072">
                  <c:v>1203</c:v>
                </c:pt>
                <c:pt idx="4073">
                  <c:v>1077</c:v>
                </c:pt>
                <c:pt idx="4074">
                  <c:v>1196</c:v>
                </c:pt>
                <c:pt idx="4075">
                  <c:v>100</c:v>
                </c:pt>
                <c:pt idx="4076">
                  <c:v>240</c:v>
                </c:pt>
                <c:pt idx="4077">
                  <c:v>150</c:v>
                </c:pt>
                <c:pt idx="4078">
                  <c:v>84</c:v>
                </c:pt>
                <c:pt idx="4079">
                  <c:v>96</c:v>
                </c:pt>
                <c:pt idx="4080">
                  <c:v>313</c:v>
                </c:pt>
                <c:pt idx="4081">
                  <c:v>108</c:v>
                </c:pt>
                <c:pt idx="4082">
                  <c:v>18</c:v>
                </c:pt>
                <c:pt idx="4083">
                  <c:v>128</c:v>
                </c:pt>
                <c:pt idx="4084">
                  <c:v>155</c:v>
                </c:pt>
                <c:pt idx="4085">
                  <c:v>271</c:v>
                </c:pt>
                <c:pt idx="4086">
                  <c:v>616</c:v>
                </c:pt>
                <c:pt idx="4087">
                  <c:v>14</c:v>
                </c:pt>
                <c:pt idx="4088">
                  <c:v>156</c:v>
                </c:pt>
                <c:pt idx="4089">
                  <c:v>44</c:v>
                </c:pt>
                <c:pt idx="4090">
                  <c:v>608</c:v>
                </c:pt>
                <c:pt idx="4091">
                  <c:v>555</c:v>
                </c:pt>
                <c:pt idx="4092">
                  <c:v>818</c:v>
                </c:pt>
                <c:pt idx="4093">
                  <c:v>1645</c:v>
                </c:pt>
                <c:pt idx="4094">
                  <c:v>1794</c:v>
                </c:pt>
                <c:pt idx="4095">
                  <c:v>126</c:v>
                </c:pt>
                <c:pt idx="4096">
                  <c:v>478</c:v>
                </c:pt>
                <c:pt idx="4097">
                  <c:v>188</c:v>
                </c:pt>
                <c:pt idx="4098">
                  <c:v>796</c:v>
                </c:pt>
                <c:pt idx="4099">
                  <c:v>4768</c:v>
                </c:pt>
                <c:pt idx="4100">
                  <c:v>278</c:v>
                </c:pt>
                <c:pt idx="4101">
                  <c:v>1111</c:v>
                </c:pt>
                <c:pt idx="4102">
                  <c:v>899</c:v>
                </c:pt>
                <c:pt idx="4103">
                  <c:v>5096</c:v>
                </c:pt>
                <c:pt idx="4104">
                  <c:v>98</c:v>
                </c:pt>
                <c:pt idx="4105">
                  <c:v>152</c:v>
                </c:pt>
                <c:pt idx="4106">
                  <c:v>164</c:v>
                </c:pt>
                <c:pt idx="4107">
                  <c:v>5850</c:v>
                </c:pt>
                <c:pt idx="4108">
                  <c:v>788</c:v>
                </c:pt>
                <c:pt idx="4109">
                  <c:v>405</c:v>
                </c:pt>
                <c:pt idx="4110">
                  <c:v>580</c:v>
                </c:pt>
                <c:pt idx="4111">
                  <c:v>3370</c:v>
                </c:pt>
                <c:pt idx="4112">
                  <c:v>1377</c:v>
                </c:pt>
                <c:pt idx="4113">
                  <c:v>1802</c:v>
                </c:pt>
                <c:pt idx="4114">
                  <c:v>1074</c:v>
                </c:pt>
                <c:pt idx="4115">
                  <c:v>2255</c:v>
                </c:pt>
                <c:pt idx="4116">
                  <c:v>268</c:v>
                </c:pt>
                <c:pt idx="4117">
                  <c:v>1158</c:v>
                </c:pt>
                <c:pt idx="4118">
                  <c:v>1352</c:v>
                </c:pt>
                <c:pt idx="4119">
                  <c:v>1483</c:v>
                </c:pt>
                <c:pt idx="4120">
                  <c:v>594</c:v>
                </c:pt>
                <c:pt idx="4121">
                  <c:v>3498</c:v>
                </c:pt>
                <c:pt idx="4122">
                  <c:v>80</c:v>
                </c:pt>
                <c:pt idx="4123">
                  <c:v>1244</c:v>
                </c:pt>
                <c:pt idx="4124">
                  <c:v>128</c:v>
                </c:pt>
                <c:pt idx="4125">
                  <c:v>3318</c:v>
                </c:pt>
                <c:pt idx="4126">
                  <c:v>148</c:v>
                </c:pt>
                <c:pt idx="4127">
                  <c:v>128</c:v>
                </c:pt>
                <c:pt idx="4128">
                  <c:v>244</c:v>
                </c:pt>
                <c:pt idx="4129">
                  <c:v>104</c:v>
                </c:pt>
                <c:pt idx="4130">
                  <c:v>580</c:v>
                </c:pt>
                <c:pt idx="4131">
                  <c:v>160</c:v>
                </c:pt>
                <c:pt idx="4132">
                  <c:v>260</c:v>
                </c:pt>
                <c:pt idx="4133">
                  <c:v>710</c:v>
                </c:pt>
                <c:pt idx="4134">
                  <c:v>485</c:v>
                </c:pt>
                <c:pt idx="4135">
                  <c:v>236</c:v>
                </c:pt>
                <c:pt idx="4136">
                  <c:v>124</c:v>
                </c:pt>
                <c:pt idx="4137">
                  <c:v>188</c:v>
                </c:pt>
                <c:pt idx="4138">
                  <c:v>60</c:v>
                </c:pt>
                <c:pt idx="4139">
                  <c:v>120</c:v>
                </c:pt>
                <c:pt idx="4140">
                  <c:v>56</c:v>
                </c:pt>
                <c:pt idx="4141">
                  <c:v>244</c:v>
                </c:pt>
                <c:pt idx="4142">
                  <c:v>52</c:v>
                </c:pt>
                <c:pt idx="4143">
                  <c:v>120</c:v>
                </c:pt>
                <c:pt idx="4144">
                  <c:v>164</c:v>
                </c:pt>
                <c:pt idx="4145">
                  <c:v>52</c:v>
                </c:pt>
                <c:pt idx="4146">
                  <c:v>1216</c:v>
                </c:pt>
                <c:pt idx="4147">
                  <c:v>1612</c:v>
                </c:pt>
                <c:pt idx="4148">
                  <c:v>84</c:v>
                </c:pt>
                <c:pt idx="4149">
                  <c:v>1210</c:v>
                </c:pt>
                <c:pt idx="4150">
                  <c:v>84</c:v>
                </c:pt>
                <c:pt idx="4151">
                  <c:v>1047</c:v>
                </c:pt>
                <c:pt idx="4152">
                  <c:v>90</c:v>
                </c:pt>
                <c:pt idx="4153">
                  <c:v>104</c:v>
                </c:pt>
                <c:pt idx="4154">
                  <c:v>18</c:v>
                </c:pt>
                <c:pt idx="4155">
                  <c:v>792</c:v>
                </c:pt>
                <c:pt idx="4156">
                  <c:v>318</c:v>
                </c:pt>
                <c:pt idx="4157">
                  <c:v>111</c:v>
                </c:pt>
                <c:pt idx="4158">
                  <c:v>63</c:v>
                </c:pt>
                <c:pt idx="4159">
                  <c:v>50</c:v>
                </c:pt>
                <c:pt idx="4160">
                  <c:v>18</c:v>
                </c:pt>
                <c:pt idx="4161">
                  <c:v>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D-41DF-B6AE-8AB73AD5ACB1}"/>
            </c:ext>
          </c:extLst>
        </c:ser>
        <c:ser>
          <c:idx val="1"/>
          <c:order val="1"/>
          <c:tx>
            <c:strRef>
              <c:f>'TS Data Lengkap'!$J$1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'TS Data Lengkap'!$J$2:$J$4163</c:f>
              <c:numCache>
                <c:formatCode>General</c:formatCode>
                <c:ptCount val="4162"/>
                <c:pt idx="0">
                  <c:v>642.27861288717349</c:v>
                </c:pt>
                <c:pt idx="1">
                  <c:v>642.25096045004602</c:v>
                </c:pt>
                <c:pt idx="2">
                  <c:v>642.22330801291866</c:v>
                </c:pt>
                <c:pt idx="3">
                  <c:v>642.19565557579119</c:v>
                </c:pt>
                <c:pt idx="4">
                  <c:v>642.16800313866372</c:v>
                </c:pt>
                <c:pt idx="5">
                  <c:v>642.14035070153625</c:v>
                </c:pt>
                <c:pt idx="6">
                  <c:v>642.11269826440889</c:v>
                </c:pt>
                <c:pt idx="7">
                  <c:v>642.08504582728142</c:v>
                </c:pt>
                <c:pt idx="8">
                  <c:v>642.05739339015395</c:v>
                </c:pt>
                <c:pt idx="9">
                  <c:v>642.02974095302659</c:v>
                </c:pt>
                <c:pt idx="10">
                  <c:v>642.00208851589912</c:v>
                </c:pt>
                <c:pt idx="11">
                  <c:v>641.97443607877165</c:v>
                </c:pt>
                <c:pt idx="12">
                  <c:v>641.94678364164417</c:v>
                </c:pt>
                <c:pt idx="13">
                  <c:v>641.91913120451682</c:v>
                </c:pt>
                <c:pt idx="14">
                  <c:v>641.89147876738934</c:v>
                </c:pt>
                <c:pt idx="15">
                  <c:v>641.86382633026187</c:v>
                </c:pt>
                <c:pt idx="16">
                  <c:v>641.83617389313451</c:v>
                </c:pt>
                <c:pt idx="17">
                  <c:v>641.80852145600704</c:v>
                </c:pt>
                <c:pt idx="18">
                  <c:v>641.78086901887957</c:v>
                </c:pt>
                <c:pt idx="19">
                  <c:v>641.75321658175221</c:v>
                </c:pt>
                <c:pt idx="20">
                  <c:v>641.72556414462474</c:v>
                </c:pt>
                <c:pt idx="21">
                  <c:v>641.69791170749727</c:v>
                </c:pt>
                <c:pt idx="22">
                  <c:v>641.6702592703698</c:v>
                </c:pt>
                <c:pt idx="23">
                  <c:v>641.64260683324244</c:v>
                </c:pt>
                <c:pt idx="24">
                  <c:v>641.61495439611497</c:v>
                </c:pt>
                <c:pt idx="25">
                  <c:v>641.5873019589875</c:v>
                </c:pt>
                <c:pt idx="26">
                  <c:v>641.55964952186014</c:v>
                </c:pt>
                <c:pt idx="27">
                  <c:v>641.53199708473267</c:v>
                </c:pt>
                <c:pt idx="28">
                  <c:v>641.50434464760519</c:v>
                </c:pt>
                <c:pt idx="29">
                  <c:v>641.47669221047772</c:v>
                </c:pt>
                <c:pt idx="30">
                  <c:v>641.44903977335036</c:v>
                </c:pt>
                <c:pt idx="31">
                  <c:v>641.42138733622289</c:v>
                </c:pt>
                <c:pt idx="32">
                  <c:v>641.39373489909542</c:v>
                </c:pt>
                <c:pt idx="33">
                  <c:v>641.36608246196806</c:v>
                </c:pt>
                <c:pt idx="34">
                  <c:v>641.33843002484059</c:v>
                </c:pt>
                <c:pt idx="35">
                  <c:v>641.31077758771312</c:v>
                </c:pt>
                <c:pt idx="36">
                  <c:v>641.28312515058565</c:v>
                </c:pt>
                <c:pt idx="37">
                  <c:v>641.25547271345829</c:v>
                </c:pt>
                <c:pt idx="38">
                  <c:v>641.22782027633082</c:v>
                </c:pt>
                <c:pt idx="39">
                  <c:v>641.20016783920335</c:v>
                </c:pt>
                <c:pt idx="40">
                  <c:v>641.17251540207599</c:v>
                </c:pt>
                <c:pt idx="41">
                  <c:v>641.14486296494852</c:v>
                </c:pt>
                <c:pt idx="42">
                  <c:v>641.11721052782104</c:v>
                </c:pt>
                <c:pt idx="43">
                  <c:v>641.08955809069357</c:v>
                </c:pt>
                <c:pt idx="44">
                  <c:v>641.06190565356621</c:v>
                </c:pt>
                <c:pt idx="45">
                  <c:v>641.03425321643874</c:v>
                </c:pt>
                <c:pt idx="46">
                  <c:v>641.00660077931127</c:v>
                </c:pt>
                <c:pt idx="47">
                  <c:v>640.97894834218391</c:v>
                </c:pt>
                <c:pt idx="48">
                  <c:v>640.95129590505644</c:v>
                </c:pt>
                <c:pt idx="49">
                  <c:v>640.92364346792897</c:v>
                </c:pt>
                <c:pt idx="50">
                  <c:v>640.8959910308015</c:v>
                </c:pt>
                <c:pt idx="51">
                  <c:v>640.86833859367414</c:v>
                </c:pt>
                <c:pt idx="52">
                  <c:v>640.84068615654667</c:v>
                </c:pt>
                <c:pt idx="53">
                  <c:v>640.8130337194192</c:v>
                </c:pt>
                <c:pt idx="54">
                  <c:v>640.78538128229184</c:v>
                </c:pt>
                <c:pt idx="55">
                  <c:v>640.75772884516437</c:v>
                </c:pt>
                <c:pt idx="56">
                  <c:v>640.73007640803689</c:v>
                </c:pt>
                <c:pt idx="57">
                  <c:v>640.70242397090942</c:v>
                </c:pt>
                <c:pt idx="58">
                  <c:v>640.67477153378206</c:v>
                </c:pt>
                <c:pt idx="59">
                  <c:v>640.64711909665459</c:v>
                </c:pt>
                <c:pt idx="60">
                  <c:v>640.61946665952712</c:v>
                </c:pt>
                <c:pt idx="61">
                  <c:v>640.59181422239976</c:v>
                </c:pt>
                <c:pt idx="62">
                  <c:v>640.56416178527229</c:v>
                </c:pt>
                <c:pt idx="63">
                  <c:v>640.53650934814482</c:v>
                </c:pt>
                <c:pt idx="64">
                  <c:v>640.50885691101735</c:v>
                </c:pt>
                <c:pt idx="65">
                  <c:v>640.48120447388999</c:v>
                </c:pt>
                <c:pt idx="66">
                  <c:v>640.45355203676252</c:v>
                </c:pt>
                <c:pt idx="67">
                  <c:v>640.42589959963504</c:v>
                </c:pt>
                <c:pt idx="68">
                  <c:v>640.39824716250769</c:v>
                </c:pt>
                <c:pt idx="69">
                  <c:v>640.37059472538022</c:v>
                </c:pt>
                <c:pt idx="70">
                  <c:v>640.34294228825274</c:v>
                </c:pt>
                <c:pt idx="71">
                  <c:v>640.31528985112527</c:v>
                </c:pt>
                <c:pt idx="72">
                  <c:v>640.28763741399791</c:v>
                </c:pt>
                <c:pt idx="73">
                  <c:v>640.25998497687044</c:v>
                </c:pt>
                <c:pt idx="74">
                  <c:v>640.23233253974297</c:v>
                </c:pt>
                <c:pt idx="75">
                  <c:v>640.20468010261561</c:v>
                </c:pt>
                <c:pt idx="76">
                  <c:v>640.17702766548814</c:v>
                </c:pt>
                <c:pt idx="77">
                  <c:v>640.14937522836067</c:v>
                </c:pt>
                <c:pt idx="78">
                  <c:v>640.1217227912332</c:v>
                </c:pt>
                <c:pt idx="79">
                  <c:v>640.09407035410584</c:v>
                </c:pt>
                <c:pt idx="80">
                  <c:v>640.06641791697837</c:v>
                </c:pt>
                <c:pt idx="81">
                  <c:v>640.03876547985089</c:v>
                </c:pt>
                <c:pt idx="82">
                  <c:v>640.01111304272354</c:v>
                </c:pt>
                <c:pt idx="83">
                  <c:v>639.98346060559606</c:v>
                </c:pt>
                <c:pt idx="84">
                  <c:v>639.95580816846859</c:v>
                </c:pt>
                <c:pt idx="85">
                  <c:v>639.92815573134123</c:v>
                </c:pt>
                <c:pt idx="86">
                  <c:v>639.90050329421376</c:v>
                </c:pt>
                <c:pt idx="87">
                  <c:v>639.87285085708629</c:v>
                </c:pt>
                <c:pt idx="88">
                  <c:v>639.84519841995882</c:v>
                </c:pt>
                <c:pt idx="89">
                  <c:v>639.81754598283146</c:v>
                </c:pt>
                <c:pt idx="90">
                  <c:v>639.78989354570399</c:v>
                </c:pt>
                <c:pt idx="91">
                  <c:v>639.76224110857652</c:v>
                </c:pt>
                <c:pt idx="92">
                  <c:v>639.73458867144916</c:v>
                </c:pt>
                <c:pt idx="93">
                  <c:v>639.70693623432169</c:v>
                </c:pt>
                <c:pt idx="94">
                  <c:v>639.67928379719422</c:v>
                </c:pt>
                <c:pt idx="95">
                  <c:v>639.65163136006674</c:v>
                </c:pt>
                <c:pt idx="96">
                  <c:v>639.62397892293939</c:v>
                </c:pt>
                <c:pt idx="97">
                  <c:v>639.59632648581191</c:v>
                </c:pt>
                <c:pt idx="98">
                  <c:v>639.56867404868444</c:v>
                </c:pt>
                <c:pt idx="99">
                  <c:v>639.54102161155708</c:v>
                </c:pt>
                <c:pt idx="100">
                  <c:v>639.51336917442961</c:v>
                </c:pt>
                <c:pt idx="101">
                  <c:v>639.48571673730214</c:v>
                </c:pt>
                <c:pt idx="102">
                  <c:v>639.45806430017467</c:v>
                </c:pt>
                <c:pt idx="103">
                  <c:v>639.43041186304731</c:v>
                </c:pt>
                <c:pt idx="104">
                  <c:v>639.40275942591984</c:v>
                </c:pt>
                <c:pt idx="105">
                  <c:v>639.37510698879237</c:v>
                </c:pt>
                <c:pt idx="106">
                  <c:v>639.34745455166501</c:v>
                </c:pt>
                <c:pt idx="107">
                  <c:v>639.31980211453754</c:v>
                </c:pt>
                <c:pt idx="108">
                  <c:v>639.29214967741007</c:v>
                </c:pt>
                <c:pt idx="109">
                  <c:v>639.26449724028271</c:v>
                </c:pt>
                <c:pt idx="110">
                  <c:v>639.23684480315524</c:v>
                </c:pt>
                <c:pt idx="111">
                  <c:v>639.20919236602776</c:v>
                </c:pt>
                <c:pt idx="112">
                  <c:v>639.18153992890029</c:v>
                </c:pt>
                <c:pt idx="113">
                  <c:v>639.15388749177293</c:v>
                </c:pt>
                <c:pt idx="114">
                  <c:v>639.12623505464546</c:v>
                </c:pt>
                <c:pt idx="115">
                  <c:v>639.09858261751799</c:v>
                </c:pt>
                <c:pt idx="116">
                  <c:v>639.07093018039063</c:v>
                </c:pt>
                <c:pt idx="117">
                  <c:v>639.04327774326316</c:v>
                </c:pt>
                <c:pt idx="118">
                  <c:v>639.01562530613569</c:v>
                </c:pt>
                <c:pt idx="119">
                  <c:v>638.98797286900822</c:v>
                </c:pt>
                <c:pt idx="120">
                  <c:v>638.96032043188086</c:v>
                </c:pt>
                <c:pt idx="121">
                  <c:v>638.93266799475339</c:v>
                </c:pt>
                <c:pt idx="122">
                  <c:v>638.90501555762592</c:v>
                </c:pt>
                <c:pt idx="123">
                  <c:v>638.87736312049856</c:v>
                </c:pt>
                <c:pt idx="124">
                  <c:v>638.84971068337109</c:v>
                </c:pt>
                <c:pt idx="125">
                  <c:v>638.82205824624361</c:v>
                </c:pt>
                <c:pt idx="126">
                  <c:v>638.79440580911614</c:v>
                </c:pt>
                <c:pt idx="127">
                  <c:v>638.76675337198878</c:v>
                </c:pt>
                <c:pt idx="128">
                  <c:v>638.73910093486131</c:v>
                </c:pt>
                <c:pt idx="129">
                  <c:v>638.71144849773384</c:v>
                </c:pt>
                <c:pt idx="130">
                  <c:v>638.68379606060648</c:v>
                </c:pt>
                <c:pt idx="131">
                  <c:v>638.65614362347901</c:v>
                </c:pt>
                <c:pt idx="132">
                  <c:v>638.62849118635154</c:v>
                </c:pt>
                <c:pt idx="133">
                  <c:v>638.60083874922407</c:v>
                </c:pt>
                <c:pt idx="134">
                  <c:v>638.57318631209671</c:v>
                </c:pt>
                <c:pt idx="135">
                  <c:v>638.54553387496924</c:v>
                </c:pt>
                <c:pt idx="136">
                  <c:v>638.51788143784177</c:v>
                </c:pt>
                <c:pt idx="137">
                  <c:v>638.49022900071441</c:v>
                </c:pt>
                <c:pt idx="138">
                  <c:v>638.46257656358694</c:v>
                </c:pt>
                <c:pt idx="139">
                  <c:v>638.43492412645946</c:v>
                </c:pt>
                <c:pt idx="140">
                  <c:v>638.40727168933199</c:v>
                </c:pt>
                <c:pt idx="141">
                  <c:v>638.37961925220463</c:v>
                </c:pt>
                <c:pt idx="142">
                  <c:v>638.35196681507716</c:v>
                </c:pt>
                <c:pt idx="143">
                  <c:v>638.32431437794969</c:v>
                </c:pt>
                <c:pt idx="144">
                  <c:v>638.29666194082233</c:v>
                </c:pt>
                <c:pt idx="145">
                  <c:v>638.26900950369486</c:v>
                </c:pt>
                <c:pt idx="146">
                  <c:v>638.24135706656739</c:v>
                </c:pt>
                <c:pt idx="147">
                  <c:v>638.21370462943992</c:v>
                </c:pt>
                <c:pt idx="148">
                  <c:v>638.18605219231256</c:v>
                </c:pt>
                <c:pt idx="149">
                  <c:v>638.15839975518509</c:v>
                </c:pt>
                <c:pt idx="150">
                  <c:v>638.13074731805762</c:v>
                </c:pt>
                <c:pt idx="151">
                  <c:v>638.10309488093026</c:v>
                </c:pt>
                <c:pt idx="152">
                  <c:v>638.07544244380279</c:v>
                </c:pt>
                <c:pt idx="153">
                  <c:v>638.04779000667531</c:v>
                </c:pt>
                <c:pt idx="154">
                  <c:v>638.02013756954784</c:v>
                </c:pt>
                <c:pt idx="155">
                  <c:v>637.99248513242048</c:v>
                </c:pt>
                <c:pt idx="156">
                  <c:v>637.96483269529301</c:v>
                </c:pt>
                <c:pt idx="157">
                  <c:v>637.93718025816554</c:v>
                </c:pt>
                <c:pt idx="158">
                  <c:v>637.90952782103818</c:v>
                </c:pt>
                <c:pt idx="159">
                  <c:v>637.88187538391071</c:v>
                </c:pt>
                <c:pt idx="160">
                  <c:v>637.85422294678324</c:v>
                </c:pt>
                <c:pt idx="161">
                  <c:v>637.82657050965577</c:v>
                </c:pt>
                <c:pt idx="162">
                  <c:v>637.79891807252841</c:v>
                </c:pt>
                <c:pt idx="163">
                  <c:v>637.77126563540094</c:v>
                </c:pt>
                <c:pt idx="164">
                  <c:v>637.74361319827347</c:v>
                </c:pt>
                <c:pt idx="165">
                  <c:v>637.71596076114611</c:v>
                </c:pt>
                <c:pt idx="166">
                  <c:v>637.68830832401864</c:v>
                </c:pt>
                <c:pt idx="167">
                  <c:v>637.66065588689116</c:v>
                </c:pt>
                <c:pt idx="168">
                  <c:v>637.63300344976369</c:v>
                </c:pt>
                <c:pt idx="169">
                  <c:v>637.60535101263633</c:v>
                </c:pt>
                <c:pt idx="170">
                  <c:v>637.57769857550886</c:v>
                </c:pt>
                <c:pt idx="171">
                  <c:v>637.55004613838139</c:v>
                </c:pt>
                <c:pt idx="172">
                  <c:v>637.52239370125403</c:v>
                </c:pt>
                <c:pt idx="173">
                  <c:v>637.49474126412656</c:v>
                </c:pt>
                <c:pt idx="174">
                  <c:v>637.46708882699909</c:v>
                </c:pt>
                <c:pt idx="175">
                  <c:v>637.43943638987173</c:v>
                </c:pt>
                <c:pt idx="176">
                  <c:v>637.41178395274426</c:v>
                </c:pt>
                <c:pt idx="177">
                  <c:v>637.38413151561679</c:v>
                </c:pt>
                <c:pt idx="178">
                  <c:v>637.35647907848931</c:v>
                </c:pt>
                <c:pt idx="179">
                  <c:v>637.32882664136196</c:v>
                </c:pt>
                <c:pt idx="180">
                  <c:v>637.30117420423448</c:v>
                </c:pt>
                <c:pt idx="181">
                  <c:v>637.27352176710701</c:v>
                </c:pt>
                <c:pt idx="182">
                  <c:v>637.24586932997966</c:v>
                </c:pt>
                <c:pt idx="183">
                  <c:v>637.21821689285218</c:v>
                </c:pt>
                <c:pt idx="184">
                  <c:v>637.19056445572471</c:v>
                </c:pt>
                <c:pt idx="185">
                  <c:v>637.16291201859724</c:v>
                </c:pt>
                <c:pt idx="186">
                  <c:v>637.13525958146988</c:v>
                </c:pt>
                <c:pt idx="187">
                  <c:v>637.10760714434241</c:v>
                </c:pt>
                <c:pt idx="188">
                  <c:v>637.07995470721494</c:v>
                </c:pt>
                <c:pt idx="189">
                  <c:v>637.05230227008758</c:v>
                </c:pt>
                <c:pt idx="190">
                  <c:v>637.02464983296011</c:v>
                </c:pt>
                <c:pt idx="191">
                  <c:v>636.99699739583264</c:v>
                </c:pt>
                <c:pt idx="192">
                  <c:v>636.96934495870516</c:v>
                </c:pt>
                <c:pt idx="193">
                  <c:v>636.94169252157781</c:v>
                </c:pt>
                <c:pt idx="194">
                  <c:v>636.91404008445033</c:v>
                </c:pt>
                <c:pt idx="195">
                  <c:v>636.88638764732286</c:v>
                </c:pt>
                <c:pt idx="196">
                  <c:v>636.8587352101955</c:v>
                </c:pt>
                <c:pt idx="197">
                  <c:v>636.83108277306803</c:v>
                </c:pt>
                <c:pt idx="198">
                  <c:v>636.80343033594056</c:v>
                </c:pt>
                <c:pt idx="199">
                  <c:v>636.7757778988132</c:v>
                </c:pt>
                <c:pt idx="200">
                  <c:v>636.74812546168573</c:v>
                </c:pt>
                <c:pt idx="201">
                  <c:v>636.72047302455826</c:v>
                </c:pt>
                <c:pt idx="202">
                  <c:v>636.69282058743079</c:v>
                </c:pt>
                <c:pt idx="203">
                  <c:v>636.66516815030343</c:v>
                </c:pt>
                <c:pt idx="204">
                  <c:v>636.63751571317596</c:v>
                </c:pt>
                <c:pt idx="205">
                  <c:v>636.60986327604849</c:v>
                </c:pt>
                <c:pt idx="206">
                  <c:v>636.58221083892113</c:v>
                </c:pt>
                <c:pt idx="207">
                  <c:v>636.55455840179366</c:v>
                </c:pt>
                <c:pt idx="208">
                  <c:v>636.52690596466618</c:v>
                </c:pt>
                <c:pt idx="209">
                  <c:v>636.49925352753871</c:v>
                </c:pt>
                <c:pt idx="210">
                  <c:v>636.47160109041135</c:v>
                </c:pt>
                <c:pt idx="211">
                  <c:v>636.44394865328388</c:v>
                </c:pt>
                <c:pt idx="212">
                  <c:v>636.41629621615641</c:v>
                </c:pt>
                <c:pt idx="213">
                  <c:v>636.38864377902905</c:v>
                </c:pt>
                <c:pt idx="214">
                  <c:v>636.36099134190158</c:v>
                </c:pt>
                <c:pt idx="215">
                  <c:v>636.33333890477411</c:v>
                </c:pt>
                <c:pt idx="216">
                  <c:v>636.30568646764664</c:v>
                </c:pt>
                <c:pt idx="217">
                  <c:v>636.27803403051928</c:v>
                </c:pt>
                <c:pt idx="218">
                  <c:v>636.25038159339181</c:v>
                </c:pt>
                <c:pt idx="219">
                  <c:v>636.22272915626434</c:v>
                </c:pt>
                <c:pt idx="220">
                  <c:v>636.19507671913698</c:v>
                </c:pt>
                <c:pt idx="221">
                  <c:v>636.16742428200951</c:v>
                </c:pt>
                <c:pt idx="222">
                  <c:v>636.13977184488203</c:v>
                </c:pt>
                <c:pt idx="223">
                  <c:v>636.11211940775456</c:v>
                </c:pt>
                <c:pt idx="224">
                  <c:v>636.0844669706272</c:v>
                </c:pt>
                <c:pt idx="225">
                  <c:v>636.05681453349973</c:v>
                </c:pt>
                <c:pt idx="226">
                  <c:v>636.02916209637226</c:v>
                </c:pt>
                <c:pt idx="227">
                  <c:v>636.0015096592449</c:v>
                </c:pt>
                <c:pt idx="228">
                  <c:v>635.97385722211743</c:v>
                </c:pt>
                <c:pt idx="229">
                  <c:v>635.94620478498996</c:v>
                </c:pt>
                <c:pt idx="230">
                  <c:v>635.91855234786249</c:v>
                </c:pt>
                <c:pt idx="231">
                  <c:v>635.89089991073513</c:v>
                </c:pt>
                <c:pt idx="232">
                  <c:v>635.86324747360766</c:v>
                </c:pt>
                <c:pt idx="233">
                  <c:v>635.83559503648019</c:v>
                </c:pt>
                <c:pt idx="234">
                  <c:v>635.80794259935283</c:v>
                </c:pt>
                <c:pt idx="235">
                  <c:v>635.78029016222536</c:v>
                </c:pt>
                <c:pt idx="236">
                  <c:v>635.75263772509788</c:v>
                </c:pt>
                <c:pt idx="237">
                  <c:v>635.72498528797041</c:v>
                </c:pt>
                <c:pt idx="238">
                  <c:v>635.69733285084305</c:v>
                </c:pt>
                <c:pt idx="239">
                  <c:v>635.66968041371558</c:v>
                </c:pt>
                <c:pt idx="240">
                  <c:v>635.64202797658811</c:v>
                </c:pt>
                <c:pt idx="241">
                  <c:v>635.61437553946075</c:v>
                </c:pt>
                <c:pt idx="242">
                  <c:v>635.58672310233328</c:v>
                </c:pt>
                <c:pt idx="243">
                  <c:v>635.55907066520581</c:v>
                </c:pt>
                <c:pt idx="244">
                  <c:v>635.53141822807834</c:v>
                </c:pt>
                <c:pt idx="245">
                  <c:v>635.50376579095098</c:v>
                </c:pt>
                <c:pt idx="246">
                  <c:v>635.47611335382351</c:v>
                </c:pt>
                <c:pt idx="247">
                  <c:v>635.44846091669604</c:v>
                </c:pt>
                <c:pt idx="248">
                  <c:v>635.42080847956868</c:v>
                </c:pt>
                <c:pt idx="249">
                  <c:v>635.39315604244121</c:v>
                </c:pt>
                <c:pt idx="250">
                  <c:v>635.36550360531373</c:v>
                </c:pt>
                <c:pt idx="251">
                  <c:v>635.33785116818626</c:v>
                </c:pt>
                <c:pt idx="252">
                  <c:v>635.3101987310589</c:v>
                </c:pt>
                <c:pt idx="253">
                  <c:v>635.28254629393143</c:v>
                </c:pt>
                <c:pt idx="254">
                  <c:v>635.25489385680396</c:v>
                </c:pt>
                <c:pt idx="255">
                  <c:v>635.2272414196766</c:v>
                </c:pt>
                <c:pt idx="256">
                  <c:v>635.19958898254913</c:v>
                </c:pt>
                <c:pt idx="257">
                  <c:v>635.17193654542166</c:v>
                </c:pt>
                <c:pt idx="258">
                  <c:v>635.14428410829419</c:v>
                </c:pt>
                <c:pt idx="259">
                  <c:v>635.11663167116683</c:v>
                </c:pt>
                <c:pt idx="260">
                  <c:v>635.08897923403936</c:v>
                </c:pt>
                <c:pt idx="261">
                  <c:v>635.06132679691189</c:v>
                </c:pt>
                <c:pt idx="262">
                  <c:v>635.03367435978453</c:v>
                </c:pt>
                <c:pt idx="263">
                  <c:v>635.00602192265706</c:v>
                </c:pt>
                <c:pt idx="264">
                  <c:v>634.97836948552958</c:v>
                </c:pt>
                <c:pt idx="265">
                  <c:v>634.95071704840223</c:v>
                </c:pt>
                <c:pt idx="266">
                  <c:v>634.92306461127475</c:v>
                </c:pt>
                <c:pt idx="267">
                  <c:v>634.89541217414728</c:v>
                </c:pt>
                <c:pt idx="268">
                  <c:v>634.86775973701981</c:v>
                </c:pt>
                <c:pt idx="269">
                  <c:v>634.84010729989245</c:v>
                </c:pt>
                <c:pt idx="270">
                  <c:v>634.81245486276498</c:v>
                </c:pt>
                <c:pt idx="271">
                  <c:v>634.78480242563751</c:v>
                </c:pt>
                <c:pt idx="272">
                  <c:v>634.75714998851015</c:v>
                </c:pt>
                <c:pt idx="273">
                  <c:v>634.72949755138268</c:v>
                </c:pt>
                <c:pt idx="274">
                  <c:v>634.70184511425521</c:v>
                </c:pt>
                <c:pt idx="275">
                  <c:v>634.67419267712773</c:v>
                </c:pt>
                <c:pt idx="276">
                  <c:v>634.64654024000038</c:v>
                </c:pt>
                <c:pt idx="277">
                  <c:v>634.61888780287291</c:v>
                </c:pt>
                <c:pt idx="278">
                  <c:v>634.59123536574543</c:v>
                </c:pt>
                <c:pt idx="279">
                  <c:v>634.56358292861808</c:v>
                </c:pt>
                <c:pt idx="280">
                  <c:v>634.5359304914906</c:v>
                </c:pt>
                <c:pt idx="281">
                  <c:v>634.50827805436313</c:v>
                </c:pt>
                <c:pt idx="282">
                  <c:v>634.48062561723566</c:v>
                </c:pt>
                <c:pt idx="283">
                  <c:v>634.4529731801083</c:v>
                </c:pt>
                <c:pt idx="284">
                  <c:v>634.42532074298083</c:v>
                </c:pt>
                <c:pt idx="285">
                  <c:v>634.39766830585336</c:v>
                </c:pt>
                <c:pt idx="286">
                  <c:v>634.370015868726</c:v>
                </c:pt>
                <c:pt idx="287">
                  <c:v>634.34236343159853</c:v>
                </c:pt>
                <c:pt idx="288">
                  <c:v>634.31471099447106</c:v>
                </c:pt>
                <c:pt idx="289">
                  <c:v>634.2870585573437</c:v>
                </c:pt>
                <c:pt idx="290">
                  <c:v>634.25940612021623</c:v>
                </c:pt>
                <c:pt idx="291">
                  <c:v>634.23175368308875</c:v>
                </c:pt>
                <c:pt idx="292">
                  <c:v>634.20410124596128</c:v>
                </c:pt>
                <c:pt idx="293">
                  <c:v>634.17644880883392</c:v>
                </c:pt>
                <c:pt idx="294">
                  <c:v>634.14879637170645</c:v>
                </c:pt>
                <c:pt idx="295">
                  <c:v>634.12114393457898</c:v>
                </c:pt>
                <c:pt idx="296">
                  <c:v>634.09349149745162</c:v>
                </c:pt>
                <c:pt idx="297">
                  <c:v>634.06583906032415</c:v>
                </c:pt>
                <c:pt idx="298">
                  <c:v>634.03818662319668</c:v>
                </c:pt>
                <c:pt idx="299">
                  <c:v>634.01053418606921</c:v>
                </c:pt>
                <c:pt idx="300">
                  <c:v>633.98288174894185</c:v>
                </c:pt>
                <c:pt idx="301">
                  <c:v>633.95522931181438</c:v>
                </c:pt>
                <c:pt idx="302">
                  <c:v>633.92757687468691</c:v>
                </c:pt>
                <c:pt idx="303">
                  <c:v>633.89992443755955</c:v>
                </c:pt>
                <c:pt idx="304">
                  <c:v>633.87227200043208</c:v>
                </c:pt>
                <c:pt idx="305">
                  <c:v>633.8446195633046</c:v>
                </c:pt>
                <c:pt idx="306">
                  <c:v>633.81696712617713</c:v>
                </c:pt>
                <c:pt idx="307">
                  <c:v>633.78931468904977</c:v>
                </c:pt>
                <c:pt idx="308">
                  <c:v>633.7616622519223</c:v>
                </c:pt>
                <c:pt idx="309">
                  <c:v>633.73400981479483</c:v>
                </c:pt>
                <c:pt idx="310">
                  <c:v>633.70635737766747</c:v>
                </c:pt>
                <c:pt idx="311">
                  <c:v>633.67870494054</c:v>
                </c:pt>
                <c:pt idx="312">
                  <c:v>633.65105250341253</c:v>
                </c:pt>
                <c:pt idx="313">
                  <c:v>633.62340006628506</c:v>
                </c:pt>
                <c:pt idx="314">
                  <c:v>633.5957476291577</c:v>
                </c:pt>
                <c:pt idx="315">
                  <c:v>633.56809519203023</c:v>
                </c:pt>
                <c:pt idx="316">
                  <c:v>633.54044275490276</c:v>
                </c:pt>
                <c:pt idx="317">
                  <c:v>633.5127903177754</c:v>
                </c:pt>
                <c:pt idx="318">
                  <c:v>633.48513788064793</c:v>
                </c:pt>
                <c:pt idx="319">
                  <c:v>633.45748544352045</c:v>
                </c:pt>
                <c:pt idx="320">
                  <c:v>633.42983300639298</c:v>
                </c:pt>
                <c:pt idx="321">
                  <c:v>633.40218056926562</c:v>
                </c:pt>
                <c:pt idx="322">
                  <c:v>633.37452813213815</c:v>
                </c:pt>
                <c:pt idx="323">
                  <c:v>633.34687569501068</c:v>
                </c:pt>
                <c:pt idx="324">
                  <c:v>633.31922325788332</c:v>
                </c:pt>
                <c:pt idx="325">
                  <c:v>633.29157082075585</c:v>
                </c:pt>
                <c:pt idx="326">
                  <c:v>633.26391838362838</c:v>
                </c:pt>
                <c:pt idx="327">
                  <c:v>633.23626594650091</c:v>
                </c:pt>
                <c:pt idx="328">
                  <c:v>633.20861350937355</c:v>
                </c:pt>
                <c:pt idx="329">
                  <c:v>633.18096107224608</c:v>
                </c:pt>
                <c:pt idx="330">
                  <c:v>633.15330863511861</c:v>
                </c:pt>
                <c:pt idx="331">
                  <c:v>633.12565619799125</c:v>
                </c:pt>
                <c:pt idx="332">
                  <c:v>633.09800376086378</c:v>
                </c:pt>
                <c:pt idx="333">
                  <c:v>633.0703513237363</c:v>
                </c:pt>
                <c:pt idx="334">
                  <c:v>633.04269888660883</c:v>
                </c:pt>
                <c:pt idx="335">
                  <c:v>633.01504644948147</c:v>
                </c:pt>
                <c:pt idx="336">
                  <c:v>632.987394012354</c:v>
                </c:pt>
                <c:pt idx="337">
                  <c:v>632.95974157522653</c:v>
                </c:pt>
                <c:pt idx="338">
                  <c:v>632.93208913809917</c:v>
                </c:pt>
                <c:pt idx="339">
                  <c:v>632.9044367009717</c:v>
                </c:pt>
                <c:pt idx="340">
                  <c:v>632.87678426384423</c:v>
                </c:pt>
                <c:pt idx="341">
                  <c:v>632.84913182671676</c:v>
                </c:pt>
                <c:pt idx="342">
                  <c:v>632.8214793895894</c:v>
                </c:pt>
                <c:pt idx="343">
                  <c:v>632.79382695246193</c:v>
                </c:pt>
                <c:pt idx="344">
                  <c:v>632.76617451533446</c:v>
                </c:pt>
                <c:pt idx="345">
                  <c:v>632.7385220782071</c:v>
                </c:pt>
                <c:pt idx="346">
                  <c:v>632.71086964107963</c:v>
                </c:pt>
                <c:pt idx="347">
                  <c:v>632.68321720395215</c:v>
                </c:pt>
                <c:pt idx="348">
                  <c:v>632.65556476682468</c:v>
                </c:pt>
                <c:pt idx="349">
                  <c:v>632.62791232969732</c:v>
                </c:pt>
                <c:pt idx="350">
                  <c:v>632.60025989256985</c:v>
                </c:pt>
                <c:pt idx="351">
                  <c:v>632.57260745544238</c:v>
                </c:pt>
                <c:pt idx="352">
                  <c:v>632.54495501831502</c:v>
                </c:pt>
                <c:pt idx="353">
                  <c:v>632.51730258118755</c:v>
                </c:pt>
                <c:pt idx="354">
                  <c:v>632.48965014406008</c:v>
                </c:pt>
                <c:pt idx="355">
                  <c:v>632.46199770693272</c:v>
                </c:pt>
                <c:pt idx="356">
                  <c:v>632.43434526980525</c:v>
                </c:pt>
                <c:pt idx="357">
                  <c:v>632.40669283267778</c:v>
                </c:pt>
                <c:pt idx="358">
                  <c:v>632.37904039555031</c:v>
                </c:pt>
                <c:pt idx="359">
                  <c:v>632.35138795842295</c:v>
                </c:pt>
                <c:pt idx="360">
                  <c:v>632.32373552129548</c:v>
                </c:pt>
                <c:pt idx="361">
                  <c:v>632.296083084168</c:v>
                </c:pt>
                <c:pt idx="362">
                  <c:v>632.26843064704065</c:v>
                </c:pt>
                <c:pt idx="363">
                  <c:v>632.24077820991317</c:v>
                </c:pt>
                <c:pt idx="364">
                  <c:v>632.2131257727857</c:v>
                </c:pt>
                <c:pt idx="365">
                  <c:v>632.18547333565823</c:v>
                </c:pt>
                <c:pt idx="366">
                  <c:v>632.15782089853087</c:v>
                </c:pt>
                <c:pt idx="367">
                  <c:v>632.1301684614034</c:v>
                </c:pt>
                <c:pt idx="368">
                  <c:v>632.10251602427593</c:v>
                </c:pt>
                <c:pt idx="369">
                  <c:v>632.07486358714857</c:v>
                </c:pt>
                <c:pt idx="370">
                  <c:v>632.0472111500211</c:v>
                </c:pt>
                <c:pt idx="371">
                  <c:v>632.01955871289363</c:v>
                </c:pt>
                <c:pt idx="372">
                  <c:v>631.99190627576615</c:v>
                </c:pt>
                <c:pt idx="373">
                  <c:v>631.9642538386388</c:v>
                </c:pt>
                <c:pt idx="374">
                  <c:v>631.93660140151133</c:v>
                </c:pt>
                <c:pt idx="375">
                  <c:v>631.90894896438385</c:v>
                </c:pt>
                <c:pt idx="376">
                  <c:v>631.8812965272565</c:v>
                </c:pt>
                <c:pt idx="377">
                  <c:v>631.85364409012902</c:v>
                </c:pt>
                <c:pt idx="378">
                  <c:v>631.82599165300155</c:v>
                </c:pt>
                <c:pt idx="379">
                  <c:v>631.79833921587419</c:v>
                </c:pt>
                <c:pt idx="380">
                  <c:v>631.77068677874672</c:v>
                </c:pt>
                <c:pt idx="381">
                  <c:v>631.74303434161925</c:v>
                </c:pt>
                <c:pt idx="382">
                  <c:v>631.71538190449178</c:v>
                </c:pt>
                <c:pt idx="383">
                  <c:v>631.68772946736442</c:v>
                </c:pt>
                <c:pt idx="384">
                  <c:v>631.66007703023695</c:v>
                </c:pt>
                <c:pt idx="385">
                  <c:v>631.63242459310948</c:v>
                </c:pt>
                <c:pt idx="386">
                  <c:v>631.60477215598212</c:v>
                </c:pt>
                <c:pt idx="387">
                  <c:v>631.57711971885465</c:v>
                </c:pt>
                <c:pt idx="388">
                  <c:v>631.54946728172717</c:v>
                </c:pt>
                <c:pt idx="389">
                  <c:v>631.5218148445997</c:v>
                </c:pt>
                <c:pt idx="390">
                  <c:v>631.49416240747234</c:v>
                </c:pt>
                <c:pt idx="391">
                  <c:v>631.46650997034487</c:v>
                </c:pt>
                <c:pt idx="392">
                  <c:v>631.4388575332174</c:v>
                </c:pt>
                <c:pt idx="393">
                  <c:v>631.41120509609004</c:v>
                </c:pt>
                <c:pt idx="394">
                  <c:v>631.38355265896257</c:v>
                </c:pt>
                <c:pt idx="395">
                  <c:v>631.3559002218351</c:v>
                </c:pt>
                <c:pt idx="396">
                  <c:v>631.32824778470763</c:v>
                </c:pt>
                <c:pt idx="397">
                  <c:v>631.30059534758027</c:v>
                </c:pt>
                <c:pt idx="398">
                  <c:v>631.2729429104528</c:v>
                </c:pt>
                <c:pt idx="399">
                  <c:v>631.24529047332533</c:v>
                </c:pt>
                <c:pt idx="400">
                  <c:v>631.21763803619797</c:v>
                </c:pt>
                <c:pt idx="401">
                  <c:v>631.1899855990705</c:v>
                </c:pt>
                <c:pt idx="402">
                  <c:v>631.16233316194302</c:v>
                </c:pt>
                <c:pt idx="403">
                  <c:v>631.13468072481555</c:v>
                </c:pt>
                <c:pt idx="404">
                  <c:v>631.10702828768819</c:v>
                </c:pt>
                <c:pt idx="405">
                  <c:v>631.07937585056072</c:v>
                </c:pt>
                <c:pt idx="406">
                  <c:v>631.05172341343325</c:v>
                </c:pt>
                <c:pt idx="407">
                  <c:v>631.02407097630589</c:v>
                </c:pt>
                <c:pt idx="408">
                  <c:v>630.99641853917842</c:v>
                </c:pt>
                <c:pt idx="409">
                  <c:v>630.96876610205095</c:v>
                </c:pt>
                <c:pt idx="410">
                  <c:v>630.94111366492348</c:v>
                </c:pt>
                <c:pt idx="411">
                  <c:v>630.91346122779612</c:v>
                </c:pt>
                <c:pt idx="412">
                  <c:v>630.88580879066865</c:v>
                </c:pt>
                <c:pt idx="413">
                  <c:v>630.85815635354118</c:v>
                </c:pt>
                <c:pt idx="414">
                  <c:v>630.83050391641382</c:v>
                </c:pt>
                <c:pt idx="415">
                  <c:v>630.80285147928635</c:v>
                </c:pt>
                <c:pt idx="416">
                  <c:v>630.77519904215887</c:v>
                </c:pt>
                <c:pt idx="417">
                  <c:v>630.7475466050314</c:v>
                </c:pt>
                <c:pt idx="418">
                  <c:v>630.71989416790404</c:v>
                </c:pt>
                <c:pt idx="419">
                  <c:v>630.69224173077657</c:v>
                </c:pt>
                <c:pt idx="420">
                  <c:v>630.6645892936491</c:v>
                </c:pt>
                <c:pt idx="421">
                  <c:v>630.63693685652174</c:v>
                </c:pt>
                <c:pt idx="422">
                  <c:v>630.60928441939427</c:v>
                </c:pt>
                <c:pt idx="423">
                  <c:v>630.5816319822668</c:v>
                </c:pt>
                <c:pt idx="424">
                  <c:v>630.55397954513933</c:v>
                </c:pt>
                <c:pt idx="425">
                  <c:v>630.52632710801197</c:v>
                </c:pt>
                <c:pt idx="426">
                  <c:v>630.4986746708845</c:v>
                </c:pt>
                <c:pt idx="427">
                  <c:v>630.47102223375703</c:v>
                </c:pt>
                <c:pt idx="428">
                  <c:v>630.44336979662967</c:v>
                </c:pt>
                <c:pt idx="429">
                  <c:v>630.4157173595022</c:v>
                </c:pt>
                <c:pt idx="430">
                  <c:v>630.38806492237472</c:v>
                </c:pt>
                <c:pt idx="431">
                  <c:v>630.36041248524725</c:v>
                </c:pt>
                <c:pt idx="432">
                  <c:v>630.33276004811989</c:v>
                </c:pt>
                <c:pt idx="433">
                  <c:v>630.30510761099242</c:v>
                </c:pt>
                <c:pt idx="434">
                  <c:v>630.27745517386495</c:v>
                </c:pt>
                <c:pt idx="435">
                  <c:v>630.24980273673759</c:v>
                </c:pt>
                <c:pt idx="436">
                  <c:v>630.22215029961012</c:v>
                </c:pt>
                <c:pt idx="437">
                  <c:v>630.19449786248265</c:v>
                </c:pt>
                <c:pt idx="438">
                  <c:v>630.16684542535518</c:v>
                </c:pt>
                <c:pt idx="439">
                  <c:v>630.13919298822782</c:v>
                </c:pt>
                <c:pt idx="440">
                  <c:v>630.11154055110035</c:v>
                </c:pt>
                <c:pt idx="441">
                  <c:v>630.08388811397288</c:v>
                </c:pt>
                <c:pt idx="442">
                  <c:v>630.05623567684552</c:v>
                </c:pt>
                <c:pt idx="443">
                  <c:v>630.02858323971805</c:v>
                </c:pt>
                <c:pt idx="444">
                  <c:v>630.00093080259057</c:v>
                </c:pt>
                <c:pt idx="445">
                  <c:v>629.97327836546322</c:v>
                </c:pt>
                <c:pt idx="446">
                  <c:v>629.94562592833574</c:v>
                </c:pt>
                <c:pt idx="447">
                  <c:v>629.91797349120827</c:v>
                </c:pt>
                <c:pt idx="448">
                  <c:v>629.8903210540808</c:v>
                </c:pt>
                <c:pt idx="449">
                  <c:v>629.86266861695344</c:v>
                </c:pt>
                <c:pt idx="450">
                  <c:v>629.83501617982597</c:v>
                </c:pt>
                <c:pt idx="451">
                  <c:v>629.8073637426985</c:v>
                </c:pt>
                <c:pt idx="452">
                  <c:v>629.77971130557114</c:v>
                </c:pt>
                <c:pt idx="453">
                  <c:v>629.75205886844367</c:v>
                </c:pt>
                <c:pt idx="454">
                  <c:v>629.7244064313162</c:v>
                </c:pt>
                <c:pt idx="455">
                  <c:v>629.69675399418873</c:v>
                </c:pt>
                <c:pt idx="456">
                  <c:v>629.66910155706137</c:v>
                </c:pt>
                <c:pt idx="457">
                  <c:v>629.6414491199339</c:v>
                </c:pt>
                <c:pt idx="458">
                  <c:v>629.61379668280642</c:v>
                </c:pt>
                <c:pt idx="459">
                  <c:v>629.58614424567907</c:v>
                </c:pt>
                <c:pt idx="460">
                  <c:v>629.55849180855159</c:v>
                </c:pt>
                <c:pt idx="461">
                  <c:v>629.53083937142412</c:v>
                </c:pt>
                <c:pt idx="462">
                  <c:v>629.50318693429665</c:v>
                </c:pt>
                <c:pt idx="463">
                  <c:v>629.47553449716929</c:v>
                </c:pt>
                <c:pt idx="464">
                  <c:v>629.44788206004182</c:v>
                </c:pt>
                <c:pt idx="465">
                  <c:v>629.42022962291435</c:v>
                </c:pt>
                <c:pt idx="466">
                  <c:v>629.39257718578699</c:v>
                </c:pt>
                <c:pt idx="467">
                  <c:v>629.36492474865952</c:v>
                </c:pt>
                <c:pt idx="468">
                  <c:v>629.33727231153205</c:v>
                </c:pt>
                <c:pt idx="469">
                  <c:v>629.30961987440469</c:v>
                </c:pt>
                <c:pt idx="470">
                  <c:v>629.28196743727722</c:v>
                </c:pt>
                <c:pt idx="471">
                  <c:v>629.25431500014975</c:v>
                </c:pt>
                <c:pt idx="472">
                  <c:v>629.22666256302227</c:v>
                </c:pt>
                <c:pt idx="473">
                  <c:v>629.19901012589492</c:v>
                </c:pt>
                <c:pt idx="474">
                  <c:v>629.17135768876744</c:v>
                </c:pt>
                <c:pt idx="475">
                  <c:v>629.14370525163997</c:v>
                </c:pt>
                <c:pt idx="476">
                  <c:v>629.11605281451261</c:v>
                </c:pt>
                <c:pt idx="477">
                  <c:v>629.08840037738514</c:v>
                </c:pt>
                <c:pt idx="478">
                  <c:v>629.06074794025767</c:v>
                </c:pt>
                <c:pt idx="479">
                  <c:v>629.0330955031302</c:v>
                </c:pt>
                <c:pt idx="480">
                  <c:v>629.00544306600284</c:v>
                </c:pt>
                <c:pt idx="481">
                  <c:v>628.97779062887537</c:v>
                </c:pt>
                <c:pt idx="482">
                  <c:v>628.9501381917479</c:v>
                </c:pt>
                <c:pt idx="483">
                  <c:v>628.92248575462054</c:v>
                </c:pt>
                <c:pt idx="484">
                  <c:v>628.89483331749307</c:v>
                </c:pt>
                <c:pt idx="485">
                  <c:v>628.86718088036559</c:v>
                </c:pt>
                <c:pt idx="486">
                  <c:v>628.83952844323812</c:v>
                </c:pt>
                <c:pt idx="487">
                  <c:v>628.81187600611077</c:v>
                </c:pt>
                <c:pt idx="488">
                  <c:v>628.78422356898329</c:v>
                </c:pt>
                <c:pt idx="489">
                  <c:v>628.75657113185582</c:v>
                </c:pt>
                <c:pt idx="490">
                  <c:v>628.72891869472846</c:v>
                </c:pt>
                <c:pt idx="491">
                  <c:v>628.70126625760099</c:v>
                </c:pt>
                <c:pt idx="492">
                  <c:v>628.67361382047352</c:v>
                </c:pt>
                <c:pt idx="493">
                  <c:v>628.64596138334605</c:v>
                </c:pt>
                <c:pt idx="494">
                  <c:v>628.61830894621869</c:v>
                </c:pt>
                <c:pt idx="495">
                  <c:v>628.59065650909122</c:v>
                </c:pt>
                <c:pt idx="496">
                  <c:v>628.56300407196375</c:v>
                </c:pt>
                <c:pt idx="497">
                  <c:v>628.53535163483639</c:v>
                </c:pt>
                <c:pt idx="498">
                  <c:v>628.50769919770892</c:v>
                </c:pt>
                <c:pt idx="499">
                  <c:v>628.48004676058144</c:v>
                </c:pt>
                <c:pt idx="500">
                  <c:v>628.45239432345397</c:v>
                </c:pt>
                <c:pt idx="501">
                  <c:v>628.42474188632661</c:v>
                </c:pt>
                <c:pt idx="502">
                  <c:v>628.39708944919914</c:v>
                </c:pt>
                <c:pt idx="503">
                  <c:v>628.36943701207167</c:v>
                </c:pt>
                <c:pt idx="504">
                  <c:v>628.34178457494431</c:v>
                </c:pt>
                <c:pt idx="505">
                  <c:v>628.31413213781684</c:v>
                </c:pt>
                <c:pt idx="506">
                  <c:v>628.28647970068937</c:v>
                </c:pt>
                <c:pt idx="507">
                  <c:v>628.2588272635619</c:v>
                </c:pt>
                <c:pt idx="508">
                  <c:v>628.23117482643454</c:v>
                </c:pt>
                <c:pt idx="509">
                  <c:v>628.20352238930707</c:v>
                </c:pt>
                <c:pt idx="510">
                  <c:v>628.1758699521796</c:v>
                </c:pt>
                <c:pt idx="511">
                  <c:v>628.14821751505224</c:v>
                </c:pt>
                <c:pt idx="512">
                  <c:v>628.12056507792477</c:v>
                </c:pt>
                <c:pt idx="513">
                  <c:v>628.09291264079729</c:v>
                </c:pt>
                <c:pt idx="514">
                  <c:v>628.06526020366982</c:v>
                </c:pt>
                <c:pt idx="515">
                  <c:v>628.03760776654246</c:v>
                </c:pt>
                <c:pt idx="516">
                  <c:v>628.00995532941499</c:v>
                </c:pt>
                <c:pt idx="517">
                  <c:v>627.98230289228752</c:v>
                </c:pt>
                <c:pt idx="518">
                  <c:v>627.95465045516016</c:v>
                </c:pt>
                <c:pt idx="519">
                  <c:v>627.92699801803269</c:v>
                </c:pt>
                <c:pt idx="520">
                  <c:v>627.89934558090522</c:v>
                </c:pt>
                <c:pt idx="521">
                  <c:v>627.87169314377775</c:v>
                </c:pt>
                <c:pt idx="522">
                  <c:v>627.84404070665039</c:v>
                </c:pt>
                <c:pt idx="523">
                  <c:v>627.81638826952292</c:v>
                </c:pt>
                <c:pt idx="524">
                  <c:v>627.78873583239545</c:v>
                </c:pt>
                <c:pt idx="525">
                  <c:v>627.76108339526809</c:v>
                </c:pt>
                <c:pt idx="526">
                  <c:v>627.73343095814062</c:v>
                </c:pt>
                <c:pt idx="527">
                  <c:v>627.70577852101314</c:v>
                </c:pt>
                <c:pt idx="528">
                  <c:v>627.67812608388567</c:v>
                </c:pt>
                <c:pt idx="529">
                  <c:v>627.65047364675831</c:v>
                </c:pt>
                <c:pt idx="530">
                  <c:v>627.62282120963084</c:v>
                </c:pt>
                <c:pt idx="531">
                  <c:v>627.59516877250337</c:v>
                </c:pt>
                <c:pt idx="532">
                  <c:v>627.56751633537601</c:v>
                </c:pt>
                <c:pt idx="533">
                  <c:v>627.53986389824854</c:v>
                </c:pt>
                <c:pt idx="534">
                  <c:v>627.51221146112107</c:v>
                </c:pt>
                <c:pt idx="535">
                  <c:v>627.48455902399371</c:v>
                </c:pt>
                <c:pt idx="536">
                  <c:v>627.45690658686624</c:v>
                </c:pt>
                <c:pt idx="537">
                  <c:v>627.42925414973877</c:v>
                </c:pt>
                <c:pt idx="538">
                  <c:v>627.4016017126113</c:v>
                </c:pt>
                <c:pt idx="539">
                  <c:v>627.37394927548394</c:v>
                </c:pt>
                <c:pt idx="540">
                  <c:v>627.34629683835647</c:v>
                </c:pt>
                <c:pt idx="541">
                  <c:v>627.31864440122899</c:v>
                </c:pt>
                <c:pt idx="542">
                  <c:v>627.29099196410164</c:v>
                </c:pt>
                <c:pt idx="543">
                  <c:v>627.26333952697416</c:v>
                </c:pt>
                <c:pt idx="544">
                  <c:v>627.23568708984669</c:v>
                </c:pt>
                <c:pt idx="545">
                  <c:v>627.20803465271922</c:v>
                </c:pt>
                <c:pt idx="546">
                  <c:v>627.18038221559186</c:v>
                </c:pt>
                <c:pt idx="547">
                  <c:v>627.15272977846439</c:v>
                </c:pt>
                <c:pt idx="548">
                  <c:v>627.12507734133692</c:v>
                </c:pt>
                <c:pt idx="549">
                  <c:v>627.09742490420956</c:v>
                </c:pt>
                <c:pt idx="550">
                  <c:v>627.06977246708209</c:v>
                </c:pt>
                <c:pt idx="551">
                  <c:v>627.04212002995462</c:v>
                </c:pt>
                <c:pt idx="552">
                  <c:v>627.01446759282715</c:v>
                </c:pt>
                <c:pt idx="553">
                  <c:v>626.98681515569979</c:v>
                </c:pt>
                <c:pt idx="554">
                  <c:v>626.95916271857232</c:v>
                </c:pt>
                <c:pt idx="555">
                  <c:v>626.93151028144484</c:v>
                </c:pt>
                <c:pt idx="556">
                  <c:v>626.90385784431749</c:v>
                </c:pt>
                <c:pt idx="557">
                  <c:v>626.87620540719001</c:v>
                </c:pt>
                <c:pt idx="558">
                  <c:v>626.84855297006254</c:v>
                </c:pt>
                <c:pt idx="559">
                  <c:v>626.82090053293518</c:v>
                </c:pt>
                <c:pt idx="560">
                  <c:v>626.79324809580771</c:v>
                </c:pt>
                <c:pt idx="561">
                  <c:v>626.76559565868024</c:v>
                </c:pt>
                <c:pt idx="562">
                  <c:v>626.73794322155277</c:v>
                </c:pt>
                <c:pt idx="563">
                  <c:v>626.71029078442541</c:v>
                </c:pt>
                <c:pt idx="564">
                  <c:v>626.68263834729794</c:v>
                </c:pt>
                <c:pt idx="565">
                  <c:v>626.65498591017047</c:v>
                </c:pt>
                <c:pt idx="566">
                  <c:v>626.62733347304311</c:v>
                </c:pt>
                <c:pt idx="567">
                  <c:v>626.59968103591564</c:v>
                </c:pt>
                <c:pt idx="568">
                  <c:v>626.57202859878817</c:v>
                </c:pt>
                <c:pt idx="569">
                  <c:v>626.54437616166069</c:v>
                </c:pt>
                <c:pt idx="570">
                  <c:v>626.51672372453334</c:v>
                </c:pt>
                <c:pt idx="571">
                  <c:v>626.48907128740586</c:v>
                </c:pt>
                <c:pt idx="572">
                  <c:v>626.46141885027839</c:v>
                </c:pt>
                <c:pt idx="573">
                  <c:v>626.43376641315103</c:v>
                </c:pt>
                <c:pt idx="574">
                  <c:v>626.40611397602356</c:v>
                </c:pt>
                <c:pt idx="575">
                  <c:v>626.37846153889609</c:v>
                </c:pt>
                <c:pt idx="576">
                  <c:v>626.35080910176862</c:v>
                </c:pt>
                <c:pt idx="577">
                  <c:v>626.32315666464126</c:v>
                </c:pt>
                <c:pt idx="578">
                  <c:v>626.29550422751379</c:v>
                </c:pt>
                <c:pt idx="579">
                  <c:v>626.26785179038632</c:v>
                </c:pt>
                <c:pt idx="580">
                  <c:v>626.24019935325896</c:v>
                </c:pt>
                <c:pt idx="581">
                  <c:v>626.21254691613149</c:v>
                </c:pt>
                <c:pt idx="582">
                  <c:v>626.18489447900402</c:v>
                </c:pt>
                <c:pt idx="583">
                  <c:v>626.15724204187654</c:v>
                </c:pt>
                <c:pt idx="584">
                  <c:v>626.12958960474919</c:v>
                </c:pt>
                <c:pt idx="585">
                  <c:v>626.10193716762171</c:v>
                </c:pt>
                <c:pt idx="586">
                  <c:v>626.07428473049424</c:v>
                </c:pt>
                <c:pt idx="587">
                  <c:v>626.04663229336688</c:v>
                </c:pt>
                <c:pt idx="588">
                  <c:v>626.01897985623941</c:v>
                </c:pt>
                <c:pt idx="589">
                  <c:v>625.99132741911194</c:v>
                </c:pt>
                <c:pt idx="590">
                  <c:v>625.96367498198447</c:v>
                </c:pt>
                <c:pt idx="591">
                  <c:v>625.93602254485711</c:v>
                </c:pt>
                <c:pt idx="592">
                  <c:v>625.90837010772964</c:v>
                </c:pt>
                <c:pt idx="593">
                  <c:v>625.88071767060217</c:v>
                </c:pt>
                <c:pt idx="594">
                  <c:v>625.85306523347481</c:v>
                </c:pt>
                <c:pt idx="595">
                  <c:v>625.82541279634734</c:v>
                </c:pt>
                <c:pt idx="596">
                  <c:v>625.79776035921986</c:v>
                </c:pt>
                <c:pt idx="597">
                  <c:v>625.77010792209239</c:v>
                </c:pt>
                <c:pt idx="598">
                  <c:v>625.74245548496503</c:v>
                </c:pt>
                <c:pt idx="599">
                  <c:v>625.71480304783756</c:v>
                </c:pt>
                <c:pt idx="600">
                  <c:v>625.68715061071009</c:v>
                </c:pt>
                <c:pt idx="601">
                  <c:v>625.65949817358273</c:v>
                </c:pt>
                <c:pt idx="602">
                  <c:v>625.63184573645526</c:v>
                </c:pt>
                <c:pt idx="603">
                  <c:v>625.60419329932779</c:v>
                </c:pt>
                <c:pt idx="604">
                  <c:v>625.57654086220032</c:v>
                </c:pt>
                <c:pt idx="605">
                  <c:v>625.54888842507296</c:v>
                </c:pt>
                <c:pt idx="606">
                  <c:v>625.52123598794549</c:v>
                </c:pt>
                <c:pt idx="607">
                  <c:v>625.49358355081802</c:v>
                </c:pt>
                <c:pt idx="608">
                  <c:v>625.46593111369066</c:v>
                </c:pt>
                <c:pt idx="609">
                  <c:v>625.43827867656319</c:v>
                </c:pt>
                <c:pt idx="610">
                  <c:v>625.41062623943571</c:v>
                </c:pt>
                <c:pt idx="611">
                  <c:v>625.38297380230824</c:v>
                </c:pt>
                <c:pt idx="612">
                  <c:v>625.35532136518088</c:v>
                </c:pt>
                <c:pt idx="613">
                  <c:v>625.32766892805341</c:v>
                </c:pt>
                <c:pt idx="614">
                  <c:v>625.30001649092594</c:v>
                </c:pt>
                <c:pt idx="615">
                  <c:v>625.27236405379858</c:v>
                </c:pt>
                <c:pt idx="616">
                  <c:v>625.24471161667111</c:v>
                </c:pt>
                <c:pt idx="617">
                  <c:v>625.21705917954364</c:v>
                </c:pt>
                <c:pt idx="618">
                  <c:v>625.18940674241617</c:v>
                </c:pt>
                <c:pt idx="619">
                  <c:v>625.16175430528881</c:v>
                </c:pt>
                <c:pt idx="620">
                  <c:v>625.13410186816134</c:v>
                </c:pt>
                <c:pt idx="621">
                  <c:v>625.10644943103387</c:v>
                </c:pt>
                <c:pt idx="622">
                  <c:v>625.07879699390651</c:v>
                </c:pt>
                <c:pt idx="623">
                  <c:v>625.05114455677904</c:v>
                </c:pt>
                <c:pt idx="624">
                  <c:v>625.02349211965156</c:v>
                </c:pt>
                <c:pt idx="625">
                  <c:v>624.99583968252421</c:v>
                </c:pt>
                <c:pt idx="626">
                  <c:v>624.96818724539673</c:v>
                </c:pt>
                <c:pt idx="627">
                  <c:v>624.94053480826926</c:v>
                </c:pt>
                <c:pt idx="628">
                  <c:v>624.91288237114179</c:v>
                </c:pt>
                <c:pt idx="629">
                  <c:v>624.88522993401443</c:v>
                </c:pt>
                <c:pt idx="630">
                  <c:v>624.85757749688696</c:v>
                </c:pt>
                <c:pt idx="631">
                  <c:v>624.82992505975949</c:v>
                </c:pt>
                <c:pt idx="632">
                  <c:v>624.80227262263213</c:v>
                </c:pt>
                <c:pt idx="633">
                  <c:v>624.77462018550466</c:v>
                </c:pt>
                <c:pt idx="634">
                  <c:v>624.74696774837719</c:v>
                </c:pt>
                <c:pt idx="635">
                  <c:v>624.71931531124972</c:v>
                </c:pt>
                <c:pt idx="636">
                  <c:v>624.69166287412236</c:v>
                </c:pt>
                <c:pt idx="637">
                  <c:v>624.66401043699489</c:v>
                </c:pt>
                <c:pt idx="638">
                  <c:v>624.63635799986741</c:v>
                </c:pt>
                <c:pt idx="639">
                  <c:v>624.60870556274006</c:v>
                </c:pt>
                <c:pt idx="640">
                  <c:v>624.58105312561258</c:v>
                </c:pt>
                <c:pt idx="641">
                  <c:v>624.55340068848511</c:v>
                </c:pt>
                <c:pt idx="642">
                  <c:v>624.52574825135764</c:v>
                </c:pt>
                <c:pt idx="643">
                  <c:v>624.49809581423028</c:v>
                </c:pt>
                <c:pt idx="644">
                  <c:v>624.47044337710281</c:v>
                </c:pt>
                <c:pt idx="645">
                  <c:v>624.44279093997534</c:v>
                </c:pt>
                <c:pt idx="646">
                  <c:v>624.41513850284798</c:v>
                </c:pt>
                <c:pt idx="647">
                  <c:v>624.38748606572051</c:v>
                </c:pt>
                <c:pt idx="648">
                  <c:v>624.35983362859304</c:v>
                </c:pt>
                <c:pt idx="649">
                  <c:v>624.33218119146568</c:v>
                </c:pt>
                <c:pt idx="650">
                  <c:v>624.30452875433821</c:v>
                </c:pt>
                <c:pt idx="651">
                  <c:v>624.27687631721074</c:v>
                </c:pt>
                <c:pt idx="652">
                  <c:v>624.24922388008326</c:v>
                </c:pt>
                <c:pt idx="653">
                  <c:v>624.22157144295591</c:v>
                </c:pt>
                <c:pt idx="654">
                  <c:v>624.19391900582843</c:v>
                </c:pt>
                <c:pt idx="655">
                  <c:v>624.16626656870096</c:v>
                </c:pt>
                <c:pt idx="656">
                  <c:v>624.1386141315736</c:v>
                </c:pt>
                <c:pt idx="657">
                  <c:v>624.11096169444613</c:v>
                </c:pt>
                <c:pt idx="658">
                  <c:v>624.08330925731866</c:v>
                </c:pt>
                <c:pt idx="659">
                  <c:v>624.05565682019119</c:v>
                </c:pt>
                <c:pt idx="660">
                  <c:v>624.02800438306383</c:v>
                </c:pt>
                <c:pt idx="661">
                  <c:v>624.00035194593636</c:v>
                </c:pt>
                <c:pt idx="662">
                  <c:v>623.97269950880889</c:v>
                </c:pt>
                <c:pt idx="663">
                  <c:v>623.94504707168153</c:v>
                </c:pt>
                <c:pt idx="664">
                  <c:v>623.91739463455406</c:v>
                </c:pt>
                <c:pt idx="665">
                  <c:v>623.88974219742659</c:v>
                </c:pt>
                <c:pt idx="666">
                  <c:v>623.86208976029911</c:v>
                </c:pt>
                <c:pt idx="667">
                  <c:v>623.83443732317176</c:v>
                </c:pt>
                <c:pt idx="668">
                  <c:v>623.80678488604428</c:v>
                </c:pt>
                <c:pt idx="669">
                  <c:v>623.77913244891681</c:v>
                </c:pt>
                <c:pt idx="670">
                  <c:v>623.75148001178945</c:v>
                </c:pt>
                <c:pt idx="671">
                  <c:v>623.72382757466198</c:v>
                </c:pt>
                <c:pt idx="672">
                  <c:v>623.69617513753451</c:v>
                </c:pt>
                <c:pt idx="673">
                  <c:v>623.66852270040704</c:v>
                </c:pt>
                <c:pt idx="674">
                  <c:v>623.64087026327968</c:v>
                </c:pt>
                <c:pt idx="675">
                  <c:v>623.61321782615221</c:v>
                </c:pt>
                <c:pt idx="676">
                  <c:v>623.58556538902474</c:v>
                </c:pt>
                <c:pt idx="677">
                  <c:v>623.55791295189738</c:v>
                </c:pt>
                <c:pt idx="678">
                  <c:v>623.53026051476991</c:v>
                </c:pt>
                <c:pt idx="679">
                  <c:v>623.50260807764244</c:v>
                </c:pt>
                <c:pt idx="680">
                  <c:v>623.47495564051496</c:v>
                </c:pt>
                <c:pt idx="681">
                  <c:v>623.44730320338761</c:v>
                </c:pt>
                <c:pt idx="682">
                  <c:v>623.41965076626013</c:v>
                </c:pt>
                <c:pt idx="683">
                  <c:v>623.39199832913266</c:v>
                </c:pt>
                <c:pt idx="684">
                  <c:v>623.3643458920053</c:v>
                </c:pt>
                <c:pt idx="685">
                  <c:v>623.33669345487783</c:v>
                </c:pt>
                <c:pt idx="686">
                  <c:v>623.30904101775036</c:v>
                </c:pt>
                <c:pt idx="687">
                  <c:v>623.28138858062289</c:v>
                </c:pt>
                <c:pt idx="688">
                  <c:v>623.25373614349553</c:v>
                </c:pt>
                <c:pt idx="689">
                  <c:v>623.22608370636806</c:v>
                </c:pt>
                <c:pt idx="690">
                  <c:v>623.19843126924059</c:v>
                </c:pt>
                <c:pt idx="691">
                  <c:v>623.17077883211323</c:v>
                </c:pt>
                <c:pt idx="692">
                  <c:v>623.14312639498576</c:v>
                </c:pt>
                <c:pt idx="693">
                  <c:v>623.11547395785828</c:v>
                </c:pt>
                <c:pt idx="694">
                  <c:v>623.08782152073081</c:v>
                </c:pt>
                <c:pt idx="695">
                  <c:v>623.06016908360345</c:v>
                </c:pt>
                <c:pt idx="696">
                  <c:v>623.03251664647598</c:v>
                </c:pt>
                <c:pt idx="697">
                  <c:v>623.00486420934851</c:v>
                </c:pt>
                <c:pt idx="698">
                  <c:v>622.97721177222115</c:v>
                </c:pt>
                <c:pt idx="699">
                  <c:v>622.94955933509368</c:v>
                </c:pt>
                <c:pt idx="700">
                  <c:v>622.92190689796621</c:v>
                </c:pt>
                <c:pt idx="701">
                  <c:v>622.89425446083874</c:v>
                </c:pt>
                <c:pt idx="702">
                  <c:v>622.86660202371138</c:v>
                </c:pt>
                <c:pt idx="703">
                  <c:v>622.83894958658391</c:v>
                </c:pt>
                <c:pt idx="704">
                  <c:v>622.81129714945644</c:v>
                </c:pt>
                <c:pt idx="705">
                  <c:v>622.78364471232908</c:v>
                </c:pt>
                <c:pt idx="706">
                  <c:v>622.75599227520161</c:v>
                </c:pt>
                <c:pt idx="707">
                  <c:v>622.72833983807413</c:v>
                </c:pt>
                <c:pt idx="708">
                  <c:v>622.70068740094666</c:v>
                </c:pt>
                <c:pt idx="709">
                  <c:v>622.6730349638193</c:v>
                </c:pt>
                <c:pt idx="710">
                  <c:v>622.64538252669183</c:v>
                </c:pt>
                <c:pt idx="711">
                  <c:v>622.61773008956436</c:v>
                </c:pt>
                <c:pt idx="712">
                  <c:v>622.590077652437</c:v>
                </c:pt>
                <c:pt idx="713">
                  <c:v>622.56242521530953</c:v>
                </c:pt>
                <c:pt idx="714">
                  <c:v>622.53477277818206</c:v>
                </c:pt>
                <c:pt idx="715">
                  <c:v>622.5071203410547</c:v>
                </c:pt>
                <c:pt idx="716">
                  <c:v>622.47946790392723</c:v>
                </c:pt>
                <c:pt idx="717">
                  <c:v>622.45181546679976</c:v>
                </c:pt>
                <c:pt idx="718">
                  <c:v>622.42416302967229</c:v>
                </c:pt>
                <c:pt idx="719">
                  <c:v>622.39651059254493</c:v>
                </c:pt>
                <c:pt idx="720">
                  <c:v>622.36885815541746</c:v>
                </c:pt>
                <c:pt idx="721">
                  <c:v>622.34120571828998</c:v>
                </c:pt>
                <c:pt idx="722">
                  <c:v>622.31355328116263</c:v>
                </c:pt>
                <c:pt idx="723">
                  <c:v>622.28590084403515</c:v>
                </c:pt>
                <c:pt idx="724">
                  <c:v>622.25824840690768</c:v>
                </c:pt>
                <c:pt idx="725">
                  <c:v>622.23059596978021</c:v>
                </c:pt>
                <c:pt idx="726">
                  <c:v>622.20294353265285</c:v>
                </c:pt>
                <c:pt idx="727">
                  <c:v>622.17529109552538</c:v>
                </c:pt>
                <c:pt idx="728">
                  <c:v>622.14763865839791</c:v>
                </c:pt>
                <c:pt idx="729">
                  <c:v>622.11998622127055</c:v>
                </c:pt>
                <c:pt idx="730">
                  <c:v>622.09233378414308</c:v>
                </c:pt>
                <c:pt idx="731">
                  <c:v>622.06468134701561</c:v>
                </c:pt>
                <c:pt idx="732">
                  <c:v>622.03702890988814</c:v>
                </c:pt>
                <c:pt idx="733">
                  <c:v>622.00937647276078</c:v>
                </c:pt>
                <c:pt idx="734">
                  <c:v>621.98172403563331</c:v>
                </c:pt>
                <c:pt idx="735">
                  <c:v>621.95407159850583</c:v>
                </c:pt>
                <c:pt idx="736">
                  <c:v>621.92641916137848</c:v>
                </c:pt>
                <c:pt idx="737">
                  <c:v>621.898766724251</c:v>
                </c:pt>
                <c:pt idx="738">
                  <c:v>621.87111428712353</c:v>
                </c:pt>
                <c:pt idx="739">
                  <c:v>621.84346184999606</c:v>
                </c:pt>
                <c:pt idx="740">
                  <c:v>621.8158094128687</c:v>
                </c:pt>
                <c:pt idx="741">
                  <c:v>621.78815697574123</c:v>
                </c:pt>
                <c:pt idx="742">
                  <c:v>621.76050453861376</c:v>
                </c:pt>
                <c:pt idx="743">
                  <c:v>621.7328521014864</c:v>
                </c:pt>
                <c:pt idx="744">
                  <c:v>621.70519966435893</c:v>
                </c:pt>
                <c:pt idx="745">
                  <c:v>621.67754722723146</c:v>
                </c:pt>
                <c:pt idx="746">
                  <c:v>621.6498947901041</c:v>
                </c:pt>
                <c:pt idx="747">
                  <c:v>621.62224235297663</c:v>
                </c:pt>
                <c:pt idx="748">
                  <c:v>621.59458991584916</c:v>
                </c:pt>
                <c:pt idx="749">
                  <c:v>621.56693747872168</c:v>
                </c:pt>
                <c:pt idx="750">
                  <c:v>621.53928504159433</c:v>
                </c:pt>
                <c:pt idx="751">
                  <c:v>621.51163260446685</c:v>
                </c:pt>
                <c:pt idx="752">
                  <c:v>621.48398016733938</c:v>
                </c:pt>
                <c:pt idx="753">
                  <c:v>621.45632773021202</c:v>
                </c:pt>
                <c:pt idx="754">
                  <c:v>621.42867529308455</c:v>
                </c:pt>
                <c:pt idx="755">
                  <c:v>621.40102285595708</c:v>
                </c:pt>
                <c:pt idx="756">
                  <c:v>621.37337041882961</c:v>
                </c:pt>
                <c:pt idx="757">
                  <c:v>621.34571798170225</c:v>
                </c:pt>
                <c:pt idx="758">
                  <c:v>621.31806554457478</c:v>
                </c:pt>
                <c:pt idx="759">
                  <c:v>621.29041310744731</c:v>
                </c:pt>
                <c:pt idx="760">
                  <c:v>621.26276067031995</c:v>
                </c:pt>
                <c:pt idx="761">
                  <c:v>621.23510823319248</c:v>
                </c:pt>
                <c:pt idx="762">
                  <c:v>621.20745579606501</c:v>
                </c:pt>
                <c:pt idx="763">
                  <c:v>621.17980335893753</c:v>
                </c:pt>
                <c:pt idx="764">
                  <c:v>621.15215092181018</c:v>
                </c:pt>
                <c:pt idx="765">
                  <c:v>621.1244984846827</c:v>
                </c:pt>
                <c:pt idx="766">
                  <c:v>621.09684604755523</c:v>
                </c:pt>
                <c:pt idx="767">
                  <c:v>621.06919361042787</c:v>
                </c:pt>
                <c:pt idx="768">
                  <c:v>621.0415411733004</c:v>
                </c:pt>
                <c:pt idx="769">
                  <c:v>621.01388873617293</c:v>
                </c:pt>
                <c:pt idx="770">
                  <c:v>620.98623629904546</c:v>
                </c:pt>
                <c:pt idx="771">
                  <c:v>620.9585838619181</c:v>
                </c:pt>
                <c:pt idx="772">
                  <c:v>620.93093142479063</c:v>
                </c:pt>
                <c:pt idx="773">
                  <c:v>620.90327898766316</c:v>
                </c:pt>
                <c:pt idx="774">
                  <c:v>620.8756265505358</c:v>
                </c:pt>
                <c:pt idx="775">
                  <c:v>620.84797411340833</c:v>
                </c:pt>
                <c:pt idx="776">
                  <c:v>620.82032167628086</c:v>
                </c:pt>
                <c:pt idx="777">
                  <c:v>620.79266923915338</c:v>
                </c:pt>
                <c:pt idx="778">
                  <c:v>620.76501680202603</c:v>
                </c:pt>
                <c:pt idx="779">
                  <c:v>620.73736436489855</c:v>
                </c:pt>
                <c:pt idx="780">
                  <c:v>620.70971192777108</c:v>
                </c:pt>
                <c:pt idx="781">
                  <c:v>620.68205949064372</c:v>
                </c:pt>
                <c:pt idx="782">
                  <c:v>620.65440705351625</c:v>
                </c:pt>
                <c:pt idx="783">
                  <c:v>620.62675461638878</c:v>
                </c:pt>
                <c:pt idx="784">
                  <c:v>620.59910217926131</c:v>
                </c:pt>
                <c:pt idx="785">
                  <c:v>620.57144974213395</c:v>
                </c:pt>
                <c:pt idx="786">
                  <c:v>620.54379730500648</c:v>
                </c:pt>
                <c:pt idx="787">
                  <c:v>620.51614486787901</c:v>
                </c:pt>
                <c:pt idx="788">
                  <c:v>620.48849243075165</c:v>
                </c:pt>
                <c:pt idx="789">
                  <c:v>620.46083999362418</c:v>
                </c:pt>
                <c:pt idx="790">
                  <c:v>620.4331875564967</c:v>
                </c:pt>
                <c:pt idx="791">
                  <c:v>620.40553511936923</c:v>
                </c:pt>
                <c:pt idx="792">
                  <c:v>620.37788268224188</c:v>
                </c:pt>
                <c:pt idx="793">
                  <c:v>620.3502302451144</c:v>
                </c:pt>
                <c:pt idx="794">
                  <c:v>620.32257780798693</c:v>
                </c:pt>
                <c:pt idx="795">
                  <c:v>620.29492537085957</c:v>
                </c:pt>
                <c:pt idx="796">
                  <c:v>620.2672729337321</c:v>
                </c:pt>
                <c:pt idx="797">
                  <c:v>620.23962049660463</c:v>
                </c:pt>
                <c:pt idx="798">
                  <c:v>620.21196805947716</c:v>
                </c:pt>
                <c:pt idx="799">
                  <c:v>620.1843156223498</c:v>
                </c:pt>
                <c:pt idx="800">
                  <c:v>620.15666318522233</c:v>
                </c:pt>
                <c:pt idx="801">
                  <c:v>620.12901074809486</c:v>
                </c:pt>
                <c:pt idx="802">
                  <c:v>620.1013583109675</c:v>
                </c:pt>
                <c:pt idx="803">
                  <c:v>620.07370587384003</c:v>
                </c:pt>
                <c:pt idx="804">
                  <c:v>620.04605343671255</c:v>
                </c:pt>
                <c:pt idx="805">
                  <c:v>620.0184009995852</c:v>
                </c:pt>
                <c:pt idx="806">
                  <c:v>619.99074856245772</c:v>
                </c:pt>
                <c:pt idx="807">
                  <c:v>619.96309612533025</c:v>
                </c:pt>
                <c:pt idx="808">
                  <c:v>619.93544368820278</c:v>
                </c:pt>
                <c:pt idx="809">
                  <c:v>619.90779125107542</c:v>
                </c:pt>
                <c:pt idx="810">
                  <c:v>619.88013881394795</c:v>
                </c:pt>
                <c:pt idx="811">
                  <c:v>619.85248637682048</c:v>
                </c:pt>
                <c:pt idx="812">
                  <c:v>619.82483393969312</c:v>
                </c:pt>
                <c:pt idx="813">
                  <c:v>619.79718150256565</c:v>
                </c:pt>
                <c:pt idx="814">
                  <c:v>619.76952906543818</c:v>
                </c:pt>
                <c:pt idx="815">
                  <c:v>619.74187662831071</c:v>
                </c:pt>
                <c:pt idx="816">
                  <c:v>619.71422419118335</c:v>
                </c:pt>
                <c:pt idx="817">
                  <c:v>619.68657175405588</c:v>
                </c:pt>
                <c:pt idx="818">
                  <c:v>619.6589193169284</c:v>
                </c:pt>
                <c:pt idx="819">
                  <c:v>619.63126687980105</c:v>
                </c:pt>
                <c:pt idx="820">
                  <c:v>619.60361444267357</c:v>
                </c:pt>
                <c:pt idx="821">
                  <c:v>619.5759620055461</c:v>
                </c:pt>
                <c:pt idx="822">
                  <c:v>619.54830956841863</c:v>
                </c:pt>
                <c:pt idx="823">
                  <c:v>619.52065713129127</c:v>
                </c:pt>
                <c:pt idx="824">
                  <c:v>619.4930046941638</c:v>
                </c:pt>
                <c:pt idx="825">
                  <c:v>619.46535225703633</c:v>
                </c:pt>
                <c:pt idx="826">
                  <c:v>619.43769981990897</c:v>
                </c:pt>
                <c:pt idx="827">
                  <c:v>619.4100473827815</c:v>
                </c:pt>
                <c:pt idx="828">
                  <c:v>619.38239494565403</c:v>
                </c:pt>
                <c:pt idx="829">
                  <c:v>619.35474250852656</c:v>
                </c:pt>
                <c:pt idx="830">
                  <c:v>619.3270900713992</c:v>
                </c:pt>
                <c:pt idx="831">
                  <c:v>619.29943763427173</c:v>
                </c:pt>
                <c:pt idx="832">
                  <c:v>619.27178519714425</c:v>
                </c:pt>
                <c:pt idx="833">
                  <c:v>619.2441327600169</c:v>
                </c:pt>
                <c:pt idx="834">
                  <c:v>619.21648032288942</c:v>
                </c:pt>
                <c:pt idx="835">
                  <c:v>619.18882788576195</c:v>
                </c:pt>
                <c:pt idx="836">
                  <c:v>619.16117544863459</c:v>
                </c:pt>
                <c:pt idx="837">
                  <c:v>619.13352301150712</c:v>
                </c:pt>
                <c:pt idx="838">
                  <c:v>619.10587057437965</c:v>
                </c:pt>
                <c:pt idx="839">
                  <c:v>619.07821813725218</c:v>
                </c:pt>
                <c:pt idx="840">
                  <c:v>619.05056570012482</c:v>
                </c:pt>
                <c:pt idx="841">
                  <c:v>619.02291326299735</c:v>
                </c:pt>
                <c:pt idx="842">
                  <c:v>618.99526082586988</c:v>
                </c:pt>
                <c:pt idx="843">
                  <c:v>618.96760838874252</c:v>
                </c:pt>
                <c:pt idx="844">
                  <c:v>618.93995595161505</c:v>
                </c:pt>
                <c:pt idx="845">
                  <c:v>618.91230351448758</c:v>
                </c:pt>
                <c:pt idx="846">
                  <c:v>618.8846510773601</c:v>
                </c:pt>
                <c:pt idx="847">
                  <c:v>618.85699864023275</c:v>
                </c:pt>
                <c:pt idx="848">
                  <c:v>618.82934620310527</c:v>
                </c:pt>
                <c:pt idx="849">
                  <c:v>618.8016937659778</c:v>
                </c:pt>
                <c:pt idx="850">
                  <c:v>618.77404132885044</c:v>
                </c:pt>
                <c:pt idx="851">
                  <c:v>618.74638889172297</c:v>
                </c:pt>
                <c:pt idx="852">
                  <c:v>618.7187364545955</c:v>
                </c:pt>
                <c:pt idx="853">
                  <c:v>618.69108401746803</c:v>
                </c:pt>
                <c:pt idx="854">
                  <c:v>618.66343158034067</c:v>
                </c:pt>
                <c:pt idx="855">
                  <c:v>618.6357791432132</c:v>
                </c:pt>
                <c:pt idx="856">
                  <c:v>618.60812670608573</c:v>
                </c:pt>
                <c:pt idx="857">
                  <c:v>618.58047426895837</c:v>
                </c:pt>
                <c:pt idx="858">
                  <c:v>618.5528218318309</c:v>
                </c:pt>
                <c:pt idx="859">
                  <c:v>618.52516939470343</c:v>
                </c:pt>
                <c:pt idx="860">
                  <c:v>618.49751695757595</c:v>
                </c:pt>
                <c:pt idx="861">
                  <c:v>618.4698645204486</c:v>
                </c:pt>
                <c:pt idx="862">
                  <c:v>618.44221208332112</c:v>
                </c:pt>
                <c:pt idx="863">
                  <c:v>618.41455964619365</c:v>
                </c:pt>
                <c:pt idx="864">
                  <c:v>618.38690720906629</c:v>
                </c:pt>
                <c:pt idx="865">
                  <c:v>618.35925477193882</c:v>
                </c:pt>
                <c:pt idx="866">
                  <c:v>618.33160233481135</c:v>
                </c:pt>
                <c:pt idx="867">
                  <c:v>618.30394989768388</c:v>
                </c:pt>
                <c:pt idx="868">
                  <c:v>618.27629746055652</c:v>
                </c:pt>
                <c:pt idx="869">
                  <c:v>618.24864502342905</c:v>
                </c:pt>
                <c:pt idx="870">
                  <c:v>618.22099258630158</c:v>
                </c:pt>
                <c:pt idx="871">
                  <c:v>618.19334014917422</c:v>
                </c:pt>
                <c:pt idx="872">
                  <c:v>618.16568771204675</c:v>
                </c:pt>
                <c:pt idx="873">
                  <c:v>618.13803527491928</c:v>
                </c:pt>
                <c:pt idx="874">
                  <c:v>618.1103828377918</c:v>
                </c:pt>
                <c:pt idx="875">
                  <c:v>618.08273040066445</c:v>
                </c:pt>
                <c:pt idx="876">
                  <c:v>618.05507796353697</c:v>
                </c:pt>
                <c:pt idx="877">
                  <c:v>618.0274255264095</c:v>
                </c:pt>
                <c:pt idx="878">
                  <c:v>617.99977308928214</c:v>
                </c:pt>
                <c:pt idx="879">
                  <c:v>617.97212065215467</c:v>
                </c:pt>
                <c:pt idx="880">
                  <c:v>617.9444682150272</c:v>
                </c:pt>
                <c:pt idx="881">
                  <c:v>617.91681577789973</c:v>
                </c:pt>
                <c:pt idx="882">
                  <c:v>617.88916334077237</c:v>
                </c:pt>
                <c:pt idx="883">
                  <c:v>617.8615109036449</c:v>
                </c:pt>
                <c:pt idx="884">
                  <c:v>617.83385846651743</c:v>
                </c:pt>
                <c:pt idx="885">
                  <c:v>617.80620602939007</c:v>
                </c:pt>
                <c:pt idx="886">
                  <c:v>617.7785535922626</c:v>
                </c:pt>
                <c:pt idx="887">
                  <c:v>617.75090115513513</c:v>
                </c:pt>
                <c:pt idx="888">
                  <c:v>617.72324871800765</c:v>
                </c:pt>
                <c:pt idx="889">
                  <c:v>617.6955962808803</c:v>
                </c:pt>
                <c:pt idx="890">
                  <c:v>617.66794384375282</c:v>
                </c:pt>
                <c:pt idx="891">
                  <c:v>617.64029140662535</c:v>
                </c:pt>
                <c:pt idx="892">
                  <c:v>617.61263896949799</c:v>
                </c:pt>
                <c:pt idx="893">
                  <c:v>617.58498653237052</c:v>
                </c:pt>
                <c:pt idx="894">
                  <c:v>617.55733409524305</c:v>
                </c:pt>
                <c:pt idx="895">
                  <c:v>617.52968165811569</c:v>
                </c:pt>
                <c:pt idx="896">
                  <c:v>617.50202922098822</c:v>
                </c:pt>
                <c:pt idx="897">
                  <c:v>617.47437678386075</c:v>
                </c:pt>
                <c:pt idx="898">
                  <c:v>617.44672434673328</c:v>
                </c:pt>
                <c:pt idx="899">
                  <c:v>617.41907190960592</c:v>
                </c:pt>
                <c:pt idx="900">
                  <c:v>617.39141947247845</c:v>
                </c:pt>
                <c:pt idx="901">
                  <c:v>617.36376703535097</c:v>
                </c:pt>
                <c:pt idx="902">
                  <c:v>617.33611459822362</c:v>
                </c:pt>
                <c:pt idx="903">
                  <c:v>617.30846216109614</c:v>
                </c:pt>
                <c:pt idx="904">
                  <c:v>617.28080972396867</c:v>
                </c:pt>
                <c:pt idx="905">
                  <c:v>617.2531572868412</c:v>
                </c:pt>
                <c:pt idx="906">
                  <c:v>617.22550484971384</c:v>
                </c:pt>
                <c:pt idx="907">
                  <c:v>617.19785241258637</c:v>
                </c:pt>
                <c:pt idx="908">
                  <c:v>617.1701999754589</c:v>
                </c:pt>
                <c:pt idx="909">
                  <c:v>617.14254753833154</c:v>
                </c:pt>
                <c:pt idx="910">
                  <c:v>617.11489510120407</c:v>
                </c:pt>
                <c:pt idx="911">
                  <c:v>617.0872426640766</c:v>
                </c:pt>
                <c:pt idx="912">
                  <c:v>617.05959022694913</c:v>
                </c:pt>
                <c:pt idx="913">
                  <c:v>617.03193778982177</c:v>
                </c:pt>
                <c:pt idx="914">
                  <c:v>617.0042853526943</c:v>
                </c:pt>
                <c:pt idx="915">
                  <c:v>616.97663291556682</c:v>
                </c:pt>
                <c:pt idx="916">
                  <c:v>616.94898047843947</c:v>
                </c:pt>
                <c:pt idx="917">
                  <c:v>616.92132804131199</c:v>
                </c:pt>
                <c:pt idx="918">
                  <c:v>616.89367560418452</c:v>
                </c:pt>
                <c:pt idx="919">
                  <c:v>616.86602316705705</c:v>
                </c:pt>
                <c:pt idx="920">
                  <c:v>616.83837072992969</c:v>
                </c:pt>
                <c:pt idx="921">
                  <c:v>616.81071829280222</c:v>
                </c:pt>
                <c:pt idx="922">
                  <c:v>616.78306585567475</c:v>
                </c:pt>
                <c:pt idx="923">
                  <c:v>616.75541341854739</c:v>
                </c:pt>
                <c:pt idx="924">
                  <c:v>616.72776098141992</c:v>
                </c:pt>
                <c:pt idx="925">
                  <c:v>616.70010854429245</c:v>
                </c:pt>
                <c:pt idx="926">
                  <c:v>616.67245610716509</c:v>
                </c:pt>
                <c:pt idx="927">
                  <c:v>616.64480367003762</c:v>
                </c:pt>
                <c:pt idx="928">
                  <c:v>616.61715123291015</c:v>
                </c:pt>
                <c:pt idx="929">
                  <c:v>616.58949879578267</c:v>
                </c:pt>
                <c:pt idx="930">
                  <c:v>616.56184635865532</c:v>
                </c:pt>
                <c:pt idx="931">
                  <c:v>616.53419392152784</c:v>
                </c:pt>
                <c:pt idx="932">
                  <c:v>616.50654148440037</c:v>
                </c:pt>
                <c:pt idx="933">
                  <c:v>616.47888904727301</c:v>
                </c:pt>
                <c:pt idx="934">
                  <c:v>616.45123661014554</c:v>
                </c:pt>
                <c:pt idx="935">
                  <c:v>616.42358417301807</c:v>
                </c:pt>
                <c:pt idx="936">
                  <c:v>616.3959317358906</c:v>
                </c:pt>
                <c:pt idx="937">
                  <c:v>616.36827929876324</c:v>
                </c:pt>
                <c:pt idx="938">
                  <c:v>616.34062686163577</c:v>
                </c:pt>
                <c:pt idx="939">
                  <c:v>616.3129744245083</c:v>
                </c:pt>
                <c:pt idx="940">
                  <c:v>616.28532198738094</c:v>
                </c:pt>
                <c:pt idx="941">
                  <c:v>616.25766955025347</c:v>
                </c:pt>
                <c:pt idx="942">
                  <c:v>616.230017113126</c:v>
                </c:pt>
                <c:pt idx="943">
                  <c:v>616.20236467599852</c:v>
                </c:pt>
                <c:pt idx="944">
                  <c:v>616.17471223887117</c:v>
                </c:pt>
                <c:pt idx="945">
                  <c:v>616.14705980174369</c:v>
                </c:pt>
                <c:pt idx="946">
                  <c:v>616.11940736461622</c:v>
                </c:pt>
                <c:pt idx="947">
                  <c:v>616.09175492748886</c:v>
                </c:pt>
                <c:pt idx="948">
                  <c:v>616.06410249036139</c:v>
                </c:pt>
                <c:pt idx="949">
                  <c:v>616.03645005323392</c:v>
                </c:pt>
                <c:pt idx="950">
                  <c:v>616.00879761610645</c:v>
                </c:pt>
                <c:pt idx="951">
                  <c:v>615.98114517897909</c:v>
                </c:pt>
                <c:pt idx="952">
                  <c:v>615.95349274185162</c:v>
                </c:pt>
                <c:pt idx="953">
                  <c:v>615.92584030472415</c:v>
                </c:pt>
                <c:pt idx="954">
                  <c:v>615.89818786759679</c:v>
                </c:pt>
                <c:pt idx="955">
                  <c:v>615.87053543046932</c:v>
                </c:pt>
                <c:pt idx="956">
                  <c:v>615.84288299334185</c:v>
                </c:pt>
                <c:pt idx="957">
                  <c:v>615.81523055621437</c:v>
                </c:pt>
                <c:pt idx="958">
                  <c:v>615.78757811908702</c:v>
                </c:pt>
                <c:pt idx="959">
                  <c:v>615.75992568195954</c:v>
                </c:pt>
                <c:pt idx="960">
                  <c:v>615.73227324483207</c:v>
                </c:pt>
                <c:pt idx="961">
                  <c:v>615.70462080770471</c:v>
                </c:pt>
                <c:pt idx="962">
                  <c:v>615.67696837057724</c:v>
                </c:pt>
                <c:pt idx="963">
                  <c:v>615.64931593344977</c:v>
                </c:pt>
                <c:pt idx="964">
                  <c:v>615.6216634963223</c:v>
                </c:pt>
                <c:pt idx="965">
                  <c:v>615.59401105919494</c:v>
                </c:pt>
                <c:pt idx="966">
                  <c:v>615.56635862206747</c:v>
                </c:pt>
                <c:pt idx="967">
                  <c:v>615.53870618494</c:v>
                </c:pt>
                <c:pt idx="968">
                  <c:v>615.51105374781264</c:v>
                </c:pt>
                <c:pt idx="969">
                  <c:v>615.48340131068517</c:v>
                </c:pt>
                <c:pt idx="970">
                  <c:v>615.4557488735577</c:v>
                </c:pt>
                <c:pt idx="971">
                  <c:v>615.42809643643022</c:v>
                </c:pt>
                <c:pt idx="972">
                  <c:v>615.40044399930287</c:v>
                </c:pt>
                <c:pt idx="973">
                  <c:v>615.37279156217539</c:v>
                </c:pt>
                <c:pt idx="974">
                  <c:v>615.34513912504792</c:v>
                </c:pt>
                <c:pt idx="975">
                  <c:v>615.31748668792056</c:v>
                </c:pt>
                <c:pt idx="976">
                  <c:v>615.28983425079309</c:v>
                </c:pt>
                <c:pt idx="977">
                  <c:v>615.26218181366562</c:v>
                </c:pt>
                <c:pt idx="978">
                  <c:v>615.23452937653815</c:v>
                </c:pt>
                <c:pt idx="979">
                  <c:v>615.20687693941079</c:v>
                </c:pt>
                <c:pt idx="980">
                  <c:v>615.17922450228332</c:v>
                </c:pt>
                <c:pt idx="981">
                  <c:v>615.15157206515585</c:v>
                </c:pt>
                <c:pt idx="982">
                  <c:v>615.12391962802849</c:v>
                </c:pt>
                <c:pt idx="983">
                  <c:v>615.09626719090102</c:v>
                </c:pt>
                <c:pt idx="984">
                  <c:v>615.06861475377355</c:v>
                </c:pt>
                <c:pt idx="985">
                  <c:v>615.04096231664619</c:v>
                </c:pt>
                <c:pt idx="986">
                  <c:v>615.01330987951872</c:v>
                </c:pt>
                <c:pt idx="987">
                  <c:v>614.98565744239124</c:v>
                </c:pt>
                <c:pt idx="988">
                  <c:v>614.95800500526377</c:v>
                </c:pt>
                <c:pt idx="989">
                  <c:v>614.93035256813641</c:v>
                </c:pt>
                <c:pt idx="990">
                  <c:v>614.90270013100894</c:v>
                </c:pt>
                <c:pt idx="991">
                  <c:v>614.87504769388147</c:v>
                </c:pt>
                <c:pt idx="992">
                  <c:v>614.84739525675411</c:v>
                </c:pt>
                <c:pt idx="993">
                  <c:v>614.81974281962664</c:v>
                </c:pt>
                <c:pt idx="994">
                  <c:v>614.79209038249917</c:v>
                </c:pt>
                <c:pt idx="995">
                  <c:v>614.7644379453717</c:v>
                </c:pt>
                <c:pt idx="996">
                  <c:v>614.73678550824434</c:v>
                </c:pt>
                <c:pt idx="997">
                  <c:v>614.70913307111687</c:v>
                </c:pt>
                <c:pt idx="998">
                  <c:v>614.68148063398939</c:v>
                </c:pt>
                <c:pt idx="999">
                  <c:v>614.65382819686204</c:v>
                </c:pt>
                <c:pt idx="1000">
                  <c:v>614.62617575973456</c:v>
                </c:pt>
                <c:pt idx="1001">
                  <c:v>614.59852332260709</c:v>
                </c:pt>
                <c:pt idx="1002">
                  <c:v>614.57087088547962</c:v>
                </c:pt>
                <c:pt idx="1003">
                  <c:v>614.54321844835226</c:v>
                </c:pt>
                <c:pt idx="1004">
                  <c:v>614.51556601122479</c:v>
                </c:pt>
                <c:pt idx="1005">
                  <c:v>614.48791357409732</c:v>
                </c:pt>
                <c:pt idx="1006">
                  <c:v>614.46026113696996</c:v>
                </c:pt>
                <c:pt idx="1007">
                  <c:v>614.43260869984249</c:v>
                </c:pt>
                <c:pt idx="1008">
                  <c:v>614.40495626271502</c:v>
                </c:pt>
                <c:pt idx="1009">
                  <c:v>614.37730382558755</c:v>
                </c:pt>
                <c:pt idx="1010">
                  <c:v>614.34965138846019</c:v>
                </c:pt>
                <c:pt idx="1011">
                  <c:v>614.32199895133272</c:v>
                </c:pt>
                <c:pt idx="1012">
                  <c:v>614.29434651420524</c:v>
                </c:pt>
                <c:pt idx="1013">
                  <c:v>614.26669407707789</c:v>
                </c:pt>
                <c:pt idx="1014">
                  <c:v>614.23904163995041</c:v>
                </c:pt>
                <c:pt idx="1015">
                  <c:v>614.21138920282294</c:v>
                </c:pt>
                <c:pt idx="1016">
                  <c:v>614.18373676569558</c:v>
                </c:pt>
                <c:pt idx="1017">
                  <c:v>614.15608432856811</c:v>
                </c:pt>
                <c:pt idx="1018">
                  <c:v>614.12843189144064</c:v>
                </c:pt>
                <c:pt idx="1019">
                  <c:v>614.10077945431317</c:v>
                </c:pt>
                <c:pt idx="1020">
                  <c:v>614.07312701718581</c:v>
                </c:pt>
                <c:pt idx="1021">
                  <c:v>614.04547458005834</c:v>
                </c:pt>
                <c:pt idx="1022">
                  <c:v>614.01782214293087</c:v>
                </c:pt>
                <c:pt idx="1023">
                  <c:v>613.99016970580351</c:v>
                </c:pt>
                <c:pt idx="1024">
                  <c:v>613.96251726867604</c:v>
                </c:pt>
                <c:pt idx="1025">
                  <c:v>613.93486483154857</c:v>
                </c:pt>
                <c:pt idx="1026">
                  <c:v>613.90721239442109</c:v>
                </c:pt>
                <c:pt idx="1027">
                  <c:v>613.87955995729374</c:v>
                </c:pt>
                <c:pt idx="1028">
                  <c:v>613.85190752016626</c:v>
                </c:pt>
                <c:pt idx="1029">
                  <c:v>613.82425508303879</c:v>
                </c:pt>
                <c:pt idx="1030">
                  <c:v>613.79660264591143</c:v>
                </c:pt>
                <c:pt idx="1031">
                  <c:v>613.76895020878396</c:v>
                </c:pt>
                <c:pt idx="1032">
                  <c:v>613.74129777165649</c:v>
                </c:pt>
                <c:pt idx="1033">
                  <c:v>613.71364533452902</c:v>
                </c:pt>
                <c:pt idx="1034">
                  <c:v>613.68599289740166</c:v>
                </c:pt>
                <c:pt idx="1035">
                  <c:v>613.65834046027419</c:v>
                </c:pt>
                <c:pt idx="1036">
                  <c:v>613.63068802314672</c:v>
                </c:pt>
                <c:pt idx="1037">
                  <c:v>613.60303558601936</c:v>
                </c:pt>
                <c:pt idx="1038">
                  <c:v>613.57538314889189</c:v>
                </c:pt>
                <c:pt idx="1039">
                  <c:v>613.54773071176442</c:v>
                </c:pt>
                <c:pt idx="1040">
                  <c:v>613.52007827463694</c:v>
                </c:pt>
                <c:pt idx="1041">
                  <c:v>613.49242583750959</c:v>
                </c:pt>
                <c:pt idx="1042">
                  <c:v>613.46477340038211</c:v>
                </c:pt>
                <c:pt idx="1043">
                  <c:v>613.43712096325464</c:v>
                </c:pt>
                <c:pt idx="1044">
                  <c:v>613.40946852612728</c:v>
                </c:pt>
                <c:pt idx="1045">
                  <c:v>613.38181608899981</c:v>
                </c:pt>
                <c:pt idx="1046">
                  <c:v>613.35416365187234</c:v>
                </c:pt>
                <c:pt idx="1047">
                  <c:v>613.32651121474487</c:v>
                </c:pt>
                <c:pt idx="1048">
                  <c:v>613.29885877761751</c:v>
                </c:pt>
                <c:pt idx="1049">
                  <c:v>613.27120634049004</c:v>
                </c:pt>
                <c:pt idx="1050">
                  <c:v>613.24355390336257</c:v>
                </c:pt>
                <c:pt idx="1051">
                  <c:v>613.21590146623521</c:v>
                </c:pt>
                <c:pt idx="1052">
                  <c:v>613.18824902910774</c:v>
                </c:pt>
                <c:pt idx="1053">
                  <c:v>613.16059659198027</c:v>
                </c:pt>
                <c:pt idx="1054">
                  <c:v>613.13294415485279</c:v>
                </c:pt>
                <c:pt idx="1055">
                  <c:v>613.10529171772544</c:v>
                </c:pt>
                <c:pt idx="1056">
                  <c:v>613.07763928059796</c:v>
                </c:pt>
                <c:pt idx="1057">
                  <c:v>613.04998684347049</c:v>
                </c:pt>
                <c:pt idx="1058">
                  <c:v>613.02233440634313</c:v>
                </c:pt>
                <c:pt idx="1059">
                  <c:v>612.99468196921566</c:v>
                </c:pt>
                <c:pt idx="1060">
                  <c:v>612.96702953208819</c:v>
                </c:pt>
                <c:pt idx="1061">
                  <c:v>612.93937709496072</c:v>
                </c:pt>
                <c:pt idx="1062">
                  <c:v>612.91172465783336</c:v>
                </c:pt>
                <c:pt idx="1063">
                  <c:v>612.88407222070589</c:v>
                </c:pt>
                <c:pt idx="1064">
                  <c:v>612.85641978357842</c:v>
                </c:pt>
                <c:pt idx="1065">
                  <c:v>612.82876734645106</c:v>
                </c:pt>
                <c:pt idx="1066">
                  <c:v>612.80111490932359</c:v>
                </c:pt>
                <c:pt idx="1067">
                  <c:v>612.77346247219612</c:v>
                </c:pt>
                <c:pt idx="1068">
                  <c:v>612.74581003506864</c:v>
                </c:pt>
                <c:pt idx="1069">
                  <c:v>612.71815759794129</c:v>
                </c:pt>
                <c:pt idx="1070">
                  <c:v>612.69050516081381</c:v>
                </c:pt>
                <c:pt idx="1071">
                  <c:v>612.66285272368634</c:v>
                </c:pt>
                <c:pt idx="1072">
                  <c:v>612.63520028655898</c:v>
                </c:pt>
                <c:pt idx="1073">
                  <c:v>612.60754784943151</c:v>
                </c:pt>
                <c:pt idx="1074">
                  <c:v>612.57989541230404</c:v>
                </c:pt>
                <c:pt idx="1075">
                  <c:v>612.55224297517668</c:v>
                </c:pt>
                <c:pt idx="1076">
                  <c:v>612.52459053804921</c:v>
                </c:pt>
                <c:pt idx="1077">
                  <c:v>612.49693810092174</c:v>
                </c:pt>
                <c:pt idx="1078">
                  <c:v>612.46928566379427</c:v>
                </c:pt>
                <c:pt idx="1079">
                  <c:v>612.44163322666691</c:v>
                </c:pt>
                <c:pt idx="1080">
                  <c:v>612.41398078953944</c:v>
                </c:pt>
                <c:pt idx="1081">
                  <c:v>612.38632835241197</c:v>
                </c:pt>
                <c:pt idx="1082">
                  <c:v>612.35867591528461</c:v>
                </c:pt>
                <c:pt idx="1083">
                  <c:v>612.33102347815714</c:v>
                </c:pt>
                <c:pt idx="1084">
                  <c:v>612.30337104102966</c:v>
                </c:pt>
                <c:pt idx="1085">
                  <c:v>612.27571860390219</c:v>
                </c:pt>
                <c:pt idx="1086">
                  <c:v>612.24806616677483</c:v>
                </c:pt>
                <c:pt idx="1087">
                  <c:v>612.22041372964736</c:v>
                </c:pt>
                <c:pt idx="1088">
                  <c:v>612.19276129251989</c:v>
                </c:pt>
                <c:pt idx="1089">
                  <c:v>612.16510885539253</c:v>
                </c:pt>
                <c:pt idx="1090">
                  <c:v>612.13745641826506</c:v>
                </c:pt>
                <c:pt idx="1091">
                  <c:v>612.10980398113759</c:v>
                </c:pt>
                <c:pt idx="1092">
                  <c:v>612.08215154401012</c:v>
                </c:pt>
                <c:pt idx="1093">
                  <c:v>612.05449910688276</c:v>
                </c:pt>
                <c:pt idx="1094">
                  <c:v>612.02684666975529</c:v>
                </c:pt>
                <c:pt idx="1095">
                  <c:v>611.99919423262781</c:v>
                </c:pt>
                <c:pt idx="1096">
                  <c:v>611.97154179550046</c:v>
                </c:pt>
                <c:pt idx="1097">
                  <c:v>611.94388935837299</c:v>
                </c:pt>
                <c:pt idx="1098">
                  <c:v>611.91623692124551</c:v>
                </c:pt>
                <c:pt idx="1099">
                  <c:v>611.88858448411804</c:v>
                </c:pt>
                <c:pt idx="1100">
                  <c:v>611.86093204699068</c:v>
                </c:pt>
                <c:pt idx="1101">
                  <c:v>611.83327960986321</c:v>
                </c:pt>
                <c:pt idx="1102">
                  <c:v>611.80562717273574</c:v>
                </c:pt>
                <c:pt idx="1103">
                  <c:v>611.77797473560838</c:v>
                </c:pt>
                <c:pt idx="1104">
                  <c:v>611.75032229848091</c:v>
                </c:pt>
                <c:pt idx="1105">
                  <c:v>611.72266986135344</c:v>
                </c:pt>
                <c:pt idx="1106">
                  <c:v>611.69501742422608</c:v>
                </c:pt>
                <c:pt idx="1107">
                  <c:v>611.66736498709861</c:v>
                </c:pt>
                <c:pt idx="1108">
                  <c:v>611.63971254997114</c:v>
                </c:pt>
                <c:pt idx="1109">
                  <c:v>611.61206011284366</c:v>
                </c:pt>
                <c:pt idx="1110">
                  <c:v>611.58440767571631</c:v>
                </c:pt>
                <c:pt idx="1111">
                  <c:v>611.55675523858883</c:v>
                </c:pt>
                <c:pt idx="1112">
                  <c:v>611.52910280146136</c:v>
                </c:pt>
                <c:pt idx="1113">
                  <c:v>611.501450364334</c:v>
                </c:pt>
                <c:pt idx="1114">
                  <c:v>611.47379792720653</c:v>
                </c:pt>
                <c:pt idx="1115">
                  <c:v>611.44614549007906</c:v>
                </c:pt>
                <c:pt idx="1116">
                  <c:v>611.41849305295159</c:v>
                </c:pt>
                <c:pt idx="1117">
                  <c:v>611.39084061582423</c:v>
                </c:pt>
                <c:pt idx="1118">
                  <c:v>611.36318817869676</c:v>
                </c:pt>
                <c:pt idx="1119">
                  <c:v>611.33553574156929</c:v>
                </c:pt>
                <c:pt idx="1120">
                  <c:v>611.30788330444193</c:v>
                </c:pt>
                <c:pt idx="1121">
                  <c:v>611.28023086731446</c:v>
                </c:pt>
                <c:pt idx="1122">
                  <c:v>611.25257843018699</c:v>
                </c:pt>
                <c:pt idx="1123">
                  <c:v>611.22492599305951</c:v>
                </c:pt>
                <c:pt idx="1124">
                  <c:v>611.19727355593216</c:v>
                </c:pt>
                <c:pt idx="1125">
                  <c:v>611.16962111880468</c:v>
                </c:pt>
                <c:pt idx="1126">
                  <c:v>611.14196868167721</c:v>
                </c:pt>
                <c:pt idx="1127">
                  <c:v>611.11431624454985</c:v>
                </c:pt>
                <c:pt idx="1128">
                  <c:v>611.08666380742238</c:v>
                </c:pt>
                <c:pt idx="1129">
                  <c:v>611.05901137029491</c:v>
                </c:pt>
                <c:pt idx="1130">
                  <c:v>611.03135893316744</c:v>
                </c:pt>
                <c:pt idx="1131">
                  <c:v>611.00370649604008</c:v>
                </c:pt>
                <c:pt idx="1132">
                  <c:v>610.97605405891261</c:v>
                </c:pt>
                <c:pt idx="1133">
                  <c:v>610.94840162178514</c:v>
                </c:pt>
                <c:pt idx="1134">
                  <c:v>610.92074918465778</c:v>
                </c:pt>
                <c:pt idx="1135">
                  <c:v>610.89309674753031</c:v>
                </c:pt>
                <c:pt idx="1136">
                  <c:v>610.86544431040284</c:v>
                </c:pt>
                <c:pt idx="1137">
                  <c:v>610.83779187327536</c:v>
                </c:pt>
                <c:pt idx="1138">
                  <c:v>610.81013943614801</c:v>
                </c:pt>
                <c:pt idx="1139">
                  <c:v>610.78248699902053</c:v>
                </c:pt>
                <c:pt idx="1140">
                  <c:v>610.75483456189306</c:v>
                </c:pt>
                <c:pt idx="1141">
                  <c:v>610.7271821247657</c:v>
                </c:pt>
                <c:pt idx="1142">
                  <c:v>610.69952968763823</c:v>
                </c:pt>
                <c:pt idx="1143">
                  <c:v>610.67187725051076</c:v>
                </c:pt>
                <c:pt idx="1144">
                  <c:v>610.64422481338329</c:v>
                </c:pt>
                <c:pt idx="1145">
                  <c:v>610.61657237625593</c:v>
                </c:pt>
                <c:pt idx="1146">
                  <c:v>610.58891993912846</c:v>
                </c:pt>
                <c:pt idx="1147">
                  <c:v>610.56126750200099</c:v>
                </c:pt>
                <c:pt idx="1148">
                  <c:v>610.53361506487363</c:v>
                </c:pt>
                <c:pt idx="1149">
                  <c:v>610.50596262774616</c:v>
                </c:pt>
                <c:pt idx="1150">
                  <c:v>610.47831019061869</c:v>
                </c:pt>
                <c:pt idx="1151">
                  <c:v>610.45065775349121</c:v>
                </c:pt>
                <c:pt idx="1152">
                  <c:v>610.42300531636386</c:v>
                </c:pt>
                <c:pt idx="1153">
                  <c:v>610.39535287923638</c:v>
                </c:pt>
                <c:pt idx="1154">
                  <c:v>610.36770044210891</c:v>
                </c:pt>
                <c:pt idx="1155">
                  <c:v>610.34004800498155</c:v>
                </c:pt>
                <c:pt idx="1156">
                  <c:v>610.31239556785408</c:v>
                </c:pt>
                <c:pt idx="1157">
                  <c:v>610.28474313072661</c:v>
                </c:pt>
                <c:pt idx="1158">
                  <c:v>610.25709069359914</c:v>
                </c:pt>
                <c:pt idx="1159">
                  <c:v>610.22943825647178</c:v>
                </c:pt>
                <c:pt idx="1160">
                  <c:v>610.20178581934431</c:v>
                </c:pt>
                <c:pt idx="1161">
                  <c:v>610.17413338221684</c:v>
                </c:pt>
                <c:pt idx="1162">
                  <c:v>610.14648094508948</c:v>
                </c:pt>
                <c:pt idx="1163">
                  <c:v>610.11882850796201</c:v>
                </c:pt>
                <c:pt idx="1164">
                  <c:v>610.09117607083454</c:v>
                </c:pt>
                <c:pt idx="1165">
                  <c:v>610.06352363370718</c:v>
                </c:pt>
                <c:pt idx="1166">
                  <c:v>610.03587119657971</c:v>
                </c:pt>
                <c:pt idx="1167">
                  <c:v>610.00821875945223</c:v>
                </c:pt>
                <c:pt idx="1168">
                  <c:v>609.98056632232476</c:v>
                </c:pt>
                <c:pt idx="1169">
                  <c:v>609.9529138851974</c:v>
                </c:pt>
                <c:pt idx="1170">
                  <c:v>609.92526144806993</c:v>
                </c:pt>
                <c:pt idx="1171">
                  <c:v>609.89760901094246</c:v>
                </c:pt>
                <c:pt idx="1172">
                  <c:v>609.8699565738151</c:v>
                </c:pt>
                <c:pt idx="1173">
                  <c:v>609.84230413668763</c:v>
                </c:pt>
                <c:pt idx="1174">
                  <c:v>609.81465169956016</c:v>
                </c:pt>
                <c:pt idx="1175">
                  <c:v>609.78699926243269</c:v>
                </c:pt>
                <c:pt idx="1176">
                  <c:v>609.75934682530533</c:v>
                </c:pt>
                <c:pt idx="1177">
                  <c:v>609.73169438817786</c:v>
                </c:pt>
                <c:pt idx="1178">
                  <c:v>609.70404195105039</c:v>
                </c:pt>
                <c:pt idx="1179">
                  <c:v>609.67638951392303</c:v>
                </c:pt>
                <c:pt idx="1180">
                  <c:v>609.64873707679556</c:v>
                </c:pt>
                <c:pt idx="1181">
                  <c:v>609.62108463966808</c:v>
                </c:pt>
                <c:pt idx="1182">
                  <c:v>609.59343220254061</c:v>
                </c:pt>
                <c:pt idx="1183">
                  <c:v>609.56577976541325</c:v>
                </c:pt>
                <c:pt idx="1184">
                  <c:v>609.53812732828578</c:v>
                </c:pt>
                <c:pt idx="1185">
                  <c:v>609.51047489115831</c:v>
                </c:pt>
                <c:pt idx="1186">
                  <c:v>609.48282245403095</c:v>
                </c:pt>
                <c:pt idx="1187">
                  <c:v>609.45517001690348</c:v>
                </c:pt>
                <c:pt idx="1188">
                  <c:v>609.42751757977601</c:v>
                </c:pt>
                <c:pt idx="1189">
                  <c:v>609.39986514264854</c:v>
                </c:pt>
                <c:pt idx="1190">
                  <c:v>609.37221270552118</c:v>
                </c:pt>
                <c:pt idx="1191">
                  <c:v>609.34456026839371</c:v>
                </c:pt>
                <c:pt idx="1192">
                  <c:v>609.31690783126624</c:v>
                </c:pt>
                <c:pt idx="1193">
                  <c:v>609.28925539413888</c:v>
                </c:pt>
                <c:pt idx="1194">
                  <c:v>609.26160295701141</c:v>
                </c:pt>
                <c:pt idx="1195">
                  <c:v>609.23395051988393</c:v>
                </c:pt>
                <c:pt idx="1196">
                  <c:v>609.20629808275658</c:v>
                </c:pt>
                <c:pt idx="1197">
                  <c:v>609.1786456456291</c:v>
                </c:pt>
                <c:pt idx="1198">
                  <c:v>609.15099320850163</c:v>
                </c:pt>
                <c:pt idx="1199">
                  <c:v>609.12334077137416</c:v>
                </c:pt>
                <c:pt idx="1200">
                  <c:v>609.0956883342468</c:v>
                </c:pt>
                <c:pt idx="1201">
                  <c:v>609.06803589711933</c:v>
                </c:pt>
                <c:pt idx="1202">
                  <c:v>609.04038345999186</c:v>
                </c:pt>
                <c:pt idx="1203">
                  <c:v>609.0127310228645</c:v>
                </c:pt>
                <c:pt idx="1204">
                  <c:v>608.98507858573703</c:v>
                </c:pt>
                <c:pt idx="1205">
                  <c:v>608.95742614860956</c:v>
                </c:pt>
                <c:pt idx="1206">
                  <c:v>608.92977371148208</c:v>
                </c:pt>
                <c:pt idx="1207">
                  <c:v>608.90212127435473</c:v>
                </c:pt>
                <c:pt idx="1208">
                  <c:v>608.87446883722725</c:v>
                </c:pt>
                <c:pt idx="1209">
                  <c:v>608.84681640009978</c:v>
                </c:pt>
                <c:pt idx="1210">
                  <c:v>608.81916396297242</c:v>
                </c:pt>
                <c:pt idx="1211">
                  <c:v>608.79151152584495</c:v>
                </c:pt>
                <c:pt idx="1212">
                  <c:v>608.76385908871748</c:v>
                </c:pt>
                <c:pt idx="1213">
                  <c:v>608.73620665159001</c:v>
                </c:pt>
                <c:pt idx="1214">
                  <c:v>608.70855421446265</c:v>
                </c:pt>
                <c:pt idx="1215">
                  <c:v>608.68090177733518</c:v>
                </c:pt>
                <c:pt idx="1216">
                  <c:v>608.65324934020771</c:v>
                </c:pt>
                <c:pt idx="1217">
                  <c:v>608.62559690308035</c:v>
                </c:pt>
                <c:pt idx="1218">
                  <c:v>608.59794446595288</c:v>
                </c:pt>
                <c:pt idx="1219">
                  <c:v>608.57029202882541</c:v>
                </c:pt>
                <c:pt idx="1220">
                  <c:v>608.54263959169793</c:v>
                </c:pt>
                <c:pt idx="1221">
                  <c:v>608.51498715457058</c:v>
                </c:pt>
                <c:pt idx="1222">
                  <c:v>608.4873347174431</c:v>
                </c:pt>
                <c:pt idx="1223">
                  <c:v>608.45968228031563</c:v>
                </c:pt>
                <c:pt idx="1224">
                  <c:v>608.43202984318827</c:v>
                </c:pt>
                <c:pt idx="1225">
                  <c:v>608.4043774060608</c:v>
                </c:pt>
                <c:pt idx="1226">
                  <c:v>608.37672496893333</c:v>
                </c:pt>
                <c:pt idx="1227">
                  <c:v>608.34907253180586</c:v>
                </c:pt>
                <c:pt idx="1228">
                  <c:v>608.3214200946785</c:v>
                </c:pt>
                <c:pt idx="1229">
                  <c:v>608.29376765755103</c:v>
                </c:pt>
                <c:pt idx="1230">
                  <c:v>608.26611522042356</c:v>
                </c:pt>
                <c:pt idx="1231">
                  <c:v>608.2384627832962</c:v>
                </c:pt>
                <c:pt idx="1232">
                  <c:v>608.21081034616873</c:v>
                </c:pt>
                <c:pt idx="1233">
                  <c:v>608.18315790904126</c:v>
                </c:pt>
                <c:pt idx="1234">
                  <c:v>608.15550547191378</c:v>
                </c:pt>
                <c:pt idx="1235">
                  <c:v>608.12785303478643</c:v>
                </c:pt>
                <c:pt idx="1236">
                  <c:v>608.10020059765895</c:v>
                </c:pt>
                <c:pt idx="1237">
                  <c:v>608.07254816053148</c:v>
                </c:pt>
                <c:pt idx="1238">
                  <c:v>608.04489572340412</c:v>
                </c:pt>
                <c:pt idx="1239">
                  <c:v>608.01724328627665</c:v>
                </c:pt>
                <c:pt idx="1240">
                  <c:v>607.98959084914918</c:v>
                </c:pt>
                <c:pt idx="1241">
                  <c:v>607.96193841202171</c:v>
                </c:pt>
                <c:pt idx="1242">
                  <c:v>607.93428597489435</c:v>
                </c:pt>
                <c:pt idx="1243">
                  <c:v>607.90663353776688</c:v>
                </c:pt>
                <c:pt idx="1244">
                  <c:v>607.87898110063941</c:v>
                </c:pt>
                <c:pt idx="1245">
                  <c:v>607.85132866351205</c:v>
                </c:pt>
                <c:pt idx="1246">
                  <c:v>607.82367622638458</c:v>
                </c:pt>
                <c:pt idx="1247">
                  <c:v>607.79602378925711</c:v>
                </c:pt>
                <c:pt idx="1248">
                  <c:v>607.76837135212963</c:v>
                </c:pt>
                <c:pt idx="1249">
                  <c:v>607.74071891500228</c:v>
                </c:pt>
                <c:pt idx="1250">
                  <c:v>607.7130664778748</c:v>
                </c:pt>
                <c:pt idx="1251">
                  <c:v>607.68541404074733</c:v>
                </c:pt>
                <c:pt idx="1252">
                  <c:v>607.65776160361997</c:v>
                </c:pt>
                <c:pt idx="1253">
                  <c:v>607.6301091664925</c:v>
                </c:pt>
                <c:pt idx="1254">
                  <c:v>607.60245672936503</c:v>
                </c:pt>
                <c:pt idx="1255">
                  <c:v>607.57480429223767</c:v>
                </c:pt>
                <c:pt idx="1256">
                  <c:v>607.5471518551102</c:v>
                </c:pt>
                <c:pt idx="1257">
                  <c:v>607.51949941798273</c:v>
                </c:pt>
                <c:pt idx="1258">
                  <c:v>607.49184698085526</c:v>
                </c:pt>
                <c:pt idx="1259">
                  <c:v>607.4641945437279</c:v>
                </c:pt>
                <c:pt idx="1260">
                  <c:v>607.43654210660043</c:v>
                </c:pt>
                <c:pt idx="1261">
                  <c:v>607.40888966947296</c:v>
                </c:pt>
                <c:pt idx="1262">
                  <c:v>607.3812372323456</c:v>
                </c:pt>
                <c:pt idx="1263">
                  <c:v>607.35358479521813</c:v>
                </c:pt>
                <c:pt idx="1264">
                  <c:v>607.32593235809065</c:v>
                </c:pt>
                <c:pt idx="1265">
                  <c:v>607.29827992096318</c:v>
                </c:pt>
                <c:pt idx="1266">
                  <c:v>607.27062748383582</c:v>
                </c:pt>
                <c:pt idx="1267">
                  <c:v>607.24297504670835</c:v>
                </c:pt>
                <c:pt idx="1268">
                  <c:v>607.21532260958088</c:v>
                </c:pt>
                <c:pt idx="1269">
                  <c:v>607.18767017245352</c:v>
                </c:pt>
                <c:pt idx="1270">
                  <c:v>607.16001773532605</c:v>
                </c:pt>
                <c:pt idx="1271">
                  <c:v>607.13236529819858</c:v>
                </c:pt>
                <c:pt idx="1272">
                  <c:v>607.10471286107111</c:v>
                </c:pt>
                <c:pt idx="1273">
                  <c:v>607.07706042394375</c:v>
                </c:pt>
                <c:pt idx="1274">
                  <c:v>607.04940798681628</c:v>
                </c:pt>
                <c:pt idx="1275">
                  <c:v>607.02175554968881</c:v>
                </c:pt>
                <c:pt idx="1276">
                  <c:v>606.99410311256145</c:v>
                </c:pt>
                <c:pt idx="1277">
                  <c:v>606.96645067543398</c:v>
                </c:pt>
                <c:pt idx="1278">
                  <c:v>606.9387982383065</c:v>
                </c:pt>
                <c:pt idx="1279">
                  <c:v>606.91114580117903</c:v>
                </c:pt>
                <c:pt idx="1280">
                  <c:v>606.88349336405167</c:v>
                </c:pt>
                <c:pt idx="1281">
                  <c:v>606.8558409269242</c:v>
                </c:pt>
                <c:pt idx="1282">
                  <c:v>606.82818848979673</c:v>
                </c:pt>
                <c:pt idx="1283">
                  <c:v>606.80053605266937</c:v>
                </c:pt>
                <c:pt idx="1284">
                  <c:v>606.7728836155419</c:v>
                </c:pt>
                <c:pt idx="1285">
                  <c:v>606.74523117841443</c:v>
                </c:pt>
                <c:pt idx="1286">
                  <c:v>606.71757874128707</c:v>
                </c:pt>
                <c:pt idx="1287">
                  <c:v>606.6899263041596</c:v>
                </c:pt>
                <c:pt idx="1288">
                  <c:v>606.66227386703213</c:v>
                </c:pt>
                <c:pt idx="1289">
                  <c:v>606.63462142990466</c:v>
                </c:pt>
                <c:pt idx="1290">
                  <c:v>606.6069689927773</c:v>
                </c:pt>
                <c:pt idx="1291">
                  <c:v>606.57931655564983</c:v>
                </c:pt>
                <c:pt idx="1292">
                  <c:v>606.55166411852235</c:v>
                </c:pt>
                <c:pt idx="1293">
                  <c:v>606.524011681395</c:v>
                </c:pt>
                <c:pt idx="1294">
                  <c:v>606.49635924426752</c:v>
                </c:pt>
                <c:pt idx="1295">
                  <c:v>606.46870680714005</c:v>
                </c:pt>
                <c:pt idx="1296">
                  <c:v>606.44105437001258</c:v>
                </c:pt>
                <c:pt idx="1297">
                  <c:v>606.41340193288522</c:v>
                </c:pt>
                <c:pt idx="1298">
                  <c:v>606.38574949575775</c:v>
                </c:pt>
                <c:pt idx="1299">
                  <c:v>606.35809705863028</c:v>
                </c:pt>
                <c:pt idx="1300">
                  <c:v>606.33044462150292</c:v>
                </c:pt>
                <c:pt idx="1301">
                  <c:v>606.30279218437545</c:v>
                </c:pt>
                <c:pt idx="1302">
                  <c:v>606.27513974724798</c:v>
                </c:pt>
                <c:pt idx="1303">
                  <c:v>606.2474873101205</c:v>
                </c:pt>
                <c:pt idx="1304">
                  <c:v>606.21983487299315</c:v>
                </c:pt>
                <c:pt idx="1305">
                  <c:v>606.19218243586567</c:v>
                </c:pt>
                <c:pt idx="1306">
                  <c:v>606.1645299987382</c:v>
                </c:pt>
                <c:pt idx="1307">
                  <c:v>606.13687756161085</c:v>
                </c:pt>
                <c:pt idx="1308">
                  <c:v>606.10922512448337</c:v>
                </c:pt>
                <c:pt idx="1309">
                  <c:v>606.0815726873559</c:v>
                </c:pt>
                <c:pt idx="1310">
                  <c:v>606.05392025022843</c:v>
                </c:pt>
                <c:pt idx="1311">
                  <c:v>606.02626781310107</c:v>
                </c:pt>
                <c:pt idx="1312">
                  <c:v>605.9986153759736</c:v>
                </c:pt>
                <c:pt idx="1313">
                  <c:v>605.97096293884613</c:v>
                </c:pt>
                <c:pt idx="1314">
                  <c:v>605.94331050171877</c:v>
                </c:pt>
                <c:pt idx="1315">
                  <c:v>605.9156580645913</c:v>
                </c:pt>
                <c:pt idx="1316">
                  <c:v>605.88800562746383</c:v>
                </c:pt>
                <c:pt idx="1317">
                  <c:v>605.86035319033635</c:v>
                </c:pt>
                <c:pt idx="1318">
                  <c:v>605.832700753209</c:v>
                </c:pt>
                <c:pt idx="1319">
                  <c:v>605.80504831608152</c:v>
                </c:pt>
                <c:pt idx="1320">
                  <c:v>605.77739587895405</c:v>
                </c:pt>
                <c:pt idx="1321">
                  <c:v>605.74974344182669</c:v>
                </c:pt>
                <c:pt idx="1322">
                  <c:v>605.72209100469922</c:v>
                </c:pt>
                <c:pt idx="1323">
                  <c:v>605.69443856757175</c:v>
                </c:pt>
                <c:pt idx="1324">
                  <c:v>605.66678613044428</c:v>
                </c:pt>
                <c:pt idx="1325">
                  <c:v>605.63913369331692</c:v>
                </c:pt>
                <c:pt idx="1326">
                  <c:v>605.61148125618945</c:v>
                </c:pt>
                <c:pt idx="1327">
                  <c:v>605.58382881906198</c:v>
                </c:pt>
                <c:pt idx="1328">
                  <c:v>605.55617638193462</c:v>
                </c:pt>
                <c:pt idx="1329">
                  <c:v>605.52852394480715</c:v>
                </c:pt>
                <c:pt idx="1330">
                  <c:v>605.50087150767968</c:v>
                </c:pt>
                <c:pt idx="1331">
                  <c:v>605.4732190705522</c:v>
                </c:pt>
                <c:pt idx="1332">
                  <c:v>605.44556663342485</c:v>
                </c:pt>
                <c:pt idx="1333">
                  <c:v>605.41791419629737</c:v>
                </c:pt>
                <c:pt idx="1334">
                  <c:v>605.3902617591699</c:v>
                </c:pt>
                <c:pt idx="1335">
                  <c:v>605.36260932204254</c:v>
                </c:pt>
                <c:pt idx="1336">
                  <c:v>605.33495688491507</c:v>
                </c:pt>
                <c:pt idx="1337">
                  <c:v>605.3073044477876</c:v>
                </c:pt>
                <c:pt idx="1338">
                  <c:v>605.27965201066013</c:v>
                </c:pt>
                <c:pt idx="1339">
                  <c:v>605.25199957353277</c:v>
                </c:pt>
                <c:pt idx="1340">
                  <c:v>605.2243471364053</c:v>
                </c:pt>
                <c:pt idx="1341">
                  <c:v>605.19669469927783</c:v>
                </c:pt>
                <c:pt idx="1342">
                  <c:v>605.16904226215047</c:v>
                </c:pt>
                <c:pt idx="1343">
                  <c:v>605.141389825023</c:v>
                </c:pt>
                <c:pt idx="1344">
                  <c:v>605.11373738789553</c:v>
                </c:pt>
                <c:pt idx="1345">
                  <c:v>605.08608495076817</c:v>
                </c:pt>
                <c:pt idx="1346">
                  <c:v>605.0584325136407</c:v>
                </c:pt>
                <c:pt idx="1347">
                  <c:v>605.03078007651322</c:v>
                </c:pt>
                <c:pt idx="1348">
                  <c:v>605.00312763938575</c:v>
                </c:pt>
                <c:pt idx="1349">
                  <c:v>604.97547520225839</c:v>
                </c:pt>
                <c:pt idx="1350">
                  <c:v>604.94782276513092</c:v>
                </c:pt>
                <c:pt idx="1351">
                  <c:v>604.92017032800345</c:v>
                </c:pt>
                <c:pt idx="1352">
                  <c:v>604.89251789087609</c:v>
                </c:pt>
                <c:pt idx="1353">
                  <c:v>604.86486545374862</c:v>
                </c:pt>
                <c:pt idx="1354">
                  <c:v>604.83721301662115</c:v>
                </c:pt>
                <c:pt idx="1355">
                  <c:v>604.80956057949368</c:v>
                </c:pt>
                <c:pt idx="1356">
                  <c:v>604.78190814236632</c:v>
                </c:pt>
                <c:pt idx="1357">
                  <c:v>604.75425570523885</c:v>
                </c:pt>
                <c:pt idx="1358">
                  <c:v>604.72660326811138</c:v>
                </c:pt>
                <c:pt idx="1359">
                  <c:v>604.69895083098402</c:v>
                </c:pt>
                <c:pt idx="1360">
                  <c:v>604.67129839385655</c:v>
                </c:pt>
                <c:pt idx="1361">
                  <c:v>604.64364595672907</c:v>
                </c:pt>
                <c:pt idx="1362">
                  <c:v>604.6159935196016</c:v>
                </c:pt>
                <c:pt idx="1363">
                  <c:v>604.58834108247424</c:v>
                </c:pt>
                <c:pt idx="1364">
                  <c:v>604.56068864534677</c:v>
                </c:pt>
                <c:pt idx="1365">
                  <c:v>604.5330362082193</c:v>
                </c:pt>
                <c:pt idx="1366">
                  <c:v>604.50538377109194</c:v>
                </c:pt>
                <c:pt idx="1367">
                  <c:v>604.47773133396447</c:v>
                </c:pt>
                <c:pt idx="1368">
                  <c:v>604.450078896837</c:v>
                </c:pt>
                <c:pt idx="1369">
                  <c:v>604.42242645970953</c:v>
                </c:pt>
                <c:pt idx="1370">
                  <c:v>604.39477402258217</c:v>
                </c:pt>
                <c:pt idx="1371">
                  <c:v>604.3671215854547</c:v>
                </c:pt>
                <c:pt idx="1372">
                  <c:v>604.33946914832723</c:v>
                </c:pt>
                <c:pt idx="1373">
                  <c:v>604.31181671119987</c:v>
                </c:pt>
                <c:pt idx="1374">
                  <c:v>604.2841642740724</c:v>
                </c:pt>
                <c:pt idx="1375">
                  <c:v>604.25651183694492</c:v>
                </c:pt>
                <c:pt idx="1376">
                  <c:v>604.22885939981757</c:v>
                </c:pt>
                <c:pt idx="1377">
                  <c:v>604.20120696269009</c:v>
                </c:pt>
                <c:pt idx="1378">
                  <c:v>604.17355452556262</c:v>
                </c:pt>
                <c:pt idx="1379">
                  <c:v>604.14590208843515</c:v>
                </c:pt>
                <c:pt idx="1380">
                  <c:v>604.11824965130779</c:v>
                </c:pt>
                <c:pt idx="1381">
                  <c:v>604.09059721418032</c:v>
                </c:pt>
                <c:pt idx="1382">
                  <c:v>604.06294477705285</c:v>
                </c:pt>
                <c:pt idx="1383">
                  <c:v>604.03529233992549</c:v>
                </c:pt>
                <c:pt idx="1384">
                  <c:v>604.00763990279802</c:v>
                </c:pt>
                <c:pt idx="1385">
                  <c:v>603.97998746567055</c:v>
                </c:pt>
                <c:pt idx="1386">
                  <c:v>603.95233502854308</c:v>
                </c:pt>
                <c:pt idx="1387">
                  <c:v>603.92468259141572</c:v>
                </c:pt>
                <c:pt idx="1388">
                  <c:v>603.89703015428825</c:v>
                </c:pt>
                <c:pt idx="1389">
                  <c:v>603.86937771716077</c:v>
                </c:pt>
                <c:pt idx="1390">
                  <c:v>603.84172528003342</c:v>
                </c:pt>
                <c:pt idx="1391">
                  <c:v>603.81407284290594</c:v>
                </c:pt>
                <c:pt idx="1392">
                  <c:v>603.78642040577847</c:v>
                </c:pt>
                <c:pt idx="1393">
                  <c:v>603.758767968651</c:v>
                </c:pt>
                <c:pt idx="1394">
                  <c:v>603.73111553152364</c:v>
                </c:pt>
                <c:pt idx="1395">
                  <c:v>603.70346309439617</c:v>
                </c:pt>
                <c:pt idx="1396">
                  <c:v>603.6758106572687</c:v>
                </c:pt>
                <c:pt idx="1397">
                  <c:v>603.64815822014134</c:v>
                </c:pt>
                <c:pt idx="1398">
                  <c:v>603.62050578301387</c:v>
                </c:pt>
                <c:pt idx="1399">
                  <c:v>603.5928533458864</c:v>
                </c:pt>
                <c:pt idx="1400">
                  <c:v>603.56520090875892</c:v>
                </c:pt>
                <c:pt idx="1401">
                  <c:v>603.53754847163157</c:v>
                </c:pt>
                <c:pt idx="1402">
                  <c:v>603.5098960345041</c:v>
                </c:pt>
                <c:pt idx="1403">
                  <c:v>603.48224359737662</c:v>
                </c:pt>
                <c:pt idx="1404">
                  <c:v>603.45459116024927</c:v>
                </c:pt>
                <c:pt idx="1405">
                  <c:v>603.42693872312179</c:v>
                </c:pt>
                <c:pt idx="1406">
                  <c:v>603.39928628599432</c:v>
                </c:pt>
                <c:pt idx="1407">
                  <c:v>603.37163384886685</c:v>
                </c:pt>
                <c:pt idx="1408">
                  <c:v>603.34398141173949</c:v>
                </c:pt>
                <c:pt idx="1409">
                  <c:v>603.31632897461202</c:v>
                </c:pt>
                <c:pt idx="1410">
                  <c:v>603.28867653748455</c:v>
                </c:pt>
                <c:pt idx="1411">
                  <c:v>603.26102410035719</c:v>
                </c:pt>
                <c:pt idx="1412">
                  <c:v>603.23337166322972</c:v>
                </c:pt>
                <c:pt idx="1413">
                  <c:v>603.20571922610225</c:v>
                </c:pt>
                <c:pt idx="1414">
                  <c:v>603.17806678897477</c:v>
                </c:pt>
                <c:pt idx="1415">
                  <c:v>603.15041435184742</c:v>
                </c:pt>
                <c:pt idx="1416">
                  <c:v>603.12276191471994</c:v>
                </c:pt>
                <c:pt idx="1417">
                  <c:v>603.09510947759247</c:v>
                </c:pt>
                <c:pt idx="1418">
                  <c:v>603.06745704046511</c:v>
                </c:pt>
                <c:pt idx="1419">
                  <c:v>603.03980460333764</c:v>
                </c:pt>
                <c:pt idx="1420">
                  <c:v>603.01215216621017</c:v>
                </c:pt>
                <c:pt idx="1421">
                  <c:v>602.9844997290827</c:v>
                </c:pt>
                <c:pt idx="1422">
                  <c:v>602.95684729195534</c:v>
                </c:pt>
                <c:pt idx="1423">
                  <c:v>602.92919485482787</c:v>
                </c:pt>
                <c:pt idx="1424">
                  <c:v>602.9015424177004</c:v>
                </c:pt>
                <c:pt idx="1425">
                  <c:v>602.87388998057304</c:v>
                </c:pt>
                <c:pt idx="1426">
                  <c:v>602.84623754344557</c:v>
                </c:pt>
                <c:pt idx="1427">
                  <c:v>602.8185851063181</c:v>
                </c:pt>
                <c:pt idx="1428">
                  <c:v>602.79093266919062</c:v>
                </c:pt>
                <c:pt idx="1429">
                  <c:v>602.76328023206327</c:v>
                </c:pt>
                <c:pt idx="1430">
                  <c:v>602.73562779493579</c:v>
                </c:pt>
                <c:pt idx="1431">
                  <c:v>602.70797535780832</c:v>
                </c:pt>
                <c:pt idx="1432">
                  <c:v>602.68032292068096</c:v>
                </c:pt>
                <c:pt idx="1433">
                  <c:v>602.65267048355349</c:v>
                </c:pt>
                <c:pt idx="1434">
                  <c:v>602.62501804642602</c:v>
                </c:pt>
                <c:pt idx="1435">
                  <c:v>602.59736560929866</c:v>
                </c:pt>
                <c:pt idx="1436">
                  <c:v>602.56971317217119</c:v>
                </c:pt>
                <c:pt idx="1437">
                  <c:v>602.54206073504372</c:v>
                </c:pt>
                <c:pt idx="1438">
                  <c:v>602.51440829791625</c:v>
                </c:pt>
                <c:pt idx="1439">
                  <c:v>602.48675586078889</c:v>
                </c:pt>
                <c:pt idx="1440">
                  <c:v>602.45910342366142</c:v>
                </c:pt>
                <c:pt idx="1441">
                  <c:v>602.43145098653395</c:v>
                </c:pt>
                <c:pt idx="1442">
                  <c:v>602.40379854940659</c:v>
                </c:pt>
                <c:pt idx="1443">
                  <c:v>602.37614611227912</c:v>
                </c:pt>
                <c:pt idx="1444">
                  <c:v>602.34849367515164</c:v>
                </c:pt>
                <c:pt idx="1445">
                  <c:v>602.32084123802417</c:v>
                </c:pt>
                <c:pt idx="1446">
                  <c:v>602.29318880089681</c:v>
                </c:pt>
                <c:pt idx="1447">
                  <c:v>602.26553636376934</c:v>
                </c:pt>
                <c:pt idx="1448">
                  <c:v>602.23788392664187</c:v>
                </c:pt>
                <c:pt idx="1449">
                  <c:v>602.21023148951451</c:v>
                </c:pt>
                <c:pt idx="1450">
                  <c:v>602.18257905238704</c:v>
                </c:pt>
                <c:pt idx="1451">
                  <c:v>602.15492661525957</c:v>
                </c:pt>
                <c:pt idx="1452">
                  <c:v>602.1272741781321</c:v>
                </c:pt>
                <c:pt idx="1453">
                  <c:v>602.09962174100474</c:v>
                </c:pt>
                <c:pt idx="1454">
                  <c:v>602.07196930387727</c:v>
                </c:pt>
                <c:pt idx="1455">
                  <c:v>602.0443168667498</c:v>
                </c:pt>
                <c:pt idx="1456">
                  <c:v>602.01666442962244</c:v>
                </c:pt>
                <c:pt idx="1457">
                  <c:v>601.98901199249497</c:v>
                </c:pt>
                <c:pt idx="1458">
                  <c:v>601.96135955536749</c:v>
                </c:pt>
                <c:pt idx="1459">
                  <c:v>601.93370711824002</c:v>
                </c:pt>
                <c:pt idx="1460">
                  <c:v>601.90605468111266</c:v>
                </c:pt>
                <c:pt idx="1461">
                  <c:v>601.87840224398519</c:v>
                </c:pt>
                <c:pt idx="1462">
                  <c:v>601.85074980685772</c:v>
                </c:pt>
                <c:pt idx="1463">
                  <c:v>601.82309736973036</c:v>
                </c:pt>
                <c:pt idx="1464">
                  <c:v>601.79544493260289</c:v>
                </c:pt>
                <c:pt idx="1465">
                  <c:v>601.76779249547542</c:v>
                </c:pt>
                <c:pt idx="1466">
                  <c:v>601.74014005834795</c:v>
                </c:pt>
                <c:pt idx="1467">
                  <c:v>601.71248762122059</c:v>
                </c:pt>
                <c:pt idx="1468">
                  <c:v>601.68483518409312</c:v>
                </c:pt>
                <c:pt idx="1469">
                  <c:v>601.65718274696565</c:v>
                </c:pt>
                <c:pt idx="1470">
                  <c:v>601.62953030983829</c:v>
                </c:pt>
                <c:pt idx="1471">
                  <c:v>601.60187787271082</c:v>
                </c:pt>
                <c:pt idx="1472">
                  <c:v>601.57422543558334</c:v>
                </c:pt>
                <c:pt idx="1473">
                  <c:v>601.54657299845599</c:v>
                </c:pt>
                <c:pt idx="1474">
                  <c:v>601.51892056132851</c:v>
                </c:pt>
                <c:pt idx="1475">
                  <c:v>601.49126812420104</c:v>
                </c:pt>
                <c:pt idx="1476">
                  <c:v>601.46361568707357</c:v>
                </c:pt>
                <c:pt idx="1477">
                  <c:v>601.43596324994621</c:v>
                </c:pt>
                <c:pt idx="1478">
                  <c:v>601.40831081281874</c:v>
                </c:pt>
                <c:pt idx="1479">
                  <c:v>601.38065837569127</c:v>
                </c:pt>
                <c:pt idx="1480">
                  <c:v>601.35300593856391</c:v>
                </c:pt>
                <c:pt idx="1481">
                  <c:v>601.32535350143644</c:v>
                </c:pt>
                <c:pt idx="1482">
                  <c:v>601.29770106430897</c:v>
                </c:pt>
                <c:pt idx="1483">
                  <c:v>601.2700486271815</c:v>
                </c:pt>
                <c:pt idx="1484">
                  <c:v>601.24239619005414</c:v>
                </c:pt>
                <c:pt idx="1485">
                  <c:v>601.21474375292667</c:v>
                </c:pt>
                <c:pt idx="1486">
                  <c:v>601.18709131579919</c:v>
                </c:pt>
                <c:pt idx="1487">
                  <c:v>601.15943887867184</c:v>
                </c:pt>
                <c:pt idx="1488">
                  <c:v>601.13178644154436</c:v>
                </c:pt>
                <c:pt idx="1489">
                  <c:v>601.10413400441689</c:v>
                </c:pt>
                <c:pt idx="1490">
                  <c:v>601.07648156728942</c:v>
                </c:pt>
                <c:pt idx="1491">
                  <c:v>601.04882913016206</c:v>
                </c:pt>
                <c:pt idx="1492">
                  <c:v>601.02117669303459</c:v>
                </c:pt>
                <c:pt idx="1493">
                  <c:v>600.99352425590712</c:v>
                </c:pt>
                <c:pt idx="1494">
                  <c:v>600.96587181877976</c:v>
                </c:pt>
                <c:pt idx="1495">
                  <c:v>600.93821938165229</c:v>
                </c:pt>
                <c:pt idx="1496">
                  <c:v>600.91056694452482</c:v>
                </c:pt>
                <c:pt idx="1497">
                  <c:v>600.88291450739735</c:v>
                </c:pt>
                <c:pt idx="1498">
                  <c:v>600.85526207026999</c:v>
                </c:pt>
                <c:pt idx="1499">
                  <c:v>600.82760963314252</c:v>
                </c:pt>
                <c:pt idx="1500">
                  <c:v>600.79995719601504</c:v>
                </c:pt>
                <c:pt idx="1501">
                  <c:v>600.77230475888769</c:v>
                </c:pt>
                <c:pt idx="1502">
                  <c:v>600.74465232176021</c:v>
                </c:pt>
                <c:pt idx="1503">
                  <c:v>600.71699988463274</c:v>
                </c:pt>
                <c:pt idx="1504">
                  <c:v>600.68934744750527</c:v>
                </c:pt>
                <c:pt idx="1505">
                  <c:v>600.66169501037791</c:v>
                </c:pt>
                <c:pt idx="1506">
                  <c:v>600.63404257325044</c:v>
                </c:pt>
                <c:pt idx="1507">
                  <c:v>600.60639013612297</c:v>
                </c:pt>
                <c:pt idx="1508">
                  <c:v>600.57873769899561</c:v>
                </c:pt>
                <c:pt idx="1509">
                  <c:v>600.55108526186814</c:v>
                </c:pt>
                <c:pt idx="1510">
                  <c:v>600.52343282474067</c:v>
                </c:pt>
                <c:pt idx="1511">
                  <c:v>600.49578038761319</c:v>
                </c:pt>
                <c:pt idx="1512">
                  <c:v>600.46812795048584</c:v>
                </c:pt>
                <c:pt idx="1513">
                  <c:v>600.44047551335836</c:v>
                </c:pt>
                <c:pt idx="1514">
                  <c:v>600.41282307623089</c:v>
                </c:pt>
                <c:pt idx="1515">
                  <c:v>600.38517063910353</c:v>
                </c:pt>
                <c:pt idx="1516">
                  <c:v>600.35751820197606</c:v>
                </c:pt>
                <c:pt idx="1517">
                  <c:v>600.32986576484859</c:v>
                </c:pt>
                <c:pt idx="1518">
                  <c:v>600.30221332772112</c:v>
                </c:pt>
                <c:pt idx="1519">
                  <c:v>600.27456089059376</c:v>
                </c:pt>
                <c:pt idx="1520">
                  <c:v>600.24690845346629</c:v>
                </c:pt>
                <c:pt idx="1521">
                  <c:v>600.21925601633882</c:v>
                </c:pt>
                <c:pt idx="1522">
                  <c:v>600.19160357921146</c:v>
                </c:pt>
                <c:pt idx="1523">
                  <c:v>600.16395114208399</c:v>
                </c:pt>
                <c:pt idx="1524">
                  <c:v>600.13629870495652</c:v>
                </c:pt>
                <c:pt idx="1525">
                  <c:v>600.10864626782916</c:v>
                </c:pt>
                <c:pt idx="1526">
                  <c:v>600.08099383070169</c:v>
                </c:pt>
                <c:pt idx="1527">
                  <c:v>600.05334139357421</c:v>
                </c:pt>
                <c:pt idx="1528">
                  <c:v>600.02568895644674</c:v>
                </c:pt>
                <c:pt idx="1529">
                  <c:v>599.99803651931938</c:v>
                </c:pt>
                <c:pt idx="1530">
                  <c:v>599.97038408219191</c:v>
                </c:pt>
                <c:pt idx="1531">
                  <c:v>599.94273164506444</c:v>
                </c:pt>
                <c:pt idx="1532">
                  <c:v>599.91507920793708</c:v>
                </c:pt>
                <c:pt idx="1533">
                  <c:v>599.88742677080961</c:v>
                </c:pt>
                <c:pt idx="1534">
                  <c:v>599.85977433368214</c:v>
                </c:pt>
                <c:pt idx="1535">
                  <c:v>599.83212189655467</c:v>
                </c:pt>
                <c:pt idx="1536">
                  <c:v>599.80446945942731</c:v>
                </c:pt>
                <c:pt idx="1537">
                  <c:v>599.77681702229984</c:v>
                </c:pt>
                <c:pt idx="1538">
                  <c:v>599.74916458517237</c:v>
                </c:pt>
                <c:pt idx="1539">
                  <c:v>599.72151214804501</c:v>
                </c:pt>
                <c:pt idx="1540">
                  <c:v>599.69385971091754</c:v>
                </c:pt>
                <c:pt idx="1541">
                  <c:v>599.66620727379006</c:v>
                </c:pt>
                <c:pt idx="1542">
                  <c:v>599.63855483666259</c:v>
                </c:pt>
                <c:pt idx="1543">
                  <c:v>599.61090239953523</c:v>
                </c:pt>
                <c:pt idx="1544">
                  <c:v>599.58324996240776</c:v>
                </c:pt>
                <c:pt idx="1545">
                  <c:v>599.55559752528029</c:v>
                </c:pt>
                <c:pt idx="1546">
                  <c:v>599.52794508815293</c:v>
                </c:pt>
                <c:pt idx="1547">
                  <c:v>599.50029265102546</c:v>
                </c:pt>
                <c:pt idx="1548">
                  <c:v>599.47264021389799</c:v>
                </c:pt>
                <c:pt idx="1549">
                  <c:v>599.44498777677052</c:v>
                </c:pt>
                <c:pt idx="1550">
                  <c:v>599.41733533964316</c:v>
                </c:pt>
                <c:pt idx="1551">
                  <c:v>599.38968290251569</c:v>
                </c:pt>
                <c:pt idx="1552">
                  <c:v>599.36203046538822</c:v>
                </c:pt>
                <c:pt idx="1553">
                  <c:v>599.33437802826086</c:v>
                </c:pt>
                <c:pt idx="1554">
                  <c:v>599.30672559113339</c:v>
                </c:pt>
                <c:pt idx="1555">
                  <c:v>599.27907315400591</c:v>
                </c:pt>
                <c:pt idx="1556">
                  <c:v>599.25142071687844</c:v>
                </c:pt>
                <c:pt idx="1557">
                  <c:v>599.22376827975108</c:v>
                </c:pt>
                <c:pt idx="1558">
                  <c:v>599.19611584262361</c:v>
                </c:pt>
                <c:pt idx="1559">
                  <c:v>599.16846340549614</c:v>
                </c:pt>
                <c:pt idx="1560">
                  <c:v>599.14081096836878</c:v>
                </c:pt>
                <c:pt idx="1561">
                  <c:v>599.11315853124131</c:v>
                </c:pt>
                <c:pt idx="1562">
                  <c:v>599.08550609411384</c:v>
                </c:pt>
                <c:pt idx="1563">
                  <c:v>599.05785365698648</c:v>
                </c:pt>
                <c:pt idx="1564">
                  <c:v>599.03020121985901</c:v>
                </c:pt>
                <c:pt idx="1565">
                  <c:v>599.00254878273154</c:v>
                </c:pt>
                <c:pt idx="1566">
                  <c:v>598.97489634560407</c:v>
                </c:pt>
                <c:pt idx="1567">
                  <c:v>598.94724390847671</c:v>
                </c:pt>
                <c:pt idx="1568">
                  <c:v>598.91959147134924</c:v>
                </c:pt>
                <c:pt idx="1569">
                  <c:v>598.89193903422176</c:v>
                </c:pt>
                <c:pt idx="1570">
                  <c:v>598.86428659709441</c:v>
                </c:pt>
                <c:pt idx="1571">
                  <c:v>598.83663415996693</c:v>
                </c:pt>
                <c:pt idx="1572">
                  <c:v>598.80898172283946</c:v>
                </c:pt>
                <c:pt idx="1573">
                  <c:v>598.78132928571199</c:v>
                </c:pt>
                <c:pt idx="1574">
                  <c:v>598.75367684858463</c:v>
                </c:pt>
                <c:pt idx="1575">
                  <c:v>598.72602441145716</c:v>
                </c:pt>
                <c:pt idx="1576">
                  <c:v>598.69837197432969</c:v>
                </c:pt>
                <c:pt idx="1577">
                  <c:v>598.67071953720233</c:v>
                </c:pt>
                <c:pt idx="1578">
                  <c:v>598.64306710007486</c:v>
                </c:pt>
                <c:pt idx="1579">
                  <c:v>598.61541466294739</c:v>
                </c:pt>
                <c:pt idx="1580">
                  <c:v>598.58776222581992</c:v>
                </c:pt>
                <c:pt idx="1581">
                  <c:v>598.56010978869256</c:v>
                </c:pt>
                <c:pt idx="1582">
                  <c:v>598.53245735156509</c:v>
                </c:pt>
                <c:pt idx="1583">
                  <c:v>598.50480491443761</c:v>
                </c:pt>
                <c:pt idx="1584">
                  <c:v>598.47715247731026</c:v>
                </c:pt>
                <c:pt idx="1585">
                  <c:v>598.44950004018278</c:v>
                </c:pt>
                <c:pt idx="1586">
                  <c:v>598.42184760305531</c:v>
                </c:pt>
                <c:pt idx="1587">
                  <c:v>598.39419516592784</c:v>
                </c:pt>
                <c:pt idx="1588">
                  <c:v>598.36654272880048</c:v>
                </c:pt>
                <c:pt idx="1589">
                  <c:v>598.33889029167301</c:v>
                </c:pt>
                <c:pt idx="1590">
                  <c:v>598.31123785454554</c:v>
                </c:pt>
                <c:pt idx="1591">
                  <c:v>598.28358541741818</c:v>
                </c:pt>
                <c:pt idx="1592">
                  <c:v>598.25593298029071</c:v>
                </c:pt>
                <c:pt idx="1593">
                  <c:v>598.22828054316324</c:v>
                </c:pt>
                <c:pt idx="1594">
                  <c:v>598.20062810603577</c:v>
                </c:pt>
                <c:pt idx="1595">
                  <c:v>598.17297566890841</c:v>
                </c:pt>
                <c:pt idx="1596">
                  <c:v>598.14532323178094</c:v>
                </c:pt>
                <c:pt idx="1597">
                  <c:v>598.11767079465346</c:v>
                </c:pt>
                <c:pt idx="1598">
                  <c:v>598.09001835752611</c:v>
                </c:pt>
                <c:pt idx="1599">
                  <c:v>598.06236592039863</c:v>
                </c:pt>
                <c:pt idx="1600">
                  <c:v>598.03471348327116</c:v>
                </c:pt>
                <c:pt idx="1601">
                  <c:v>598.00706104614369</c:v>
                </c:pt>
                <c:pt idx="1602">
                  <c:v>597.97940860901633</c:v>
                </c:pt>
                <c:pt idx="1603">
                  <c:v>597.95175617188886</c:v>
                </c:pt>
                <c:pt idx="1604">
                  <c:v>597.92410373476139</c:v>
                </c:pt>
                <c:pt idx="1605">
                  <c:v>597.89645129763403</c:v>
                </c:pt>
                <c:pt idx="1606">
                  <c:v>597.86879886050656</c:v>
                </c:pt>
                <c:pt idx="1607">
                  <c:v>597.84114642337909</c:v>
                </c:pt>
                <c:pt idx="1608">
                  <c:v>597.81349398625161</c:v>
                </c:pt>
                <c:pt idx="1609">
                  <c:v>597.78584154912426</c:v>
                </c:pt>
                <c:pt idx="1610">
                  <c:v>597.75818911199678</c:v>
                </c:pt>
                <c:pt idx="1611">
                  <c:v>597.73053667486931</c:v>
                </c:pt>
                <c:pt idx="1612">
                  <c:v>597.70288423774196</c:v>
                </c:pt>
                <c:pt idx="1613">
                  <c:v>597.67523180061448</c:v>
                </c:pt>
                <c:pt idx="1614">
                  <c:v>597.64757936348701</c:v>
                </c:pt>
                <c:pt idx="1615">
                  <c:v>597.61992692635965</c:v>
                </c:pt>
                <c:pt idx="1616">
                  <c:v>597.59227448923218</c:v>
                </c:pt>
                <c:pt idx="1617">
                  <c:v>597.56462205210471</c:v>
                </c:pt>
                <c:pt idx="1618">
                  <c:v>597.53696961497724</c:v>
                </c:pt>
                <c:pt idx="1619">
                  <c:v>597.50931717784988</c:v>
                </c:pt>
                <c:pt idx="1620">
                  <c:v>597.48166474072241</c:v>
                </c:pt>
                <c:pt idx="1621">
                  <c:v>597.45401230359494</c:v>
                </c:pt>
                <c:pt idx="1622">
                  <c:v>597.42635986646758</c:v>
                </c:pt>
                <c:pt idx="1623">
                  <c:v>597.39870742934011</c:v>
                </c:pt>
                <c:pt idx="1624">
                  <c:v>597.37105499221263</c:v>
                </c:pt>
                <c:pt idx="1625">
                  <c:v>597.34340255508516</c:v>
                </c:pt>
                <c:pt idx="1626">
                  <c:v>597.3157501179578</c:v>
                </c:pt>
                <c:pt idx="1627">
                  <c:v>597.28809768083033</c:v>
                </c:pt>
                <c:pt idx="1628">
                  <c:v>597.26044524370286</c:v>
                </c:pt>
                <c:pt idx="1629">
                  <c:v>597.2327928065755</c:v>
                </c:pt>
                <c:pt idx="1630">
                  <c:v>597.20514036944803</c:v>
                </c:pt>
                <c:pt idx="1631">
                  <c:v>597.17748793232056</c:v>
                </c:pt>
                <c:pt idx="1632">
                  <c:v>597.14983549519309</c:v>
                </c:pt>
                <c:pt idx="1633">
                  <c:v>597.12218305806573</c:v>
                </c:pt>
                <c:pt idx="1634">
                  <c:v>597.09453062093826</c:v>
                </c:pt>
                <c:pt idx="1635">
                  <c:v>597.06687818381079</c:v>
                </c:pt>
                <c:pt idx="1636">
                  <c:v>597.03922574668343</c:v>
                </c:pt>
                <c:pt idx="1637">
                  <c:v>597.01157330955596</c:v>
                </c:pt>
                <c:pt idx="1638">
                  <c:v>596.98392087242848</c:v>
                </c:pt>
                <c:pt idx="1639">
                  <c:v>596.95626843530101</c:v>
                </c:pt>
                <c:pt idx="1640">
                  <c:v>596.92861599817365</c:v>
                </c:pt>
                <c:pt idx="1641">
                  <c:v>596.90096356104618</c:v>
                </c:pt>
                <c:pt idx="1642">
                  <c:v>596.87331112391871</c:v>
                </c:pt>
                <c:pt idx="1643">
                  <c:v>596.84565868679135</c:v>
                </c:pt>
                <c:pt idx="1644">
                  <c:v>596.81800624966388</c:v>
                </c:pt>
                <c:pt idx="1645">
                  <c:v>596.79035381253641</c:v>
                </c:pt>
                <c:pt idx="1646">
                  <c:v>596.76270137540894</c:v>
                </c:pt>
                <c:pt idx="1647">
                  <c:v>596.73504893828158</c:v>
                </c:pt>
                <c:pt idx="1648">
                  <c:v>596.70739650115411</c:v>
                </c:pt>
                <c:pt idx="1649">
                  <c:v>596.67974406402664</c:v>
                </c:pt>
                <c:pt idx="1650">
                  <c:v>596.65209162689928</c:v>
                </c:pt>
                <c:pt idx="1651">
                  <c:v>596.62443918977181</c:v>
                </c:pt>
                <c:pt idx="1652">
                  <c:v>596.59678675264433</c:v>
                </c:pt>
                <c:pt idx="1653">
                  <c:v>596.56913431551698</c:v>
                </c:pt>
                <c:pt idx="1654">
                  <c:v>596.5414818783895</c:v>
                </c:pt>
                <c:pt idx="1655">
                  <c:v>596.51382944126203</c:v>
                </c:pt>
                <c:pt idx="1656">
                  <c:v>596.48617700413456</c:v>
                </c:pt>
                <c:pt idx="1657">
                  <c:v>596.4585245670072</c:v>
                </c:pt>
                <c:pt idx="1658">
                  <c:v>596.43087212987973</c:v>
                </c:pt>
                <c:pt idx="1659">
                  <c:v>596.40321969275226</c:v>
                </c:pt>
                <c:pt idx="1660">
                  <c:v>596.3755672556249</c:v>
                </c:pt>
                <c:pt idx="1661">
                  <c:v>596.34791481849743</c:v>
                </c:pt>
                <c:pt idx="1662">
                  <c:v>596.32026238136996</c:v>
                </c:pt>
                <c:pt idx="1663">
                  <c:v>596.29260994424249</c:v>
                </c:pt>
                <c:pt idx="1664">
                  <c:v>596.26495750711513</c:v>
                </c:pt>
                <c:pt idx="1665">
                  <c:v>596.23730506998766</c:v>
                </c:pt>
                <c:pt idx="1666">
                  <c:v>596.20965263286018</c:v>
                </c:pt>
                <c:pt idx="1667">
                  <c:v>596.18200019573283</c:v>
                </c:pt>
                <c:pt idx="1668">
                  <c:v>596.15434775860535</c:v>
                </c:pt>
                <c:pt idx="1669">
                  <c:v>596.12669532147788</c:v>
                </c:pt>
                <c:pt idx="1670">
                  <c:v>596.09904288435041</c:v>
                </c:pt>
                <c:pt idx="1671">
                  <c:v>596.07139044722305</c:v>
                </c:pt>
                <c:pt idx="1672">
                  <c:v>596.04373801009558</c:v>
                </c:pt>
                <c:pt idx="1673">
                  <c:v>596.01608557296811</c:v>
                </c:pt>
                <c:pt idx="1674">
                  <c:v>595.98843313584075</c:v>
                </c:pt>
                <c:pt idx="1675">
                  <c:v>595.96078069871328</c:v>
                </c:pt>
                <c:pt idx="1676">
                  <c:v>595.93312826158581</c:v>
                </c:pt>
                <c:pt idx="1677">
                  <c:v>595.90547582445834</c:v>
                </c:pt>
                <c:pt idx="1678">
                  <c:v>595.87782338733098</c:v>
                </c:pt>
                <c:pt idx="1679">
                  <c:v>595.85017095020351</c:v>
                </c:pt>
                <c:pt idx="1680">
                  <c:v>595.82251851307603</c:v>
                </c:pt>
                <c:pt idx="1681">
                  <c:v>595.79486607594868</c:v>
                </c:pt>
                <c:pt idx="1682">
                  <c:v>595.7672136388212</c:v>
                </c:pt>
                <c:pt idx="1683">
                  <c:v>595.73956120169373</c:v>
                </c:pt>
                <c:pt idx="1684">
                  <c:v>595.71190876456626</c:v>
                </c:pt>
                <c:pt idx="1685">
                  <c:v>595.6842563274389</c:v>
                </c:pt>
                <c:pt idx="1686">
                  <c:v>595.65660389031143</c:v>
                </c:pt>
                <c:pt idx="1687">
                  <c:v>595.62895145318396</c:v>
                </c:pt>
                <c:pt idx="1688">
                  <c:v>595.6012990160566</c:v>
                </c:pt>
                <c:pt idx="1689">
                  <c:v>595.57364657892913</c:v>
                </c:pt>
                <c:pt idx="1690">
                  <c:v>595.54599414180166</c:v>
                </c:pt>
                <c:pt idx="1691">
                  <c:v>595.51834170467419</c:v>
                </c:pt>
                <c:pt idx="1692">
                  <c:v>595.49068926754683</c:v>
                </c:pt>
                <c:pt idx="1693">
                  <c:v>595.46303683041936</c:v>
                </c:pt>
                <c:pt idx="1694">
                  <c:v>595.43538439329188</c:v>
                </c:pt>
                <c:pt idx="1695">
                  <c:v>595.40773195616453</c:v>
                </c:pt>
                <c:pt idx="1696">
                  <c:v>595.38007951903705</c:v>
                </c:pt>
                <c:pt idx="1697">
                  <c:v>595.35242708190958</c:v>
                </c:pt>
                <c:pt idx="1698">
                  <c:v>595.32477464478211</c:v>
                </c:pt>
                <c:pt idx="1699">
                  <c:v>595.29712220765475</c:v>
                </c:pt>
                <c:pt idx="1700">
                  <c:v>595.26946977052728</c:v>
                </c:pt>
                <c:pt idx="1701">
                  <c:v>595.24181733339981</c:v>
                </c:pt>
                <c:pt idx="1702">
                  <c:v>595.21416489627245</c:v>
                </c:pt>
                <c:pt idx="1703">
                  <c:v>595.18651245914498</c:v>
                </c:pt>
                <c:pt idx="1704">
                  <c:v>595.15886002201751</c:v>
                </c:pt>
                <c:pt idx="1705">
                  <c:v>595.13120758489015</c:v>
                </c:pt>
                <c:pt idx="1706">
                  <c:v>595.10355514776268</c:v>
                </c:pt>
                <c:pt idx="1707">
                  <c:v>595.07590271063521</c:v>
                </c:pt>
                <c:pt idx="1708">
                  <c:v>595.04825027350773</c:v>
                </c:pt>
                <c:pt idx="1709">
                  <c:v>595.02059783638038</c:v>
                </c:pt>
                <c:pt idx="1710">
                  <c:v>594.9929453992529</c:v>
                </c:pt>
                <c:pt idx="1711">
                  <c:v>594.96529296212543</c:v>
                </c:pt>
                <c:pt idx="1712">
                  <c:v>594.93764052499807</c:v>
                </c:pt>
                <c:pt idx="1713">
                  <c:v>594.9099880878706</c:v>
                </c:pt>
                <c:pt idx="1714">
                  <c:v>594.88233565074313</c:v>
                </c:pt>
                <c:pt idx="1715">
                  <c:v>594.85468321361566</c:v>
                </c:pt>
                <c:pt idx="1716">
                  <c:v>594.8270307764883</c:v>
                </c:pt>
                <c:pt idx="1717">
                  <c:v>594.79937833936083</c:v>
                </c:pt>
                <c:pt idx="1718">
                  <c:v>594.77172590223336</c:v>
                </c:pt>
                <c:pt idx="1719">
                  <c:v>594.744073465106</c:v>
                </c:pt>
                <c:pt idx="1720">
                  <c:v>594.71642102797853</c:v>
                </c:pt>
                <c:pt idx="1721">
                  <c:v>594.68876859085105</c:v>
                </c:pt>
                <c:pt idx="1722">
                  <c:v>594.66111615372358</c:v>
                </c:pt>
                <c:pt idx="1723">
                  <c:v>594.63346371659622</c:v>
                </c:pt>
                <c:pt idx="1724">
                  <c:v>594.60581127946875</c:v>
                </c:pt>
                <c:pt idx="1725">
                  <c:v>594.57815884234128</c:v>
                </c:pt>
                <c:pt idx="1726">
                  <c:v>594.55050640521392</c:v>
                </c:pt>
                <c:pt idx="1727">
                  <c:v>594.52285396808645</c:v>
                </c:pt>
                <c:pt idx="1728">
                  <c:v>594.49520153095898</c:v>
                </c:pt>
                <c:pt idx="1729">
                  <c:v>594.46754909383151</c:v>
                </c:pt>
                <c:pt idx="1730">
                  <c:v>594.43989665670415</c:v>
                </c:pt>
                <c:pt idx="1731">
                  <c:v>594.41224421957668</c:v>
                </c:pt>
                <c:pt idx="1732">
                  <c:v>594.38459178244921</c:v>
                </c:pt>
                <c:pt idx="1733">
                  <c:v>594.35693934532185</c:v>
                </c:pt>
                <c:pt idx="1734">
                  <c:v>594.32928690819438</c:v>
                </c:pt>
                <c:pt idx="1735">
                  <c:v>594.3016344710669</c:v>
                </c:pt>
                <c:pt idx="1736">
                  <c:v>594.27398203393943</c:v>
                </c:pt>
                <c:pt idx="1737">
                  <c:v>594.24632959681207</c:v>
                </c:pt>
                <c:pt idx="1738">
                  <c:v>594.2186771596846</c:v>
                </c:pt>
                <c:pt idx="1739">
                  <c:v>594.19102472255713</c:v>
                </c:pt>
                <c:pt idx="1740">
                  <c:v>594.16337228542977</c:v>
                </c:pt>
                <c:pt idx="1741">
                  <c:v>594.1357198483023</c:v>
                </c:pt>
                <c:pt idx="1742">
                  <c:v>594.10806741117483</c:v>
                </c:pt>
                <c:pt idx="1743">
                  <c:v>594.08041497404747</c:v>
                </c:pt>
                <c:pt idx="1744">
                  <c:v>594.05276253692</c:v>
                </c:pt>
                <c:pt idx="1745">
                  <c:v>594.02511009979253</c:v>
                </c:pt>
                <c:pt idx="1746">
                  <c:v>593.99745766266506</c:v>
                </c:pt>
                <c:pt idx="1747">
                  <c:v>593.9698052255377</c:v>
                </c:pt>
                <c:pt idx="1748">
                  <c:v>593.94215278841023</c:v>
                </c:pt>
                <c:pt idx="1749">
                  <c:v>593.91450035128275</c:v>
                </c:pt>
                <c:pt idx="1750">
                  <c:v>593.8868479141554</c:v>
                </c:pt>
                <c:pt idx="1751">
                  <c:v>593.85919547702792</c:v>
                </c:pt>
                <c:pt idx="1752">
                  <c:v>593.83154303990045</c:v>
                </c:pt>
                <c:pt idx="1753">
                  <c:v>593.80389060277298</c:v>
                </c:pt>
                <c:pt idx="1754">
                  <c:v>593.77623816564562</c:v>
                </c:pt>
                <c:pt idx="1755">
                  <c:v>593.74858572851815</c:v>
                </c:pt>
                <c:pt idx="1756">
                  <c:v>593.72093329139068</c:v>
                </c:pt>
                <c:pt idx="1757">
                  <c:v>593.69328085426332</c:v>
                </c:pt>
                <c:pt idx="1758">
                  <c:v>593.66562841713585</c:v>
                </c:pt>
                <c:pt idx="1759">
                  <c:v>593.63797598000838</c:v>
                </c:pt>
                <c:pt idx="1760">
                  <c:v>593.61032354288091</c:v>
                </c:pt>
                <c:pt idx="1761">
                  <c:v>593.58267110575355</c:v>
                </c:pt>
                <c:pt idx="1762">
                  <c:v>593.55501866862608</c:v>
                </c:pt>
                <c:pt idx="1763">
                  <c:v>593.5273662314986</c:v>
                </c:pt>
                <c:pt idx="1764">
                  <c:v>593.49971379437125</c:v>
                </c:pt>
                <c:pt idx="1765">
                  <c:v>593.47206135724377</c:v>
                </c:pt>
                <c:pt idx="1766">
                  <c:v>593.4444089201163</c:v>
                </c:pt>
                <c:pt idx="1767">
                  <c:v>593.41675648298883</c:v>
                </c:pt>
                <c:pt idx="1768">
                  <c:v>593.38910404586147</c:v>
                </c:pt>
                <c:pt idx="1769">
                  <c:v>593.361451608734</c:v>
                </c:pt>
                <c:pt idx="1770">
                  <c:v>593.33379917160653</c:v>
                </c:pt>
                <c:pt idx="1771">
                  <c:v>593.30614673447917</c:v>
                </c:pt>
                <c:pt idx="1772">
                  <c:v>593.2784942973517</c:v>
                </c:pt>
                <c:pt idx="1773">
                  <c:v>593.25084186022423</c:v>
                </c:pt>
                <c:pt idx="1774">
                  <c:v>593.22318942309676</c:v>
                </c:pt>
                <c:pt idx="1775">
                  <c:v>593.1955369859694</c:v>
                </c:pt>
                <c:pt idx="1776">
                  <c:v>593.16788454884193</c:v>
                </c:pt>
                <c:pt idx="1777">
                  <c:v>593.14023211171445</c:v>
                </c:pt>
                <c:pt idx="1778">
                  <c:v>593.1125796745871</c:v>
                </c:pt>
                <c:pt idx="1779">
                  <c:v>593.08492723745962</c:v>
                </c:pt>
                <c:pt idx="1780">
                  <c:v>593.05727480033215</c:v>
                </c:pt>
                <c:pt idx="1781">
                  <c:v>593.02962236320468</c:v>
                </c:pt>
                <c:pt idx="1782">
                  <c:v>593.00196992607732</c:v>
                </c:pt>
                <c:pt idx="1783">
                  <c:v>592.97431748894985</c:v>
                </c:pt>
                <c:pt idx="1784">
                  <c:v>592.94666505182238</c:v>
                </c:pt>
                <c:pt idx="1785">
                  <c:v>592.91901261469502</c:v>
                </c:pt>
                <c:pt idx="1786">
                  <c:v>592.89136017756755</c:v>
                </c:pt>
                <c:pt idx="1787">
                  <c:v>592.86370774044008</c:v>
                </c:pt>
                <c:pt idx="1788">
                  <c:v>592.83605530331261</c:v>
                </c:pt>
                <c:pt idx="1789">
                  <c:v>592.80840286618525</c:v>
                </c:pt>
                <c:pt idx="1790">
                  <c:v>592.78075042905778</c:v>
                </c:pt>
                <c:pt idx="1791">
                  <c:v>592.7530979919303</c:v>
                </c:pt>
                <c:pt idx="1792">
                  <c:v>592.72544555480295</c:v>
                </c:pt>
                <c:pt idx="1793">
                  <c:v>592.69779311767547</c:v>
                </c:pt>
                <c:pt idx="1794">
                  <c:v>592.670140680548</c:v>
                </c:pt>
                <c:pt idx="1795">
                  <c:v>592.64248824342064</c:v>
                </c:pt>
                <c:pt idx="1796">
                  <c:v>592.61483580629317</c:v>
                </c:pt>
                <c:pt idx="1797">
                  <c:v>592.5871833691657</c:v>
                </c:pt>
                <c:pt idx="1798">
                  <c:v>592.55953093203823</c:v>
                </c:pt>
                <c:pt idx="1799">
                  <c:v>592.53187849491087</c:v>
                </c:pt>
                <c:pt idx="1800">
                  <c:v>592.5042260577834</c:v>
                </c:pt>
                <c:pt idx="1801">
                  <c:v>592.47657362065593</c:v>
                </c:pt>
                <c:pt idx="1802">
                  <c:v>592.44892118352857</c:v>
                </c:pt>
                <c:pt idx="1803">
                  <c:v>592.4212687464011</c:v>
                </c:pt>
                <c:pt idx="1804">
                  <c:v>592.39361630927363</c:v>
                </c:pt>
                <c:pt idx="1805">
                  <c:v>592.36596387214615</c:v>
                </c:pt>
                <c:pt idx="1806">
                  <c:v>592.3383114350188</c:v>
                </c:pt>
                <c:pt idx="1807">
                  <c:v>592.31065899789132</c:v>
                </c:pt>
                <c:pt idx="1808">
                  <c:v>592.28300656076385</c:v>
                </c:pt>
                <c:pt idx="1809">
                  <c:v>592.25535412363649</c:v>
                </c:pt>
                <c:pt idx="1810">
                  <c:v>592.22770168650902</c:v>
                </c:pt>
                <c:pt idx="1811">
                  <c:v>592.20004924938155</c:v>
                </c:pt>
                <c:pt idx="1812">
                  <c:v>592.17239681225408</c:v>
                </c:pt>
                <c:pt idx="1813">
                  <c:v>592.14474437512672</c:v>
                </c:pt>
                <c:pt idx="1814">
                  <c:v>592.11709193799925</c:v>
                </c:pt>
                <c:pt idx="1815">
                  <c:v>592.08943950087178</c:v>
                </c:pt>
                <c:pt idx="1816">
                  <c:v>592.06178706374442</c:v>
                </c:pt>
                <c:pt idx="1817">
                  <c:v>592.03413462661695</c:v>
                </c:pt>
                <c:pt idx="1818">
                  <c:v>592.00648218948947</c:v>
                </c:pt>
                <c:pt idx="1819">
                  <c:v>591.978829752362</c:v>
                </c:pt>
                <c:pt idx="1820">
                  <c:v>591.95117731523464</c:v>
                </c:pt>
                <c:pt idx="1821">
                  <c:v>591.92352487810717</c:v>
                </c:pt>
                <c:pt idx="1822">
                  <c:v>591.8958724409797</c:v>
                </c:pt>
                <c:pt idx="1823">
                  <c:v>591.86822000385234</c:v>
                </c:pt>
                <c:pt idx="1824">
                  <c:v>591.84056756672487</c:v>
                </c:pt>
                <c:pt idx="1825">
                  <c:v>591.8129151295974</c:v>
                </c:pt>
                <c:pt idx="1826">
                  <c:v>591.78526269246993</c:v>
                </c:pt>
                <c:pt idx="1827">
                  <c:v>591.75761025534257</c:v>
                </c:pt>
                <c:pt idx="1828">
                  <c:v>591.7299578182151</c:v>
                </c:pt>
                <c:pt idx="1829">
                  <c:v>591.70230538108763</c:v>
                </c:pt>
                <c:pt idx="1830">
                  <c:v>591.67465294396027</c:v>
                </c:pt>
                <c:pt idx="1831">
                  <c:v>591.6470005068328</c:v>
                </c:pt>
                <c:pt idx="1832">
                  <c:v>591.61934806970532</c:v>
                </c:pt>
                <c:pt idx="1833">
                  <c:v>591.59169563257797</c:v>
                </c:pt>
                <c:pt idx="1834">
                  <c:v>591.56404319545049</c:v>
                </c:pt>
                <c:pt idx="1835">
                  <c:v>591.53639075832302</c:v>
                </c:pt>
                <c:pt idx="1836">
                  <c:v>591.50873832119555</c:v>
                </c:pt>
                <c:pt idx="1837">
                  <c:v>591.48108588406819</c:v>
                </c:pt>
                <c:pt idx="1838">
                  <c:v>591.45343344694072</c:v>
                </c:pt>
                <c:pt idx="1839">
                  <c:v>591.42578100981325</c:v>
                </c:pt>
                <c:pt idx="1840">
                  <c:v>591.39812857268589</c:v>
                </c:pt>
                <c:pt idx="1841">
                  <c:v>591.37047613555842</c:v>
                </c:pt>
                <c:pt idx="1842">
                  <c:v>591.34282369843095</c:v>
                </c:pt>
                <c:pt idx="1843">
                  <c:v>591.31517126130348</c:v>
                </c:pt>
                <c:pt idx="1844">
                  <c:v>591.28751882417612</c:v>
                </c:pt>
                <c:pt idx="1845">
                  <c:v>591.25986638704865</c:v>
                </c:pt>
                <c:pt idx="1846">
                  <c:v>591.23221394992117</c:v>
                </c:pt>
                <c:pt idx="1847">
                  <c:v>591.20456151279382</c:v>
                </c:pt>
                <c:pt idx="1848">
                  <c:v>591.17690907566634</c:v>
                </c:pt>
                <c:pt idx="1849">
                  <c:v>591.14925663853887</c:v>
                </c:pt>
                <c:pt idx="1850">
                  <c:v>591.1216042014114</c:v>
                </c:pt>
                <c:pt idx="1851">
                  <c:v>591.09395176428404</c:v>
                </c:pt>
                <c:pt idx="1852">
                  <c:v>591.06629932715657</c:v>
                </c:pt>
                <c:pt idx="1853">
                  <c:v>591.0386468900291</c:v>
                </c:pt>
                <c:pt idx="1854">
                  <c:v>591.01099445290174</c:v>
                </c:pt>
                <c:pt idx="1855">
                  <c:v>590.98334201577427</c:v>
                </c:pt>
                <c:pt idx="1856">
                  <c:v>590.9556895786468</c:v>
                </c:pt>
                <c:pt idx="1857">
                  <c:v>590.92803714151933</c:v>
                </c:pt>
                <c:pt idx="1858">
                  <c:v>590.90038470439197</c:v>
                </c:pt>
                <c:pt idx="1859">
                  <c:v>590.8727322672645</c:v>
                </c:pt>
                <c:pt idx="1860">
                  <c:v>590.84507983013702</c:v>
                </c:pt>
                <c:pt idx="1861">
                  <c:v>590.81742739300967</c:v>
                </c:pt>
                <c:pt idx="1862">
                  <c:v>590.78977495588219</c:v>
                </c:pt>
                <c:pt idx="1863">
                  <c:v>590.76212251875472</c:v>
                </c:pt>
                <c:pt idx="1864">
                  <c:v>590.73447008162725</c:v>
                </c:pt>
                <c:pt idx="1865">
                  <c:v>590.70681764449989</c:v>
                </c:pt>
                <c:pt idx="1866">
                  <c:v>590.67916520737242</c:v>
                </c:pt>
                <c:pt idx="1867">
                  <c:v>590.65151277024495</c:v>
                </c:pt>
                <c:pt idx="1868">
                  <c:v>590.62386033311759</c:v>
                </c:pt>
                <c:pt idx="1869">
                  <c:v>590.59620789599012</c:v>
                </c:pt>
                <c:pt idx="1870">
                  <c:v>590.56855545886265</c:v>
                </c:pt>
                <c:pt idx="1871">
                  <c:v>590.54090302173518</c:v>
                </c:pt>
                <c:pt idx="1872">
                  <c:v>590.51325058460782</c:v>
                </c:pt>
                <c:pt idx="1873">
                  <c:v>590.48559814748035</c:v>
                </c:pt>
                <c:pt idx="1874">
                  <c:v>590.45794571035287</c:v>
                </c:pt>
                <c:pt idx="1875">
                  <c:v>590.43029327322552</c:v>
                </c:pt>
                <c:pt idx="1876">
                  <c:v>590.40264083609804</c:v>
                </c:pt>
                <c:pt idx="1877">
                  <c:v>590.37498839897057</c:v>
                </c:pt>
                <c:pt idx="1878">
                  <c:v>590.3473359618431</c:v>
                </c:pt>
                <c:pt idx="1879">
                  <c:v>590.31968352471574</c:v>
                </c:pt>
                <c:pt idx="1880">
                  <c:v>590.29203108758827</c:v>
                </c:pt>
                <c:pt idx="1881">
                  <c:v>590.2643786504608</c:v>
                </c:pt>
                <c:pt idx="1882">
                  <c:v>590.23672621333344</c:v>
                </c:pt>
                <c:pt idx="1883">
                  <c:v>590.20907377620597</c:v>
                </c:pt>
                <c:pt idx="1884">
                  <c:v>590.1814213390785</c:v>
                </c:pt>
                <c:pt idx="1885">
                  <c:v>590.15376890195114</c:v>
                </c:pt>
                <c:pt idx="1886">
                  <c:v>590.12611646482367</c:v>
                </c:pt>
                <c:pt idx="1887">
                  <c:v>590.0984640276962</c:v>
                </c:pt>
                <c:pt idx="1888">
                  <c:v>590.07081159056872</c:v>
                </c:pt>
                <c:pt idx="1889">
                  <c:v>590.04315915344137</c:v>
                </c:pt>
                <c:pt idx="1890">
                  <c:v>590.01550671631389</c:v>
                </c:pt>
                <c:pt idx="1891">
                  <c:v>589.98785427918642</c:v>
                </c:pt>
                <c:pt idx="1892">
                  <c:v>589.96020184205906</c:v>
                </c:pt>
                <c:pt idx="1893">
                  <c:v>589.93254940493159</c:v>
                </c:pt>
                <c:pt idx="1894">
                  <c:v>589.90489696780412</c:v>
                </c:pt>
                <c:pt idx="1895">
                  <c:v>589.87724453067665</c:v>
                </c:pt>
                <c:pt idx="1896">
                  <c:v>589.84959209354929</c:v>
                </c:pt>
                <c:pt idx="1897">
                  <c:v>589.82193965642182</c:v>
                </c:pt>
                <c:pt idx="1898">
                  <c:v>589.79428721929435</c:v>
                </c:pt>
                <c:pt idx="1899">
                  <c:v>589.76663478216699</c:v>
                </c:pt>
                <c:pt idx="1900">
                  <c:v>589.73898234503952</c:v>
                </c:pt>
                <c:pt idx="1901">
                  <c:v>589.71132990791205</c:v>
                </c:pt>
                <c:pt idx="1902">
                  <c:v>589.68367747078457</c:v>
                </c:pt>
                <c:pt idx="1903">
                  <c:v>589.65602503365722</c:v>
                </c:pt>
                <c:pt idx="1904">
                  <c:v>589.62837259652974</c:v>
                </c:pt>
                <c:pt idx="1905">
                  <c:v>589.60072015940227</c:v>
                </c:pt>
                <c:pt idx="1906">
                  <c:v>589.57306772227491</c:v>
                </c:pt>
                <c:pt idx="1907">
                  <c:v>589.54541528514744</c:v>
                </c:pt>
                <c:pt idx="1908">
                  <c:v>589.51776284801997</c:v>
                </c:pt>
                <c:pt idx="1909">
                  <c:v>589.4901104108925</c:v>
                </c:pt>
                <c:pt idx="1910">
                  <c:v>589.46245797376514</c:v>
                </c:pt>
                <c:pt idx="1911">
                  <c:v>589.43480553663767</c:v>
                </c:pt>
                <c:pt idx="1912">
                  <c:v>589.4071530995102</c:v>
                </c:pt>
                <c:pt idx="1913">
                  <c:v>589.37950066238284</c:v>
                </c:pt>
                <c:pt idx="1914">
                  <c:v>589.35184822525537</c:v>
                </c:pt>
                <c:pt idx="1915">
                  <c:v>589.32419578812789</c:v>
                </c:pt>
                <c:pt idx="1916">
                  <c:v>589.29654335100042</c:v>
                </c:pt>
                <c:pt idx="1917">
                  <c:v>589.26889091387307</c:v>
                </c:pt>
                <c:pt idx="1918">
                  <c:v>589.24123847674559</c:v>
                </c:pt>
                <c:pt idx="1919">
                  <c:v>589.21358603961812</c:v>
                </c:pt>
                <c:pt idx="1920">
                  <c:v>589.18593360249076</c:v>
                </c:pt>
                <c:pt idx="1921">
                  <c:v>589.15828116536329</c:v>
                </c:pt>
                <c:pt idx="1922">
                  <c:v>589.13062872823582</c:v>
                </c:pt>
                <c:pt idx="1923">
                  <c:v>589.10297629110846</c:v>
                </c:pt>
                <c:pt idx="1924">
                  <c:v>589.07532385398099</c:v>
                </c:pt>
                <c:pt idx="1925">
                  <c:v>589.04767141685352</c:v>
                </c:pt>
                <c:pt idx="1926">
                  <c:v>589.02001897972605</c:v>
                </c:pt>
                <c:pt idx="1927">
                  <c:v>588.99236654259869</c:v>
                </c:pt>
                <c:pt idx="1928">
                  <c:v>588.96471410547122</c:v>
                </c:pt>
                <c:pt idx="1929">
                  <c:v>588.93706166834374</c:v>
                </c:pt>
                <c:pt idx="1930">
                  <c:v>588.90940923121639</c:v>
                </c:pt>
                <c:pt idx="1931">
                  <c:v>588.88175679408891</c:v>
                </c:pt>
                <c:pt idx="1932">
                  <c:v>588.85410435696144</c:v>
                </c:pt>
                <c:pt idx="1933">
                  <c:v>588.82645191983397</c:v>
                </c:pt>
                <c:pt idx="1934">
                  <c:v>588.79879948270661</c:v>
                </c:pt>
                <c:pt idx="1935">
                  <c:v>588.77114704557914</c:v>
                </c:pt>
                <c:pt idx="1936">
                  <c:v>588.74349460845167</c:v>
                </c:pt>
                <c:pt idx="1937">
                  <c:v>588.71584217132431</c:v>
                </c:pt>
                <c:pt idx="1938">
                  <c:v>588.68818973419684</c:v>
                </c:pt>
                <c:pt idx="1939">
                  <c:v>588.66053729706937</c:v>
                </c:pt>
                <c:pt idx="1940">
                  <c:v>588.6328848599419</c:v>
                </c:pt>
                <c:pt idx="1941">
                  <c:v>588.60523242281454</c:v>
                </c:pt>
                <c:pt idx="1942">
                  <c:v>588.57757998568707</c:v>
                </c:pt>
                <c:pt idx="1943">
                  <c:v>588.54992754855959</c:v>
                </c:pt>
                <c:pt idx="1944">
                  <c:v>588.52227511143224</c:v>
                </c:pt>
                <c:pt idx="1945">
                  <c:v>588.49462267430476</c:v>
                </c:pt>
                <c:pt idx="1946">
                  <c:v>588.46697023717729</c:v>
                </c:pt>
                <c:pt idx="1947">
                  <c:v>588.43931780004982</c:v>
                </c:pt>
                <c:pt idx="1948">
                  <c:v>588.41166536292246</c:v>
                </c:pt>
                <c:pt idx="1949">
                  <c:v>588.38401292579499</c:v>
                </c:pt>
                <c:pt idx="1950">
                  <c:v>588.35636048866752</c:v>
                </c:pt>
                <c:pt idx="1951">
                  <c:v>588.32870805154016</c:v>
                </c:pt>
                <c:pt idx="1952">
                  <c:v>588.30105561441269</c:v>
                </c:pt>
                <c:pt idx="1953">
                  <c:v>588.27340317728522</c:v>
                </c:pt>
                <c:pt idx="1954">
                  <c:v>588.24575074015775</c:v>
                </c:pt>
                <c:pt idx="1955">
                  <c:v>588.21809830303039</c:v>
                </c:pt>
                <c:pt idx="1956">
                  <c:v>588.19044586590292</c:v>
                </c:pt>
                <c:pt idx="1957">
                  <c:v>588.16279342877544</c:v>
                </c:pt>
                <c:pt idx="1958">
                  <c:v>588.13514099164809</c:v>
                </c:pt>
                <c:pt idx="1959">
                  <c:v>588.10748855452061</c:v>
                </c:pt>
                <c:pt idx="1960">
                  <c:v>588.07983611739314</c:v>
                </c:pt>
                <c:pt idx="1961">
                  <c:v>588.05218368026567</c:v>
                </c:pt>
                <c:pt idx="1962">
                  <c:v>588.02453124313831</c:v>
                </c:pt>
                <c:pt idx="1963">
                  <c:v>587.99687880601084</c:v>
                </c:pt>
                <c:pt idx="1964">
                  <c:v>587.96922636888337</c:v>
                </c:pt>
                <c:pt idx="1965">
                  <c:v>587.94157393175601</c:v>
                </c:pt>
                <c:pt idx="1966">
                  <c:v>587.91392149462854</c:v>
                </c:pt>
                <c:pt idx="1967">
                  <c:v>587.88626905750107</c:v>
                </c:pt>
                <c:pt idx="1968">
                  <c:v>587.8586166203736</c:v>
                </c:pt>
                <c:pt idx="1969">
                  <c:v>587.83096418324624</c:v>
                </c:pt>
                <c:pt idx="1970">
                  <c:v>587.80331174611877</c:v>
                </c:pt>
                <c:pt idx="1971">
                  <c:v>587.77565930899129</c:v>
                </c:pt>
                <c:pt idx="1972">
                  <c:v>587.74800687186394</c:v>
                </c:pt>
                <c:pt idx="1973">
                  <c:v>587.72035443473646</c:v>
                </c:pt>
                <c:pt idx="1974">
                  <c:v>587.69270199760899</c:v>
                </c:pt>
                <c:pt idx="1975">
                  <c:v>587.66504956048163</c:v>
                </c:pt>
                <c:pt idx="1976">
                  <c:v>587.63739712335416</c:v>
                </c:pt>
                <c:pt idx="1977">
                  <c:v>587.60974468622669</c:v>
                </c:pt>
                <c:pt idx="1978">
                  <c:v>587.58209224909922</c:v>
                </c:pt>
                <c:pt idx="1979">
                  <c:v>587.55443981197186</c:v>
                </c:pt>
                <c:pt idx="1980">
                  <c:v>587.52678737484439</c:v>
                </c:pt>
                <c:pt idx="1981">
                  <c:v>587.49913493771692</c:v>
                </c:pt>
                <c:pt idx="1982">
                  <c:v>587.47148250058956</c:v>
                </c:pt>
                <c:pt idx="1983">
                  <c:v>587.44383006346209</c:v>
                </c:pt>
                <c:pt idx="1984">
                  <c:v>587.41617762633462</c:v>
                </c:pt>
                <c:pt idx="1985">
                  <c:v>587.38852518920714</c:v>
                </c:pt>
                <c:pt idx="1986">
                  <c:v>587.36087275207979</c:v>
                </c:pt>
                <c:pt idx="1987">
                  <c:v>587.33322031495231</c:v>
                </c:pt>
                <c:pt idx="1988">
                  <c:v>587.30556787782484</c:v>
                </c:pt>
                <c:pt idx="1989">
                  <c:v>587.27791544069748</c:v>
                </c:pt>
                <c:pt idx="1990">
                  <c:v>587.25026300357001</c:v>
                </c:pt>
                <c:pt idx="1991">
                  <c:v>587.22261056644254</c:v>
                </c:pt>
                <c:pt idx="1992">
                  <c:v>587.19495812931507</c:v>
                </c:pt>
                <c:pt idx="1993">
                  <c:v>587.16730569218771</c:v>
                </c:pt>
                <c:pt idx="1994">
                  <c:v>587.13965325506024</c:v>
                </c:pt>
                <c:pt idx="1995">
                  <c:v>587.11200081793277</c:v>
                </c:pt>
                <c:pt idx="1996">
                  <c:v>587.08434838080541</c:v>
                </c:pt>
                <c:pt idx="1997">
                  <c:v>587.05669594367794</c:v>
                </c:pt>
                <c:pt idx="1998">
                  <c:v>587.02904350655047</c:v>
                </c:pt>
                <c:pt idx="1999">
                  <c:v>587.00139106942299</c:v>
                </c:pt>
                <c:pt idx="2000">
                  <c:v>586.97373863229564</c:v>
                </c:pt>
                <c:pt idx="2001">
                  <c:v>586.94608619516816</c:v>
                </c:pt>
                <c:pt idx="2002">
                  <c:v>586.91843375804069</c:v>
                </c:pt>
                <c:pt idx="2003">
                  <c:v>586.89078132091333</c:v>
                </c:pt>
                <c:pt idx="2004">
                  <c:v>586.86312888378586</c:v>
                </c:pt>
                <c:pt idx="2005">
                  <c:v>586.83547644665839</c:v>
                </c:pt>
                <c:pt idx="2006">
                  <c:v>586.80782400953092</c:v>
                </c:pt>
                <c:pt idx="2007">
                  <c:v>586.78017157240356</c:v>
                </c:pt>
                <c:pt idx="2008">
                  <c:v>586.75251913527609</c:v>
                </c:pt>
                <c:pt idx="2009">
                  <c:v>586.72486669814862</c:v>
                </c:pt>
                <c:pt idx="2010">
                  <c:v>586.69721426102126</c:v>
                </c:pt>
                <c:pt idx="2011">
                  <c:v>586.66956182389379</c:v>
                </c:pt>
                <c:pt idx="2012">
                  <c:v>586.64190938676632</c:v>
                </c:pt>
                <c:pt idx="2013">
                  <c:v>586.61425694963896</c:v>
                </c:pt>
                <c:pt idx="2014">
                  <c:v>586.58660451251149</c:v>
                </c:pt>
                <c:pt idx="2015">
                  <c:v>586.55895207538401</c:v>
                </c:pt>
                <c:pt idx="2016">
                  <c:v>586.53129963825654</c:v>
                </c:pt>
                <c:pt idx="2017">
                  <c:v>586.50364720112918</c:v>
                </c:pt>
                <c:pt idx="2018">
                  <c:v>586.47599476400171</c:v>
                </c:pt>
                <c:pt idx="2019">
                  <c:v>586.44834232687424</c:v>
                </c:pt>
                <c:pt idx="2020">
                  <c:v>586.42068988974688</c:v>
                </c:pt>
                <c:pt idx="2021">
                  <c:v>586.39303745261941</c:v>
                </c:pt>
                <c:pt idx="2022">
                  <c:v>586.36538501549194</c:v>
                </c:pt>
                <c:pt idx="2023">
                  <c:v>586.33773257836447</c:v>
                </c:pt>
                <c:pt idx="2024">
                  <c:v>586.31008014123711</c:v>
                </c:pt>
                <c:pt idx="2025">
                  <c:v>586.28242770410964</c:v>
                </c:pt>
                <c:pt idx="2026">
                  <c:v>586.25477526698216</c:v>
                </c:pt>
                <c:pt idx="2027">
                  <c:v>586.22712282985481</c:v>
                </c:pt>
                <c:pt idx="2028">
                  <c:v>586.19947039272733</c:v>
                </c:pt>
                <c:pt idx="2029">
                  <c:v>586.17181795559986</c:v>
                </c:pt>
                <c:pt idx="2030">
                  <c:v>586.14416551847239</c:v>
                </c:pt>
                <c:pt idx="2031">
                  <c:v>586.11651308134503</c:v>
                </c:pt>
                <c:pt idx="2032">
                  <c:v>586.08886064421756</c:v>
                </c:pt>
                <c:pt idx="2033">
                  <c:v>586.06120820709009</c:v>
                </c:pt>
                <c:pt idx="2034">
                  <c:v>586.03355576996273</c:v>
                </c:pt>
                <c:pt idx="2035">
                  <c:v>586.00590333283526</c:v>
                </c:pt>
                <c:pt idx="2036">
                  <c:v>585.97825089570779</c:v>
                </c:pt>
                <c:pt idx="2037">
                  <c:v>585.95059845858032</c:v>
                </c:pt>
                <c:pt idx="2038">
                  <c:v>585.92294602145296</c:v>
                </c:pt>
                <c:pt idx="2039">
                  <c:v>585.89529358432549</c:v>
                </c:pt>
                <c:pt idx="2040">
                  <c:v>585.86764114719801</c:v>
                </c:pt>
                <c:pt idx="2041">
                  <c:v>585.83998871007066</c:v>
                </c:pt>
                <c:pt idx="2042">
                  <c:v>585.81233627294318</c:v>
                </c:pt>
                <c:pt idx="2043">
                  <c:v>585.78468383581571</c:v>
                </c:pt>
                <c:pt idx="2044">
                  <c:v>585.75703139868824</c:v>
                </c:pt>
                <c:pt idx="2045">
                  <c:v>585.72937896156088</c:v>
                </c:pt>
                <c:pt idx="2046">
                  <c:v>585.70172652443341</c:v>
                </c:pt>
                <c:pt idx="2047">
                  <c:v>585.67407408730594</c:v>
                </c:pt>
                <c:pt idx="2048">
                  <c:v>585.64642165017858</c:v>
                </c:pt>
                <c:pt idx="2049">
                  <c:v>585.61876921305111</c:v>
                </c:pt>
                <c:pt idx="2050">
                  <c:v>585.59111677592364</c:v>
                </c:pt>
                <c:pt idx="2051">
                  <c:v>585.56346433879617</c:v>
                </c:pt>
                <c:pt idx="2052">
                  <c:v>585.53581190166881</c:v>
                </c:pt>
                <c:pt idx="2053">
                  <c:v>585.50815946454134</c:v>
                </c:pt>
                <c:pt idx="2054">
                  <c:v>585.48050702741386</c:v>
                </c:pt>
                <c:pt idx="2055">
                  <c:v>585.45285459028651</c:v>
                </c:pt>
                <c:pt idx="2056">
                  <c:v>585.42520215315903</c:v>
                </c:pt>
                <c:pt idx="2057">
                  <c:v>585.39754971603156</c:v>
                </c:pt>
                <c:pt idx="2058">
                  <c:v>585.36989727890409</c:v>
                </c:pt>
                <c:pt idx="2059">
                  <c:v>585.34224484177673</c:v>
                </c:pt>
                <c:pt idx="2060">
                  <c:v>585.31459240464926</c:v>
                </c:pt>
                <c:pt idx="2061">
                  <c:v>585.28693996752179</c:v>
                </c:pt>
                <c:pt idx="2062">
                  <c:v>585.25928753039443</c:v>
                </c:pt>
                <c:pt idx="2063">
                  <c:v>585.23163509326696</c:v>
                </c:pt>
                <c:pt idx="2064">
                  <c:v>585.20398265613949</c:v>
                </c:pt>
                <c:pt idx="2065">
                  <c:v>585.17633021901213</c:v>
                </c:pt>
                <c:pt idx="2066">
                  <c:v>585.14867778188466</c:v>
                </c:pt>
                <c:pt idx="2067">
                  <c:v>585.12102534475719</c:v>
                </c:pt>
                <c:pt idx="2068">
                  <c:v>585.09337290762971</c:v>
                </c:pt>
                <c:pt idx="2069">
                  <c:v>585.06572047050236</c:v>
                </c:pt>
                <c:pt idx="2070">
                  <c:v>585.03806803337488</c:v>
                </c:pt>
                <c:pt idx="2071">
                  <c:v>585.01041559624741</c:v>
                </c:pt>
                <c:pt idx="2072">
                  <c:v>584.98276315912005</c:v>
                </c:pt>
                <c:pt idx="2073">
                  <c:v>584.95511072199258</c:v>
                </c:pt>
                <c:pt idx="2074">
                  <c:v>584.92745828486511</c:v>
                </c:pt>
                <c:pt idx="2075">
                  <c:v>584.89980584773764</c:v>
                </c:pt>
                <c:pt idx="2076">
                  <c:v>584.87215341061028</c:v>
                </c:pt>
                <c:pt idx="2077">
                  <c:v>584.84450097348281</c:v>
                </c:pt>
                <c:pt idx="2078">
                  <c:v>584.81684853635534</c:v>
                </c:pt>
                <c:pt idx="2079">
                  <c:v>584.78919609922798</c:v>
                </c:pt>
                <c:pt idx="2080">
                  <c:v>584.76154366210051</c:v>
                </c:pt>
                <c:pt idx="2081">
                  <c:v>584.73389122497304</c:v>
                </c:pt>
                <c:pt idx="2082">
                  <c:v>584.70623878784556</c:v>
                </c:pt>
                <c:pt idx="2083">
                  <c:v>584.67858635071821</c:v>
                </c:pt>
                <c:pt idx="2084">
                  <c:v>584.65093391359073</c:v>
                </c:pt>
                <c:pt idx="2085">
                  <c:v>584.62328147646326</c:v>
                </c:pt>
                <c:pt idx="2086">
                  <c:v>584.5956290393359</c:v>
                </c:pt>
                <c:pt idx="2087">
                  <c:v>584.56797660220843</c:v>
                </c:pt>
                <c:pt idx="2088">
                  <c:v>584.54032416508096</c:v>
                </c:pt>
                <c:pt idx="2089">
                  <c:v>584.51267172795349</c:v>
                </c:pt>
                <c:pt idx="2090">
                  <c:v>584.48501929082613</c:v>
                </c:pt>
                <c:pt idx="2091">
                  <c:v>584.45736685369866</c:v>
                </c:pt>
                <c:pt idx="2092">
                  <c:v>584.42971441657119</c:v>
                </c:pt>
                <c:pt idx="2093">
                  <c:v>584.40206197944383</c:v>
                </c:pt>
                <c:pt idx="2094">
                  <c:v>584.37440954231636</c:v>
                </c:pt>
                <c:pt idx="2095">
                  <c:v>584.34675710518889</c:v>
                </c:pt>
                <c:pt idx="2096">
                  <c:v>584.31910466806141</c:v>
                </c:pt>
                <c:pt idx="2097">
                  <c:v>584.29145223093406</c:v>
                </c:pt>
                <c:pt idx="2098">
                  <c:v>584.26379979380658</c:v>
                </c:pt>
                <c:pt idx="2099">
                  <c:v>584.23614735667911</c:v>
                </c:pt>
                <c:pt idx="2100">
                  <c:v>584.20849491955175</c:v>
                </c:pt>
                <c:pt idx="2101">
                  <c:v>584.18084248242428</c:v>
                </c:pt>
                <c:pt idx="2102">
                  <c:v>584.15319004529681</c:v>
                </c:pt>
                <c:pt idx="2103">
                  <c:v>584.12553760816945</c:v>
                </c:pt>
                <c:pt idx="2104">
                  <c:v>584.09788517104198</c:v>
                </c:pt>
                <c:pt idx="2105">
                  <c:v>584.07023273391451</c:v>
                </c:pt>
                <c:pt idx="2106">
                  <c:v>584.04258029678704</c:v>
                </c:pt>
                <c:pt idx="2107">
                  <c:v>584.01492785965968</c:v>
                </c:pt>
                <c:pt idx="2108">
                  <c:v>583.98727542253221</c:v>
                </c:pt>
                <c:pt idx="2109">
                  <c:v>583.95962298540474</c:v>
                </c:pt>
                <c:pt idx="2110">
                  <c:v>583.93197054827738</c:v>
                </c:pt>
                <c:pt idx="2111">
                  <c:v>583.90431811114991</c:v>
                </c:pt>
                <c:pt idx="2112">
                  <c:v>583.87666567402243</c:v>
                </c:pt>
                <c:pt idx="2113">
                  <c:v>583.84901323689496</c:v>
                </c:pt>
                <c:pt idx="2114">
                  <c:v>583.8213607997676</c:v>
                </c:pt>
                <c:pt idx="2115">
                  <c:v>583.79370836264013</c:v>
                </c:pt>
                <c:pt idx="2116">
                  <c:v>583.76605592551266</c:v>
                </c:pt>
                <c:pt idx="2117">
                  <c:v>583.7384034883853</c:v>
                </c:pt>
                <c:pt idx="2118">
                  <c:v>583.71075105125783</c:v>
                </c:pt>
                <c:pt idx="2119">
                  <c:v>583.68309861413036</c:v>
                </c:pt>
                <c:pt idx="2120">
                  <c:v>583.65544617700289</c:v>
                </c:pt>
                <c:pt idx="2121">
                  <c:v>583.62779373987553</c:v>
                </c:pt>
                <c:pt idx="2122">
                  <c:v>583.60014130274806</c:v>
                </c:pt>
                <c:pt idx="2123">
                  <c:v>583.57248886562058</c:v>
                </c:pt>
                <c:pt idx="2124">
                  <c:v>583.54483642849323</c:v>
                </c:pt>
                <c:pt idx="2125">
                  <c:v>583.51718399136575</c:v>
                </c:pt>
                <c:pt idx="2126">
                  <c:v>583.48953155423828</c:v>
                </c:pt>
                <c:pt idx="2127">
                  <c:v>583.46187911711081</c:v>
                </c:pt>
                <c:pt idx="2128">
                  <c:v>583.43422667998345</c:v>
                </c:pt>
                <c:pt idx="2129">
                  <c:v>583.40657424285598</c:v>
                </c:pt>
                <c:pt idx="2130">
                  <c:v>583.37892180572851</c:v>
                </c:pt>
                <c:pt idx="2131">
                  <c:v>583.35126936860115</c:v>
                </c:pt>
                <c:pt idx="2132">
                  <c:v>583.32361693147368</c:v>
                </c:pt>
                <c:pt idx="2133">
                  <c:v>583.29596449434621</c:v>
                </c:pt>
                <c:pt idx="2134">
                  <c:v>583.26831205721874</c:v>
                </c:pt>
                <c:pt idx="2135">
                  <c:v>583.24065962009138</c:v>
                </c:pt>
                <c:pt idx="2136">
                  <c:v>583.21300718296391</c:v>
                </c:pt>
                <c:pt idx="2137">
                  <c:v>583.18535474583643</c:v>
                </c:pt>
                <c:pt idx="2138">
                  <c:v>583.15770230870908</c:v>
                </c:pt>
                <c:pt idx="2139">
                  <c:v>583.1300498715816</c:v>
                </c:pt>
                <c:pt idx="2140">
                  <c:v>583.10239743445413</c:v>
                </c:pt>
                <c:pt idx="2141">
                  <c:v>583.07474499732666</c:v>
                </c:pt>
                <c:pt idx="2142">
                  <c:v>583.0470925601993</c:v>
                </c:pt>
                <c:pt idx="2143">
                  <c:v>583.01944012307183</c:v>
                </c:pt>
                <c:pt idx="2144">
                  <c:v>582.99178768594436</c:v>
                </c:pt>
                <c:pt idx="2145">
                  <c:v>582.964135248817</c:v>
                </c:pt>
                <c:pt idx="2146">
                  <c:v>582.93648281168953</c:v>
                </c:pt>
                <c:pt idx="2147">
                  <c:v>582.90883037456206</c:v>
                </c:pt>
                <c:pt idx="2148">
                  <c:v>582.88117793743459</c:v>
                </c:pt>
                <c:pt idx="2149">
                  <c:v>582.85352550030723</c:v>
                </c:pt>
                <c:pt idx="2150">
                  <c:v>582.82587306317976</c:v>
                </c:pt>
                <c:pt idx="2151">
                  <c:v>582.79822062605228</c:v>
                </c:pt>
                <c:pt idx="2152">
                  <c:v>582.77056818892493</c:v>
                </c:pt>
                <c:pt idx="2153">
                  <c:v>582.74291575179745</c:v>
                </c:pt>
                <c:pt idx="2154">
                  <c:v>582.71526331466998</c:v>
                </c:pt>
                <c:pt idx="2155">
                  <c:v>582.68761087754262</c:v>
                </c:pt>
                <c:pt idx="2156">
                  <c:v>582.65995844041515</c:v>
                </c:pt>
                <c:pt idx="2157">
                  <c:v>582.63230600328768</c:v>
                </c:pt>
                <c:pt idx="2158">
                  <c:v>582.60465356616021</c:v>
                </c:pt>
                <c:pt idx="2159">
                  <c:v>582.57700112903285</c:v>
                </c:pt>
                <c:pt idx="2160">
                  <c:v>582.54934869190538</c:v>
                </c:pt>
                <c:pt idx="2161">
                  <c:v>582.52169625477791</c:v>
                </c:pt>
                <c:pt idx="2162">
                  <c:v>582.49404381765055</c:v>
                </c:pt>
                <c:pt idx="2163">
                  <c:v>582.46639138052308</c:v>
                </c:pt>
                <c:pt idx="2164">
                  <c:v>582.43873894339561</c:v>
                </c:pt>
                <c:pt idx="2165">
                  <c:v>582.41108650626813</c:v>
                </c:pt>
                <c:pt idx="2166">
                  <c:v>582.38343406914078</c:v>
                </c:pt>
                <c:pt idx="2167">
                  <c:v>582.3557816320133</c:v>
                </c:pt>
                <c:pt idx="2168">
                  <c:v>582.32812919488583</c:v>
                </c:pt>
                <c:pt idx="2169">
                  <c:v>582.30047675775847</c:v>
                </c:pt>
                <c:pt idx="2170">
                  <c:v>582.272824320631</c:v>
                </c:pt>
                <c:pt idx="2171">
                  <c:v>582.24517188350353</c:v>
                </c:pt>
                <c:pt idx="2172">
                  <c:v>582.21751944637606</c:v>
                </c:pt>
                <c:pt idx="2173">
                  <c:v>582.1898670092487</c:v>
                </c:pt>
                <c:pt idx="2174">
                  <c:v>582.16221457212123</c:v>
                </c:pt>
                <c:pt idx="2175">
                  <c:v>582.13456213499376</c:v>
                </c:pt>
                <c:pt idx="2176">
                  <c:v>582.1069096978664</c:v>
                </c:pt>
                <c:pt idx="2177">
                  <c:v>582.07925726073893</c:v>
                </c:pt>
                <c:pt idx="2178">
                  <c:v>582.05160482361146</c:v>
                </c:pt>
                <c:pt idx="2179">
                  <c:v>582.02395238648398</c:v>
                </c:pt>
                <c:pt idx="2180">
                  <c:v>581.99629994935663</c:v>
                </c:pt>
                <c:pt idx="2181">
                  <c:v>581.96864751222915</c:v>
                </c:pt>
                <c:pt idx="2182">
                  <c:v>581.94099507510168</c:v>
                </c:pt>
                <c:pt idx="2183">
                  <c:v>581.91334263797432</c:v>
                </c:pt>
                <c:pt idx="2184">
                  <c:v>581.88569020084685</c:v>
                </c:pt>
                <c:pt idx="2185">
                  <c:v>581.85803776371938</c:v>
                </c:pt>
                <c:pt idx="2186">
                  <c:v>581.83038532659191</c:v>
                </c:pt>
                <c:pt idx="2187">
                  <c:v>581.80273288946455</c:v>
                </c:pt>
                <c:pt idx="2188">
                  <c:v>581.77508045233708</c:v>
                </c:pt>
                <c:pt idx="2189">
                  <c:v>581.74742801520961</c:v>
                </c:pt>
                <c:pt idx="2190">
                  <c:v>581.71977557808225</c:v>
                </c:pt>
                <c:pt idx="2191">
                  <c:v>581.69212314095478</c:v>
                </c:pt>
                <c:pt idx="2192">
                  <c:v>581.66447070382731</c:v>
                </c:pt>
                <c:pt idx="2193">
                  <c:v>581.63681826669995</c:v>
                </c:pt>
                <c:pt idx="2194">
                  <c:v>581.60916582957248</c:v>
                </c:pt>
                <c:pt idx="2195">
                  <c:v>581.581513392445</c:v>
                </c:pt>
                <c:pt idx="2196">
                  <c:v>581.55386095531753</c:v>
                </c:pt>
                <c:pt idx="2197">
                  <c:v>581.52620851819017</c:v>
                </c:pt>
                <c:pt idx="2198">
                  <c:v>581.4985560810627</c:v>
                </c:pt>
                <c:pt idx="2199">
                  <c:v>581.47090364393523</c:v>
                </c:pt>
                <c:pt idx="2200">
                  <c:v>581.44325120680787</c:v>
                </c:pt>
                <c:pt idx="2201">
                  <c:v>581.4155987696804</c:v>
                </c:pt>
                <c:pt idx="2202">
                  <c:v>581.38794633255293</c:v>
                </c:pt>
                <c:pt idx="2203">
                  <c:v>581.36029389542546</c:v>
                </c:pt>
                <c:pt idx="2204">
                  <c:v>581.3326414582981</c:v>
                </c:pt>
                <c:pt idx="2205">
                  <c:v>581.30498902117063</c:v>
                </c:pt>
                <c:pt idx="2206">
                  <c:v>581.27733658404316</c:v>
                </c:pt>
                <c:pt idx="2207">
                  <c:v>581.2496841469158</c:v>
                </c:pt>
                <c:pt idx="2208">
                  <c:v>581.22203170978833</c:v>
                </c:pt>
                <c:pt idx="2209">
                  <c:v>581.19437927266085</c:v>
                </c:pt>
                <c:pt idx="2210">
                  <c:v>581.16672683553338</c:v>
                </c:pt>
                <c:pt idx="2211">
                  <c:v>581.13907439840602</c:v>
                </c:pt>
                <c:pt idx="2212">
                  <c:v>581.11142196127855</c:v>
                </c:pt>
                <c:pt idx="2213">
                  <c:v>581.08376952415108</c:v>
                </c:pt>
                <c:pt idx="2214">
                  <c:v>581.05611708702372</c:v>
                </c:pt>
                <c:pt idx="2215">
                  <c:v>581.02846464989625</c:v>
                </c:pt>
                <c:pt idx="2216">
                  <c:v>581.00081221276878</c:v>
                </c:pt>
                <c:pt idx="2217">
                  <c:v>580.97315977564131</c:v>
                </c:pt>
                <c:pt idx="2218">
                  <c:v>580.94550733851395</c:v>
                </c:pt>
                <c:pt idx="2219">
                  <c:v>580.91785490138648</c:v>
                </c:pt>
                <c:pt idx="2220">
                  <c:v>580.890202464259</c:v>
                </c:pt>
                <c:pt idx="2221">
                  <c:v>580.86255002713165</c:v>
                </c:pt>
                <c:pt idx="2222">
                  <c:v>580.83489759000418</c:v>
                </c:pt>
                <c:pt idx="2223">
                  <c:v>580.8072451528767</c:v>
                </c:pt>
                <c:pt idx="2224">
                  <c:v>580.77959271574923</c:v>
                </c:pt>
                <c:pt idx="2225">
                  <c:v>580.75194027862187</c:v>
                </c:pt>
                <c:pt idx="2226">
                  <c:v>580.7242878414944</c:v>
                </c:pt>
                <c:pt idx="2227">
                  <c:v>580.69663540436693</c:v>
                </c:pt>
                <c:pt idx="2228">
                  <c:v>580.66898296723957</c:v>
                </c:pt>
                <c:pt idx="2229">
                  <c:v>580.6413305301121</c:v>
                </c:pt>
                <c:pt idx="2230">
                  <c:v>580.61367809298463</c:v>
                </c:pt>
                <c:pt idx="2231">
                  <c:v>580.58602565585716</c:v>
                </c:pt>
                <c:pt idx="2232">
                  <c:v>580.5583732187298</c:v>
                </c:pt>
                <c:pt idx="2233">
                  <c:v>580.53072078160233</c:v>
                </c:pt>
                <c:pt idx="2234">
                  <c:v>580.50306834447485</c:v>
                </c:pt>
                <c:pt idx="2235">
                  <c:v>580.4754159073475</c:v>
                </c:pt>
                <c:pt idx="2236">
                  <c:v>580.44776347022002</c:v>
                </c:pt>
                <c:pt idx="2237">
                  <c:v>580.42011103309255</c:v>
                </c:pt>
                <c:pt idx="2238">
                  <c:v>580.39245859596508</c:v>
                </c:pt>
                <c:pt idx="2239">
                  <c:v>580.36480615883772</c:v>
                </c:pt>
                <c:pt idx="2240">
                  <c:v>580.33715372171025</c:v>
                </c:pt>
                <c:pt idx="2241">
                  <c:v>580.30950128458278</c:v>
                </c:pt>
                <c:pt idx="2242">
                  <c:v>580.28184884745542</c:v>
                </c:pt>
                <c:pt idx="2243">
                  <c:v>580.25419641032795</c:v>
                </c:pt>
                <c:pt idx="2244">
                  <c:v>580.22654397320048</c:v>
                </c:pt>
                <c:pt idx="2245">
                  <c:v>580.19889153607312</c:v>
                </c:pt>
                <c:pt idx="2246">
                  <c:v>580.17123909894565</c:v>
                </c:pt>
                <c:pt idx="2247">
                  <c:v>580.14358666181818</c:v>
                </c:pt>
                <c:pt idx="2248">
                  <c:v>580.1159342246907</c:v>
                </c:pt>
                <c:pt idx="2249">
                  <c:v>580.08828178756335</c:v>
                </c:pt>
                <c:pt idx="2250">
                  <c:v>580.06062935043587</c:v>
                </c:pt>
                <c:pt idx="2251">
                  <c:v>580.0329769133084</c:v>
                </c:pt>
                <c:pt idx="2252">
                  <c:v>580.00532447618104</c:v>
                </c:pt>
                <c:pt idx="2253">
                  <c:v>579.97767203905357</c:v>
                </c:pt>
                <c:pt idx="2254">
                  <c:v>579.9500196019261</c:v>
                </c:pt>
                <c:pt idx="2255">
                  <c:v>579.92236716479863</c:v>
                </c:pt>
                <c:pt idx="2256">
                  <c:v>579.89471472767127</c:v>
                </c:pt>
                <c:pt idx="2257">
                  <c:v>579.8670622905438</c:v>
                </c:pt>
                <c:pt idx="2258">
                  <c:v>579.83940985341633</c:v>
                </c:pt>
                <c:pt idx="2259">
                  <c:v>579.81175741628897</c:v>
                </c:pt>
                <c:pt idx="2260">
                  <c:v>579.7841049791615</c:v>
                </c:pt>
                <c:pt idx="2261">
                  <c:v>579.75645254203403</c:v>
                </c:pt>
                <c:pt idx="2262">
                  <c:v>579.72880010490655</c:v>
                </c:pt>
                <c:pt idx="2263">
                  <c:v>579.7011476677792</c:v>
                </c:pt>
                <c:pt idx="2264">
                  <c:v>579.67349523065172</c:v>
                </c:pt>
                <c:pt idx="2265">
                  <c:v>579.64584279352425</c:v>
                </c:pt>
                <c:pt idx="2266">
                  <c:v>579.61819035639689</c:v>
                </c:pt>
                <c:pt idx="2267">
                  <c:v>579.59053791926942</c:v>
                </c:pt>
                <c:pt idx="2268">
                  <c:v>579.56288548214195</c:v>
                </c:pt>
                <c:pt idx="2269">
                  <c:v>579.53523304501448</c:v>
                </c:pt>
                <c:pt idx="2270">
                  <c:v>579.50758060788712</c:v>
                </c:pt>
                <c:pt idx="2271">
                  <c:v>579.47992817075965</c:v>
                </c:pt>
                <c:pt idx="2272">
                  <c:v>579.45227573363218</c:v>
                </c:pt>
                <c:pt idx="2273">
                  <c:v>579.42462329650482</c:v>
                </c:pt>
                <c:pt idx="2274">
                  <c:v>579.39697085937735</c:v>
                </c:pt>
                <c:pt idx="2275">
                  <c:v>579.36931842224988</c:v>
                </c:pt>
                <c:pt idx="2276">
                  <c:v>579.3416659851224</c:v>
                </c:pt>
                <c:pt idx="2277">
                  <c:v>579.31401354799505</c:v>
                </c:pt>
                <c:pt idx="2278">
                  <c:v>579.28636111086757</c:v>
                </c:pt>
                <c:pt idx="2279">
                  <c:v>579.2587086737401</c:v>
                </c:pt>
                <c:pt idx="2280">
                  <c:v>579.23105623661274</c:v>
                </c:pt>
                <c:pt idx="2281">
                  <c:v>579.20340379948527</c:v>
                </c:pt>
                <c:pt idx="2282">
                  <c:v>579.1757513623578</c:v>
                </c:pt>
                <c:pt idx="2283">
                  <c:v>579.14809892523044</c:v>
                </c:pt>
                <c:pt idx="2284">
                  <c:v>579.12044648810297</c:v>
                </c:pt>
                <c:pt idx="2285">
                  <c:v>579.0927940509755</c:v>
                </c:pt>
                <c:pt idx="2286">
                  <c:v>579.06514161384803</c:v>
                </c:pt>
                <c:pt idx="2287">
                  <c:v>579.03748917672067</c:v>
                </c:pt>
                <c:pt idx="2288">
                  <c:v>579.0098367395932</c:v>
                </c:pt>
                <c:pt idx="2289">
                  <c:v>578.98218430246573</c:v>
                </c:pt>
                <c:pt idx="2290">
                  <c:v>578.95453186533837</c:v>
                </c:pt>
                <c:pt idx="2291">
                  <c:v>578.9268794282109</c:v>
                </c:pt>
                <c:pt idx="2292">
                  <c:v>578.89922699108342</c:v>
                </c:pt>
                <c:pt idx="2293">
                  <c:v>578.87157455395595</c:v>
                </c:pt>
                <c:pt idx="2294">
                  <c:v>578.84392211682859</c:v>
                </c:pt>
                <c:pt idx="2295">
                  <c:v>578.81626967970112</c:v>
                </c:pt>
                <c:pt idx="2296">
                  <c:v>578.78861724257365</c:v>
                </c:pt>
                <c:pt idx="2297">
                  <c:v>578.76096480544629</c:v>
                </c:pt>
                <c:pt idx="2298">
                  <c:v>578.73331236831882</c:v>
                </c:pt>
                <c:pt idx="2299">
                  <c:v>578.70565993119135</c:v>
                </c:pt>
                <c:pt idx="2300">
                  <c:v>578.67800749406388</c:v>
                </c:pt>
                <c:pt idx="2301">
                  <c:v>578.65035505693652</c:v>
                </c:pt>
                <c:pt idx="2302">
                  <c:v>578.62270261980905</c:v>
                </c:pt>
                <c:pt idx="2303">
                  <c:v>578.59505018268158</c:v>
                </c:pt>
                <c:pt idx="2304">
                  <c:v>578.56739774555422</c:v>
                </c:pt>
                <c:pt idx="2305">
                  <c:v>578.53974530842675</c:v>
                </c:pt>
                <c:pt idx="2306">
                  <c:v>578.51209287129927</c:v>
                </c:pt>
                <c:pt idx="2307">
                  <c:v>578.4844404341718</c:v>
                </c:pt>
                <c:pt idx="2308">
                  <c:v>578.45678799704444</c:v>
                </c:pt>
                <c:pt idx="2309">
                  <c:v>578.42913555991697</c:v>
                </c:pt>
                <c:pt idx="2310">
                  <c:v>578.4014831227895</c:v>
                </c:pt>
                <c:pt idx="2311">
                  <c:v>578.37383068566214</c:v>
                </c:pt>
                <c:pt idx="2312">
                  <c:v>578.34617824853467</c:v>
                </c:pt>
                <c:pt idx="2313">
                  <c:v>578.3185258114072</c:v>
                </c:pt>
                <c:pt idx="2314">
                  <c:v>578.29087337427973</c:v>
                </c:pt>
                <c:pt idx="2315">
                  <c:v>578.26322093715237</c:v>
                </c:pt>
                <c:pt idx="2316">
                  <c:v>578.2355685000249</c:v>
                </c:pt>
                <c:pt idx="2317">
                  <c:v>578.20791606289743</c:v>
                </c:pt>
                <c:pt idx="2318">
                  <c:v>578.18026362577007</c:v>
                </c:pt>
                <c:pt idx="2319">
                  <c:v>578.1526111886426</c:v>
                </c:pt>
                <c:pt idx="2320">
                  <c:v>578.12495875151512</c:v>
                </c:pt>
                <c:pt idx="2321">
                  <c:v>578.09730631438765</c:v>
                </c:pt>
                <c:pt idx="2322">
                  <c:v>578.06965387726029</c:v>
                </c:pt>
                <c:pt idx="2323">
                  <c:v>578.04200144013282</c:v>
                </c:pt>
                <c:pt idx="2324">
                  <c:v>578.01434900300535</c:v>
                </c:pt>
                <c:pt idx="2325">
                  <c:v>577.98669656587799</c:v>
                </c:pt>
                <c:pt idx="2326">
                  <c:v>577.95904412875052</c:v>
                </c:pt>
                <c:pt idx="2327">
                  <c:v>577.93139169162305</c:v>
                </c:pt>
                <c:pt idx="2328">
                  <c:v>577.90373925449558</c:v>
                </c:pt>
                <c:pt idx="2329">
                  <c:v>577.87608681736822</c:v>
                </c:pt>
                <c:pt idx="2330">
                  <c:v>577.84843438024075</c:v>
                </c:pt>
                <c:pt idx="2331">
                  <c:v>577.82078194311327</c:v>
                </c:pt>
                <c:pt idx="2332">
                  <c:v>577.79312950598592</c:v>
                </c:pt>
                <c:pt idx="2333">
                  <c:v>577.76547706885844</c:v>
                </c:pt>
                <c:pt idx="2334">
                  <c:v>577.73782463173097</c:v>
                </c:pt>
                <c:pt idx="2335">
                  <c:v>577.71017219460362</c:v>
                </c:pt>
                <c:pt idx="2336">
                  <c:v>577.68251975747614</c:v>
                </c:pt>
                <c:pt idx="2337">
                  <c:v>577.65486732034867</c:v>
                </c:pt>
                <c:pt idx="2338">
                  <c:v>577.6272148832212</c:v>
                </c:pt>
                <c:pt idx="2339">
                  <c:v>577.59956244609384</c:v>
                </c:pt>
                <c:pt idx="2340">
                  <c:v>577.57191000896637</c:v>
                </c:pt>
                <c:pt idx="2341">
                  <c:v>577.5442575718389</c:v>
                </c:pt>
                <c:pt idx="2342">
                  <c:v>577.51660513471154</c:v>
                </c:pt>
                <c:pt idx="2343">
                  <c:v>577.48895269758407</c:v>
                </c:pt>
                <c:pt idx="2344">
                  <c:v>577.4613002604566</c:v>
                </c:pt>
                <c:pt idx="2345">
                  <c:v>577.43364782332912</c:v>
                </c:pt>
                <c:pt idx="2346">
                  <c:v>577.40599538620177</c:v>
                </c:pt>
                <c:pt idx="2347">
                  <c:v>577.37834294907429</c:v>
                </c:pt>
                <c:pt idx="2348">
                  <c:v>577.35069051194682</c:v>
                </c:pt>
                <c:pt idx="2349">
                  <c:v>577.32303807481946</c:v>
                </c:pt>
                <c:pt idx="2350">
                  <c:v>577.29538563769199</c:v>
                </c:pt>
                <c:pt idx="2351">
                  <c:v>577.26773320056452</c:v>
                </c:pt>
                <c:pt idx="2352">
                  <c:v>577.24008076343705</c:v>
                </c:pt>
                <c:pt idx="2353">
                  <c:v>577.21242832630969</c:v>
                </c:pt>
                <c:pt idx="2354">
                  <c:v>577.18477588918222</c:v>
                </c:pt>
                <c:pt idx="2355">
                  <c:v>577.15712345205475</c:v>
                </c:pt>
                <c:pt idx="2356">
                  <c:v>577.12947101492739</c:v>
                </c:pt>
                <c:pt idx="2357">
                  <c:v>577.10181857779992</c:v>
                </c:pt>
                <c:pt idx="2358">
                  <c:v>577.07416614067245</c:v>
                </c:pt>
                <c:pt idx="2359">
                  <c:v>577.04651370354497</c:v>
                </c:pt>
                <c:pt idx="2360">
                  <c:v>577.01886126641762</c:v>
                </c:pt>
                <c:pt idx="2361">
                  <c:v>576.99120882929014</c:v>
                </c:pt>
                <c:pt idx="2362">
                  <c:v>576.96355639216267</c:v>
                </c:pt>
                <c:pt idx="2363">
                  <c:v>576.93590395503531</c:v>
                </c:pt>
                <c:pt idx="2364">
                  <c:v>576.90825151790784</c:v>
                </c:pt>
                <c:pt idx="2365">
                  <c:v>576.88059908078037</c:v>
                </c:pt>
                <c:pt idx="2366">
                  <c:v>576.8529466436529</c:v>
                </c:pt>
                <c:pt idx="2367">
                  <c:v>576.82529420652554</c:v>
                </c:pt>
                <c:pt idx="2368">
                  <c:v>576.79764176939807</c:v>
                </c:pt>
                <c:pt idx="2369">
                  <c:v>576.7699893322706</c:v>
                </c:pt>
                <c:pt idx="2370">
                  <c:v>576.74233689514324</c:v>
                </c:pt>
                <c:pt idx="2371">
                  <c:v>576.71468445801577</c:v>
                </c:pt>
                <c:pt idx="2372">
                  <c:v>576.6870320208883</c:v>
                </c:pt>
                <c:pt idx="2373">
                  <c:v>576.65937958376094</c:v>
                </c:pt>
                <c:pt idx="2374">
                  <c:v>576.63172714663347</c:v>
                </c:pt>
                <c:pt idx="2375">
                  <c:v>576.60407470950599</c:v>
                </c:pt>
                <c:pt idx="2376">
                  <c:v>576.57642227237852</c:v>
                </c:pt>
                <c:pt idx="2377">
                  <c:v>576.54876983525116</c:v>
                </c:pt>
                <c:pt idx="2378">
                  <c:v>576.52111739812369</c:v>
                </c:pt>
                <c:pt idx="2379">
                  <c:v>576.49346496099622</c:v>
                </c:pt>
                <c:pt idx="2380">
                  <c:v>576.46581252386886</c:v>
                </c:pt>
                <c:pt idx="2381">
                  <c:v>576.43816008674139</c:v>
                </c:pt>
                <c:pt idx="2382">
                  <c:v>576.41050764961392</c:v>
                </c:pt>
                <c:pt idx="2383">
                  <c:v>576.38285521248645</c:v>
                </c:pt>
                <c:pt idx="2384">
                  <c:v>576.35520277535909</c:v>
                </c:pt>
                <c:pt idx="2385">
                  <c:v>576.32755033823162</c:v>
                </c:pt>
                <c:pt idx="2386">
                  <c:v>576.29989790110415</c:v>
                </c:pt>
                <c:pt idx="2387">
                  <c:v>576.27224546397679</c:v>
                </c:pt>
                <c:pt idx="2388">
                  <c:v>576.24459302684932</c:v>
                </c:pt>
                <c:pt idx="2389">
                  <c:v>576.21694058972184</c:v>
                </c:pt>
                <c:pt idx="2390">
                  <c:v>576.18928815259437</c:v>
                </c:pt>
                <c:pt idx="2391">
                  <c:v>576.16163571546701</c:v>
                </c:pt>
                <c:pt idx="2392">
                  <c:v>576.13398327833954</c:v>
                </c:pt>
                <c:pt idx="2393">
                  <c:v>576.10633084121207</c:v>
                </c:pt>
                <c:pt idx="2394">
                  <c:v>576.07867840408471</c:v>
                </c:pt>
                <c:pt idx="2395">
                  <c:v>576.05102596695724</c:v>
                </c:pt>
                <c:pt idx="2396">
                  <c:v>576.02337352982977</c:v>
                </c:pt>
                <c:pt idx="2397">
                  <c:v>575.9957210927023</c:v>
                </c:pt>
                <c:pt idx="2398">
                  <c:v>575.96806865557494</c:v>
                </c:pt>
                <c:pt idx="2399">
                  <c:v>575.94041621844747</c:v>
                </c:pt>
                <c:pt idx="2400">
                  <c:v>575.91276378132</c:v>
                </c:pt>
                <c:pt idx="2401">
                  <c:v>575.88511134419264</c:v>
                </c:pt>
                <c:pt idx="2402">
                  <c:v>575.85745890706517</c:v>
                </c:pt>
                <c:pt idx="2403">
                  <c:v>575.82980646993769</c:v>
                </c:pt>
                <c:pt idx="2404">
                  <c:v>575.80215403281022</c:v>
                </c:pt>
                <c:pt idx="2405">
                  <c:v>575.77450159568286</c:v>
                </c:pt>
                <c:pt idx="2406">
                  <c:v>575.74684915855539</c:v>
                </c:pt>
                <c:pt idx="2407">
                  <c:v>575.71919672142792</c:v>
                </c:pt>
                <c:pt idx="2408">
                  <c:v>575.69154428430056</c:v>
                </c:pt>
                <c:pt idx="2409">
                  <c:v>575.66389184717309</c:v>
                </c:pt>
                <c:pt idx="2410">
                  <c:v>575.63623941004562</c:v>
                </c:pt>
                <c:pt idx="2411">
                  <c:v>575.60858697291815</c:v>
                </c:pt>
                <c:pt idx="2412">
                  <c:v>575.58093453579079</c:v>
                </c:pt>
                <c:pt idx="2413">
                  <c:v>575.55328209866332</c:v>
                </c:pt>
                <c:pt idx="2414">
                  <c:v>575.52562966153585</c:v>
                </c:pt>
                <c:pt idx="2415">
                  <c:v>575.49797722440849</c:v>
                </c:pt>
                <c:pt idx="2416">
                  <c:v>575.47032478728102</c:v>
                </c:pt>
                <c:pt idx="2417">
                  <c:v>575.44267235015354</c:v>
                </c:pt>
                <c:pt idx="2418">
                  <c:v>575.41501991302607</c:v>
                </c:pt>
                <c:pt idx="2419">
                  <c:v>575.38736747589871</c:v>
                </c:pt>
                <c:pt idx="2420">
                  <c:v>575.35971503877124</c:v>
                </c:pt>
                <c:pt idx="2421">
                  <c:v>575.33206260164377</c:v>
                </c:pt>
                <c:pt idx="2422">
                  <c:v>575.30441016451641</c:v>
                </c:pt>
                <c:pt idx="2423">
                  <c:v>575.27675772738894</c:v>
                </c:pt>
                <c:pt idx="2424">
                  <c:v>575.24910529026147</c:v>
                </c:pt>
                <c:pt idx="2425">
                  <c:v>575.22145285313411</c:v>
                </c:pt>
                <c:pt idx="2426">
                  <c:v>575.19380041600664</c:v>
                </c:pt>
                <c:pt idx="2427">
                  <c:v>575.16614797887917</c:v>
                </c:pt>
                <c:pt idx="2428">
                  <c:v>575.13849554175169</c:v>
                </c:pt>
                <c:pt idx="2429">
                  <c:v>575.11084310462434</c:v>
                </c:pt>
                <c:pt idx="2430">
                  <c:v>575.08319066749686</c:v>
                </c:pt>
                <c:pt idx="2431">
                  <c:v>575.05553823036939</c:v>
                </c:pt>
                <c:pt idx="2432">
                  <c:v>575.02788579324204</c:v>
                </c:pt>
                <c:pt idx="2433">
                  <c:v>575.00023335611456</c:v>
                </c:pt>
                <c:pt idx="2434">
                  <c:v>574.97258091898709</c:v>
                </c:pt>
                <c:pt idx="2435">
                  <c:v>574.94492848185962</c:v>
                </c:pt>
                <c:pt idx="2436">
                  <c:v>574.91727604473226</c:v>
                </c:pt>
                <c:pt idx="2437">
                  <c:v>574.88962360760479</c:v>
                </c:pt>
                <c:pt idx="2438">
                  <c:v>574.86197117047732</c:v>
                </c:pt>
                <c:pt idx="2439">
                  <c:v>574.83431873334996</c:v>
                </c:pt>
                <c:pt idx="2440">
                  <c:v>574.80666629622249</c:v>
                </c:pt>
                <c:pt idx="2441">
                  <c:v>574.77901385909502</c:v>
                </c:pt>
                <c:pt idx="2442">
                  <c:v>574.75136142196754</c:v>
                </c:pt>
                <c:pt idx="2443">
                  <c:v>574.72370898484019</c:v>
                </c:pt>
                <c:pt idx="2444">
                  <c:v>574.69605654771271</c:v>
                </c:pt>
                <c:pt idx="2445">
                  <c:v>574.66840411058524</c:v>
                </c:pt>
                <c:pt idx="2446">
                  <c:v>574.64075167345788</c:v>
                </c:pt>
                <c:pt idx="2447">
                  <c:v>574.61309923633041</c:v>
                </c:pt>
                <c:pt idx="2448">
                  <c:v>574.58544679920294</c:v>
                </c:pt>
                <c:pt idx="2449">
                  <c:v>574.55779436207547</c:v>
                </c:pt>
                <c:pt idx="2450">
                  <c:v>574.53014192494811</c:v>
                </c:pt>
                <c:pt idx="2451">
                  <c:v>574.50248948782064</c:v>
                </c:pt>
                <c:pt idx="2452">
                  <c:v>574.47483705069317</c:v>
                </c:pt>
                <c:pt idx="2453">
                  <c:v>574.44718461356581</c:v>
                </c:pt>
                <c:pt idx="2454">
                  <c:v>574.41953217643834</c:v>
                </c:pt>
                <c:pt idx="2455">
                  <c:v>574.39187973931087</c:v>
                </c:pt>
                <c:pt idx="2456">
                  <c:v>574.36422730218339</c:v>
                </c:pt>
                <c:pt idx="2457">
                  <c:v>574.33657486505604</c:v>
                </c:pt>
                <c:pt idx="2458">
                  <c:v>574.30892242792856</c:v>
                </c:pt>
                <c:pt idx="2459">
                  <c:v>574.28126999080109</c:v>
                </c:pt>
                <c:pt idx="2460">
                  <c:v>574.25361755367373</c:v>
                </c:pt>
                <c:pt idx="2461">
                  <c:v>574.22596511654626</c:v>
                </c:pt>
                <c:pt idx="2462">
                  <c:v>574.19831267941879</c:v>
                </c:pt>
                <c:pt idx="2463">
                  <c:v>574.17066024229143</c:v>
                </c:pt>
                <c:pt idx="2464">
                  <c:v>574.14300780516396</c:v>
                </c:pt>
                <c:pt idx="2465">
                  <c:v>574.11535536803649</c:v>
                </c:pt>
                <c:pt idx="2466">
                  <c:v>574.08770293090902</c:v>
                </c:pt>
                <c:pt idx="2467">
                  <c:v>574.06005049378166</c:v>
                </c:pt>
                <c:pt idx="2468">
                  <c:v>574.03239805665419</c:v>
                </c:pt>
                <c:pt idx="2469">
                  <c:v>574.00474561952672</c:v>
                </c:pt>
                <c:pt idx="2470">
                  <c:v>573.97709318239936</c:v>
                </c:pt>
                <c:pt idx="2471">
                  <c:v>573.94944074527189</c:v>
                </c:pt>
                <c:pt idx="2472">
                  <c:v>573.92178830814441</c:v>
                </c:pt>
                <c:pt idx="2473">
                  <c:v>573.89413587101694</c:v>
                </c:pt>
                <c:pt idx="2474">
                  <c:v>573.86648343388958</c:v>
                </c:pt>
                <c:pt idx="2475">
                  <c:v>573.83883099676211</c:v>
                </c:pt>
                <c:pt idx="2476">
                  <c:v>573.81117855963464</c:v>
                </c:pt>
                <c:pt idx="2477">
                  <c:v>573.78352612250728</c:v>
                </c:pt>
                <c:pt idx="2478">
                  <c:v>573.75587368537981</c:v>
                </c:pt>
                <c:pt idx="2479">
                  <c:v>573.72822124825234</c:v>
                </c:pt>
                <c:pt idx="2480">
                  <c:v>573.70056881112487</c:v>
                </c:pt>
                <c:pt idx="2481">
                  <c:v>573.67291637399751</c:v>
                </c:pt>
                <c:pt idx="2482">
                  <c:v>573.64526393687004</c:v>
                </c:pt>
                <c:pt idx="2483">
                  <c:v>573.61761149974257</c:v>
                </c:pt>
                <c:pt idx="2484">
                  <c:v>573.58995906261521</c:v>
                </c:pt>
                <c:pt idx="2485">
                  <c:v>573.56230662548774</c:v>
                </c:pt>
                <c:pt idx="2486">
                  <c:v>573.53465418836026</c:v>
                </c:pt>
                <c:pt idx="2487">
                  <c:v>573.50700175123279</c:v>
                </c:pt>
                <c:pt idx="2488">
                  <c:v>573.47934931410543</c:v>
                </c:pt>
                <c:pt idx="2489">
                  <c:v>573.45169687697796</c:v>
                </c:pt>
                <c:pt idx="2490">
                  <c:v>573.42404443985049</c:v>
                </c:pt>
                <c:pt idx="2491">
                  <c:v>573.39639200272313</c:v>
                </c:pt>
                <c:pt idx="2492">
                  <c:v>573.36873956559566</c:v>
                </c:pt>
                <c:pt idx="2493">
                  <c:v>573.34108712846819</c:v>
                </c:pt>
                <c:pt idx="2494">
                  <c:v>573.31343469134072</c:v>
                </c:pt>
                <c:pt idx="2495">
                  <c:v>573.28578225421336</c:v>
                </c:pt>
                <c:pt idx="2496">
                  <c:v>573.25812981708589</c:v>
                </c:pt>
                <c:pt idx="2497">
                  <c:v>573.23047737995842</c:v>
                </c:pt>
                <c:pt idx="2498">
                  <c:v>573.20282494283106</c:v>
                </c:pt>
                <c:pt idx="2499">
                  <c:v>573.17517250570359</c:v>
                </c:pt>
                <c:pt idx="2500">
                  <c:v>573.14752006857611</c:v>
                </c:pt>
                <c:pt idx="2501">
                  <c:v>573.11986763144864</c:v>
                </c:pt>
                <c:pt idx="2502">
                  <c:v>573.09221519432128</c:v>
                </c:pt>
                <c:pt idx="2503">
                  <c:v>573.06456275719381</c:v>
                </c:pt>
                <c:pt idx="2504">
                  <c:v>573.03691032006634</c:v>
                </c:pt>
                <c:pt idx="2505">
                  <c:v>573.00925788293898</c:v>
                </c:pt>
                <c:pt idx="2506">
                  <c:v>572.98160544581151</c:v>
                </c:pt>
                <c:pt idx="2507">
                  <c:v>572.95395300868404</c:v>
                </c:pt>
                <c:pt idx="2508">
                  <c:v>572.92630057155657</c:v>
                </c:pt>
                <c:pt idx="2509">
                  <c:v>572.89864813442921</c:v>
                </c:pt>
                <c:pt idx="2510">
                  <c:v>572.87099569730174</c:v>
                </c:pt>
                <c:pt idx="2511">
                  <c:v>572.84334326017427</c:v>
                </c:pt>
                <c:pt idx="2512">
                  <c:v>572.81569082304691</c:v>
                </c:pt>
                <c:pt idx="2513">
                  <c:v>572.78803838591944</c:v>
                </c:pt>
                <c:pt idx="2514">
                  <c:v>572.76038594879196</c:v>
                </c:pt>
                <c:pt idx="2515">
                  <c:v>572.73273351166461</c:v>
                </c:pt>
                <c:pt idx="2516">
                  <c:v>572.70508107453713</c:v>
                </c:pt>
                <c:pt idx="2517">
                  <c:v>572.67742863740966</c:v>
                </c:pt>
                <c:pt idx="2518">
                  <c:v>572.64977620028219</c:v>
                </c:pt>
                <c:pt idx="2519">
                  <c:v>572.62212376315483</c:v>
                </c:pt>
                <c:pt idx="2520">
                  <c:v>572.59447132602736</c:v>
                </c:pt>
                <c:pt idx="2521">
                  <c:v>572.56681888889989</c:v>
                </c:pt>
                <c:pt idx="2522">
                  <c:v>572.53916645177253</c:v>
                </c:pt>
                <c:pt idx="2523">
                  <c:v>572.51151401464506</c:v>
                </c:pt>
                <c:pt idx="2524">
                  <c:v>572.48386157751759</c:v>
                </c:pt>
                <c:pt idx="2525">
                  <c:v>572.45620914039011</c:v>
                </c:pt>
                <c:pt idx="2526">
                  <c:v>572.42855670326276</c:v>
                </c:pt>
                <c:pt idx="2527">
                  <c:v>572.40090426613529</c:v>
                </c:pt>
                <c:pt idx="2528">
                  <c:v>572.37325182900781</c:v>
                </c:pt>
                <c:pt idx="2529">
                  <c:v>572.34559939188046</c:v>
                </c:pt>
                <c:pt idx="2530">
                  <c:v>572.31794695475298</c:v>
                </c:pt>
                <c:pt idx="2531">
                  <c:v>572.29029451762551</c:v>
                </c:pt>
                <c:pt idx="2532">
                  <c:v>572.26264208049804</c:v>
                </c:pt>
                <c:pt idx="2533">
                  <c:v>572.23498964337068</c:v>
                </c:pt>
                <c:pt idx="2534">
                  <c:v>572.20733720624321</c:v>
                </c:pt>
                <c:pt idx="2535">
                  <c:v>572.17968476911574</c:v>
                </c:pt>
                <c:pt idx="2536">
                  <c:v>572.15203233198838</c:v>
                </c:pt>
                <c:pt idx="2537">
                  <c:v>572.12437989486091</c:v>
                </c:pt>
                <c:pt idx="2538">
                  <c:v>572.09672745773344</c:v>
                </c:pt>
                <c:pt idx="2539">
                  <c:v>572.06907502060596</c:v>
                </c:pt>
                <c:pt idx="2540">
                  <c:v>572.04142258347861</c:v>
                </c:pt>
                <c:pt idx="2541">
                  <c:v>572.01377014635113</c:v>
                </c:pt>
                <c:pt idx="2542">
                  <c:v>571.98611770922366</c:v>
                </c:pt>
                <c:pt idx="2543">
                  <c:v>571.9584652720963</c:v>
                </c:pt>
                <c:pt idx="2544">
                  <c:v>571.93081283496883</c:v>
                </c:pt>
                <c:pt idx="2545">
                  <c:v>571.90316039784136</c:v>
                </c:pt>
                <c:pt idx="2546">
                  <c:v>571.87550796071389</c:v>
                </c:pt>
                <c:pt idx="2547">
                  <c:v>571.84785552358653</c:v>
                </c:pt>
                <c:pt idx="2548">
                  <c:v>571.82020308645906</c:v>
                </c:pt>
                <c:pt idx="2549">
                  <c:v>571.79255064933159</c:v>
                </c:pt>
                <c:pt idx="2550">
                  <c:v>571.76489821220423</c:v>
                </c:pt>
                <c:pt idx="2551">
                  <c:v>571.73724577507676</c:v>
                </c:pt>
                <c:pt idx="2552">
                  <c:v>571.70959333794929</c:v>
                </c:pt>
                <c:pt idx="2553">
                  <c:v>571.68194090082193</c:v>
                </c:pt>
                <c:pt idx="2554">
                  <c:v>571.65428846369446</c:v>
                </c:pt>
                <c:pt idx="2555">
                  <c:v>571.62663602656698</c:v>
                </c:pt>
                <c:pt idx="2556">
                  <c:v>571.59898358943951</c:v>
                </c:pt>
                <c:pt idx="2557">
                  <c:v>571.57133115231215</c:v>
                </c:pt>
                <c:pt idx="2558">
                  <c:v>571.54367871518468</c:v>
                </c:pt>
                <c:pt idx="2559">
                  <c:v>571.51602627805721</c:v>
                </c:pt>
                <c:pt idx="2560">
                  <c:v>571.48837384092985</c:v>
                </c:pt>
                <c:pt idx="2561">
                  <c:v>571.46072140380238</c:v>
                </c:pt>
                <c:pt idx="2562">
                  <c:v>571.43306896667491</c:v>
                </c:pt>
                <c:pt idx="2563">
                  <c:v>571.40541652954744</c:v>
                </c:pt>
                <c:pt idx="2564">
                  <c:v>571.37776409242008</c:v>
                </c:pt>
                <c:pt idx="2565">
                  <c:v>571.35011165529261</c:v>
                </c:pt>
                <c:pt idx="2566">
                  <c:v>571.32245921816514</c:v>
                </c:pt>
                <c:pt idx="2567">
                  <c:v>571.29480678103778</c:v>
                </c:pt>
                <c:pt idx="2568">
                  <c:v>571.26715434391031</c:v>
                </c:pt>
                <c:pt idx="2569">
                  <c:v>571.23950190678283</c:v>
                </c:pt>
                <c:pt idx="2570">
                  <c:v>571.21184946965536</c:v>
                </c:pt>
                <c:pt idx="2571">
                  <c:v>571.184197032528</c:v>
                </c:pt>
                <c:pt idx="2572">
                  <c:v>571.15654459540053</c:v>
                </c:pt>
                <c:pt idx="2573">
                  <c:v>571.12889215827306</c:v>
                </c:pt>
                <c:pt idx="2574">
                  <c:v>571.1012397211457</c:v>
                </c:pt>
                <c:pt idx="2575">
                  <c:v>571.07358728401823</c:v>
                </c:pt>
                <c:pt idx="2576">
                  <c:v>571.04593484689076</c:v>
                </c:pt>
                <c:pt idx="2577">
                  <c:v>571.01828240976329</c:v>
                </c:pt>
                <c:pt idx="2578">
                  <c:v>570.99062997263593</c:v>
                </c:pt>
                <c:pt idx="2579">
                  <c:v>570.96297753550846</c:v>
                </c:pt>
                <c:pt idx="2580">
                  <c:v>570.93532509838099</c:v>
                </c:pt>
                <c:pt idx="2581">
                  <c:v>570.90767266125363</c:v>
                </c:pt>
                <c:pt idx="2582">
                  <c:v>570.88002022412616</c:v>
                </c:pt>
                <c:pt idx="2583">
                  <c:v>570.85236778699868</c:v>
                </c:pt>
                <c:pt idx="2584">
                  <c:v>570.82471534987121</c:v>
                </c:pt>
                <c:pt idx="2585">
                  <c:v>570.79706291274385</c:v>
                </c:pt>
                <c:pt idx="2586">
                  <c:v>570.76941047561638</c:v>
                </c:pt>
                <c:pt idx="2587">
                  <c:v>570.74175803848891</c:v>
                </c:pt>
                <c:pt idx="2588">
                  <c:v>570.71410560136155</c:v>
                </c:pt>
                <c:pt idx="2589">
                  <c:v>570.68645316423408</c:v>
                </c:pt>
                <c:pt idx="2590">
                  <c:v>570.65880072710661</c:v>
                </c:pt>
                <c:pt idx="2591">
                  <c:v>570.63114828997914</c:v>
                </c:pt>
                <c:pt idx="2592">
                  <c:v>570.60349585285178</c:v>
                </c:pt>
                <c:pt idx="2593">
                  <c:v>570.57584341572431</c:v>
                </c:pt>
                <c:pt idx="2594">
                  <c:v>570.54819097859684</c:v>
                </c:pt>
                <c:pt idx="2595">
                  <c:v>570.52053854146948</c:v>
                </c:pt>
                <c:pt idx="2596">
                  <c:v>570.49288610434201</c:v>
                </c:pt>
                <c:pt idx="2597">
                  <c:v>570.46523366721453</c:v>
                </c:pt>
                <c:pt idx="2598">
                  <c:v>570.43758123008706</c:v>
                </c:pt>
                <c:pt idx="2599">
                  <c:v>570.4099287929597</c:v>
                </c:pt>
                <c:pt idx="2600">
                  <c:v>570.38227635583223</c:v>
                </c:pt>
                <c:pt idx="2601">
                  <c:v>570.35462391870476</c:v>
                </c:pt>
                <c:pt idx="2602">
                  <c:v>570.3269714815774</c:v>
                </c:pt>
                <c:pt idx="2603">
                  <c:v>570.29931904444993</c:v>
                </c:pt>
                <c:pt idx="2604">
                  <c:v>570.27166660732246</c:v>
                </c:pt>
                <c:pt idx="2605">
                  <c:v>570.2440141701951</c:v>
                </c:pt>
                <c:pt idx="2606">
                  <c:v>570.21636173306763</c:v>
                </c:pt>
                <c:pt idx="2607">
                  <c:v>570.18870929594016</c:v>
                </c:pt>
                <c:pt idx="2608">
                  <c:v>570.16105685881269</c:v>
                </c:pt>
                <c:pt idx="2609">
                  <c:v>570.13340442168533</c:v>
                </c:pt>
                <c:pt idx="2610">
                  <c:v>570.10575198455786</c:v>
                </c:pt>
                <c:pt idx="2611">
                  <c:v>570.07809954743038</c:v>
                </c:pt>
                <c:pt idx="2612">
                  <c:v>570.05044711030303</c:v>
                </c:pt>
                <c:pt idx="2613">
                  <c:v>570.02279467317555</c:v>
                </c:pt>
                <c:pt idx="2614">
                  <c:v>569.99514223604808</c:v>
                </c:pt>
                <c:pt idx="2615">
                  <c:v>569.96748979892061</c:v>
                </c:pt>
                <c:pt idx="2616">
                  <c:v>569.93983736179325</c:v>
                </c:pt>
                <c:pt idx="2617">
                  <c:v>569.91218492466578</c:v>
                </c:pt>
                <c:pt idx="2618">
                  <c:v>569.88453248753831</c:v>
                </c:pt>
                <c:pt idx="2619">
                  <c:v>569.85688005041095</c:v>
                </c:pt>
                <c:pt idx="2620">
                  <c:v>569.82922761328348</c:v>
                </c:pt>
                <c:pt idx="2621">
                  <c:v>569.80157517615601</c:v>
                </c:pt>
                <c:pt idx="2622">
                  <c:v>569.77392273902854</c:v>
                </c:pt>
                <c:pt idx="2623">
                  <c:v>569.74627030190118</c:v>
                </c:pt>
                <c:pt idx="2624">
                  <c:v>569.71861786477371</c:v>
                </c:pt>
                <c:pt idx="2625">
                  <c:v>569.69096542764623</c:v>
                </c:pt>
                <c:pt idx="2626">
                  <c:v>569.66331299051888</c:v>
                </c:pt>
                <c:pt idx="2627">
                  <c:v>569.6356605533914</c:v>
                </c:pt>
                <c:pt idx="2628">
                  <c:v>569.60800811626393</c:v>
                </c:pt>
                <c:pt idx="2629">
                  <c:v>569.58035567913646</c:v>
                </c:pt>
                <c:pt idx="2630">
                  <c:v>569.5527032420091</c:v>
                </c:pt>
                <c:pt idx="2631">
                  <c:v>569.52505080488163</c:v>
                </c:pt>
                <c:pt idx="2632">
                  <c:v>569.49739836775416</c:v>
                </c:pt>
                <c:pt idx="2633">
                  <c:v>569.4697459306268</c:v>
                </c:pt>
                <c:pt idx="2634">
                  <c:v>569.44209349349933</c:v>
                </c:pt>
                <c:pt idx="2635">
                  <c:v>569.41444105637186</c:v>
                </c:pt>
                <c:pt idx="2636">
                  <c:v>569.38678861924438</c:v>
                </c:pt>
                <c:pt idx="2637">
                  <c:v>569.35913618211703</c:v>
                </c:pt>
                <c:pt idx="2638">
                  <c:v>569.33148374498955</c:v>
                </c:pt>
                <c:pt idx="2639">
                  <c:v>569.30383130786208</c:v>
                </c:pt>
                <c:pt idx="2640">
                  <c:v>569.27617887073473</c:v>
                </c:pt>
                <c:pt idx="2641">
                  <c:v>569.24852643360725</c:v>
                </c:pt>
                <c:pt idx="2642">
                  <c:v>569.22087399647978</c:v>
                </c:pt>
                <c:pt idx="2643">
                  <c:v>569.19322155935242</c:v>
                </c:pt>
                <c:pt idx="2644">
                  <c:v>569.16556912222495</c:v>
                </c:pt>
                <c:pt idx="2645">
                  <c:v>569.13791668509748</c:v>
                </c:pt>
                <c:pt idx="2646">
                  <c:v>569.11026424797001</c:v>
                </c:pt>
                <c:pt idx="2647">
                  <c:v>569.08261181084265</c:v>
                </c:pt>
                <c:pt idx="2648">
                  <c:v>569.05495937371518</c:v>
                </c:pt>
                <c:pt idx="2649">
                  <c:v>569.02730693658771</c:v>
                </c:pt>
                <c:pt idx="2650">
                  <c:v>568.99965449946035</c:v>
                </c:pt>
                <c:pt idx="2651">
                  <c:v>568.97200206233288</c:v>
                </c:pt>
                <c:pt idx="2652">
                  <c:v>568.9443496252054</c:v>
                </c:pt>
                <c:pt idx="2653">
                  <c:v>568.91669718807793</c:v>
                </c:pt>
                <c:pt idx="2654">
                  <c:v>568.88904475095057</c:v>
                </c:pt>
                <c:pt idx="2655">
                  <c:v>568.8613923138231</c:v>
                </c:pt>
                <c:pt idx="2656">
                  <c:v>568.83373987669563</c:v>
                </c:pt>
                <c:pt idx="2657">
                  <c:v>568.80608743956827</c:v>
                </c:pt>
                <c:pt idx="2658">
                  <c:v>568.7784350024408</c:v>
                </c:pt>
                <c:pt idx="2659">
                  <c:v>568.75078256531333</c:v>
                </c:pt>
                <c:pt idx="2660">
                  <c:v>568.72313012818586</c:v>
                </c:pt>
                <c:pt idx="2661">
                  <c:v>568.6954776910585</c:v>
                </c:pt>
                <c:pt idx="2662">
                  <c:v>568.66782525393103</c:v>
                </c:pt>
                <c:pt idx="2663">
                  <c:v>568.64017281680356</c:v>
                </c:pt>
                <c:pt idx="2664">
                  <c:v>568.6125203796762</c:v>
                </c:pt>
                <c:pt idx="2665">
                  <c:v>568.58486794254873</c:v>
                </c:pt>
                <c:pt idx="2666">
                  <c:v>568.55721550542125</c:v>
                </c:pt>
                <c:pt idx="2667">
                  <c:v>568.52956306829378</c:v>
                </c:pt>
                <c:pt idx="2668">
                  <c:v>568.50191063116642</c:v>
                </c:pt>
                <c:pt idx="2669">
                  <c:v>568.47425819403895</c:v>
                </c:pt>
                <c:pt idx="2670">
                  <c:v>568.44660575691148</c:v>
                </c:pt>
                <c:pt idx="2671">
                  <c:v>568.41895331978412</c:v>
                </c:pt>
                <c:pt idx="2672">
                  <c:v>568.39130088265665</c:v>
                </c:pt>
                <c:pt idx="2673">
                  <c:v>568.36364844552918</c:v>
                </c:pt>
                <c:pt idx="2674">
                  <c:v>568.33599600840171</c:v>
                </c:pt>
                <c:pt idx="2675">
                  <c:v>568.30834357127435</c:v>
                </c:pt>
                <c:pt idx="2676">
                  <c:v>568.28069113414688</c:v>
                </c:pt>
                <c:pt idx="2677">
                  <c:v>568.25303869701941</c:v>
                </c:pt>
                <c:pt idx="2678">
                  <c:v>568.22538625989205</c:v>
                </c:pt>
                <c:pt idx="2679">
                  <c:v>568.19773382276458</c:v>
                </c:pt>
                <c:pt idx="2680">
                  <c:v>568.1700813856371</c:v>
                </c:pt>
                <c:pt idx="2681">
                  <c:v>568.14242894850963</c:v>
                </c:pt>
                <c:pt idx="2682">
                  <c:v>568.11477651138227</c:v>
                </c:pt>
                <c:pt idx="2683">
                  <c:v>568.0871240742548</c:v>
                </c:pt>
                <c:pt idx="2684">
                  <c:v>568.05947163712733</c:v>
                </c:pt>
                <c:pt idx="2685">
                  <c:v>568.03181919999997</c:v>
                </c:pt>
                <c:pt idx="2686">
                  <c:v>568.0041667628725</c:v>
                </c:pt>
                <c:pt idx="2687">
                  <c:v>567.97651432574503</c:v>
                </c:pt>
                <c:pt idx="2688">
                  <c:v>567.94886188861756</c:v>
                </c:pt>
                <c:pt idx="2689">
                  <c:v>567.9212094514902</c:v>
                </c:pt>
                <c:pt idx="2690">
                  <c:v>567.89355701436273</c:v>
                </c:pt>
                <c:pt idx="2691">
                  <c:v>567.86590457723526</c:v>
                </c:pt>
                <c:pt idx="2692">
                  <c:v>567.8382521401079</c:v>
                </c:pt>
                <c:pt idx="2693">
                  <c:v>567.81059970298043</c:v>
                </c:pt>
                <c:pt idx="2694">
                  <c:v>567.78294726585295</c:v>
                </c:pt>
                <c:pt idx="2695">
                  <c:v>567.7552948287256</c:v>
                </c:pt>
                <c:pt idx="2696">
                  <c:v>567.72764239159812</c:v>
                </c:pt>
                <c:pt idx="2697">
                  <c:v>567.69998995447065</c:v>
                </c:pt>
                <c:pt idx="2698">
                  <c:v>567.67233751734318</c:v>
                </c:pt>
                <c:pt idx="2699">
                  <c:v>567.64468508021582</c:v>
                </c:pt>
                <c:pt idx="2700">
                  <c:v>567.61703264308835</c:v>
                </c:pt>
                <c:pt idx="2701">
                  <c:v>567.58938020596088</c:v>
                </c:pt>
                <c:pt idx="2702">
                  <c:v>567.56172776883352</c:v>
                </c:pt>
                <c:pt idx="2703">
                  <c:v>567.53407533170605</c:v>
                </c:pt>
                <c:pt idx="2704">
                  <c:v>567.50642289457858</c:v>
                </c:pt>
                <c:pt idx="2705">
                  <c:v>567.47877045745111</c:v>
                </c:pt>
                <c:pt idx="2706">
                  <c:v>567.45111802032375</c:v>
                </c:pt>
                <c:pt idx="2707">
                  <c:v>567.42346558319628</c:v>
                </c:pt>
                <c:pt idx="2708">
                  <c:v>567.3958131460688</c:v>
                </c:pt>
                <c:pt idx="2709">
                  <c:v>567.36816070894145</c:v>
                </c:pt>
                <c:pt idx="2710">
                  <c:v>567.34050827181397</c:v>
                </c:pt>
                <c:pt idx="2711">
                  <c:v>567.3128558346865</c:v>
                </c:pt>
                <c:pt idx="2712">
                  <c:v>567.28520339755903</c:v>
                </c:pt>
                <c:pt idx="2713">
                  <c:v>567.25755096043167</c:v>
                </c:pt>
                <c:pt idx="2714">
                  <c:v>567.2298985233042</c:v>
                </c:pt>
                <c:pt idx="2715">
                  <c:v>567.20224608617673</c:v>
                </c:pt>
                <c:pt idx="2716">
                  <c:v>567.17459364904937</c:v>
                </c:pt>
                <c:pt idx="2717">
                  <c:v>567.1469412119219</c:v>
                </c:pt>
                <c:pt idx="2718">
                  <c:v>567.11928877479443</c:v>
                </c:pt>
                <c:pt idx="2719">
                  <c:v>567.09163633766696</c:v>
                </c:pt>
                <c:pt idx="2720">
                  <c:v>567.0639839005396</c:v>
                </c:pt>
                <c:pt idx="2721">
                  <c:v>567.03633146341213</c:v>
                </c:pt>
                <c:pt idx="2722">
                  <c:v>567.00867902628465</c:v>
                </c:pt>
                <c:pt idx="2723">
                  <c:v>566.9810265891573</c:v>
                </c:pt>
                <c:pt idx="2724">
                  <c:v>566.95337415202982</c:v>
                </c:pt>
                <c:pt idx="2725">
                  <c:v>566.92572171490235</c:v>
                </c:pt>
                <c:pt idx="2726">
                  <c:v>566.89806927777488</c:v>
                </c:pt>
                <c:pt idx="2727">
                  <c:v>566.87041684064752</c:v>
                </c:pt>
                <c:pt idx="2728">
                  <c:v>566.84276440352005</c:v>
                </c:pt>
                <c:pt idx="2729">
                  <c:v>566.81511196639258</c:v>
                </c:pt>
                <c:pt idx="2730">
                  <c:v>566.78745952926522</c:v>
                </c:pt>
                <c:pt idx="2731">
                  <c:v>566.75980709213775</c:v>
                </c:pt>
                <c:pt idx="2732">
                  <c:v>566.73215465501028</c:v>
                </c:pt>
                <c:pt idx="2733">
                  <c:v>566.70450221788292</c:v>
                </c:pt>
                <c:pt idx="2734">
                  <c:v>566.67684978075545</c:v>
                </c:pt>
                <c:pt idx="2735">
                  <c:v>566.64919734362797</c:v>
                </c:pt>
                <c:pt idx="2736">
                  <c:v>566.6215449065005</c:v>
                </c:pt>
                <c:pt idx="2737">
                  <c:v>566.59389246937315</c:v>
                </c:pt>
                <c:pt idx="2738">
                  <c:v>566.56624003224567</c:v>
                </c:pt>
                <c:pt idx="2739">
                  <c:v>566.5385875951182</c:v>
                </c:pt>
                <c:pt idx="2740">
                  <c:v>566.51093515799084</c:v>
                </c:pt>
                <c:pt idx="2741">
                  <c:v>566.48328272086337</c:v>
                </c:pt>
                <c:pt idx="2742">
                  <c:v>566.4556302837359</c:v>
                </c:pt>
                <c:pt idx="2743">
                  <c:v>566.42797784660843</c:v>
                </c:pt>
                <c:pt idx="2744">
                  <c:v>566.40032540948107</c:v>
                </c:pt>
                <c:pt idx="2745">
                  <c:v>566.3726729723536</c:v>
                </c:pt>
                <c:pt idx="2746">
                  <c:v>566.34502053522613</c:v>
                </c:pt>
                <c:pt idx="2747">
                  <c:v>566.31736809809877</c:v>
                </c:pt>
                <c:pt idx="2748">
                  <c:v>566.2897156609713</c:v>
                </c:pt>
                <c:pt idx="2749">
                  <c:v>566.26206322384382</c:v>
                </c:pt>
                <c:pt idx="2750">
                  <c:v>566.23441078671635</c:v>
                </c:pt>
                <c:pt idx="2751">
                  <c:v>566.20675834958899</c:v>
                </c:pt>
                <c:pt idx="2752">
                  <c:v>566.17910591246152</c:v>
                </c:pt>
                <c:pt idx="2753">
                  <c:v>566.15145347533405</c:v>
                </c:pt>
                <c:pt idx="2754">
                  <c:v>566.12380103820669</c:v>
                </c:pt>
                <c:pt idx="2755">
                  <c:v>566.09614860107922</c:v>
                </c:pt>
                <c:pt idx="2756">
                  <c:v>566.06849616395175</c:v>
                </c:pt>
                <c:pt idx="2757">
                  <c:v>566.04084372682428</c:v>
                </c:pt>
                <c:pt idx="2758">
                  <c:v>566.01319128969692</c:v>
                </c:pt>
                <c:pt idx="2759">
                  <c:v>565.98553885256945</c:v>
                </c:pt>
                <c:pt idx="2760">
                  <c:v>565.95788641544198</c:v>
                </c:pt>
                <c:pt idx="2761">
                  <c:v>565.93023397831462</c:v>
                </c:pt>
                <c:pt idx="2762">
                  <c:v>565.90258154118715</c:v>
                </c:pt>
                <c:pt idx="2763">
                  <c:v>565.87492910405967</c:v>
                </c:pt>
                <c:pt idx="2764">
                  <c:v>565.8472766669322</c:v>
                </c:pt>
                <c:pt idx="2765">
                  <c:v>565.81962422980484</c:v>
                </c:pt>
                <c:pt idx="2766">
                  <c:v>565.79197179267737</c:v>
                </c:pt>
                <c:pt idx="2767">
                  <c:v>565.7643193555499</c:v>
                </c:pt>
                <c:pt idx="2768">
                  <c:v>565.73666691842254</c:v>
                </c:pt>
                <c:pt idx="2769">
                  <c:v>565.70901448129507</c:v>
                </c:pt>
                <c:pt idx="2770">
                  <c:v>565.6813620441676</c:v>
                </c:pt>
                <c:pt idx="2771">
                  <c:v>565.65370960704013</c:v>
                </c:pt>
                <c:pt idx="2772">
                  <c:v>565.62605716991277</c:v>
                </c:pt>
                <c:pt idx="2773">
                  <c:v>565.5984047327853</c:v>
                </c:pt>
                <c:pt idx="2774">
                  <c:v>565.57075229565783</c:v>
                </c:pt>
                <c:pt idx="2775">
                  <c:v>565.54309985853047</c:v>
                </c:pt>
                <c:pt idx="2776">
                  <c:v>565.515447421403</c:v>
                </c:pt>
                <c:pt idx="2777">
                  <c:v>565.48779498427552</c:v>
                </c:pt>
                <c:pt idx="2778">
                  <c:v>565.46014254714805</c:v>
                </c:pt>
                <c:pt idx="2779">
                  <c:v>565.43249011002069</c:v>
                </c:pt>
                <c:pt idx="2780">
                  <c:v>565.40483767289322</c:v>
                </c:pt>
                <c:pt idx="2781">
                  <c:v>565.37718523576575</c:v>
                </c:pt>
                <c:pt idx="2782">
                  <c:v>565.34953279863839</c:v>
                </c:pt>
                <c:pt idx="2783">
                  <c:v>565.32188036151092</c:v>
                </c:pt>
                <c:pt idx="2784">
                  <c:v>565.29422792438345</c:v>
                </c:pt>
                <c:pt idx="2785">
                  <c:v>565.26657548725598</c:v>
                </c:pt>
                <c:pt idx="2786">
                  <c:v>565.23892305012862</c:v>
                </c:pt>
                <c:pt idx="2787">
                  <c:v>565.21127061300115</c:v>
                </c:pt>
                <c:pt idx="2788">
                  <c:v>565.18361817587368</c:v>
                </c:pt>
                <c:pt idx="2789">
                  <c:v>565.15596573874632</c:v>
                </c:pt>
                <c:pt idx="2790">
                  <c:v>565.12831330161885</c:v>
                </c:pt>
                <c:pt idx="2791">
                  <c:v>565.10066086449137</c:v>
                </c:pt>
                <c:pt idx="2792">
                  <c:v>565.07300842736402</c:v>
                </c:pt>
                <c:pt idx="2793">
                  <c:v>565.04535599023654</c:v>
                </c:pt>
                <c:pt idx="2794">
                  <c:v>565.01770355310907</c:v>
                </c:pt>
                <c:pt idx="2795">
                  <c:v>564.9900511159816</c:v>
                </c:pt>
                <c:pt idx="2796">
                  <c:v>564.96239867885424</c:v>
                </c:pt>
                <c:pt idx="2797">
                  <c:v>564.93474624172677</c:v>
                </c:pt>
                <c:pt idx="2798">
                  <c:v>564.9070938045993</c:v>
                </c:pt>
                <c:pt idx="2799">
                  <c:v>564.87944136747194</c:v>
                </c:pt>
                <c:pt idx="2800">
                  <c:v>564.85178893034447</c:v>
                </c:pt>
                <c:pt idx="2801">
                  <c:v>564.824136493217</c:v>
                </c:pt>
                <c:pt idx="2802">
                  <c:v>564.79648405608953</c:v>
                </c:pt>
                <c:pt idx="2803">
                  <c:v>564.76883161896217</c:v>
                </c:pt>
                <c:pt idx="2804">
                  <c:v>564.7411791818347</c:v>
                </c:pt>
                <c:pt idx="2805">
                  <c:v>564.71352674470722</c:v>
                </c:pt>
                <c:pt idx="2806">
                  <c:v>564.68587430757987</c:v>
                </c:pt>
                <c:pt idx="2807">
                  <c:v>564.65822187045239</c:v>
                </c:pt>
                <c:pt idx="2808">
                  <c:v>564.63056943332492</c:v>
                </c:pt>
                <c:pt idx="2809">
                  <c:v>564.60291699619745</c:v>
                </c:pt>
                <c:pt idx="2810">
                  <c:v>564.57526455907009</c:v>
                </c:pt>
                <c:pt idx="2811">
                  <c:v>564.54761212194262</c:v>
                </c:pt>
                <c:pt idx="2812">
                  <c:v>564.51995968481515</c:v>
                </c:pt>
                <c:pt idx="2813">
                  <c:v>564.49230724768779</c:v>
                </c:pt>
                <c:pt idx="2814">
                  <c:v>564.46465481056032</c:v>
                </c:pt>
                <c:pt idx="2815">
                  <c:v>564.43700237343285</c:v>
                </c:pt>
                <c:pt idx="2816">
                  <c:v>564.40934993630538</c:v>
                </c:pt>
                <c:pt idx="2817">
                  <c:v>564.38169749917802</c:v>
                </c:pt>
                <c:pt idx="2818">
                  <c:v>564.35404506205055</c:v>
                </c:pt>
                <c:pt idx="2819">
                  <c:v>564.32639262492307</c:v>
                </c:pt>
                <c:pt idx="2820">
                  <c:v>564.29874018779572</c:v>
                </c:pt>
                <c:pt idx="2821">
                  <c:v>564.27108775066824</c:v>
                </c:pt>
                <c:pt idx="2822">
                  <c:v>564.24343531354077</c:v>
                </c:pt>
                <c:pt idx="2823">
                  <c:v>564.21578287641341</c:v>
                </c:pt>
                <c:pt idx="2824">
                  <c:v>564.18813043928594</c:v>
                </c:pt>
                <c:pt idx="2825">
                  <c:v>564.16047800215847</c:v>
                </c:pt>
                <c:pt idx="2826">
                  <c:v>564.132825565031</c:v>
                </c:pt>
                <c:pt idx="2827">
                  <c:v>564.10517312790364</c:v>
                </c:pt>
                <c:pt idx="2828">
                  <c:v>564.07752069077617</c:v>
                </c:pt>
                <c:pt idx="2829">
                  <c:v>564.0498682536487</c:v>
                </c:pt>
                <c:pt idx="2830">
                  <c:v>564.02221581652134</c:v>
                </c:pt>
                <c:pt idx="2831">
                  <c:v>563.99456337939387</c:v>
                </c:pt>
                <c:pt idx="2832">
                  <c:v>563.9669109422664</c:v>
                </c:pt>
                <c:pt idx="2833">
                  <c:v>563.93925850513892</c:v>
                </c:pt>
                <c:pt idx="2834">
                  <c:v>563.91160606801157</c:v>
                </c:pt>
                <c:pt idx="2835">
                  <c:v>563.88395363088409</c:v>
                </c:pt>
                <c:pt idx="2836">
                  <c:v>563.85630119375662</c:v>
                </c:pt>
                <c:pt idx="2837">
                  <c:v>563.82864875662926</c:v>
                </c:pt>
                <c:pt idx="2838">
                  <c:v>563.80099631950179</c:v>
                </c:pt>
                <c:pt idx="2839">
                  <c:v>563.77334388237432</c:v>
                </c:pt>
                <c:pt idx="2840">
                  <c:v>563.74569144524685</c:v>
                </c:pt>
                <c:pt idx="2841">
                  <c:v>563.71803900811949</c:v>
                </c:pt>
                <c:pt idx="2842">
                  <c:v>563.69038657099202</c:v>
                </c:pt>
                <c:pt idx="2843">
                  <c:v>563.66273413386455</c:v>
                </c:pt>
                <c:pt idx="2844">
                  <c:v>563.63508169673719</c:v>
                </c:pt>
                <c:pt idx="2845">
                  <c:v>563.60742925960972</c:v>
                </c:pt>
                <c:pt idx="2846">
                  <c:v>563.57977682248224</c:v>
                </c:pt>
                <c:pt idx="2847">
                  <c:v>563.55212438535477</c:v>
                </c:pt>
                <c:pt idx="2848">
                  <c:v>563.52447194822741</c:v>
                </c:pt>
                <c:pt idx="2849">
                  <c:v>563.49681951109994</c:v>
                </c:pt>
                <c:pt idx="2850">
                  <c:v>563.46916707397247</c:v>
                </c:pt>
                <c:pt idx="2851">
                  <c:v>563.44151463684511</c:v>
                </c:pt>
                <c:pt idx="2852">
                  <c:v>563.41386219971764</c:v>
                </c:pt>
                <c:pt idx="2853">
                  <c:v>563.38620976259017</c:v>
                </c:pt>
                <c:pt idx="2854">
                  <c:v>563.3585573254627</c:v>
                </c:pt>
                <c:pt idx="2855">
                  <c:v>563.33090488833534</c:v>
                </c:pt>
                <c:pt idx="2856">
                  <c:v>563.30325245120787</c:v>
                </c:pt>
                <c:pt idx="2857">
                  <c:v>563.2756000140804</c:v>
                </c:pt>
                <c:pt idx="2858">
                  <c:v>563.24794757695304</c:v>
                </c:pt>
                <c:pt idx="2859">
                  <c:v>563.22029513982557</c:v>
                </c:pt>
                <c:pt idx="2860">
                  <c:v>563.19264270269809</c:v>
                </c:pt>
                <c:pt idx="2861">
                  <c:v>563.16499026557062</c:v>
                </c:pt>
                <c:pt idx="2862">
                  <c:v>563.13733782844326</c:v>
                </c:pt>
                <c:pt idx="2863">
                  <c:v>563.10968539131579</c:v>
                </c:pt>
                <c:pt idx="2864">
                  <c:v>563.08203295418832</c:v>
                </c:pt>
                <c:pt idx="2865">
                  <c:v>563.05438051706096</c:v>
                </c:pt>
                <c:pt idx="2866">
                  <c:v>563.02672807993349</c:v>
                </c:pt>
                <c:pt idx="2867">
                  <c:v>562.99907564280602</c:v>
                </c:pt>
                <c:pt idx="2868">
                  <c:v>562.97142320567855</c:v>
                </c:pt>
                <c:pt idx="2869">
                  <c:v>562.94377076855119</c:v>
                </c:pt>
                <c:pt idx="2870">
                  <c:v>562.91611833142372</c:v>
                </c:pt>
                <c:pt idx="2871">
                  <c:v>562.88846589429625</c:v>
                </c:pt>
                <c:pt idx="2872">
                  <c:v>562.86081345716889</c:v>
                </c:pt>
                <c:pt idx="2873">
                  <c:v>562.83316102004142</c:v>
                </c:pt>
                <c:pt idx="2874">
                  <c:v>562.80550858291394</c:v>
                </c:pt>
                <c:pt idx="2875">
                  <c:v>562.77785614578647</c:v>
                </c:pt>
                <c:pt idx="2876">
                  <c:v>562.75020370865911</c:v>
                </c:pt>
                <c:pt idx="2877">
                  <c:v>562.72255127153164</c:v>
                </c:pt>
                <c:pt idx="2878">
                  <c:v>562.69489883440417</c:v>
                </c:pt>
                <c:pt idx="2879">
                  <c:v>562.66724639727681</c:v>
                </c:pt>
                <c:pt idx="2880">
                  <c:v>562.63959396014934</c:v>
                </c:pt>
                <c:pt idx="2881">
                  <c:v>562.61194152302187</c:v>
                </c:pt>
                <c:pt idx="2882">
                  <c:v>562.58428908589451</c:v>
                </c:pt>
                <c:pt idx="2883">
                  <c:v>562.55663664876704</c:v>
                </c:pt>
                <c:pt idx="2884">
                  <c:v>562.52898421163957</c:v>
                </c:pt>
                <c:pt idx="2885">
                  <c:v>562.5013317745121</c:v>
                </c:pt>
                <c:pt idx="2886">
                  <c:v>562.47367933738474</c:v>
                </c:pt>
                <c:pt idx="2887">
                  <c:v>562.44602690025727</c:v>
                </c:pt>
                <c:pt idx="2888">
                  <c:v>562.41837446312979</c:v>
                </c:pt>
                <c:pt idx="2889">
                  <c:v>562.39072202600244</c:v>
                </c:pt>
                <c:pt idx="2890">
                  <c:v>562.36306958887496</c:v>
                </c:pt>
                <c:pt idx="2891">
                  <c:v>562.33541715174749</c:v>
                </c:pt>
                <c:pt idx="2892">
                  <c:v>562.30776471462002</c:v>
                </c:pt>
                <c:pt idx="2893">
                  <c:v>562.28011227749266</c:v>
                </c:pt>
                <c:pt idx="2894">
                  <c:v>562.25245984036519</c:v>
                </c:pt>
                <c:pt idx="2895">
                  <c:v>562.22480740323772</c:v>
                </c:pt>
                <c:pt idx="2896">
                  <c:v>562.19715496611036</c:v>
                </c:pt>
                <c:pt idx="2897">
                  <c:v>562.16950252898289</c:v>
                </c:pt>
                <c:pt idx="2898">
                  <c:v>562.14185009185542</c:v>
                </c:pt>
                <c:pt idx="2899">
                  <c:v>562.11419765472795</c:v>
                </c:pt>
                <c:pt idx="2900">
                  <c:v>562.08654521760059</c:v>
                </c:pt>
                <c:pt idx="2901">
                  <c:v>562.05889278047312</c:v>
                </c:pt>
                <c:pt idx="2902">
                  <c:v>562.03124034334564</c:v>
                </c:pt>
                <c:pt idx="2903">
                  <c:v>562.00358790621829</c:v>
                </c:pt>
                <c:pt idx="2904">
                  <c:v>561.97593546909081</c:v>
                </c:pt>
                <c:pt idx="2905">
                  <c:v>561.94828303196334</c:v>
                </c:pt>
                <c:pt idx="2906">
                  <c:v>561.92063059483587</c:v>
                </c:pt>
                <c:pt idx="2907">
                  <c:v>561.89297815770851</c:v>
                </c:pt>
                <c:pt idx="2908">
                  <c:v>561.86532572058104</c:v>
                </c:pt>
                <c:pt idx="2909">
                  <c:v>561.83767328345357</c:v>
                </c:pt>
                <c:pt idx="2910">
                  <c:v>561.81002084632621</c:v>
                </c:pt>
                <c:pt idx="2911">
                  <c:v>561.78236840919874</c:v>
                </c:pt>
                <c:pt idx="2912">
                  <c:v>561.75471597207127</c:v>
                </c:pt>
                <c:pt idx="2913">
                  <c:v>561.72706353494391</c:v>
                </c:pt>
                <c:pt idx="2914">
                  <c:v>561.69941109781644</c:v>
                </c:pt>
                <c:pt idx="2915">
                  <c:v>561.67175866068897</c:v>
                </c:pt>
                <c:pt idx="2916">
                  <c:v>561.64410622356149</c:v>
                </c:pt>
                <c:pt idx="2917">
                  <c:v>561.61645378643414</c:v>
                </c:pt>
                <c:pt idx="2918">
                  <c:v>561.58880134930666</c:v>
                </c:pt>
                <c:pt idx="2919">
                  <c:v>561.56114891217919</c:v>
                </c:pt>
                <c:pt idx="2920">
                  <c:v>561.53349647505183</c:v>
                </c:pt>
                <c:pt idx="2921">
                  <c:v>561.50584403792436</c:v>
                </c:pt>
                <c:pt idx="2922">
                  <c:v>561.47819160079689</c:v>
                </c:pt>
                <c:pt idx="2923">
                  <c:v>561.45053916366942</c:v>
                </c:pt>
                <c:pt idx="2924">
                  <c:v>561.42288672654206</c:v>
                </c:pt>
                <c:pt idx="2925">
                  <c:v>561.39523428941459</c:v>
                </c:pt>
                <c:pt idx="2926">
                  <c:v>561.36758185228712</c:v>
                </c:pt>
                <c:pt idx="2927">
                  <c:v>561.33992941515976</c:v>
                </c:pt>
                <c:pt idx="2928">
                  <c:v>561.31227697803229</c:v>
                </c:pt>
                <c:pt idx="2929">
                  <c:v>561.28462454090482</c:v>
                </c:pt>
                <c:pt idx="2930">
                  <c:v>561.25697210377734</c:v>
                </c:pt>
                <c:pt idx="2931">
                  <c:v>561.22931966664999</c:v>
                </c:pt>
                <c:pt idx="2932">
                  <c:v>561.20166722952251</c:v>
                </c:pt>
                <c:pt idx="2933">
                  <c:v>561.17401479239504</c:v>
                </c:pt>
                <c:pt idx="2934">
                  <c:v>561.14636235526768</c:v>
                </c:pt>
                <c:pt idx="2935">
                  <c:v>561.11870991814021</c:v>
                </c:pt>
                <c:pt idx="2936">
                  <c:v>561.09105748101274</c:v>
                </c:pt>
                <c:pt idx="2937">
                  <c:v>561.06340504388527</c:v>
                </c:pt>
                <c:pt idx="2938">
                  <c:v>561.03575260675791</c:v>
                </c:pt>
                <c:pt idx="2939">
                  <c:v>561.00810016963044</c:v>
                </c:pt>
                <c:pt idx="2940">
                  <c:v>560.98044773250297</c:v>
                </c:pt>
                <c:pt idx="2941">
                  <c:v>560.95279529537561</c:v>
                </c:pt>
                <c:pt idx="2942">
                  <c:v>560.92514285824814</c:v>
                </c:pt>
                <c:pt idx="2943">
                  <c:v>560.89749042112066</c:v>
                </c:pt>
                <c:pt idx="2944">
                  <c:v>560.86983798399319</c:v>
                </c:pt>
                <c:pt idx="2945">
                  <c:v>560.84218554686584</c:v>
                </c:pt>
                <c:pt idx="2946">
                  <c:v>560.81453310973836</c:v>
                </c:pt>
                <c:pt idx="2947">
                  <c:v>560.78688067261089</c:v>
                </c:pt>
                <c:pt idx="2948">
                  <c:v>560.75922823548353</c:v>
                </c:pt>
                <c:pt idx="2949">
                  <c:v>560.73157579835606</c:v>
                </c:pt>
                <c:pt idx="2950">
                  <c:v>560.70392336122859</c:v>
                </c:pt>
                <c:pt idx="2951">
                  <c:v>560.67627092410112</c:v>
                </c:pt>
                <c:pt idx="2952">
                  <c:v>560.64861848697376</c:v>
                </c:pt>
                <c:pt idx="2953">
                  <c:v>560.62096604984629</c:v>
                </c:pt>
                <c:pt idx="2954">
                  <c:v>560.59331361271882</c:v>
                </c:pt>
                <c:pt idx="2955">
                  <c:v>560.56566117559146</c:v>
                </c:pt>
                <c:pt idx="2956">
                  <c:v>560.53800873846399</c:v>
                </c:pt>
                <c:pt idx="2957">
                  <c:v>560.51035630133651</c:v>
                </c:pt>
                <c:pt idx="2958">
                  <c:v>560.48270386420904</c:v>
                </c:pt>
                <c:pt idx="2959">
                  <c:v>560.45505142708168</c:v>
                </c:pt>
                <c:pt idx="2960">
                  <c:v>560.42739898995421</c:v>
                </c:pt>
                <c:pt idx="2961">
                  <c:v>560.39974655282674</c:v>
                </c:pt>
                <c:pt idx="2962">
                  <c:v>560.37209411569938</c:v>
                </c:pt>
                <c:pt idx="2963">
                  <c:v>560.34444167857191</c:v>
                </c:pt>
                <c:pt idx="2964">
                  <c:v>560.31678924144444</c:v>
                </c:pt>
                <c:pt idx="2965">
                  <c:v>560.28913680431697</c:v>
                </c:pt>
                <c:pt idx="2966">
                  <c:v>560.26148436718961</c:v>
                </c:pt>
                <c:pt idx="2967">
                  <c:v>560.23383193006214</c:v>
                </c:pt>
                <c:pt idx="2968">
                  <c:v>560.20617949293467</c:v>
                </c:pt>
                <c:pt idx="2969">
                  <c:v>560.17852705580731</c:v>
                </c:pt>
                <c:pt idx="2970">
                  <c:v>560.15087461867984</c:v>
                </c:pt>
                <c:pt idx="2971">
                  <c:v>560.12322218155236</c:v>
                </c:pt>
                <c:pt idx="2972">
                  <c:v>560.09556974442501</c:v>
                </c:pt>
                <c:pt idx="2973">
                  <c:v>560.06791730729753</c:v>
                </c:pt>
                <c:pt idx="2974">
                  <c:v>560.04026487017006</c:v>
                </c:pt>
                <c:pt idx="2975">
                  <c:v>560.01261243304259</c:v>
                </c:pt>
                <c:pt idx="2976">
                  <c:v>559.98495999591523</c:v>
                </c:pt>
                <c:pt idx="2977">
                  <c:v>559.95730755878776</c:v>
                </c:pt>
                <c:pt idx="2978">
                  <c:v>559.92965512166029</c:v>
                </c:pt>
                <c:pt idx="2979">
                  <c:v>559.90200268453293</c:v>
                </c:pt>
                <c:pt idx="2980">
                  <c:v>559.87435024740546</c:v>
                </c:pt>
                <c:pt idx="2981">
                  <c:v>559.84669781027799</c:v>
                </c:pt>
                <c:pt idx="2982">
                  <c:v>559.81904537315052</c:v>
                </c:pt>
                <c:pt idx="2983">
                  <c:v>559.79139293602316</c:v>
                </c:pt>
                <c:pt idx="2984">
                  <c:v>559.76374049889569</c:v>
                </c:pt>
                <c:pt idx="2985">
                  <c:v>559.73608806176821</c:v>
                </c:pt>
                <c:pt idx="2986">
                  <c:v>559.70843562464086</c:v>
                </c:pt>
                <c:pt idx="2987">
                  <c:v>559.68078318751338</c:v>
                </c:pt>
                <c:pt idx="2988">
                  <c:v>559.65313075038591</c:v>
                </c:pt>
                <c:pt idx="2989">
                  <c:v>559.62547831325844</c:v>
                </c:pt>
                <c:pt idx="2990">
                  <c:v>559.59782587613108</c:v>
                </c:pt>
                <c:pt idx="2991">
                  <c:v>559.57017343900361</c:v>
                </c:pt>
                <c:pt idx="2992">
                  <c:v>559.54252100187614</c:v>
                </c:pt>
                <c:pt idx="2993">
                  <c:v>559.51486856474878</c:v>
                </c:pt>
                <c:pt idx="2994">
                  <c:v>559.48721612762131</c:v>
                </c:pt>
                <c:pt idx="2995">
                  <c:v>559.45956369049384</c:v>
                </c:pt>
                <c:pt idx="2996">
                  <c:v>559.43191125336637</c:v>
                </c:pt>
                <c:pt idx="2997">
                  <c:v>559.40425881623901</c:v>
                </c:pt>
                <c:pt idx="2998">
                  <c:v>559.37660637911154</c:v>
                </c:pt>
                <c:pt idx="2999">
                  <c:v>559.34895394198406</c:v>
                </c:pt>
                <c:pt idx="3000">
                  <c:v>559.32130150485671</c:v>
                </c:pt>
                <c:pt idx="3001">
                  <c:v>559.29364906772923</c:v>
                </c:pt>
                <c:pt idx="3002">
                  <c:v>559.26599663060176</c:v>
                </c:pt>
                <c:pt idx="3003">
                  <c:v>559.2383441934744</c:v>
                </c:pt>
                <c:pt idx="3004">
                  <c:v>559.21069175634693</c:v>
                </c:pt>
                <c:pt idx="3005">
                  <c:v>559.18303931921946</c:v>
                </c:pt>
                <c:pt idx="3006">
                  <c:v>559.15538688209199</c:v>
                </c:pt>
                <c:pt idx="3007">
                  <c:v>559.12773444496463</c:v>
                </c:pt>
                <c:pt idx="3008">
                  <c:v>559.10008200783716</c:v>
                </c:pt>
                <c:pt idx="3009">
                  <c:v>559.07242957070969</c:v>
                </c:pt>
                <c:pt idx="3010">
                  <c:v>559.04477713358233</c:v>
                </c:pt>
                <c:pt idx="3011">
                  <c:v>559.01712469645486</c:v>
                </c:pt>
                <c:pt idx="3012">
                  <c:v>558.98947225932739</c:v>
                </c:pt>
                <c:pt idx="3013">
                  <c:v>558.96181982219991</c:v>
                </c:pt>
                <c:pt idx="3014">
                  <c:v>558.93416738507256</c:v>
                </c:pt>
                <c:pt idx="3015">
                  <c:v>558.90651494794508</c:v>
                </c:pt>
                <c:pt idx="3016">
                  <c:v>558.87886251081761</c:v>
                </c:pt>
                <c:pt idx="3017">
                  <c:v>558.85121007369025</c:v>
                </c:pt>
                <c:pt idx="3018">
                  <c:v>558.82355763656278</c:v>
                </c:pt>
                <c:pt idx="3019">
                  <c:v>558.79590519943531</c:v>
                </c:pt>
                <c:pt idx="3020">
                  <c:v>558.76825276230784</c:v>
                </c:pt>
                <c:pt idx="3021">
                  <c:v>558.74060032518048</c:v>
                </c:pt>
                <c:pt idx="3022">
                  <c:v>558.71294788805301</c:v>
                </c:pt>
                <c:pt idx="3023">
                  <c:v>558.68529545092554</c:v>
                </c:pt>
                <c:pt idx="3024">
                  <c:v>558.65764301379818</c:v>
                </c:pt>
                <c:pt idx="3025">
                  <c:v>558.62999057667071</c:v>
                </c:pt>
                <c:pt idx="3026">
                  <c:v>558.60233813954324</c:v>
                </c:pt>
                <c:pt idx="3027">
                  <c:v>558.57468570241576</c:v>
                </c:pt>
                <c:pt idx="3028">
                  <c:v>558.54703326528841</c:v>
                </c:pt>
                <c:pt idx="3029">
                  <c:v>558.51938082816093</c:v>
                </c:pt>
                <c:pt idx="3030">
                  <c:v>558.49172839103346</c:v>
                </c:pt>
                <c:pt idx="3031">
                  <c:v>558.4640759539061</c:v>
                </c:pt>
                <c:pt idx="3032">
                  <c:v>558.43642351677863</c:v>
                </c:pt>
                <c:pt idx="3033">
                  <c:v>558.40877107965116</c:v>
                </c:pt>
                <c:pt idx="3034">
                  <c:v>558.38111864252369</c:v>
                </c:pt>
                <c:pt idx="3035">
                  <c:v>558.35346620539633</c:v>
                </c:pt>
                <c:pt idx="3036">
                  <c:v>558.32581376826886</c:v>
                </c:pt>
                <c:pt idx="3037">
                  <c:v>558.29816133114139</c:v>
                </c:pt>
                <c:pt idx="3038">
                  <c:v>558.27050889401403</c:v>
                </c:pt>
                <c:pt idx="3039">
                  <c:v>558.24285645688656</c:v>
                </c:pt>
                <c:pt idx="3040">
                  <c:v>558.21520401975908</c:v>
                </c:pt>
                <c:pt idx="3041">
                  <c:v>558.18755158263161</c:v>
                </c:pt>
                <c:pt idx="3042">
                  <c:v>558.15989914550426</c:v>
                </c:pt>
                <c:pt idx="3043">
                  <c:v>558.13224670837678</c:v>
                </c:pt>
                <c:pt idx="3044">
                  <c:v>558.10459427124931</c:v>
                </c:pt>
                <c:pt idx="3045">
                  <c:v>558.07694183412195</c:v>
                </c:pt>
                <c:pt idx="3046">
                  <c:v>558.04928939699448</c:v>
                </c:pt>
                <c:pt idx="3047">
                  <c:v>558.02163695986701</c:v>
                </c:pt>
                <c:pt idx="3048">
                  <c:v>557.99398452273954</c:v>
                </c:pt>
                <c:pt idx="3049">
                  <c:v>557.96633208561218</c:v>
                </c:pt>
                <c:pt idx="3050">
                  <c:v>557.93867964848471</c:v>
                </c:pt>
                <c:pt idx="3051">
                  <c:v>557.91102721135724</c:v>
                </c:pt>
                <c:pt idx="3052">
                  <c:v>557.88337477422988</c:v>
                </c:pt>
                <c:pt idx="3053">
                  <c:v>557.85572233710241</c:v>
                </c:pt>
                <c:pt idx="3054">
                  <c:v>557.82806989997493</c:v>
                </c:pt>
                <c:pt idx="3055">
                  <c:v>557.80041746284746</c:v>
                </c:pt>
                <c:pt idx="3056">
                  <c:v>557.7727650257201</c:v>
                </c:pt>
                <c:pt idx="3057">
                  <c:v>557.74511258859263</c:v>
                </c:pt>
                <c:pt idx="3058">
                  <c:v>557.71746015146516</c:v>
                </c:pt>
                <c:pt idx="3059">
                  <c:v>557.6898077143378</c:v>
                </c:pt>
                <c:pt idx="3060">
                  <c:v>557.66215527721033</c:v>
                </c:pt>
                <c:pt idx="3061">
                  <c:v>557.63450284008286</c:v>
                </c:pt>
                <c:pt idx="3062">
                  <c:v>557.6068504029555</c:v>
                </c:pt>
                <c:pt idx="3063">
                  <c:v>557.57919796582803</c:v>
                </c:pt>
                <c:pt idx="3064">
                  <c:v>557.55154552870056</c:v>
                </c:pt>
                <c:pt idx="3065">
                  <c:v>557.52389309157309</c:v>
                </c:pt>
                <c:pt idx="3066">
                  <c:v>557.49624065444573</c:v>
                </c:pt>
                <c:pt idx="3067">
                  <c:v>557.46858821731826</c:v>
                </c:pt>
                <c:pt idx="3068">
                  <c:v>557.44093578019078</c:v>
                </c:pt>
                <c:pt idx="3069">
                  <c:v>557.41328334306343</c:v>
                </c:pt>
                <c:pt idx="3070">
                  <c:v>557.38563090593595</c:v>
                </c:pt>
                <c:pt idx="3071">
                  <c:v>557.35797846880848</c:v>
                </c:pt>
                <c:pt idx="3072">
                  <c:v>557.33032603168101</c:v>
                </c:pt>
                <c:pt idx="3073">
                  <c:v>557.30267359455365</c:v>
                </c:pt>
                <c:pt idx="3074">
                  <c:v>557.27502115742618</c:v>
                </c:pt>
                <c:pt idx="3075">
                  <c:v>557.24736872029871</c:v>
                </c:pt>
                <c:pt idx="3076">
                  <c:v>557.21971628317135</c:v>
                </c:pt>
                <c:pt idx="3077">
                  <c:v>557.19206384604388</c:v>
                </c:pt>
                <c:pt idx="3078">
                  <c:v>557.16441140891641</c:v>
                </c:pt>
                <c:pt idx="3079">
                  <c:v>557.13675897178894</c:v>
                </c:pt>
                <c:pt idx="3080">
                  <c:v>557.10910653466158</c:v>
                </c:pt>
                <c:pt idx="3081">
                  <c:v>557.08145409753411</c:v>
                </c:pt>
                <c:pt idx="3082">
                  <c:v>557.05380166040663</c:v>
                </c:pt>
                <c:pt idx="3083">
                  <c:v>557.02614922327928</c:v>
                </c:pt>
                <c:pt idx="3084">
                  <c:v>556.9984967861518</c:v>
                </c:pt>
                <c:pt idx="3085">
                  <c:v>556.97084434902433</c:v>
                </c:pt>
                <c:pt idx="3086">
                  <c:v>556.94319191189686</c:v>
                </c:pt>
                <c:pt idx="3087">
                  <c:v>556.9155394747695</c:v>
                </c:pt>
                <c:pt idx="3088">
                  <c:v>556.88788703764203</c:v>
                </c:pt>
                <c:pt idx="3089">
                  <c:v>556.86023460051456</c:v>
                </c:pt>
                <c:pt idx="3090">
                  <c:v>556.8325821633872</c:v>
                </c:pt>
                <c:pt idx="3091">
                  <c:v>556.80492972625973</c:v>
                </c:pt>
                <c:pt idx="3092">
                  <c:v>556.77727728913226</c:v>
                </c:pt>
                <c:pt idx="3093">
                  <c:v>556.7496248520049</c:v>
                </c:pt>
                <c:pt idx="3094">
                  <c:v>556.72197241487743</c:v>
                </c:pt>
                <c:pt idx="3095">
                  <c:v>556.69431997774996</c:v>
                </c:pt>
                <c:pt idx="3096">
                  <c:v>556.66666754062248</c:v>
                </c:pt>
                <c:pt idx="3097">
                  <c:v>556.63901510349513</c:v>
                </c:pt>
                <c:pt idx="3098">
                  <c:v>556.61136266636765</c:v>
                </c:pt>
                <c:pt idx="3099">
                  <c:v>556.58371022924018</c:v>
                </c:pt>
                <c:pt idx="3100">
                  <c:v>556.55605779211282</c:v>
                </c:pt>
                <c:pt idx="3101">
                  <c:v>556.52840535498535</c:v>
                </c:pt>
                <c:pt idx="3102">
                  <c:v>556.50075291785788</c:v>
                </c:pt>
                <c:pt idx="3103">
                  <c:v>556.47310048073041</c:v>
                </c:pt>
                <c:pt idx="3104">
                  <c:v>556.44544804360305</c:v>
                </c:pt>
                <c:pt idx="3105">
                  <c:v>556.41779560647558</c:v>
                </c:pt>
                <c:pt idx="3106">
                  <c:v>556.39014316934811</c:v>
                </c:pt>
                <c:pt idx="3107">
                  <c:v>556.36249073222075</c:v>
                </c:pt>
                <c:pt idx="3108">
                  <c:v>556.33483829509328</c:v>
                </c:pt>
                <c:pt idx="3109">
                  <c:v>556.30718585796581</c:v>
                </c:pt>
                <c:pt idx="3110">
                  <c:v>556.27953342083833</c:v>
                </c:pt>
                <c:pt idx="3111">
                  <c:v>556.25188098371098</c:v>
                </c:pt>
                <c:pt idx="3112">
                  <c:v>556.2242285465835</c:v>
                </c:pt>
                <c:pt idx="3113">
                  <c:v>556.19657610945603</c:v>
                </c:pt>
                <c:pt idx="3114">
                  <c:v>556.16892367232867</c:v>
                </c:pt>
                <c:pt idx="3115">
                  <c:v>556.1412712352012</c:v>
                </c:pt>
                <c:pt idx="3116">
                  <c:v>556.11361879807373</c:v>
                </c:pt>
                <c:pt idx="3117">
                  <c:v>556.08596636094626</c:v>
                </c:pt>
                <c:pt idx="3118">
                  <c:v>556.0583139238189</c:v>
                </c:pt>
                <c:pt idx="3119">
                  <c:v>556.03066148669143</c:v>
                </c:pt>
                <c:pt idx="3120">
                  <c:v>556.00300904956396</c:v>
                </c:pt>
                <c:pt idx="3121">
                  <c:v>555.9753566124366</c:v>
                </c:pt>
                <c:pt idx="3122">
                  <c:v>555.94770417530913</c:v>
                </c:pt>
                <c:pt idx="3123">
                  <c:v>555.92005173818166</c:v>
                </c:pt>
                <c:pt idx="3124">
                  <c:v>555.89239930105418</c:v>
                </c:pt>
                <c:pt idx="3125">
                  <c:v>555.86474686392683</c:v>
                </c:pt>
                <c:pt idx="3126">
                  <c:v>555.83709442679935</c:v>
                </c:pt>
                <c:pt idx="3127">
                  <c:v>555.80944198967188</c:v>
                </c:pt>
                <c:pt idx="3128">
                  <c:v>555.78178955254452</c:v>
                </c:pt>
                <c:pt idx="3129">
                  <c:v>555.75413711541705</c:v>
                </c:pt>
                <c:pt idx="3130">
                  <c:v>555.72648467828958</c:v>
                </c:pt>
                <c:pt idx="3131">
                  <c:v>555.69883224116211</c:v>
                </c:pt>
                <c:pt idx="3132">
                  <c:v>555.67117980403475</c:v>
                </c:pt>
                <c:pt idx="3133">
                  <c:v>555.64352736690728</c:v>
                </c:pt>
                <c:pt idx="3134">
                  <c:v>555.61587492977981</c:v>
                </c:pt>
                <c:pt idx="3135">
                  <c:v>555.58822249265245</c:v>
                </c:pt>
                <c:pt idx="3136">
                  <c:v>555.56057005552498</c:v>
                </c:pt>
                <c:pt idx="3137">
                  <c:v>555.53291761839751</c:v>
                </c:pt>
                <c:pt idx="3138">
                  <c:v>555.50526518127003</c:v>
                </c:pt>
                <c:pt idx="3139">
                  <c:v>555.47761274414268</c:v>
                </c:pt>
                <c:pt idx="3140">
                  <c:v>555.4499603070152</c:v>
                </c:pt>
                <c:pt idx="3141">
                  <c:v>555.42230786988773</c:v>
                </c:pt>
                <c:pt idx="3142">
                  <c:v>555.39465543276037</c:v>
                </c:pt>
                <c:pt idx="3143">
                  <c:v>555.3670029956329</c:v>
                </c:pt>
                <c:pt idx="3144">
                  <c:v>555.33935055850543</c:v>
                </c:pt>
                <c:pt idx="3145">
                  <c:v>555.31169812137796</c:v>
                </c:pt>
                <c:pt idx="3146">
                  <c:v>555.2840456842506</c:v>
                </c:pt>
                <c:pt idx="3147">
                  <c:v>555.25639324712313</c:v>
                </c:pt>
                <c:pt idx="3148">
                  <c:v>555.22874080999566</c:v>
                </c:pt>
                <c:pt idx="3149">
                  <c:v>555.2010883728683</c:v>
                </c:pt>
                <c:pt idx="3150">
                  <c:v>555.17343593574083</c:v>
                </c:pt>
                <c:pt idx="3151">
                  <c:v>555.14578349861335</c:v>
                </c:pt>
                <c:pt idx="3152">
                  <c:v>555.118131061486</c:v>
                </c:pt>
                <c:pt idx="3153">
                  <c:v>555.09047862435852</c:v>
                </c:pt>
                <c:pt idx="3154">
                  <c:v>555.06282618723105</c:v>
                </c:pt>
                <c:pt idx="3155">
                  <c:v>555.03517375010358</c:v>
                </c:pt>
                <c:pt idx="3156">
                  <c:v>555.00752131297622</c:v>
                </c:pt>
                <c:pt idx="3157">
                  <c:v>554.97986887584875</c:v>
                </c:pt>
                <c:pt idx="3158">
                  <c:v>554.95221643872128</c:v>
                </c:pt>
                <c:pt idx="3159">
                  <c:v>554.92456400159392</c:v>
                </c:pt>
                <c:pt idx="3160">
                  <c:v>554.89691156446645</c:v>
                </c:pt>
                <c:pt idx="3161">
                  <c:v>554.86925912733898</c:v>
                </c:pt>
                <c:pt idx="3162">
                  <c:v>554.84160669021151</c:v>
                </c:pt>
                <c:pt idx="3163">
                  <c:v>554.81395425308415</c:v>
                </c:pt>
                <c:pt idx="3164">
                  <c:v>554.78630181595668</c:v>
                </c:pt>
                <c:pt idx="3165">
                  <c:v>554.7586493788292</c:v>
                </c:pt>
                <c:pt idx="3166">
                  <c:v>554.73099694170185</c:v>
                </c:pt>
                <c:pt idx="3167">
                  <c:v>554.70334450457437</c:v>
                </c:pt>
                <c:pt idx="3168">
                  <c:v>554.6756920674469</c:v>
                </c:pt>
                <c:pt idx="3169">
                  <c:v>554.64803963031943</c:v>
                </c:pt>
                <c:pt idx="3170">
                  <c:v>554.62038719319207</c:v>
                </c:pt>
                <c:pt idx="3171">
                  <c:v>554.5927347560646</c:v>
                </c:pt>
                <c:pt idx="3172">
                  <c:v>554.56508231893713</c:v>
                </c:pt>
                <c:pt idx="3173">
                  <c:v>554.53742988180977</c:v>
                </c:pt>
                <c:pt idx="3174">
                  <c:v>554.5097774446823</c:v>
                </c:pt>
                <c:pt idx="3175">
                  <c:v>554.48212500755483</c:v>
                </c:pt>
                <c:pt idx="3176">
                  <c:v>554.45447257042736</c:v>
                </c:pt>
                <c:pt idx="3177">
                  <c:v>554.4268201333</c:v>
                </c:pt>
                <c:pt idx="3178">
                  <c:v>554.39916769617253</c:v>
                </c:pt>
                <c:pt idx="3179">
                  <c:v>554.37151525904505</c:v>
                </c:pt>
                <c:pt idx="3180">
                  <c:v>554.3438628219177</c:v>
                </c:pt>
                <c:pt idx="3181">
                  <c:v>554.31621038479022</c:v>
                </c:pt>
                <c:pt idx="3182">
                  <c:v>554.28855794766275</c:v>
                </c:pt>
                <c:pt idx="3183">
                  <c:v>554.26090551053539</c:v>
                </c:pt>
                <c:pt idx="3184">
                  <c:v>554.23325307340792</c:v>
                </c:pt>
                <c:pt idx="3185">
                  <c:v>554.20560063628045</c:v>
                </c:pt>
                <c:pt idx="3186">
                  <c:v>554.17794819915298</c:v>
                </c:pt>
                <c:pt idx="3187">
                  <c:v>554.15029576202562</c:v>
                </c:pt>
                <c:pt idx="3188">
                  <c:v>554.12264332489815</c:v>
                </c:pt>
                <c:pt idx="3189">
                  <c:v>554.09499088777068</c:v>
                </c:pt>
                <c:pt idx="3190">
                  <c:v>554.06733845064332</c:v>
                </c:pt>
                <c:pt idx="3191">
                  <c:v>554.03968601351585</c:v>
                </c:pt>
                <c:pt idx="3192">
                  <c:v>554.01203357638838</c:v>
                </c:pt>
                <c:pt idx="3193">
                  <c:v>553.9843811392609</c:v>
                </c:pt>
                <c:pt idx="3194">
                  <c:v>553.95672870213355</c:v>
                </c:pt>
                <c:pt idx="3195">
                  <c:v>553.92907626500607</c:v>
                </c:pt>
                <c:pt idx="3196">
                  <c:v>553.9014238278786</c:v>
                </c:pt>
                <c:pt idx="3197">
                  <c:v>553.87377139075124</c:v>
                </c:pt>
                <c:pt idx="3198">
                  <c:v>553.84611895362377</c:v>
                </c:pt>
                <c:pt idx="3199">
                  <c:v>553.8184665164963</c:v>
                </c:pt>
                <c:pt idx="3200">
                  <c:v>553.79081407936883</c:v>
                </c:pt>
                <c:pt idx="3201">
                  <c:v>553.76316164224147</c:v>
                </c:pt>
                <c:pt idx="3202">
                  <c:v>553.735509205114</c:v>
                </c:pt>
                <c:pt idx="3203">
                  <c:v>553.70785676798653</c:v>
                </c:pt>
                <c:pt idx="3204">
                  <c:v>553.68020433085917</c:v>
                </c:pt>
                <c:pt idx="3205">
                  <c:v>553.6525518937317</c:v>
                </c:pt>
                <c:pt idx="3206">
                  <c:v>553.62489945660423</c:v>
                </c:pt>
                <c:pt idx="3207">
                  <c:v>553.59724701947675</c:v>
                </c:pt>
                <c:pt idx="3208">
                  <c:v>553.5695945823494</c:v>
                </c:pt>
                <c:pt idx="3209">
                  <c:v>553.54194214522192</c:v>
                </c:pt>
                <c:pt idx="3210">
                  <c:v>553.51428970809445</c:v>
                </c:pt>
                <c:pt idx="3211">
                  <c:v>553.48663727096709</c:v>
                </c:pt>
                <c:pt idx="3212">
                  <c:v>553.45898483383962</c:v>
                </c:pt>
                <c:pt idx="3213">
                  <c:v>553.43133239671215</c:v>
                </c:pt>
                <c:pt idx="3214">
                  <c:v>553.40367995958468</c:v>
                </c:pt>
                <c:pt idx="3215">
                  <c:v>553.37602752245732</c:v>
                </c:pt>
                <c:pt idx="3216">
                  <c:v>553.34837508532985</c:v>
                </c:pt>
                <c:pt idx="3217">
                  <c:v>553.32072264820238</c:v>
                </c:pt>
                <c:pt idx="3218">
                  <c:v>553.29307021107502</c:v>
                </c:pt>
                <c:pt idx="3219">
                  <c:v>553.26541777394755</c:v>
                </c:pt>
                <c:pt idx="3220">
                  <c:v>553.23776533682008</c:v>
                </c:pt>
                <c:pt idx="3221">
                  <c:v>553.2101128996926</c:v>
                </c:pt>
                <c:pt idx="3222">
                  <c:v>553.18246046256525</c:v>
                </c:pt>
                <c:pt idx="3223">
                  <c:v>553.15480802543777</c:v>
                </c:pt>
                <c:pt idx="3224">
                  <c:v>553.1271555883103</c:v>
                </c:pt>
                <c:pt idx="3225">
                  <c:v>553.09950315118294</c:v>
                </c:pt>
                <c:pt idx="3226">
                  <c:v>553.07185071405547</c:v>
                </c:pt>
                <c:pt idx="3227">
                  <c:v>553.044198276928</c:v>
                </c:pt>
                <c:pt idx="3228">
                  <c:v>553.01654583980053</c:v>
                </c:pt>
                <c:pt idx="3229">
                  <c:v>552.98889340267317</c:v>
                </c:pt>
                <c:pt idx="3230">
                  <c:v>552.9612409655457</c:v>
                </c:pt>
                <c:pt idx="3231">
                  <c:v>552.93358852841823</c:v>
                </c:pt>
                <c:pt idx="3232">
                  <c:v>552.90593609129087</c:v>
                </c:pt>
                <c:pt idx="3233">
                  <c:v>552.8782836541634</c:v>
                </c:pt>
                <c:pt idx="3234">
                  <c:v>552.85063121703593</c:v>
                </c:pt>
                <c:pt idx="3235">
                  <c:v>552.82297877990845</c:v>
                </c:pt>
                <c:pt idx="3236">
                  <c:v>552.7953263427811</c:v>
                </c:pt>
                <c:pt idx="3237">
                  <c:v>552.76767390565362</c:v>
                </c:pt>
                <c:pt idx="3238">
                  <c:v>552.74002146852615</c:v>
                </c:pt>
                <c:pt idx="3239">
                  <c:v>552.71236903139879</c:v>
                </c:pt>
                <c:pt idx="3240">
                  <c:v>552.68471659427132</c:v>
                </c:pt>
                <c:pt idx="3241">
                  <c:v>552.65706415714385</c:v>
                </c:pt>
                <c:pt idx="3242">
                  <c:v>552.62941172001649</c:v>
                </c:pt>
                <c:pt idx="3243">
                  <c:v>552.60175928288902</c:v>
                </c:pt>
                <c:pt idx="3244">
                  <c:v>552.57410684576155</c:v>
                </c:pt>
                <c:pt idx="3245">
                  <c:v>552.54645440863408</c:v>
                </c:pt>
                <c:pt idx="3246">
                  <c:v>552.51880197150672</c:v>
                </c:pt>
                <c:pt idx="3247">
                  <c:v>552.49114953437925</c:v>
                </c:pt>
                <c:pt idx="3248">
                  <c:v>552.46349709725177</c:v>
                </c:pt>
                <c:pt idx="3249">
                  <c:v>552.43584466012442</c:v>
                </c:pt>
                <c:pt idx="3250">
                  <c:v>552.40819222299695</c:v>
                </c:pt>
                <c:pt idx="3251">
                  <c:v>552.38053978586947</c:v>
                </c:pt>
                <c:pt idx="3252">
                  <c:v>552.352887348742</c:v>
                </c:pt>
                <c:pt idx="3253">
                  <c:v>552.32523491161464</c:v>
                </c:pt>
                <c:pt idx="3254">
                  <c:v>552.29758247448717</c:v>
                </c:pt>
                <c:pt idx="3255">
                  <c:v>552.2699300373597</c:v>
                </c:pt>
                <c:pt idx="3256">
                  <c:v>552.24227760023234</c:v>
                </c:pt>
                <c:pt idx="3257">
                  <c:v>552.21462516310487</c:v>
                </c:pt>
                <c:pt idx="3258">
                  <c:v>552.1869727259774</c:v>
                </c:pt>
                <c:pt idx="3259">
                  <c:v>552.15932028884993</c:v>
                </c:pt>
                <c:pt idx="3260">
                  <c:v>552.13166785172257</c:v>
                </c:pt>
                <c:pt idx="3261">
                  <c:v>552.1040154145951</c:v>
                </c:pt>
                <c:pt idx="3262">
                  <c:v>552.07636297746762</c:v>
                </c:pt>
                <c:pt idx="3263">
                  <c:v>552.04871054034027</c:v>
                </c:pt>
                <c:pt idx="3264">
                  <c:v>552.02105810321279</c:v>
                </c:pt>
                <c:pt idx="3265">
                  <c:v>551.99340566608532</c:v>
                </c:pt>
                <c:pt idx="3266">
                  <c:v>551.96575322895785</c:v>
                </c:pt>
                <c:pt idx="3267">
                  <c:v>551.93810079183049</c:v>
                </c:pt>
                <c:pt idx="3268">
                  <c:v>551.91044835470302</c:v>
                </c:pt>
                <c:pt idx="3269">
                  <c:v>551.88279591757555</c:v>
                </c:pt>
                <c:pt idx="3270">
                  <c:v>551.85514348044819</c:v>
                </c:pt>
                <c:pt idx="3271">
                  <c:v>551.82749104332072</c:v>
                </c:pt>
                <c:pt idx="3272">
                  <c:v>551.79983860619325</c:v>
                </c:pt>
                <c:pt idx="3273">
                  <c:v>551.77218616906589</c:v>
                </c:pt>
                <c:pt idx="3274">
                  <c:v>551.74453373193842</c:v>
                </c:pt>
                <c:pt idx="3275">
                  <c:v>551.71688129481095</c:v>
                </c:pt>
                <c:pt idx="3276">
                  <c:v>551.68922885768347</c:v>
                </c:pt>
                <c:pt idx="3277">
                  <c:v>551.66157642055612</c:v>
                </c:pt>
                <c:pt idx="3278">
                  <c:v>551.63392398342864</c:v>
                </c:pt>
                <c:pt idx="3279">
                  <c:v>551.60627154630117</c:v>
                </c:pt>
                <c:pt idx="3280">
                  <c:v>551.57861910917381</c:v>
                </c:pt>
                <c:pt idx="3281">
                  <c:v>551.55096667204634</c:v>
                </c:pt>
                <c:pt idx="3282">
                  <c:v>551.52331423491887</c:v>
                </c:pt>
                <c:pt idx="3283">
                  <c:v>551.4956617977914</c:v>
                </c:pt>
                <c:pt idx="3284">
                  <c:v>551.46800936066404</c:v>
                </c:pt>
                <c:pt idx="3285">
                  <c:v>551.44035692353657</c:v>
                </c:pt>
                <c:pt idx="3286">
                  <c:v>551.4127044864091</c:v>
                </c:pt>
                <c:pt idx="3287">
                  <c:v>551.38505204928174</c:v>
                </c:pt>
                <c:pt idx="3288">
                  <c:v>551.35739961215427</c:v>
                </c:pt>
                <c:pt idx="3289">
                  <c:v>551.3297471750268</c:v>
                </c:pt>
                <c:pt idx="3290">
                  <c:v>551.30209473789932</c:v>
                </c:pt>
                <c:pt idx="3291">
                  <c:v>551.27444230077197</c:v>
                </c:pt>
                <c:pt idx="3292">
                  <c:v>551.24678986364449</c:v>
                </c:pt>
                <c:pt idx="3293">
                  <c:v>551.21913742651702</c:v>
                </c:pt>
                <c:pt idx="3294">
                  <c:v>551.19148498938966</c:v>
                </c:pt>
                <c:pt idx="3295">
                  <c:v>551.16383255226219</c:v>
                </c:pt>
                <c:pt idx="3296">
                  <c:v>551.13618011513472</c:v>
                </c:pt>
                <c:pt idx="3297">
                  <c:v>551.10852767800725</c:v>
                </c:pt>
                <c:pt idx="3298">
                  <c:v>551.08087524087989</c:v>
                </c:pt>
                <c:pt idx="3299">
                  <c:v>551.05322280375242</c:v>
                </c:pt>
                <c:pt idx="3300">
                  <c:v>551.02557036662495</c:v>
                </c:pt>
                <c:pt idx="3301">
                  <c:v>550.99791792949759</c:v>
                </c:pt>
                <c:pt idx="3302">
                  <c:v>550.97026549237012</c:v>
                </c:pt>
                <c:pt idx="3303">
                  <c:v>550.94261305524265</c:v>
                </c:pt>
                <c:pt idx="3304">
                  <c:v>550.91496061811517</c:v>
                </c:pt>
                <c:pt idx="3305">
                  <c:v>550.88730818098782</c:v>
                </c:pt>
                <c:pt idx="3306">
                  <c:v>550.85965574386034</c:v>
                </c:pt>
                <c:pt idx="3307">
                  <c:v>550.83200330673287</c:v>
                </c:pt>
                <c:pt idx="3308">
                  <c:v>550.80435086960551</c:v>
                </c:pt>
                <c:pt idx="3309">
                  <c:v>550.77669843247804</c:v>
                </c:pt>
                <c:pt idx="3310">
                  <c:v>550.74904599535057</c:v>
                </c:pt>
                <c:pt idx="3311">
                  <c:v>550.7213935582231</c:v>
                </c:pt>
                <c:pt idx="3312">
                  <c:v>550.69374112109574</c:v>
                </c:pt>
                <c:pt idx="3313">
                  <c:v>550.66608868396827</c:v>
                </c:pt>
                <c:pt idx="3314">
                  <c:v>550.6384362468408</c:v>
                </c:pt>
                <c:pt idx="3315">
                  <c:v>550.61078380971344</c:v>
                </c:pt>
                <c:pt idx="3316">
                  <c:v>550.58313137258597</c:v>
                </c:pt>
                <c:pt idx="3317">
                  <c:v>550.5554789354585</c:v>
                </c:pt>
                <c:pt idx="3318">
                  <c:v>550.52782649833102</c:v>
                </c:pt>
                <c:pt idx="3319">
                  <c:v>550.50017406120367</c:v>
                </c:pt>
                <c:pt idx="3320">
                  <c:v>550.47252162407619</c:v>
                </c:pt>
                <c:pt idx="3321">
                  <c:v>550.44486918694872</c:v>
                </c:pt>
                <c:pt idx="3322">
                  <c:v>550.41721674982136</c:v>
                </c:pt>
                <c:pt idx="3323">
                  <c:v>550.38956431269389</c:v>
                </c:pt>
                <c:pt idx="3324">
                  <c:v>550.36191187556642</c:v>
                </c:pt>
                <c:pt idx="3325">
                  <c:v>550.33425943843895</c:v>
                </c:pt>
                <c:pt idx="3326">
                  <c:v>550.30660700131159</c:v>
                </c:pt>
                <c:pt idx="3327">
                  <c:v>550.27895456418412</c:v>
                </c:pt>
                <c:pt idx="3328">
                  <c:v>550.25130212705665</c:v>
                </c:pt>
                <c:pt idx="3329">
                  <c:v>550.22364968992929</c:v>
                </c:pt>
                <c:pt idx="3330">
                  <c:v>550.19599725280182</c:v>
                </c:pt>
                <c:pt idx="3331">
                  <c:v>550.16834481567435</c:v>
                </c:pt>
                <c:pt idx="3332">
                  <c:v>550.14069237854699</c:v>
                </c:pt>
                <c:pt idx="3333">
                  <c:v>550.11303994141952</c:v>
                </c:pt>
                <c:pt idx="3334">
                  <c:v>550.08538750429204</c:v>
                </c:pt>
                <c:pt idx="3335">
                  <c:v>550.05773506716457</c:v>
                </c:pt>
                <c:pt idx="3336">
                  <c:v>550.03008263003721</c:v>
                </c:pt>
                <c:pt idx="3337">
                  <c:v>550.00243019290974</c:v>
                </c:pt>
                <c:pt idx="3338">
                  <c:v>549.97477775578227</c:v>
                </c:pt>
                <c:pt idx="3339">
                  <c:v>549.94712531865491</c:v>
                </c:pt>
                <c:pt idx="3340">
                  <c:v>549.91947288152744</c:v>
                </c:pt>
                <c:pt idx="3341">
                  <c:v>549.89182044439997</c:v>
                </c:pt>
                <c:pt idx="3342">
                  <c:v>549.8641680072725</c:v>
                </c:pt>
                <c:pt idx="3343">
                  <c:v>549.83651557014514</c:v>
                </c:pt>
                <c:pt idx="3344">
                  <c:v>549.80886313301767</c:v>
                </c:pt>
                <c:pt idx="3345">
                  <c:v>549.78121069589019</c:v>
                </c:pt>
                <c:pt idx="3346">
                  <c:v>549.75355825876284</c:v>
                </c:pt>
                <c:pt idx="3347">
                  <c:v>549.72590582163537</c:v>
                </c:pt>
                <c:pt idx="3348">
                  <c:v>549.69825338450789</c:v>
                </c:pt>
                <c:pt idx="3349">
                  <c:v>549.67060094738042</c:v>
                </c:pt>
                <c:pt idx="3350">
                  <c:v>549.64294851025306</c:v>
                </c:pt>
                <c:pt idx="3351">
                  <c:v>549.61529607312559</c:v>
                </c:pt>
                <c:pt idx="3352">
                  <c:v>549.58764363599812</c:v>
                </c:pt>
                <c:pt idx="3353">
                  <c:v>549.55999119887076</c:v>
                </c:pt>
                <c:pt idx="3354">
                  <c:v>549.53233876174329</c:v>
                </c:pt>
                <c:pt idx="3355">
                  <c:v>549.50468632461582</c:v>
                </c:pt>
                <c:pt idx="3356">
                  <c:v>549.47703388748835</c:v>
                </c:pt>
                <c:pt idx="3357">
                  <c:v>549.44938145036099</c:v>
                </c:pt>
                <c:pt idx="3358">
                  <c:v>549.42172901323352</c:v>
                </c:pt>
                <c:pt idx="3359">
                  <c:v>549.39407657610604</c:v>
                </c:pt>
                <c:pt idx="3360">
                  <c:v>549.36642413897869</c:v>
                </c:pt>
                <c:pt idx="3361">
                  <c:v>549.33877170185121</c:v>
                </c:pt>
                <c:pt idx="3362">
                  <c:v>549.31111926472374</c:v>
                </c:pt>
                <c:pt idx="3363">
                  <c:v>549.28346682759638</c:v>
                </c:pt>
                <c:pt idx="3364">
                  <c:v>549.25581439046891</c:v>
                </c:pt>
                <c:pt idx="3365">
                  <c:v>549.22816195334144</c:v>
                </c:pt>
                <c:pt idx="3366">
                  <c:v>549.20050951621397</c:v>
                </c:pt>
                <c:pt idx="3367">
                  <c:v>549.17285707908661</c:v>
                </c:pt>
                <c:pt idx="3368">
                  <c:v>549.14520464195914</c:v>
                </c:pt>
                <c:pt idx="3369">
                  <c:v>549.11755220483167</c:v>
                </c:pt>
                <c:pt idx="3370">
                  <c:v>549.08989976770431</c:v>
                </c:pt>
                <c:pt idx="3371">
                  <c:v>549.06224733057684</c:v>
                </c:pt>
                <c:pt idx="3372">
                  <c:v>549.03459489344937</c:v>
                </c:pt>
                <c:pt idx="3373">
                  <c:v>549.00694245632189</c:v>
                </c:pt>
                <c:pt idx="3374">
                  <c:v>548.97929001919454</c:v>
                </c:pt>
                <c:pt idx="3375">
                  <c:v>548.95163758206706</c:v>
                </c:pt>
                <c:pt idx="3376">
                  <c:v>548.92398514493959</c:v>
                </c:pt>
                <c:pt idx="3377">
                  <c:v>548.89633270781223</c:v>
                </c:pt>
                <c:pt idx="3378">
                  <c:v>548.86868027068476</c:v>
                </c:pt>
                <c:pt idx="3379">
                  <c:v>548.84102783355729</c:v>
                </c:pt>
                <c:pt idx="3380">
                  <c:v>548.81337539642982</c:v>
                </c:pt>
                <c:pt idx="3381">
                  <c:v>548.78572295930246</c:v>
                </c:pt>
                <c:pt idx="3382">
                  <c:v>548.75807052217499</c:v>
                </c:pt>
                <c:pt idx="3383">
                  <c:v>548.73041808504752</c:v>
                </c:pt>
                <c:pt idx="3384">
                  <c:v>548.70276564792016</c:v>
                </c:pt>
                <c:pt idx="3385">
                  <c:v>548.67511321079269</c:v>
                </c:pt>
                <c:pt idx="3386">
                  <c:v>548.64746077366522</c:v>
                </c:pt>
                <c:pt idx="3387">
                  <c:v>548.61980833653774</c:v>
                </c:pt>
                <c:pt idx="3388">
                  <c:v>548.59215589941039</c:v>
                </c:pt>
                <c:pt idx="3389">
                  <c:v>548.56450346228291</c:v>
                </c:pt>
                <c:pt idx="3390">
                  <c:v>548.53685102515544</c:v>
                </c:pt>
                <c:pt idx="3391">
                  <c:v>548.50919858802808</c:v>
                </c:pt>
                <c:pt idx="3392">
                  <c:v>548.48154615090061</c:v>
                </c:pt>
                <c:pt idx="3393">
                  <c:v>548.45389371377314</c:v>
                </c:pt>
                <c:pt idx="3394">
                  <c:v>548.42624127664567</c:v>
                </c:pt>
                <c:pt idx="3395">
                  <c:v>548.39858883951831</c:v>
                </c:pt>
                <c:pt idx="3396">
                  <c:v>548.37093640239084</c:v>
                </c:pt>
                <c:pt idx="3397">
                  <c:v>548.34328396526337</c:v>
                </c:pt>
                <c:pt idx="3398">
                  <c:v>548.31563152813601</c:v>
                </c:pt>
                <c:pt idx="3399">
                  <c:v>548.28797909100854</c:v>
                </c:pt>
                <c:pt idx="3400">
                  <c:v>548.26032665388107</c:v>
                </c:pt>
                <c:pt idx="3401">
                  <c:v>548.23267421675359</c:v>
                </c:pt>
                <c:pt idx="3402">
                  <c:v>548.20502177962624</c:v>
                </c:pt>
                <c:pt idx="3403">
                  <c:v>548.17736934249876</c:v>
                </c:pt>
                <c:pt idx="3404">
                  <c:v>548.14971690537129</c:v>
                </c:pt>
                <c:pt idx="3405">
                  <c:v>548.12206446824393</c:v>
                </c:pt>
                <c:pt idx="3406">
                  <c:v>548.09441203111646</c:v>
                </c:pt>
                <c:pt idx="3407">
                  <c:v>548.06675959398899</c:v>
                </c:pt>
                <c:pt idx="3408">
                  <c:v>548.03910715686152</c:v>
                </c:pt>
                <c:pt idx="3409">
                  <c:v>548.01145471973416</c:v>
                </c:pt>
                <c:pt idx="3410">
                  <c:v>547.98380228260669</c:v>
                </c:pt>
                <c:pt idx="3411">
                  <c:v>547.95614984547922</c:v>
                </c:pt>
                <c:pt idx="3412">
                  <c:v>547.92849740835186</c:v>
                </c:pt>
                <c:pt idx="3413">
                  <c:v>547.90084497122439</c:v>
                </c:pt>
                <c:pt idx="3414">
                  <c:v>547.87319253409692</c:v>
                </c:pt>
                <c:pt idx="3415">
                  <c:v>547.84554009696944</c:v>
                </c:pt>
                <c:pt idx="3416">
                  <c:v>547.81788765984209</c:v>
                </c:pt>
                <c:pt idx="3417">
                  <c:v>547.79023522271461</c:v>
                </c:pt>
                <c:pt idx="3418">
                  <c:v>547.76258278558714</c:v>
                </c:pt>
                <c:pt idx="3419">
                  <c:v>547.73493034845978</c:v>
                </c:pt>
                <c:pt idx="3420">
                  <c:v>547.70727791133231</c:v>
                </c:pt>
                <c:pt idx="3421">
                  <c:v>547.67962547420484</c:v>
                </c:pt>
                <c:pt idx="3422">
                  <c:v>547.65197303707748</c:v>
                </c:pt>
                <c:pt idx="3423">
                  <c:v>547.62432059995001</c:v>
                </c:pt>
                <c:pt idx="3424">
                  <c:v>547.59666816282254</c:v>
                </c:pt>
                <c:pt idx="3425">
                  <c:v>547.56901572569507</c:v>
                </c:pt>
                <c:pt idx="3426">
                  <c:v>547.54136328856771</c:v>
                </c:pt>
                <c:pt idx="3427">
                  <c:v>547.51371085144024</c:v>
                </c:pt>
                <c:pt idx="3428">
                  <c:v>547.48605841431277</c:v>
                </c:pt>
                <c:pt idx="3429">
                  <c:v>547.45840597718541</c:v>
                </c:pt>
                <c:pt idx="3430">
                  <c:v>547.43075354005794</c:v>
                </c:pt>
                <c:pt idx="3431">
                  <c:v>547.40310110293046</c:v>
                </c:pt>
                <c:pt idx="3432">
                  <c:v>547.37544866580299</c:v>
                </c:pt>
                <c:pt idx="3433">
                  <c:v>547.34779622867563</c:v>
                </c:pt>
                <c:pt idx="3434">
                  <c:v>547.32014379154816</c:v>
                </c:pt>
                <c:pt idx="3435">
                  <c:v>547.29249135442069</c:v>
                </c:pt>
                <c:pt idx="3436">
                  <c:v>547.26483891729333</c:v>
                </c:pt>
                <c:pt idx="3437">
                  <c:v>547.23718648016586</c:v>
                </c:pt>
                <c:pt idx="3438">
                  <c:v>547.20953404303839</c:v>
                </c:pt>
                <c:pt idx="3439">
                  <c:v>547.18188160591092</c:v>
                </c:pt>
                <c:pt idx="3440">
                  <c:v>547.15422916878356</c:v>
                </c:pt>
                <c:pt idx="3441">
                  <c:v>547.12657673165609</c:v>
                </c:pt>
                <c:pt idx="3442">
                  <c:v>547.09892429452862</c:v>
                </c:pt>
                <c:pt idx="3443">
                  <c:v>547.07127185740126</c:v>
                </c:pt>
                <c:pt idx="3444">
                  <c:v>547.04361942027379</c:v>
                </c:pt>
                <c:pt idx="3445">
                  <c:v>547.01596698314631</c:v>
                </c:pt>
                <c:pt idx="3446">
                  <c:v>546.98831454601884</c:v>
                </c:pt>
                <c:pt idx="3447">
                  <c:v>546.96066210889148</c:v>
                </c:pt>
                <c:pt idx="3448">
                  <c:v>546.93300967176401</c:v>
                </c:pt>
                <c:pt idx="3449">
                  <c:v>546.90535723463654</c:v>
                </c:pt>
                <c:pt idx="3450">
                  <c:v>546.87770479750918</c:v>
                </c:pt>
                <c:pt idx="3451">
                  <c:v>546.85005236038171</c:v>
                </c:pt>
                <c:pt idx="3452">
                  <c:v>546.82239992325424</c:v>
                </c:pt>
                <c:pt idx="3453">
                  <c:v>546.79474748612688</c:v>
                </c:pt>
                <c:pt idx="3454">
                  <c:v>546.76709504899941</c:v>
                </c:pt>
                <c:pt idx="3455">
                  <c:v>546.73944261187194</c:v>
                </c:pt>
                <c:pt idx="3456">
                  <c:v>546.71179017474446</c:v>
                </c:pt>
                <c:pt idx="3457">
                  <c:v>546.68413773761711</c:v>
                </c:pt>
                <c:pt idx="3458">
                  <c:v>546.65648530048963</c:v>
                </c:pt>
                <c:pt idx="3459">
                  <c:v>546.62883286336216</c:v>
                </c:pt>
                <c:pt idx="3460">
                  <c:v>546.60118042623481</c:v>
                </c:pt>
                <c:pt idx="3461">
                  <c:v>546.57352798910733</c:v>
                </c:pt>
                <c:pt idx="3462">
                  <c:v>546.54587555197986</c:v>
                </c:pt>
                <c:pt idx="3463">
                  <c:v>546.51822311485239</c:v>
                </c:pt>
                <c:pt idx="3464">
                  <c:v>546.49057067772503</c:v>
                </c:pt>
                <c:pt idx="3465">
                  <c:v>546.46291824059756</c:v>
                </c:pt>
                <c:pt idx="3466">
                  <c:v>546.43526580347009</c:v>
                </c:pt>
                <c:pt idx="3467">
                  <c:v>546.40761336634273</c:v>
                </c:pt>
                <c:pt idx="3468">
                  <c:v>546.37996092921526</c:v>
                </c:pt>
                <c:pt idx="3469">
                  <c:v>546.35230849208779</c:v>
                </c:pt>
                <c:pt idx="3470">
                  <c:v>546.32465605496031</c:v>
                </c:pt>
                <c:pt idx="3471">
                  <c:v>546.29700361783296</c:v>
                </c:pt>
                <c:pt idx="3472">
                  <c:v>546.26935118070548</c:v>
                </c:pt>
                <c:pt idx="3473">
                  <c:v>546.24169874357801</c:v>
                </c:pt>
                <c:pt idx="3474">
                  <c:v>546.21404630645065</c:v>
                </c:pt>
                <c:pt idx="3475">
                  <c:v>546.18639386932318</c:v>
                </c:pt>
                <c:pt idx="3476">
                  <c:v>546.15874143219571</c:v>
                </c:pt>
                <c:pt idx="3477">
                  <c:v>546.13108899506824</c:v>
                </c:pt>
                <c:pt idx="3478">
                  <c:v>546.10343655794088</c:v>
                </c:pt>
                <c:pt idx="3479">
                  <c:v>546.07578412081341</c:v>
                </c:pt>
                <c:pt idx="3480">
                  <c:v>546.04813168368594</c:v>
                </c:pt>
                <c:pt idx="3481">
                  <c:v>546.02047924655858</c:v>
                </c:pt>
                <c:pt idx="3482">
                  <c:v>545.99282680943111</c:v>
                </c:pt>
                <c:pt idx="3483">
                  <c:v>545.96517437230364</c:v>
                </c:pt>
                <c:pt idx="3484">
                  <c:v>545.93752193517616</c:v>
                </c:pt>
                <c:pt idx="3485">
                  <c:v>545.90986949804881</c:v>
                </c:pt>
                <c:pt idx="3486">
                  <c:v>545.88221706092133</c:v>
                </c:pt>
                <c:pt idx="3487">
                  <c:v>545.85456462379386</c:v>
                </c:pt>
                <c:pt idx="3488">
                  <c:v>545.8269121866665</c:v>
                </c:pt>
                <c:pt idx="3489">
                  <c:v>545.79925974953903</c:v>
                </c:pt>
                <c:pt idx="3490">
                  <c:v>545.77160731241156</c:v>
                </c:pt>
                <c:pt idx="3491">
                  <c:v>545.74395487528409</c:v>
                </c:pt>
                <c:pt idx="3492">
                  <c:v>545.71630243815673</c:v>
                </c:pt>
                <c:pt idx="3493">
                  <c:v>545.68865000102926</c:v>
                </c:pt>
                <c:pt idx="3494">
                  <c:v>545.66099756390179</c:v>
                </c:pt>
                <c:pt idx="3495">
                  <c:v>545.63334512677443</c:v>
                </c:pt>
                <c:pt idx="3496">
                  <c:v>545.60569268964696</c:v>
                </c:pt>
                <c:pt idx="3497">
                  <c:v>545.57804025251949</c:v>
                </c:pt>
                <c:pt idx="3498">
                  <c:v>545.55038781539201</c:v>
                </c:pt>
                <c:pt idx="3499">
                  <c:v>545.52273537826466</c:v>
                </c:pt>
                <c:pt idx="3500">
                  <c:v>545.49508294113718</c:v>
                </c:pt>
                <c:pt idx="3501">
                  <c:v>545.46743050400971</c:v>
                </c:pt>
                <c:pt idx="3502">
                  <c:v>545.43977806688235</c:v>
                </c:pt>
                <c:pt idx="3503">
                  <c:v>545.41212562975488</c:v>
                </c:pt>
                <c:pt idx="3504">
                  <c:v>545.38447319262741</c:v>
                </c:pt>
                <c:pt idx="3505">
                  <c:v>545.35682075549994</c:v>
                </c:pt>
                <c:pt idx="3506">
                  <c:v>545.32916831837258</c:v>
                </c:pt>
                <c:pt idx="3507">
                  <c:v>545.30151588124511</c:v>
                </c:pt>
                <c:pt idx="3508">
                  <c:v>545.27386344411764</c:v>
                </c:pt>
                <c:pt idx="3509">
                  <c:v>545.24621100699028</c:v>
                </c:pt>
                <c:pt idx="3510">
                  <c:v>545.21855856986281</c:v>
                </c:pt>
                <c:pt idx="3511">
                  <c:v>545.19090613273534</c:v>
                </c:pt>
                <c:pt idx="3512">
                  <c:v>545.16325369560786</c:v>
                </c:pt>
                <c:pt idx="3513">
                  <c:v>545.13560125848051</c:v>
                </c:pt>
                <c:pt idx="3514">
                  <c:v>545.10794882135303</c:v>
                </c:pt>
                <c:pt idx="3515">
                  <c:v>545.08029638422556</c:v>
                </c:pt>
                <c:pt idx="3516">
                  <c:v>545.0526439470982</c:v>
                </c:pt>
                <c:pt idx="3517">
                  <c:v>545.02499150997073</c:v>
                </c:pt>
                <c:pt idx="3518">
                  <c:v>544.99733907284326</c:v>
                </c:pt>
                <c:pt idx="3519">
                  <c:v>544.9696866357159</c:v>
                </c:pt>
                <c:pt idx="3520">
                  <c:v>544.94203419858843</c:v>
                </c:pt>
                <c:pt idx="3521">
                  <c:v>544.91438176146096</c:v>
                </c:pt>
                <c:pt idx="3522">
                  <c:v>544.88672932433349</c:v>
                </c:pt>
                <c:pt idx="3523">
                  <c:v>544.85907688720613</c:v>
                </c:pt>
                <c:pt idx="3524">
                  <c:v>544.83142445007866</c:v>
                </c:pt>
                <c:pt idx="3525">
                  <c:v>544.80377201295119</c:v>
                </c:pt>
                <c:pt idx="3526">
                  <c:v>544.77611957582383</c:v>
                </c:pt>
                <c:pt idx="3527">
                  <c:v>544.74846713869636</c:v>
                </c:pt>
                <c:pt idx="3528">
                  <c:v>544.72081470156888</c:v>
                </c:pt>
                <c:pt idx="3529">
                  <c:v>544.69316226444141</c:v>
                </c:pt>
                <c:pt idx="3530">
                  <c:v>544.66550982731405</c:v>
                </c:pt>
                <c:pt idx="3531">
                  <c:v>544.63785739018658</c:v>
                </c:pt>
                <c:pt idx="3532">
                  <c:v>544.61020495305911</c:v>
                </c:pt>
                <c:pt idx="3533">
                  <c:v>544.58255251593175</c:v>
                </c:pt>
                <c:pt idx="3534">
                  <c:v>544.55490007880428</c:v>
                </c:pt>
                <c:pt idx="3535">
                  <c:v>544.52724764167681</c:v>
                </c:pt>
                <c:pt idx="3536">
                  <c:v>544.49959520454934</c:v>
                </c:pt>
                <c:pt idx="3537">
                  <c:v>544.47194276742198</c:v>
                </c:pt>
                <c:pt idx="3538">
                  <c:v>544.44429033029451</c:v>
                </c:pt>
                <c:pt idx="3539">
                  <c:v>544.41663789316704</c:v>
                </c:pt>
                <c:pt idx="3540">
                  <c:v>544.38898545603968</c:v>
                </c:pt>
                <c:pt idx="3541">
                  <c:v>544.36133301891221</c:v>
                </c:pt>
                <c:pt idx="3542">
                  <c:v>544.33368058178473</c:v>
                </c:pt>
                <c:pt idx="3543">
                  <c:v>544.30602814465738</c:v>
                </c:pt>
                <c:pt idx="3544">
                  <c:v>544.2783757075299</c:v>
                </c:pt>
                <c:pt idx="3545">
                  <c:v>544.25072327040243</c:v>
                </c:pt>
                <c:pt idx="3546">
                  <c:v>544.22307083327496</c:v>
                </c:pt>
                <c:pt idx="3547">
                  <c:v>544.1954183961476</c:v>
                </c:pt>
                <c:pt idx="3548">
                  <c:v>544.16776595902013</c:v>
                </c:pt>
                <c:pt idx="3549">
                  <c:v>544.14011352189266</c:v>
                </c:pt>
                <c:pt idx="3550">
                  <c:v>544.1124610847653</c:v>
                </c:pt>
                <c:pt idx="3551">
                  <c:v>544.08480864763783</c:v>
                </c:pt>
                <c:pt idx="3552">
                  <c:v>544.05715621051036</c:v>
                </c:pt>
                <c:pt idx="3553">
                  <c:v>544.02950377338288</c:v>
                </c:pt>
                <c:pt idx="3554">
                  <c:v>544.00185133625553</c:v>
                </c:pt>
                <c:pt idx="3555">
                  <c:v>543.97419889912806</c:v>
                </c:pt>
                <c:pt idx="3556">
                  <c:v>543.94654646200058</c:v>
                </c:pt>
                <c:pt idx="3557">
                  <c:v>543.91889402487323</c:v>
                </c:pt>
                <c:pt idx="3558">
                  <c:v>543.89124158774575</c:v>
                </c:pt>
                <c:pt idx="3559">
                  <c:v>543.86358915061828</c:v>
                </c:pt>
                <c:pt idx="3560">
                  <c:v>543.83593671349081</c:v>
                </c:pt>
                <c:pt idx="3561">
                  <c:v>543.80828427636345</c:v>
                </c:pt>
                <c:pt idx="3562">
                  <c:v>543.78063183923598</c:v>
                </c:pt>
                <c:pt idx="3563">
                  <c:v>543.75297940210851</c:v>
                </c:pt>
                <c:pt idx="3564">
                  <c:v>543.72532696498115</c:v>
                </c:pt>
                <c:pt idx="3565">
                  <c:v>543.69767452785368</c:v>
                </c:pt>
                <c:pt idx="3566">
                  <c:v>543.67002209072621</c:v>
                </c:pt>
                <c:pt idx="3567">
                  <c:v>543.64236965359873</c:v>
                </c:pt>
                <c:pt idx="3568">
                  <c:v>543.61471721647138</c:v>
                </c:pt>
                <c:pt idx="3569">
                  <c:v>543.5870647793439</c:v>
                </c:pt>
                <c:pt idx="3570">
                  <c:v>543.55941234221643</c:v>
                </c:pt>
                <c:pt idx="3571">
                  <c:v>543.53175990508907</c:v>
                </c:pt>
                <c:pt idx="3572">
                  <c:v>543.5041074679616</c:v>
                </c:pt>
                <c:pt idx="3573">
                  <c:v>543.47645503083413</c:v>
                </c:pt>
                <c:pt idx="3574">
                  <c:v>543.44880259370666</c:v>
                </c:pt>
                <c:pt idx="3575">
                  <c:v>543.4211501565793</c:v>
                </c:pt>
                <c:pt idx="3576">
                  <c:v>543.39349771945183</c:v>
                </c:pt>
                <c:pt idx="3577">
                  <c:v>543.36584528232436</c:v>
                </c:pt>
                <c:pt idx="3578">
                  <c:v>543.338192845197</c:v>
                </c:pt>
                <c:pt idx="3579">
                  <c:v>543.31054040806953</c:v>
                </c:pt>
                <c:pt idx="3580">
                  <c:v>543.28288797094206</c:v>
                </c:pt>
                <c:pt idx="3581">
                  <c:v>543.25523553381458</c:v>
                </c:pt>
                <c:pt idx="3582">
                  <c:v>543.22758309668723</c:v>
                </c:pt>
                <c:pt idx="3583">
                  <c:v>543.19993065955975</c:v>
                </c:pt>
                <c:pt idx="3584">
                  <c:v>543.17227822243228</c:v>
                </c:pt>
                <c:pt idx="3585">
                  <c:v>543.14462578530492</c:v>
                </c:pt>
                <c:pt idx="3586">
                  <c:v>543.11697334817745</c:v>
                </c:pt>
                <c:pt idx="3587">
                  <c:v>543.08932091104998</c:v>
                </c:pt>
                <c:pt idx="3588">
                  <c:v>543.06166847392251</c:v>
                </c:pt>
                <c:pt idx="3589">
                  <c:v>543.03401603679515</c:v>
                </c:pt>
                <c:pt idx="3590">
                  <c:v>543.00636359966768</c:v>
                </c:pt>
                <c:pt idx="3591">
                  <c:v>542.97871116254021</c:v>
                </c:pt>
                <c:pt idx="3592">
                  <c:v>542.95105872541285</c:v>
                </c:pt>
                <c:pt idx="3593">
                  <c:v>542.92340628828538</c:v>
                </c:pt>
                <c:pt idx="3594">
                  <c:v>542.89575385115791</c:v>
                </c:pt>
                <c:pt idx="3595">
                  <c:v>542.86810141403043</c:v>
                </c:pt>
                <c:pt idx="3596">
                  <c:v>542.84044897690308</c:v>
                </c:pt>
                <c:pt idx="3597">
                  <c:v>542.8127965397756</c:v>
                </c:pt>
                <c:pt idx="3598">
                  <c:v>542.78514410264813</c:v>
                </c:pt>
                <c:pt idx="3599">
                  <c:v>542.75749166552077</c:v>
                </c:pt>
                <c:pt idx="3600">
                  <c:v>542.7298392283933</c:v>
                </c:pt>
                <c:pt idx="3601">
                  <c:v>542.70218679126583</c:v>
                </c:pt>
                <c:pt idx="3602">
                  <c:v>542.67453435413836</c:v>
                </c:pt>
                <c:pt idx="3603">
                  <c:v>542.646881917011</c:v>
                </c:pt>
                <c:pt idx="3604">
                  <c:v>542.61922947988353</c:v>
                </c:pt>
                <c:pt idx="3605">
                  <c:v>542.59157704275606</c:v>
                </c:pt>
                <c:pt idx="3606">
                  <c:v>542.5639246056287</c:v>
                </c:pt>
                <c:pt idx="3607">
                  <c:v>542.53627216850123</c:v>
                </c:pt>
                <c:pt idx="3608">
                  <c:v>542.50861973137376</c:v>
                </c:pt>
                <c:pt idx="3609">
                  <c:v>542.4809672942464</c:v>
                </c:pt>
                <c:pt idx="3610">
                  <c:v>542.45331485711893</c:v>
                </c:pt>
                <c:pt idx="3611">
                  <c:v>542.42566241999145</c:v>
                </c:pt>
                <c:pt idx="3612">
                  <c:v>542.39800998286398</c:v>
                </c:pt>
                <c:pt idx="3613">
                  <c:v>542.37035754573662</c:v>
                </c:pt>
                <c:pt idx="3614">
                  <c:v>542.34270510860915</c:v>
                </c:pt>
                <c:pt idx="3615">
                  <c:v>542.31505267148168</c:v>
                </c:pt>
                <c:pt idx="3616">
                  <c:v>542.28740023435432</c:v>
                </c:pt>
                <c:pt idx="3617">
                  <c:v>542.25974779722685</c:v>
                </c:pt>
                <c:pt idx="3618">
                  <c:v>542.23209536009938</c:v>
                </c:pt>
                <c:pt idx="3619">
                  <c:v>542.20444292297191</c:v>
                </c:pt>
                <c:pt idx="3620">
                  <c:v>542.17679048584455</c:v>
                </c:pt>
                <c:pt idx="3621">
                  <c:v>542.14913804871708</c:v>
                </c:pt>
                <c:pt idx="3622">
                  <c:v>542.12148561158961</c:v>
                </c:pt>
                <c:pt idx="3623">
                  <c:v>542.09383317446225</c:v>
                </c:pt>
                <c:pt idx="3624">
                  <c:v>542.06618073733478</c:v>
                </c:pt>
                <c:pt idx="3625">
                  <c:v>542.0385283002073</c:v>
                </c:pt>
                <c:pt idx="3626">
                  <c:v>542.01087586307983</c:v>
                </c:pt>
                <c:pt idx="3627">
                  <c:v>541.98322342595247</c:v>
                </c:pt>
                <c:pt idx="3628">
                  <c:v>541.955570988825</c:v>
                </c:pt>
                <c:pt idx="3629">
                  <c:v>541.92791855169753</c:v>
                </c:pt>
                <c:pt idx="3630">
                  <c:v>541.90026611457017</c:v>
                </c:pt>
                <c:pt idx="3631">
                  <c:v>541.8726136774427</c:v>
                </c:pt>
                <c:pt idx="3632">
                  <c:v>541.84496124031523</c:v>
                </c:pt>
                <c:pt idx="3633">
                  <c:v>541.81730880318787</c:v>
                </c:pt>
                <c:pt idx="3634">
                  <c:v>541.7896563660604</c:v>
                </c:pt>
                <c:pt idx="3635">
                  <c:v>541.76200392893293</c:v>
                </c:pt>
                <c:pt idx="3636">
                  <c:v>541.73435149180546</c:v>
                </c:pt>
                <c:pt idx="3637">
                  <c:v>541.7066990546781</c:v>
                </c:pt>
                <c:pt idx="3638">
                  <c:v>541.67904661755063</c:v>
                </c:pt>
                <c:pt idx="3639">
                  <c:v>541.65139418042315</c:v>
                </c:pt>
                <c:pt idx="3640">
                  <c:v>541.6237417432958</c:v>
                </c:pt>
                <c:pt idx="3641">
                  <c:v>541.59608930616832</c:v>
                </c:pt>
                <c:pt idx="3642">
                  <c:v>541.56843686904085</c:v>
                </c:pt>
                <c:pt idx="3643">
                  <c:v>541.54078443191338</c:v>
                </c:pt>
                <c:pt idx="3644">
                  <c:v>541.51313199478602</c:v>
                </c:pt>
                <c:pt idx="3645">
                  <c:v>541.48547955765855</c:v>
                </c:pt>
                <c:pt idx="3646">
                  <c:v>541.45782712053108</c:v>
                </c:pt>
                <c:pt idx="3647">
                  <c:v>541.43017468340372</c:v>
                </c:pt>
                <c:pt idx="3648">
                  <c:v>541.40252224627625</c:v>
                </c:pt>
                <c:pt idx="3649">
                  <c:v>541.37486980914878</c:v>
                </c:pt>
                <c:pt idx="3650">
                  <c:v>541.3472173720213</c:v>
                </c:pt>
                <c:pt idx="3651">
                  <c:v>541.31956493489395</c:v>
                </c:pt>
                <c:pt idx="3652">
                  <c:v>541.29191249776648</c:v>
                </c:pt>
                <c:pt idx="3653">
                  <c:v>541.264260060639</c:v>
                </c:pt>
                <c:pt idx="3654">
                  <c:v>541.23660762351165</c:v>
                </c:pt>
                <c:pt idx="3655">
                  <c:v>541.20895518638417</c:v>
                </c:pt>
                <c:pt idx="3656">
                  <c:v>541.1813027492567</c:v>
                </c:pt>
                <c:pt idx="3657">
                  <c:v>541.15365031212923</c:v>
                </c:pt>
                <c:pt idx="3658">
                  <c:v>541.12599787500187</c:v>
                </c:pt>
                <c:pt idx="3659">
                  <c:v>541.0983454378744</c:v>
                </c:pt>
                <c:pt idx="3660">
                  <c:v>541.07069300074693</c:v>
                </c:pt>
                <c:pt idx="3661">
                  <c:v>541.04304056361957</c:v>
                </c:pt>
                <c:pt idx="3662">
                  <c:v>541.0153881264921</c:v>
                </c:pt>
                <c:pt idx="3663">
                  <c:v>540.98773568936463</c:v>
                </c:pt>
                <c:pt idx="3664">
                  <c:v>540.96008325223715</c:v>
                </c:pt>
                <c:pt idx="3665">
                  <c:v>540.9324308151098</c:v>
                </c:pt>
                <c:pt idx="3666">
                  <c:v>540.90477837798232</c:v>
                </c:pt>
                <c:pt idx="3667">
                  <c:v>540.87712594085485</c:v>
                </c:pt>
                <c:pt idx="3668">
                  <c:v>540.84947350372749</c:v>
                </c:pt>
                <c:pt idx="3669">
                  <c:v>540.82182106660002</c:v>
                </c:pt>
                <c:pt idx="3670">
                  <c:v>540.79416862947255</c:v>
                </c:pt>
                <c:pt idx="3671">
                  <c:v>540.76651619234508</c:v>
                </c:pt>
                <c:pt idx="3672">
                  <c:v>540.73886375521772</c:v>
                </c:pt>
                <c:pt idx="3673">
                  <c:v>540.71121131809025</c:v>
                </c:pt>
                <c:pt idx="3674">
                  <c:v>540.68355888096278</c:v>
                </c:pt>
                <c:pt idx="3675">
                  <c:v>540.65590644383542</c:v>
                </c:pt>
                <c:pt idx="3676">
                  <c:v>540.62825400670795</c:v>
                </c:pt>
                <c:pt idx="3677">
                  <c:v>540.60060156958048</c:v>
                </c:pt>
                <c:pt idx="3678">
                  <c:v>540.572949132453</c:v>
                </c:pt>
                <c:pt idx="3679">
                  <c:v>540.54529669532565</c:v>
                </c:pt>
                <c:pt idx="3680">
                  <c:v>540.51764425819817</c:v>
                </c:pt>
                <c:pt idx="3681">
                  <c:v>540.4899918210707</c:v>
                </c:pt>
                <c:pt idx="3682">
                  <c:v>540.46233938394334</c:v>
                </c:pt>
                <c:pt idx="3683">
                  <c:v>540.43468694681587</c:v>
                </c:pt>
                <c:pt idx="3684">
                  <c:v>540.4070345096884</c:v>
                </c:pt>
                <c:pt idx="3685">
                  <c:v>540.37938207256093</c:v>
                </c:pt>
                <c:pt idx="3686">
                  <c:v>540.35172963543357</c:v>
                </c:pt>
                <c:pt idx="3687">
                  <c:v>540.3240771983061</c:v>
                </c:pt>
                <c:pt idx="3688">
                  <c:v>540.29642476117863</c:v>
                </c:pt>
                <c:pt idx="3689">
                  <c:v>540.26877232405127</c:v>
                </c:pt>
                <c:pt idx="3690">
                  <c:v>540.2411198869238</c:v>
                </c:pt>
                <c:pt idx="3691">
                  <c:v>540.21346744979633</c:v>
                </c:pt>
                <c:pt idx="3692">
                  <c:v>540.18581501266885</c:v>
                </c:pt>
                <c:pt idx="3693">
                  <c:v>540.1581625755415</c:v>
                </c:pt>
                <c:pt idx="3694">
                  <c:v>540.13051013841402</c:v>
                </c:pt>
                <c:pt idx="3695">
                  <c:v>540.10285770128655</c:v>
                </c:pt>
                <c:pt idx="3696">
                  <c:v>540.07520526415919</c:v>
                </c:pt>
                <c:pt idx="3697">
                  <c:v>540.04755282703172</c:v>
                </c:pt>
                <c:pt idx="3698">
                  <c:v>540.01990038990425</c:v>
                </c:pt>
                <c:pt idx="3699">
                  <c:v>539.99224795277689</c:v>
                </c:pt>
                <c:pt idx="3700">
                  <c:v>539.96459551564942</c:v>
                </c:pt>
                <c:pt idx="3701">
                  <c:v>539.93694307852195</c:v>
                </c:pt>
                <c:pt idx="3702">
                  <c:v>539.90929064139448</c:v>
                </c:pt>
                <c:pt idx="3703">
                  <c:v>539.88163820426712</c:v>
                </c:pt>
                <c:pt idx="3704">
                  <c:v>539.85398576713965</c:v>
                </c:pt>
                <c:pt idx="3705">
                  <c:v>539.82633333001218</c:v>
                </c:pt>
                <c:pt idx="3706">
                  <c:v>539.79868089288482</c:v>
                </c:pt>
                <c:pt idx="3707">
                  <c:v>539.77102845575735</c:v>
                </c:pt>
                <c:pt idx="3708">
                  <c:v>539.74337601862987</c:v>
                </c:pt>
                <c:pt idx="3709">
                  <c:v>539.7157235815024</c:v>
                </c:pt>
                <c:pt idx="3710">
                  <c:v>539.68807114437504</c:v>
                </c:pt>
                <c:pt idx="3711">
                  <c:v>539.66041870724757</c:v>
                </c:pt>
                <c:pt idx="3712">
                  <c:v>539.6327662701201</c:v>
                </c:pt>
                <c:pt idx="3713">
                  <c:v>539.60511383299274</c:v>
                </c:pt>
                <c:pt idx="3714">
                  <c:v>539.57746139586527</c:v>
                </c:pt>
                <c:pt idx="3715">
                  <c:v>539.5498089587378</c:v>
                </c:pt>
                <c:pt idx="3716">
                  <c:v>539.52215652161033</c:v>
                </c:pt>
                <c:pt idx="3717">
                  <c:v>539.49450408448297</c:v>
                </c:pt>
                <c:pt idx="3718">
                  <c:v>539.4668516473555</c:v>
                </c:pt>
                <c:pt idx="3719">
                  <c:v>539.43919921022803</c:v>
                </c:pt>
                <c:pt idx="3720">
                  <c:v>539.41154677310067</c:v>
                </c:pt>
                <c:pt idx="3721">
                  <c:v>539.3838943359732</c:v>
                </c:pt>
                <c:pt idx="3722">
                  <c:v>539.35624189884572</c:v>
                </c:pt>
                <c:pt idx="3723">
                  <c:v>539.32858946171837</c:v>
                </c:pt>
                <c:pt idx="3724">
                  <c:v>539.30093702459089</c:v>
                </c:pt>
                <c:pt idx="3725">
                  <c:v>539.27328458746342</c:v>
                </c:pt>
                <c:pt idx="3726">
                  <c:v>539.24563215033595</c:v>
                </c:pt>
                <c:pt idx="3727">
                  <c:v>539.21797971320859</c:v>
                </c:pt>
                <c:pt idx="3728">
                  <c:v>539.19032727608112</c:v>
                </c:pt>
                <c:pt idx="3729">
                  <c:v>539.16267483895365</c:v>
                </c:pt>
                <c:pt idx="3730">
                  <c:v>539.13502240182629</c:v>
                </c:pt>
                <c:pt idx="3731">
                  <c:v>539.10736996469882</c:v>
                </c:pt>
                <c:pt idx="3732">
                  <c:v>539.07971752757135</c:v>
                </c:pt>
                <c:pt idx="3733">
                  <c:v>539.05206509044388</c:v>
                </c:pt>
                <c:pt idx="3734">
                  <c:v>539.02441265331652</c:v>
                </c:pt>
                <c:pt idx="3735">
                  <c:v>538.99676021618905</c:v>
                </c:pt>
                <c:pt idx="3736">
                  <c:v>538.96910777906157</c:v>
                </c:pt>
                <c:pt idx="3737">
                  <c:v>538.94145534193422</c:v>
                </c:pt>
                <c:pt idx="3738">
                  <c:v>538.91380290480674</c:v>
                </c:pt>
                <c:pt idx="3739">
                  <c:v>538.88615046767927</c:v>
                </c:pt>
                <c:pt idx="3740">
                  <c:v>538.8584980305518</c:v>
                </c:pt>
                <c:pt idx="3741">
                  <c:v>538.83084559342444</c:v>
                </c:pt>
                <c:pt idx="3742">
                  <c:v>538.80319315629697</c:v>
                </c:pt>
                <c:pt idx="3743">
                  <c:v>538.7755407191695</c:v>
                </c:pt>
                <c:pt idx="3744">
                  <c:v>538.74788828204214</c:v>
                </c:pt>
                <c:pt idx="3745">
                  <c:v>538.72023584491467</c:v>
                </c:pt>
                <c:pt idx="3746">
                  <c:v>538.6925834077872</c:v>
                </c:pt>
                <c:pt idx="3747">
                  <c:v>538.66493097065973</c:v>
                </c:pt>
                <c:pt idx="3748">
                  <c:v>538.63727853353237</c:v>
                </c:pt>
                <c:pt idx="3749">
                  <c:v>538.6096260964049</c:v>
                </c:pt>
                <c:pt idx="3750">
                  <c:v>538.58197365927742</c:v>
                </c:pt>
                <c:pt idx="3751">
                  <c:v>538.55432122215007</c:v>
                </c:pt>
                <c:pt idx="3752">
                  <c:v>538.52666878502259</c:v>
                </c:pt>
                <c:pt idx="3753">
                  <c:v>538.49901634789512</c:v>
                </c:pt>
                <c:pt idx="3754">
                  <c:v>538.47136391076765</c:v>
                </c:pt>
                <c:pt idx="3755">
                  <c:v>538.44371147364029</c:v>
                </c:pt>
                <c:pt idx="3756">
                  <c:v>538.41605903651282</c:v>
                </c:pt>
                <c:pt idx="3757">
                  <c:v>538.38840659938535</c:v>
                </c:pt>
                <c:pt idx="3758">
                  <c:v>538.36075416225799</c:v>
                </c:pt>
                <c:pt idx="3759">
                  <c:v>538.33310172513052</c:v>
                </c:pt>
                <c:pt idx="3760">
                  <c:v>538.30544928800305</c:v>
                </c:pt>
                <c:pt idx="3761">
                  <c:v>538.27779685087557</c:v>
                </c:pt>
                <c:pt idx="3762">
                  <c:v>538.25014441374822</c:v>
                </c:pt>
                <c:pt idx="3763">
                  <c:v>538.22249197662074</c:v>
                </c:pt>
                <c:pt idx="3764">
                  <c:v>538.19483953949327</c:v>
                </c:pt>
                <c:pt idx="3765">
                  <c:v>538.16718710236592</c:v>
                </c:pt>
                <c:pt idx="3766">
                  <c:v>538.13953466523844</c:v>
                </c:pt>
                <c:pt idx="3767">
                  <c:v>538.11188222811097</c:v>
                </c:pt>
                <c:pt idx="3768">
                  <c:v>538.0842297909835</c:v>
                </c:pt>
                <c:pt idx="3769">
                  <c:v>538.05657735385614</c:v>
                </c:pt>
                <c:pt idx="3770">
                  <c:v>538.02892491672867</c:v>
                </c:pt>
                <c:pt idx="3771">
                  <c:v>538.0012724796012</c:v>
                </c:pt>
                <c:pt idx="3772">
                  <c:v>537.97362004247384</c:v>
                </c:pt>
                <c:pt idx="3773">
                  <c:v>537.94596760534637</c:v>
                </c:pt>
                <c:pt idx="3774">
                  <c:v>537.9183151682189</c:v>
                </c:pt>
                <c:pt idx="3775">
                  <c:v>537.89066273109142</c:v>
                </c:pt>
                <c:pt idx="3776">
                  <c:v>537.86301029396407</c:v>
                </c:pt>
                <c:pt idx="3777">
                  <c:v>537.83535785683659</c:v>
                </c:pt>
                <c:pt idx="3778">
                  <c:v>537.80770541970912</c:v>
                </c:pt>
                <c:pt idx="3779">
                  <c:v>537.78005298258176</c:v>
                </c:pt>
                <c:pt idx="3780">
                  <c:v>537.75240054545429</c:v>
                </c:pt>
                <c:pt idx="3781">
                  <c:v>537.72474810832682</c:v>
                </c:pt>
                <c:pt idx="3782">
                  <c:v>537.69709567119935</c:v>
                </c:pt>
                <c:pt idx="3783">
                  <c:v>537.66944323407199</c:v>
                </c:pt>
                <c:pt idx="3784">
                  <c:v>537.64179079694452</c:v>
                </c:pt>
                <c:pt idx="3785">
                  <c:v>537.61413835981705</c:v>
                </c:pt>
                <c:pt idx="3786">
                  <c:v>537.58648592268969</c:v>
                </c:pt>
                <c:pt idx="3787">
                  <c:v>537.55883348556222</c:v>
                </c:pt>
                <c:pt idx="3788">
                  <c:v>537.53118104843475</c:v>
                </c:pt>
                <c:pt idx="3789">
                  <c:v>537.50352861130739</c:v>
                </c:pt>
                <c:pt idx="3790">
                  <c:v>537.47587617417992</c:v>
                </c:pt>
                <c:pt idx="3791">
                  <c:v>537.44822373705244</c:v>
                </c:pt>
                <c:pt idx="3792">
                  <c:v>537.42057129992497</c:v>
                </c:pt>
                <c:pt idx="3793">
                  <c:v>537.39291886279761</c:v>
                </c:pt>
                <c:pt idx="3794">
                  <c:v>537.36526642567014</c:v>
                </c:pt>
                <c:pt idx="3795">
                  <c:v>537.33761398854267</c:v>
                </c:pt>
                <c:pt idx="3796">
                  <c:v>537.30996155141531</c:v>
                </c:pt>
                <c:pt idx="3797">
                  <c:v>537.28230911428784</c:v>
                </c:pt>
                <c:pt idx="3798">
                  <c:v>537.25465667716037</c:v>
                </c:pt>
                <c:pt idx="3799">
                  <c:v>537.2270042400329</c:v>
                </c:pt>
                <c:pt idx="3800">
                  <c:v>537.19935180290554</c:v>
                </c:pt>
                <c:pt idx="3801">
                  <c:v>537.17169936577807</c:v>
                </c:pt>
                <c:pt idx="3802">
                  <c:v>537.1440469286506</c:v>
                </c:pt>
                <c:pt idx="3803">
                  <c:v>537.11639449152324</c:v>
                </c:pt>
                <c:pt idx="3804">
                  <c:v>537.08874205439577</c:v>
                </c:pt>
                <c:pt idx="3805">
                  <c:v>537.06108961726829</c:v>
                </c:pt>
                <c:pt idx="3806">
                  <c:v>537.03343718014082</c:v>
                </c:pt>
                <c:pt idx="3807">
                  <c:v>537.00578474301346</c:v>
                </c:pt>
                <c:pt idx="3808">
                  <c:v>536.97813230588599</c:v>
                </c:pt>
                <c:pt idx="3809">
                  <c:v>536.95047986875852</c:v>
                </c:pt>
                <c:pt idx="3810">
                  <c:v>536.92282743163116</c:v>
                </c:pt>
                <c:pt idx="3811">
                  <c:v>536.89517499450369</c:v>
                </c:pt>
                <c:pt idx="3812">
                  <c:v>536.86752255737622</c:v>
                </c:pt>
                <c:pt idx="3813">
                  <c:v>536.83987012024886</c:v>
                </c:pt>
                <c:pt idx="3814">
                  <c:v>536.81221768312139</c:v>
                </c:pt>
                <c:pt idx="3815">
                  <c:v>536.78456524599392</c:v>
                </c:pt>
                <c:pt idx="3816">
                  <c:v>536.75691280886645</c:v>
                </c:pt>
                <c:pt idx="3817">
                  <c:v>536.72926037173909</c:v>
                </c:pt>
                <c:pt idx="3818">
                  <c:v>536.70160793461162</c:v>
                </c:pt>
                <c:pt idx="3819">
                  <c:v>536.67395549748414</c:v>
                </c:pt>
                <c:pt idx="3820">
                  <c:v>536.64630306035679</c:v>
                </c:pt>
                <c:pt idx="3821">
                  <c:v>536.61865062322931</c:v>
                </c:pt>
                <c:pt idx="3822">
                  <c:v>536.59099818610184</c:v>
                </c:pt>
                <c:pt idx="3823">
                  <c:v>536.56334574897437</c:v>
                </c:pt>
                <c:pt idx="3824">
                  <c:v>536.53569331184701</c:v>
                </c:pt>
                <c:pt idx="3825">
                  <c:v>536.50804087471954</c:v>
                </c:pt>
                <c:pt idx="3826">
                  <c:v>536.48038843759207</c:v>
                </c:pt>
                <c:pt idx="3827">
                  <c:v>536.45273600046471</c:v>
                </c:pt>
                <c:pt idx="3828">
                  <c:v>536.42508356333724</c:v>
                </c:pt>
                <c:pt idx="3829">
                  <c:v>536.39743112620977</c:v>
                </c:pt>
                <c:pt idx="3830">
                  <c:v>536.3697786890823</c:v>
                </c:pt>
                <c:pt idx="3831">
                  <c:v>536.34212625195494</c:v>
                </c:pt>
                <c:pt idx="3832">
                  <c:v>536.31447381482747</c:v>
                </c:pt>
                <c:pt idx="3833">
                  <c:v>536.28682137769999</c:v>
                </c:pt>
                <c:pt idx="3834">
                  <c:v>536.25916894057264</c:v>
                </c:pt>
                <c:pt idx="3835">
                  <c:v>536.23151650344516</c:v>
                </c:pt>
                <c:pt idx="3836">
                  <c:v>536.20386406631769</c:v>
                </c:pt>
                <c:pt idx="3837">
                  <c:v>536.17621162919022</c:v>
                </c:pt>
                <c:pt idx="3838">
                  <c:v>536.14855919206286</c:v>
                </c:pt>
                <c:pt idx="3839">
                  <c:v>536.12090675493539</c:v>
                </c:pt>
                <c:pt idx="3840">
                  <c:v>536.09325431780792</c:v>
                </c:pt>
                <c:pt idx="3841">
                  <c:v>536.06560188068056</c:v>
                </c:pt>
                <c:pt idx="3842">
                  <c:v>536.03794944355309</c:v>
                </c:pt>
                <c:pt idx="3843">
                  <c:v>536.01029700642562</c:v>
                </c:pt>
                <c:pt idx="3844">
                  <c:v>535.98264456929815</c:v>
                </c:pt>
                <c:pt idx="3845">
                  <c:v>535.95499213217079</c:v>
                </c:pt>
                <c:pt idx="3846">
                  <c:v>535.92733969504332</c:v>
                </c:pt>
                <c:pt idx="3847">
                  <c:v>535.89968725791584</c:v>
                </c:pt>
                <c:pt idx="3848">
                  <c:v>535.87203482078849</c:v>
                </c:pt>
                <c:pt idx="3849">
                  <c:v>535.84438238366101</c:v>
                </c:pt>
                <c:pt idx="3850">
                  <c:v>535.81672994653354</c:v>
                </c:pt>
                <c:pt idx="3851">
                  <c:v>535.78907750940607</c:v>
                </c:pt>
                <c:pt idx="3852">
                  <c:v>535.76142507227871</c:v>
                </c:pt>
                <c:pt idx="3853">
                  <c:v>535.73377263515124</c:v>
                </c:pt>
                <c:pt idx="3854">
                  <c:v>535.70612019802377</c:v>
                </c:pt>
                <c:pt idx="3855">
                  <c:v>535.67846776089641</c:v>
                </c:pt>
                <c:pt idx="3856">
                  <c:v>535.65081532376894</c:v>
                </c:pt>
                <c:pt idx="3857">
                  <c:v>535.62316288664147</c:v>
                </c:pt>
                <c:pt idx="3858">
                  <c:v>535.59551044951399</c:v>
                </c:pt>
                <c:pt idx="3859">
                  <c:v>535.56785801238664</c:v>
                </c:pt>
                <c:pt idx="3860">
                  <c:v>535.54020557525917</c:v>
                </c:pt>
                <c:pt idx="3861">
                  <c:v>535.51255313813169</c:v>
                </c:pt>
                <c:pt idx="3862">
                  <c:v>535.48490070100434</c:v>
                </c:pt>
                <c:pt idx="3863">
                  <c:v>535.45724826387686</c:v>
                </c:pt>
                <c:pt idx="3864">
                  <c:v>535.42959582674939</c:v>
                </c:pt>
                <c:pt idx="3865">
                  <c:v>535.40194338962192</c:v>
                </c:pt>
                <c:pt idx="3866">
                  <c:v>535.37429095249456</c:v>
                </c:pt>
                <c:pt idx="3867">
                  <c:v>535.34663851536709</c:v>
                </c:pt>
                <c:pt idx="3868">
                  <c:v>535.31898607823962</c:v>
                </c:pt>
                <c:pt idx="3869">
                  <c:v>535.29133364111226</c:v>
                </c:pt>
                <c:pt idx="3870">
                  <c:v>535.26368120398479</c:v>
                </c:pt>
                <c:pt idx="3871">
                  <c:v>535.23602876685732</c:v>
                </c:pt>
                <c:pt idx="3872">
                  <c:v>535.20837632972984</c:v>
                </c:pt>
                <c:pt idx="3873">
                  <c:v>535.18072389260249</c:v>
                </c:pt>
                <c:pt idx="3874">
                  <c:v>535.15307145547501</c:v>
                </c:pt>
                <c:pt idx="3875">
                  <c:v>535.12541901834754</c:v>
                </c:pt>
                <c:pt idx="3876">
                  <c:v>535.09776658122018</c:v>
                </c:pt>
                <c:pt idx="3877">
                  <c:v>535.07011414409271</c:v>
                </c:pt>
                <c:pt idx="3878">
                  <c:v>535.04246170696524</c:v>
                </c:pt>
                <c:pt idx="3879">
                  <c:v>535.01480926983788</c:v>
                </c:pt>
                <c:pt idx="3880">
                  <c:v>534.98715683271041</c:v>
                </c:pt>
                <c:pt idx="3881">
                  <c:v>534.95950439558294</c:v>
                </c:pt>
                <c:pt idx="3882">
                  <c:v>534.93185195845547</c:v>
                </c:pt>
                <c:pt idx="3883">
                  <c:v>534.90419952132811</c:v>
                </c:pt>
                <c:pt idx="3884">
                  <c:v>534.87654708420064</c:v>
                </c:pt>
                <c:pt idx="3885">
                  <c:v>534.84889464707317</c:v>
                </c:pt>
                <c:pt idx="3886">
                  <c:v>534.82124220994581</c:v>
                </c:pt>
                <c:pt idx="3887">
                  <c:v>534.79358977281834</c:v>
                </c:pt>
                <c:pt idx="3888">
                  <c:v>534.76593733569086</c:v>
                </c:pt>
                <c:pt idx="3889">
                  <c:v>534.73828489856339</c:v>
                </c:pt>
                <c:pt idx="3890">
                  <c:v>534.71063246143603</c:v>
                </c:pt>
                <c:pt idx="3891">
                  <c:v>534.68298002430856</c:v>
                </c:pt>
                <c:pt idx="3892">
                  <c:v>534.65532758718109</c:v>
                </c:pt>
                <c:pt idx="3893">
                  <c:v>534.62767515005373</c:v>
                </c:pt>
                <c:pt idx="3894">
                  <c:v>534.60002271292626</c:v>
                </c:pt>
                <c:pt idx="3895">
                  <c:v>534.57237027579879</c:v>
                </c:pt>
                <c:pt idx="3896">
                  <c:v>534.54471783867132</c:v>
                </c:pt>
                <c:pt idx="3897">
                  <c:v>534.51706540154396</c:v>
                </c:pt>
                <c:pt idx="3898">
                  <c:v>534.48941296441649</c:v>
                </c:pt>
                <c:pt idx="3899">
                  <c:v>534.46176052728902</c:v>
                </c:pt>
                <c:pt idx="3900">
                  <c:v>534.43410809016166</c:v>
                </c:pt>
                <c:pt idx="3901">
                  <c:v>534.40645565303419</c:v>
                </c:pt>
                <c:pt idx="3902">
                  <c:v>534.37880321590671</c:v>
                </c:pt>
                <c:pt idx="3903">
                  <c:v>534.35115077877936</c:v>
                </c:pt>
                <c:pt idx="3904">
                  <c:v>534.32349834165188</c:v>
                </c:pt>
                <c:pt idx="3905">
                  <c:v>534.29584590452441</c:v>
                </c:pt>
                <c:pt idx="3906">
                  <c:v>534.26819346739694</c:v>
                </c:pt>
                <c:pt idx="3907">
                  <c:v>534.24054103026958</c:v>
                </c:pt>
                <c:pt idx="3908">
                  <c:v>534.21288859314211</c:v>
                </c:pt>
                <c:pt idx="3909">
                  <c:v>534.18523615601464</c:v>
                </c:pt>
                <c:pt idx="3910">
                  <c:v>534.15758371888728</c:v>
                </c:pt>
                <c:pt idx="3911">
                  <c:v>534.12993128175981</c:v>
                </c:pt>
                <c:pt idx="3912">
                  <c:v>534.10227884463234</c:v>
                </c:pt>
                <c:pt idx="3913">
                  <c:v>534.07462640750487</c:v>
                </c:pt>
                <c:pt idx="3914">
                  <c:v>534.04697397037751</c:v>
                </c:pt>
                <c:pt idx="3915">
                  <c:v>534.01932153325004</c:v>
                </c:pt>
                <c:pt idx="3916">
                  <c:v>533.99166909612256</c:v>
                </c:pt>
                <c:pt idx="3917">
                  <c:v>533.96401665899521</c:v>
                </c:pt>
                <c:pt idx="3918">
                  <c:v>533.93636422186773</c:v>
                </c:pt>
                <c:pt idx="3919">
                  <c:v>533.90871178474026</c:v>
                </c:pt>
                <c:pt idx="3920">
                  <c:v>533.88105934761279</c:v>
                </c:pt>
                <c:pt idx="3921">
                  <c:v>533.85340691048543</c:v>
                </c:pt>
                <c:pt idx="3922">
                  <c:v>533.82575447335796</c:v>
                </c:pt>
                <c:pt idx="3923">
                  <c:v>533.79810203623049</c:v>
                </c:pt>
                <c:pt idx="3924">
                  <c:v>533.77044959910313</c:v>
                </c:pt>
                <c:pt idx="3925">
                  <c:v>533.74279716197566</c:v>
                </c:pt>
                <c:pt idx="3926">
                  <c:v>533.71514472484819</c:v>
                </c:pt>
                <c:pt idx="3927">
                  <c:v>533.68749228772072</c:v>
                </c:pt>
                <c:pt idx="3928">
                  <c:v>533.65983985059336</c:v>
                </c:pt>
                <c:pt idx="3929">
                  <c:v>533.63218741346589</c:v>
                </c:pt>
                <c:pt idx="3930">
                  <c:v>533.60453497633841</c:v>
                </c:pt>
                <c:pt idx="3931">
                  <c:v>533.57688253921106</c:v>
                </c:pt>
                <c:pt idx="3932">
                  <c:v>533.54923010208358</c:v>
                </c:pt>
                <c:pt idx="3933">
                  <c:v>533.52157766495611</c:v>
                </c:pt>
                <c:pt idx="3934">
                  <c:v>533.49392522782864</c:v>
                </c:pt>
                <c:pt idx="3935">
                  <c:v>533.46627279070128</c:v>
                </c:pt>
                <c:pt idx="3936">
                  <c:v>533.43862035357381</c:v>
                </c:pt>
                <c:pt idx="3937">
                  <c:v>533.41096791644634</c:v>
                </c:pt>
                <c:pt idx="3938">
                  <c:v>533.38331547931898</c:v>
                </c:pt>
                <c:pt idx="3939">
                  <c:v>533.35566304219151</c:v>
                </c:pt>
                <c:pt idx="3940">
                  <c:v>533.32801060506404</c:v>
                </c:pt>
                <c:pt idx="3941">
                  <c:v>533.30035816793657</c:v>
                </c:pt>
                <c:pt idx="3942">
                  <c:v>533.27270573080921</c:v>
                </c:pt>
                <c:pt idx="3943">
                  <c:v>533.24505329368174</c:v>
                </c:pt>
                <c:pt idx="3944">
                  <c:v>533.21740085655426</c:v>
                </c:pt>
                <c:pt idx="3945">
                  <c:v>533.18974841942691</c:v>
                </c:pt>
                <c:pt idx="3946">
                  <c:v>533.16209598229943</c:v>
                </c:pt>
                <c:pt idx="3947">
                  <c:v>533.13444354517196</c:v>
                </c:pt>
                <c:pt idx="3948">
                  <c:v>533.10679110804449</c:v>
                </c:pt>
                <c:pt idx="3949">
                  <c:v>533.07913867091713</c:v>
                </c:pt>
                <c:pt idx="3950">
                  <c:v>533.05148623378966</c:v>
                </c:pt>
                <c:pt idx="3951">
                  <c:v>533.02383379666219</c:v>
                </c:pt>
                <c:pt idx="3952">
                  <c:v>532.99618135953483</c:v>
                </c:pt>
                <c:pt idx="3953">
                  <c:v>532.96852892240736</c:v>
                </c:pt>
                <c:pt idx="3954">
                  <c:v>532.94087648527989</c:v>
                </c:pt>
                <c:pt idx="3955">
                  <c:v>532.91322404815241</c:v>
                </c:pt>
                <c:pt idx="3956">
                  <c:v>532.88557161102506</c:v>
                </c:pt>
                <c:pt idx="3957">
                  <c:v>532.85791917389759</c:v>
                </c:pt>
                <c:pt idx="3958">
                  <c:v>532.83026673677011</c:v>
                </c:pt>
                <c:pt idx="3959">
                  <c:v>532.80261429964276</c:v>
                </c:pt>
                <c:pt idx="3960">
                  <c:v>532.77496186251528</c:v>
                </c:pt>
                <c:pt idx="3961">
                  <c:v>532.74730942538781</c:v>
                </c:pt>
                <c:pt idx="3962">
                  <c:v>532.71965698826034</c:v>
                </c:pt>
                <c:pt idx="3963">
                  <c:v>532.69200455113298</c:v>
                </c:pt>
                <c:pt idx="3964">
                  <c:v>532.66435211400551</c:v>
                </c:pt>
                <c:pt idx="3965">
                  <c:v>532.63669967687804</c:v>
                </c:pt>
                <c:pt idx="3966">
                  <c:v>532.60904723975068</c:v>
                </c:pt>
                <c:pt idx="3967">
                  <c:v>532.58139480262321</c:v>
                </c:pt>
                <c:pt idx="3968">
                  <c:v>532.55374236549574</c:v>
                </c:pt>
                <c:pt idx="3969">
                  <c:v>532.52608992836838</c:v>
                </c:pt>
                <c:pt idx="3970">
                  <c:v>532.49843749124091</c:v>
                </c:pt>
                <c:pt idx="3971">
                  <c:v>532.47078505411343</c:v>
                </c:pt>
                <c:pt idx="3972">
                  <c:v>532.44313261698596</c:v>
                </c:pt>
                <c:pt idx="3973">
                  <c:v>532.4154801798586</c:v>
                </c:pt>
                <c:pt idx="3974">
                  <c:v>532.38782774273113</c:v>
                </c:pt>
                <c:pt idx="3975">
                  <c:v>532.36017530560366</c:v>
                </c:pt>
                <c:pt idx="3976">
                  <c:v>532.3325228684763</c:v>
                </c:pt>
                <c:pt idx="3977">
                  <c:v>532.30487043134883</c:v>
                </c:pt>
                <c:pt idx="3978">
                  <c:v>532.27721799422136</c:v>
                </c:pt>
                <c:pt idx="3979">
                  <c:v>532.24956555709389</c:v>
                </c:pt>
                <c:pt idx="3980">
                  <c:v>532.22191311996653</c:v>
                </c:pt>
                <c:pt idx="3981">
                  <c:v>532.19426068283906</c:v>
                </c:pt>
                <c:pt idx="3982">
                  <c:v>532.16660824571159</c:v>
                </c:pt>
                <c:pt idx="3983">
                  <c:v>532.13895580858423</c:v>
                </c:pt>
                <c:pt idx="3984">
                  <c:v>532.11130337145676</c:v>
                </c:pt>
                <c:pt idx="3985">
                  <c:v>532.08365093432928</c:v>
                </c:pt>
                <c:pt idx="3986">
                  <c:v>532.05599849720181</c:v>
                </c:pt>
                <c:pt idx="3987">
                  <c:v>532.02834606007445</c:v>
                </c:pt>
                <c:pt idx="3988">
                  <c:v>532.00069362294698</c:v>
                </c:pt>
                <c:pt idx="3989">
                  <c:v>531.97304118581951</c:v>
                </c:pt>
                <c:pt idx="3990">
                  <c:v>531.94538874869215</c:v>
                </c:pt>
                <c:pt idx="3991">
                  <c:v>531.91773631156468</c:v>
                </c:pt>
                <c:pt idx="3992">
                  <c:v>531.89008387443721</c:v>
                </c:pt>
                <c:pt idx="3993">
                  <c:v>531.86243143730985</c:v>
                </c:pt>
                <c:pt idx="3994">
                  <c:v>531.83477900018238</c:v>
                </c:pt>
                <c:pt idx="3995">
                  <c:v>531.80712656305491</c:v>
                </c:pt>
                <c:pt idx="3996">
                  <c:v>531.77947412592744</c:v>
                </c:pt>
                <c:pt idx="3997">
                  <c:v>531.75182168880008</c:v>
                </c:pt>
                <c:pt idx="3998">
                  <c:v>531.72416925167261</c:v>
                </c:pt>
                <c:pt idx="3999">
                  <c:v>531.69651681454513</c:v>
                </c:pt>
                <c:pt idx="4000">
                  <c:v>531.66886437741778</c:v>
                </c:pt>
                <c:pt idx="4001">
                  <c:v>531.6412119402903</c:v>
                </c:pt>
                <c:pt idx="4002">
                  <c:v>531.61355950316283</c:v>
                </c:pt>
                <c:pt idx="4003">
                  <c:v>531.58590706603536</c:v>
                </c:pt>
                <c:pt idx="4004">
                  <c:v>531.558254628908</c:v>
                </c:pt>
                <c:pt idx="4005">
                  <c:v>531.53060219178053</c:v>
                </c:pt>
                <c:pt idx="4006">
                  <c:v>531.50294975465306</c:v>
                </c:pt>
                <c:pt idx="4007">
                  <c:v>531.4752973175257</c:v>
                </c:pt>
                <c:pt idx="4008">
                  <c:v>531.44764488039823</c:v>
                </c:pt>
                <c:pt idx="4009">
                  <c:v>531.41999244327076</c:v>
                </c:pt>
                <c:pt idx="4010">
                  <c:v>531.39234000614329</c:v>
                </c:pt>
                <c:pt idx="4011">
                  <c:v>531.36468756901593</c:v>
                </c:pt>
                <c:pt idx="4012">
                  <c:v>531.33703513188846</c:v>
                </c:pt>
                <c:pt idx="4013">
                  <c:v>531.30938269476098</c:v>
                </c:pt>
                <c:pt idx="4014">
                  <c:v>531.28173025763363</c:v>
                </c:pt>
                <c:pt idx="4015">
                  <c:v>531.25407782050615</c:v>
                </c:pt>
                <c:pt idx="4016">
                  <c:v>531.22642538337868</c:v>
                </c:pt>
                <c:pt idx="4017">
                  <c:v>531.19877294625121</c:v>
                </c:pt>
                <c:pt idx="4018">
                  <c:v>531.17112050912385</c:v>
                </c:pt>
                <c:pt idx="4019">
                  <c:v>531.14346807199638</c:v>
                </c:pt>
                <c:pt idx="4020">
                  <c:v>531.11581563486891</c:v>
                </c:pt>
                <c:pt idx="4021">
                  <c:v>531.08816319774155</c:v>
                </c:pt>
                <c:pt idx="4022">
                  <c:v>531.06051076061408</c:v>
                </c:pt>
                <c:pt idx="4023">
                  <c:v>531.03285832348661</c:v>
                </c:pt>
                <c:pt idx="4024">
                  <c:v>531.00520588635914</c:v>
                </c:pt>
                <c:pt idx="4025">
                  <c:v>530.97755344923178</c:v>
                </c:pt>
                <c:pt idx="4026">
                  <c:v>530.94990101210431</c:v>
                </c:pt>
                <c:pt idx="4027">
                  <c:v>530.92224857497683</c:v>
                </c:pt>
                <c:pt idx="4028">
                  <c:v>530.89459613784948</c:v>
                </c:pt>
                <c:pt idx="4029">
                  <c:v>530.866943700722</c:v>
                </c:pt>
                <c:pt idx="4030">
                  <c:v>530.83929126359453</c:v>
                </c:pt>
                <c:pt idx="4031">
                  <c:v>530.81163882646706</c:v>
                </c:pt>
                <c:pt idx="4032">
                  <c:v>530.7839863893397</c:v>
                </c:pt>
                <c:pt idx="4033">
                  <c:v>530.75633395221223</c:v>
                </c:pt>
                <c:pt idx="4034">
                  <c:v>530.72868151508476</c:v>
                </c:pt>
                <c:pt idx="4035">
                  <c:v>530.7010290779574</c:v>
                </c:pt>
                <c:pt idx="4036">
                  <c:v>530.67337664082993</c:v>
                </c:pt>
                <c:pt idx="4037">
                  <c:v>530.64572420370246</c:v>
                </c:pt>
                <c:pt idx="4038">
                  <c:v>530.61807176657499</c:v>
                </c:pt>
                <c:pt idx="4039">
                  <c:v>530.59041932944763</c:v>
                </c:pt>
                <c:pt idx="4040">
                  <c:v>530.56276689232016</c:v>
                </c:pt>
                <c:pt idx="4041">
                  <c:v>530.53511445519268</c:v>
                </c:pt>
                <c:pt idx="4042">
                  <c:v>530.50746201806533</c:v>
                </c:pt>
                <c:pt idx="4043">
                  <c:v>530.47980958093785</c:v>
                </c:pt>
                <c:pt idx="4044">
                  <c:v>530.45215714381038</c:v>
                </c:pt>
                <c:pt idx="4045">
                  <c:v>530.42450470668291</c:v>
                </c:pt>
                <c:pt idx="4046">
                  <c:v>530.39685226955555</c:v>
                </c:pt>
                <c:pt idx="4047">
                  <c:v>530.36919983242808</c:v>
                </c:pt>
                <c:pt idx="4048">
                  <c:v>530.34154739530061</c:v>
                </c:pt>
                <c:pt idx="4049">
                  <c:v>530.31389495817325</c:v>
                </c:pt>
                <c:pt idx="4050">
                  <c:v>530.28624252104578</c:v>
                </c:pt>
                <c:pt idx="4051">
                  <c:v>530.25859008391831</c:v>
                </c:pt>
                <c:pt idx="4052">
                  <c:v>530.23093764679084</c:v>
                </c:pt>
                <c:pt idx="4053">
                  <c:v>530.20328520966348</c:v>
                </c:pt>
                <c:pt idx="4054">
                  <c:v>530.17563277253601</c:v>
                </c:pt>
                <c:pt idx="4055">
                  <c:v>530.14798033540853</c:v>
                </c:pt>
                <c:pt idx="4056">
                  <c:v>530.12032789828118</c:v>
                </c:pt>
                <c:pt idx="4057">
                  <c:v>530.0926754611537</c:v>
                </c:pt>
                <c:pt idx="4058">
                  <c:v>530.06502302402623</c:v>
                </c:pt>
                <c:pt idx="4059">
                  <c:v>530.03737058689887</c:v>
                </c:pt>
                <c:pt idx="4060">
                  <c:v>530.0097181497714</c:v>
                </c:pt>
                <c:pt idx="4061">
                  <c:v>529.98206571264393</c:v>
                </c:pt>
                <c:pt idx="4062">
                  <c:v>529.95441327551646</c:v>
                </c:pt>
                <c:pt idx="4063">
                  <c:v>529.9267608383891</c:v>
                </c:pt>
                <c:pt idx="4064">
                  <c:v>529.89910840126163</c:v>
                </c:pt>
                <c:pt idx="4065">
                  <c:v>529.87145596413416</c:v>
                </c:pt>
                <c:pt idx="4066">
                  <c:v>529.8438035270068</c:v>
                </c:pt>
                <c:pt idx="4067">
                  <c:v>529.81615108987933</c:v>
                </c:pt>
                <c:pt idx="4068">
                  <c:v>529.78849865275185</c:v>
                </c:pt>
                <c:pt idx="4069">
                  <c:v>529.76084621562438</c:v>
                </c:pt>
                <c:pt idx="4070">
                  <c:v>529.73319377849703</c:v>
                </c:pt>
                <c:pt idx="4071">
                  <c:v>529.70554134136955</c:v>
                </c:pt>
                <c:pt idx="4072">
                  <c:v>529.67788890424208</c:v>
                </c:pt>
                <c:pt idx="4073">
                  <c:v>529.65023646711472</c:v>
                </c:pt>
                <c:pt idx="4074">
                  <c:v>529.62258402998725</c:v>
                </c:pt>
                <c:pt idx="4075">
                  <c:v>529.59493159285978</c:v>
                </c:pt>
                <c:pt idx="4076">
                  <c:v>529.56727915573231</c:v>
                </c:pt>
                <c:pt idx="4077">
                  <c:v>529.53962671860495</c:v>
                </c:pt>
                <c:pt idx="4078">
                  <c:v>529.51197428147748</c:v>
                </c:pt>
                <c:pt idx="4079">
                  <c:v>529.48432184435001</c:v>
                </c:pt>
                <c:pt idx="4080">
                  <c:v>529.45666940722265</c:v>
                </c:pt>
                <c:pt idx="4081">
                  <c:v>529.42901697009518</c:v>
                </c:pt>
                <c:pt idx="4082">
                  <c:v>529.4013645329677</c:v>
                </c:pt>
                <c:pt idx="4083">
                  <c:v>529.37371209584035</c:v>
                </c:pt>
                <c:pt idx="4084">
                  <c:v>529.34605965871287</c:v>
                </c:pt>
                <c:pt idx="4085">
                  <c:v>529.3184072215854</c:v>
                </c:pt>
                <c:pt idx="4086">
                  <c:v>529.29075478445793</c:v>
                </c:pt>
                <c:pt idx="4087">
                  <c:v>529.26310234733057</c:v>
                </c:pt>
                <c:pt idx="4088">
                  <c:v>529.2354499102031</c:v>
                </c:pt>
                <c:pt idx="4089">
                  <c:v>529.20779747307563</c:v>
                </c:pt>
                <c:pt idx="4090">
                  <c:v>529.18014503594827</c:v>
                </c:pt>
                <c:pt idx="4091">
                  <c:v>529.1524925988208</c:v>
                </c:pt>
                <c:pt idx="4092">
                  <c:v>529.12484016169333</c:v>
                </c:pt>
                <c:pt idx="4093">
                  <c:v>529.09718772456586</c:v>
                </c:pt>
                <c:pt idx="4094">
                  <c:v>529.0695352874385</c:v>
                </c:pt>
                <c:pt idx="4095">
                  <c:v>529.04188285031103</c:v>
                </c:pt>
                <c:pt idx="4096">
                  <c:v>529.01423041318355</c:v>
                </c:pt>
                <c:pt idx="4097">
                  <c:v>528.9865779760562</c:v>
                </c:pt>
                <c:pt idx="4098">
                  <c:v>528.95892553892872</c:v>
                </c:pt>
                <c:pt idx="4099">
                  <c:v>528.93127310180125</c:v>
                </c:pt>
                <c:pt idx="4100">
                  <c:v>528.90362066467378</c:v>
                </c:pt>
                <c:pt idx="4101">
                  <c:v>528.87596822754642</c:v>
                </c:pt>
                <c:pt idx="4102">
                  <c:v>528.84831579041895</c:v>
                </c:pt>
                <c:pt idx="4103">
                  <c:v>528.82066335329148</c:v>
                </c:pt>
                <c:pt idx="4104">
                  <c:v>528.79301091616412</c:v>
                </c:pt>
                <c:pt idx="4105">
                  <c:v>528.76535847903665</c:v>
                </c:pt>
                <c:pt idx="4106">
                  <c:v>528.73770604190918</c:v>
                </c:pt>
                <c:pt idx="4107">
                  <c:v>528.71005360478171</c:v>
                </c:pt>
                <c:pt idx="4108">
                  <c:v>528.68240116765435</c:v>
                </c:pt>
                <c:pt idx="4109">
                  <c:v>528.65474873052688</c:v>
                </c:pt>
                <c:pt idx="4110">
                  <c:v>528.6270962933994</c:v>
                </c:pt>
                <c:pt idx="4111">
                  <c:v>528.59944385627205</c:v>
                </c:pt>
                <c:pt idx="4112">
                  <c:v>528.57179141914457</c:v>
                </c:pt>
                <c:pt idx="4113">
                  <c:v>528.5441389820171</c:v>
                </c:pt>
                <c:pt idx="4114">
                  <c:v>528.51648654488963</c:v>
                </c:pt>
                <c:pt idx="4115">
                  <c:v>528.48883410776227</c:v>
                </c:pt>
                <c:pt idx="4116">
                  <c:v>528.4611816706348</c:v>
                </c:pt>
                <c:pt idx="4117">
                  <c:v>528.43352923350733</c:v>
                </c:pt>
                <c:pt idx="4118">
                  <c:v>528.40587679637997</c:v>
                </c:pt>
                <c:pt idx="4119">
                  <c:v>528.3782243592525</c:v>
                </c:pt>
                <c:pt idx="4120">
                  <c:v>528.35057192212503</c:v>
                </c:pt>
                <c:pt idx="4121">
                  <c:v>528.32291948499756</c:v>
                </c:pt>
                <c:pt idx="4122">
                  <c:v>528.2952670478702</c:v>
                </c:pt>
                <c:pt idx="4123">
                  <c:v>528.26761461074273</c:v>
                </c:pt>
                <c:pt idx="4124">
                  <c:v>528.23996217361525</c:v>
                </c:pt>
                <c:pt idx="4125">
                  <c:v>528.2123097364879</c:v>
                </c:pt>
                <c:pt idx="4126">
                  <c:v>528.18465729936042</c:v>
                </c:pt>
                <c:pt idx="4127">
                  <c:v>528.15700486223295</c:v>
                </c:pt>
                <c:pt idx="4128">
                  <c:v>528.12935242510548</c:v>
                </c:pt>
                <c:pt idx="4129">
                  <c:v>528.10169998797812</c:v>
                </c:pt>
                <c:pt idx="4130">
                  <c:v>528.07404755085065</c:v>
                </c:pt>
                <c:pt idx="4131">
                  <c:v>528.04639511372318</c:v>
                </c:pt>
                <c:pt idx="4132">
                  <c:v>528.01874267659582</c:v>
                </c:pt>
                <c:pt idx="4133">
                  <c:v>527.99109023946835</c:v>
                </c:pt>
                <c:pt idx="4134">
                  <c:v>527.96343780234088</c:v>
                </c:pt>
                <c:pt idx="4135">
                  <c:v>527.93578536521341</c:v>
                </c:pt>
                <c:pt idx="4136">
                  <c:v>527.90813292808605</c:v>
                </c:pt>
                <c:pt idx="4137">
                  <c:v>527.88048049095858</c:v>
                </c:pt>
                <c:pt idx="4138">
                  <c:v>527.8528280538311</c:v>
                </c:pt>
                <c:pt idx="4139">
                  <c:v>527.82517561670375</c:v>
                </c:pt>
                <c:pt idx="4140">
                  <c:v>527.79752317957627</c:v>
                </c:pt>
                <c:pt idx="4141">
                  <c:v>527.7698707424488</c:v>
                </c:pt>
                <c:pt idx="4142">
                  <c:v>527.74221830532133</c:v>
                </c:pt>
                <c:pt idx="4143">
                  <c:v>527.71456586819397</c:v>
                </c:pt>
                <c:pt idx="4144">
                  <c:v>527.6869134310665</c:v>
                </c:pt>
                <c:pt idx="4145">
                  <c:v>527.65926099393903</c:v>
                </c:pt>
                <c:pt idx="4146">
                  <c:v>527.63160855681167</c:v>
                </c:pt>
                <c:pt idx="4147">
                  <c:v>527.6039561196842</c:v>
                </c:pt>
                <c:pt idx="4148">
                  <c:v>527.57630368255673</c:v>
                </c:pt>
                <c:pt idx="4149">
                  <c:v>527.54865124542937</c:v>
                </c:pt>
                <c:pt idx="4150">
                  <c:v>527.5209988083019</c:v>
                </c:pt>
                <c:pt idx="4151">
                  <c:v>527.49334637117443</c:v>
                </c:pt>
                <c:pt idx="4152">
                  <c:v>527.46569393404695</c:v>
                </c:pt>
                <c:pt idx="4153">
                  <c:v>527.4380414969196</c:v>
                </c:pt>
                <c:pt idx="4154">
                  <c:v>527.41038905979212</c:v>
                </c:pt>
                <c:pt idx="4155">
                  <c:v>527.38273662266465</c:v>
                </c:pt>
                <c:pt idx="4156">
                  <c:v>527.35508418553729</c:v>
                </c:pt>
                <c:pt idx="4157">
                  <c:v>527.32743174840982</c:v>
                </c:pt>
                <c:pt idx="4158">
                  <c:v>527.29977931128235</c:v>
                </c:pt>
                <c:pt idx="4159">
                  <c:v>527.27212687415488</c:v>
                </c:pt>
                <c:pt idx="4160">
                  <c:v>527.24447443702752</c:v>
                </c:pt>
                <c:pt idx="4161">
                  <c:v>527.21682199990005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D-41DF-B6AE-8AB73AD5A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7210527"/>
        <c:axId val="2067210943"/>
      </c:lineChart>
      <c:dateAx>
        <c:axId val="2067210527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210943"/>
        <c:crosses val="autoZero"/>
        <c:auto val="1"/>
        <c:lblOffset val="100"/>
        <c:baseTimeUnit val="days"/>
      </c:dateAx>
      <c:valAx>
        <c:axId val="206721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210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'Forceasting Data Lengkap'!$B$1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'Forceasting Data Lengkap'!$B$2:$B$4</c:f>
              <c:numCache>
                <c:formatCode>General</c:formatCode>
                <c:ptCount val="3"/>
                <c:pt idx="0">
                  <c:v>112</c:v>
                </c:pt>
                <c:pt idx="1">
                  <c:v>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5F-4F6D-A8F8-E7A2B2EF79F5}"/>
            </c:ext>
          </c:extLst>
        </c:ser>
        <c:ser>
          <c:idx val="1"/>
          <c:order val="1"/>
          <c:tx>
            <c:strRef>
              <c:f>'Forceasting Data Lengkap'!$C$1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'Forceasting Data Lengkap'!$A$2:$A$4</c:f>
              <c:numCache>
                <c:formatCode>d\-mmm\-yy</c:formatCode>
                <c:ptCount val="3"/>
                <c:pt idx="0">
                  <c:v>44558</c:v>
                </c:pt>
                <c:pt idx="1">
                  <c:v>44559</c:v>
                </c:pt>
                <c:pt idx="2">
                  <c:v>44560</c:v>
                </c:pt>
              </c:numCache>
            </c:numRef>
          </c:cat>
          <c:val>
            <c:numRef>
              <c:f>'Forceasting Data Lengkap'!$C$2:$C$4</c:f>
              <c:numCache>
                <c:formatCode>General</c:formatCode>
                <c:ptCount val="3"/>
                <c:pt idx="1">
                  <c:v>1498</c:v>
                </c:pt>
                <c:pt idx="2">
                  <c:v>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5F-4F6D-A8F8-E7A2B2EF79F5}"/>
            </c:ext>
          </c:extLst>
        </c:ser>
        <c:ser>
          <c:idx val="2"/>
          <c:order val="2"/>
          <c:tx>
            <c:strRef>
              <c:f>'Forceasting Data Lengkap'!$D$1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'Forceasting Data Lengkap'!$A$2:$A$4</c:f>
              <c:numCache>
                <c:formatCode>d\-mmm\-yy</c:formatCode>
                <c:ptCount val="3"/>
                <c:pt idx="0">
                  <c:v>44558</c:v>
                </c:pt>
                <c:pt idx="1">
                  <c:v>44559</c:v>
                </c:pt>
                <c:pt idx="2">
                  <c:v>44560</c:v>
                </c:pt>
              </c:numCache>
            </c:numRef>
          </c:cat>
          <c:val>
            <c:numRef>
              <c:f>'Forceasting Data Lengkap'!$D$2:$D$4</c:f>
              <c:numCache>
                <c:formatCode>0.00</c:formatCode>
                <c:ptCount val="3"/>
                <c:pt idx="1">
                  <c:v>1498</c:v>
                </c:pt>
                <c:pt idx="2">
                  <c:v>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5F-4F6D-A8F8-E7A2B2EF79F5}"/>
            </c:ext>
          </c:extLst>
        </c:ser>
        <c:ser>
          <c:idx val="3"/>
          <c:order val="3"/>
          <c:tx>
            <c:strRef>
              <c:f>'Forceasting Data Lengkap'!$E$1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'Forceasting Data Lengkap'!$A$2:$A$4</c:f>
              <c:numCache>
                <c:formatCode>d\-mmm\-yy</c:formatCode>
                <c:ptCount val="3"/>
                <c:pt idx="0">
                  <c:v>44558</c:v>
                </c:pt>
                <c:pt idx="1">
                  <c:v>44559</c:v>
                </c:pt>
                <c:pt idx="2">
                  <c:v>44560</c:v>
                </c:pt>
              </c:numCache>
            </c:numRef>
          </c:cat>
          <c:val>
            <c:numRef>
              <c:f>'Forceasting Data Lengkap'!$E$2:$E$4</c:f>
              <c:numCache>
                <c:formatCode>0.00</c:formatCode>
                <c:ptCount val="3"/>
                <c:pt idx="1">
                  <c:v>1498</c:v>
                </c:pt>
                <c:pt idx="2">
                  <c:v>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5F-4F6D-A8F8-E7A2B2EF7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454239"/>
        <c:axId val="163452991"/>
      </c:lineChart>
      <c:catAx>
        <c:axId val="163454239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52991"/>
        <c:crosses val="autoZero"/>
        <c:auto val="1"/>
        <c:lblAlgn val="ctr"/>
        <c:lblOffset val="100"/>
        <c:noMultiLvlLbl val="0"/>
      </c:catAx>
      <c:valAx>
        <c:axId val="16345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5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Time Series Eksport</a:t>
            </a:r>
            <a:r>
              <a:rPr lang="en-US" baseline="0"/>
              <a:t> Barang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'[1]Time Series'!$C$2:$C$7</c:f>
              <c:numCache>
                <c:formatCode>General</c:formatCode>
                <c:ptCount val="6"/>
                <c:pt idx="0">
                  <c:v>457504</c:v>
                </c:pt>
                <c:pt idx="1">
                  <c:v>1123908</c:v>
                </c:pt>
                <c:pt idx="2">
                  <c:v>417953</c:v>
                </c:pt>
                <c:pt idx="3">
                  <c:v>434355</c:v>
                </c:pt>
                <c:pt idx="5">
                  <c:v>2433720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'[1]Time Series'!$C$1</c15:sqref>
                        </c15:formulaRef>
                      </c:ext>
                    </c:extLst>
                    <c:strCache>
                      <c:ptCount val="1"/>
                      <c:pt idx="0">
                        <c:v>Jumlah Eksport (Y)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'[1]Time Series'!$A$2:$B$6</c15:sqref>
                        </c15:formulaRef>
                      </c:ext>
                    </c:extLst>
                    <c:multiLvlStrCache>
                      <c:ptCount val="5"/>
                      <c:lvl>
                        <c:pt idx="0">
                          <c:v>2018</c:v>
                        </c:pt>
                        <c:pt idx="1">
                          <c:v>2019</c:v>
                        </c:pt>
                        <c:pt idx="2">
                          <c:v>2020</c:v>
                        </c:pt>
                        <c:pt idx="3">
                          <c:v>2021</c:v>
                        </c:pt>
                        <c:pt idx="4">
                          <c:v>2022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</c:lvl>
                    </c:multiLvlStrCache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48AE-4BD9-9B9A-3F1C7798CF48}"/>
            </c:ext>
          </c:extLst>
        </c:ser>
        <c:ser>
          <c:idx val="7"/>
          <c:order val="7"/>
          <c:spPr>
            <a:ln w="381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'[1]Time Series'!$J$2:$J$6</c:f>
              <c:numCache>
                <c:formatCode>General</c:formatCode>
                <c:ptCount val="5"/>
                <c:pt idx="0">
                  <c:v>556736.53333333333</c:v>
                </c:pt>
                <c:pt idx="1">
                  <c:v>591198.8444444444</c:v>
                </c:pt>
                <c:pt idx="2">
                  <c:v>625661.1555555556</c:v>
                </c:pt>
                <c:pt idx="3">
                  <c:v>660123.46666666667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'[1]Time Series'!$J$1</c15:sqref>
                        </c15:formulaRef>
                      </c:ext>
                    </c:extLst>
                    <c:strCache>
                      <c:ptCount val="1"/>
                      <c:pt idx="0">
                        <c:v>Y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'[1]Time Series'!$A$2:$B$6</c15:sqref>
                        </c15:formulaRef>
                      </c:ext>
                    </c:extLst>
                    <c:multiLvlStrCache>
                      <c:ptCount val="5"/>
                      <c:lvl>
                        <c:pt idx="0">
                          <c:v>2018</c:v>
                        </c:pt>
                        <c:pt idx="1">
                          <c:v>2019</c:v>
                        </c:pt>
                        <c:pt idx="2">
                          <c:v>2020</c:v>
                        </c:pt>
                        <c:pt idx="3">
                          <c:v>2021</c:v>
                        </c:pt>
                        <c:pt idx="4">
                          <c:v>2022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</c:lvl>
                    </c:multiLvlStrCache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48AE-4BD9-9B9A-3F1C7798CF48}"/>
            </c:ext>
          </c:extLst>
        </c:ser>
        <c:ser>
          <c:idx val="9"/>
          <c:order val="9"/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'[1]Time Series'!$O$2:$O$6</c:f>
              <c:numCache>
                <c:formatCode>General</c:formatCode>
                <c:ptCount val="5"/>
                <c:pt idx="3">
                  <c:v>434355</c:v>
                </c:pt>
                <c:pt idx="4" formatCode="0">
                  <c:v>423149.12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'[1]Time Series'!$O$1</c15:sqref>
                        </c15:formulaRef>
                      </c:ext>
                    </c:extLst>
                    <c:strCache>
                      <c:ptCount val="1"/>
                      <c:pt idx="0">
                        <c:v>Forcast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8AE-4BD9-9B9A-3F1C7798CF48}"/>
            </c:ext>
          </c:extLst>
        </c:ser>
        <c:ser>
          <c:idx val="10"/>
          <c:order val="10"/>
          <c:spPr>
            <a:ln w="381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'[1]Time Series'!$K$2:$K$6</c:f>
              <c:numCache>
                <c:formatCode>General</c:formatCode>
                <c:ptCount val="5"/>
                <c:pt idx="3">
                  <c:v>660123.46666666667</c:v>
                </c:pt>
                <c:pt idx="4">
                  <c:v>694585.77777777775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'[1]Time Series'!$K$1</c15:sqref>
                        </c15:formulaRef>
                      </c:ext>
                    </c:extLst>
                    <c:strCache>
                      <c:ptCount val="1"/>
                      <c:pt idx="0">
                        <c:v>Prediksi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48AE-4BD9-9B9A-3F1C7798C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880704"/>
        <c:axId val="64088136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381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'[1]Time Series'!$D$2:$D$7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-3</c:v>
                      </c:pt>
                      <c:pt idx="1">
                        <c:v>-1</c:v>
                      </c:pt>
                      <c:pt idx="2">
                        <c:v>1</c:v>
                      </c:pt>
                      <c:pt idx="3">
                        <c:v>3</c:v>
                      </c:pt>
                      <c:pt idx="4">
                        <c:v>5</c:v>
                      </c:pt>
                      <c:pt idx="5">
                        <c:v>5</c:v>
                      </c:pt>
                    </c:numCache>
                  </c:numRef>
                </c:val>
                <c:smooth val="0"/>
                <c:extLst>
                  <c:ext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'[1]Time Series'!$D$1</c15:sqref>
                              </c15:formulaRef>
                            </c:ext>
                          </c:extLst>
                          <c:strCache>
                            <c:ptCount val="1"/>
                            <c:pt idx="0">
                              <c:v>X</c:v>
                            </c:pt>
                          </c:strCache>
                        </c:strRef>
                      </c15:tx>
                    </c15:filteredSeriesTitle>
                  </c:ext>
                  <c:ext uri="{02D57815-91ED-43cb-92C2-25804820EDAC}">
                    <c15:filteredCategoryTitle>
                      <c15:cat>
                        <c:multiLvlStrRef>
                          <c:extLst>
                            <c:ext uri="{02D57815-91ED-43cb-92C2-25804820EDAC}">
                              <c15:formulaRef>
                                <c15:sqref>'[1]Time Series'!$A$2:$B$6</c15:sqref>
                              </c15:formulaRef>
                            </c:ext>
                          </c:extLst>
                          <c:multiLvlStrCache>
                            <c:ptCount val="5"/>
                            <c:lvl>
                              <c:pt idx="0">
                                <c:v>2018</c:v>
                              </c:pt>
                              <c:pt idx="1">
                                <c:v>2019</c:v>
                              </c:pt>
                              <c:pt idx="2">
                                <c:v>2020</c:v>
                              </c:pt>
                              <c:pt idx="3">
                                <c:v>2021</c:v>
                              </c:pt>
                              <c:pt idx="4">
                                <c:v>2022</c:v>
                              </c:pt>
                            </c:lvl>
                            <c:lvl>
                              <c:pt idx="0">
                                <c:v>1</c:v>
                              </c:pt>
                              <c:pt idx="1">
                                <c:v>2</c:v>
                              </c:pt>
                              <c:pt idx="2">
                                <c:v>3</c:v>
                              </c:pt>
                              <c:pt idx="3">
                                <c:v>4</c:v>
                              </c:pt>
                              <c:pt idx="4">
                                <c:v>5</c:v>
                              </c:pt>
                            </c:lvl>
                          </c:multiLvlStrCache>
                        </c:multiLvlStrRef>
                      </c15:cat>
                    </c15:filteredCategoryTitle>
                  </c:ext>
                  <c:ext xmlns:c16="http://schemas.microsoft.com/office/drawing/2014/chart" uri="{C3380CC4-5D6E-409C-BE32-E72D297353CC}">
                    <c16:uniqueId val="{00000004-48AE-4BD9-9B9A-3F1C7798CF48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3810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'[1]Time Series'!$E$2:$E$7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-1372512</c:v>
                      </c:pt>
                      <c:pt idx="1">
                        <c:v>-1123908</c:v>
                      </c:pt>
                      <c:pt idx="2">
                        <c:v>417953</c:v>
                      </c:pt>
                      <c:pt idx="3">
                        <c:v>1303065</c:v>
                      </c:pt>
                      <c:pt idx="5">
                        <c:v>-775402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'[1]Time Series'!$E$1</c15:sqref>
                              </c15:formulaRef>
                            </c:ext>
                          </c:extLst>
                          <c:strCache>
                            <c:ptCount val="1"/>
                            <c:pt idx="0">
                              <c:v>XY</c:v>
                            </c:pt>
                          </c:strCache>
                        </c:strRef>
                      </c15:tx>
                    </c15:filteredSeriesTitle>
                  </c:ext>
                  <c:ext xmlns:c15="http://schemas.microsoft.com/office/drawing/2012/chart" uri="{02D57815-91ED-43cb-92C2-25804820EDAC}">
                    <c15:filteredCategoryTitle>
                      <c15:cat>
                        <c:multiLvlStrRef>
                          <c:extLst>
                            <c:ext uri="{02D57815-91ED-43cb-92C2-25804820EDAC}">
                              <c15:formulaRef>
                                <c15:sqref>'[1]Time Series'!$A$2:$B$6</c15:sqref>
                              </c15:formulaRef>
                            </c:ext>
                          </c:extLst>
                          <c:multiLvlStrCache>
                            <c:ptCount val="5"/>
                            <c:lvl>
                              <c:pt idx="0">
                                <c:v>2018</c:v>
                              </c:pt>
                              <c:pt idx="1">
                                <c:v>2019</c:v>
                              </c:pt>
                              <c:pt idx="2">
                                <c:v>2020</c:v>
                              </c:pt>
                              <c:pt idx="3">
                                <c:v>2021</c:v>
                              </c:pt>
                              <c:pt idx="4">
                                <c:v>2022</c:v>
                              </c:pt>
                            </c:lvl>
                            <c:lvl>
                              <c:pt idx="0">
                                <c:v>1</c:v>
                              </c:pt>
                              <c:pt idx="1">
                                <c:v>2</c:v>
                              </c:pt>
                              <c:pt idx="2">
                                <c:v>3</c:v>
                              </c:pt>
                              <c:pt idx="3">
                                <c:v>4</c:v>
                              </c:pt>
                              <c:pt idx="4">
                                <c:v>5</c:v>
                              </c:pt>
                            </c:lvl>
                          </c:multiLvlStrCache>
                        </c:multiLvlStrRef>
                      </c15:cat>
                    </c15:filteredCategoryTitle>
                  </c:ext>
                  <c:ext xmlns:c16="http://schemas.microsoft.com/office/drawing/2014/chart" uri="{C3380CC4-5D6E-409C-BE32-E72D297353CC}">
                    <c16:uniqueId val="{00000005-48AE-4BD9-9B9A-3F1C7798CF48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381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'[1]Time Series'!$F$2:$F$7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9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9</c:v>
                      </c:pt>
                      <c:pt idx="4">
                        <c:v>25</c:v>
                      </c:pt>
                      <c:pt idx="5">
                        <c:v>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'[1]Time Series'!$F$1</c15:sqref>
                              </c15:formulaRef>
                            </c:ext>
                          </c:extLst>
                          <c:strCache>
                            <c:ptCount val="1"/>
                            <c:pt idx="0">
                              <c:v>X^2</c:v>
                            </c:pt>
                          </c:strCache>
                        </c:strRef>
                      </c15:tx>
                    </c15:filteredSeriesTitle>
                  </c:ext>
                  <c:ext xmlns:c15="http://schemas.microsoft.com/office/drawing/2012/chart" uri="{02D57815-91ED-43cb-92C2-25804820EDAC}">
                    <c15:filteredCategoryTitle>
                      <c15:cat>
                        <c:multiLvlStrRef>
                          <c:extLst>
                            <c:ext uri="{02D57815-91ED-43cb-92C2-25804820EDAC}">
                              <c15:formulaRef>
                                <c15:sqref>'[1]Time Series'!$A$2:$B$6</c15:sqref>
                              </c15:formulaRef>
                            </c:ext>
                          </c:extLst>
                          <c:multiLvlStrCache>
                            <c:ptCount val="5"/>
                            <c:lvl>
                              <c:pt idx="0">
                                <c:v>2018</c:v>
                              </c:pt>
                              <c:pt idx="1">
                                <c:v>2019</c:v>
                              </c:pt>
                              <c:pt idx="2">
                                <c:v>2020</c:v>
                              </c:pt>
                              <c:pt idx="3">
                                <c:v>2021</c:v>
                              </c:pt>
                              <c:pt idx="4">
                                <c:v>2022</c:v>
                              </c:pt>
                            </c:lvl>
                            <c:lvl>
                              <c:pt idx="0">
                                <c:v>1</c:v>
                              </c:pt>
                              <c:pt idx="1">
                                <c:v>2</c:v>
                              </c:pt>
                              <c:pt idx="2">
                                <c:v>3</c:v>
                              </c:pt>
                              <c:pt idx="3">
                                <c:v>4</c:v>
                              </c:pt>
                              <c:pt idx="4">
                                <c:v>5</c:v>
                              </c:pt>
                            </c:lvl>
                          </c:multiLvlStrCache>
                        </c:multiLvlStrRef>
                      </c15:cat>
                    </c15:filteredCategoryTitle>
                  </c:ext>
                  <c:ext xmlns:c16="http://schemas.microsoft.com/office/drawing/2014/chart" uri="{C3380CC4-5D6E-409C-BE32-E72D297353CC}">
                    <c16:uniqueId val="{00000006-48AE-4BD9-9B9A-3F1C7798CF48}"/>
                  </c:ext>
                </c:extLst>
              </c15:ser>
            </c15:filteredLineSeries>
            <c15:filteredLineSeries>
              <c15:ser>
                <c:idx val="4"/>
                <c:order val="4"/>
                <c:spPr>
                  <a:ln w="3810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'[1]Time Series'!$G$2:$G$6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'[1]Time Series'!$G$1</c15:sqref>
                              </c15:formulaRef>
                            </c:ext>
                          </c:extLst>
                          <c:strCache>
                            <c:ptCount val="1"/>
                          </c:strCache>
                        </c:strRef>
                      </c15:tx>
                    </c15:filteredSeriesTitle>
                  </c:ext>
                  <c:ext xmlns:c15="http://schemas.microsoft.com/office/drawing/2012/chart" uri="{02D57815-91ED-43cb-92C2-25804820EDAC}">
                    <c15:filteredCategoryTitle>
                      <c15:cat>
                        <c:multiLvlStrRef>
                          <c:extLst>
                            <c:ext uri="{02D57815-91ED-43cb-92C2-25804820EDAC}">
                              <c15:formulaRef>
                                <c15:sqref>'[1]Time Series'!$A$2:$B$6</c15:sqref>
                              </c15:formulaRef>
                            </c:ext>
                          </c:extLst>
                          <c:multiLvlStrCache>
                            <c:ptCount val="5"/>
                            <c:lvl>
                              <c:pt idx="0">
                                <c:v>2018</c:v>
                              </c:pt>
                              <c:pt idx="1">
                                <c:v>2019</c:v>
                              </c:pt>
                              <c:pt idx="2">
                                <c:v>2020</c:v>
                              </c:pt>
                              <c:pt idx="3">
                                <c:v>2021</c:v>
                              </c:pt>
                              <c:pt idx="4">
                                <c:v>2022</c:v>
                              </c:pt>
                            </c:lvl>
                            <c:lvl>
                              <c:pt idx="0">
                                <c:v>1</c:v>
                              </c:pt>
                              <c:pt idx="1">
                                <c:v>2</c:v>
                              </c:pt>
                              <c:pt idx="2">
                                <c:v>3</c:v>
                              </c:pt>
                              <c:pt idx="3">
                                <c:v>4</c:v>
                              </c:pt>
                              <c:pt idx="4">
                                <c:v>5</c:v>
                              </c:pt>
                            </c:lvl>
                          </c:multiLvlStrCache>
                        </c:multiLvlStrRef>
                      </c15:cat>
                    </c15:filteredCategoryTitle>
                  </c:ext>
                  <c:ext xmlns:c16="http://schemas.microsoft.com/office/drawing/2014/chart" uri="{C3380CC4-5D6E-409C-BE32-E72D297353CC}">
                    <c16:uniqueId val="{00000007-48AE-4BD9-9B9A-3F1C7798CF48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381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8"/>
                  <c:spPr>
                    <a:solidFill>
                      <a:schemeClr val="accent6"/>
                    </a:solidFill>
                    <a:ln>
                      <a:noFill/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'[1]Time Series'!$H$2:$H$6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608430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'[1]Time Series'!$H$1</c15:sqref>
                              </c15:formulaRef>
                            </c:ext>
                          </c:extLst>
                          <c:strCache>
                            <c:ptCount val="1"/>
                            <c:pt idx="0">
                              <c:v>A</c:v>
                            </c:pt>
                          </c:strCache>
                        </c:strRef>
                      </c15:tx>
                    </c15:filteredSeriesTitle>
                  </c:ext>
                  <c:ext xmlns:c15="http://schemas.microsoft.com/office/drawing/2012/chart" uri="{02D57815-91ED-43cb-92C2-25804820EDAC}">
                    <c15:filteredCategoryTitle>
                      <c15:cat>
                        <c:multiLvlStrRef>
                          <c:extLst>
                            <c:ext uri="{02D57815-91ED-43cb-92C2-25804820EDAC}">
                              <c15:formulaRef>
                                <c15:sqref>'[1]Time Series'!$A$2:$B$6</c15:sqref>
                              </c15:formulaRef>
                            </c:ext>
                          </c:extLst>
                          <c:multiLvlStrCache>
                            <c:ptCount val="5"/>
                            <c:lvl>
                              <c:pt idx="0">
                                <c:v>2018</c:v>
                              </c:pt>
                              <c:pt idx="1">
                                <c:v>2019</c:v>
                              </c:pt>
                              <c:pt idx="2">
                                <c:v>2020</c:v>
                              </c:pt>
                              <c:pt idx="3">
                                <c:v>2021</c:v>
                              </c:pt>
                              <c:pt idx="4">
                                <c:v>2022</c:v>
                              </c:pt>
                            </c:lvl>
                            <c:lvl>
                              <c:pt idx="0">
                                <c:v>1</c:v>
                              </c:pt>
                              <c:pt idx="1">
                                <c:v>2</c:v>
                              </c:pt>
                              <c:pt idx="2">
                                <c:v>3</c:v>
                              </c:pt>
                              <c:pt idx="3">
                                <c:v>4</c:v>
                              </c:pt>
                              <c:pt idx="4">
                                <c:v>5</c:v>
                              </c:pt>
                            </c:lvl>
                          </c:multiLvlStrCache>
                        </c:multiLvlStrRef>
                      </c15:cat>
                    </c15:filteredCategoryTitle>
                  </c:ext>
                  <c:ext xmlns:c16="http://schemas.microsoft.com/office/drawing/2014/chart" uri="{C3380CC4-5D6E-409C-BE32-E72D297353CC}">
                    <c16:uniqueId val="{00000008-48AE-4BD9-9B9A-3F1C7798CF48}"/>
                  </c:ext>
                </c:extLst>
              </c15:ser>
            </c15:filteredLineSeries>
            <c15:filteredLineSeries>
              <c15:ser>
                <c:idx val="6"/>
                <c:order val="6"/>
                <c:spPr>
                  <a:ln w="3810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8"/>
                  <c:spPr>
                    <a:solidFill>
                      <a:schemeClr val="accent1">
                        <a:lumMod val="60000"/>
                      </a:schemeClr>
                    </a:solidFill>
                    <a:ln>
                      <a:noFill/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'[1]Time Series'!$I$2:$I$6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-17231.155555555557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'[1]Time Series'!$I$1</c15:sqref>
                              </c15:formulaRef>
                            </c:ext>
                          </c:extLst>
                          <c:strCache>
                            <c:ptCount val="1"/>
                            <c:pt idx="0">
                              <c:v>B</c:v>
                            </c:pt>
                          </c:strCache>
                        </c:strRef>
                      </c15:tx>
                    </c15:filteredSeriesTitle>
                  </c:ext>
                  <c:ext xmlns:c15="http://schemas.microsoft.com/office/drawing/2012/chart" uri="{02D57815-91ED-43cb-92C2-25804820EDAC}">
                    <c15:filteredCategoryTitle>
                      <c15:cat>
                        <c:multiLvlStrRef>
                          <c:extLst>
                            <c:ext uri="{02D57815-91ED-43cb-92C2-25804820EDAC}">
                              <c15:formulaRef>
                                <c15:sqref>'[1]Time Series'!$A$2:$B$6</c15:sqref>
                              </c15:formulaRef>
                            </c:ext>
                          </c:extLst>
                          <c:multiLvlStrCache>
                            <c:ptCount val="5"/>
                            <c:lvl>
                              <c:pt idx="0">
                                <c:v>2018</c:v>
                              </c:pt>
                              <c:pt idx="1">
                                <c:v>2019</c:v>
                              </c:pt>
                              <c:pt idx="2">
                                <c:v>2020</c:v>
                              </c:pt>
                              <c:pt idx="3">
                                <c:v>2021</c:v>
                              </c:pt>
                              <c:pt idx="4">
                                <c:v>2022</c:v>
                              </c:pt>
                            </c:lvl>
                            <c:lvl>
                              <c:pt idx="0">
                                <c:v>1</c:v>
                              </c:pt>
                              <c:pt idx="1">
                                <c:v>2</c:v>
                              </c:pt>
                              <c:pt idx="2">
                                <c:v>3</c:v>
                              </c:pt>
                              <c:pt idx="3">
                                <c:v>4</c:v>
                              </c:pt>
                              <c:pt idx="4">
                                <c:v>5</c:v>
                              </c:pt>
                            </c:lvl>
                          </c:multiLvlStrCache>
                        </c:multiLvlStrRef>
                      </c15:cat>
                    </c15:filteredCategoryTitle>
                  </c:ext>
                  <c:ext xmlns:c16="http://schemas.microsoft.com/office/drawing/2014/chart" uri="{C3380CC4-5D6E-409C-BE32-E72D297353CC}">
                    <c16:uniqueId val="{00000009-48AE-4BD9-9B9A-3F1C7798CF48}"/>
                  </c:ext>
                </c:extLst>
              </c15:ser>
            </c15:filteredLineSeries>
            <c15:filteredLineSeries>
              <c15:ser>
                <c:idx val="8"/>
                <c:order val="8"/>
                <c:spPr>
                  <a:ln w="3810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'[1]Time Series'!$O$6</c15:sqref>
                        </c15:formulaRef>
                      </c:ext>
                    </c:extLst>
                    <c:numCache>
                      <c:formatCode>0</c:formatCode>
                      <c:ptCount val="1"/>
                      <c:pt idx="0">
                        <c:v>423149.12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'[1]Time Series'!$O$6</c15:sqref>
                              </c15:formulaRef>
                            </c:ext>
                          </c:extLst>
                          <c:strCache>
                            <c:ptCount val="1"/>
                            <c:pt idx="0">
                              <c:v>423149</c:v>
                            </c:pt>
                          </c:strCache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A-48AE-4BD9-9B9A-3F1C7798CF48}"/>
                  </c:ext>
                </c:extLst>
              </c15:ser>
            </c15:filteredLineSeries>
          </c:ext>
        </c:extLst>
      </c:lineChart>
      <c:catAx>
        <c:axId val="64088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Tahun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81360"/>
        <c:crosses val="autoZero"/>
        <c:auto val="1"/>
        <c:lblAlgn val="ctr"/>
        <c:lblOffset val="100"/>
        <c:noMultiLvlLbl val="0"/>
      </c:catAx>
      <c:valAx>
        <c:axId val="64088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Jumlah Eksport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8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[1]ForecastingTS!$B$2:$B$6</c:f>
              <c:numCache>
                <c:formatCode>General</c:formatCode>
                <c:ptCount val="5"/>
                <c:pt idx="0">
                  <c:v>457504</c:v>
                </c:pt>
                <c:pt idx="1">
                  <c:v>1123908</c:v>
                </c:pt>
                <c:pt idx="2">
                  <c:v>417953</c:v>
                </c:pt>
                <c:pt idx="3">
                  <c:v>434355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[1]ForecastingTS!$B$1</c15:sqref>
                        </c15:formulaRef>
                      </c:ext>
                    </c:extLst>
                    <c:strCache>
                      <c:ptCount val="1"/>
                      <c:pt idx="0">
                        <c:v>Values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DE6A-4613-AA27-2A57CB8B92EE}"/>
            </c:ext>
          </c:extLst>
        </c:ser>
        <c:ser>
          <c:idx val="1"/>
          <c:order val="1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[1]ForecastingTS!$C$2:$C$6</c:f>
              <c:numCache>
                <c:formatCode>General</c:formatCode>
                <c:ptCount val="5"/>
                <c:pt idx="3">
                  <c:v>434355</c:v>
                </c:pt>
                <c:pt idx="4">
                  <c:v>421127.12305157958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[1]ForecastingTS!$C$1</c15:sqref>
                        </c15:formulaRef>
                      </c:ext>
                    </c:extLst>
                    <c:strCache>
                      <c:ptCount val="1"/>
                      <c:pt idx="0">
                        <c:v>Forecast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[1]ForecastingTS!$A$2:$A$6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DE6A-4613-AA27-2A57CB8B92EE}"/>
            </c:ext>
          </c:extLst>
        </c:ser>
        <c:ser>
          <c:idx val="2"/>
          <c:order val="2"/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[1]ForecastingTS!$D$2:$D$6</c:f>
              <c:numCache>
                <c:formatCode>General</c:formatCode>
                <c:ptCount val="5"/>
                <c:pt idx="3" formatCode="0.00">
                  <c:v>434355</c:v>
                </c:pt>
                <c:pt idx="4" formatCode="0.00">
                  <c:v>-312390.32775454421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[1]ForecastingTS!$D$1</c15:sqref>
                        </c15:formulaRef>
                      </c:ext>
                    </c:extLst>
                    <c:strCache>
                      <c:ptCount val="1"/>
                      <c:pt idx="0">
                        <c:v>Lower Confidence Bound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[1]ForecastingTS!$A$2:$A$6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DE6A-4613-AA27-2A57CB8B92EE}"/>
            </c:ext>
          </c:extLst>
        </c:ser>
        <c:ser>
          <c:idx val="3"/>
          <c:order val="3"/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[1]ForecastingTS!$E$2:$E$6</c:f>
              <c:numCache>
                <c:formatCode>General</c:formatCode>
                <c:ptCount val="5"/>
                <c:pt idx="3" formatCode="0.00">
                  <c:v>434355</c:v>
                </c:pt>
                <c:pt idx="4" formatCode="0.00">
                  <c:v>1154644.5738577032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[1]ForecastingTS!$E$1</c15:sqref>
                        </c15:formulaRef>
                      </c:ext>
                    </c:extLst>
                    <c:strCache>
                      <c:ptCount val="1"/>
                      <c:pt idx="0">
                        <c:v>Upper Confidence Bound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[1]ForecastingTS!$A$2:$A$6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DE6A-4613-AA27-2A57CB8B9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108463"/>
        <c:axId val="979109295"/>
      </c:lineChart>
      <c:catAx>
        <c:axId val="979108463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09295"/>
        <c:crosses val="autoZero"/>
        <c:auto val="1"/>
        <c:lblAlgn val="ctr"/>
        <c:lblOffset val="100"/>
        <c:noMultiLvlLbl val="0"/>
      </c:catAx>
      <c:valAx>
        <c:axId val="97910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0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Quartal!$D$4</c:f>
              <c:strCache>
                <c:ptCount val="1"/>
                <c:pt idx="0">
                  <c:v>Eksport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Quartal!$B$5:$C$24</c:f>
              <c:multiLvlStrCache>
                <c:ptCount val="2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1</c:v>
                  </c:pt>
                  <c:pt idx="5">
                    <c:v>2</c:v>
                  </c:pt>
                  <c:pt idx="6">
                    <c:v>3</c:v>
                  </c:pt>
                  <c:pt idx="7">
                    <c:v>4</c:v>
                  </c:pt>
                  <c:pt idx="8">
                    <c:v>1</c:v>
                  </c:pt>
                  <c:pt idx="9">
                    <c:v>2</c:v>
                  </c:pt>
                  <c:pt idx="10">
                    <c:v>3</c:v>
                  </c:pt>
                  <c:pt idx="11">
                    <c:v>4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1</c:v>
                  </c:pt>
                  <c:pt idx="17">
                    <c:v>2</c:v>
                  </c:pt>
                  <c:pt idx="18">
                    <c:v>3</c:v>
                  </c:pt>
                  <c:pt idx="19">
                    <c:v>4</c:v>
                  </c:pt>
                </c:lvl>
                <c:lvl>
                  <c:pt idx="0">
                    <c:v>2018</c:v>
                  </c:pt>
                  <c:pt idx="4">
                    <c:v>2019</c:v>
                  </c:pt>
                  <c:pt idx="8">
                    <c:v>2020</c:v>
                  </c:pt>
                  <c:pt idx="12">
                    <c:v>2021</c:v>
                  </c:pt>
                  <c:pt idx="16">
                    <c:v>2022</c:v>
                  </c:pt>
                </c:lvl>
              </c:multiLvlStrCache>
            </c:multiLvlStrRef>
          </c:cat>
          <c:val>
            <c:numRef>
              <c:f>Quartal!$D$5:$D$20</c:f>
              <c:numCache>
                <c:formatCode>General</c:formatCode>
                <c:ptCount val="16"/>
                <c:pt idx="0">
                  <c:v>113069</c:v>
                </c:pt>
                <c:pt idx="1">
                  <c:v>100883</c:v>
                </c:pt>
                <c:pt idx="2">
                  <c:v>56303</c:v>
                </c:pt>
                <c:pt idx="3">
                  <c:v>187249</c:v>
                </c:pt>
                <c:pt idx="4">
                  <c:v>393329</c:v>
                </c:pt>
                <c:pt idx="5">
                  <c:v>369741</c:v>
                </c:pt>
                <c:pt idx="6">
                  <c:v>121291</c:v>
                </c:pt>
                <c:pt idx="7">
                  <c:v>239547</c:v>
                </c:pt>
                <c:pt idx="8">
                  <c:v>203398</c:v>
                </c:pt>
                <c:pt idx="9">
                  <c:v>141679</c:v>
                </c:pt>
                <c:pt idx="10">
                  <c:v>66242</c:v>
                </c:pt>
                <c:pt idx="11">
                  <c:v>6634</c:v>
                </c:pt>
                <c:pt idx="12">
                  <c:v>168501</c:v>
                </c:pt>
                <c:pt idx="13">
                  <c:v>79128</c:v>
                </c:pt>
                <c:pt idx="14">
                  <c:v>115436</c:v>
                </c:pt>
                <c:pt idx="15">
                  <c:v>71290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56-4D6E-B90F-79639FA2A46E}"/>
            </c:ext>
          </c:extLst>
        </c:ser>
        <c:ser>
          <c:idx val="1"/>
          <c:order val="1"/>
          <c:tx>
            <c:strRef>
              <c:f>Quartal!$F$4</c:f>
              <c:strCache>
                <c:ptCount val="1"/>
                <c:pt idx="0">
                  <c:v>CMA(4)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Quartal!$B$5:$C$24</c:f>
              <c:multiLvlStrCache>
                <c:ptCount val="2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1</c:v>
                  </c:pt>
                  <c:pt idx="5">
                    <c:v>2</c:v>
                  </c:pt>
                  <c:pt idx="6">
                    <c:v>3</c:v>
                  </c:pt>
                  <c:pt idx="7">
                    <c:v>4</c:v>
                  </c:pt>
                  <c:pt idx="8">
                    <c:v>1</c:v>
                  </c:pt>
                  <c:pt idx="9">
                    <c:v>2</c:v>
                  </c:pt>
                  <c:pt idx="10">
                    <c:v>3</c:v>
                  </c:pt>
                  <c:pt idx="11">
                    <c:v>4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1</c:v>
                  </c:pt>
                  <c:pt idx="17">
                    <c:v>2</c:v>
                  </c:pt>
                  <c:pt idx="18">
                    <c:v>3</c:v>
                  </c:pt>
                  <c:pt idx="19">
                    <c:v>4</c:v>
                  </c:pt>
                </c:lvl>
                <c:lvl>
                  <c:pt idx="0">
                    <c:v>2018</c:v>
                  </c:pt>
                  <c:pt idx="4">
                    <c:v>2019</c:v>
                  </c:pt>
                  <c:pt idx="8">
                    <c:v>2020</c:v>
                  </c:pt>
                  <c:pt idx="12">
                    <c:v>2021</c:v>
                  </c:pt>
                  <c:pt idx="16">
                    <c:v>2022</c:v>
                  </c:pt>
                </c:lvl>
              </c:multiLvlStrCache>
            </c:multiLvlStrRef>
          </c:cat>
          <c:val>
            <c:numRef>
              <c:f>Quartal!$F$5:$F$20</c:f>
              <c:numCache>
                <c:formatCode>General</c:formatCode>
                <c:ptCount val="16"/>
                <c:pt idx="2">
                  <c:v>149408.5</c:v>
                </c:pt>
                <c:pt idx="3">
                  <c:v>218048.25</c:v>
                </c:pt>
                <c:pt idx="4">
                  <c:v>259779</c:v>
                </c:pt>
                <c:pt idx="5">
                  <c:v>274439.75</c:v>
                </c:pt>
                <c:pt idx="6">
                  <c:v>257235.625</c:v>
                </c:pt>
                <c:pt idx="7">
                  <c:v>204986.5</c:v>
                </c:pt>
                <c:pt idx="8">
                  <c:v>169597.625</c:v>
                </c:pt>
                <c:pt idx="9">
                  <c:v>133602.375</c:v>
                </c:pt>
                <c:pt idx="10">
                  <c:v>100126.125</c:v>
                </c:pt>
                <c:pt idx="11">
                  <c:v>87945.125</c:v>
                </c:pt>
                <c:pt idx="12">
                  <c:v>86275.5</c:v>
                </c:pt>
                <c:pt idx="13">
                  <c:v>100506.75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56-4D6E-B90F-79639FA2A46E}"/>
            </c:ext>
          </c:extLst>
        </c:ser>
        <c:ser>
          <c:idx val="2"/>
          <c:order val="2"/>
          <c:tx>
            <c:strRef>
              <c:f>Quartal!$K$4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Quartal!$B$5:$C$24</c:f>
              <c:multiLvlStrCache>
                <c:ptCount val="2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1</c:v>
                  </c:pt>
                  <c:pt idx="5">
                    <c:v>2</c:v>
                  </c:pt>
                  <c:pt idx="6">
                    <c:v>3</c:v>
                  </c:pt>
                  <c:pt idx="7">
                    <c:v>4</c:v>
                  </c:pt>
                  <c:pt idx="8">
                    <c:v>1</c:v>
                  </c:pt>
                  <c:pt idx="9">
                    <c:v>2</c:v>
                  </c:pt>
                  <c:pt idx="10">
                    <c:v>3</c:v>
                  </c:pt>
                  <c:pt idx="11">
                    <c:v>4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1</c:v>
                  </c:pt>
                  <c:pt idx="17">
                    <c:v>2</c:v>
                  </c:pt>
                  <c:pt idx="18">
                    <c:v>3</c:v>
                  </c:pt>
                  <c:pt idx="19">
                    <c:v>4</c:v>
                  </c:pt>
                </c:lvl>
                <c:lvl>
                  <c:pt idx="0">
                    <c:v>2018</c:v>
                  </c:pt>
                  <c:pt idx="4">
                    <c:v>2019</c:v>
                  </c:pt>
                  <c:pt idx="8">
                    <c:v>2020</c:v>
                  </c:pt>
                  <c:pt idx="12">
                    <c:v>2021</c:v>
                  </c:pt>
                  <c:pt idx="16">
                    <c:v>2022</c:v>
                  </c:pt>
                </c:lvl>
              </c:multiLvlStrCache>
            </c:multiLvlStrRef>
          </c:cat>
          <c:val>
            <c:numRef>
              <c:f>Quartal!$K$5:$K$24</c:f>
              <c:numCache>
                <c:formatCode>General</c:formatCode>
                <c:ptCount val="20"/>
                <c:pt idx="0">
                  <c:v>308425.64841851621</c:v>
                </c:pt>
                <c:pt idx="1">
                  <c:v>206514.17555774012</c:v>
                </c:pt>
                <c:pt idx="2">
                  <c:v>95396.60536567877</c:v>
                </c:pt>
                <c:pt idx="3">
                  <c:v>129786.49252368172</c:v>
                </c:pt>
                <c:pt idx="4">
                  <c:v>281216.95321620069</c:v>
                </c:pt>
                <c:pt idx="5">
                  <c:v>187885.05106792541</c:v>
                </c:pt>
                <c:pt idx="6">
                  <c:v>86592.570000749984</c:v>
                </c:pt>
                <c:pt idx="7">
                  <c:v>117525.77514344771</c:v>
                </c:pt>
                <c:pt idx="8">
                  <c:v>254008.25801388524</c:v>
                </c:pt>
                <c:pt idx="9">
                  <c:v>169255.9265781107</c:v>
                </c:pt>
                <c:pt idx="10">
                  <c:v>77788.534635821226</c:v>
                </c:pt>
                <c:pt idx="11">
                  <c:v>105265.0577632137</c:v>
                </c:pt>
                <c:pt idx="12">
                  <c:v>226799.56281156978</c:v>
                </c:pt>
                <c:pt idx="13">
                  <c:v>150626.80208829598</c:v>
                </c:pt>
                <c:pt idx="14">
                  <c:v>68984.49927089244</c:v>
                </c:pt>
                <c:pt idx="15">
                  <c:v>93004.340382979717</c:v>
                </c:pt>
                <c:pt idx="16">
                  <c:v>199590.86760925426</c:v>
                </c:pt>
                <c:pt idx="17">
                  <c:v>131997.67759848127</c:v>
                </c:pt>
                <c:pt idx="18">
                  <c:v>60180.463905963668</c:v>
                </c:pt>
                <c:pt idx="19">
                  <c:v>80743.623002745706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56-4D6E-B90F-79639FA2A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438015"/>
        <c:axId val="163440095"/>
      </c:lineChart>
      <c:catAx>
        <c:axId val="16343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40095"/>
        <c:crosses val="autoZero"/>
        <c:auto val="1"/>
        <c:lblAlgn val="ctr"/>
        <c:lblOffset val="100"/>
        <c:noMultiLvlLbl val="0"/>
      </c:catAx>
      <c:valAx>
        <c:axId val="16344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3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2</xdr:row>
      <xdr:rowOff>68580</xdr:rowOff>
    </xdr:from>
    <xdr:to>
      <xdr:col>17</xdr:col>
      <xdr:colOff>350520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D75C1B-9452-4B28-AC90-AB884CD08C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243839</xdr:colOff>
      <xdr:row>3</xdr:row>
      <xdr:rowOff>160027</xdr:rowOff>
    </xdr:from>
    <xdr:to>
      <xdr:col>20</xdr:col>
      <xdr:colOff>519112</xdr:colOff>
      <xdr:row>18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39529-82AA-61E4-94E2-D0AE42B22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1173480</xdr:colOff>
      <xdr:row>6</xdr:row>
      <xdr:rowOff>160020</xdr:rowOff>
    </xdr:from>
    <xdr:to>
      <xdr:col>16</xdr:col>
      <xdr:colOff>481965</xdr:colOff>
      <xdr:row>26</xdr:row>
      <xdr:rowOff>169545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FF7C5F-F079-F197-44B1-7364A561E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275407</xdr:colOff>
      <xdr:row>8</xdr:row>
      <xdr:rowOff>175460</xdr:rowOff>
    </xdr:from>
    <xdr:to>
      <xdr:col>14</xdr:col>
      <xdr:colOff>580053</xdr:colOff>
      <xdr:row>22</xdr:row>
      <xdr:rowOff>146023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24F03C-B121-40FA-9F16-D44BE5A73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526302</xdr:colOff>
      <xdr:row>8</xdr:row>
      <xdr:rowOff>107828</xdr:rowOff>
    </xdr:from>
    <xdr:to>
      <xdr:col>11</xdr:col>
      <xdr:colOff>534157</xdr:colOff>
      <xdr:row>28</xdr:row>
      <xdr:rowOff>117353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B10560-FF51-4929-818E-CA77B0DDE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281939</xdr:colOff>
      <xdr:row>1</xdr:row>
      <xdr:rowOff>22860</xdr:rowOff>
    </xdr:from>
    <xdr:to>
      <xdr:col>20</xdr:col>
      <xdr:colOff>121920</xdr:colOff>
      <xdr:row>16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B918AC-F536-FFF1-70BF-CA0732064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na Adi Saputra" refreshedDate="44884.056014467591" createdVersion="8" refreshedVersion="8" minRefreshableVersion="3" recordCount="4162" xr:uid="{5AC3FF24-D4AB-4D7A-8877-9A2EBC8469C2}">
  <cacheSource type="worksheet">
    <worksheetSource ref="A1:I4163" sheet="Master Data Fix"/>
  </cacheSource>
  <cacheFields count="11">
    <cacheField name="MASTER" numFmtId="0">
      <sharedItems containsBlank="1" containsMixedTypes="1" containsNumber="1" containsInteger="1" minValue="354192" maxValue="584844" count="110">
        <n v="446066"/>
        <n v="446083"/>
        <n v="446097"/>
        <n v="419754"/>
        <n v="446156"/>
        <n v="432735"/>
        <m/>
        <n v="446084"/>
        <s v="419772/446067"/>
        <n v="419772"/>
        <n v="446146"/>
        <s v="419754/419799"/>
        <n v="454496"/>
        <n v="465695"/>
        <n v="465724"/>
        <n v="465721"/>
        <n v="454498"/>
        <s v="454498_chase"/>
        <s v="446146_chase"/>
        <n v="474110"/>
        <n v="354192"/>
        <s v="490293-test order"/>
        <s v="490274-test order"/>
        <n v="477590"/>
        <n v="477544"/>
        <n v="477569"/>
        <n v="477598"/>
        <n v="477547"/>
        <n v="477551"/>
        <n v="477575"/>
        <n v="477591"/>
        <n v="477543"/>
        <n v="477579"/>
        <n v="477559"/>
        <s v="477579CHASE"/>
        <n v="477802"/>
        <n v="490276"/>
        <n v="490281"/>
        <n v="490293"/>
        <n v="490311"/>
        <n v="490315"/>
        <n v="490317"/>
        <n v="491046"/>
        <n v="490295"/>
        <n v="491029"/>
        <n v="496975"/>
        <n v="490287"/>
        <n v="500793"/>
        <n v="500777"/>
        <n v="519367"/>
        <n v="511661"/>
        <n v="522344"/>
        <n v="522345"/>
        <n v="523139"/>
        <n v="523143"/>
        <n v="523142"/>
        <n v="511666"/>
        <n v="522346"/>
        <s v="432735Chase"/>
        <n v="465742"/>
        <n v="511781"/>
        <s v="523142 Chase"/>
        <n v="522347"/>
        <n v="511783"/>
        <s v="523143 chase"/>
        <s v="523139 CHASE"/>
        <s v="522345 p holder"/>
        <s v="490310 p holder"/>
        <n v="529293"/>
        <n v="523025"/>
        <n v="490306"/>
        <n v="523033"/>
        <n v="523023"/>
        <n v="540296"/>
        <n v="535527"/>
        <n v="535520"/>
        <n v="535529"/>
        <n v="537090"/>
        <n v="540291"/>
        <s v="523142Chase"/>
        <n v="534499"/>
        <s v="535516Chase"/>
        <n v="552988"/>
        <n v="557237"/>
        <s v="557237chase"/>
        <n v="543762"/>
        <n v="551971"/>
        <n v="552995"/>
        <n v="551956"/>
        <n v="551968"/>
        <n v="551954"/>
        <n v="500788"/>
        <n v="557238"/>
        <n v="535519"/>
        <s v="552995chase"/>
        <n v="511779"/>
        <n v="558200"/>
        <n v="558183"/>
        <n v="558189"/>
        <n v="558203"/>
        <s v="522347 chase"/>
        <n v="573650"/>
        <n v="573651"/>
        <s v="551956 chase"/>
        <n v="574581"/>
        <s v="573098 BRFS"/>
        <s v="500481GO"/>
        <n v="584844"/>
        <s v="584926 BRFS"/>
        <n v="584820"/>
      </sharedItems>
    </cacheField>
    <cacheField name="STYLE" numFmtId="0">
      <sharedItems containsMixedTypes="1" containsNumber="1" containsInteger="1" minValue="268335" maxValue="846236" count="328">
        <n v="268440"/>
        <n v="317655"/>
        <n v="268335"/>
        <n v="268519"/>
        <n v="268454"/>
        <n v="268437"/>
        <n v="270348"/>
        <n v="268409"/>
        <n v="268443"/>
        <n v="268528"/>
        <n v="268388"/>
        <n v="268541"/>
        <n v="268530"/>
        <n v="268513"/>
        <n v="270181"/>
        <n v="268527"/>
        <n v="304101"/>
        <n v="280695"/>
        <n v="281498"/>
        <n v="280836"/>
        <n v="268448"/>
        <n v="268502"/>
        <n v="268476"/>
        <n v="268458"/>
        <n v="268419"/>
        <n v="280537"/>
        <n v="268438"/>
        <n v="281626"/>
        <n v="268457"/>
        <n v="270343"/>
        <n v="268491"/>
        <n v="326690"/>
        <n v="328449"/>
        <n v="326688"/>
        <n v="326657"/>
        <n v="328428"/>
        <n v="326661"/>
        <n v="268447"/>
        <n v="281321"/>
        <n v="281649"/>
        <n v="328470"/>
        <n v="328473"/>
        <n v="324762"/>
        <n v="328451"/>
        <n v="326764"/>
        <n v="270175"/>
        <n v="283384"/>
        <n v="268523"/>
        <n v="270383"/>
        <n v="360966"/>
        <n v="360962"/>
        <n v="361119"/>
        <n v="360883"/>
        <n v="364324"/>
        <n v="361129"/>
        <n v="361172"/>
        <n v="360974"/>
        <n v="361068"/>
        <n v="360936"/>
        <n v="360924"/>
        <n v="364154"/>
        <n v="364361"/>
        <n v="360963"/>
        <n v="360929"/>
        <n v="364395"/>
        <n v="361079"/>
        <n v="364478"/>
        <n v="364475"/>
        <n v="361137"/>
        <n v="361146"/>
        <n v="361133"/>
        <n v="364149"/>
        <n v="364518"/>
        <n v="404561"/>
        <n v="361124"/>
        <n v="364147"/>
        <n v="361200"/>
        <n v="417716"/>
        <n v="425412"/>
        <n v="425425"/>
        <n v="431090"/>
        <n v="425419"/>
        <n v="431076"/>
        <n v="425469"/>
        <n v="431140"/>
        <n v="425577"/>
        <n v="431110"/>
        <n v="431080"/>
        <n v="431126"/>
        <n v="425561"/>
        <n v="425429"/>
        <n v="425456"/>
        <n v="425452"/>
        <n v="425540"/>
        <n v="431123"/>
        <n v="425394"/>
        <n v="425437"/>
        <n v="425450"/>
        <n v="431106"/>
        <n v="425410"/>
        <n v="425417"/>
        <n v="431127"/>
        <n v="425553"/>
        <n v="431179"/>
        <n v="425403"/>
        <n v="425428"/>
        <n v="425451"/>
        <n v="431089"/>
        <n v="431125"/>
        <s v="396572"/>
        <n v="425446"/>
        <n v="425499"/>
        <n v="431096"/>
        <n v="425400"/>
        <n v="431142"/>
        <n v="425578"/>
        <n v="425538"/>
        <n v="425465"/>
        <n v="431141"/>
        <s v="431075"/>
        <s v="425535"/>
        <n v="425413"/>
        <n v="477819"/>
        <n v="477820"/>
        <n v="472587"/>
        <n v="396592"/>
        <n v="472600"/>
        <n v="470958"/>
        <n v="470959"/>
        <n v="472618"/>
        <n v="470989"/>
        <n v="472580"/>
        <n v="472596"/>
        <n v="472589"/>
        <n v="470993"/>
        <n v="470990"/>
        <n v="470957"/>
        <n v="431118"/>
        <n v="425539"/>
        <n v="470999"/>
        <n v="471003"/>
        <n v="471002"/>
        <n v="472592"/>
        <n v="472590"/>
        <n v="470998"/>
        <n v="472184"/>
        <n v="470992"/>
        <n v="472602"/>
        <n v="472182"/>
        <n v="470988"/>
        <n v="472614"/>
        <n v="472621"/>
        <n v="472583"/>
        <n v="472593"/>
        <n v="472606"/>
        <n v="471106"/>
        <n v="472541"/>
        <n v="470982"/>
        <n v="493530"/>
        <n v="494240"/>
        <n v="493515"/>
        <n v="494164"/>
        <n v="493483"/>
        <n v="494182"/>
        <n v="493476"/>
        <n v="498854"/>
        <n v="493490"/>
        <n v="493496"/>
        <n v="494163"/>
        <n v="493347"/>
        <n v="495291"/>
        <n v="493375"/>
        <n v="495259"/>
        <n v="493478"/>
        <n v="494168"/>
        <n v="493509"/>
        <n v="494208"/>
        <n v="493322"/>
        <n v="495281"/>
        <n v="510478"/>
        <n v="510485"/>
        <n v="493525"/>
        <n v="493541"/>
        <n v="493513"/>
        <n v="518638"/>
        <n v="518641"/>
        <n v="518622"/>
        <n v="526604"/>
        <n v="494167"/>
        <n v="518630"/>
        <n v="518618"/>
        <n v="555492"/>
        <n v="566885"/>
        <n v="550134"/>
        <n v="548971"/>
        <n v="554748"/>
        <n v="566236"/>
        <n v="554744"/>
        <n v="563945"/>
        <n v="555491"/>
        <n v="567449"/>
        <n v="566884"/>
        <n v="566881"/>
        <n v="567450"/>
        <n v="566883"/>
        <n v="555483"/>
        <n v="566980"/>
        <n v="566983"/>
        <n v="555514"/>
        <n v="555473"/>
        <n v="550123"/>
        <n v="588824"/>
        <n v="548985"/>
        <n v="554740"/>
        <n v="566981"/>
        <n v="550156"/>
        <n v="555481"/>
        <n v="554820"/>
        <n v="555189"/>
        <n v="566882"/>
        <n v="550174"/>
        <n v="566904"/>
        <n v="549031"/>
        <n v="550187"/>
        <n v="582301"/>
        <n v="593409"/>
        <n v="555489"/>
        <n v="586759"/>
        <n v="588171"/>
        <n v="588213"/>
        <n v="588190"/>
        <n v="588227"/>
        <n v="586598"/>
        <n v="586819"/>
        <n v="588155"/>
        <n v="588147"/>
        <n v="622091"/>
        <n v="622779"/>
        <n v="622085"/>
        <n v="622121"/>
        <n v="622757"/>
        <n v="622612"/>
        <n v="621834"/>
        <n v="622764"/>
        <n v="621836"/>
        <n v="621928"/>
        <n v="621918"/>
        <n v="622589"/>
        <n v="622013"/>
        <n v="622758"/>
        <n v="623268"/>
        <n v="621857"/>
        <n v="622760"/>
        <n v="622067"/>
        <n v="623542"/>
        <n v="622751"/>
        <n v="621862"/>
        <n v="622727"/>
        <n v="622080"/>
        <n v="621887"/>
        <n v="622582"/>
        <n v="656936"/>
        <n v="674864"/>
        <n v="678624"/>
        <n v="674425"/>
        <n v="678577"/>
        <n v="678611"/>
        <n v="678614"/>
        <n v="678581"/>
        <n v="678570"/>
        <n v="683392"/>
        <n v="678620"/>
        <n v="518608"/>
        <n v="674401"/>
        <n v="674445"/>
        <n v="678608"/>
        <n v="678580"/>
        <n v="674403"/>
        <n v="682035"/>
        <n v="700628"/>
        <n v="700566"/>
        <n v="700981"/>
        <n v="700658"/>
        <n v="674570"/>
        <n v="700577"/>
        <n v="700961"/>
        <n v="700661"/>
        <n v="700950"/>
        <n v="741330"/>
        <n v="750430"/>
        <n v="750875"/>
        <n v="750876"/>
        <n v="752482"/>
        <n v="750868"/>
        <n v="752484"/>
        <n v="750327"/>
        <n v="750322"/>
        <n v="756361"/>
        <n v="756368"/>
        <n v="715659"/>
        <n v="750432"/>
        <n v="750867"/>
        <n v="759957"/>
        <n v="759967"/>
        <n v="759962"/>
        <n v="759991"/>
        <n v="760110"/>
        <n v="715653"/>
        <n v="759961"/>
        <n v="760100"/>
        <n v="730745"/>
        <n v="730740"/>
        <n v="784803"/>
        <n v="784805"/>
        <n v="784802"/>
        <n v="784811"/>
        <n v="836808"/>
        <n v="836296"/>
        <n v="836738"/>
        <n v="836864"/>
        <n v="836295"/>
        <n v="836275"/>
        <n v="818999"/>
        <n v="821415"/>
        <n v="784808"/>
        <n v="784809"/>
        <n v="836865"/>
        <n v="846236"/>
      </sharedItems>
    </cacheField>
    <cacheField name="BODY" numFmtId="0">
      <sharedItems containsBlank="1" count="6">
        <s v="Missy"/>
        <s v="Petite"/>
        <s v="Japan"/>
        <s v="WOMENS"/>
        <s v="PETITES"/>
        <m/>
      </sharedItems>
    </cacheField>
    <cacheField name="MARKET" numFmtId="0">
      <sharedItems containsBlank="1" count="17">
        <s v="Europe/SA"/>
        <s v="CANADA"/>
        <s v="CANADA ONLINE"/>
        <s v="USA"/>
        <s v="Europe Online"/>
        <s v="Franchise"/>
        <s v="USA ONLINE"/>
        <s v="Japan"/>
        <s v="EU/SA"/>
        <s v="FRANCHISE      "/>
        <s v="EU OL"/>
        <m/>
        <s v="Europe"/>
        <s v="FRANCHISE/DST"/>
        <s v="FRANCHISE/HUB-HK"/>
        <s v="FRANCHISE/HUB-EU"/>
        <s v="FRANCHISE/hub"/>
      </sharedItems>
    </cacheField>
    <cacheField name="PO" numFmtId="0">
      <sharedItems containsMixedTypes="1" containsNumber="1" containsInteger="1" minValue="1400694" maxValue="1651208"/>
    </cacheField>
    <cacheField name="Q'TY" numFmtId="0">
      <sharedItems containsSemiMixedTypes="0" containsString="0" containsNumber="1" containsInteger="1" minValue="1" maxValue="11335" count="1423">
        <n v="152"/>
        <n v="615"/>
        <n v="74"/>
        <n v="308"/>
        <n v="3983"/>
        <n v="112"/>
        <n v="24"/>
        <n v="100"/>
        <n v="2773"/>
        <n v="1899"/>
        <n v="575"/>
        <n v="814"/>
        <n v="1902"/>
        <n v="825"/>
        <n v="359"/>
        <n v="1386"/>
        <n v="1275"/>
        <n v="2593"/>
        <n v="234"/>
        <n v="420"/>
        <n v="218"/>
        <n v="705"/>
        <n v="229"/>
        <n v="276"/>
        <n v="129"/>
        <n v="347"/>
        <n v="106"/>
        <n v="136"/>
        <n v="113"/>
        <n v="1800"/>
        <n v="25"/>
        <n v="172"/>
        <n v="270"/>
        <n v="39"/>
        <n v="372"/>
        <n v="212"/>
        <n v="271"/>
        <n v="35"/>
        <n v="6"/>
        <n v="365"/>
        <n v="60"/>
        <n v="61"/>
        <n v="54"/>
        <n v="156"/>
        <n v="38"/>
        <n v="541"/>
        <n v="2084"/>
        <n v="517"/>
        <n v="182"/>
        <n v="1132"/>
        <n v="1059"/>
        <n v="498"/>
        <n v="30"/>
        <n v="80"/>
        <n v="18"/>
        <n v="96"/>
        <n v="693"/>
        <n v="12"/>
        <n v="120"/>
        <n v="8"/>
        <n v="706"/>
        <n v="90"/>
        <n v="41"/>
        <n v="3689"/>
        <n v="2204"/>
        <n v="380"/>
        <n v="232"/>
        <n v="507"/>
        <n v="50"/>
        <n v="160"/>
        <n v="77"/>
        <n v="540"/>
        <n v="168"/>
        <n v="175"/>
        <n v="65"/>
        <n v="585"/>
        <n v="211"/>
        <n v="711"/>
        <n v="233"/>
        <n v="179"/>
        <n v="813"/>
        <n v="103"/>
        <n v="1119"/>
        <n v="45"/>
        <n v="26"/>
        <n v="101"/>
        <n v="151"/>
        <n v="70"/>
        <n v="1333"/>
        <n v="504"/>
        <n v="484"/>
        <n v="66"/>
        <n v="880"/>
        <n v="1774"/>
        <n v="2460"/>
        <n v="929"/>
        <n v="313"/>
        <n v="290"/>
        <n v="3440"/>
        <n v="941"/>
        <n v="2386"/>
        <n v="462"/>
        <n v="48"/>
        <n v="4273"/>
        <n v="2553"/>
        <n v="3149"/>
        <n v="872"/>
        <n v="669"/>
        <n v="1427"/>
        <n v="1502"/>
        <n v="544"/>
        <n v="573"/>
        <n v="223"/>
        <n v="63"/>
        <n v="16"/>
        <n v="197"/>
        <n v="2242"/>
        <n v="133"/>
        <n v="318"/>
        <n v="202"/>
        <n v="2472"/>
        <n v="81"/>
        <n v="496"/>
        <n v="1468"/>
        <n v="552"/>
        <n v="141"/>
        <n v="1658"/>
        <n v="185"/>
        <n v="297"/>
        <n v="335"/>
        <n v="1388"/>
        <n v="174"/>
        <n v="128"/>
        <n v="42"/>
        <n v="231"/>
        <n v="47"/>
        <n v="522"/>
        <n v="356"/>
        <n v="59"/>
        <n v="1563"/>
        <n v="2765"/>
        <n v="1727"/>
        <n v="2064"/>
        <n v="489"/>
        <n v="543"/>
        <n v="746"/>
        <n v="110"/>
        <n v="193"/>
        <n v="94"/>
        <n v="49"/>
        <n v="131"/>
        <n v="400"/>
        <n v="1664"/>
        <n v="275"/>
        <n v="319"/>
        <n v="44"/>
        <n v="138"/>
        <n v="224"/>
        <n v="362"/>
        <n v="1118"/>
        <n v="55"/>
        <n v="4"/>
        <n v="214"/>
        <n v="127"/>
        <n v="118"/>
        <n v="186"/>
        <n v="737"/>
        <n v="2338"/>
        <n v="4214"/>
        <n v="3145"/>
        <n v="2904"/>
        <n v="942"/>
        <n v="1759"/>
        <n v="1629"/>
        <n v="196"/>
        <n v="170"/>
        <n v="241"/>
        <n v="688"/>
        <n v="1364"/>
        <n v="1229"/>
        <n v="917"/>
        <n v="410"/>
        <n v="623"/>
        <n v="132"/>
        <n v="611"/>
        <n v="306"/>
        <n v="69"/>
        <n v="1122"/>
        <n v="332"/>
        <n v="1609"/>
        <n v="148"/>
        <n v="176"/>
        <n v="130"/>
        <n v="2101"/>
        <n v="603"/>
        <n v="2132"/>
        <n v="150"/>
        <n v="483"/>
        <n v="242"/>
        <n v="79"/>
        <n v="159"/>
        <n v="73"/>
        <n v="139"/>
        <n v="890"/>
        <n v="416"/>
        <n v="192"/>
        <n v="366"/>
        <n v="1173"/>
        <n v="244"/>
        <n v="246"/>
        <n v="161"/>
        <n v="557"/>
        <n v="432"/>
        <n v="294"/>
        <n v="285"/>
        <n v="203"/>
        <n v="292"/>
        <n v="932"/>
        <n v="992"/>
        <n v="643"/>
        <n v="1463"/>
        <n v="1778"/>
        <n v="1734"/>
        <n v="1195"/>
        <n v="567"/>
        <n v="488"/>
        <n v="220"/>
        <n v="631"/>
        <n v="579"/>
        <n v="286"/>
        <n v="381"/>
        <n v="662"/>
        <n v="328"/>
        <n v="126"/>
        <n v="68"/>
        <n v="207"/>
        <n v="208"/>
        <n v="2342"/>
        <n v="200"/>
        <n v="666"/>
        <n v="108"/>
        <n v="1263"/>
        <n v="36"/>
        <n v="353"/>
        <n v="2189"/>
        <n v="1355"/>
        <n v="405"/>
        <n v="2650"/>
        <n v="1094"/>
        <n v="37"/>
        <n v="525"/>
        <n v="67"/>
        <n v="199"/>
        <n v="2106"/>
        <n v="2222"/>
        <n v="796"/>
        <n v="3528"/>
        <n v="144"/>
        <n v="83"/>
        <n v="722"/>
        <n v="1428"/>
        <n v="877"/>
        <n v="1203"/>
        <n v="775"/>
        <n v="351"/>
        <n v="395"/>
        <n v="1398"/>
        <n v="177"/>
        <n v="1024"/>
        <n v="3549"/>
        <n v="87"/>
        <n v="749"/>
        <n v="1058"/>
        <n v="801"/>
        <n v="99"/>
        <n v="964"/>
        <n v="43"/>
        <n v="92"/>
        <n v="1256"/>
        <n v="1029"/>
        <n v="369"/>
        <n v="52"/>
        <n v="91"/>
        <n v="795"/>
        <n v="580"/>
        <n v="15"/>
        <n v="125"/>
        <n v="1686"/>
        <n v="1023"/>
        <n v="1439"/>
        <n v="858"/>
        <n v="78"/>
        <n v="628"/>
        <n v="62"/>
        <n v="40"/>
        <n v="10"/>
        <n v="165"/>
        <n v="682"/>
        <n v="1130"/>
        <n v="2249"/>
        <n v="341"/>
        <n v="394"/>
        <n v="137"/>
        <n v="672"/>
        <n v="436"/>
        <n v="2217"/>
        <n v="1532"/>
        <n v="331"/>
        <n v="221"/>
        <n v="374"/>
        <n v="258"/>
        <n v="82"/>
        <n v="72"/>
        <n v="134"/>
        <n v="989"/>
        <n v="287"/>
        <n v="855"/>
        <n v="661"/>
        <n v="93"/>
        <n v="610"/>
        <n v="191"/>
        <n v="263"/>
        <n v="86"/>
        <n v="534"/>
        <n v="337"/>
        <n v="1418"/>
        <n v="1153"/>
        <n v="95"/>
        <n v="119"/>
        <n v="363"/>
        <n v="102"/>
        <n v="959"/>
        <n v="614"/>
        <n v="555"/>
        <n v="89"/>
        <n v="122"/>
        <n v="621"/>
        <n v="379"/>
        <n v="278"/>
        <n v="158"/>
        <n v="1324"/>
        <n v="910"/>
        <n v="2379"/>
        <n v="187"/>
        <n v="115"/>
        <n v="153"/>
        <n v="188"/>
        <n v="274"/>
        <n v="411"/>
        <n v="986"/>
        <n v="667"/>
        <n v="325"/>
        <n v="75"/>
        <n v="19"/>
        <n v="343"/>
        <n v="1120"/>
        <n v="732"/>
        <n v="346"/>
        <n v="1597"/>
        <n v="1063"/>
        <n v="14"/>
        <n v="466"/>
        <n v="906"/>
        <n v="216"/>
        <n v="539"/>
        <n v="874"/>
        <n v="566"/>
        <n v="167"/>
        <n v="204"/>
        <n v="109"/>
        <n v="205"/>
        <n v="280"/>
        <n v="149"/>
        <n v="124"/>
        <n v="2357"/>
        <n v="1949"/>
        <n v="20"/>
        <n v="64"/>
        <n v="345"/>
        <n v="388"/>
        <n v="21"/>
        <n v="528"/>
        <n v="2079"/>
        <n v="757"/>
        <n v="257"/>
        <n v="1298"/>
        <n v="2467"/>
        <n v="2053"/>
        <n v="519"/>
        <n v="726"/>
        <n v="640"/>
        <n v="3272"/>
        <n v="4286"/>
        <n v="1622"/>
        <n v="2857"/>
        <n v="659"/>
        <n v="31"/>
        <n v="155"/>
        <n v="1504"/>
        <n v="238"/>
        <n v="457"/>
        <n v="330"/>
        <n v="1210"/>
        <n v="934"/>
        <n v="788"/>
        <n v="1343"/>
        <n v="582"/>
        <n v="629"/>
        <n v="867"/>
        <n v="1687"/>
        <n v="1755"/>
        <n v="1165"/>
        <n v="894"/>
        <n v="1588"/>
        <n v="2033"/>
        <n v="4466"/>
        <n v="3452"/>
        <n v="1260"/>
        <n v="235"/>
        <n v="602"/>
        <n v="71"/>
        <n v="209"/>
        <n v="613"/>
        <n v="435"/>
        <n v="512"/>
        <n v="752"/>
        <n v="889"/>
        <n v="1559"/>
        <n v="17"/>
        <n v="1767"/>
        <n v="1824"/>
        <n v="1327"/>
        <n v="401"/>
        <n v="27"/>
        <n v="676"/>
        <n v="1077"/>
        <n v="98"/>
        <n v="309"/>
        <n v="425"/>
        <n v="1522"/>
        <n v="2092"/>
        <n v="135"/>
        <n v="1225"/>
        <n v="2631"/>
        <n v="57"/>
        <n v="1955"/>
        <n v="690"/>
        <n v="2156"/>
        <n v="53"/>
        <n v="809"/>
        <n v="647"/>
        <n v="323"/>
        <n v="803"/>
        <n v="230"/>
        <n v="240"/>
        <n v="1182"/>
        <n v="909"/>
        <n v="762"/>
        <n v="1471"/>
        <n v="282"/>
        <n v="547"/>
        <n v="76"/>
        <n v="904"/>
        <n v="883"/>
        <n v="1491"/>
        <n v="250"/>
        <n v="1051"/>
        <n v="572"/>
        <n v="2623"/>
        <n v="1554"/>
        <n v="1269"/>
        <n v="84"/>
        <n v="1448"/>
        <n v="367"/>
        <n v="620"/>
        <n v="677"/>
        <n v="336"/>
        <n v="28"/>
        <n v="944"/>
        <n v="1093"/>
        <n v="701"/>
        <n v="397"/>
        <n v="981"/>
        <n v="1005"/>
        <n v="1113"/>
        <n v="1358"/>
        <n v="1050"/>
        <n v="448"/>
        <n v="546"/>
        <n v="912"/>
        <n v="2290"/>
        <n v="1909"/>
        <n v="839"/>
        <n v="453"/>
        <n v="384"/>
        <n v="143"/>
        <n v="684"/>
        <n v="1604"/>
        <n v="256"/>
        <n v="428"/>
        <n v="169"/>
        <n v="281"/>
        <n v="198"/>
        <n v="2003"/>
        <n v="439"/>
        <n v="1240"/>
        <n v="479"/>
        <n v="321"/>
        <n v="85"/>
        <n v="586"/>
        <n v="1353"/>
        <n v="104"/>
        <n v="171"/>
        <n v="1643"/>
        <n v="1362"/>
        <n v="1027"/>
        <n v="2315"/>
        <n v="360"/>
        <n v="600"/>
        <n v="1556"/>
        <n v="750"/>
        <n v="596"/>
        <n v="1446"/>
        <n v="503"/>
        <n v="1076"/>
        <n v="301"/>
        <n v="925"/>
        <n v="117"/>
        <n v="933"/>
        <n v="468"/>
        <n v="1100"/>
        <n v="51"/>
        <n v="3347"/>
        <n v="2137"/>
        <n v="2025"/>
        <n v="1577"/>
        <n v="2108"/>
        <n v="3390"/>
        <n v="1744"/>
        <n v="2006"/>
        <n v="1647"/>
        <n v="181"/>
        <n v="183"/>
        <n v="1957"/>
        <n v="1267"/>
        <n v="1084"/>
        <n v="1732"/>
        <n v="1748"/>
        <n v="1147"/>
        <n v="116"/>
        <n v="516"/>
        <n v="2145"/>
        <n v="291"/>
        <n v="1477"/>
        <n v="1000"/>
        <n v="268"/>
        <n v="1378"/>
        <n v="254"/>
        <n v="4109"/>
        <n v="2866"/>
        <n v="2041"/>
        <n v="571"/>
        <n v="1839"/>
        <n v="1105"/>
        <n v="377"/>
        <n v="1209"/>
        <n v="3632"/>
        <n v="2733"/>
        <n v="2726"/>
        <n v="1914"/>
        <n v="267"/>
        <n v="978"/>
        <n v="926"/>
        <n v="713"/>
        <n v="415"/>
        <n v="247"/>
        <n v="1091"/>
        <n v="206"/>
        <n v="305"/>
        <n v="501"/>
        <n v="958"/>
        <n v="769"/>
        <n v="443"/>
        <n v="114"/>
        <n v="178"/>
        <n v="438"/>
        <n v="777"/>
        <n v="245"/>
        <n v="1368"/>
        <n v="97"/>
        <n v="943"/>
        <n v="1261"/>
        <n v="1635"/>
        <n v="649"/>
        <n v="180"/>
        <n v="228"/>
        <n v="452"/>
        <n v="184"/>
        <n v="460"/>
        <n v="1825"/>
        <n v="1656"/>
        <n v="1043"/>
        <n v="816"/>
        <n v="734"/>
        <n v="922"/>
        <n v="9"/>
        <n v="1417"/>
        <n v="655"/>
        <n v="1869"/>
        <n v="1111"/>
        <n v="259"/>
        <n v="1702"/>
        <n v="2447"/>
        <n v="1892"/>
        <n v="1865"/>
        <n v="6095"/>
        <n v="3397"/>
        <n v="201"/>
        <n v="56"/>
        <n v="300"/>
        <n v="984"/>
        <n v="1149"/>
        <n v="806"/>
        <n v="32"/>
        <n v="322"/>
        <n v="1236"/>
        <n v="162"/>
        <n v="1793"/>
        <n v="1233"/>
        <n v="473"/>
        <n v="469"/>
        <n v="1070"/>
        <n v="782"/>
        <n v="2304"/>
        <n v="2616"/>
        <n v="261"/>
        <n v="1219"/>
        <n v="754"/>
        <n v="2658"/>
        <n v="1797"/>
        <n v="307"/>
        <n v="264"/>
        <n v="22"/>
        <n v="195"/>
        <n v="576"/>
        <n v="33"/>
        <n v="495"/>
        <n v="527"/>
        <n v="1927"/>
        <n v="157"/>
        <n v="1546"/>
        <n v="378"/>
        <n v="243"/>
        <n v="3238"/>
        <n v="1224"/>
        <n v="2539"/>
        <n v="418"/>
        <n v="588"/>
        <n v="723"/>
        <n v="1620"/>
        <n v="683"/>
        <n v="1300"/>
        <n v="430"/>
        <n v="260"/>
        <n v="459"/>
        <n v="2430"/>
        <n v="1407"/>
        <n v="940"/>
        <n v="4252"/>
        <n v="2922"/>
        <n v="885"/>
        <n v="939"/>
        <n v="324"/>
        <n v="338"/>
        <n v="164"/>
        <n v="385"/>
        <n v="403"/>
        <n v="487"/>
        <n v="1570"/>
        <n v="1108"/>
        <n v="1631"/>
        <n v="2119"/>
        <n v="642"/>
        <n v="398"/>
        <n v="1733"/>
        <n v="1142"/>
        <n v="3685"/>
        <n v="2433"/>
        <n v="2295"/>
        <n v="295"/>
        <n v="3825"/>
        <n v="146"/>
        <n v="1396"/>
        <n v="249"/>
        <n v="1479"/>
        <n v="1189"/>
        <n v="8039"/>
        <n v="3583"/>
        <n v="105"/>
        <n v="1003"/>
        <n v="590"/>
        <n v="4145"/>
        <n v="2724"/>
        <n v="140"/>
        <n v="111"/>
        <n v="1679"/>
        <n v="1083"/>
        <n v="426"/>
        <n v="716"/>
        <n v="382"/>
        <n v="2098"/>
        <n v="1608"/>
        <n v="538"/>
        <n v="46"/>
        <n v="674"/>
        <n v="1137"/>
        <n v="339"/>
        <n v="759"/>
        <n v="253"/>
        <n v="406"/>
        <n v="604"/>
        <n v="2913"/>
        <n v="393"/>
        <n v="554"/>
        <n v="608"/>
        <n v="500"/>
        <n v="1879"/>
        <n v="227"/>
        <n v="427"/>
        <n v="810"/>
        <n v="914"/>
        <n v="8740"/>
        <n v="6182"/>
        <n v="681"/>
        <n v="1237"/>
        <n v="1412"/>
        <n v="344"/>
        <n v="1521"/>
        <n v="1060"/>
        <n v="88"/>
        <n v="123"/>
        <n v="1250"/>
        <n v="173"/>
        <n v="733"/>
        <n v="3847"/>
        <n v="529"/>
        <n v="1234"/>
        <n v="2822"/>
        <n v="2284"/>
        <n v="1623"/>
        <n v="494"/>
        <n v="687"/>
        <n v="1292"/>
        <n v="357"/>
        <n v="296"/>
        <n v="2122"/>
        <n v="761"/>
        <n v="515"/>
        <n v="599"/>
        <n v="1815"/>
        <n v="3097"/>
        <n v="800"/>
        <n v="530"/>
        <n v="226"/>
        <n v="1340"/>
        <n v="721"/>
        <n v="1703"/>
        <n v="288"/>
        <n v="461"/>
        <n v="446"/>
        <n v="304"/>
        <n v="358"/>
        <n v="1429"/>
        <n v="2712"/>
        <n v="215"/>
        <n v="720"/>
        <n v="626"/>
        <n v="450"/>
        <n v="1037"/>
        <n v="2375"/>
        <n v="697"/>
        <n v="455"/>
        <n v="463"/>
        <n v="421"/>
        <n v="1342"/>
        <n v="1230"/>
        <n v="4975"/>
        <n v="3248"/>
        <n v="190"/>
        <n v="222"/>
        <n v="314"/>
        <n v="502"/>
        <n v="371"/>
        <n v="2112"/>
        <n v="340"/>
        <n v="2672"/>
        <n v="4564"/>
        <n v="2952"/>
        <n v="1938"/>
        <n v="648"/>
        <n v="477"/>
        <n v="820"/>
        <n v="1445"/>
        <n v="3667"/>
        <n v="5581"/>
        <n v="1216"/>
        <n v="712"/>
        <n v="252"/>
        <n v="364"/>
        <n v="1095"/>
        <n v="2496"/>
        <n v="875"/>
        <n v="1568"/>
        <n v="937"/>
        <n v="2506"/>
        <n v="802"/>
        <n v="375"/>
        <n v="2303"/>
        <n v="2839"/>
        <n v="962"/>
        <n v="429"/>
        <n v="2613"/>
        <n v="1729"/>
        <n v="1125"/>
        <n v="2253"/>
        <n v="1671"/>
        <n v="1039"/>
        <n v="166"/>
        <n v="23"/>
        <n v="510"/>
        <n v="799"/>
        <n v="707"/>
        <n v="743"/>
        <n v="265"/>
        <n v="550"/>
        <n v="4232"/>
        <n v="1402"/>
        <n v="2743"/>
        <n v="272"/>
        <n v="121"/>
        <n v="632"/>
        <n v="255"/>
        <n v="545"/>
        <n v="982"/>
        <n v="1289"/>
        <n v="3647"/>
        <n v="1305"/>
        <n v="952"/>
        <n v="219"/>
        <n v="987"/>
        <n v="699"/>
        <n v="1194"/>
        <n v="837"/>
        <n v="2934"/>
        <n v="2152"/>
        <n v="808"/>
        <n v="266"/>
        <n v="1277"/>
        <n v="407"/>
        <n v="798"/>
        <n v="34"/>
        <n v="279"/>
        <n v="2705"/>
        <n v="2921"/>
        <n v="1890"/>
        <n v="2591"/>
        <n v="342"/>
        <n v="2031"/>
        <n v="449"/>
        <n v="1456"/>
        <n v="918"/>
        <n v="163"/>
        <n v="1397"/>
        <n v="3028"/>
        <n v="390"/>
        <n v="376"/>
        <n v="1930"/>
        <n v="957"/>
        <n v="3328"/>
        <n v="3833"/>
        <n v="1011"/>
        <n v="725"/>
        <n v="3294"/>
        <n v="303"/>
        <n v="299"/>
        <n v="553"/>
        <n v="3151"/>
        <n v="532"/>
        <n v="3848"/>
        <n v="392"/>
        <n v="237"/>
        <n v="2586"/>
        <n v="972"/>
        <n v="991"/>
        <n v="310"/>
        <n v="2114"/>
        <n v="1116"/>
        <n v="145"/>
        <n v="923"/>
        <n v="523"/>
        <n v="607"/>
        <n v="1858"/>
        <n v="4001"/>
        <n v="312"/>
        <n v="668"/>
        <n v="1465"/>
        <n v="481"/>
        <n v="783"/>
        <n v="1665"/>
        <n v="1211"/>
        <n v="953"/>
        <n v="3437"/>
        <n v="3402"/>
        <n v="2400"/>
        <n v="595"/>
        <n v="562"/>
        <n v="577"/>
        <n v="3348"/>
        <n v="2440"/>
        <n v="251"/>
        <n v="1045"/>
        <n v="653"/>
        <n v="1931"/>
        <n v="1405"/>
        <n v="1"/>
        <n v="7"/>
        <n v="601"/>
        <n v="742"/>
        <n v="627"/>
        <n v="476"/>
        <n v="993"/>
        <n v="1036"/>
        <n v="853"/>
        <n v="1110"/>
        <n v="1339"/>
        <n v="154"/>
        <n v="921"/>
        <n v="1214"/>
        <n v="860"/>
        <n v="1328"/>
        <n v="1152"/>
        <n v="383"/>
        <n v="823"/>
        <n v="58"/>
        <n v="804"/>
        <n v="3107"/>
        <n v="3518"/>
        <n v="3664"/>
        <n v="1961"/>
        <n v="490"/>
        <n v="370"/>
        <n v="480"/>
        <n v="402"/>
        <n v="248"/>
        <n v="563"/>
        <n v="409"/>
        <n v="1034"/>
        <n v="694"/>
        <n v="807"/>
        <n v="1002"/>
        <n v="709"/>
        <n v="830"/>
        <n v="916"/>
        <n v="354"/>
        <n v="1449"/>
        <n v="2461"/>
        <n v="1954"/>
        <n v="871"/>
        <n v="1306"/>
        <n v="3497"/>
        <n v="2569"/>
        <n v="417"/>
        <n v="2442"/>
        <n v="896"/>
        <n v="3319"/>
        <n v="2162"/>
        <n v="3809"/>
        <n v="491"/>
        <n v="704"/>
        <n v="658"/>
        <n v="651"/>
        <n v="424"/>
        <n v="3655"/>
        <n v="3456"/>
        <n v="2716"/>
        <n v="2545"/>
        <n v="213"/>
        <n v="741"/>
        <n v="1551"/>
        <n v="1181"/>
        <n v="685"/>
        <n v="535"/>
        <n v="2768"/>
        <n v="4207"/>
        <n v="147"/>
        <n v="738"/>
        <n v="1334"/>
        <n v="1766"/>
        <n v="977"/>
        <n v="396"/>
        <n v="440"/>
        <n v="1486"/>
        <n v="1019"/>
        <n v="652"/>
        <n v="971"/>
        <n v="755"/>
        <n v="660"/>
        <n v="107"/>
        <n v="142"/>
        <n v="217"/>
        <n v="1252"/>
        <n v="739"/>
        <n v="768"/>
        <n v="776"/>
        <n v="2771"/>
        <n v="1336"/>
        <n v="327"/>
        <n v="948"/>
        <n v="622"/>
        <n v="1650"/>
        <n v="2052"/>
        <n v="2056"/>
        <n v="1438"/>
        <n v="866"/>
        <n v="29"/>
        <n v="1374"/>
        <n v="831"/>
        <n v="1714"/>
        <n v="326"/>
        <n v="419"/>
        <n v="770"/>
        <n v="1922"/>
        <n v="2268"/>
        <n v="413"/>
        <n v="194"/>
        <n v="679"/>
        <n v="1156"/>
        <n v="1649"/>
        <n v="1738"/>
        <n v="1212"/>
        <n v="422"/>
        <n v="1347"/>
        <n v="1107"/>
        <n v="1674"/>
        <n v="1882"/>
        <n v="334"/>
        <n v="293"/>
        <n v="465"/>
        <n v="352"/>
        <n v="531"/>
        <n v="730"/>
        <n v="445"/>
        <n v="985"/>
        <n v="316"/>
        <n v="485"/>
        <n v="320"/>
        <n v="593"/>
        <n v="3593"/>
        <n v="736"/>
        <n v="2176"/>
        <n v="1657"/>
        <n v="3293"/>
        <n v="2463"/>
        <n v="1640"/>
        <n v="387"/>
        <n v="748"/>
        <n v="793"/>
        <n v="2010"/>
        <n v="1451"/>
        <n v="868"/>
        <n v="1768"/>
        <n v="1310"/>
        <n v="434"/>
        <n v="861"/>
        <n v="350"/>
        <n v="2336"/>
        <n v="3551"/>
        <n v="824"/>
        <n v="2012"/>
        <n v="756"/>
        <n v="1049"/>
        <n v="633"/>
        <n v="2029"/>
        <n v="355"/>
        <n v="997"/>
        <n v="1075"/>
        <n v="789"/>
        <n v="389"/>
        <n v="845"/>
        <n v="634"/>
        <n v="616"/>
        <n v="5211"/>
        <n v="5917"/>
        <n v="1296"/>
        <n v="3811"/>
        <n v="4464"/>
        <n v="1940"/>
        <n v="630"/>
        <n v="373"/>
        <n v="277"/>
        <n v="1741"/>
        <n v="549"/>
        <n v="1528"/>
        <n v="1148"/>
        <n v="773"/>
        <n v="1425"/>
        <n v="210"/>
        <n v="2229"/>
        <n v="1489"/>
        <n v="700"/>
        <n v="686"/>
        <n v="472"/>
        <n v="1309"/>
        <n v="1680"/>
        <n v="2876"/>
        <n v="619"/>
        <n v="284"/>
        <n v="1288"/>
        <n v="437"/>
        <n v="225"/>
        <n v="1317"/>
        <n v="561"/>
        <n v="414"/>
        <n v="574"/>
        <n v="708"/>
        <n v="311"/>
        <n v="2590"/>
        <n v="1920"/>
        <n v="1964"/>
        <n v="1730"/>
        <n v="1507"/>
        <n v="1689"/>
        <n v="968"/>
        <n v="673"/>
        <n v="876"/>
        <n v="236"/>
        <n v="3302"/>
        <n v="2381"/>
        <n v="497"/>
        <n v="1337"/>
        <n v="1900"/>
        <n v="3969"/>
        <n v="1162"/>
        <n v="1613"/>
        <n v="1102"/>
        <n v="493"/>
        <n v="569"/>
        <n v="969"/>
        <n v="433"/>
        <n v="758"/>
        <n v="3112"/>
        <n v="2491"/>
        <n v="1594"/>
        <n v="1991"/>
        <n v="2897"/>
        <n v="1995"/>
        <n v="2060"/>
        <n v="262"/>
        <n v="1510"/>
        <n v="1200"/>
        <n v="1395"/>
        <n v="1578"/>
        <n v="1359"/>
        <n v="1971"/>
        <n v="7049"/>
        <n v="1885"/>
        <n v="645"/>
        <n v="565"/>
        <n v="542"/>
        <n v="895"/>
        <n v="591"/>
        <n v="289"/>
        <n v="412"/>
        <n v="878"/>
        <n v="618"/>
        <n v="578"/>
        <n v="936"/>
        <n v="612"/>
        <n v="492"/>
        <n v="1190"/>
        <n v="3802"/>
        <n v="2299"/>
        <n v="408"/>
        <n v="1085"/>
        <n v="1618"/>
        <n v="1161"/>
        <n v="817"/>
        <n v="2279"/>
        <n v="4144"/>
        <n v="1115"/>
        <n v="1167"/>
        <n v="812"/>
        <n v="2686"/>
        <n v="2634"/>
        <n v="765"/>
        <n v="404"/>
        <n v="1366"/>
        <n v="1293"/>
        <n v="967"/>
        <n v="2895"/>
        <n v="745"/>
        <n v="560"/>
        <n v="976"/>
        <n v="1018"/>
        <n v="664"/>
        <n v="1893"/>
        <n v="1282"/>
        <n v="728"/>
        <n v="4104"/>
        <n v="1408"/>
        <n v="3020"/>
        <n v="1090"/>
        <n v="740"/>
        <n v="884"/>
        <n v="1009"/>
        <n v="1350"/>
        <n v="1065"/>
        <n v="513"/>
        <n v="348"/>
        <n v="714"/>
        <n v="509"/>
        <n v="1437"/>
        <n v="317"/>
        <n v="678"/>
        <n v="2682"/>
        <n v="189"/>
        <n v="1403"/>
        <n v="3726"/>
        <n v="592"/>
        <n v="2861"/>
        <n v="458"/>
        <n v="900"/>
        <n v="753"/>
        <n v="1581"/>
        <n v="1549"/>
        <n v="5429"/>
        <n v="11335"/>
        <n v="915"/>
        <n v="524"/>
        <n v="710"/>
        <n v="2767"/>
        <n v="2462"/>
        <n v="1174"/>
        <n v="2694"/>
        <n v="482"/>
        <n v="864"/>
        <n v="670"/>
        <n v="1245"/>
        <n v="594"/>
        <n v="1988"/>
        <n v="1254"/>
        <n v="589"/>
        <n v="269"/>
        <n v="635"/>
        <n v="584"/>
        <n v="1435"/>
        <n v="1666"/>
        <n v="570"/>
        <n v="2603"/>
        <n v="2422"/>
        <n v="441"/>
        <n v="778"/>
        <n v="1739"/>
        <n v="1626"/>
        <n v="2423"/>
        <n v="5599"/>
        <n v="3142"/>
        <n v="2183"/>
        <n v="533"/>
        <n v="2297"/>
        <n v="2836"/>
        <n v="838"/>
        <n v="1101"/>
        <n v="1903"/>
        <n v="1226"/>
        <n v="518"/>
        <n v="965"/>
        <n v="841"/>
        <n v="1661"/>
        <n v="3137"/>
        <n v="1286"/>
        <n v="1010"/>
        <n v="665"/>
        <n v="536"/>
        <n v="3133"/>
        <n v="1140"/>
        <n v="898"/>
        <n v="1114"/>
        <n v="3792"/>
        <n v="646"/>
        <n v="988"/>
        <n v="2339"/>
        <n v="4793"/>
        <n v="1663"/>
        <n v="2028"/>
        <n v="834"/>
        <n v="785"/>
        <n v="2800"/>
        <n v="744"/>
        <n v="4408"/>
        <n v="1055"/>
        <n v="3472"/>
        <n v="5777"/>
        <n v="7812"/>
        <n v="273"/>
        <n v="2484"/>
        <n v="1476"/>
        <n v="2917"/>
        <n v="1761"/>
        <n v="2045"/>
        <n v="4868"/>
        <n v="4019"/>
        <n v="1184"/>
        <n v="5956"/>
        <n v="1850"/>
        <n v="2118"/>
        <n v="1480"/>
        <n v="862"/>
        <n v="865"/>
        <n v="521"/>
        <n v="506"/>
        <n v="431"/>
        <n v="797"/>
        <n v="4152"/>
        <n v="1035"/>
        <n v="486"/>
        <n v="3153"/>
        <n v="3970"/>
        <n v="5097"/>
        <n v="2579"/>
        <n v="1220"/>
        <n v="4192"/>
        <n v="2376"/>
        <n v="1168"/>
        <n v="3190"/>
        <n v="1307"/>
        <n v="13"/>
        <n v="1835"/>
        <n v="598"/>
        <n v="4250"/>
        <n v="3962"/>
        <n v="7038"/>
        <n v="1526"/>
        <n v="1255"/>
        <n v="3304"/>
        <n v="1916"/>
        <n v="3420"/>
        <n v="11"/>
        <n v="1434"/>
        <n v="597"/>
        <n v="587"/>
        <n v="656"/>
        <n v="581"/>
        <n v="1652"/>
        <n v="2034"/>
        <n v="548"/>
        <n v="2900"/>
        <n v="3200"/>
        <n v="771"/>
        <n v="283"/>
        <n v="695"/>
        <n v="1912"/>
        <n v="1208"/>
        <n v="1294"/>
        <n v="2266"/>
        <n v="961"/>
        <n v="4652"/>
        <n v="1731"/>
        <n v="333"/>
        <n v="2208"/>
        <n v="3288"/>
        <n v="5619"/>
        <n v="2065"/>
        <n v="636"/>
        <n v="1672"/>
        <n v="2449"/>
        <n v="870"/>
        <n v="2133"/>
        <n v="298"/>
        <n v="1586"/>
        <n v="4294"/>
        <n v="5218"/>
        <n v="1331"/>
        <n v="3527"/>
        <n v="3310"/>
        <n v="2135"/>
        <n v="1918"/>
        <n v="2567"/>
        <n v="2351"/>
        <n v="1467"/>
        <n v="6350"/>
        <n v="955"/>
        <n v="1422"/>
        <n v="2202"/>
        <n v="2185"/>
        <n v="1444"/>
        <n v="1573"/>
        <n v="5530"/>
        <n v="1716"/>
        <n v="2062"/>
        <n v="2500"/>
        <n v="1721"/>
        <n v="1046"/>
        <n v="1146"/>
        <n v="1026"/>
        <n v="1196"/>
        <n v="780"/>
        <n v="1794"/>
        <n v="478"/>
        <n v="4604"/>
        <n v="4854"/>
        <n v="5575"/>
        <n v="3270"/>
        <n v="1312"/>
        <n v="1717"/>
        <n v="2148"/>
        <n v="1103"/>
        <n v="1321"/>
        <n v="3332"/>
        <n v="1244"/>
        <n v="3266"/>
        <n v="1159"/>
        <n v="1612"/>
      </sharedItems>
    </cacheField>
    <cacheField name="ORIGINAL SHIP DATE  " numFmtId="0">
      <sharedItems containsNonDate="0" containsDate="1" containsString="0" containsBlank="1" minDate="2017-11-25T00:00:00" maxDate="2021-12-06T00:00:00"/>
    </cacheField>
    <cacheField name="ACTUAL X-FAC" numFmtId="165">
      <sharedItems containsSemiMixedTypes="0" containsNonDate="0" containsDate="1" containsString="0" minDate="2018-01-02T00:00:00" maxDate="2021-12-30T00:00:00" count="447"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7T00:00:00"/>
        <d v="2018-01-18T00:00:00"/>
        <d v="2018-01-19T00:00:00"/>
        <d v="2018-01-20T00:00:00"/>
        <d v="2018-01-22T00:00:00"/>
        <d v="2018-01-23T00:00:00"/>
        <d v="2018-01-24T00:00:00"/>
        <d v="2018-01-26T00:00:00"/>
        <d v="2018-01-30T00:00:00"/>
        <d v="2018-01-31T00:00:00"/>
        <d v="2018-02-02T00:00:00"/>
        <d v="2018-02-03T00:00:00"/>
        <d v="2018-02-04T00:00:00"/>
        <d v="2018-02-06T00:00:00"/>
        <d v="2018-02-07T00:00:00"/>
        <d v="2018-02-08T00:00:00"/>
        <d v="2018-02-12T00:00:00"/>
        <d v="2018-02-13T00:00:00"/>
        <d v="2018-02-26T00:00:00"/>
        <d v="2018-03-10T00:00:00"/>
        <d v="2018-03-27T00:00:00"/>
        <d v="2018-04-05T00:00:00"/>
        <d v="2018-05-16T00:00:00"/>
        <d v="2018-05-18T00:00:00"/>
        <d v="2018-05-23T00:00:00"/>
        <d v="2018-05-25T00:00:00"/>
        <d v="2018-05-26T00:00:00"/>
        <d v="2018-05-29T00:00:00"/>
        <d v="2018-06-04T00:00:00"/>
        <d v="2018-06-06T00:00:00"/>
        <d v="2018-06-07T00:00:00"/>
        <d v="2018-06-21T00:00:00"/>
        <d v="2018-06-22T00:00:00"/>
        <d v="2018-06-25T00:00:00"/>
        <d v="2018-06-26T00:00:00"/>
        <d v="2018-06-28T00:00:00"/>
        <d v="2018-06-29T00:00:00"/>
        <d v="2018-07-04T00:00:00"/>
        <d v="2018-07-06T00:00:00"/>
        <d v="2018-07-07T00:00:00"/>
        <d v="2018-07-10T00:00:00"/>
        <d v="2018-07-11T00:00:00"/>
        <d v="2018-07-13T00:00:00"/>
        <d v="2018-07-18T00:00:00"/>
        <d v="2018-07-19T00:00:00"/>
        <d v="2018-07-20T00:00:00"/>
        <d v="2018-07-25T00:00:00"/>
        <d v="2018-07-29T00:00:00"/>
        <d v="2018-07-30T00:00:00"/>
        <d v="2018-07-31T00:00:00"/>
        <d v="2018-08-02T00:00:00"/>
        <d v="2018-08-03T00:00:00"/>
        <d v="2018-08-04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6T00:00:00"/>
        <d v="2018-08-20T00:00:00"/>
        <d v="2018-08-27T00:00:00"/>
        <d v="2018-09-18T00:00:00"/>
        <d v="2018-09-19T00:00:00"/>
        <d v="2018-09-27T00:00:00"/>
        <d v="2018-10-01T00:00:00"/>
        <d v="2018-11-13T00:00:00"/>
        <d v="2018-11-15T00:00:00"/>
        <d v="2018-11-16T00:00:00"/>
        <d v="2018-11-17T00:00:00"/>
        <d v="2018-11-21T00:00:00"/>
        <d v="2018-11-23T00:00:00"/>
        <d v="2018-11-27T00:00:00"/>
        <d v="2018-12-04T00:00:00"/>
        <d v="2018-12-06T00:00:00"/>
        <d v="2018-12-07T00:00:00"/>
        <d v="2018-12-11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9-01-02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8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2-01T00:00:00"/>
        <d v="2019-02-04T00:00:00"/>
        <d v="2019-02-08T00:00:00"/>
        <d v="2019-02-13T00:00:00"/>
        <d v="2019-02-14T00:00:00"/>
        <d v="2019-02-15T00:00:00"/>
        <d v="2019-02-16T00:00:00"/>
        <d v="2019-02-20T00:00:00"/>
        <d v="2019-02-25T00:00:00"/>
        <d v="2019-02-27T00:00:00"/>
        <d v="2019-02-28T00:00:00"/>
        <d v="2019-03-01T00:00:00"/>
        <d v="2019-03-02T00:00:00"/>
        <d v="2019-03-05T00:00:00"/>
        <d v="2019-03-08T00:00:00"/>
        <d v="2019-03-12T00:00:00"/>
        <d v="2019-03-13T00:00:00"/>
        <d v="2019-03-15T00:00:00"/>
        <d v="2019-03-20T00:00:00"/>
        <d v="2019-03-22T00:00:00"/>
        <d v="2019-03-27T00:00:00"/>
        <d v="2019-03-29T00:00:00"/>
        <d v="2019-03-30T00:00:00"/>
        <d v="2019-04-01T00:00:00"/>
        <d v="2019-04-02T00:00:00"/>
        <d v="2019-04-05T00:00:00"/>
        <d v="2019-04-06T00:00:00"/>
        <d v="2019-04-07T00:00:00"/>
        <d v="2019-04-10T00:00:00"/>
        <d v="2019-04-11T00:00:00"/>
        <d v="2019-04-12T00:00:00"/>
        <d v="2019-04-13T00:00:00"/>
        <d v="2019-04-15T00:00:00"/>
        <d v="2019-04-16T00:00:00"/>
        <d v="2019-04-18T00:00:00"/>
        <d v="2019-04-22T00:00:00"/>
        <d v="2019-04-23T00:00:00"/>
        <d v="2019-04-24T00:00:00"/>
        <d v="2019-04-25T00:00:00"/>
        <d v="2019-04-26T00:00:00"/>
        <d v="2019-04-27T00:00:00"/>
        <d v="2019-04-29T00:00:00"/>
        <d v="2019-04-30T00:00:00"/>
        <d v="2019-05-17T00:00:00"/>
        <d v="2019-05-22T00:00:00"/>
        <d v="2019-05-24T00:00:00"/>
        <d v="2019-05-27T00:00:00"/>
        <d v="2019-05-28T00:00:00"/>
        <d v="2019-05-29T00:00:00"/>
        <d v="2019-06-13T00:00:00"/>
        <d v="2019-06-14T00:00:00"/>
        <d v="2019-06-18T00:00:00"/>
        <d v="2019-06-19T00:00:00"/>
        <d v="2019-06-21T00:00:00"/>
        <d v="2019-06-24T00:00:00"/>
        <d v="2019-06-25T00:00:00"/>
        <d v="2019-06-26T00:00:00"/>
        <d v="2019-06-27T00:00:00"/>
        <d v="2019-06-28T00:00:00"/>
        <d v="2019-07-02T00:00:00"/>
        <d v="2019-07-03T00:00:00"/>
        <d v="2019-07-04T00:00:00"/>
        <d v="2019-07-10T00:00:00"/>
        <d v="2019-07-12T00:00:00"/>
        <d v="2019-07-17T00:00:00"/>
        <d v="2019-07-19T00:00:00"/>
        <d v="2019-07-22T00:00:00"/>
        <d v="2019-07-23T00:00:00"/>
        <d v="2019-07-24T00:00:00"/>
        <d v="2019-07-25T00:00:00"/>
        <d v="2019-07-30T00:00:00"/>
        <d v="2019-08-01T00:00:00"/>
        <d v="2019-08-02T00:00:00"/>
        <d v="2019-08-05T00:00:00"/>
        <d v="2019-08-06T00:00:00"/>
        <d v="2019-08-07T00:00:00"/>
        <d v="2019-08-09T00:00:00"/>
        <d v="2019-08-10T00:00:00"/>
        <d v="2019-08-14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9-09T00:00:00"/>
        <d v="2019-10-01T00:00:00"/>
        <d v="2019-10-03T00:00:00"/>
        <d v="2019-10-08T00:00:00"/>
        <d v="2019-10-10T00:00:00"/>
        <d v="2019-10-15T00:00:00"/>
        <d v="2019-10-17T00:00:00"/>
        <d v="2019-10-23T00:00:00"/>
        <d v="2019-10-24T00:00:00"/>
        <d v="2019-10-30T00:00:00"/>
        <d v="2019-11-01T00:00:00"/>
        <d v="2019-11-04T00:00:00"/>
        <d v="2019-11-05T00:00:00"/>
        <d v="2019-11-06T00:00:00"/>
        <d v="2019-11-08T00:00:00"/>
        <d v="2019-11-12T00:00:00"/>
        <d v="2019-11-14T00:00:00"/>
        <d v="2019-11-15T00:00:00"/>
        <d v="2019-11-19T00:00:00"/>
        <d v="2019-11-20T00:00:00"/>
        <d v="2019-11-24T00:00:00"/>
        <d v="2019-11-25T00:00:00"/>
        <d v="2019-11-27T00:00:00"/>
        <d v="2019-11-29T00:00:00"/>
        <d v="2019-12-03T00:00:00"/>
        <d v="2019-12-09T00:00:00"/>
        <d v="2019-12-10T00:00:00"/>
        <d v="2019-12-12T00:00:00"/>
        <d v="2019-12-13T00:00:00"/>
        <d v="2019-12-14T00:00:00"/>
        <d v="2019-12-16T00:00:00"/>
        <d v="2019-12-17T00:00:00"/>
        <d v="2019-12-18T00:00:00"/>
        <d v="2019-12-19T00:00:00"/>
        <d v="2019-12-20T00:00:00"/>
        <d v="2019-12-21T00:00:00"/>
        <d v="2019-12-23T00:00:00"/>
        <d v="2019-12-24T00:00:00"/>
        <d v="2019-12-26T00:00:00"/>
        <d v="2019-12-27T00:00:00"/>
        <d v="2019-12-28T00:00:00"/>
        <d v="2019-12-31T00:00:00"/>
        <d v="2020-01-02T00:00:00"/>
        <d v="2020-01-04T00:00:00"/>
        <d v="2020-01-06T00:00:00"/>
        <d v="2020-01-07T00:00:00"/>
        <d v="2020-01-08T00:00:00"/>
        <d v="2020-01-09T00:00:00"/>
        <d v="2020-01-10T00:00:00"/>
        <d v="2020-01-11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1T00:00:00"/>
        <d v="2020-02-03T00:00:00"/>
        <d v="2020-02-04T00:00:00"/>
        <d v="2020-02-05T00:00:00"/>
        <d v="2020-02-06T00:00:00"/>
        <d v="2020-02-07T00:00:00"/>
        <d v="2020-02-08T00:00:00"/>
        <d v="2020-02-10T00:00:00"/>
        <d v="2020-02-11T00:00:00"/>
        <d v="2020-02-12T00:00:00"/>
        <d v="2020-02-14T00:00:00"/>
        <d v="2020-02-15T00:00:00"/>
        <d v="2020-02-17T00:00:00"/>
        <d v="2020-02-19T00:00:00"/>
        <d v="2020-02-24T00:00:00"/>
        <d v="2020-02-25T00:00:00"/>
        <d v="2020-02-26T00:00:00"/>
        <d v="2020-03-03T00:00:00"/>
        <d v="2020-03-06T00:00:00"/>
        <d v="2020-04-02T00:00:00"/>
        <d v="2020-04-06T00:00:00"/>
        <d v="2020-04-07T00:00:00"/>
        <d v="2020-04-13T00:00:00"/>
        <d v="2020-04-17T00:00:00"/>
        <d v="2020-04-21T00:00:00"/>
        <d v="2020-04-28T00:00:00"/>
        <d v="2020-05-19T00:00:00"/>
        <d v="2020-05-26T00:00:00"/>
        <d v="2020-05-28T00:00:00"/>
        <d v="2020-05-29T00:00:00"/>
        <d v="2020-05-30T00:00:00"/>
        <d v="2020-06-02T00:00:00"/>
        <d v="2020-06-05T00:00:00"/>
        <d v="2020-06-09T00:00:00"/>
        <d v="2020-06-12T00:00:00"/>
        <d v="2020-06-16T00:00:00"/>
        <d v="2020-06-19T00:00:00"/>
        <d v="2020-06-23T00:00:00"/>
        <d v="2020-06-26T00:00:00"/>
        <d v="2020-06-27T00:00:00"/>
        <d v="2020-06-29T00:00:00"/>
        <d v="2020-06-30T00:00:00"/>
        <d v="2020-07-01T00:00:00"/>
        <d v="2020-07-03T00:00:00"/>
        <d v="2020-07-06T00:00:00"/>
        <d v="2020-07-07T00:00:00"/>
        <d v="2020-07-08T00:00:00"/>
        <d v="2020-07-10T00:00:00"/>
        <d v="2020-07-14T00:00:00"/>
        <d v="2020-07-15T00:00:00"/>
        <d v="2020-07-17T00:00:00"/>
        <d v="2020-07-20T00:00:00"/>
        <d v="2020-07-21T00:00:00"/>
        <d v="2020-07-22T00:00:00"/>
        <d v="2020-07-27T00:00:00"/>
        <d v="2020-07-28T00:00:00"/>
        <d v="2020-07-30T00:00:00"/>
        <d v="2020-08-03T00:00:00"/>
        <d v="2020-08-04T00:00:00"/>
        <d v="2020-08-07T00:00:00"/>
        <d v="2020-08-10T00:00:00"/>
        <d v="2020-08-11T00:00:00"/>
        <d v="2020-08-13T00:00:00"/>
        <d v="2020-08-14T00:00:00"/>
        <d v="2020-08-18T00:00:00"/>
        <d v="2020-08-24T00:00:00"/>
        <d v="2020-08-26T00:00:00"/>
        <d v="2020-09-01T00:00:00"/>
        <d v="2020-09-08T00:00:00"/>
        <d v="2020-09-09T00:00:00"/>
        <d v="2020-09-15T00:00:00"/>
        <d v="2020-10-12T00:00:00"/>
        <d v="2020-11-02T00:00:00"/>
        <d v="2020-11-05T00:00:00"/>
        <d v="2020-11-09T00:00:00"/>
        <d v="2020-11-10T00:00:00"/>
        <d v="2020-11-12T00:00:00"/>
        <d v="2020-12-11T00:00:00"/>
        <d v="2021-01-04T00:00:00"/>
        <d v="2021-01-05T00:00:00"/>
        <d v="2021-01-06T00:00:00"/>
        <d v="2021-01-07T00:00:00"/>
        <d v="2021-01-12T00:00:00"/>
        <d v="2021-01-13T00:00:00"/>
        <d v="2021-01-14T00:00:00"/>
        <d v="2021-01-19T00:00:00"/>
        <d v="2021-01-25T00:00:00"/>
        <d v="2021-01-26T00:00:00"/>
        <d v="2021-01-28T00:00:00"/>
        <d v="2021-02-02T00:00:00"/>
        <d v="2021-02-03T00:00:00"/>
        <d v="2021-02-08T00:00:00"/>
        <d v="2021-02-15T00:00:00"/>
        <d v="2021-02-16T00:00:00"/>
        <d v="2021-03-01T00:00:00"/>
        <d v="2021-03-08T00:00:00"/>
        <d v="2021-03-09T00:00:00"/>
        <d v="2021-03-12T00:00:00"/>
        <d v="2021-03-15T00:00:00"/>
        <d v="2021-03-17T00:00:00"/>
        <d v="2021-03-18T00:00:00"/>
        <d v="2021-03-22T00:00:00"/>
        <d v="2021-03-29T00:00:00"/>
        <d v="2021-03-31T00:00:00"/>
        <d v="2021-04-01T00:00:00"/>
        <d v="2021-04-03T00:00:00"/>
        <d v="2021-04-05T00:00:00"/>
        <d v="2021-04-08T00:00:00"/>
        <d v="2021-04-09T00:00:00"/>
        <d v="2021-04-10T00:00:00"/>
        <d v="2021-04-12T00:00:00"/>
        <d v="2021-04-15T00:00:00"/>
        <d v="2021-04-20T00:00:00"/>
        <d v="2021-04-26T00:00:00"/>
        <d v="2021-04-28T00:00:00"/>
        <d v="2021-05-03T00:00:00"/>
        <d v="2021-05-04T00:00:00"/>
        <d v="2021-05-05T00:00:00"/>
        <d v="2021-05-07T00:00:00"/>
        <d v="2021-05-17T00:00:00"/>
        <d v="2021-05-18T00:00:00"/>
        <d v="2021-05-21T00:00:00"/>
        <d v="2021-05-24T00:00:00"/>
        <d v="2021-05-28T00:00:00"/>
        <d v="2021-05-31T00:00:00"/>
        <d v="2021-06-04T00:00:00"/>
        <d v="2021-06-08T00:00:00"/>
        <d v="2021-06-11T00:00:00"/>
        <d v="2021-06-14T00:00:00"/>
        <d v="2021-06-16T00:00:00"/>
        <d v="2021-06-18T00:00:00"/>
        <d v="2021-06-22T00:00:00"/>
        <d v="2021-06-25T00:00:00"/>
        <d v="2021-07-05T00:00:00"/>
        <d v="2021-07-06T00:00:00"/>
        <d v="2021-07-09T00:00:00"/>
        <d v="2021-07-12T00:00:00"/>
        <d v="2021-07-13T00:00:00"/>
        <d v="2021-07-16T00:00:00"/>
        <d v="2021-07-19T00:00:00"/>
        <d v="2021-07-23T00:00:00"/>
        <d v="2021-07-26T00:00:00"/>
        <d v="2021-07-27T00:00:00"/>
        <d v="2021-07-28T00:00:00"/>
        <d v="2021-08-02T00:00:00"/>
        <d v="2021-08-05T00:00:00"/>
        <d v="2021-08-12T00:00:00"/>
        <d v="2021-08-16T00:00:00"/>
        <d v="2021-08-19T00:00:00"/>
        <d v="2021-08-23T00:00:00"/>
        <d v="2021-08-26T00:00:00"/>
        <d v="2021-08-30T00:00:00"/>
        <d v="2021-09-02T00:00:00"/>
        <d v="2021-09-06T00:00:00"/>
        <d v="2021-09-09T00:00:00"/>
        <d v="2021-09-13T00:00:00"/>
        <d v="2021-09-16T00:00:00"/>
        <d v="2021-09-20T00:00:00"/>
        <d v="2021-09-23T00:00:00"/>
        <d v="2021-09-24T00:00:00"/>
        <d v="2021-09-27T00:00:00"/>
        <d v="2021-09-29T00:00:00"/>
        <d v="2021-09-30T00:00:00"/>
        <d v="2021-10-11T00:00:00"/>
        <d v="2021-10-25T00:00:00"/>
        <d v="2021-10-28T00:00:00"/>
        <d v="2021-11-02T00:00:00"/>
        <d v="2021-11-03T00:00:00"/>
        <d v="2021-11-04T00:00:00"/>
        <d v="2021-11-09T00:00:00"/>
        <d v="2021-11-10T00:00:00"/>
        <d v="2021-11-15T00:00:00"/>
        <d v="2021-11-17T00:00:00"/>
        <d v="2021-11-19T00:00:00"/>
        <d v="2021-11-22T00:00:00"/>
        <d v="2021-11-25T00:00:00"/>
        <d v="2021-11-26T00:00:00"/>
        <d v="2021-11-29T00:00:00"/>
        <d v="2021-12-28T00:00:00"/>
        <d v="2021-12-29T00:00:00"/>
      </sharedItems>
      <fieldGroup par="10" base="7">
        <rangePr groupBy="months" startDate="2018-01-02T00:00:00" endDate="2021-12-30T00:00:00"/>
        <groupItems count="14">
          <s v="&lt;1/2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2021"/>
        </groupItems>
      </fieldGroup>
    </cacheField>
    <cacheField name="ACTUAL Q'TY_x000a_SHIPPED_x000a_(pcs)" numFmtId="0">
      <sharedItems containsSemiMixedTypes="0" containsString="0" containsNumber="1" containsInteger="1" minValue="1" maxValue="11272"/>
    </cacheField>
    <cacheField name="Quarters" numFmtId="0" databaseField="0">
      <fieldGroup base="7">
        <rangePr groupBy="quarters" startDate="2018-01-02T00:00:00" endDate="2021-12-30T00:00:00"/>
        <groupItems count="6">
          <s v="&lt;1/2/2018"/>
          <s v="Qtr1"/>
          <s v="Qtr2"/>
          <s v="Qtr3"/>
          <s v="Qtr4"/>
          <s v="&gt;12/30/2021"/>
        </groupItems>
      </fieldGroup>
    </cacheField>
    <cacheField name="Years" numFmtId="0" databaseField="0">
      <fieldGroup base="7">
        <rangePr groupBy="years" startDate="2018-01-02T00:00:00" endDate="2021-12-30T00:00:00"/>
        <groupItems count="6">
          <s v="&lt;1/2/2018"/>
          <s v="2018"/>
          <s v="2019"/>
          <s v="2020"/>
          <s v="2021"/>
          <s v="&gt;12/30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62">
  <r>
    <x v="0"/>
    <x v="0"/>
    <x v="0"/>
    <x v="0"/>
    <n v="1411150"/>
    <x v="0"/>
    <d v="2017-11-25T00:00:00"/>
    <x v="0"/>
    <n v="152"/>
  </r>
  <r>
    <x v="0"/>
    <x v="0"/>
    <x v="0"/>
    <x v="1"/>
    <s v="GI15R5A"/>
    <x v="1"/>
    <d v="2017-12-02T00:00:00"/>
    <x v="0"/>
    <n v="627"/>
  </r>
  <r>
    <x v="0"/>
    <x v="0"/>
    <x v="0"/>
    <x v="2"/>
    <s v="GI16DGA"/>
    <x v="2"/>
    <d v="2017-12-02T00:00:00"/>
    <x v="0"/>
    <n v="74"/>
  </r>
  <r>
    <x v="1"/>
    <x v="1"/>
    <x v="1"/>
    <x v="1"/>
    <s v="GL32P  5A"/>
    <x v="3"/>
    <d v="2017-12-02T00:00:00"/>
    <x v="0"/>
    <n v="314"/>
  </r>
  <r>
    <x v="0"/>
    <x v="2"/>
    <x v="0"/>
    <x v="3"/>
    <s v="FG34PTA"/>
    <x v="4"/>
    <d v="2017-11-30T00:00:00"/>
    <x v="1"/>
    <n v="4161"/>
  </r>
  <r>
    <x v="0"/>
    <x v="2"/>
    <x v="0"/>
    <x v="4"/>
    <n v="1400742"/>
    <x v="5"/>
    <d v="2018-01-06T00:00:00"/>
    <x v="1"/>
    <n v="112"/>
  </r>
  <r>
    <x v="0"/>
    <x v="0"/>
    <x v="0"/>
    <x v="5"/>
    <n v="1411117"/>
    <x v="6"/>
    <d v="2017-11-27T00:00:00"/>
    <x v="1"/>
    <n v="24"/>
  </r>
  <r>
    <x v="0"/>
    <x v="0"/>
    <x v="0"/>
    <x v="4"/>
    <n v="1400725"/>
    <x v="7"/>
    <d v="2017-12-05T00:00:00"/>
    <x v="1"/>
    <n v="100"/>
  </r>
  <r>
    <x v="0"/>
    <x v="0"/>
    <x v="0"/>
    <x v="3"/>
    <s v="GI15YTA"/>
    <x v="8"/>
    <d v="2017-11-30T00:00:00"/>
    <x v="1"/>
    <n v="2825"/>
  </r>
  <r>
    <x v="1"/>
    <x v="0"/>
    <x v="0"/>
    <x v="6"/>
    <s v="GI16JHA"/>
    <x v="9"/>
    <d v="2017-11-30T00:00:00"/>
    <x v="1"/>
    <n v="1937"/>
  </r>
  <r>
    <x v="1"/>
    <x v="1"/>
    <x v="1"/>
    <x v="6"/>
    <s v="GL32XHA"/>
    <x v="10"/>
    <d v="2017-11-30T00:00:00"/>
    <x v="1"/>
    <n v="587"/>
  </r>
  <r>
    <x v="1"/>
    <x v="1"/>
    <x v="1"/>
    <x v="3"/>
    <s v="GL33GTA"/>
    <x v="11"/>
    <d v="2017-11-30T00:00:00"/>
    <x v="1"/>
    <n v="830"/>
  </r>
  <r>
    <x v="0"/>
    <x v="0"/>
    <x v="0"/>
    <x v="3"/>
    <s v="GI15YYA"/>
    <x v="12"/>
    <d v="2017-12-02T00:00:00"/>
    <x v="2"/>
    <n v="1937"/>
  </r>
  <r>
    <x v="1"/>
    <x v="1"/>
    <x v="1"/>
    <x v="3"/>
    <s v="GL33GYA"/>
    <x v="13"/>
    <d v="2017-12-02T00:00:00"/>
    <x v="2"/>
    <n v="841"/>
  </r>
  <r>
    <x v="1"/>
    <x v="3"/>
    <x v="2"/>
    <x v="7"/>
    <s v="GI16ZZA"/>
    <x v="14"/>
    <d v="2017-12-21T00:00:00"/>
    <x v="3"/>
    <n v="366"/>
  </r>
  <r>
    <x v="2"/>
    <x v="4"/>
    <x v="0"/>
    <x v="5"/>
    <s v="FQ26S0A"/>
    <x v="15"/>
    <d v="2018-01-09T00:00:00"/>
    <x v="4"/>
    <n v="1386"/>
  </r>
  <r>
    <x v="0"/>
    <x v="5"/>
    <x v="0"/>
    <x v="3"/>
    <s v="FG34XYA"/>
    <x v="16"/>
    <d v="2017-12-02T00:00:00"/>
    <x v="5"/>
    <n v="1289"/>
  </r>
  <r>
    <x v="0"/>
    <x v="6"/>
    <x v="0"/>
    <x v="3"/>
    <s v="FG36HTA"/>
    <x v="17"/>
    <d v="2017-11-30T00:00:00"/>
    <x v="5"/>
    <n v="2452"/>
  </r>
  <r>
    <x v="0"/>
    <x v="7"/>
    <x v="2"/>
    <x v="7"/>
    <s v="FF87BZA"/>
    <x v="18"/>
    <d v="2018-01-18T00:00:00"/>
    <x v="6"/>
    <n v="239"/>
  </r>
  <r>
    <x v="0"/>
    <x v="8"/>
    <x v="0"/>
    <x v="5"/>
    <n v="1410927"/>
    <x v="19"/>
    <d v="2017-11-28T00:00:00"/>
    <x v="6"/>
    <n v="420"/>
  </r>
  <r>
    <x v="0"/>
    <x v="8"/>
    <x v="0"/>
    <x v="0"/>
    <n v="1410930"/>
    <x v="20"/>
    <d v="2017-11-25T00:00:00"/>
    <x v="6"/>
    <n v="218"/>
  </r>
  <r>
    <x v="0"/>
    <x v="9"/>
    <x v="2"/>
    <x v="7"/>
    <s v="FG54JZA"/>
    <x v="21"/>
    <d v="2018-01-18T00:00:00"/>
    <x v="6"/>
    <n v="715"/>
  </r>
  <r>
    <x v="0"/>
    <x v="10"/>
    <x v="2"/>
    <x v="7"/>
    <s v="GC69CZA"/>
    <x v="22"/>
    <d v="2018-01-18T00:00:00"/>
    <x v="6"/>
    <n v="240"/>
  </r>
  <r>
    <x v="1"/>
    <x v="4"/>
    <x v="0"/>
    <x v="0"/>
    <n v="1411176"/>
    <x v="23"/>
    <d v="2017-12-09T00:00:00"/>
    <x v="6"/>
    <n v="276"/>
  </r>
  <r>
    <x v="2"/>
    <x v="11"/>
    <x v="2"/>
    <x v="7"/>
    <s v="FS32CZA"/>
    <x v="24"/>
    <d v="2018-01-18T00:00:00"/>
    <x v="6"/>
    <n v="135"/>
  </r>
  <r>
    <x v="2"/>
    <x v="12"/>
    <x v="2"/>
    <x v="7"/>
    <s v="FV82FZA"/>
    <x v="25"/>
    <d v="2018-01-18T00:00:00"/>
    <x v="6"/>
    <n v="347"/>
  </r>
  <r>
    <x v="3"/>
    <x v="13"/>
    <x v="2"/>
    <x v="7"/>
    <s v="FT41V  ZA"/>
    <x v="26"/>
    <d v="2018-01-18T00:00:00"/>
    <x v="6"/>
    <n v="111"/>
  </r>
  <r>
    <x v="4"/>
    <x v="14"/>
    <x v="2"/>
    <x v="7"/>
    <s v="FS42NZA"/>
    <x v="27"/>
    <d v="2018-01-18T00:00:00"/>
    <x v="6"/>
    <n v="143"/>
  </r>
  <r>
    <x v="2"/>
    <x v="15"/>
    <x v="2"/>
    <x v="7"/>
    <s v="FY07ZZA"/>
    <x v="28"/>
    <d v="2018-01-18T00:00:00"/>
    <x v="7"/>
    <n v="119"/>
  </r>
  <r>
    <x v="4"/>
    <x v="16"/>
    <x v="0"/>
    <x v="6"/>
    <s v="FW65JHA"/>
    <x v="29"/>
    <d v="2017-12-14T00:00:00"/>
    <x v="8"/>
    <n v="1794"/>
  </r>
  <r>
    <x v="5"/>
    <x v="17"/>
    <x v="1"/>
    <x v="3"/>
    <s v="GI40PTA"/>
    <x v="30"/>
    <d v="2018-01-18T00:00:00"/>
    <x v="8"/>
    <n v="26"/>
  </r>
  <r>
    <x v="5"/>
    <x v="17"/>
    <x v="1"/>
    <x v="6"/>
    <s v="GI41THA"/>
    <x v="31"/>
    <d v="2018-01-18T00:00:00"/>
    <x v="8"/>
    <n v="180"/>
  </r>
  <r>
    <x v="2"/>
    <x v="4"/>
    <x v="0"/>
    <x v="5"/>
    <n v="1411118"/>
    <x v="32"/>
    <d v="2017-12-12T00:00:00"/>
    <x v="9"/>
    <n v="270"/>
  </r>
  <r>
    <x v="0"/>
    <x v="18"/>
    <x v="0"/>
    <x v="4"/>
    <n v="1408108"/>
    <x v="33"/>
    <d v="2017-12-31T00:00:00"/>
    <x v="10"/>
    <n v="39"/>
  </r>
  <r>
    <x v="0"/>
    <x v="19"/>
    <x v="1"/>
    <x v="3"/>
    <s v="FR98XYA"/>
    <x v="34"/>
    <d v="2017-12-30T00:00:00"/>
    <x v="10"/>
    <n v="389"/>
  </r>
  <r>
    <x v="5"/>
    <x v="20"/>
    <x v="0"/>
    <x v="1"/>
    <s v="GH17X5A"/>
    <x v="35"/>
    <d v="2017-12-02T00:00:00"/>
    <x v="10"/>
    <n v="221"/>
  </r>
  <r>
    <x v="5"/>
    <x v="20"/>
    <x v="0"/>
    <x v="2"/>
    <s v="GH18HGA"/>
    <x v="36"/>
    <d v="2017-12-02T00:00:00"/>
    <x v="10"/>
    <n v="280"/>
  </r>
  <r>
    <x v="5"/>
    <x v="17"/>
    <x v="1"/>
    <x v="1"/>
    <s v="GI40T5A"/>
    <x v="37"/>
    <d v="2017-12-02T00:00:00"/>
    <x v="10"/>
    <n v="35"/>
  </r>
  <r>
    <x v="5"/>
    <x v="17"/>
    <x v="1"/>
    <x v="1"/>
    <s v="GI40W5A"/>
    <x v="38"/>
    <d v="2017-12-30T00:00:00"/>
    <x v="10"/>
    <n v="6"/>
  </r>
  <r>
    <x v="0"/>
    <x v="5"/>
    <x v="0"/>
    <x v="8"/>
    <n v="1414176"/>
    <x v="28"/>
    <d v="2017-11-26T00:00:00"/>
    <x v="11"/>
    <n v="113"/>
  </r>
  <r>
    <x v="0"/>
    <x v="19"/>
    <x v="1"/>
    <x v="3"/>
    <s v="FR98XTA"/>
    <x v="39"/>
    <d v="2017-12-28T00:00:00"/>
    <x v="11"/>
    <n v="383"/>
  </r>
  <r>
    <x v="0"/>
    <x v="2"/>
    <x v="0"/>
    <x v="0"/>
    <n v="1414003"/>
    <x v="40"/>
    <d v="2017-12-02T00:00:00"/>
    <x v="11"/>
    <n v="60"/>
  </r>
  <r>
    <x v="2"/>
    <x v="21"/>
    <x v="0"/>
    <x v="8"/>
    <n v="1414188"/>
    <x v="41"/>
    <d v="2017-12-09T00:00:00"/>
    <x v="11"/>
    <n v="61"/>
  </r>
  <r>
    <x v="2"/>
    <x v="22"/>
    <x v="0"/>
    <x v="0"/>
    <n v="1414196"/>
    <x v="42"/>
    <d v="2017-12-09T00:00:00"/>
    <x v="11"/>
    <n v="54"/>
  </r>
  <r>
    <x v="2"/>
    <x v="23"/>
    <x v="0"/>
    <x v="0"/>
    <n v="1414186"/>
    <x v="43"/>
    <d v="2017-12-23T00:00:00"/>
    <x v="11"/>
    <n v="156"/>
  </r>
  <r>
    <x v="3"/>
    <x v="24"/>
    <x v="0"/>
    <x v="0"/>
    <n v="1414175"/>
    <x v="44"/>
    <d v="2017-12-24T00:00:00"/>
    <x v="11"/>
    <n v="38"/>
  </r>
  <r>
    <x v="0"/>
    <x v="25"/>
    <x v="1"/>
    <x v="3"/>
    <s v="GC89PTA"/>
    <x v="45"/>
    <d v="2017-12-28T00:00:00"/>
    <x v="12"/>
    <n v="568"/>
  </r>
  <r>
    <x v="3"/>
    <x v="26"/>
    <x v="0"/>
    <x v="3"/>
    <s v="GN66WTA"/>
    <x v="46"/>
    <d v="2018-01-25T00:00:00"/>
    <x v="12"/>
    <n v="2104"/>
  </r>
  <r>
    <x v="3"/>
    <x v="26"/>
    <x v="0"/>
    <x v="6"/>
    <s v="GN67IHA"/>
    <x v="47"/>
    <d v="2018-01-25T00:00:00"/>
    <x v="12"/>
    <n v="521"/>
  </r>
  <r>
    <x v="4"/>
    <x v="27"/>
    <x v="1"/>
    <x v="6"/>
    <s v="GU15AHA"/>
    <x v="48"/>
    <d v="2018-01-25T00:00:00"/>
    <x v="12"/>
    <n v="184"/>
  </r>
  <r>
    <x v="5"/>
    <x v="20"/>
    <x v="0"/>
    <x v="3"/>
    <s v="GH17STA"/>
    <x v="49"/>
    <d v="2017-11-30T00:00:00"/>
    <x v="12"/>
    <n v="1175"/>
  </r>
  <r>
    <x v="5"/>
    <x v="20"/>
    <x v="0"/>
    <x v="6"/>
    <s v="GH17ZHA"/>
    <x v="50"/>
    <d v="2017-11-30T00:00:00"/>
    <x v="12"/>
    <n v="1096"/>
  </r>
  <r>
    <x v="5"/>
    <x v="20"/>
    <x v="0"/>
    <x v="6"/>
    <s v="GH18CHA"/>
    <x v="51"/>
    <d v="2017-12-28T00:00:00"/>
    <x v="12"/>
    <n v="518"/>
  </r>
  <r>
    <x v="2"/>
    <x v="23"/>
    <x v="0"/>
    <x v="5"/>
    <n v="1414179"/>
    <x v="52"/>
    <d v="2017-12-25T00:00:00"/>
    <x v="13"/>
    <n v="30"/>
  </r>
  <r>
    <x v="0"/>
    <x v="28"/>
    <x v="0"/>
    <x v="5"/>
    <n v="1414164"/>
    <x v="53"/>
    <d v="2017-11-28T00:00:00"/>
    <x v="14"/>
    <n v="80"/>
  </r>
  <r>
    <x v="2"/>
    <x v="22"/>
    <x v="0"/>
    <x v="5"/>
    <n v="1414180"/>
    <x v="54"/>
    <d v="2017-12-12T00:00:00"/>
    <x v="14"/>
    <n v="18"/>
  </r>
  <r>
    <x v="3"/>
    <x v="24"/>
    <x v="0"/>
    <x v="5"/>
    <n v="1414172"/>
    <x v="55"/>
    <d v="2017-12-26T00:00:00"/>
    <x v="14"/>
    <n v="96"/>
  </r>
  <r>
    <x v="3"/>
    <x v="24"/>
    <x v="0"/>
    <x v="9"/>
    <s v="GV56R0A"/>
    <x v="56"/>
    <d v="2017-12-26T00:00:00"/>
    <x v="14"/>
    <n v="693"/>
  </r>
  <r>
    <x v="4"/>
    <x v="29"/>
    <x v="0"/>
    <x v="5"/>
    <n v="1411184"/>
    <x v="57"/>
    <d v="2018-01-30T00:00:00"/>
    <x v="15"/>
    <n v="12"/>
  </r>
  <r>
    <x v="4"/>
    <x v="29"/>
    <x v="0"/>
    <x v="0"/>
    <n v="1411189"/>
    <x v="30"/>
    <d v="2018-01-28T00:00:00"/>
    <x v="15"/>
    <n v="25"/>
  </r>
  <r>
    <x v="3"/>
    <x v="26"/>
    <x v="0"/>
    <x v="0"/>
    <n v="1411170"/>
    <x v="41"/>
    <d v="2018-01-28T00:00:00"/>
    <x v="15"/>
    <n v="61"/>
  </r>
  <r>
    <x v="0"/>
    <x v="2"/>
    <x v="0"/>
    <x v="5"/>
    <n v="1414011"/>
    <x v="58"/>
    <d v="2017-11-27T00:00:00"/>
    <x v="16"/>
    <n v="120"/>
  </r>
  <r>
    <x v="2"/>
    <x v="23"/>
    <x v="0"/>
    <x v="5"/>
    <s v="GN91X0A"/>
    <x v="59"/>
    <d v="2017-12-25T00:00:00"/>
    <x v="16"/>
    <n v="8"/>
  </r>
  <r>
    <x v="5"/>
    <x v="20"/>
    <x v="0"/>
    <x v="3"/>
    <s v="GH17SYA"/>
    <x v="60"/>
    <d v="2017-12-02T00:00:00"/>
    <x v="16"/>
    <n v="715"/>
  </r>
  <r>
    <x v="5"/>
    <x v="17"/>
    <x v="1"/>
    <x v="3"/>
    <s v="GI40JYA"/>
    <x v="61"/>
    <d v="2017-12-02T00:00:00"/>
    <x v="16"/>
    <n v="94"/>
  </r>
  <r>
    <x v="5"/>
    <x v="17"/>
    <x v="1"/>
    <x v="3"/>
    <s v="GI40LYA"/>
    <x v="62"/>
    <d v="2017-12-30T00:00:00"/>
    <x v="16"/>
    <n v="42"/>
  </r>
  <r>
    <x v="5"/>
    <x v="17"/>
    <x v="1"/>
    <x v="3"/>
    <s v="GI40PYA"/>
    <x v="52"/>
    <d v="2018-01-27T00:00:00"/>
    <x v="16"/>
    <n v="30"/>
  </r>
  <r>
    <x v="3"/>
    <x v="30"/>
    <x v="0"/>
    <x v="3"/>
    <s v="GN06FTA"/>
    <x v="63"/>
    <d v="2018-01-25T00:00:00"/>
    <x v="17"/>
    <n v="3788"/>
  </r>
  <r>
    <x v="3"/>
    <x v="30"/>
    <x v="0"/>
    <x v="6"/>
    <s v="GN06JHA"/>
    <x v="64"/>
    <d v="2018-01-25T00:00:00"/>
    <x v="17"/>
    <n v="2263"/>
  </r>
  <r>
    <x v="0"/>
    <x v="31"/>
    <x v="1"/>
    <x v="6"/>
    <s v="HK28CHA"/>
    <x v="65"/>
    <d v="2018-02-01T00:00:00"/>
    <x v="17"/>
    <n v="380"/>
  </r>
  <r>
    <x v="0"/>
    <x v="32"/>
    <x v="0"/>
    <x v="3"/>
    <s v="GI63HTA"/>
    <x v="66"/>
    <d v="2018-01-25T00:00:00"/>
    <x v="17"/>
    <n v="228"/>
  </r>
  <r>
    <x v="0"/>
    <x v="32"/>
    <x v="0"/>
    <x v="6"/>
    <s v="GI63JHA"/>
    <x v="67"/>
    <d v="2018-01-25T00:00:00"/>
    <x v="17"/>
    <n v="497"/>
  </r>
  <r>
    <x v="0"/>
    <x v="33"/>
    <x v="1"/>
    <x v="3"/>
    <s v="GI44CTA"/>
    <x v="68"/>
    <d v="2018-01-25T00:00:00"/>
    <x v="17"/>
    <n v="52"/>
  </r>
  <r>
    <x v="0"/>
    <x v="33"/>
    <x v="1"/>
    <x v="6"/>
    <s v="GI44GHA"/>
    <x v="69"/>
    <d v="2018-01-25T00:00:00"/>
    <x v="17"/>
    <n v="168"/>
  </r>
  <r>
    <x v="0"/>
    <x v="33"/>
    <x v="1"/>
    <x v="6"/>
    <s v="HK56QHA"/>
    <x v="70"/>
    <d v="2018-02-01T00:00:00"/>
    <x v="17"/>
    <n v="81"/>
  </r>
  <r>
    <x v="5"/>
    <x v="34"/>
    <x v="1"/>
    <x v="6"/>
    <s v="HI54KHA"/>
    <x v="71"/>
    <d v="2018-02-01T00:00:00"/>
    <x v="17"/>
    <n v="543"/>
  </r>
  <r>
    <x v="5"/>
    <x v="34"/>
    <x v="1"/>
    <x v="6"/>
    <s v="HI54OHA"/>
    <x v="72"/>
    <d v="2018-02-01T00:00:00"/>
    <x v="17"/>
    <n v="171"/>
  </r>
  <r>
    <x v="5"/>
    <x v="34"/>
    <x v="1"/>
    <x v="6"/>
    <s v="HI54SHA"/>
    <x v="73"/>
    <d v="2018-02-01T00:00:00"/>
    <x v="17"/>
    <n v="180"/>
  </r>
  <r>
    <x v="5"/>
    <x v="17"/>
    <x v="1"/>
    <x v="3"/>
    <s v="GI40JTA"/>
    <x v="74"/>
    <d v="2017-11-30T00:00:00"/>
    <x v="17"/>
    <n v="68"/>
  </r>
  <r>
    <x v="5"/>
    <x v="17"/>
    <x v="1"/>
    <x v="3"/>
    <s v="GI40LTA"/>
    <x v="30"/>
    <d v="2017-12-28T00:00:00"/>
    <x v="17"/>
    <n v="25"/>
  </r>
  <r>
    <x v="5"/>
    <x v="17"/>
    <x v="1"/>
    <x v="6"/>
    <s v="GI41LHA"/>
    <x v="75"/>
    <d v="2017-11-30T00:00:00"/>
    <x v="17"/>
    <n v="591"/>
  </r>
  <r>
    <x v="5"/>
    <x v="17"/>
    <x v="1"/>
    <x v="6"/>
    <s v="GI41QHA"/>
    <x v="76"/>
    <d v="2017-12-28T00:00:00"/>
    <x v="17"/>
    <n v="217"/>
  </r>
  <r>
    <x v="5"/>
    <x v="35"/>
    <x v="0"/>
    <x v="6"/>
    <s v="GI63AHA"/>
    <x v="77"/>
    <d v="2018-01-25T00:00:00"/>
    <x v="17"/>
    <n v="746"/>
  </r>
  <r>
    <x v="5"/>
    <x v="36"/>
    <x v="1"/>
    <x v="6"/>
    <s v="HL48UHA"/>
    <x v="78"/>
    <d v="2018-02-01T00:00:00"/>
    <x v="17"/>
    <n v="245"/>
  </r>
  <r>
    <x v="4"/>
    <x v="37"/>
    <x v="0"/>
    <x v="2"/>
    <s v="FS75BGA"/>
    <x v="79"/>
    <d v="2017-12-30T00:00:00"/>
    <x v="18"/>
    <n v="187"/>
  </r>
  <r>
    <x v="4"/>
    <x v="37"/>
    <x v="0"/>
    <x v="5"/>
    <s v="GN91V0A"/>
    <x v="52"/>
    <d v="2017-12-25T00:00:00"/>
    <x v="18"/>
    <n v="30"/>
  </r>
  <r>
    <x v="1"/>
    <x v="0"/>
    <x v="0"/>
    <x v="6"/>
    <s v="GI16LHA"/>
    <x v="80"/>
    <d v="2017-12-28T00:00:00"/>
    <x v="19"/>
    <n v="853"/>
  </r>
  <r>
    <x v="3"/>
    <x v="30"/>
    <x v="0"/>
    <x v="4"/>
    <n v="1400706"/>
    <x v="81"/>
    <d v="2018-02-04T00:00:00"/>
    <x v="19"/>
    <n v="103"/>
  </r>
  <r>
    <x v="3"/>
    <x v="38"/>
    <x v="1"/>
    <x v="4"/>
    <n v="1403807"/>
    <x v="7"/>
    <d v="2018-02-04T00:00:00"/>
    <x v="19"/>
    <n v="100"/>
  </r>
  <r>
    <x v="4"/>
    <x v="37"/>
    <x v="0"/>
    <x v="6"/>
    <s v="FS74WHA"/>
    <x v="82"/>
    <d v="2017-12-28T00:00:00"/>
    <x v="19"/>
    <n v="1172"/>
  </r>
  <r>
    <x v="4"/>
    <x v="37"/>
    <x v="0"/>
    <x v="5"/>
    <s v="GN91W0A"/>
    <x v="59"/>
    <d v="2017-12-25T00:00:00"/>
    <x v="19"/>
    <n v="8"/>
  </r>
  <r>
    <x v="4"/>
    <x v="29"/>
    <x v="0"/>
    <x v="9"/>
    <s v="GC79M0A"/>
    <x v="59"/>
    <d v="2018-01-29T00:00:00"/>
    <x v="19"/>
    <n v="8"/>
  </r>
  <r>
    <x v="3"/>
    <x v="29"/>
    <x v="0"/>
    <x v="10"/>
    <n v="1400694"/>
    <x v="42"/>
    <d v="2018-02-05T00:00:00"/>
    <x v="19"/>
    <n v="54"/>
  </r>
  <r>
    <x v="3"/>
    <x v="39"/>
    <x v="1"/>
    <x v="10"/>
    <n v="1404207"/>
    <x v="83"/>
    <d v="2018-02-05T00:00:00"/>
    <x v="19"/>
    <n v="45"/>
  </r>
  <r>
    <x v="3"/>
    <x v="27"/>
    <x v="1"/>
    <x v="4"/>
    <n v="1404206"/>
    <x v="84"/>
    <d v="2018-02-04T00:00:00"/>
    <x v="19"/>
    <n v="26"/>
  </r>
  <r>
    <x v="0"/>
    <x v="31"/>
    <x v="1"/>
    <x v="2"/>
    <s v="HK28DGA"/>
    <x v="85"/>
    <d v="2018-02-03T00:00:00"/>
    <x v="19"/>
    <n v="106"/>
  </r>
  <r>
    <x v="0"/>
    <x v="33"/>
    <x v="1"/>
    <x v="3"/>
    <s v="HK56PYA"/>
    <x v="41"/>
    <d v="2018-02-03T00:00:00"/>
    <x v="19"/>
    <n v="62"/>
  </r>
  <r>
    <x v="0"/>
    <x v="33"/>
    <x v="1"/>
    <x v="2"/>
    <s v="HK56RGA"/>
    <x v="68"/>
    <d v="2018-02-03T00:00:00"/>
    <x v="19"/>
    <n v="52"/>
  </r>
  <r>
    <x v="5"/>
    <x v="34"/>
    <x v="1"/>
    <x v="2"/>
    <s v="HI53RGA"/>
    <x v="86"/>
    <d v="2018-02-03T00:00:00"/>
    <x v="19"/>
    <n v="151"/>
  </r>
  <r>
    <x v="5"/>
    <x v="34"/>
    <x v="1"/>
    <x v="2"/>
    <s v="HI53UGA"/>
    <x v="42"/>
    <d v="2018-02-03T00:00:00"/>
    <x v="19"/>
    <n v="54"/>
  </r>
  <r>
    <x v="5"/>
    <x v="34"/>
    <x v="1"/>
    <x v="2"/>
    <s v="HI53XGA"/>
    <x v="87"/>
    <d v="2018-02-03T00:00:00"/>
    <x v="19"/>
    <n v="72"/>
  </r>
  <r>
    <x v="5"/>
    <x v="34"/>
    <x v="1"/>
    <x v="3"/>
    <s v="HI55DYA"/>
    <x v="88"/>
    <d v="2018-02-03T00:00:00"/>
    <x v="19"/>
    <n v="1333"/>
  </r>
  <r>
    <x v="5"/>
    <x v="34"/>
    <x v="1"/>
    <x v="3"/>
    <s v="HI55FYA"/>
    <x v="89"/>
    <d v="2018-02-03T00:00:00"/>
    <x v="19"/>
    <n v="513"/>
  </r>
  <r>
    <x v="5"/>
    <x v="34"/>
    <x v="1"/>
    <x v="3"/>
    <s v="HI55KYA"/>
    <x v="90"/>
    <d v="2018-02-03T00:00:00"/>
    <x v="19"/>
    <n v="498"/>
  </r>
  <r>
    <x v="5"/>
    <x v="36"/>
    <x v="1"/>
    <x v="2"/>
    <s v="HL48TGA"/>
    <x v="91"/>
    <d v="2018-02-03T00:00:00"/>
    <x v="19"/>
    <n v="69"/>
  </r>
  <r>
    <x v="3"/>
    <x v="38"/>
    <x v="1"/>
    <x v="6"/>
    <s v="GU10VHA"/>
    <x v="92"/>
    <d v="2018-02-01T00:00:00"/>
    <x v="20"/>
    <n v="914"/>
  </r>
  <r>
    <x v="3"/>
    <x v="38"/>
    <x v="1"/>
    <x v="3"/>
    <s v="GU11QTA"/>
    <x v="93"/>
    <d v="2018-02-01T00:00:00"/>
    <x v="20"/>
    <n v="1843"/>
  </r>
  <r>
    <x v="4"/>
    <x v="29"/>
    <x v="0"/>
    <x v="3"/>
    <s v="HC76STA"/>
    <x v="94"/>
    <d v="2018-02-01T00:00:00"/>
    <x v="20"/>
    <n v="2508"/>
  </r>
  <r>
    <x v="4"/>
    <x v="29"/>
    <x v="0"/>
    <x v="6"/>
    <s v="HC77L  HA"/>
    <x v="95"/>
    <d v="2018-02-01T00:00:00"/>
    <x v="20"/>
    <n v="948"/>
  </r>
  <r>
    <x v="3"/>
    <x v="39"/>
    <x v="1"/>
    <x v="6"/>
    <s v="HC81AHA"/>
    <x v="96"/>
    <d v="2018-02-01T00:00:00"/>
    <x v="20"/>
    <n v="325"/>
  </r>
  <r>
    <x v="3"/>
    <x v="39"/>
    <x v="1"/>
    <x v="3"/>
    <s v="HC81JTA"/>
    <x v="97"/>
    <d v="2018-02-01T00:00:00"/>
    <x v="20"/>
    <n v="301"/>
  </r>
  <r>
    <x v="4"/>
    <x v="40"/>
    <x v="0"/>
    <x v="3"/>
    <s v="FS24JTA"/>
    <x v="66"/>
    <d v="2018-02-01T00:00:00"/>
    <x v="20"/>
    <n v="232"/>
  </r>
  <r>
    <x v="4"/>
    <x v="40"/>
    <x v="0"/>
    <x v="6"/>
    <s v="FU07PHA"/>
    <x v="67"/>
    <d v="2018-02-01T00:00:00"/>
    <x v="20"/>
    <n v="507"/>
  </r>
  <r>
    <x v="4"/>
    <x v="41"/>
    <x v="0"/>
    <x v="3"/>
    <s v="FS24VTA"/>
    <x v="98"/>
    <d v="2018-02-01T00:00:00"/>
    <x v="20"/>
    <n v="3601"/>
  </r>
  <r>
    <x v="0"/>
    <x v="41"/>
    <x v="0"/>
    <x v="6"/>
    <s v="FU08LHA"/>
    <x v="99"/>
    <d v="2018-02-01T00:00:00"/>
    <x v="20"/>
    <n v="987"/>
  </r>
  <r>
    <x v="0"/>
    <x v="32"/>
    <x v="0"/>
    <x v="3"/>
    <s v="FS22CTA"/>
    <x v="100"/>
    <d v="2018-02-01T00:00:00"/>
    <x v="20"/>
    <n v="2386"/>
  </r>
  <r>
    <x v="0"/>
    <x v="32"/>
    <x v="0"/>
    <x v="6"/>
    <s v="FS22DHA"/>
    <x v="101"/>
    <d v="2018-02-01T00:00:00"/>
    <x v="20"/>
    <n v="462"/>
  </r>
  <r>
    <x v="0"/>
    <x v="33"/>
    <x v="1"/>
    <x v="3"/>
    <s v="HK56PTA"/>
    <x v="102"/>
    <d v="2018-02-01T00:00:00"/>
    <x v="20"/>
    <n v="50"/>
  </r>
  <r>
    <x v="0"/>
    <x v="42"/>
    <x v="0"/>
    <x v="3"/>
    <s v="FS12NTA"/>
    <x v="103"/>
    <d v="2018-02-01T00:00:00"/>
    <x v="20"/>
    <n v="4314"/>
  </r>
  <r>
    <x v="0"/>
    <x v="42"/>
    <x v="0"/>
    <x v="3"/>
    <s v="FS12PTA"/>
    <x v="104"/>
    <d v="2018-02-01T00:00:00"/>
    <x v="20"/>
    <n v="2568"/>
  </r>
  <r>
    <x v="0"/>
    <x v="42"/>
    <x v="0"/>
    <x v="3"/>
    <s v="FS12QTA"/>
    <x v="105"/>
    <d v="2018-02-01T00:00:00"/>
    <x v="20"/>
    <n v="3149"/>
  </r>
  <r>
    <x v="5"/>
    <x v="42"/>
    <x v="0"/>
    <x v="6"/>
    <s v="FS12VHA"/>
    <x v="106"/>
    <d v="2018-02-01T00:00:00"/>
    <x v="20"/>
    <n v="882"/>
  </r>
  <r>
    <x v="5"/>
    <x v="42"/>
    <x v="0"/>
    <x v="6"/>
    <s v="FS12WHA"/>
    <x v="107"/>
    <d v="2018-02-01T00:00:00"/>
    <x v="20"/>
    <n v="669"/>
  </r>
  <r>
    <x v="5"/>
    <x v="42"/>
    <x v="0"/>
    <x v="6"/>
    <s v="FS12XHA"/>
    <x v="108"/>
    <d v="2018-02-01T00:00:00"/>
    <x v="20"/>
    <n v="1440"/>
  </r>
  <r>
    <x v="5"/>
    <x v="34"/>
    <x v="1"/>
    <x v="3"/>
    <s v="HI55DTA"/>
    <x v="109"/>
    <d v="2018-02-01T00:00:00"/>
    <x v="20"/>
    <n v="1502"/>
  </r>
  <r>
    <x v="5"/>
    <x v="34"/>
    <x v="1"/>
    <x v="3"/>
    <s v="HI55FTA"/>
    <x v="110"/>
    <d v="2018-02-01T00:00:00"/>
    <x v="20"/>
    <n v="553"/>
  </r>
  <r>
    <x v="5"/>
    <x v="34"/>
    <x v="1"/>
    <x v="3"/>
    <s v="HI55KTA"/>
    <x v="111"/>
    <d v="2018-02-01T00:00:00"/>
    <x v="20"/>
    <n v="588"/>
  </r>
  <r>
    <x v="5"/>
    <x v="43"/>
    <x v="0"/>
    <x v="3"/>
    <s v="HF51F  TA"/>
    <x v="112"/>
    <d v="2018-02-01T00:00:00"/>
    <x v="20"/>
    <n v="200"/>
  </r>
  <r>
    <x v="5"/>
    <x v="43"/>
    <x v="0"/>
    <x v="6"/>
    <s v="HF51GHA"/>
    <x v="101"/>
    <d v="2018-02-01T00:00:00"/>
    <x v="20"/>
    <n v="424"/>
  </r>
  <r>
    <x v="5"/>
    <x v="44"/>
    <x v="1"/>
    <x v="6"/>
    <s v="HF50Y  HA"/>
    <x v="69"/>
    <d v="2018-02-01T00:00:00"/>
    <x v="20"/>
    <n v="144"/>
  </r>
  <r>
    <x v="3"/>
    <x v="30"/>
    <x v="0"/>
    <x v="0"/>
    <n v="1411152"/>
    <x v="113"/>
    <d v="2018-02-05T00:00:00"/>
    <x v="21"/>
    <n v="63"/>
  </r>
  <r>
    <x v="3"/>
    <x v="30"/>
    <x v="0"/>
    <x v="5"/>
    <n v="1411182"/>
    <x v="114"/>
    <d v="2018-02-05T00:00:00"/>
    <x v="21"/>
    <n v="16"/>
  </r>
  <r>
    <x v="3"/>
    <x v="38"/>
    <x v="1"/>
    <x v="2"/>
    <s v="GU09YGA"/>
    <x v="115"/>
    <d v="2018-02-10T00:00:00"/>
    <x v="22"/>
    <n v="205"/>
  </r>
  <r>
    <x v="6"/>
    <x v="41"/>
    <x v="0"/>
    <x v="3"/>
    <s v="FS24VYA"/>
    <x v="116"/>
    <d v="2018-02-03T00:00:00"/>
    <x v="22"/>
    <n v="2346"/>
  </r>
  <r>
    <x v="0"/>
    <x v="28"/>
    <x v="0"/>
    <x v="5"/>
    <s v="GV56X0A"/>
    <x v="117"/>
    <d v="2018-01-22T00:00:00"/>
    <x v="23"/>
    <n v="133"/>
  </r>
  <r>
    <x v="1"/>
    <x v="1"/>
    <x v="1"/>
    <x v="3"/>
    <s v="GL33KYA"/>
    <x v="118"/>
    <d v="2017-12-30T00:00:00"/>
    <x v="24"/>
    <n v="334"/>
  </r>
  <r>
    <x v="1"/>
    <x v="1"/>
    <x v="1"/>
    <x v="2"/>
    <s v="GS35TGA"/>
    <x v="119"/>
    <d v="2017-12-30T00:00:00"/>
    <x v="24"/>
    <n v="212"/>
  </r>
  <r>
    <x v="3"/>
    <x v="30"/>
    <x v="0"/>
    <x v="3"/>
    <s v="GN06FYA"/>
    <x v="120"/>
    <d v="2018-02-03T00:00:00"/>
    <x v="24"/>
    <n v="2530"/>
  </r>
  <r>
    <x v="3"/>
    <x v="30"/>
    <x v="0"/>
    <x v="2"/>
    <s v="GN06PGA"/>
    <x v="121"/>
    <d v="2018-02-03T00:00:00"/>
    <x v="24"/>
    <n v="81"/>
  </r>
  <r>
    <x v="3"/>
    <x v="38"/>
    <x v="1"/>
    <x v="1"/>
    <s v="GU10E5A"/>
    <x v="122"/>
    <d v="2018-02-10T00:00:00"/>
    <x v="24"/>
    <n v="510"/>
  </r>
  <r>
    <x v="4"/>
    <x v="38"/>
    <x v="1"/>
    <x v="3"/>
    <s v="GU11QYA"/>
    <x v="123"/>
    <d v="2018-02-10T00:00:00"/>
    <x v="24"/>
    <n v="1525"/>
  </r>
  <r>
    <x v="4"/>
    <x v="29"/>
    <x v="0"/>
    <x v="1"/>
    <s v="HC76I  5A"/>
    <x v="124"/>
    <d v="2018-02-03T00:00:00"/>
    <x v="24"/>
    <n v="563"/>
  </r>
  <r>
    <x v="4"/>
    <x v="29"/>
    <x v="0"/>
    <x v="2"/>
    <s v="HC76N  GA"/>
    <x v="125"/>
    <d v="2018-02-03T00:00:00"/>
    <x v="24"/>
    <n v="143"/>
  </r>
  <r>
    <x v="4"/>
    <x v="29"/>
    <x v="0"/>
    <x v="3"/>
    <s v="HC76SYA"/>
    <x v="126"/>
    <d v="2018-02-03T00:00:00"/>
    <x v="24"/>
    <n v="1633"/>
  </r>
  <r>
    <x v="3"/>
    <x v="39"/>
    <x v="1"/>
    <x v="1"/>
    <s v="HC81D5A"/>
    <x v="127"/>
    <d v="2018-02-03T00:00:00"/>
    <x v="24"/>
    <n v="192"/>
  </r>
  <r>
    <x v="3"/>
    <x v="39"/>
    <x v="1"/>
    <x v="3"/>
    <s v="HC81JYA"/>
    <x v="128"/>
    <d v="2018-02-03T00:00:00"/>
    <x v="24"/>
    <n v="300"/>
  </r>
  <r>
    <x v="3"/>
    <x v="39"/>
    <x v="1"/>
    <x v="2"/>
    <s v="HC81OGA"/>
    <x v="74"/>
    <d v="2018-02-03T00:00:00"/>
    <x v="24"/>
    <n v="67"/>
  </r>
  <r>
    <x v="3"/>
    <x v="26"/>
    <x v="0"/>
    <x v="1"/>
    <s v="GN66S5A"/>
    <x v="129"/>
    <d v="2018-02-03T00:00:00"/>
    <x v="24"/>
    <n v="338"/>
  </r>
  <r>
    <x v="3"/>
    <x v="26"/>
    <x v="0"/>
    <x v="3"/>
    <s v="GN66WYA"/>
    <x v="130"/>
    <d v="2018-02-03T00:00:00"/>
    <x v="24"/>
    <n v="1348"/>
  </r>
  <r>
    <x v="3"/>
    <x v="26"/>
    <x v="0"/>
    <x v="2"/>
    <s v="GN67CGA"/>
    <x v="131"/>
    <d v="2018-02-03T00:00:00"/>
    <x v="24"/>
    <n v="175"/>
  </r>
  <r>
    <x v="3"/>
    <x v="27"/>
    <x v="1"/>
    <x v="1"/>
    <s v="GU14K5A"/>
    <x v="132"/>
    <d v="2018-02-03T00:00:00"/>
    <x v="24"/>
    <n v="128"/>
  </r>
  <r>
    <x v="4"/>
    <x v="27"/>
    <x v="1"/>
    <x v="2"/>
    <s v="GU14OGA"/>
    <x v="133"/>
    <d v="2018-02-03T00:00:00"/>
    <x v="24"/>
    <n v="42"/>
  </r>
  <r>
    <x v="4"/>
    <x v="27"/>
    <x v="1"/>
    <x v="3"/>
    <s v="GU14UYA"/>
    <x v="134"/>
    <d v="2018-02-03T00:00:00"/>
    <x v="24"/>
    <n v="231"/>
  </r>
  <r>
    <x v="4"/>
    <x v="40"/>
    <x v="0"/>
    <x v="1"/>
    <s v="FS24D5A"/>
    <x v="135"/>
    <d v="2018-02-03T00:00:00"/>
    <x v="24"/>
    <n v="47"/>
  </r>
  <r>
    <x v="4"/>
    <x v="40"/>
    <x v="0"/>
    <x v="3"/>
    <s v="FS24JYA"/>
    <x v="125"/>
    <d v="2018-02-03T00:00:00"/>
    <x v="24"/>
    <n v="141"/>
  </r>
  <r>
    <x v="4"/>
    <x v="40"/>
    <x v="0"/>
    <x v="2"/>
    <s v="FU07SGA"/>
    <x v="91"/>
    <d v="2018-02-03T00:00:00"/>
    <x v="24"/>
    <n v="66"/>
  </r>
  <r>
    <x v="0"/>
    <x v="41"/>
    <x v="0"/>
    <x v="1"/>
    <s v="FS24Z5A"/>
    <x v="136"/>
    <d v="2018-02-03T00:00:00"/>
    <x v="24"/>
    <n v="546"/>
  </r>
  <r>
    <x v="0"/>
    <x v="41"/>
    <x v="0"/>
    <x v="2"/>
    <s v="FU08OGA"/>
    <x v="85"/>
    <d v="2018-02-03T00:00:00"/>
    <x v="24"/>
    <n v="105"/>
  </r>
  <r>
    <x v="0"/>
    <x v="32"/>
    <x v="0"/>
    <x v="1"/>
    <s v="FS21Y5A"/>
    <x v="137"/>
    <d v="2018-02-03T00:00:00"/>
    <x v="24"/>
    <n v="356"/>
  </r>
  <r>
    <x v="0"/>
    <x v="32"/>
    <x v="0"/>
    <x v="2"/>
    <s v="FS21ZGA"/>
    <x v="138"/>
    <d v="2018-02-03T00:00:00"/>
    <x v="24"/>
    <n v="59"/>
  </r>
  <r>
    <x v="0"/>
    <x v="32"/>
    <x v="0"/>
    <x v="3"/>
    <s v="FS22CYA"/>
    <x v="139"/>
    <d v="2018-02-03T00:00:00"/>
    <x v="24"/>
    <n v="1559"/>
  </r>
  <r>
    <x v="0"/>
    <x v="32"/>
    <x v="0"/>
    <x v="3"/>
    <s v="GI63HYA"/>
    <x v="125"/>
    <d v="2018-02-03T00:00:00"/>
    <x v="24"/>
    <n v="144"/>
  </r>
  <r>
    <x v="0"/>
    <x v="32"/>
    <x v="0"/>
    <x v="2"/>
    <s v="GI63NGA"/>
    <x v="91"/>
    <d v="2018-02-03T00:00:00"/>
    <x v="24"/>
    <n v="66"/>
  </r>
  <r>
    <x v="0"/>
    <x v="32"/>
    <x v="0"/>
    <x v="1"/>
    <s v="GI63P5A"/>
    <x v="135"/>
    <d v="2018-02-03T00:00:00"/>
    <x v="24"/>
    <n v="47"/>
  </r>
  <r>
    <x v="0"/>
    <x v="33"/>
    <x v="1"/>
    <x v="3"/>
    <s v="GI44CYA"/>
    <x v="74"/>
    <d v="2018-02-03T00:00:00"/>
    <x v="24"/>
    <n v="68"/>
  </r>
  <r>
    <x v="0"/>
    <x v="33"/>
    <x v="1"/>
    <x v="2"/>
    <s v="GI44KGA"/>
    <x v="68"/>
    <d v="2018-02-03T00:00:00"/>
    <x v="24"/>
    <n v="52"/>
  </r>
  <r>
    <x v="0"/>
    <x v="42"/>
    <x v="0"/>
    <x v="3"/>
    <s v="FS12NYA"/>
    <x v="140"/>
    <d v="2018-02-03T00:00:00"/>
    <x v="24"/>
    <n v="2765"/>
  </r>
  <r>
    <x v="0"/>
    <x v="42"/>
    <x v="0"/>
    <x v="3"/>
    <s v="FS12PYA"/>
    <x v="141"/>
    <d v="2018-02-03T00:00:00"/>
    <x v="24"/>
    <n v="1727"/>
  </r>
  <r>
    <x v="0"/>
    <x v="42"/>
    <x v="0"/>
    <x v="3"/>
    <s v="FS12QYA"/>
    <x v="142"/>
    <d v="2018-02-03T00:00:00"/>
    <x v="24"/>
    <n v="1967"/>
  </r>
  <r>
    <x v="5"/>
    <x v="42"/>
    <x v="0"/>
    <x v="1"/>
    <s v="FS12R5A"/>
    <x v="143"/>
    <d v="2018-02-03T00:00:00"/>
    <x v="24"/>
    <n v="489"/>
  </r>
  <r>
    <x v="5"/>
    <x v="42"/>
    <x v="0"/>
    <x v="1"/>
    <s v="FS12T5A"/>
    <x v="144"/>
    <d v="2018-02-03T00:00:00"/>
    <x v="24"/>
    <n v="543"/>
  </r>
  <r>
    <x v="5"/>
    <x v="42"/>
    <x v="0"/>
    <x v="1"/>
    <s v="FS12U5A"/>
    <x v="145"/>
    <d v="2018-02-03T00:00:00"/>
    <x v="24"/>
    <n v="753"/>
  </r>
  <r>
    <x v="5"/>
    <x v="42"/>
    <x v="0"/>
    <x v="2"/>
    <s v="FS12YGA"/>
    <x v="146"/>
    <d v="2018-02-03T00:00:00"/>
    <x v="24"/>
    <n v="110"/>
  </r>
  <r>
    <x v="5"/>
    <x v="42"/>
    <x v="0"/>
    <x v="2"/>
    <s v="FS13BGA"/>
    <x v="147"/>
    <d v="2018-02-03T00:00:00"/>
    <x v="24"/>
    <n v="195"/>
  </r>
  <r>
    <x v="5"/>
    <x v="42"/>
    <x v="0"/>
    <x v="2"/>
    <s v="FS13DGA"/>
    <x v="148"/>
    <d v="2018-02-03T00:00:00"/>
    <x v="24"/>
    <n v="94"/>
  </r>
  <r>
    <x v="5"/>
    <x v="43"/>
    <x v="0"/>
    <x v="2"/>
    <s v="HF51C  GA"/>
    <x v="138"/>
    <d v="2018-02-03T00:00:00"/>
    <x v="24"/>
    <n v="59"/>
  </r>
  <r>
    <x v="5"/>
    <x v="43"/>
    <x v="0"/>
    <x v="1"/>
    <s v="HF51D  5A"/>
    <x v="149"/>
    <d v="2018-02-03T00:00:00"/>
    <x v="24"/>
    <n v="49"/>
  </r>
  <r>
    <x v="5"/>
    <x v="43"/>
    <x v="0"/>
    <x v="3"/>
    <s v="HF51F  YA"/>
    <x v="150"/>
    <d v="2018-02-03T00:00:00"/>
    <x v="24"/>
    <n v="118"/>
  </r>
  <r>
    <x v="5"/>
    <x v="44"/>
    <x v="1"/>
    <x v="2"/>
    <s v="HF50W  GA"/>
    <x v="68"/>
    <d v="2018-02-03T00:00:00"/>
    <x v="24"/>
    <n v="50"/>
  </r>
  <r>
    <x v="5"/>
    <x v="35"/>
    <x v="0"/>
    <x v="2"/>
    <s v="GI62SGA"/>
    <x v="74"/>
    <d v="2018-02-03T00:00:00"/>
    <x v="24"/>
    <n v="67"/>
  </r>
  <r>
    <x v="5"/>
    <x v="35"/>
    <x v="0"/>
    <x v="1"/>
    <s v="GI62Y5A"/>
    <x v="151"/>
    <d v="2018-02-03T00:00:00"/>
    <x v="24"/>
    <n v="417"/>
  </r>
  <r>
    <x v="1"/>
    <x v="0"/>
    <x v="0"/>
    <x v="3"/>
    <s v="GI16QTA"/>
    <x v="152"/>
    <d v="2017-12-28T00:00:00"/>
    <x v="25"/>
    <n v="1747"/>
  </r>
  <r>
    <x v="1"/>
    <x v="1"/>
    <x v="1"/>
    <x v="6"/>
    <s v="GL33CHA"/>
    <x v="153"/>
    <d v="2017-12-28T00:00:00"/>
    <x v="25"/>
    <n v="289"/>
  </r>
  <r>
    <x v="1"/>
    <x v="1"/>
    <x v="1"/>
    <x v="3"/>
    <s v="GL33KTA"/>
    <x v="154"/>
    <d v="2017-12-28T00:00:00"/>
    <x v="25"/>
    <n v="335"/>
  </r>
  <r>
    <x v="4"/>
    <x v="45"/>
    <x v="0"/>
    <x v="5"/>
    <n v="1414173"/>
    <x v="155"/>
    <d v="2017-12-26T00:00:00"/>
    <x v="26"/>
    <n v="44"/>
  </r>
  <r>
    <x v="4"/>
    <x v="45"/>
    <x v="0"/>
    <x v="0"/>
    <n v="1414199"/>
    <x v="27"/>
    <d v="2017-12-24T00:00:00"/>
    <x v="26"/>
    <n v="136"/>
  </r>
  <r>
    <x v="4"/>
    <x v="45"/>
    <x v="0"/>
    <x v="5"/>
    <s v="GC78S0A"/>
    <x v="156"/>
    <d v="2017-12-25T00:00:00"/>
    <x v="26"/>
    <n v="138"/>
  </r>
  <r>
    <x v="4"/>
    <x v="45"/>
    <x v="0"/>
    <x v="5"/>
    <s v="GC78V0A"/>
    <x v="157"/>
    <d v="2017-12-26T00:00:00"/>
    <x v="26"/>
    <n v="224"/>
  </r>
  <r>
    <x v="4"/>
    <x v="46"/>
    <x v="2"/>
    <x v="7"/>
    <s v="GU16MZA"/>
    <x v="158"/>
    <d v="2018-02-22T00:00:00"/>
    <x v="26"/>
    <n v="370"/>
  </r>
  <r>
    <x v="1"/>
    <x v="0"/>
    <x v="0"/>
    <x v="3"/>
    <s v="GI16QYA"/>
    <x v="159"/>
    <d v="2017-12-30T00:00:00"/>
    <x v="27"/>
    <n v="1174"/>
  </r>
  <r>
    <x v="4"/>
    <x v="47"/>
    <x v="2"/>
    <x v="7"/>
    <s v="FT42H  -ZA"/>
    <x v="160"/>
    <d v="2018-01-18T00:00:00"/>
    <x v="27"/>
    <n v="58"/>
  </r>
  <r>
    <x v="5"/>
    <x v="17"/>
    <x v="1"/>
    <x v="1"/>
    <s v="GI41E5A"/>
    <x v="161"/>
    <d v="2018-01-27T00:00:00"/>
    <x v="28"/>
    <n v="4"/>
  </r>
  <r>
    <x v="4"/>
    <x v="27"/>
    <x v="1"/>
    <x v="3"/>
    <s v="GU14UTA"/>
    <x v="162"/>
    <d v="2018-01-25T00:00:00"/>
    <x v="29"/>
    <n v="213"/>
  </r>
  <r>
    <x v="3"/>
    <x v="48"/>
    <x v="2"/>
    <x v="7"/>
    <s v="IA52UZA"/>
    <x v="160"/>
    <d v="2018-03-15T00:00:00"/>
    <x v="30"/>
    <n v="55"/>
  </r>
  <r>
    <x v="5"/>
    <x v="17"/>
    <x v="1"/>
    <x v="2"/>
    <s v="GI42BGA"/>
    <x v="163"/>
    <d v="2017-12-02T00:00:00"/>
    <x v="31"/>
    <n v="133"/>
  </r>
  <r>
    <x v="4"/>
    <x v="49"/>
    <x v="0"/>
    <x v="5"/>
    <n v="1445128"/>
    <x v="164"/>
    <d v="2018-05-22T00:00:00"/>
    <x v="32"/>
    <n v="118"/>
  </r>
  <r>
    <x v="4"/>
    <x v="49"/>
    <x v="0"/>
    <x v="0"/>
    <n v="1445136"/>
    <x v="165"/>
    <d v="2018-05-21T00:00:00"/>
    <x v="32"/>
    <n v="186"/>
  </r>
  <r>
    <x v="5"/>
    <x v="50"/>
    <x v="0"/>
    <x v="6"/>
    <s v="JI11QHA"/>
    <x v="166"/>
    <d v="2018-05-24T00:00:00"/>
    <x v="33"/>
    <n v="773"/>
  </r>
  <r>
    <x v="7"/>
    <x v="51"/>
    <x v="0"/>
    <x v="3"/>
    <s v="JI15XTA"/>
    <x v="167"/>
    <d v="2018-05-24T00:00:00"/>
    <x v="33"/>
    <n v="2337"/>
  </r>
  <r>
    <x v="4"/>
    <x v="52"/>
    <x v="0"/>
    <x v="6"/>
    <s v="JE79OHA"/>
    <x v="168"/>
    <d v="2018-05-24T00:00:00"/>
    <x v="33"/>
    <n v="4243"/>
  </r>
  <r>
    <x v="4"/>
    <x v="52"/>
    <x v="0"/>
    <x v="3"/>
    <s v="JE80FTA"/>
    <x v="169"/>
    <d v="2018-05-24T00:00:00"/>
    <x v="33"/>
    <n v="3206"/>
  </r>
  <r>
    <x v="4"/>
    <x v="52"/>
    <x v="0"/>
    <x v="3"/>
    <s v="JE80FVA"/>
    <x v="170"/>
    <d v="2018-05-24T00:00:00"/>
    <x v="33"/>
    <n v="2961"/>
  </r>
  <r>
    <x v="4"/>
    <x v="52"/>
    <x v="0"/>
    <x v="6"/>
    <s v="JE80IHA"/>
    <x v="171"/>
    <d v="2018-05-24T00:00:00"/>
    <x v="33"/>
    <n v="960"/>
  </r>
  <r>
    <x v="4"/>
    <x v="52"/>
    <x v="0"/>
    <x v="3"/>
    <s v="JE80ZTA"/>
    <x v="172"/>
    <d v="2018-05-24T00:00:00"/>
    <x v="33"/>
    <n v="1784"/>
  </r>
  <r>
    <x v="4"/>
    <x v="52"/>
    <x v="0"/>
    <x v="3"/>
    <s v="JE80ZVA"/>
    <x v="173"/>
    <d v="2018-05-24T00:00:00"/>
    <x v="33"/>
    <n v="1652"/>
  </r>
  <r>
    <x v="4"/>
    <x v="53"/>
    <x v="1"/>
    <x v="3"/>
    <s v="JQ67STA"/>
    <x v="174"/>
    <d v="2018-05-24T00:00:00"/>
    <x v="33"/>
    <n v="200"/>
  </r>
  <r>
    <x v="4"/>
    <x v="53"/>
    <x v="1"/>
    <x v="3"/>
    <s v="JQ67SVA"/>
    <x v="175"/>
    <d v="2018-05-24T00:00:00"/>
    <x v="33"/>
    <n v="174"/>
  </r>
  <r>
    <x v="4"/>
    <x v="53"/>
    <x v="1"/>
    <x v="6"/>
    <s v="JE79W  HA"/>
    <x v="176"/>
    <d v="2018-05-24T00:00:00"/>
    <x v="33"/>
    <n v="248"/>
  </r>
  <r>
    <x v="4"/>
    <x v="49"/>
    <x v="0"/>
    <x v="6"/>
    <s v="JE80THA"/>
    <x v="177"/>
    <d v="2018-05-24T00:00:00"/>
    <x v="33"/>
    <n v="723"/>
  </r>
  <r>
    <x v="4"/>
    <x v="49"/>
    <x v="0"/>
    <x v="3"/>
    <s v="JE80XTA"/>
    <x v="178"/>
    <d v="2018-05-24T00:00:00"/>
    <x v="33"/>
    <n v="1426"/>
  </r>
  <r>
    <x v="4"/>
    <x v="49"/>
    <x v="0"/>
    <x v="3"/>
    <s v="JE80XVA"/>
    <x v="179"/>
    <d v="2018-05-24T00:00:00"/>
    <x v="33"/>
    <n v="1285"/>
  </r>
  <r>
    <x v="4"/>
    <x v="54"/>
    <x v="0"/>
    <x v="6"/>
    <s v="JE80LHA"/>
    <x v="180"/>
    <d v="2018-05-24T00:00:00"/>
    <x v="33"/>
    <n v="898"/>
  </r>
  <r>
    <x v="4"/>
    <x v="54"/>
    <x v="0"/>
    <x v="3"/>
    <s v="JE80WTA"/>
    <x v="158"/>
    <d v="2018-05-24T00:00:00"/>
    <x v="33"/>
    <n v="354"/>
  </r>
  <r>
    <x v="4"/>
    <x v="54"/>
    <x v="0"/>
    <x v="3"/>
    <s v="JE80WVA"/>
    <x v="181"/>
    <d v="2018-05-24T00:00:00"/>
    <x v="33"/>
    <n v="401"/>
  </r>
  <r>
    <x v="5"/>
    <x v="50"/>
    <x v="0"/>
    <x v="3"/>
    <s v="JI11JYA"/>
    <x v="182"/>
    <m/>
    <x v="34"/>
    <n v="646"/>
  </r>
  <r>
    <x v="5"/>
    <x v="50"/>
    <x v="0"/>
    <x v="2"/>
    <s v="JI11VGA"/>
    <x v="183"/>
    <d v="2018-05-26T00:00:00"/>
    <x v="34"/>
    <n v="137"/>
  </r>
  <r>
    <x v="7"/>
    <x v="51"/>
    <x v="0"/>
    <x v="0"/>
    <n v="1445105"/>
    <x v="184"/>
    <d v="2018-05-20T00:00:00"/>
    <x v="34"/>
    <n v="611"/>
  </r>
  <r>
    <x v="7"/>
    <x v="51"/>
    <x v="0"/>
    <x v="5"/>
    <n v="1445116"/>
    <x v="185"/>
    <d v="2018-05-21T00:00:00"/>
    <x v="34"/>
    <n v="306"/>
  </r>
  <r>
    <x v="7"/>
    <x v="51"/>
    <x v="0"/>
    <x v="9"/>
    <s v="JE42Z0A"/>
    <x v="186"/>
    <d v="2018-05-21T00:00:00"/>
    <x v="34"/>
    <n v="69"/>
  </r>
  <r>
    <x v="7"/>
    <x v="51"/>
    <x v="0"/>
    <x v="9"/>
    <s v="JF04N0A"/>
    <x v="40"/>
    <d v="2018-05-21T00:00:00"/>
    <x v="34"/>
    <n v="60"/>
  </r>
  <r>
    <x v="7"/>
    <x v="51"/>
    <x v="0"/>
    <x v="9"/>
    <s v="JF04O0A"/>
    <x v="114"/>
    <d v="2018-05-21T00:00:00"/>
    <x v="34"/>
    <n v="16"/>
  </r>
  <r>
    <x v="7"/>
    <x v="51"/>
    <x v="0"/>
    <x v="1"/>
    <s v="JI15O5A"/>
    <x v="187"/>
    <d v="2018-05-26T00:00:00"/>
    <x v="34"/>
    <n v="1125"/>
  </r>
  <r>
    <x v="7"/>
    <x v="51"/>
    <x v="0"/>
    <x v="2"/>
    <s v="JI15UGA"/>
    <x v="188"/>
    <d v="2018-05-26T00:00:00"/>
    <x v="34"/>
    <n v="332"/>
  </r>
  <r>
    <x v="7"/>
    <x v="51"/>
    <x v="0"/>
    <x v="3"/>
    <s v="JI15XYA"/>
    <x v="189"/>
    <d v="2018-05-26T00:00:00"/>
    <x v="34"/>
    <n v="1607"/>
  </r>
  <r>
    <x v="4"/>
    <x v="52"/>
    <x v="0"/>
    <x v="5"/>
    <n v="1445119"/>
    <x v="190"/>
    <d v="2018-05-22T00:00:00"/>
    <x v="34"/>
    <n v="148"/>
  </r>
  <r>
    <x v="4"/>
    <x v="52"/>
    <x v="0"/>
    <x v="0"/>
    <n v="1445135"/>
    <x v="191"/>
    <d v="2018-05-21T00:00:00"/>
    <x v="34"/>
    <n v="176"/>
  </r>
  <r>
    <x v="4"/>
    <x v="52"/>
    <x v="0"/>
    <x v="4"/>
    <n v="1451592"/>
    <x v="192"/>
    <d v="2018-05-28T00:00:00"/>
    <x v="34"/>
    <n v="130"/>
  </r>
  <r>
    <x v="4"/>
    <x v="52"/>
    <x v="0"/>
    <x v="2"/>
    <s v="JE79UGA"/>
    <x v="193"/>
    <d v="2018-05-26T00:00:00"/>
    <x v="34"/>
    <n v="2042"/>
  </r>
  <r>
    <x v="4"/>
    <x v="52"/>
    <x v="0"/>
    <x v="1"/>
    <s v="JE80C5A"/>
    <x v="194"/>
    <d v="2018-05-26T00:00:00"/>
    <x v="34"/>
    <n v="631"/>
  </r>
  <r>
    <x v="4"/>
    <x v="52"/>
    <x v="0"/>
    <x v="3"/>
    <s v="JE80FYA"/>
    <x v="195"/>
    <d v="2018-05-26T00:00:00"/>
    <x v="34"/>
    <n v="2174"/>
  </r>
  <r>
    <x v="4"/>
    <x v="52"/>
    <x v="0"/>
    <x v="2"/>
    <s v="JE80MGA"/>
    <x v="196"/>
    <d v="2018-05-26T00:00:00"/>
    <x v="34"/>
    <n v="152"/>
  </r>
  <r>
    <x v="4"/>
    <x v="52"/>
    <x v="0"/>
    <x v="1"/>
    <s v="JE80V5A"/>
    <x v="197"/>
    <d v="2018-05-26T00:00:00"/>
    <x v="34"/>
    <n v="489"/>
  </r>
  <r>
    <x v="4"/>
    <x v="53"/>
    <x v="1"/>
    <x v="3"/>
    <s v="JQ67SYA"/>
    <x v="198"/>
    <d v="2018-05-26T00:00:00"/>
    <x v="34"/>
    <n v="246"/>
  </r>
  <r>
    <x v="4"/>
    <x v="53"/>
    <x v="1"/>
    <x v="1"/>
    <s v="JL96C5A"/>
    <x v="199"/>
    <d v="2018-05-26T00:00:00"/>
    <x v="34"/>
    <n v="82"/>
  </r>
  <r>
    <x v="4"/>
    <x v="53"/>
    <x v="1"/>
    <x v="2"/>
    <s v="JE79X  GA"/>
    <x v="200"/>
    <d v="2018-05-26T00:00:00"/>
    <x v="34"/>
    <n v="162"/>
  </r>
  <r>
    <x v="4"/>
    <x v="53"/>
    <x v="1"/>
    <x v="2"/>
    <s v="JL96DGA"/>
    <x v="201"/>
    <d v="2018-05-26T00:00:00"/>
    <x v="34"/>
    <n v="75"/>
  </r>
  <r>
    <x v="4"/>
    <x v="53"/>
    <x v="1"/>
    <x v="1"/>
    <s v="JE80K5A"/>
    <x v="202"/>
    <d v="2018-05-26T00:00:00"/>
    <x v="34"/>
    <n v="141"/>
  </r>
  <r>
    <x v="4"/>
    <x v="53"/>
    <x v="1"/>
    <x v="2"/>
    <s v="JE80QGA"/>
    <x v="7"/>
    <d v="2018-05-26T00:00:00"/>
    <x v="34"/>
    <n v="100"/>
  </r>
  <r>
    <x v="4"/>
    <x v="53"/>
    <x v="1"/>
    <x v="11"/>
    <s v="JT92Z5A"/>
    <x v="73"/>
    <d v="2018-05-26T00:00:00"/>
    <x v="34"/>
    <n v="179"/>
  </r>
  <r>
    <x v="4"/>
    <x v="49"/>
    <x v="0"/>
    <x v="4"/>
    <n v="1451594"/>
    <x v="52"/>
    <d v="2018-05-28T00:00:00"/>
    <x v="34"/>
    <n v="30"/>
  </r>
  <r>
    <x v="4"/>
    <x v="49"/>
    <x v="0"/>
    <x v="9"/>
    <s v="JE38Z0A"/>
    <x v="156"/>
    <d v="2018-05-21T00:00:00"/>
    <x v="34"/>
    <n v="138"/>
  </r>
  <r>
    <x v="4"/>
    <x v="49"/>
    <x v="0"/>
    <x v="2"/>
    <s v="JE80UGA"/>
    <x v="20"/>
    <d v="2018-05-26T00:00:00"/>
    <x v="34"/>
    <n v="227"/>
  </r>
  <r>
    <x v="4"/>
    <x v="49"/>
    <x v="0"/>
    <x v="3"/>
    <s v="JE80XYA"/>
    <x v="203"/>
    <d v="2018-05-26T00:00:00"/>
    <x v="34"/>
    <n v="931"/>
  </r>
  <r>
    <x v="4"/>
    <x v="49"/>
    <x v="0"/>
    <x v="1"/>
    <s v="JE80Y5A"/>
    <x v="204"/>
    <d v="2018-05-26T00:00:00"/>
    <x v="34"/>
    <n v="434"/>
  </r>
  <r>
    <x v="4"/>
    <x v="54"/>
    <x v="0"/>
    <x v="2"/>
    <s v="JE80NGA"/>
    <x v="205"/>
    <d v="2018-05-26T00:00:00"/>
    <x v="34"/>
    <n v="187"/>
  </r>
  <r>
    <x v="4"/>
    <x v="54"/>
    <x v="0"/>
    <x v="1"/>
    <s v="JE80S5A"/>
    <x v="66"/>
    <d v="2018-05-26T00:00:00"/>
    <x v="34"/>
    <n v="227"/>
  </r>
  <r>
    <x v="4"/>
    <x v="54"/>
    <x v="0"/>
    <x v="3"/>
    <s v="JE80WYA"/>
    <x v="206"/>
    <d v="2018-05-26T00:00:00"/>
    <x v="34"/>
    <n v="358"/>
  </r>
  <r>
    <x v="4"/>
    <x v="52"/>
    <x v="0"/>
    <x v="3"/>
    <s v="JE80ZYA"/>
    <x v="207"/>
    <d v="2018-05-26T00:00:00"/>
    <x v="35"/>
    <n v="1114"/>
  </r>
  <r>
    <x v="4"/>
    <x v="53"/>
    <x v="1"/>
    <x v="3"/>
    <s v="JL96ETA"/>
    <x v="0"/>
    <d v="2018-05-31T00:00:00"/>
    <x v="35"/>
    <n v="154"/>
  </r>
  <r>
    <x v="4"/>
    <x v="53"/>
    <x v="1"/>
    <x v="3"/>
    <s v="JL96EYA"/>
    <x v="0"/>
    <d v="2018-06-02T00:00:00"/>
    <x v="35"/>
    <n v="154"/>
  </r>
  <r>
    <x v="4"/>
    <x v="53"/>
    <x v="1"/>
    <x v="6"/>
    <s v="JL95YHA"/>
    <x v="91"/>
    <d v="2018-05-24T00:00:00"/>
    <x v="35"/>
    <n v="66"/>
  </r>
  <r>
    <x v="4"/>
    <x v="53"/>
    <x v="1"/>
    <x v="3"/>
    <s v="JE80JTA"/>
    <x v="174"/>
    <d v="2018-05-24T00:00:00"/>
    <x v="35"/>
    <n v="198"/>
  </r>
  <r>
    <x v="4"/>
    <x v="53"/>
    <x v="1"/>
    <x v="3"/>
    <s v="JE80JVA"/>
    <x v="72"/>
    <d v="2018-05-24T00:00:00"/>
    <x v="35"/>
    <n v="168"/>
  </r>
  <r>
    <x v="4"/>
    <x v="53"/>
    <x v="1"/>
    <x v="3"/>
    <s v="JE80JYA"/>
    <x v="208"/>
    <d v="2018-05-26T00:00:00"/>
    <x v="35"/>
    <n v="241"/>
  </r>
  <r>
    <x v="4"/>
    <x v="53"/>
    <x v="1"/>
    <x v="6"/>
    <s v="JE80PHA"/>
    <x v="7"/>
    <d v="2018-05-24T00:00:00"/>
    <x v="35"/>
    <n v="100"/>
  </r>
  <r>
    <x v="4"/>
    <x v="52"/>
    <x v="0"/>
    <x v="0"/>
    <n v="1445134"/>
    <x v="209"/>
    <d v="2018-05-20T00:00:00"/>
    <x v="36"/>
    <n v="246"/>
  </r>
  <r>
    <x v="4"/>
    <x v="52"/>
    <x v="0"/>
    <x v="5"/>
    <s v="JB92Q0A"/>
    <x v="210"/>
    <d v="2018-06-04T00:00:00"/>
    <x v="37"/>
    <n v="161"/>
  </r>
  <r>
    <x v="7"/>
    <x v="55"/>
    <x v="2"/>
    <x v="7"/>
    <s v="JH92MZA"/>
    <x v="211"/>
    <d v="2018-06-14T00:00:00"/>
    <x v="38"/>
    <n v="557"/>
  </r>
  <r>
    <x v="4"/>
    <x v="53"/>
    <x v="1"/>
    <x v="4"/>
    <n v="1451989"/>
    <x v="133"/>
    <d v="2018-05-27T00:00:00"/>
    <x v="38"/>
    <n v="42"/>
  </r>
  <r>
    <x v="4"/>
    <x v="56"/>
    <x v="2"/>
    <x v="7"/>
    <s v="JE90RZA"/>
    <x v="212"/>
    <d v="2018-06-14T00:00:00"/>
    <x v="38"/>
    <n v="441"/>
  </r>
  <r>
    <x v="4"/>
    <x v="57"/>
    <x v="2"/>
    <x v="7"/>
    <s v="JE91BZA"/>
    <x v="40"/>
    <d v="2018-06-14T00:00:00"/>
    <x v="38"/>
    <n v="63"/>
  </r>
  <r>
    <x v="4"/>
    <x v="54"/>
    <x v="0"/>
    <x v="4"/>
    <n v="1451593"/>
    <x v="52"/>
    <d v="2018-05-27T00:00:00"/>
    <x v="38"/>
    <n v="30"/>
  </r>
  <r>
    <x v="5"/>
    <x v="50"/>
    <x v="0"/>
    <x v="3"/>
    <s v="JQ66PTA"/>
    <x v="213"/>
    <d v="2018-06-21T00:00:00"/>
    <x v="39"/>
    <n v="308"/>
  </r>
  <r>
    <x v="5"/>
    <x v="50"/>
    <x v="0"/>
    <x v="3"/>
    <s v="JQ66PVA"/>
    <x v="214"/>
    <d v="2018-06-21T00:00:00"/>
    <x v="39"/>
    <n v="299"/>
  </r>
  <r>
    <x v="5"/>
    <x v="50"/>
    <x v="0"/>
    <x v="3"/>
    <s v="JQ66PYA"/>
    <x v="215"/>
    <d v="2018-06-23T00:00:00"/>
    <x v="39"/>
    <n v="213"/>
  </r>
  <r>
    <x v="5"/>
    <x v="50"/>
    <x v="0"/>
    <x v="6"/>
    <s v="JQ66SHA"/>
    <x v="216"/>
    <d v="2018-06-21T00:00:00"/>
    <x v="39"/>
    <n v="306"/>
  </r>
  <r>
    <x v="7"/>
    <x v="51"/>
    <x v="0"/>
    <x v="3"/>
    <s v="JQ71LTA"/>
    <x v="217"/>
    <d v="2018-06-21T00:00:00"/>
    <x v="39"/>
    <n v="949"/>
  </r>
  <r>
    <x v="7"/>
    <x v="51"/>
    <x v="0"/>
    <x v="3"/>
    <s v="JQ71LVA"/>
    <x v="218"/>
    <d v="2018-06-21T00:00:00"/>
    <x v="39"/>
    <n v="1008"/>
  </r>
  <r>
    <x v="7"/>
    <x v="51"/>
    <x v="0"/>
    <x v="3"/>
    <s v="JQ71LYA"/>
    <x v="219"/>
    <d v="2018-06-23T00:00:00"/>
    <x v="39"/>
    <n v="651"/>
  </r>
  <r>
    <x v="4"/>
    <x v="52"/>
    <x v="0"/>
    <x v="6"/>
    <s v="JO16MHA"/>
    <x v="220"/>
    <d v="2018-06-21T00:00:00"/>
    <x v="39"/>
    <n v="1448"/>
  </r>
  <r>
    <x v="4"/>
    <x v="52"/>
    <x v="0"/>
    <x v="3"/>
    <s v="JO16OTA"/>
    <x v="221"/>
    <d v="2018-06-21T00:00:00"/>
    <x v="39"/>
    <n v="1780"/>
  </r>
  <r>
    <x v="4"/>
    <x v="52"/>
    <x v="0"/>
    <x v="3"/>
    <s v="JO16OVA"/>
    <x v="222"/>
    <d v="2018-06-21T00:00:00"/>
    <x v="39"/>
    <n v="1732"/>
  </r>
  <r>
    <x v="4"/>
    <x v="52"/>
    <x v="0"/>
    <x v="3"/>
    <s v="JO16OYA"/>
    <x v="223"/>
    <d v="2018-06-23T00:00:00"/>
    <x v="39"/>
    <n v="1193"/>
  </r>
  <r>
    <x v="4"/>
    <x v="52"/>
    <x v="0"/>
    <x v="3"/>
    <s v="JO17WTA"/>
    <x v="224"/>
    <d v="2018-06-21T00:00:00"/>
    <x v="39"/>
    <n v="539"/>
  </r>
  <r>
    <x v="4"/>
    <x v="52"/>
    <x v="0"/>
    <x v="3"/>
    <s v="JO17WVA"/>
    <x v="225"/>
    <d v="2018-06-24T00:00:00"/>
    <x v="39"/>
    <n v="464"/>
  </r>
  <r>
    <x v="4"/>
    <x v="52"/>
    <x v="0"/>
    <x v="3"/>
    <s v="JO17WYA"/>
    <x v="226"/>
    <d v="2018-06-24T00:00:00"/>
    <x v="39"/>
    <n v="209"/>
  </r>
  <r>
    <x v="4"/>
    <x v="49"/>
    <x v="0"/>
    <x v="3"/>
    <s v="JO20VTA"/>
    <x v="227"/>
    <d v="2018-06-21T00:00:00"/>
    <x v="39"/>
    <n v="662"/>
  </r>
  <r>
    <x v="4"/>
    <x v="49"/>
    <x v="0"/>
    <x v="3"/>
    <s v="JO20VVA"/>
    <x v="228"/>
    <d v="2018-06-21T00:00:00"/>
    <x v="39"/>
    <n v="606"/>
  </r>
  <r>
    <x v="4"/>
    <x v="49"/>
    <x v="0"/>
    <x v="3"/>
    <s v="JO20VYA"/>
    <x v="181"/>
    <d v="2018-06-23T00:00:00"/>
    <x v="39"/>
    <n v="429"/>
  </r>
  <r>
    <x v="4"/>
    <x v="49"/>
    <x v="0"/>
    <x v="6"/>
    <s v="JO21GHA"/>
    <x v="229"/>
    <d v="2018-06-21T00:00:00"/>
    <x v="39"/>
    <n v="299"/>
  </r>
  <r>
    <x v="4"/>
    <x v="54"/>
    <x v="0"/>
    <x v="6"/>
    <s v="JE80RHA"/>
    <x v="230"/>
    <d v="2018-06-21T00:00:00"/>
    <x v="39"/>
    <n v="400"/>
  </r>
  <r>
    <x v="8"/>
    <x v="58"/>
    <x v="0"/>
    <x v="12"/>
    <n v="1445096"/>
    <x v="231"/>
    <d v="2018-06-25T00:00:00"/>
    <x v="40"/>
    <n v="662"/>
  </r>
  <r>
    <x v="8"/>
    <x v="58"/>
    <x v="0"/>
    <x v="5"/>
    <n v="1445125"/>
    <x v="232"/>
    <d v="2018-06-26T00:00:00"/>
    <x v="40"/>
    <n v="328"/>
  </r>
  <r>
    <x v="8"/>
    <x v="58"/>
    <x v="0"/>
    <x v="5"/>
    <n v="1445126"/>
    <x v="233"/>
    <d v="2018-06-26T00:00:00"/>
    <x v="40"/>
    <n v="126"/>
  </r>
  <r>
    <x v="8"/>
    <x v="58"/>
    <x v="0"/>
    <x v="12"/>
    <n v="1445141"/>
    <x v="234"/>
    <d v="2018-06-25T00:00:00"/>
    <x v="40"/>
    <n v="68"/>
  </r>
  <r>
    <x v="9"/>
    <x v="59"/>
    <x v="0"/>
    <x v="0"/>
    <n v="1445094"/>
    <x v="235"/>
    <d v="2018-06-25T00:00:00"/>
    <x v="40"/>
    <n v="207"/>
  </r>
  <r>
    <x v="9"/>
    <x v="59"/>
    <x v="0"/>
    <x v="5"/>
    <n v="1445123"/>
    <x v="236"/>
    <d v="2018-06-26T00:00:00"/>
    <x v="40"/>
    <n v="208"/>
  </r>
  <r>
    <x v="7"/>
    <x v="51"/>
    <x v="0"/>
    <x v="3"/>
    <s v="JI15XVA"/>
    <x v="237"/>
    <d v="2018-05-24T00:00:00"/>
    <x v="41"/>
    <n v="2340"/>
  </r>
  <r>
    <x v="5"/>
    <x v="50"/>
    <x v="0"/>
    <x v="1"/>
    <s v="JQ67B5A"/>
    <x v="238"/>
    <d v="2018-06-23T00:00:00"/>
    <x v="42"/>
    <n v="209"/>
  </r>
  <r>
    <x v="4"/>
    <x v="52"/>
    <x v="0"/>
    <x v="1"/>
    <s v="JO17Q5A"/>
    <x v="239"/>
    <d v="2018-06-23T00:00:00"/>
    <x v="42"/>
    <n v="665"/>
  </r>
  <r>
    <x v="4"/>
    <x v="52"/>
    <x v="0"/>
    <x v="1"/>
    <s v="JO18B5A"/>
    <x v="240"/>
    <d v="2018-06-23T00:00:00"/>
    <x v="42"/>
    <n v="111"/>
  </r>
  <r>
    <x v="4"/>
    <x v="52"/>
    <x v="0"/>
    <x v="6"/>
    <s v="JO18QHA"/>
    <x v="241"/>
    <d v="2018-06-28T00:00:00"/>
    <x v="42"/>
    <n v="1112"/>
  </r>
  <r>
    <x v="4"/>
    <x v="53"/>
    <x v="1"/>
    <x v="6"/>
    <s v="JO21WHA"/>
    <x v="242"/>
    <d v="2018-06-21T00:00:00"/>
    <x v="42"/>
    <n v="37"/>
  </r>
  <r>
    <x v="4"/>
    <x v="53"/>
    <x v="1"/>
    <x v="6"/>
    <s v="JO21ZHA"/>
    <x v="53"/>
    <d v="2018-06-21T00:00:00"/>
    <x v="42"/>
    <n v="83"/>
  </r>
  <r>
    <x v="4"/>
    <x v="49"/>
    <x v="0"/>
    <x v="1"/>
    <s v="JO21K5A"/>
    <x v="243"/>
    <d v="2018-06-23T00:00:00"/>
    <x v="42"/>
    <n v="364"/>
  </r>
  <r>
    <x v="8"/>
    <x v="58"/>
    <x v="0"/>
    <x v="6"/>
    <s v="JT19FHA"/>
    <x v="244"/>
    <d v="2018-06-28T00:00:00"/>
    <x v="42"/>
    <n v="2210"/>
  </r>
  <r>
    <x v="8"/>
    <x v="58"/>
    <x v="0"/>
    <x v="3"/>
    <s v="JT19HTA"/>
    <x v="245"/>
    <d v="2018-06-28T00:00:00"/>
    <x v="42"/>
    <n v="1355"/>
  </r>
  <r>
    <x v="8"/>
    <x v="58"/>
    <x v="0"/>
    <x v="2"/>
    <s v="JT19IGA"/>
    <x v="119"/>
    <d v="2018-06-28T00:00:00"/>
    <x v="42"/>
    <n v="204"/>
  </r>
  <r>
    <x v="8"/>
    <x v="58"/>
    <x v="0"/>
    <x v="1"/>
    <s v="JT19J5A"/>
    <x v="246"/>
    <d v="2018-06-28T00:00:00"/>
    <x v="42"/>
    <n v="405"/>
  </r>
  <r>
    <x v="8"/>
    <x v="58"/>
    <x v="0"/>
    <x v="6"/>
    <s v="JT19KHA"/>
    <x v="247"/>
    <d v="2018-06-28T00:00:00"/>
    <x v="42"/>
    <n v="2517"/>
  </r>
  <r>
    <x v="8"/>
    <x v="58"/>
    <x v="0"/>
    <x v="3"/>
    <s v="JT19LTA"/>
    <x v="248"/>
    <d v="2018-06-28T00:00:00"/>
    <x v="42"/>
    <n v="1050"/>
  </r>
  <r>
    <x v="8"/>
    <x v="58"/>
    <x v="0"/>
    <x v="1"/>
    <s v="JT19N5A"/>
    <x v="158"/>
    <d v="2018-06-28T00:00:00"/>
    <x v="42"/>
    <n v="347"/>
  </r>
  <r>
    <x v="8"/>
    <x v="58"/>
    <x v="0"/>
    <x v="2"/>
    <s v="JT19OGA"/>
    <x v="22"/>
    <d v="2018-06-28T00:00:00"/>
    <x v="42"/>
    <n v="218"/>
  </r>
  <r>
    <x v="8"/>
    <x v="60"/>
    <x v="1"/>
    <x v="2"/>
    <s v="JT20WGA"/>
    <x v="249"/>
    <d v="2018-06-28T00:00:00"/>
    <x v="42"/>
    <n v="37"/>
  </r>
  <r>
    <x v="8"/>
    <x v="60"/>
    <x v="1"/>
    <x v="6"/>
    <s v="JT20XHA"/>
    <x v="232"/>
    <d v="2018-06-28T00:00:00"/>
    <x v="42"/>
    <n v="316"/>
  </r>
  <r>
    <x v="8"/>
    <x v="60"/>
    <x v="1"/>
    <x v="6"/>
    <s v="JT20YHA"/>
    <x v="250"/>
    <d v="2018-06-28T00:00:00"/>
    <x v="42"/>
    <n v="520"/>
  </r>
  <r>
    <x v="8"/>
    <x v="60"/>
    <x v="1"/>
    <x v="3"/>
    <s v="JT20ZTA"/>
    <x v="213"/>
    <d v="2018-06-28T00:00:00"/>
    <x v="42"/>
    <n v="293"/>
  </r>
  <r>
    <x v="8"/>
    <x v="60"/>
    <x v="1"/>
    <x v="2"/>
    <s v="JT21AGA"/>
    <x v="251"/>
    <d v="2018-06-28T00:00:00"/>
    <x v="42"/>
    <n v="67"/>
  </r>
  <r>
    <x v="8"/>
    <x v="60"/>
    <x v="1"/>
    <x v="1"/>
    <s v="JT21B5A"/>
    <x v="252"/>
    <d v="2018-06-28T00:00:00"/>
    <x v="42"/>
    <n v="198"/>
  </r>
  <r>
    <x v="9"/>
    <x v="59"/>
    <x v="0"/>
    <x v="3"/>
    <s v="JT77OTA"/>
    <x v="253"/>
    <d v="2018-06-28T00:00:00"/>
    <x v="42"/>
    <n v="2190"/>
  </r>
  <r>
    <x v="9"/>
    <x v="59"/>
    <x v="0"/>
    <x v="3"/>
    <s v="JT77OVA"/>
    <x v="254"/>
    <d v="2018-07-01T00:00:00"/>
    <x v="42"/>
    <n v="2250"/>
  </r>
  <r>
    <x v="9"/>
    <x v="59"/>
    <x v="0"/>
    <x v="1"/>
    <s v="JT77Z5A"/>
    <x v="255"/>
    <d v="2018-06-28T00:00:00"/>
    <x v="42"/>
    <n v="829"/>
  </r>
  <r>
    <x v="9"/>
    <x v="59"/>
    <x v="0"/>
    <x v="6"/>
    <s v="JT78CHA"/>
    <x v="256"/>
    <d v="2018-06-28T00:00:00"/>
    <x v="42"/>
    <n v="3547"/>
  </r>
  <r>
    <x v="9"/>
    <x v="59"/>
    <x v="0"/>
    <x v="2"/>
    <s v="JT78IGA"/>
    <x v="185"/>
    <d v="2018-06-28T00:00:00"/>
    <x v="42"/>
    <n v="315"/>
  </r>
  <r>
    <x v="9"/>
    <x v="61"/>
    <x v="1"/>
    <x v="3"/>
    <s v="JT79CTA"/>
    <x v="257"/>
    <d v="2018-06-28T00:00:00"/>
    <x v="42"/>
    <n v="150"/>
  </r>
  <r>
    <x v="9"/>
    <x v="61"/>
    <x v="1"/>
    <x v="2"/>
    <s v="JT79IGA"/>
    <x v="52"/>
    <d v="2018-06-28T00:00:00"/>
    <x v="42"/>
    <n v="31"/>
  </r>
  <r>
    <x v="9"/>
    <x v="61"/>
    <x v="1"/>
    <x v="1"/>
    <s v="JT79L5A"/>
    <x v="258"/>
    <d v="2018-06-28T00:00:00"/>
    <x v="42"/>
    <n v="87"/>
  </r>
  <r>
    <x v="9"/>
    <x v="61"/>
    <x v="1"/>
    <x v="6"/>
    <s v="JT79NHA"/>
    <x v="68"/>
    <d v="2018-06-28T00:00:00"/>
    <x v="42"/>
    <n v="52"/>
  </r>
  <r>
    <x v="7"/>
    <x v="51"/>
    <x v="0"/>
    <x v="9"/>
    <s v="JF04P0A"/>
    <x v="69"/>
    <d v="2018-06-26T00:00:00"/>
    <x v="43"/>
    <n v="160"/>
  </r>
  <r>
    <x v="4"/>
    <x v="49"/>
    <x v="0"/>
    <x v="5"/>
    <s v="JF04J0A"/>
    <x v="259"/>
    <d v="2018-06-26T00:00:00"/>
    <x v="43"/>
    <n v="722"/>
  </r>
  <r>
    <x v="8"/>
    <x v="58"/>
    <x v="0"/>
    <x v="3"/>
    <s v="JT19HVA"/>
    <x v="260"/>
    <d v="2018-07-01T00:00:00"/>
    <x v="44"/>
    <n v="1428"/>
  </r>
  <r>
    <x v="8"/>
    <x v="58"/>
    <x v="0"/>
    <x v="3"/>
    <s v="JT19HYA"/>
    <x v="261"/>
    <d v="2018-07-01T00:00:00"/>
    <x v="44"/>
    <n v="877"/>
  </r>
  <r>
    <x v="8"/>
    <x v="58"/>
    <x v="0"/>
    <x v="3"/>
    <s v="JT19LVA"/>
    <x v="262"/>
    <d v="2018-07-01T00:00:00"/>
    <x v="44"/>
    <n v="1054"/>
  </r>
  <r>
    <x v="8"/>
    <x v="58"/>
    <x v="0"/>
    <x v="3"/>
    <s v="JT19LYA"/>
    <x v="263"/>
    <d v="2018-07-01T00:00:00"/>
    <x v="44"/>
    <n v="745"/>
  </r>
  <r>
    <x v="8"/>
    <x v="60"/>
    <x v="1"/>
    <x v="3"/>
    <s v="JT20ZVA"/>
    <x v="264"/>
    <d v="2018-07-01T00:00:00"/>
    <x v="44"/>
    <n v="341"/>
  </r>
  <r>
    <x v="8"/>
    <x v="60"/>
    <x v="1"/>
    <x v="3"/>
    <s v="JT20ZYA"/>
    <x v="265"/>
    <d v="2018-07-01T00:00:00"/>
    <x v="44"/>
    <n v="393"/>
  </r>
  <r>
    <x v="9"/>
    <x v="59"/>
    <x v="0"/>
    <x v="3"/>
    <s v="JT77OYA"/>
    <x v="266"/>
    <d v="2018-07-01T00:00:00"/>
    <x v="44"/>
    <n v="1453"/>
  </r>
  <r>
    <x v="9"/>
    <x v="61"/>
    <x v="1"/>
    <x v="3"/>
    <s v="JT79CVA"/>
    <x v="267"/>
    <d v="2018-07-01T00:00:00"/>
    <x v="44"/>
    <n v="185"/>
  </r>
  <r>
    <x v="9"/>
    <x v="61"/>
    <x v="1"/>
    <x v="3"/>
    <s v="JT79CYA"/>
    <x v="115"/>
    <d v="2018-07-01T00:00:00"/>
    <x v="44"/>
    <n v="205"/>
  </r>
  <r>
    <x v="10"/>
    <x v="62"/>
    <x v="0"/>
    <x v="0"/>
    <n v="1445097"/>
    <x v="59"/>
    <d v="2018-07-02T00:00:00"/>
    <x v="44"/>
    <n v="8"/>
  </r>
  <r>
    <x v="10"/>
    <x v="62"/>
    <x v="0"/>
    <x v="5"/>
    <n v="1445143"/>
    <x v="54"/>
    <d v="2018-07-03T00:00:00"/>
    <x v="44"/>
    <n v="18"/>
  </r>
  <r>
    <x v="4"/>
    <x v="52"/>
    <x v="0"/>
    <x v="5"/>
    <n v="1445120"/>
    <x v="268"/>
    <d v="2018-05-21T00:00:00"/>
    <x v="45"/>
    <n v="869"/>
  </r>
  <r>
    <x v="7"/>
    <x v="51"/>
    <x v="0"/>
    <x v="6"/>
    <s v="JI16AHA"/>
    <x v="269"/>
    <d v="2018-05-24T00:00:00"/>
    <x v="46"/>
    <n v="3494"/>
  </r>
  <r>
    <x v="4"/>
    <x v="52"/>
    <x v="0"/>
    <x v="3"/>
    <s v="JO18JTA"/>
    <x v="270"/>
    <d v="2018-07-05T00:00:00"/>
    <x v="46"/>
    <n v="79"/>
  </r>
  <r>
    <x v="4"/>
    <x v="52"/>
    <x v="0"/>
    <x v="6"/>
    <s v="JO18THA"/>
    <x v="271"/>
    <d v="2018-07-05T00:00:00"/>
    <x v="46"/>
    <n v="674"/>
  </r>
  <r>
    <x v="4"/>
    <x v="52"/>
    <x v="0"/>
    <x v="2"/>
    <s v="JO18VGA"/>
    <x v="272"/>
    <d v="2018-06-30T00:00:00"/>
    <x v="46"/>
    <n v="897"/>
  </r>
  <r>
    <x v="3"/>
    <x v="63"/>
    <x v="0"/>
    <x v="3"/>
    <s v="JZ50ETA"/>
    <x v="273"/>
    <d v="2018-07-05T00:00:00"/>
    <x v="46"/>
    <n v="801"/>
  </r>
  <r>
    <x v="3"/>
    <x v="63"/>
    <x v="0"/>
    <x v="1"/>
    <s v="JZ50H5A"/>
    <x v="157"/>
    <d v="2018-07-05T00:00:00"/>
    <x v="46"/>
    <n v="224"/>
  </r>
  <r>
    <x v="3"/>
    <x v="63"/>
    <x v="0"/>
    <x v="2"/>
    <s v="JZ50LGA"/>
    <x v="274"/>
    <d v="2018-07-05T00:00:00"/>
    <x v="46"/>
    <n v="99"/>
  </r>
  <r>
    <x v="3"/>
    <x v="63"/>
    <x v="0"/>
    <x v="6"/>
    <s v="JZ50NHA"/>
    <x v="275"/>
    <d v="2018-07-05T00:00:00"/>
    <x v="46"/>
    <n v="964"/>
  </r>
  <r>
    <x v="3"/>
    <x v="64"/>
    <x v="1"/>
    <x v="2"/>
    <s v="JZ49J  GA"/>
    <x v="52"/>
    <d v="2018-07-05T00:00:00"/>
    <x v="46"/>
    <n v="30"/>
  </r>
  <r>
    <x v="3"/>
    <x v="64"/>
    <x v="1"/>
    <x v="1"/>
    <s v="JZ49M  5A"/>
    <x v="276"/>
    <d v="2018-07-05T00:00:00"/>
    <x v="46"/>
    <n v="43"/>
  </r>
  <r>
    <x v="3"/>
    <x v="64"/>
    <x v="1"/>
    <x v="3"/>
    <s v="JZ49P  TA"/>
    <x v="113"/>
    <d v="2018-07-05T00:00:00"/>
    <x v="46"/>
    <n v="64"/>
  </r>
  <r>
    <x v="3"/>
    <x v="64"/>
    <x v="1"/>
    <x v="6"/>
    <s v="JZ49T  HA"/>
    <x v="68"/>
    <d v="2018-07-05T00:00:00"/>
    <x v="46"/>
    <n v="51"/>
  </r>
  <r>
    <x v="10"/>
    <x v="62"/>
    <x v="0"/>
    <x v="2"/>
    <s v="JT78PGA"/>
    <x v="277"/>
    <d v="2018-07-05T00:00:00"/>
    <x v="46"/>
    <n v="91"/>
  </r>
  <r>
    <x v="10"/>
    <x v="62"/>
    <x v="0"/>
    <x v="1"/>
    <s v="JT78Z5A"/>
    <x v="197"/>
    <d v="2018-07-05T00:00:00"/>
    <x v="46"/>
    <n v="478"/>
  </r>
  <r>
    <x v="10"/>
    <x v="65"/>
    <x v="0"/>
    <x v="3"/>
    <s v="JT20ATA"/>
    <x v="278"/>
    <d v="2018-07-05T00:00:00"/>
    <x v="46"/>
    <n v="1314"/>
  </r>
  <r>
    <x v="10"/>
    <x v="65"/>
    <x v="0"/>
    <x v="6"/>
    <s v="JT20CHA"/>
    <x v="279"/>
    <d v="2018-07-05T00:00:00"/>
    <x v="46"/>
    <n v="1079"/>
  </r>
  <r>
    <x v="10"/>
    <x v="65"/>
    <x v="0"/>
    <x v="1"/>
    <s v="JT20F5A"/>
    <x v="280"/>
    <d v="2018-07-05T00:00:00"/>
    <x v="46"/>
    <n v="386"/>
  </r>
  <r>
    <x v="10"/>
    <x v="65"/>
    <x v="0"/>
    <x v="2"/>
    <s v="JT20GGA"/>
    <x v="61"/>
    <d v="2018-07-05T00:00:00"/>
    <x v="46"/>
    <n v="92"/>
  </r>
  <r>
    <x v="10"/>
    <x v="66"/>
    <x v="1"/>
    <x v="3"/>
    <s v="JT09JTA"/>
    <x v="138"/>
    <d v="2018-07-05T00:00:00"/>
    <x v="46"/>
    <n v="62"/>
  </r>
  <r>
    <x v="10"/>
    <x v="66"/>
    <x v="1"/>
    <x v="1"/>
    <s v="JT09K5A"/>
    <x v="281"/>
    <d v="2018-07-05T00:00:00"/>
    <x v="46"/>
    <n v="53"/>
  </r>
  <r>
    <x v="10"/>
    <x v="66"/>
    <x v="1"/>
    <x v="6"/>
    <s v="JT09QHA"/>
    <x v="68"/>
    <d v="2018-07-05T00:00:00"/>
    <x v="46"/>
    <n v="52"/>
  </r>
  <r>
    <x v="10"/>
    <x v="66"/>
    <x v="1"/>
    <x v="2"/>
    <s v="JT09WGA"/>
    <x v="52"/>
    <d v="2018-07-05T00:00:00"/>
    <x v="46"/>
    <n v="30"/>
  </r>
  <r>
    <x v="4"/>
    <x v="52"/>
    <x v="0"/>
    <x v="4"/>
    <n v="1454213"/>
    <x v="87"/>
    <d v="2018-07-02T00:00:00"/>
    <x v="47"/>
    <n v="70"/>
  </r>
  <r>
    <x v="4"/>
    <x v="52"/>
    <x v="0"/>
    <x v="3"/>
    <s v="JO18JVA"/>
    <x v="240"/>
    <d v="2018-07-05T00:00:00"/>
    <x v="47"/>
    <n v="97"/>
  </r>
  <r>
    <x v="4"/>
    <x v="52"/>
    <x v="0"/>
    <x v="3"/>
    <s v="JO18JYA"/>
    <x v="282"/>
    <d v="2018-07-07T00:00:00"/>
    <x v="47"/>
    <n v="82"/>
  </r>
  <r>
    <x v="3"/>
    <x v="63"/>
    <x v="0"/>
    <x v="3"/>
    <s v="JZ50EVA"/>
    <x v="283"/>
    <d v="2018-07-08T00:00:00"/>
    <x v="47"/>
    <n v="765"/>
  </r>
  <r>
    <x v="3"/>
    <x v="63"/>
    <x v="0"/>
    <x v="3"/>
    <s v="JZ50EYA"/>
    <x v="284"/>
    <d v="2018-07-08T00:00:00"/>
    <x v="47"/>
    <n v="571"/>
  </r>
  <r>
    <x v="3"/>
    <x v="64"/>
    <x v="1"/>
    <x v="4"/>
    <n v="1455804"/>
    <x v="285"/>
    <d v="2018-07-08T00:00:00"/>
    <x v="47"/>
    <n v="15"/>
  </r>
  <r>
    <x v="3"/>
    <x v="64"/>
    <x v="1"/>
    <x v="3"/>
    <s v="JZ49P  VA"/>
    <x v="83"/>
    <d v="2018-07-08T00:00:00"/>
    <x v="47"/>
    <n v="45"/>
  </r>
  <r>
    <x v="3"/>
    <x v="64"/>
    <x v="1"/>
    <x v="3"/>
    <s v="JZ49P  YA"/>
    <x v="53"/>
    <d v="2018-07-08T00:00:00"/>
    <x v="47"/>
    <n v="80"/>
  </r>
  <r>
    <x v="8"/>
    <x v="58"/>
    <x v="0"/>
    <x v="5"/>
    <s v="JD98J0A"/>
    <x v="240"/>
    <d v="2018-07-02T00:00:00"/>
    <x v="47"/>
    <n v="108"/>
  </r>
  <r>
    <x v="8"/>
    <x v="58"/>
    <x v="0"/>
    <x v="4"/>
    <n v="1455359"/>
    <x v="286"/>
    <d v="2018-07-01T00:00:00"/>
    <x v="47"/>
    <n v="125"/>
  </r>
  <r>
    <x v="9"/>
    <x v="59"/>
    <x v="0"/>
    <x v="5"/>
    <s v="JD98H0A"/>
    <x v="59"/>
    <d v="2018-07-02T00:00:00"/>
    <x v="47"/>
    <n v="8"/>
  </r>
  <r>
    <x v="9"/>
    <x v="59"/>
    <x v="0"/>
    <x v="4"/>
    <n v="1455364"/>
    <x v="7"/>
    <d v="2018-07-01T00:00:00"/>
    <x v="47"/>
    <n v="100"/>
  </r>
  <r>
    <x v="10"/>
    <x v="62"/>
    <x v="0"/>
    <x v="5"/>
    <s v="JE38R0A"/>
    <x v="59"/>
    <d v="2018-07-02T00:00:00"/>
    <x v="47"/>
    <n v="8"/>
  </r>
  <r>
    <x v="10"/>
    <x v="62"/>
    <x v="0"/>
    <x v="3"/>
    <s v="JT78MVA"/>
    <x v="287"/>
    <d v="2018-07-08T00:00:00"/>
    <x v="47"/>
    <n v="1670"/>
  </r>
  <r>
    <x v="10"/>
    <x v="62"/>
    <x v="0"/>
    <x v="3"/>
    <s v="JT78MYA"/>
    <x v="288"/>
    <d v="2018-07-08T00:00:00"/>
    <x v="47"/>
    <n v="1014"/>
  </r>
  <r>
    <x v="10"/>
    <x v="65"/>
    <x v="0"/>
    <x v="3"/>
    <s v="JT20AVA"/>
    <x v="289"/>
    <d v="2018-07-08T00:00:00"/>
    <x v="47"/>
    <n v="1506"/>
  </r>
  <r>
    <x v="10"/>
    <x v="65"/>
    <x v="0"/>
    <x v="3"/>
    <s v="JT20AYA"/>
    <x v="290"/>
    <d v="2018-07-08T00:00:00"/>
    <x v="47"/>
    <n v="897"/>
  </r>
  <r>
    <x v="10"/>
    <x v="66"/>
    <x v="1"/>
    <x v="3"/>
    <s v="JT09JVA"/>
    <x v="83"/>
    <d v="2018-07-08T00:00:00"/>
    <x v="47"/>
    <n v="45"/>
  </r>
  <r>
    <x v="10"/>
    <x v="66"/>
    <x v="1"/>
    <x v="3"/>
    <s v="JT09JYA"/>
    <x v="291"/>
    <d v="2018-07-08T00:00:00"/>
    <x v="47"/>
    <n v="82"/>
  </r>
  <r>
    <x v="4"/>
    <x v="52"/>
    <x v="0"/>
    <x v="2"/>
    <s v="JO18YGA"/>
    <x v="292"/>
    <d v="2018-07-07T00:00:00"/>
    <x v="48"/>
    <n v="542"/>
  </r>
  <r>
    <x v="4"/>
    <x v="52"/>
    <x v="0"/>
    <x v="1"/>
    <s v="JO19B5A"/>
    <x v="293"/>
    <d v="2018-07-07T00:00:00"/>
    <x v="49"/>
    <n v="62"/>
  </r>
  <r>
    <x v="10"/>
    <x v="67"/>
    <x v="1"/>
    <x v="6"/>
    <s v="JT80FHA"/>
    <x v="202"/>
    <d v="2018-07-05T00:00:00"/>
    <x v="49"/>
    <n v="139"/>
  </r>
  <r>
    <x v="10"/>
    <x v="67"/>
    <x v="1"/>
    <x v="1"/>
    <s v="JT80G5A"/>
    <x v="52"/>
    <d v="2018-07-05T00:00:00"/>
    <x v="49"/>
    <n v="31"/>
  </r>
  <r>
    <x v="4"/>
    <x v="52"/>
    <x v="0"/>
    <x v="4"/>
    <n v="1454214"/>
    <x v="294"/>
    <d v="2018-07-09T00:00:00"/>
    <x v="50"/>
    <n v="40"/>
  </r>
  <r>
    <x v="3"/>
    <x v="63"/>
    <x v="0"/>
    <x v="4"/>
    <n v="1455805"/>
    <x v="68"/>
    <d v="2018-07-08T00:00:00"/>
    <x v="50"/>
    <n v="50"/>
  </r>
  <r>
    <x v="10"/>
    <x v="62"/>
    <x v="0"/>
    <x v="4"/>
    <n v="1455363"/>
    <x v="52"/>
    <d v="2018-07-09T00:00:00"/>
    <x v="50"/>
    <n v="30"/>
  </r>
  <r>
    <x v="10"/>
    <x v="65"/>
    <x v="0"/>
    <x v="4"/>
    <n v="1455362"/>
    <x v="52"/>
    <d v="2018-07-09T00:00:00"/>
    <x v="50"/>
    <n v="30"/>
  </r>
  <r>
    <x v="10"/>
    <x v="67"/>
    <x v="1"/>
    <x v="3"/>
    <s v="JT80EVA"/>
    <x v="295"/>
    <d v="2018-07-08T00:00:00"/>
    <x v="51"/>
    <n v="10"/>
  </r>
  <r>
    <x v="10"/>
    <x v="67"/>
    <x v="1"/>
    <x v="3"/>
    <s v="JT80EYA"/>
    <x v="285"/>
    <d v="2018-07-08T00:00:00"/>
    <x v="51"/>
    <n v="15"/>
  </r>
  <r>
    <x v="10"/>
    <x v="67"/>
    <x v="1"/>
    <x v="2"/>
    <s v="JT80KGA"/>
    <x v="52"/>
    <d v="2018-07-05T00:00:00"/>
    <x v="51"/>
    <n v="31"/>
  </r>
  <r>
    <x v="5"/>
    <x v="50"/>
    <x v="0"/>
    <x v="3"/>
    <s v="JQ66TTA"/>
    <x v="296"/>
    <d v="2018-07-19T00:00:00"/>
    <x v="52"/>
    <n v="173"/>
  </r>
  <r>
    <x v="5"/>
    <x v="50"/>
    <x v="0"/>
    <x v="6"/>
    <s v="JQ66XHA"/>
    <x v="150"/>
    <d v="2018-07-19T00:00:00"/>
    <x v="52"/>
    <n v="137"/>
  </r>
  <r>
    <x v="7"/>
    <x v="51"/>
    <x v="0"/>
    <x v="3"/>
    <s v="JQ71MTA"/>
    <x v="297"/>
    <d v="2018-07-19T00:00:00"/>
    <x v="52"/>
    <n v="694"/>
  </r>
  <r>
    <x v="4"/>
    <x v="52"/>
    <x v="0"/>
    <x v="6"/>
    <s v="JO16NHA"/>
    <x v="298"/>
    <d v="2018-07-19T00:00:00"/>
    <x v="52"/>
    <n v="1122"/>
  </r>
  <r>
    <x v="4"/>
    <x v="52"/>
    <x v="0"/>
    <x v="3"/>
    <s v="JO16QTA"/>
    <x v="299"/>
    <d v="2018-07-19T00:00:00"/>
    <x v="52"/>
    <n v="2245"/>
  </r>
  <r>
    <x v="4"/>
    <x v="52"/>
    <x v="0"/>
    <x v="3"/>
    <s v="JO17ZTA"/>
    <x v="300"/>
    <d v="2018-07-19T00:00:00"/>
    <x v="52"/>
    <n v="276"/>
  </r>
  <r>
    <x v="4"/>
    <x v="49"/>
    <x v="0"/>
    <x v="3"/>
    <s v="JO20ZTA"/>
    <x v="301"/>
    <d v="2018-07-19T00:00:00"/>
    <x v="52"/>
    <n v="412"/>
  </r>
  <r>
    <x v="4"/>
    <x v="49"/>
    <x v="0"/>
    <x v="6"/>
    <s v="JO21JHA"/>
    <x v="302"/>
    <d v="2018-07-19T00:00:00"/>
    <x v="52"/>
    <n v="143"/>
  </r>
  <r>
    <x v="4"/>
    <x v="54"/>
    <x v="0"/>
    <x v="6"/>
    <s v="JE80OHA"/>
    <x v="48"/>
    <d v="2018-07-19T00:00:00"/>
    <x v="52"/>
    <n v="189"/>
  </r>
  <r>
    <x v="5"/>
    <x v="50"/>
    <x v="0"/>
    <x v="3"/>
    <s v="JQ66TVA"/>
    <x v="131"/>
    <d v="2018-07-19T00:00:00"/>
    <x v="53"/>
    <n v="182"/>
  </r>
  <r>
    <x v="5"/>
    <x v="50"/>
    <x v="0"/>
    <x v="3"/>
    <s v="JQ66TYA"/>
    <x v="192"/>
    <d v="2018-07-21T00:00:00"/>
    <x v="53"/>
    <n v="136"/>
  </r>
  <r>
    <x v="7"/>
    <x v="51"/>
    <x v="0"/>
    <x v="3"/>
    <s v="JQ71MVA"/>
    <x v="303"/>
    <d v="2018-07-19T00:00:00"/>
    <x v="53"/>
    <n v="694"/>
  </r>
  <r>
    <x v="7"/>
    <x v="51"/>
    <x v="0"/>
    <x v="3"/>
    <s v="JQ71MYA"/>
    <x v="304"/>
    <d v="2018-07-21T00:00:00"/>
    <x v="53"/>
    <n v="458"/>
  </r>
  <r>
    <x v="4"/>
    <x v="52"/>
    <x v="0"/>
    <x v="3"/>
    <s v="JO16QVA"/>
    <x v="305"/>
    <d v="2018-07-19T00:00:00"/>
    <x v="53"/>
    <n v="2128"/>
  </r>
  <r>
    <x v="4"/>
    <x v="52"/>
    <x v="0"/>
    <x v="3"/>
    <s v="JO16QYA"/>
    <x v="306"/>
    <d v="2018-07-21T00:00:00"/>
    <x v="53"/>
    <n v="1470"/>
  </r>
  <r>
    <x v="4"/>
    <x v="52"/>
    <x v="0"/>
    <x v="3"/>
    <s v="JO17ZVA"/>
    <x v="307"/>
    <d v="2018-07-19T00:00:00"/>
    <x v="53"/>
    <n v="276"/>
  </r>
  <r>
    <x v="4"/>
    <x v="52"/>
    <x v="0"/>
    <x v="3"/>
    <s v="JO17ZYA"/>
    <x v="308"/>
    <d v="2018-07-21T00:00:00"/>
    <x v="53"/>
    <n v="184"/>
  </r>
  <r>
    <x v="4"/>
    <x v="49"/>
    <x v="0"/>
    <x v="3"/>
    <s v="JO20ZVA"/>
    <x v="309"/>
    <d v="2018-07-19T00:00:00"/>
    <x v="53"/>
    <n v="392"/>
  </r>
  <r>
    <x v="4"/>
    <x v="49"/>
    <x v="0"/>
    <x v="3"/>
    <s v="JO20ZYA"/>
    <x v="310"/>
    <d v="2018-07-21T00:00:00"/>
    <x v="53"/>
    <n v="271"/>
  </r>
  <r>
    <x v="4"/>
    <x v="68"/>
    <x v="0"/>
    <x v="12"/>
    <n v="1445138"/>
    <x v="196"/>
    <d v="2018-07-23T00:00:00"/>
    <x v="53"/>
    <n v="150"/>
  </r>
  <r>
    <x v="4"/>
    <x v="68"/>
    <x v="0"/>
    <x v="5"/>
    <n v="1445151"/>
    <x v="311"/>
    <d v="2018-07-24T00:00:00"/>
    <x v="53"/>
    <n v="82"/>
  </r>
  <r>
    <x v="8"/>
    <x v="60"/>
    <x v="1"/>
    <x v="4"/>
    <n v="1455358"/>
    <x v="312"/>
    <d v="2018-07-01T00:00:00"/>
    <x v="53"/>
    <n v="72"/>
  </r>
  <r>
    <x v="10"/>
    <x v="69"/>
    <x v="2"/>
    <x v="7"/>
    <s v="JT20OZA"/>
    <x v="132"/>
    <d v="2018-07-23T00:00:00"/>
    <x v="53"/>
    <n v="134"/>
  </r>
  <r>
    <x v="10"/>
    <x v="70"/>
    <x v="0"/>
    <x v="12"/>
    <n v="1445137"/>
    <x v="176"/>
    <d v="2018-07-23T00:00:00"/>
    <x v="53"/>
    <n v="241"/>
  </r>
  <r>
    <x v="10"/>
    <x v="70"/>
    <x v="0"/>
    <x v="5"/>
    <n v="1445154"/>
    <x v="40"/>
    <d v="2018-07-24T00:00:00"/>
    <x v="53"/>
    <n v="60"/>
  </r>
  <r>
    <x v="4"/>
    <x v="52"/>
    <x v="0"/>
    <x v="3"/>
    <s v="JO17WYB"/>
    <x v="313"/>
    <d v="2018-07-22T00:00:00"/>
    <x v="54"/>
    <n v="69"/>
  </r>
  <r>
    <x v="4"/>
    <x v="52"/>
    <x v="0"/>
    <x v="1"/>
    <s v="JO17S5A"/>
    <x v="314"/>
    <d v="2018-07-21T00:00:00"/>
    <x v="55"/>
    <n v="801"/>
  </r>
  <r>
    <x v="4"/>
    <x v="52"/>
    <x v="0"/>
    <x v="1"/>
    <s v="JO18H5A"/>
    <x v="270"/>
    <d v="2018-07-21T00:00:00"/>
    <x v="55"/>
    <n v="87"/>
  </r>
  <r>
    <x v="4"/>
    <x v="68"/>
    <x v="0"/>
    <x v="1"/>
    <s v="KR35W5A"/>
    <x v="315"/>
    <d v="2018-07-26T00:00:00"/>
    <x v="55"/>
    <n v="293"/>
  </r>
  <r>
    <x v="4"/>
    <x v="68"/>
    <x v="0"/>
    <x v="3"/>
    <s v="KR35YTA"/>
    <x v="316"/>
    <d v="2018-07-26T00:00:00"/>
    <x v="55"/>
    <n v="870"/>
  </r>
  <r>
    <x v="4"/>
    <x v="68"/>
    <x v="0"/>
    <x v="6"/>
    <s v="KR35ZHA"/>
    <x v="317"/>
    <d v="2018-07-26T00:00:00"/>
    <x v="55"/>
    <n v="674"/>
  </r>
  <r>
    <x v="4"/>
    <x v="71"/>
    <x v="1"/>
    <x v="1"/>
    <s v="KR35V5A"/>
    <x v="85"/>
    <d v="2018-07-26T00:00:00"/>
    <x v="55"/>
    <n v="106"/>
  </r>
  <r>
    <x v="4"/>
    <x v="71"/>
    <x v="1"/>
    <x v="3"/>
    <s v="KR35XTA"/>
    <x v="318"/>
    <d v="2018-07-26T00:00:00"/>
    <x v="55"/>
    <n v="97"/>
  </r>
  <r>
    <x v="4"/>
    <x v="71"/>
    <x v="1"/>
    <x v="2"/>
    <s v="KR36BGA"/>
    <x v="68"/>
    <d v="2018-07-26T00:00:00"/>
    <x v="55"/>
    <n v="52"/>
  </r>
  <r>
    <x v="4"/>
    <x v="71"/>
    <x v="1"/>
    <x v="6"/>
    <s v="KR36DHA"/>
    <x v="68"/>
    <d v="2018-07-26T00:00:00"/>
    <x v="55"/>
    <n v="52"/>
  </r>
  <r>
    <x v="8"/>
    <x v="58"/>
    <x v="0"/>
    <x v="3"/>
    <s v="KU41LTA"/>
    <x v="319"/>
    <d v="2018-07-26T00:00:00"/>
    <x v="55"/>
    <n v="610"/>
  </r>
  <r>
    <x v="8"/>
    <x v="58"/>
    <x v="0"/>
    <x v="1"/>
    <s v="KU41M5A"/>
    <x v="320"/>
    <d v="2018-07-26T00:00:00"/>
    <x v="55"/>
    <n v="191"/>
  </r>
  <r>
    <x v="8"/>
    <x v="58"/>
    <x v="0"/>
    <x v="3"/>
    <s v="KU41OTA"/>
    <x v="321"/>
    <d v="2018-07-26T00:00:00"/>
    <x v="55"/>
    <n v="263"/>
  </r>
  <r>
    <x v="8"/>
    <x v="58"/>
    <x v="0"/>
    <x v="1"/>
    <s v="KU41P5A"/>
    <x v="322"/>
    <d v="2018-07-26T00:00:00"/>
    <x v="55"/>
    <n v="83"/>
  </r>
  <r>
    <x v="8"/>
    <x v="60"/>
    <x v="1"/>
    <x v="6"/>
    <s v="KU41NHA"/>
    <x v="121"/>
    <d v="2018-07-26T00:00:00"/>
    <x v="55"/>
    <n v="79"/>
  </r>
  <r>
    <x v="9"/>
    <x v="59"/>
    <x v="0"/>
    <x v="3"/>
    <s v="JT77TTA"/>
    <x v="323"/>
    <d v="2018-07-26T00:00:00"/>
    <x v="55"/>
    <n v="534"/>
  </r>
  <r>
    <x v="10"/>
    <x v="70"/>
    <x v="0"/>
    <x v="1"/>
    <s v="KR35K5A"/>
    <x v="324"/>
    <d v="2018-07-26T00:00:00"/>
    <x v="55"/>
    <n v="354"/>
  </r>
  <r>
    <x v="10"/>
    <x v="70"/>
    <x v="0"/>
    <x v="3"/>
    <s v="KR35MTA"/>
    <x v="325"/>
    <d v="2018-07-26T00:00:00"/>
    <x v="55"/>
    <n v="1487"/>
  </r>
  <r>
    <x v="10"/>
    <x v="70"/>
    <x v="0"/>
    <x v="6"/>
    <s v="KR35QHA"/>
    <x v="326"/>
    <d v="2018-07-26T00:00:00"/>
    <x v="55"/>
    <n v="1210"/>
  </r>
  <r>
    <x v="10"/>
    <x v="72"/>
    <x v="1"/>
    <x v="3"/>
    <s v="KR35JTA"/>
    <x v="327"/>
    <d v="2018-07-26T00:00:00"/>
    <x v="55"/>
    <n v="99"/>
  </r>
  <r>
    <x v="10"/>
    <x v="72"/>
    <x v="1"/>
    <x v="1"/>
    <s v="KR35L5A"/>
    <x v="328"/>
    <d v="2018-07-26T00:00:00"/>
    <x v="55"/>
    <n v="125"/>
  </r>
  <r>
    <x v="10"/>
    <x v="72"/>
    <x v="1"/>
    <x v="6"/>
    <s v="KR35NHA"/>
    <x v="329"/>
    <d v="2018-07-26T00:00:00"/>
    <x v="55"/>
    <n v="381"/>
  </r>
  <r>
    <x v="4"/>
    <x v="56"/>
    <x v="2"/>
    <x v="7"/>
    <s v="JO21RZA"/>
    <x v="330"/>
    <d v="2018-07-26T00:00:00"/>
    <x v="56"/>
    <n v="101"/>
  </r>
  <r>
    <x v="4"/>
    <x v="68"/>
    <x v="0"/>
    <x v="5"/>
    <s v="JE43T0A"/>
    <x v="125"/>
    <d v="2018-07-23T00:00:00"/>
    <x v="56"/>
    <n v="141"/>
  </r>
  <r>
    <x v="4"/>
    <x v="68"/>
    <x v="0"/>
    <x v="3"/>
    <s v="KR35YVA"/>
    <x v="331"/>
    <d v="2018-07-29T00:00:00"/>
    <x v="56"/>
    <n v="987"/>
  </r>
  <r>
    <x v="4"/>
    <x v="68"/>
    <x v="0"/>
    <x v="3"/>
    <s v="KR35YYA"/>
    <x v="332"/>
    <d v="2018-07-29T00:00:00"/>
    <x v="56"/>
    <n v="632"/>
  </r>
  <r>
    <x v="4"/>
    <x v="68"/>
    <x v="0"/>
    <x v="2"/>
    <s v="KR36AGA"/>
    <x v="333"/>
    <d v="2018-07-26T00:00:00"/>
    <x v="56"/>
    <n v="561"/>
  </r>
  <r>
    <x v="4"/>
    <x v="71"/>
    <x v="1"/>
    <x v="3"/>
    <s v="KR35XVA"/>
    <x v="334"/>
    <d v="2018-07-29T00:00:00"/>
    <x v="56"/>
    <n v="92"/>
  </r>
  <r>
    <x v="4"/>
    <x v="71"/>
    <x v="1"/>
    <x v="3"/>
    <s v="KR35XYA"/>
    <x v="335"/>
    <d v="2018-07-29T00:00:00"/>
    <x v="56"/>
    <n v="127"/>
  </r>
  <r>
    <x v="8"/>
    <x v="58"/>
    <x v="0"/>
    <x v="3"/>
    <s v="KU41LVA"/>
    <x v="336"/>
    <d v="2018-07-29T00:00:00"/>
    <x v="56"/>
    <n v="651"/>
  </r>
  <r>
    <x v="8"/>
    <x v="58"/>
    <x v="0"/>
    <x v="3"/>
    <s v="KU41LYA"/>
    <x v="337"/>
    <d v="2018-07-29T00:00:00"/>
    <x v="56"/>
    <n v="398"/>
  </r>
  <r>
    <x v="8"/>
    <x v="58"/>
    <x v="0"/>
    <x v="3"/>
    <s v="KU41OVA"/>
    <x v="338"/>
    <d v="2018-07-29T00:00:00"/>
    <x v="56"/>
    <n v="278"/>
  </r>
  <r>
    <x v="8"/>
    <x v="58"/>
    <x v="0"/>
    <x v="3"/>
    <s v="KU41OYA"/>
    <x v="339"/>
    <d v="2018-07-29T00:00:00"/>
    <x v="56"/>
    <n v="158"/>
  </r>
  <r>
    <x v="9"/>
    <x v="59"/>
    <x v="0"/>
    <x v="3"/>
    <s v="JT77TVA"/>
    <x v="71"/>
    <d v="2018-07-29T00:00:00"/>
    <x v="56"/>
    <n v="542"/>
  </r>
  <r>
    <x v="9"/>
    <x v="59"/>
    <x v="0"/>
    <x v="3"/>
    <s v="JT77TYA"/>
    <x v="232"/>
    <d v="2018-07-29T00:00:00"/>
    <x v="56"/>
    <n v="328"/>
  </r>
  <r>
    <x v="10"/>
    <x v="70"/>
    <x v="0"/>
    <x v="5"/>
    <s v="JE43Q0A"/>
    <x v="242"/>
    <d v="2018-07-23T00:00:00"/>
    <x v="56"/>
    <n v="36"/>
  </r>
  <r>
    <x v="10"/>
    <x v="70"/>
    <x v="0"/>
    <x v="2"/>
    <s v="KR35GGA"/>
    <x v="61"/>
    <d v="2018-07-26T00:00:00"/>
    <x v="56"/>
    <n v="94"/>
  </r>
  <r>
    <x v="10"/>
    <x v="70"/>
    <x v="0"/>
    <x v="3"/>
    <s v="KR35MVA"/>
    <x v="340"/>
    <d v="2018-07-29T00:00:00"/>
    <x v="56"/>
    <n v="1388"/>
  </r>
  <r>
    <x v="10"/>
    <x v="70"/>
    <x v="0"/>
    <x v="3"/>
    <s v="KR35MYA"/>
    <x v="341"/>
    <d v="2018-07-29T00:00:00"/>
    <x v="56"/>
    <n v="954"/>
  </r>
  <r>
    <x v="10"/>
    <x v="72"/>
    <x v="1"/>
    <x v="2"/>
    <s v="KR35HGA"/>
    <x v="68"/>
    <d v="2018-07-26T00:00:00"/>
    <x v="56"/>
    <n v="52"/>
  </r>
  <r>
    <x v="10"/>
    <x v="72"/>
    <x v="1"/>
    <x v="3"/>
    <s v="KR35JVA"/>
    <x v="53"/>
    <d v="2018-07-29T00:00:00"/>
    <x v="56"/>
    <n v="84"/>
  </r>
  <r>
    <x v="10"/>
    <x v="72"/>
    <x v="1"/>
    <x v="3"/>
    <s v="KR35JYA"/>
    <x v="24"/>
    <d v="2018-07-29T00:00:00"/>
    <x v="56"/>
    <n v="135"/>
  </r>
  <r>
    <x v="8"/>
    <x v="60"/>
    <x v="1"/>
    <x v="6"/>
    <s v="KU41QHA"/>
    <x v="121"/>
    <d v="2018-07-26T00:00:00"/>
    <x v="57"/>
    <n v="79"/>
  </r>
  <r>
    <x v="8"/>
    <x v="58"/>
    <x v="0"/>
    <x v="5"/>
    <s v="JF04I0A"/>
    <x v="342"/>
    <d v="2018-07-31T00:00:00"/>
    <x v="58"/>
    <n v="2379"/>
  </r>
  <r>
    <x v="11"/>
    <x v="73"/>
    <x v="1"/>
    <x v="3"/>
    <s v="KU77LYA"/>
    <x v="320"/>
    <d v="2018-07-31T00:00:00"/>
    <x v="58"/>
    <n v="200"/>
  </r>
  <r>
    <x v="11"/>
    <x v="73"/>
    <x v="1"/>
    <x v="3"/>
    <s v="KV29ZYA"/>
    <x v="343"/>
    <d v="2018-07-31T00:00:00"/>
    <x v="58"/>
    <n v="196"/>
  </r>
  <r>
    <x v="4"/>
    <x v="68"/>
    <x v="0"/>
    <x v="4"/>
    <n v="1458935"/>
    <x v="52"/>
    <d v="2018-07-29T00:00:00"/>
    <x v="59"/>
    <n v="30"/>
  </r>
  <r>
    <x v="4"/>
    <x v="71"/>
    <x v="1"/>
    <x v="4"/>
    <n v="1458934"/>
    <x v="114"/>
    <d v="2018-08-05T00:00:00"/>
    <x v="59"/>
    <n v="16"/>
  </r>
  <r>
    <x v="4"/>
    <x v="74"/>
    <x v="0"/>
    <x v="12"/>
    <n v="1445146"/>
    <x v="52"/>
    <d v="2018-08-06T00:00:00"/>
    <x v="59"/>
    <n v="30"/>
  </r>
  <r>
    <x v="4"/>
    <x v="74"/>
    <x v="0"/>
    <x v="5"/>
    <n v="1445150"/>
    <x v="57"/>
    <d v="2018-08-07T00:00:00"/>
    <x v="59"/>
    <n v="12"/>
  </r>
  <r>
    <x v="10"/>
    <x v="70"/>
    <x v="0"/>
    <x v="4"/>
    <n v="1458924"/>
    <x v="294"/>
    <d v="2018-08-05T00:00:00"/>
    <x v="59"/>
    <n v="40"/>
  </r>
  <r>
    <x v="10"/>
    <x v="72"/>
    <x v="1"/>
    <x v="4"/>
    <n v="1458923"/>
    <x v="30"/>
    <d v="2018-08-05T00:00:00"/>
    <x v="59"/>
    <n v="25"/>
  </r>
  <r>
    <x v="11"/>
    <x v="73"/>
    <x v="1"/>
    <x v="3"/>
    <s v="KU77LVA"/>
    <x v="26"/>
    <d v="2018-08-01T00:00:00"/>
    <x v="59"/>
    <n v="111"/>
  </r>
  <r>
    <x v="11"/>
    <x v="73"/>
    <x v="1"/>
    <x v="3"/>
    <s v="KV29ZVA"/>
    <x v="344"/>
    <d v="2018-08-01T00:00:00"/>
    <x v="59"/>
    <n v="120"/>
  </r>
  <r>
    <x v="11"/>
    <x v="73"/>
    <x v="1"/>
    <x v="3"/>
    <s v="KU77LTA"/>
    <x v="345"/>
    <d v="2018-08-03T00:00:00"/>
    <x v="60"/>
    <n v="160"/>
  </r>
  <r>
    <x v="11"/>
    <x v="73"/>
    <x v="1"/>
    <x v="6"/>
    <s v="KU77OHA"/>
    <x v="346"/>
    <d v="2018-08-03T00:00:00"/>
    <x v="60"/>
    <n v="197"/>
  </r>
  <r>
    <x v="11"/>
    <x v="73"/>
    <x v="1"/>
    <x v="6"/>
    <s v="KV29WHA"/>
    <x v="346"/>
    <d v="2018-08-03T00:00:00"/>
    <x v="60"/>
    <n v="197"/>
  </r>
  <r>
    <x v="4"/>
    <x v="74"/>
    <x v="0"/>
    <x v="1"/>
    <s v="KX26L5A"/>
    <x v="347"/>
    <d v="2018-08-09T00:00:00"/>
    <x v="61"/>
    <n v="274"/>
  </r>
  <r>
    <x v="4"/>
    <x v="74"/>
    <x v="0"/>
    <x v="6"/>
    <s v="KX26NHA"/>
    <x v="348"/>
    <d v="2018-08-09T00:00:00"/>
    <x v="61"/>
    <n v="411"/>
  </r>
  <r>
    <x v="4"/>
    <x v="74"/>
    <x v="0"/>
    <x v="3"/>
    <s v="KX26OTA"/>
    <x v="349"/>
    <d v="2018-08-09T00:00:00"/>
    <x v="61"/>
    <n v="986"/>
  </r>
  <r>
    <x v="4"/>
    <x v="75"/>
    <x v="1"/>
    <x v="6"/>
    <s v="KX05ZHA"/>
    <x v="312"/>
    <d v="2018-08-09T00:00:00"/>
    <x v="61"/>
    <n v="69"/>
  </r>
  <r>
    <x v="4"/>
    <x v="75"/>
    <x v="1"/>
    <x v="1"/>
    <s v="KX06O5A"/>
    <x v="27"/>
    <d v="2018-08-09T00:00:00"/>
    <x v="61"/>
    <n v="130"/>
  </r>
  <r>
    <x v="4"/>
    <x v="75"/>
    <x v="1"/>
    <x v="3"/>
    <s v="KX06XTA"/>
    <x v="310"/>
    <d v="2018-08-09T00:00:00"/>
    <x v="61"/>
    <n v="246"/>
  </r>
  <r>
    <x v="8"/>
    <x v="58"/>
    <x v="0"/>
    <x v="6"/>
    <s v="KU40UHA"/>
    <x v="350"/>
    <d v="2018-08-09T00:00:00"/>
    <x v="61"/>
    <n v="661"/>
  </r>
  <r>
    <x v="8"/>
    <x v="58"/>
    <x v="0"/>
    <x v="6"/>
    <s v="KU41JHA"/>
    <x v="351"/>
    <d v="2018-08-09T00:00:00"/>
    <x v="61"/>
    <n v="284"/>
  </r>
  <r>
    <x v="11"/>
    <x v="73"/>
    <x v="1"/>
    <x v="3"/>
    <s v="KV29ZTA"/>
    <x v="190"/>
    <d v="2018-08-03T00:00:00"/>
    <x v="61"/>
    <n v="155"/>
  </r>
  <r>
    <x v="11"/>
    <x v="73"/>
    <x v="1"/>
    <x v="1"/>
    <s v="KU77M5A"/>
    <x v="352"/>
    <d v="2018-08-01T00:00:00"/>
    <x v="62"/>
    <n v="78"/>
  </r>
  <r>
    <x v="11"/>
    <x v="73"/>
    <x v="1"/>
    <x v="2"/>
    <s v="KU77NGA"/>
    <x v="249"/>
    <d v="2018-08-01T00:00:00"/>
    <x v="62"/>
    <n v="38"/>
  </r>
  <r>
    <x v="11"/>
    <x v="73"/>
    <x v="1"/>
    <x v="2"/>
    <s v="KV29TGA"/>
    <x v="249"/>
    <d v="2018-08-01T00:00:00"/>
    <x v="62"/>
    <n v="38"/>
  </r>
  <r>
    <x v="11"/>
    <x v="73"/>
    <x v="1"/>
    <x v="1"/>
    <s v="KV29Y5A"/>
    <x v="352"/>
    <d v="2018-08-01T00:00:00"/>
    <x v="62"/>
    <n v="78"/>
  </r>
  <r>
    <x v="11"/>
    <x v="73"/>
    <x v="1"/>
    <x v="3"/>
    <s v="LE65QYA"/>
    <x v="353"/>
    <d v="2018-08-07T00:00:00"/>
    <x v="63"/>
    <n v="18"/>
  </r>
  <r>
    <x v="11"/>
    <x v="73"/>
    <x v="1"/>
    <x v="3"/>
    <s v="LE65QVA"/>
    <x v="353"/>
    <d v="2018-08-08T00:00:00"/>
    <x v="64"/>
    <n v="18"/>
  </r>
  <r>
    <x v="4"/>
    <x v="76"/>
    <x v="2"/>
    <x v="7"/>
    <s v="KR36E  ZA"/>
    <x v="40"/>
    <d v="2018-08-13T00:00:00"/>
    <x v="65"/>
    <n v="63"/>
  </r>
  <r>
    <x v="4"/>
    <x v="74"/>
    <x v="0"/>
    <x v="2"/>
    <s v="KX26MGA"/>
    <x v="354"/>
    <d v="2018-08-09T00:00:00"/>
    <x v="65"/>
    <n v="342"/>
  </r>
  <r>
    <x v="4"/>
    <x v="74"/>
    <x v="0"/>
    <x v="3"/>
    <s v="KX26OVA"/>
    <x v="355"/>
    <d v="2018-08-12T00:00:00"/>
    <x v="65"/>
    <n v="1125"/>
  </r>
  <r>
    <x v="4"/>
    <x v="74"/>
    <x v="0"/>
    <x v="3"/>
    <s v="KX26OYA"/>
    <x v="356"/>
    <d v="2018-08-12T00:00:00"/>
    <x v="65"/>
    <n v="732"/>
  </r>
  <r>
    <x v="4"/>
    <x v="75"/>
    <x v="1"/>
    <x v="2"/>
    <s v="KX06VGA"/>
    <x v="68"/>
    <d v="2018-08-09T00:00:00"/>
    <x v="65"/>
    <n v="50"/>
  </r>
  <r>
    <x v="4"/>
    <x v="75"/>
    <x v="1"/>
    <x v="3"/>
    <s v="KX06XVA"/>
    <x v="357"/>
    <d v="2018-08-12T00:00:00"/>
    <x v="65"/>
    <n v="343"/>
  </r>
  <r>
    <x v="4"/>
    <x v="75"/>
    <x v="1"/>
    <x v="3"/>
    <s v="KX06XYA"/>
    <x v="188"/>
    <d v="2018-08-12T00:00:00"/>
    <x v="65"/>
    <n v="328"/>
  </r>
  <r>
    <x v="8"/>
    <x v="58"/>
    <x v="0"/>
    <x v="2"/>
    <s v="KU41KGA"/>
    <x v="68"/>
    <d v="2018-08-09T00:00:00"/>
    <x v="65"/>
    <n v="50"/>
  </r>
  <r>
    <x v="8"/>
    <x v="58"/>
    <x v="0"/>
    <x v="2"/>
    <s v="KU40VGA"/>
    <x v="68"/>
    <d v="2018-08-09T00:00:00"/>
    <x v="66"/>
    <n v="50"/>
  </r>
  <r>
    <x v="10"/>
    <x v="62"/>
    <x v="0"/>
    <x v="3"/>
    <s v="JT78MTA"/>
    <x v="358"/>
    <d v="2018-07-05T00:00:00"/>
    <x v="66"/>
    <n v="1521"/>
  </r>
  <r>
    <x v="10"/>
    <x v="62"/>
    <x v="0"/>
    <x v="6"/>
    <s v="JT78THA"/>
    <x v="359"/>
    <d v="2018-07-05T00:00:00"/>
    <x v="66"/>
    <n v="1071"/>
  </r>
  <r>
    <x v="11"/>
    <x v="73"/>
    <x v="1"/>
    <x v="3"/>
    <s v="LE65QTA"/>
    <x v="360"/>
    <d v="2018-08-10T00:00:00"/>
    <x v="66"/>
    <n v="14"/>
  </r>
  <r>
    <x v="4"/>
    <x v="68"/>
    <x v="0"/>
    <x v="3"/>
    <s v="KR36FTA"/>
    <x v="361"/>
    <d v="2018-08-16T00:00:00"/>
    <x v="67"/>
    <n v="480"/>
  </r>
  <r>
    <x v="10"/>
    <x v="70"/>
    <x v="0"/>
    <x v="3"/>
    <s v="KR35PTA"/>
    <x v="362"/>
    <d v="2018-08-16T00:00:00"/>
    <x v="67"/>
    <n v="951"/>
  </r>
  <r>
    <x v="10"/>
    <x v="72"/>
    <x v="1"/>
    <x v="6"/>
    <s v="KR35IHA"/>
    <x v="251"/>
    <d v="2018-08-16T00:00:00"/>
    <x v="67"/>
    <n v="70"/>
  </r>
  <r>
    <x v="4"/>
    <x v="74"/>
    <x v="0"/>
    <x v="5"/>
    <s v="JE43L0A"/>
    <x v="242"/>
    <d v="2018-08-06T00:00:00"/>
    <x v="68"/>
    <n v="36"/>
  </r>
  <r>
    <x v="4"/>
    <x v="74"/>
    <x v="0"/>
    <x v="4"/>
    <n v="1464904"/>
    <x v="30"/>
    <d v="2018-08-20T00:00:00"/>
    <x v="69"/>
    <n v="25"/>
  </r>
  <r>
    <x v="4"/>
    <x v="75"/>
    <x v="1"/>
    <x v="4"/>
    <n v="1464903"/>
    <x v="114"/>
    <d v="2018-08-20T00:00:00"/>
    <x v="69"/>
    <n v="16"/>
  </r>
  <r>
    <x v="4"/>
    <x v="68"/>
    <x v="0"/>
    <x v="1"/>
    <s v="KR36C5A"/>
    <x v="165"/>
    <d v="2018-08-23T00:00:00"/>
    <x v="70"/>
    <n v="191"/>
  </r>
  <r>
    <x v="10"/>
    <x v="70"/>
    <x v="0"/>
    <x v="1"/>
    <s v="KR35O5A"/>
    <x v="363"/>
    <d v="2018-08-23T00:00:00"/>
    <x v="70"/>
    <n v="226"/>
  </r>
  <r>
    <x v="4"/>
    <x v="68"/>
    <x v="0"/>
    <x v="3"/>
    <s v="KR36FVA"/>
    <x v="364"/>
    <d v="2018-08-26T00:00:00"/>
    <x v="71"/>
    <n v="552"/>
  </r>
  <r>
    <x v="4"/>
    <x v="68"/>
    <x v="0"/>
    <x v="3"/>
    <s v="KR36FYA"/>
    <x v="14"/>
    <d v="2018-08-26T00:00:00"/>
    <x v="71"/>
    <n v="369"/>
  </r>
  <r>
    <x v="10"/>
    <x v="70"/>
    <x v="0"/>
    <x v="3"/>
    <s v="KR35PVA"/>
    <x v="365"/>
    <d v="2018-08-26T00:00:00"/>
    <x v="71"/>
    <n v="918"/>
  </r>
  <r>
    <x v="10"/>
    <x v="70"/>
    <x v="0"/>
    <x v="3"/>
    <s v="KR35PYA"/>
    <x v="366"/>
    <d v="2018-08-26T00:00:00"/>
    <x v="71"/>
    <n v="594"/>
  </r>
  <r>
    <x v="10"/>
    <x v="70"/>
    <x v="0"/>
    <x v="5"/>
    <s v="JF04Q0A"/>
    <x v="259"/>
    <d v="2018-08-28T00:00:00"/>
    <x v="72"/>
    <n v="722"/>
  </r>
  <r>
    <x v="11"/>
    <x v="77"/>
    <x v="1"/>
    <x v="2"/>
    <s v="LE07ZGA"/>
    <x v="294"/>
    <d v="2018-08-01T00:00:00"/>
    <x v="73"/>
    <n v="42"/>
  </r>
  <r>
    <x v="11"/>
    <x v="77"/>
    <x v="1"/>
    <x v="2"/>
    <s v="LE08AGA"/>
    <x v="294"/>
    <d v="2018-08-01T00:00:00"/>
    <x v="73"/>
    <n v="42"/>
  </r>
  <r>
    <x v="11"/>
    <x v="77"/>
    <x v="1"/>
    <x v="1"/>
    <s v="LE08B5A"/>
    <x v="53"/>
    <d v="2018-08-01T00:00:00"/>
    <x v="73"/>
    <n v="84"/>
  </r>
  <r>
    <x v="11"/>
    <x v="77"/>
    <x v="1"/>
    <x v="1"/>
    <s v="LE08C5A"/>
    <x v="53"/>
    <d v="2018-08-01T00:00:00"/>
    <x v="73"/>
    <n v="81"/>
  </r>
  <r>
    <x v="11"/>
    <x v="77"/>
    <x v="1"/>
    <x v="6"/>
    <s v="LE08DHA"/>
    <x v="238"/>
    <d v="2018-08-03T00:00:00"/>
    <x v="73"/>
    <n v="208"/>
  </r>
  <r>
    <x v="11"/>
    <x v="77"/>
    <x v="1"/>
    <x v="6"/>
    <s v="LE08EHA"/>
    <x v="238"/>
    <d v="2018-08-03T00:00:00"/>
    <x v="73"/>
    <n v="210"/>
  </r>
  <r>
    <x v="11"/>
    <x v="77"/>
    <x v="1"/>
    <x v="3"/>
    <s v="LE08GTA"/>
    <x v="367"/>
    <d v="2018-08-03T00:00:00"/>
    <x v="73"/>
    <n v="168"/>
  </r>
  <r>
    <x v="11"/>
    <x v="77"/>
    <x v="1"/>
    <x v="3"/>
    <s v="LE08GYA"/>
    <x v="368"/>
    <d v="2018-07-31T00:00:00"/>
    <x v="73"/>
    <n v="204"/>
  </r>
  <r>
    <x v="11"/>
    <x v="77"/>
    <x v="1"/>
    <x v="3"/>
    <s v="LE08GVA"/>
    <x v="369"/>
    <d v="2018-08-01T00:00:00"/>
    <x v="74"/>
    <n v="108"/>
  </r>
  <r>
    <x v="11"/>
    <x v="77"/>
    <x v="1"/>
    <x v="3"/>
    <s v="LE08FYA"/>
    <x v="370"/>
    <d v="2018-07-31T00:00:00"/>
    <x v="75"/>
    <n v="196"/>
  </r>
  <r>
    <x v="11"/>
    <x v="77"/>
    <x v="1"/>
    <x v="3"/>
    <s v="LE08FTA"/>
    <x v="296"/>
    <d v="2018-08-03T00:00:00"/>
    <x v="76"/>
    <n v="159"/>
  </r>
  <r>
    <x v="11"/>
    <x v="77"/>
    <x v="1"/>
    <x v="3"/>
    <s v="LE08FVA"/>
    <x v="146"/>
    <d v="2018-08-01T00:00:00"/>
    <x v="76"/>
    <n v="107"/>
  </r>
  <r>
    <x v="5"/>
    <x v="78"/>
    <x v="3"/>
    <x v="12"/>
    <s v="1474450"/>
    <x v="371"/>
    <d v="2018-11-19T00:00:00"/>
    <x v="77"/>
    <n v="280"/>
  </r>
  <r>
    <x v="5"/>
    <x v="78"/>
    <x v="3"/>
    <x v="5"/>
    <s v="1474796"/>
    <x v="6"/>
    <d v="2018-11-20T00:00:00"/>
    <x v="77"/>
    <n v="24"/>
  </r>
  <r>
    <x v="5"/>
    <x v="79"/>
    <x v="3"/>
    <x v="5"/>
    <s v="1474797"/>
    <x v="87"/>
    <d v="2018-11-20T00:00:00"/>
    <x v="77"/>
    <n v="70"/>
  </r>
  <r>
    <x v="5"/>
    <x v="79"/>
    <x v="3"/>
    <x v="1"/>
    <s v="LR90WGA"/>
    <x v="372"/>
    <d v="2018-11-22T00:00:00"/>
    <x v="77"/>
    <n v="150"/>
  </r>
  <r>
    <x v="5"/>
    <x v="80"/>
    <x v="4"/>
    <x v="3"/>
    <s v="LR90VTA"/>
    <x v="295"/>
    <d v="2018-12-20T00:00:00"/>
    <x v="77"/>
    <n v="10"/>
  </r>
  <r>
    <x v="12"/>
    <x v="81"/>
    <x v="3"/>
    <x v="1"/>
    <s v="LU48OGA"/>
    <x v="35"/>
    <d v="2018-11-22T00:00:00"/>
    <x v="77"/>
    <n v="212"/>
  </r>
  <r>
    <x v="12"/>
    <x v="81"/>
    <x v="3"/>
    <x v="1"/>
    <s v="LU48SGA"/>
    <x v="347"/>
    <d v="2018-11-22T00:00:00"/>
    <x v="77"/>
    <n v="275"/>
  </r>
  <r>
    <x v="12"/>
    <x v="82"/>
    <x v="4"/>
    <x v="3"/>
    <s v="LR98KHA"/>
    <x v="373"/>
    <d v="2018-12-20T00:00:00"/>
    <x v="77"/>
    <n v="123"/>
  </r>
  <r>
    <x v="12"/>
    <x v="83"/>
    <x v="3"/>
    <x v="3"/>
    <s v="LS12XTA"/>
    <x v="374"/>
    <d v="2018-11-22T00:00:00"/>
    <x v="77"/>
    <n v="2401"/>
  </r>
  <r>
    <x v="12"/>
    <x v="83"/>
    <x v="3"/>
    <x v="3"/>
    <s v="LS12XVA"/>
    <x v="375"/>
    <d v="2018-11-25T00:00:00"/>
    <x v="77"/>
    <n v="1949"/>
  </r>
  <r>
    <x v="12"/>
    <x v="84"/>
    <x v="4"/>
    <x v="3"/>
    <s v="LS04ETA"/>
    <x v="376"/>
    <d v="2018-11-22T00:00:00"/>
    <x v="77"/>
    <n v="21"/>
  </r>
  <r>
    <x v="12"/>
    <x v="84"/>
    <x v="4"/>
    <x v="3"/>
    <s v="LS04EVA"/>
    <x v="377"/>
    <d v="2018-11-25T00:00:00"/>
    <x v="77"/>
    <n v="66"/>
  </r>
  <r>
    <x v="12"/>
    <x v="85"/>
    <x v="3"/>
    <x v="1"/>
    <s v="LS09GGA"/>
    <x v="202"/>
    <d v="2018-11-22T00:00:00"/>
    <x v="77"/>
    <n v="137"/>
  </r>
  <r>
    <x v="12"/>
    <x v="85"/>
    <x v="3"/>
    <x v="1"/>
    <s v="LS15G5A"/>
    <x v="0"/>
    <d v="2018-11-22T00:00:00"/>
    <x v="77"/>
    <n v="149"/>
  </r>
  <r>
    <x v="12"/>
    <x v="86"/>
    <x v="4"/>
    <x v="3"/>
    <s v="LS04FVA"/>
    <x v="378"/>
    <d v="2018-11-25T00:00:00"/>
    <x v="77"/>
    <n v="352"/>
  </r>
  <r>
    <x v="12"/>
    <x v="86"/>
    <x v="4"/>
    <x v="3"/>
    <s v="LS04FYA"/>
    <x v="379"/>
    <d v="2018-11-25T00:00:00"/>
    <x v="77"/>
    <n v="396"/>
  </r>
  <r>
    <x v="13"/>
    <x v="87"/>
    <x v="4"/>
    <x v="12"/>
    <s v="1473211"/>
    <x v="360"/>
    <d v="2018-12-10T00:00:00"/>
    <x v="77"/>
    <n v="14"/>
  </r>
  <r>
    <x v="13"/>
    <x v="87"/>
    <x v="4"/>
    <x v="3"/>
    <s v="LS03RTA"/>
    <x v="380"/>
    <d v="2018-12-20T00:00:00"/>
    <x v="77"/>
    <n v="21"/>
  </r>
  <r>
    <x v="13"/>
    <x v="87"/>
    <x v="4"/>
    <x v="3"/>
    <s v="LS09HHA"/>
    <x v="381"/>
    <d v="2018-11-22T00:00:00"/>
    <x v="77"/>
    <n v="533"/>
  </r>
  <r>
    <x v="5"/>
    <x v="79"/>
    <x v="3"/>
    <x v="3"/>
    <s v="LS13KVA"/>
    <x v="311"/>
    <d v="2018-11-25T00:00:00"/>
    <x v="78"/>
    <n v="78"/>
  </r>
  <r>
    <x v="12"/>
    <x v="81"/>
    <x v="3"/>
    <x v="3"/>
    <s v="LU50GTA"/>
    <x v="382"/>
    <d v="2018-11-22T00:00:00"/>
    <x v="78"/>
    <n v="2079"/>
  </r>
  <r>
    <x v="5"/>
    <x v="78"/>
    <x v="3"/>
    <x v="1"/>
    <s v="LS05AGA"/>
    <x v="7"/>
    <d v="2018-11-22T00:00:00"/>
    <x v="79"/>
    <n v="100"/>
  </r>
  <r>
    <x v="5"/>
    <x v="78"/>
    <x v="3"/>
    <x v="3"/>
    <s v="LS05THA"/>
    <x v="383"/>
    <d v="2018-11-22T00:00:00"/>
    <x v="79"/>
    <n v="757"/>
  </r>
  <r>
    <x v="5"/>
    <x v="78"/>
    <x v="3"/>
    <x v="1"/>
    <s v="LS06B5A"/>
    <x v="384"/>
    <d v="2018-11-22T00:00:00"/>
    <x v="79"/>
    <n v="257"/>
  </r>
  <r>
    <x v="5"/>
    <x v="78"/>
    <x v="3"/>
    <x v="3"/>
    <s v="LS10QTA"/>
    <x v="385"/>
    <d v="2018-11-22T00:00:00"/>
    <x v="79"/>
    <n v="1298"/>
  </r>
  <r>
    <x v="5"/>
    <x v="88"/>
    <x v="4"/>
    <x v="3"/>
    <s v="LS05HTA"/>
    <x v="327"/>
    <d v="2018-11-22T00:00:00"/>
    <x v="79"/>
    <n v="96"/>
  </r>
  <r>
    <x v="5"/>
    <x v="88"/>
    <x v="4"/>
    <x v="1"/>
    <s v="LS07O5A"/>
    <x v="240"/>
    <d v="2018-11-22T00:00:00"/>
    <x v="79"/>
    <n v="109"/>
  </r>
  <r>
    <x v="5"/>
    <x v="88"/>
    <x v="4"/>
    <x v="1"/>
    <s v="LS10SGA"/>
    <x v="68"/>
    <d v="2018-11-22T00:00:00"/>
    <x v="79"/>
    <n v="50"/>
  </r>
  <r>
    <x v="5"/>
    <x v="88"/>
    <x v="4"/>
    <x v="3"/>
    <s v="LS14LHA"/>
    <x v="238"/>
    <d v="2018-11-22T00:00:00"/>
    <x v="79"/>
    <n v="202"/>
  </r>
  <r>
    <x v="5"/>
    <x v="79"/>
    <x v="3"/>
    <x v="3"/>
    <s v="LR91DTA"/>
    <x v="386"/>
    <d v="2018-11-22T00:00:00"/>
    <x v="79"/>
    <n v="2483"/>
  </r>
  <r>
    <x v="5"/>
    <x v="79"/>
    <x v="3"/>
    <x v="3"/>
    <s v="LR91DVA"/>
    <x v="387"/>
    <d v="2018-11-25T00:00:00"/>
    <x v="79"/>
    <n v="2067"/>
  </r>
  <r>
    <x v="5"/>
    <x v="79"/>
    <x v="3"/>
    <x v="1"/>
    <s v="LR92A5A"/>
    <x v="388"/>
    <d v="2018-11-22T00:00:00"/>
    <x v="79"/>
    <n v="521"/>
  </r>
  <r>
    <x v="5"/>
    <x v="79"/>
    <x v="3"/>
    <x v="3"/>
    <s v="LS04LHA"/>
    <x v="389"/>
    <d v="2018-11-22T00:00:00"/>
    <x v="79"/>
    <n v="690"/>
  </r>
  <r>
    <x v="5"/>
    <x v="79"/>
    <x v="3"/>
    <x v="1"/>
    <s v="LS08S5A"/>
    <x v="68"/>
    <d v="2018-11-22T00:00:00"/>
    <x v="79"/>
    <n v="48"/>
  </r>
  <r>
    <x v="5"/>
    <x v="79"/>
    <x v="3"/>
    <x v="1"/>
    <s v="LS12WGA"/>
    <x v="68"/>
    <d v="2018-11-22T00:00:00"/>
    <x v="79"/>
    <n v="48"/>
  </r>
  <r>
    <x v="5"/>
    <x v="79"/>
    <x v="3"/>
    <x v="3"/>
    <s v="LS13KTA"/>
    <x v="330"/>
    <d v="2018-11-22T00:00:00"/>
    <x v="79"/>
    <n v="97"/>
  </r>
  <r>
    <x v="5"/>
    <x v="80"/>
    <x v="4"/>
    <x v="1"/>
    <s v="LR90X5A"/>
    <x v="7"/>
    <d v="2018-11-22T00:00:00"/>
    <x v="79"/>
    <n v="100"/>
  </r>
  <r>
    <x v="5"/>
    <x v="80"/>
    <x v="4"/>
    <x v="3"/>
    <s v="LR91UTA"/>
    <x v="360"/>
    <d v="2018-11-22T00:00:00"/>
    <x v="79"/>
    <n v="14"/>
  </r>
  <r>
    <x v="5"/>
    <x v="80"/>
    <x v="4"/>
    <x v="3"/>
    <s v="LR91UVA"/>
    <x v="294"/>
    <d v="2018-11-25T00:00:00"/>
    <x v="79"/>
    <n v="40"/>
  </r>
  <r>
    <x v="5"/>
    <x v="80"/>
    <x v="4"/>
    <x v="3"/>
    <s v="LS03CHA"/>
    <x v="55"/>
    <d v="2018-11-22T00:00:00"/>
    <x v="79"/>
    <n v="94"/>
  </r>
  <r>
    <x v="5"/>
    <x v="80"/>
    <x v="4"/>
    <x v="1"/>
    <s v="LS06GGA"/>
    <x v="68"/>
    <d v="2018-11-22T00:00:00"/>
    <x v="79"/>
    <n v="49"/>
  </r>
  <r>
    <x v="5"/>
    <x v="81"/>
    <x v="3"/>
    <x v="12"/>
    <s v="1470713"/>
    <x v="370"/>
    <d v="2018-12-10T00:00:00"/>
    <x v="79"/>
    <n v="205"/>
  </r>
  <r>
    <x v="12"/>
    <x v="81"/>
    <x v="3"/>
    <x v="1"/>
    <s v="LU49C5A"/>
    <x v="390"/>
    <d v="2018-11-22T00:00:00"/>
    <x v="79"/>
    <n v="644"/>
  </r>
  <r>
    <x v="12"/>
    <x v="81"/>
    <x v="3"/>
    <x v="1"/>
    <s v="LU49L5A"/>
    <x v="268"/>
    <d v="2018-11-22T00:00:00"/>
    <x v="79"/>
    <n v="1030"/>
  </r>
  <r>
    <x v="12"/>
    <x v="81"/>
    <x v="3"/>
    <x v="3"/>
    <s v="LU49UHA"/>
    <x v="391"/>
    <d v="2018-11-22T00:00:00"/>
    <x v="79"/>
    <n v="3274"/>
  </r>
  <r>
    <x v="12"/>
    <x v="81"/>
    <x v="3"/>
    <x v="3"/>
    <s v="LU50BHA"/>
    <x v="392"/>
    <d v="2018-11-22T00:00:00"/>
    <x v="79"/>
    <n v="4306"/>
  </r>
  <r>
    <x v="12"/>
    <x v="81"/>
    <x v="3"/>
    <x v="3"/>
    <s v="LU50GVA"/>
    <x v="393"/>
    <d v="2018-11-25T00:00:00"/>
    <x v="79"/>
    <n v="1634"/>
  </r>
  <r>
    <x v="12"/>
    <x v="81"/>
    <x v="3"/>
    <x v="3"/>
    <s v="LU50MYA"/>
    <x v="394"/>
    <d v="2018-11-25T00:00:00"/>
    <x v="79"/>
    <n v="2870"/>
  </r>
  <r>
    <x v="12"/>
    <x v="82"/>
    <x v="4"/>
    <x v="3"/>
    <s v="LR98PTA"/>
    <x v="194"/>
    <d v="2018-11-22T00:00:00"/>
    <x v="79"/>
    <n v="606"/>
  </r>
  <r>
    <x v="12"/>
    <x v="82"/>
    <x v="4"/>
    <x v="3"/>
    <s v="LR98PVA"/>
    <x v="395"/>
    <d v="2018-11-25T00:00:00"/>
    <x v="79"/>
    <n v="661"/>
  </r>
  <r>
    <x v="12"/>
    <x v="82"/>
    <x v="4"/>
    <x v="3"/>
    <s v="LR98PYA"/>
    <x v="166"/>
    <d v="2018-11-25T00:00:00"/>
    <x v="79"/>
    <n v="740"/>
  </r>
  <r>
    <x v="12"/>
    <x v="82"/>
    <x v="4"/>
    <x v="1"/>
    <s v="LS05E5A"/>
    <x v="125"/>
    <d v="2018-11-22T00:00:00"/>
    <x v="79"/>
    <n v="145"/>
  </r>
  <r>
    <x v="12"/>
    <x v="82"/>
    <x v="4"/>
    <x v="3"/>
    <s v="LS05RHA"/>
    <x v="129"/>
    <d v="2018-11-22T00:00:00"/>
    <x v="79"/>
    <n v="345"/>
  </r>
  <r>
    <x v="12"/>
    <x v="82"/>
    <x v="4"/>
    <x v="3"/>
    <s v="LS14TTA"/>
    <x v="396"/>
    <d v="2018-11-22T00:00:00"/>
    <x v="79"/>
    <n v="31"/>
  </r>
  <r>
    <x v="12"/>
    <x v="82"/>
    <x v="4"/>
    <x v="3"/>
    <s v="LS14TVA"/>
    <x v="7"/>
    <d v="2018-11-25T00:00:00"/>
    <x v="79"/>
    <n v="104"/>
  </r>
  <r>
    <x v="12"/>
    <x v="82"/>
    <x v="4"/>
    <x v="3"/>
    <s v="LS14TYA"/>
    <x v="397"/>
    <d v="2018-11-25T00:00:00"/>
    <x v="79"/>
    <n v="158"/>
  </r>
  <r>
    <x v="12"/>
    <x v="83"/>
    <x v="3"/>
    <x v="3"/>
    <s v="LS12XYA"/>
    <x v="398"/>
    <d v="2018-11-25T00:00:00"/>
    <x v="79"/>
    <n v="1504"/>
  </r>
  <r>
    <x v="12"/>
    <x v="83"/>
    <x v="3"/>
    <x v="1"/>
    <s v="LS13IGA"/>
    <x v="66"/>
    <d v="2018-11-22T00:00:00"/>
    <x v="79"/>
    <n v="237"/>
  </r>
  <r>
    <x v="12"/>
    <x v="89"/>
    <x v="3"/>
    <x v="12"/>
    <s v="1470662"/>
    <x v="294"/>
    <d v="2018-12-10T00:00:00"/>
    <x v="79"/>
    <n v="40"/>
  </r>
  <r>
    <x v="12"/>
    <x v="89"/>
    <x v="3"/>
    <x v="5"/>
    <s v="1474160"/>
    <x v="330"/>
    <d v="2018-11-20T00:00:00"/>
    <x v="79"/>
    <n v="102"/>
  </r>
  <r>
    <x v="12"/>
    <x v="84"/>
    <x v="4"/>
    <x v="3"/>
    <s v="LS04EYA"/>
    <x v="81"/>
    <d v="2018-11-25T00:00:00"/>
    <x v="79"/>
    <n v="106"/>
  </r>
  <r>
    <x v="12"/>
    <x v="84"/>
    <x v="4"/>
    <x v="3"/>
    <s v="LS08LHA"/>
    <x v="399"/>
    <d v="2018-11-22T00:00:00"/>
    <x v="79"/>
    <n v="245"/>
  </r>
  <r>
    <x v="12"/>
    <x v="84"/>
    <x v="4"/>
    <x v="1"/>
    <s v="LS14R5A"/>
    <x v="277"/>
    <d v="2018-11-22T00:00:00"/>
    <x v="79"/>
    <n v="94"/>
  </r>
  <r>
    <x v="12"/>
    <x v="85"/>
    <x v="3"/>
    <x v="3"/>
    <s v="LS13RHA"/>
    <x v="145"/>
    <d v="2018-12-20T00:00:00"/>
    <x v="79"/>
    <n v="709"/>
  </r>
  <r>
    <x v="12"/>
    <x v="85"/>
    <x v="3"/>
    <x v="3"/>
    <s v="LS14KTA"/>
    <x v="323"/>
    <d v="2018-12-20T00:00:00"/>
    <x v="79"/>
    <n v="508"/>
  </r>
  <r>
    <x v="12"/>
    <x v="85"/>
    <x v="3"/>
    <x v="3"/>
    <s v="LS14KVA"/>
    <x v="400"/>
    <d v="2018-12-23T00:00:00"/>
    <x v="79"/>
    <n v="469"/>
  </r>
  <r>
    <x v="12"/>
    <x v="85"/>
    <x v="3"/>
    <x v="5"/>
    <s v="MT95G0A"/>
    <x v="24"/>
    <d v="2018-11-19T00:00:00"/>
    <x v="79"/>
    <n v="129"/>
  </r>
  <r>
    <x v="12"/>
    <x v="86"/>
    <x v="4"/>
    <x v="3"/>
    <s v="LS14ZVA"/>
    <x v="54"/>
    <d v="2018-12-23T00:00:00"/>
    <x v="79"/>
    <n v="18"/>
  </r>
  <r>
    <x v="12"/>
    <x v="86"/>
    <x v="4"/>
    <x v="3"/>
    <s v="LS14ZYA"/>
    <x v="396"/>
    <d v="2018-12-23T00:00:00"/>
    <x v="79"/>
    <n v="31"/>
  </r>
  <r>
    <x v="12"/>
    <x v="86"/>
    <x v="4"/>
    <x v="3"/>
    <s v="LS04FTA"/>
    <x v="401"/>
    <d v="2018-11-22T00:00:00"/>
    <x v="79"/>
    <n v="341"/>
  </r>
  <r>
    <x v="12"/>
    <x v="90"/>
    <x v="3"/>
    <x v="12"/>
    <s v="1470665"/>
    <x v="276"/>
    <d v="2018-12-10T00:00:00"/>
    <x v="79"/>
    <n v="43"/>
  </r>
  <r>
    <x v="12"/>
    <x v="90"/>
    <x v="3"/>
    <x v="3"/>
    <s v="LS12FTA"/>
    <x v="402"/>
    <d v="2018-12-20T00:00:00"/>
    <x v="79"/>
    <n v="1217"/>
  </r>
  <r>
    <x v="12"/>
    <x v="90"/>
    <x v="3"/>
    <x v="3"/>
    <s v="LS12FVA"/>
    <x v="403"/>
    <d v="2018-12-23T00:00:00"/>
    <x v="79"/>
    <n v="932"/>
  </r>
  <r>
    <x v="12"/>
    <x v="90"/>
    <x v="3"/>
    <x v="3"/>
    <s v="LS12FYA"/>
    <x v="404"/>
    <d v="2018-12-23T00:00:00"/>
    <x v="79"/>
    <n v="785"/>
  </r>
  <r>
    <x v="12"/>
    <x v="81"/>
    <x v="3"/>
    <x v="3"/>
    <s v="LU50GYA"/>
    <x v="405"/>
    <d v="2018-11-25T00:00:00"/>
    <x v="80"/>
    <n v="1352"/>
  </r>
  <r>
    <x v="13"/>
    <x v="87"/>
    <x v="4"/>
    <x v="3"/>
    <s v="LS03RVA"/>
    <x v="376"/>
    <d v="2018-12-23T00:00:00"/>
    <x v="80"/>
    <n v="21"/>
  </r>
  <r>
    <x v="13"/>
    <x v="87"/>
    <x v="4"/>
    <x v="3"/>
    <s v="LS11CHA"/>
    <x v="296"/>
    <d v="2018-12-20T00:00:00"/>
    <x v="80"/>
    <n v="165"/>
  </r>
  <r>
    <x v="13"/>
    <x v="87"/>
    <x v="4"/>
    <x v="3"/>
    <s v="LS03KTA"/>
    <x v="406"/>
    <d v="2018-11-22T00:00:00"/>
    <x v="80"/>
    <n v="587"/>
  </r>
  <r>
    <x v="13"/>
    <x v="87"/>
    <x v="4"/>
    <x v="3"/>
    <s v="LS03KVA"/>
    <x v="407"/>
    <d v="2018-11-25T00:00:00"/>
    <x v="80"/>
    <n v="638"/>
  </r>
  <r>
    <x v="13"/>
    <x v="91"/>
    <x v="3"/>
    <x v="3"/>
    <s v="LS10VHA"/>
    <x v="408"/>
    <d v="2018-12-20T00:00:00"/>
    <x v="80"/>
    <n v="855"/>
  </r>
  <r>
    <x v="13"/>
    <x v="91"/>
    <x v="3"/>
    <x v="12"/>
    <s v="1474265"/>
    <x v="146"/>
    <d v="2018-11-19T00:00:00"/>
    <x v="80"/>
    <n v="110"/>
  </r>
  <r>
    <x v="13"/>
    <x v="91"/>
    <x v="3"/>
    <x v="3"/>
    <s v="LS03ZTA"/>
    <x v="409"/>
    <d v="2018-11-22T00:00:00"/>
    <x v="80"/>
    <n v="1666"/>
  </r>
  <r>
    <x v="13"/>
    <x v="91"/>
    <x v="3"/>
    <x v="3"/>
    <s v="LS03ZVA"/>
    <x v="410"/>
    <d v="2018-11-25T00:00:00"/>
    <x v="80"/>
    <n v="1759"/>
  </r>
  <r>
    <x v="5"/>
    <x v="78"/>
    <x v="3"/>
    <x v="3"/>
    <s v="LS10QVA"/>
    <x v="411"/>
    <d v="2018-11-25T00:00:00"/>
    <x v="81"/>
    <n v="1165"/>
  </r>
  <r>
    <x v="5"/>
    <x v="78"/>
    <x v="3"/>
    <x v="3"/>
    <s v="LS10QYA"/>
    <x v="412"/>
    <d v="2018-11-25T00:00:00"/>
    <x v="81"/>
    <n v="894"/>
  </r>
  <r>
    <x v="5"/>
    <x v="88"/>
    <x v="4"/>
    <x v="3"/>
    <s v="LS05HVA"/>
    <x v="199"/>
    <d v="2018-11-25T00:00:00"/>
    <x v="81"/>
    <n v="80"/>
  </r>
  <r>
    <x v="5"/>
    <x v="88"/>
    <x v="4"/>
    <x v="3"/>
    <s v="LS05HYA"/>
    <x v="163"/>
    <d v="2018-11-25T00:00:00"/>
    <x v="81"/>
    <n v="128"/>
  </r>
  <r>
    <x v="5"/>
    <x v="79"/>
    <x v="3"/>
    <x v="3"/>
    <s v="LR91DYA"/>
    <x v="413"/>
    <d v="2018-11-25T00:00:00"/>
    <x v="81"/>
    <n v="1599"/>
  </r>
  <r>
    <x v="5"/>
    <x v="79"/>
    <x v="3"/>
    <x v="3"/>
    <s v="LR91VHA"/>
    <x v="414"/>
    <d v="2018-11-22T00:00:00"/>
    <x v="81"/>
    <n v="2050"/>
  </r>
  <r>
    <x v="5"/>
    <x v="79"/>
    <x v="3"/>
    <x v="3"/>
    <s v="LS13KYA"/>
    <x v="274"/>
    <d v="2018-11-25T00:00:00"/>
    <x v="81"/>
    <n v="95"/>
  </r>
  <r>
    <x v="5"/>
    <x v="79"/>
    <x v="3"/>
    <x v="5"/>
    <s v="MQ75F0A"/>
    <x v="156"/>
    <d v="2018-11-19T00:00:00"/>
    <x v="81"/>
    <n v="138"/>
  </r>
  <r>
    <x v="5"/>
    <x v="80"/>
    <x v="4"/>
    <x v="3"/>
    <s v="LR91UYA"/>
    <x v="281"/>
    <d v="2018-11-25T00:00:00"/>
    <x v="81"/>
    <n v="52"/>
  </r>
  <r>
    <x v="5"/>
    <x v="80"/>
    <x v="4"/>
    <x v="1"/>
    <s v="LR92PGA"/>
    <x v="7"/>
    <d v="2018-11-22T00:00:00"/>
    <x v="81"/>
    <n v="100"/>
  </r>
  <r>
    <x v="12"/>
    <x v="81"/>
    <x v="3"/>
    <x v="3"/>
    <s v="LU50MTA"/>
    <x v="415"/>
    <d v="2018-11-22T00:00:00"/>
    <x v="81"/>
    <n v="4466"/>
  </r>
  <r>
    <x v="12"/>
    <x v="81"/>
    <x v="3"/>
    <x v="3"/>
    <s v="LU50MVA"/>
    <x v="416"/>
    <d v="2018-11-25T00:00:00"/>
    <x v="81"/>
    <n v="3465"/>
  </r>
  <r>
    <x v="12"/>
    <x v="81"/>
    <x v="3"/>
    <x v="5"/>
    <s v="MR70P0A"/>
    <x v="417"/>
    <d v="2018-12-09T00:00:00"/>
    <x v="81"/>
    <n v="1260"/>
  </r>
  <r>
    <x v="12"/>
    <x v="81"/>
    <x v="3"/>
    <x v="5"/>
    <s v="MR70Q0A"/>
    <x v="24"/>
    <d v="2018-11-19T00:00:00"/>
    <x v="81"/>
    <n v="129"/>
  </r>
  <r>
    <x v="12"/>
    <x v="82"/>
    <x v="4"/>
    <x v="3"/>
    <s v="LR98QHA"/>
    <x v="418"/>
    <d v="2018-11-22T00:00:00"/>
    <x v="81"/>
    <n v="236"/>
  </r>
  <r>
    <x v="12"/>
    <x v="82"/>
    <x v="4"/>
    <x v="1"/>
    <s v="LS03SGA"/>
    <x v="7"/>
    <d v="2018-11-22T00:00:00"/>
    <x v="81"/>
    <n v="103"/>
  </r>
  <r>
    <x v="12"/>
    <x v="92"/>
    <x v="3"/>
    <x v="12"/>
    <s v="1486187"/>
    <x v="155"/>
    <d v="2018-12-25T00:00:00"/>
    <x v="81"/>
    <n v="44"/>
  </r>
  <r>
    <x v="12"/>
    <x v="92"/>
    <x v="3"/>
    <x v="5"/>
    <s v="1486188"/>
    <x v="352"/>
    <d v="2018-12-25T00:00:00"/>
    <x v="81"/>
    <n v="75"/>
  </r>
  <r>
    <x v="12"/>
    <x v="89"/>
    <x v="3"/>
    <x v="1"/>
    <s v="LS04VGA"/>
    <x v="377"/>
    <d v="2018-12-13T00:00:00"/>
    <x v="81"/>
    <n v="64"/>
  </r>
  <r>
    <x v="12"/>
    <x v="89"/>
    <x v="3"/>
    <x v="3"/>
    <s v="LS12UHA"/>
    <x v="419"/>
    <d v="2018-12-20T00:00:00"/>
    <x v="81"/>
    <n v="546"/>
  </r>
  <r>
    <x v="12"/>
    <x v="85"/>
    <x v="3"/>
    <x v="12"/>
    <s v="1470663"/>
    <x v="160"/>
    <d v="2018-12-06T00:00:00"/>
    <x v="81"/>
    <n v="55"/>
  </r>
  <r>
    <x v="12"/>
    <x v="85"/>
    <x v="3"/>
    <x v="1"/>
    <s v="LS07S5A"/>
    <x v="420"/>
    <d v="2018-12-13T00:00:00"/>
    <x v="81"/>
    <n v="68"/>
  </r>
  <r>
    <x v="12"/>
    <x v="85"/>
    <x v="3"/>
    <x v="5"/>
    <s v="MT95H0A"/>
    <x v="57"/>
    <d v="2018-11-19T00:00:00"/>
    <x v="81"/>
    <n v="12"/>
  </r>
  <r>
    <x v="12"/>
    <x v="86"/>
    <x v="4"/>
    <x v="3"/>
    <s v="LS14ZTA"/>
    <x v="54"/>
    <d v="2018-12-20T00:00:00"/>
    <x v="81"/>
    <n v="18"/>
  </r>
  <r>
    <x v="12"/>
    <x v="90"/>
    <x v="3"/>
    <x v="1"/>
    <s v="LS04I5A"/>
    <x v="421"/>
    <d v="2018-12-13T00:00:00"/>
    <x v="81"/>
    <n v="211"/>
  </r>
  <r>
    <x v="12"/>
    <x v="90"/>
    <x v="3"/>
    <x v="3"/>
    <s v="LS08PHA"/>
    <x v="422"/>
    <d v="2018-12-20T00:00:00"/>
    <x v="81"/>
    <n v="605"/>
  </r>
  <r>
    <x v="13"/>
    <x v="87"/>
    <x v="4"/>
    <x v="3"/>
    <s v="LS03RYA"/>
    <x v="380"/>
    <d v="2018-12-23T00:00:00"/>
    <x v="81"/>
    <n v="22"/>
  </r>
  <r>
    <x v="13"/>
    <x v="87"/>
    <x v="4"/>
    <x v="1"/>
    <s v="LS08W5A"/>
    <x v="234"/>
    <d v="2018-12-13T00:00:00"/>
    <x v="81"/>
    <n v="70"/>
  </r>
  <r>
    <x v="13"/>
    <x v="91"/>
    <x v="3"/>
    <x v="1"/>
    <s v="LS11B5A"/>
    <x v="40"/>
    <d v="2018-12-13T00:00:00"/>
    <x v="81"/>
    <n v="59"/>
  </r>
  <r>
    <x v="13"/>
    <x v="91"/>
    <x v="3"/>
    <x v="5"/>
    <s v="1474157"/>
    <x v="423"/>
    <d v="2018-11-20T00:00:00"/>
    <x v="81"/>
    <n v="435"/>
  </r>
  <r>
    <x v="14"/>
    <x v="93"/>
    <x v="3"/>
    <x v="5"/>
    <s v="MY01W0A"/>
    <x v="242"/>
    <d v="2018-12-24T00:00:00"/>
    <x v="82"/>
    <n v="36"/>
  </r>
  <r>
    <x v="14"/>
    <x v="93"/>
    <x v="3"/>
    <x v="3"/>
    <s v="MZ06EHA"/>
    <x v="424"/>
    <d v="2018-12-27T00:00:00"/>
    <x v="82"/>
    <n v="512"/>
  </r>
  <r>
    <x v="15"/>
    <x v="94"/>
    <x v="4"/>
    <x v="1"/>
    <s v="LS06I5A"/>
    <x v="318"/>
    <d v="2018-12-13T00:00:00"/>
    <x v="83"/>
    <n v="93"/>
  </r>
  <r>
    <x v="15"/>
    <x v="94"/>
    <x v="4"/>
    <x v="3"/>
    <s v="LS11RTA"/>
    <x v="238"/>
    <d v="2018-12-20T00:00:00"/>
    <x v="83"/>
    <n v="199"/>
  </r>
  <r>
    <x v="15"/>
    <x v="94"/>
    <x v="4"/>
    <x v="3"/>
    <s v="LS12JVA"/>
    <x v="82"/>
    <d v="2018-11-25T00:00:00"/>
    <x v="83"/>
    <n v="1128"/>
  </r>
  <r>
    <x v="15"/>
    <x v="95"/>
    <x v="3"/>
    <x v="3"/>
    <s v="LR94XVA"/>
    <x v="425"/>
    <d v="2018-12-23T00:00:00"/>
    <x v="83"/>
    <n v="752"/>
  </r>
  <r>
    <x v="14"/>
    <x v="96"/>
    <x v="3"/>
    <x v="12"/>
    <s v="1470657"/>
    <x v="83"/>
    <d v="2018-12-10T00:00:00"/>
    <x v="83"/>
    <n v="45"/>
  </r>
  <r>
    <x v="5"/>
    <x v="79"/>
    <x v="3"/>
    <x v="12"/>
    <s v="1474627"/>
    <x v="131"/>
    <d v="2018-12-17T00:00:00"/>
    <x v="84"/>
    <n v="174"/>
  </r>
  <r>
    <x v="12"/>
    <x v="81"/>
    <x v="3"/>
    <x v="1"/>
    <s v="LU48PGA"/>
    <x v="377"/>
    <d v="2018-12-13T00:00:00"/>
    <x v="84"/>
    <n v="65"/>
  </r>
  <r>
    <x v="12"/>
    <x v="82"/>
    <x v="4"/>
    <x v="1"/>
    <s v="LR98T5A"/>
    <x v="7"/>
    <d v="2018-12-13T00:00:00"/>
    <x v="84"/>
    <n v="101"/>
  </r>
  <r>
    <x v="12"/>
    <x v="83"/>
    <x v="3"/>
    <x v="3"/>
    <s v="LS08YYA"/>
    <x v="426"/>
    <d v="2018-12-23T00:00:00"/>
    <x v="84"/>
    <n v="889"/>
  </r>
  <r>
    <x v="12"/>
    <x v="89"/>
    <x v="3"/>
    <x v="3"/>
    <s v="LS11VHA"/>
    <x v="427"/>
    <d v="2018-11-22T00:00:00"/>
    <x v="84"/>
    <n v="1589"/>
  </r>
  <r>
    <x v="12"/>
    <x v="85"/>
    <x v="3"/>
    <x v="12"/>
    <s v="1474633"/>
    <x v="40"/>
    <d v="2018-11-19T00:00:00"/>
    <x v="84"/>
    <n v="60"/>
  </r>
  <r>
    <x v="16"/>
    <x v="90"/>
    <x v="3"/>
    <x v="5"/>
    <s v="1474705"/>
    <x v="175"/>
    <d v="2018-11-20T00:00:00"/>
    <x v="84"/>
    <n v="170"/>
  </r>
  <r>
    <x v="16"/>
    <x v="97"/>
    <x v="3"/>
    <x v="3"/>
    <s v="LS06MHA"/>
    <x v="354"/>
    <d v="2018-12-20T00:00:00"/>
    <x v="84"/>
    <n v="343"/>
  </r>
  <r>
    <x v="16"/>
    <x v="98"/>
    <x v="4"/>
    <x v="3"/>
    <s v="LS06TVA"/>
    <x v="428"/>
    <d v="2018-12-23T00:00:00"/>
    <x v="84"/>
    <n v="17"/>
  </r>
  <r>
    <x v="13"/>
    <x v="99"/>
    <x v="3"/>
    <x v="3"/>
    <s v="LS03BYA"/>
    <x v="429"/>
    <d v="2018-11-25T00:00:00"/>
    <x v="84"/>
    <n v="1794"/>
  </r>
  <r>
    <x v="13"/>
    <x v="87"/>
    <x v="4"/>
    <x v="1"/>
    <s v="LS10PGA"/>
    <x v="7"/>
    <d v="2018-11-22T00:00:00"/>
    <x v="84"/>
    <n v="100"/>
  </r>
  <r>
    <x v="15"/>
    <x v="91"/>
    <x v="3"/>
    <x v="3"/>
    <s v="LS11WHA"/>
    <x v="430"/>
    <d v="2018-11-22T00:00:00"/>
    <x v="84"/>
    <n v="1792"/>
  </r>
  <r>
    <x v="15"/>
    <x v="94"/>
    <x v="4"/>
    <x v="3"/>
    <s v="LS12JYA"/>
    <x v="431"/>
    <d v="2018-11-25T00:00:00"/>
    <x v="84"/>
    <n v="1339"/>
  </r>
  <r>
    <x v="14"/>
    <x v="95"/>
    <x v="3"/>
    <x v="7"/>
    <s v="LR94MZA"/>
    <x v="432"/>
    <d v="2018-12-10T00:00:00"/>
    <x v="84"/>
    <n v="413"/>
  </r>
  <r>
    <x v="14"/>
    <x v="100"/>
    <x v="3"/>
    <x v="5"/>
    <s v="MR70N0A"/>
    <x v="156"/>
    <d v="2018-11-19T00:00:00"/>
    <x v="84"/>
    <n v="138"/>
  </r>
  <r>
    <x v="14"/>
    <x v="96"/>
    <x v="3"/>
    <x v="3"/>
    <s v="LS05QVA"/>
    <x v="422"/>
    <d v="2018-12-23T00:00:00"/>
    <x v="84"/>
    <n v="643"/>
  </r>
  <r>
    <x v="14"/>
    <x v="101"/>
    <x v="4"/>
    <x v="5"/>
    <s v="1474952"/>
    <x v="57"/>
    <d v="2018-11-20T00:00:00"/>
    <x v="84"/>
    <n v="12"/>
  </r>
  <r>
    <x v="12"/>
    <x v="82"/>
    <x v="4"/>
    <x v="12"/>
    <s v="1473204"/>
    <x v="433"/>
    <d v="2018-12-10T00:00:00"/>
    <x v="85"/>
    <n v="27"/>
  </r>
  <r>
    <x v="13"/>
    <x v="87"/>
    <x v="4"/>
    <x v="3"/>
    <s v="LS03KYA"/>
    <x v="434"/>
    <d v="2018-11-25T00:00:00"/>
    <x v="85"/>
    <n v="687"/>
  </r>
  <r>
    <x v="15"/>
    <x v="94"/>
    <x v="4"/>
    <x v="3"/>
    <s v="LS12JTA"/>
    <x v="435"/>
    <d v="2018-11-22T00:00:00"/>
    <x v="85"/>
    <n v="1096"/>
  </r>
  <r>
    <x v="5"/>
    <x v="78"/>
    <x v="3"/>
    <x v="1"/>
    <s v="LS04O5A"/>
    <x v="436"/>
    <d v="2018-12-13T00:00:00"/>
    <x v="86"/>
    <n v="98"/>
  </r>
  <r>
    <x v="5"/>
    <x v="79"/>
    <x v="3"/>
    <x v="1"/>
    <s v="LR91SGA"/>
    <x v="7"/>
    <d v="2018-12-13T00:00:00"/>
    <x v="86"/>
    <n v="100"/>
  </r>
  <r>
    <x v="5"/>
    <x v="79"/>
    <x v="3"/>
    <x v="3"/>
    <s v="LR91WTA"/>
    <x v="290"/>
    <d v="2018-12-20T00:00:00"/>
    <x v="86"/>
    <n v="862"/>
  </r>
  <r>
    <x v="12"/>
    <x v="81"/>
    <x v="3"/>
    <x v="1"/>
    <s v="LU49E5A"/>
    <x v="437"/>
    <d v="2018-12-13T00:00:00"/>
    <x v="86"/>
    <n v="312"/>
  </r>
  <r>
    <x v="12"/>
    <x v="81"/>
    <x v="3"/>
    <x v="1"/>
    <s v="LU49Q5A"/>
    <x v="438"/>
    <d v="2018-12-13T00:00:00"/>
    <x v="86"/>
    <n v="427"/>
  </r>
  <r>
    <x v="12"/>
    <x v="81"/>
    <x v="3"/>
    <x v="3"/>
    <s v="LU49XHA"/>
    <x v="439"/>
    <d v="2018-12-20T00:00:00"/>
    <x v="86"/>
    <n v="1446"/>
  </r>
  <r>
    <x v="12"/>
    <x v="81"/>
    <x v="3"/>
    <x v="3"/>
    <s v="LU50EHA"/>
    <x v="440"/>
    <d v="2018-12-20T00:00:00"/>
    <x v="86"/>
    <n v="2101"/>
  </r>
  <r>
    <x v="12"/>
    <x v="82"/>
    <x v="4"/>
    <x v="3"/>
    <s v="LR99FVA"/>
    <x v="441"/>
    <d v="2018-12-23T00:00:00"/>
    <x v="86"/>
    <n v="136"/>
  </r>
  <r>
    <x v="12"/>
    <x v="83"/>
    <x v="3"/>
    <x v="3"/>
    <s v="LS12VHA"/>
    <x v="442"/>
    <d v="2018-12-20T00:00:00"/>
    <x v="86"/>
    <n v="1225"/>
  </r>
  <r>
    <x v="12"/>
    <x v="83"/>
    <x v="3"/>
    <x v="3"/>
    <s v="LS11QHA"/>
    <x v="443"/>
    <d v="2018-11-22T00:00:00"/>
    <x v="86"/>
    <n v="2682"/>
  </r>
  <r>
    <x v="12"/>
    <x v="89"/>
    <x v="3"/>
    <x v="1"/>
    <s v="LS13FGA"/>
    <x v="76"/>
    <d v="2018-11-22T00:00:00"/>
    <x v="86"/>
    <n v="216"/>
  </r>
  <r>
    <x v="12"/>
    <x v="85"/>
    <x v="3"/>
    <x v="5"/>
    <s v="1474711"/>
    <x v="444"/>
    <d v="2018-11-20T00:00:00"/>
    <x v="86"/>
    <n v="57"/>
  </r>
  <r>
    <x v="16"/>
    <x v="90"/>
    <x v="3"/>
    <x v="3"/>
    <s v="LS11GVA"/>
    <x v="445"/>
    <d v="2018-11-25T00:00:00"/>
    <x v="86"/>
    <n v="1951"/>
  </r>
  <r>
    <x v="16"/>
    <x v="97"/>
    <x v="3"/>
    <x v="3"/>
    <s v="LS09DVA"/>
    <x v="446"/>
    <d v="2018-12-23T00:00:00"/>
    <x v="86"/>
    <n v="659"/>
  </r>
  <r>
    <x v="16"/>
    <x v="97"/>
    <x v="3"/>
    <x v="3"/>
    <s v="LR98MYA"/>
    <x v="447"/>
    <d v="2018-11-25T00:00:00"/>
    <x v="86"/>
    <n v="2225"/>
  </r>
  <r>
    <x v="16"/>
    <x v="98"/>
    <x v="4"/>
    <x v="3"/>
    <s v="LR97YTA"/>
    <x v="312"/>
    <d v="2018-12-20T00:00:00"/>
    <x v="86"/>
    <n v="74"/>
  </r>
  <r>
    <x v="16"/>
    <x v="98"/>
    <x v="4"/>
    <x v="3"/>
    <s v="LS14GVA"/>
    <x v="448"/>
    <d v="2018-11-25T00:00:00"/>
    <x v="86"/>
    <n v="53"/>
  </r>
  <r>
    <x v="13"/>
    <x v="99"/>
    <x v="3"/>
    <x v="5"/>
    <s v="MR70J0A"/>
    <x v="368"/>
    <d v="2018-11-19T00:00:00"/>
    <x v="86"/>
    <n v="204"/>
  </r>
  <r>
    <x v="13"/>
    <x v="91"/>
    <x v="3"/>
    <x v="3"/>
    <s v="LS05OVA"/>
    <x v="449"/>
    <d v="2018-12-23T00:00:00"/>
    <x v="86"/>
    <n v="798"/>
  </r>
  <r>
    <x v="15"/>
    <x v="94"/>
    <x v="4"/>
    <x v="12"/>
    <s v="1470756"/>
    <x v="285"/>
    <d v="2018-12-10T00:00:00"/>
    <x v="86"/>
    <n v="15"/>
  </r>
  <r>
    <x v="15"/>
    <x v="94"/>
    <x v="4"/>
    <x v="1"/>
    <s v="LS13W5A"/>
    <x v="450"/>
    <d v="2018-11-22T00:00:00"/>
    <x v="86"/>
    <n v="649"/>
  </r>
  <r>
    <x v="14"/>
    <x v="95"/>
    <x v="3"/>
    <x v="5"/>
    <s v="MZ29M0A"/>
    <x v="102"/>
    <d v="2018-11-19T00:00:00"/>
    <x v="86"/>
    <n v="48"/>
  </r>
  <r>
    <x v="14"/>
    <x v="100"/>
    <x v="3"/>
    <x v="12"/>
    <s v="1470656"/>
    <x v="37"/>
    <d v="2018-12-10T00:00:00"/>
    <x v="86"/>
    <n v="35"/>
  </r>
  <r>
    <x v="14"/>
    <x v="96"/>
    <x v="3"/>
    <x v="3"/>
    <s v="LS05QYA"/>
    <x v="197"/>
    <d v="2018-12-23T00:00:00"/>
    <x v="86"/>
    <n v="507"/>
  </r>
  <r>
    <x v="14"/>
    <x v="93"/>
    <x v="3"/>
    <x v="5"/>
    <s v="MV45A0A"/>
    <x v="57"/>
    <d v="2018-12-31T00:00:00"/>
    <x v="86"/>
    <n v="12"/>
  </r>
  <r>
    <x v="5"/>
    <x v="79"/>
    <x v="3"/>
    <x v="1"/>
    <s v="LR91E5A"/>
    <x v="117"/>
    <d v="2018-12-13T00:00:00"/>
    <x v="87"/>
    <n v="134"/>
  </r>
  <r>
    <x v="5"/>
    <x v="79"/>
    <x v="3"/>
    <x v="12"/>
    <s v="1474259"/>
    <x v="285"/>
    <d v="2018-11-19T00:00:00"/>
    <x v="87"/>
    <n v="15"/>
  </r>
  <r>
    <x v="5"/>
    <x v="78"/>
    <x v="3"/>
    <x v="3"/>
    <s v="LS04DHA"/>
    <x v="451"/>
    <d v="2018-12-20T00:00:00"/>
    <x v="88"/>
    <n v="323"/>
  </r>
  <r>
    <x v="5"/>
    <x v="78"/>
    <x v="3"/>
    <x v="3"/>
    <s v="LS10JTA"/>
    <x v="350"/>
    <d v="2018-12-20T00:00:00"/>
    <x v="88"/>
    <n v="667"/>
  </r>
  <r>
    <x v="5"/>
    <x v="88"/>
    <x v="4"/>
    <x v="3"/>
    <s v="LS03XTA"/>
    <x v="433"/>
    <d v="2018-12-20T00:00:00"/>
    <x v="88"/>
    <n v="27"/>
  </r>
  <r>
    <x v="5"/>
    <x v="79"/>
    <x v="3"/>
    <x v="3"/>
    <s v="LR91WVA"/>
    <x v="452"/>
    <d v="2018-12-23T00:00:00"/>
    <x v="88"/>
    <n v="808"/>
  </r>
  <r>
    <x v="5"/>
    <x v="79"/>
    <x v="3"/>
    <x v="3"/>
    <s v="LS06DHA"/>
    <x v="286"/>
    <d v="2018-12-20T00:00:00"/>
    <x v="88"/>
    <n v="95"/>
  </r>
  <r>
    <x v="5"/>
    <x v="79"/>
    <x v="3"/>
    <x v="5"/>
    <s v="1474153"/>
    <x v="453"/>
    <d v="2018-12-18T00:00:00"/>
    <x v="88"/>
    <n v="230"/>
  </r>
  <r>
    <x v="5"/>
    <x v="80"/>
    <x v="4"/>
    <x v="3"/>
    <s v="LR90VVA"/>
    <x v="44"/>
    <d v="2018-12-23T00:00:00"/>
    <x v="88"/>
    <n v="38"/>
  </r>
  <r>
    <x v="5"/>
    <x v="80"/>
    <x v="4"/>
    <x v="3"/>
    <s v="LR90THA"/>
    <x v="454"/>
    <d v="2018-11-22T00:00:00"/>
    <x v="88"/>
    <n v="240"/>
  </r>
  <r>
    <x v="12"/>
    <x v="81"/>
    <x v="3"/>
    <x v="3"/>
    <s v="LU50ITA"/>
    <x v="455"/>
    <d v="2018-12-20T00:00:00"/>
    <x v="88"/>
    <n v="1192"/>
  </r>
  <r>
    <x v="12"/>
    <x v="81"/>
    <x v="3"/>
    <x v="3"/>
    <s v="LU50IVA"/>
    <x v="456"/>
    <d v="2018-12-23T00:00:00"/>
    <x v="88"/>
    <n v="783"/>
  </r>
  <r>
    <x v="12"/>
    <x v="81"/>
    <x v="3"/>
    <x v="3"/>
    <s v="LU50IYA"/>
    <x v="457"/>
    <d v="2018-12-23T00:00:00"/>
    <x v="88"/>
    <n v="725"/>
  </r>
  <r>
    <x v="12"/>
    <x v="81"/>
    <x v="3"/>
    <x v="3"/>
    <s v="LU50PYA"/>
    <x v="458"/>
    <d v="2018-12-23T00:00:00"/>
    <x v="88"/>
    <n v="1478"/>
  </r>
  <r>
    <x v="12"/>
    <x v="82"/>
    <x v="4"/>
    <x v="3"/>
    <s v="LR99FTA"/>
    <x v="302"/>
    <d v="2018-12-20T00:00:00"/>
    <x v="88"/>
    <n v="137"/>
  </r>
  <r>
    <x v="12"/>
    <x v="82"/>
    <x v="4"/>
    <x v="3"/>
    <s v="LR99FYA"/>
    <x v="134"/>
    <d v="2018-12-23T00:00:00"/>
    <x v="88"/>
    <n v="232"/>
  </r>
  <r>
    <x v="12"/>
    <x v="82"/>
    <x v="4"/>
    <x v="1"/>
    <s v="LR98HGA"/>
    <x v="344"/>
    <d v="2018-11-22T00:00:00"/>
    <x v="88"/>
    <n v="115"/>
  </r>
  <r>
    <x v="12"/>
    <x v="83"/>
    <x v="3"/>
    <x v="1"/>
    <s v="LS12Z5A"/>
    <x v="459"/>
    <d v="2018-12-13T00:00:00"/>
    <x v="88"/>
    <n v="288"/>
  </r>
  <r>
    <x v="12"/>
    <x v="83"/>
    <x v="3"/>
    <x v="1"/>
    <s v="LS08E5A"/>
    <x v="460"/>
    <d v="2018-11-22T00:00:00"/>
    <x v="88"/>
    <n v="558"/>
  </r>
  <r>
    <x v="12"/>
    <x v="84"/>
    <x v="4"/>
    <x v="3"/>
    <s v="LS10NHA"/>
    <x v="461"/>
    <d v="2018-12-20T00:00:00"/>
    <x v="88"/>
    <n v="78"/>
  </r>
  <r>
    <x v="12"/>
    <x v="84"/>
    <x v="4"/>
    <x v="1"/>
    <s v="LS09LGA"/>
    <x v="68"/>
    <d v="2018-11-22T00:00:00"/>
    <x v="88"/>
    <n v="51"/>
  </r>
  <r>
    <x v="12"/>
    <x v="85"/>
    <x v="3"/>
    <x v="3"/>
    <s v="LS07ETA"/>
    <x v="462"/>
    <d v="2018-11-22T00:00:00"/>
    <x v="88"/>
    <n v="886"/>
  </r>
  <r>
    <x v="12"/>
    <x v="85"/>
    <x v="3"/>
    <x v="3"/>
    <s v="LS07EVA"/>
    <x v="463"/>
    <d v="2018-11-25T00:00:00"/>
    <x v="88"/>
    <n v="842"/>
  </r>
  <r>
    <x v="12"/>
    <x v="86"/>
    <x v="4"/>
    <x v="3"/>
    <s v="LS08VHA"/>
    <x v="238"/>
    <d v="2018-11-22T00:00:00"/>
    <x v="88"/>
    <n v="207"/>
  </r>
  <r>
    <x v="16"/>
    <x v="90"/>
    <x v="3"/>
    <x v="3"/>
    <s v="LS11GYA"/>
    <x v="464"/>
    <d v="2018-11-25T00:00:00"/>
    <x v="88"/>
    <n v="1486"/>
  </r>
  <r>
    <x v="16"/>
    <x v="90"/>
    <x v="3"/>
    <x v="5"/>
    <s v="MR70V0A"/>
    <x v="465"/>
    <d v="2018-11-19T00:00:00"/>
    <x v="88"/>
    <n v="250"/>
  </r>
  <r>
    <x v="16"/>
    <x v="97"/>
    <x v="3"/>
    <x v="3"/>
    <s v="LR97WYA"/>
    <x v="466"/>
    <d v="2018-12-23T00:00:00"/>
    <x v="88"/>
    <n v="1085"/>
  </r>
  <r>
    <x v="16"/>
    <x v="97"/>
    <x v="3"/>
    <x v="3"/>
    <s v="LS09DYA"/>
    <x v="467"/>
    <d v="2018-12-23T00:00:00"/>
    <x v="88"/>
    <n v="545"/>
  </r>
  <r>
    <x v="16"/>
    <x v="97"/>
    <x v="3"/>
    <x v="3"/>
    <s v="LR98MVA"/>
    <x v="468"/>
    <d v="2018-11-25T00:00:00"/>
    <x v="88"/>
    <n v="2704"/>
  </r>
  <r>
    <x v="16"/>
    <x v="97"/>
    <x v="3"/>
    <x v="3"/>
    <s v="LS12PVA"/>
    <x v="469"/>
    <d v="2018-11-25T00:00:00"/>
    <x v="88"/>
    <n v="1477"/>
  </r>
  <r>
    <x v="16"/>
    <x v="97"/>
    <x v="3"/>
    <x v="3"/>
    <s v="LS12PYA"/>
    <x v="470"/>
    <d v="2018-11-25T00:00:00"/>
    <x v="88"/>
    <n v="1207"/>
  </r>
  <r>
    <x v="16"/>
    <x v="98"/>
    <x v="4"/>
    <x v="3"/>
    <s v="LS06TYA"/>
    <x v="52"/>
    <d v="2018-12-23T00:00:00"/>
    <x v="88"/>
    <n v="30"/>
  </r>
  <r>
    <x v="16"/>
    <x v="98"/>
    <x v="4"/>
    <x v="3"/>
    <s v="LS14GYA"/>
    <x v="471"/>
    <d v="2018-11-25T00:00:00"/>
    <x v="88"/>
    <n v="84"/>
  </r>
  <r>
    <x v="16"/>
    <x v="102"/>
    <x v="3"/>
    <x v="3"/>
    <s v="LS08ATA"/>
    <x v="113"/>
    <d v="2018-12-20T00:00:00"/>
    <x v="88"/>
    <n v="64"/>
  </r>
  <r>
    <x v="16"/>
    <x v="102"/>
    <x v="3"/>
    <x v="3"/>
    <s v="LS08AVA"/>
    <x v="68"/>
    <d v="2018-12-23T00:00:00"/>
    <x v="88"/>
    <n v="50"/>
  </r>
  <r>
    <x v="16"/>
    <x v="102"/>
    <x v="3"/>
    <x v="5"/>
    <s v="MT95E0A"/>
    <x v="242"/>
    <d v="2018-11-19T00:00:00"/>
    <x v="88"/>
    <n v="36"/>
  </r>
  <r>
    <x v="16"/>
    <x v="99"/>
    <x v="3"/>
    <x v="3"/>
    <s v="LS04QTA"/>
    <x v="472"/>
    <d v="2018-12-20T00:00:00"/>
    <x v="88"/>
    <n v="1440"/>
  </r>
  <r>
    <x v="13"/>
    <x v="99"/>
    <x v="3"/>
    <x v="1"/>
    <s v="LS07R5A"/>
    <x v="473"/>
    <d v="2018-11-22T00:00:00"/>
    <x v="88"/>
    <n v="370"/>
  </r>
  <r>
    <x v="13"/>
    <x v="99"/>
    <x v="3"/>
    <x v="5"/>
    <s v="MR70H0A"/>
    <x v="474"/>
    <d v="2018-12-09T00:00:00"/>
    <x v="88"/>
    <n v="620"/>
  </r>
  <r>
    <x v="13"/>
    <x v="87"/>
    <x v="4"/>
    <x v="1"/>
    <s v="LS14M5A"/>
    <x v="475"/>
    <d v="2018-11-22T00:00:00"/>
    <x v="88"/>
    <n v="683"/>
  </r>
  <r>
    <x v="13"/>
    <x v="91"/>
    <x v="3"/>
    <x v="3"/>
    <s v="LS05OYA"/>
    <x v="350"/>
    <d v="2018-12-23T00:00:00"/>
    <x v="88"/>
    <n v="657"/>
  </r>
  <r>
    <x v="15"/>
    <x v="91"/>
    <x v="3"/>
    <x v="1"/>
    <s v="LS12BGA"/>
    <x v="476"/>
    <d v="2018-11-22T00:00:00"/>
    <x v="88"/>
    <n v="332"/>
  </r>
  <r>
    <x v="15"/>
    <x v="91"/>
    <x v="3"/>
    <x v="5"/>
    <s v="MT94Y0A"/>
    <x v="477"/>
    <d v="2018-11-19T00:00:00"/>
    <x v="88"/>
    <n v="28"/>
  </r>
  <r>
    <x v="15"/>
    <x v="95"/>
    <x v="3"/>
    <x v="12"/>
    <s v="1470667"/>
    <x v="52"/>
    <d v="2018-12-10T00:00:00"/>
    <x v="88"/>
    <n v="30"/>
  </r>
  <r>
    <x v="15"/>
    <x v="95"/>
    <x v="3"/>
    <x v="3"/>
    <s v="LR94XTA"/>
    <x v="478"/>
    <d v="2018-12-20T00:00:00"/>
    <x v="88"/>
    <n v="944"/>
  </r>
  <r>
    <x v="14"/>
    <x v="95"/>
    <x v="3"/>
    <x v="5"/>
    <s v="MZ29L0A"/>
    <x v="380"/>
    <d v="2018-11-19T00:00:00"/>
    <x v="88"/>
    <n v="21"/>
  </r>
  <r>
    <x v="14"/>
    <x v="103"/>
    <x v="4"/>
    <x v="3"/>
    <s v="LR96GHA"/>
    <x v="258"/>
    <d v="2018-12-20T00:00:00"/>
    <x v="88"/>
    <n v="87"/>
  </r>
  <r>
    <x v="14"/>
    <x v="100"/>
    <x v="3"/>
    <x v="3"/>
    <s v="LS10MYA"/>
    <x v="479"/>
    <d v="2018-11-25T00:00:00"/>
    <x v="88"/>
    <n v="1104"/>
  </r>
  <r>
    <x v="14"/>
    <x v="96"/>
    <x v="3"/>
    <x v="3"/>
    <s v="LS07HHA"/>
    <x v="480"/>
    <d v="2018-12-20T00:00:00"/>
    <x v="88"/>
    <n v="716"/>
  </r>
  <r>
    <x v="14"/>
    <x v="96"/>
    <x v="3"/>
    <x v="1"/>
    <s v="LS13X5A"/>
    <x v="236"/>
    <d v="2018-12-13T00:00:00"/>
    <x v="88"/>
    <n v="218"/>
  </r>
  <r>
    <x v="14"/>
    <x v="104"/>
    <x v="3"/>
    <x v="3"/>
    <s v="MZ07BHA"/>
    <x v="82"/>
    <d v="2018-12-27T00:00:00"/>
    <x v="88"/>
    <n v="1119"/>
  </r>
  <r>
    <x v="14"/>
    <x v="93"/>
    <x v="3"/>
    <x v="12"/>
    <s v="1478915"/>
    <x v="459"/>
    <d v="2018-12-24T00:00:00"/>
    <x v="88"/>
    <n v="282"/>
  </r>
  <r>
    <x v="14"/>
    <x v="105"/>
    <x v="3"/>
    <x v="1"/>
    <s v="MZ07K5A"/>
    <x v="481"/>
    <d v="2018-12-20T00:00:00"/>
    <x v="88"/>
    <n v="397"/>
  </r>
  <r>
    <x v="16"/>
    <x v="106"/>
    <x v="3"/>
    <x v="12"/>
    <s v="1478911"/>
    <x v="482"/>
    <d v="2018-12-24T00:00:00"/>
    <x v="88"/>
    <n v="981"/>
  </r>
  <r>
    <x v="15"/>
    <x v="107"/>
    <x v="4"/>
    <x v="3"/>
    <s v="MZ07LTA"/>
    <x v="483"/>
    <d v="2018-12-27T00:00:00"/>
    <x v="88"/>
    <n v="1005"/>
  </r>
  <r>
    <x v="15"/>
    <x v="107"/>
    <x v="4"/>
    <x v="3"/>
    <s v="MZ07MHA"/>
    <x v="484"/>
    <d v="2018-12-27T00:00:00"/>
    <x v="88"/>
    <n v="1113"/>
  </r>
  <r>
    <x v="5"/>
    <x v="78"/>
    <x v="3"/>
    <x v="5"/>
    <s v="MR70K0A"/>
    <x v="57"/>
    <d v="2018-12-18T00:00:00"/>
    <x v="89"/>
    <n v="12"/>
  </r>
  <r>
    <x v="15"/>
    <x v="106"/>
    <x v="3"/>
    <x v="1"/>
    <s v="MZ07GGA"/>
    <x v="101"/>
    <d v="2018-12-20T00:00:00"/>
    <x v="90"/>
    <n v="462"/>
  </r>
  <r>
    <x v="15"/>
    <x v="106"/>
    <x v="3"/>
    <x v="1"/>
    <s v="MZ08E5A"/>
    <x v="485"/>
    <d v="2018-12-20T00:00:00"/>
    <x v="90"/>
    <n v="1358"/>
  </r>
  <r>
    <x v="15"/>
    <x v="107"/>
    <x v="4"/>
    <x v="1"/>
    <s v="MZ08A5A"/>
    <x v="486"/>
    <d v="2018-12-20T00:00:00"/>
    <x v="90"/>
    <n v="1050"/>
  </r>
  <r>
    <x v="5"/>
    <x v="78"/>
    <x v="3"/>
    <x v="3"/>
    <s v="LS10JVA"/>
    <x v="45"/>
    <d v="2018-12-23T00:00:00"/>
    <x v="91"/>
    <n v="541"/>
  </r>
  <r>
    <x v="5"/>
    <x v="78"/>
    <x v="3"/>
    <x v="3"/>
    <s v="LS10JYA"/>
    <x v="487"/>
    <d v="2018-12-23T00:00:00"/>
    <x v="91"/>
    <n v="448"/>
  </r>
  <r>
    <x v="5"/>
    <x v="88"/>
    <x v="4"/>
    <x v="3"/>
    <s v="LS03XVA"/>
    <x v="6"/>
    <d v="2018-12-23T00:00:00"/>
    <x v="91"/>
    <n v="24"/>
  </r>
  <r>
    <x v="5"/>
    <x v="88"/>
    <x v="4"/>
    <x v="3"/>
    <s v="LS03XYA"/>
    <x v="33"/>
    <d v="2018-12-23T00:00:00"/>
    <x v="91"/>
    <n v="39"/>
  </r>
  <r>
    <x v="5"/>
    <x v="79"/>
    <x v="3"/>
    <x v="3"/>
    <s v="LR91WYA"/>
    <x v="488"/>
    <d v="2018-12-23T00:00:00"/>
    <x v="91"/>
    <n v="547"/>
  </r>
  <r>
    <x v="5"/>
    <x v="79"/>
    <x v="3"/>
    <x v="3"/>
    <s v="LR92NHA"/>
    <x v="489"/>
    <d v="2018-12-20T00:00:00"/>
    <x v="91"/>
    <n v="918"/>
  </r>
  <r>
    <x v="5"/>
    <x v="80"/>
    <x v="4"/>
    <x v="3"/>
    <s v="LR90VYA"/>
    <x v="281"/>
    <d v="2018-12-23T00:00:00"/>
    <x v="91"/>
    <n v="52"/>
  </r>
  <r>
    <x v="5"/>
    <x v="80"/>
    <x v="4"/>
    <x v="3"/>
    <s v="LR91XHA"/>
    <x v="26"/>
    <d v="2018-12-20T00:00:00"/>
    <x v="91"/>
    <n v="106"/>
  </r>
  <r>
    <x v="12"/>
    <x v="81"/>
    <x v="3"/>
    <x v="3"/>
    <s v="LU50PTA"/>
    <x v="490"/>
    <d v="2018-12-20T00:00:00"/>
    <x v="91"/>
    <n v="2301"/>
  </r>
  <r>
    <x v="12"/>
    <x v="81"/>
    <x v="3"/>
    <x v="3"/>
    <s v="LU50PVA"/>
    <x v="491"/>
    <d v="2018-12-23T00:00:00"/>
    <x v="91"/>
    <n v="1916"/>
  </r>
  <r>
    <x v="12"/>
    <x v="81"/>
    <x v="3"/>
    <x v="5"/>
    <s v="1474151"/>
    <x v="492"/>
    <d v="2018-11-20T00:00:00"/>
    <x v="91"/>
    <n v="839"/>
  </r>
  <r>
    <x v="12"/>
    <x v="81"/>
    <x v="3"/>
    <x v="12"/>
    <s v="1474258"/>
    <x v="493"/>
    <d v="2018-11-19T00:00:00"/>
    <x v="91"/>
    <n v="453"/>
  </r>
  <r>
    <x v="12"/>
    <x v="82"/>
    <x v="4"/>
    <x v="3"/>
    <s v="LS03UHA"/>
    <x v="2"/>
    <d v="2018-12-20T00:00:00"/>
    <x v="91"/>
    <n v="71"/>
  </r>
  <r>
    <x v="12"/>
    <x v="82"/>
    <x v="4"/>
    <x v="1"/>
    <s v="LR98B5A"/>
    <x v="494"/>
    <d v="2018-11-22T00:00:00"/>
    <x v="91"/>
    <n v="386"/>
  </r>
  <r>
    <x v="12"/>
    <x v="83"/>
    <x v="3"/>
    <x v="12"/>
    <s v="1474455"/>
    <x v="495"/>
    <d v="2018-11-19T00:00:00"/>
    <x v="91"/>
    <n v="143"/>
  </r>
  <r>
    <x v="12"/>
    <x v="83"/>
    <x v="3"/>
    <x v="5"/>
    <s v="1474872"/>
    <x v="186"/>
    <d v="2018-11-20T00:00:00"/>
    <x v="91"/>
    <n v="69"/>
  </r>
  <r>
    <x v="12"/>
    <x v="85"/>
    <x v="3"/>
    <x v="3"/>
    <s v="LS07EYA"/>
    <x v="496"/>
    <d v="2018-11-25T00:00:00"/>
    <x v="91"/>
    <n v="652"/>
  </r>
  <r>
    <x v="12"/>
    <x v="85"/>
    <x v="3"/>
    <x v="3"/>
    <s v="LS08ZHA"/>
    <x v="497"/>
    <d v="2018-11-22T00:00:00"/>
    <x v="91"/>
    <n v="1571"/>
  </r>
  <r>
    <x v="12"/>
    <x v="86"/>
    <x v="4"/>
    <x v="1"/>
    <s v="LS09JGA"/>
    <x v="68"/>
    <d v="2018-11-22T00:00:00"/>
    <x v="91"/>
    <n v="52"/>
  </r>
  <r>
    <x v="12"/>
    <x v="86"/>
    <x v="4"/>
    <x v="1"/>
    <s v="LS14W5A"/>
    <x v="498"/>
    <d v="2018-11-22T00:00:00"/>
    <x v="91"/>
    <n v="265"/>
  </r>
  <r>
    <x v="16"/>
    <x v="90"/>
    <x v="3"/>
    <x v="5"/>
    <s v="MR70W0A"/>
    <x v="471"/>
    <d v="2018-11-19T00:00:00"/>
    <x v="91"/>
    <n v="84"/>
  </r>
  <r>
    <x v="16"/>
    <x v="108"/>
    <x v="4"/>
    <x v="3"/>
    <s v="LS07XHA"/>
    <x v="121"/>
    <d v="2018-12-20T00:00:00"/>
    <x v="91"/>
    <n v="82"/>
  </r>
  <r>
    <x v="16"/>
    <x v="97"/>
    <x v="3"/>
    <x v="1"/>
    <s v="LS13Q5A"/>
    <x v="257"/>
    <d v="2018-12-13T00:00:00"/>
    <x v="91"/>
    <n v="144"/>
  </r>
  <r>
    <x v="16"/>
    <x v="97"/>
    <x v="3"/>
    <x v="7"/>
    <s v="LS29YZA"/>
    <x v="499"/>
    <d v="2018-12-31T00:00:00"/>
    <x v="91"/>
    <n v="412"/>
  </r>
  <r>
    <x v="16"/>
    <x v="97"/>
    <x v="3"/>
    <x v="5"/>
    <s v="MR71B0A"/>
    <x v="102"/>
    <d v="2018-11-19T00:00:00"/>
    <x v="91"/>
    <n v="48"/>
  </r>
  <r>
    <x v="16"/>
    <x v="98"/>
    <x v="4"/>
    <x v="12"/>
    <s v="1470754"/>
    <x v="37"/>
    <d v="2018-12-10T00:00:00"/>
    <x v="91"/>
    <n v="35"/>
  </r>
  <r>
    <x v="16"/>
    <x v="98"/>
    <x v="4"/>
    <x v="3"/>
    <s v="LR97XVA"/>
    <x v="500"/>
    <d v="2018-11-25T00:00:00"/>
    <x v="91"/>
    <n v="169"/>
  </r>
  <r>
    <x v="16"/>
    <x v="98"/>
    <x v="4"/>
    <x v="3"/>
    <s v="LR97XYA"/>
    <x v="501"/>
    <d v="2018-11-25T00:00:00"/>
    <x v="91"/>
    <n v="287"/>
  </r>
  <r>
    <x v="16"/>
    <x v="102"/>
    <x v="3"/>
    <x v="3"/>
    <s v="LS08AYA"/>
    <x v="113"/>
    <d v="2018-12-23T00:00:00"/>
    <x v="91"/>
    <n v="63"/>
  </r>
  <r>
    <x v="16"/>
    <x v="102"/>
    <x v="3"/>
    <x v="3"/>
    <s v="LS09ZHA"/>
    <x v="134"/>
    <d v="2018-12-20T00:00:00"/>
    <x v="91"/>
    <n v="233"/>
  </r>
  <r>
    <x v="16"/>
    <x v="102"/>
    <x v="3"/>
    <x v="5"/>
    <s v="MT95F0A"/>
    <x v="57"/>
    <d v="2018-11-19T00:00:00"/>
    <x v="91"/>
    <n v="12"/>
  </r>
  <r>
    <x v="16"/>
    <x v="99"/>
    <x v="3"/>
    <x v="12"/>
    <s v="1473255"/>
    <x v="74"/>
    <d v="2018-12-10T00:00:00"/>
    <x v="91"/>
    <n v="66"/>
  </r>
  <r>
    <x v="13"/>
    <x v="99"/>
    <x v="3"/>
    <x v="1"/>
    <s v="LS10AGA"/>
    <x v="502"/>
    <d v="2018-11-22T00:00:00"/>
    <x v="91"/>
    <n v="200"/>
  </r>
  <r>
    <x v="13"/>
    <x v="99"/>
    <x v="3"/>
    <x v="3"/>
    <s v="LS14BHA"/>
    <x v="503"/>
    <d v="2018-11-22T00:00:00"/>
    <x v="91"/>
    <n v="2022"/>
  </r>
  <r>
    <x v="13"/>
    <x v="91"/>
    <x v="3"/>
    <x v="12"/>
    <s v="1470671"/>
    <x v="37"/>
    <d v="2018-12-10T00:00:00"/>
    <x v="91"/>
    <n v="35"/>
  </r>
  <r>
    <x v="13"/>
    <x v="91"/>
    <x v="3"/>
    <x v="3"/>
    <s v="LS05OTA"/>
    <x v="217"/>
    <d v="2018-12-20T00:00:00"/>
    <x v="91"/>
    <n v="918"/>
  </r>
  <r>
    <x v="15"/>
    <x v="91"/>
    <x v="3"/>
    <x v="1"/>
    <s v="LS12D5A"/>
    <x v="504"/>
    <d v="2018-11-22T00:00:00"/>
    <x v="91"/>
    <n v="433"/>
  </r>
  <r>
    <x v="15"/>
    <x v="91"/>
    <x v="3"/>
    <x v="5"/>
    <s v="MQ84B0A"/>
    <x v="505"/>
    <d v="2018-12-09T00:00:00"/>
    <x v="91"/>
    <n v="1240"/>
  </r>
  <r>
    <x v="15"/>
    <x v="95"/>
    <x v="3"/>
    <x v="3"/>
    <s v="LR93GHA"/>
    <x v="506"/>
    <d v="2018-12-20T00:00:00"/>
    <x v="91"/>
    <n v="479"/>
  </r>
  <r>
    <x v="15"/>
    <x v="95"/>
    <x v="3"/>
    <x v="1"/>
    <s v="LR93N5A"/>
    <x v="507"/>
    <d v="2018-12-13T00:00:00"/>
    <x v="91"/>
    <n v="321"/>
  </r>
  <r>
    <x v="14"/>
    <x v="103"/>
    <x v="4"/>
    <x v="5"/>
    <s v="MT95M0A"/>
    <x v="295"/>
    <d v="2018-12-10T00:00:00"/>
    <x v="91"/>
    <n v="10"/>
  </r>
  <r>
    <x v="14"/>
    <x v="103"/>
    <x v="4"/>
    <x v="5"/>
    <n v="1485424"/>
    <x v="54"/>
    <d v="2018-12-04T00:00:00"/>
    <x v="91"/>
    <n v="18"/>
  </r>
  <r>
    <x v="14"/>
    <x v="96"/>
    <x v="3"/>
    <x v="1"/>
    <s v="NE77TGA"/>
    <x v="508"/>
    <d v="2018-11-29T00:00:00"/>
    <x v="91"/>
    <n v="85"/>
  </r>
  <r>
    <x v="14"/>
    <x v="96"/>
    <x v="3"/>
    <x v="3"/>
    <s v="NE77WHA"/>
    <x v="509"/>
    <d v="2018-11-29T00:00:00"/>
    <x v="91"/>
    <n v="573"/>
  </r>
  <r>
    <x v="14"/>
    <x v="104"/>
    <x v="3"/>
    <x v="1"/>
    <s v="MZ07EGA"/>
    <x v="164"/>
    <d v="2018-12-20T00:00:00"/>
    <x v="91"/>
    <n v="118"/>
  </r>
  <r>
    <x v="14"/>
    <x v="104"/>
    <x v="3"/>
    <x v="5"/>
    <s v="1479096"/>
    <x v="477"/>
    <d v="2018-12-25T00:00:00"/>
    <x v="91"/>
    <n v="28"/>
  </r>
  <r>
    <x v="16"/>
    <x v="106"/>
    <x v="3"/>
    <x v="5"/>
    <s v="MV44M0A"/>
    <x v="276"/>
    <d v="2018-12-24T00:00:00"/>
    <x v="91"/>
    <n v="43"/>
  </r>
  <r>
    <x v="12"/>
    <x v="92"/>
    <x v="3"/>
    <x v="3"/>
    <s v="LS08TYA"/>
    <x v="510"/>
    <d v="2018-12-23T00:00:00"/>
    <x v="92"/>
    <n v="1378"/>
  </r>
  <r>
    <x v="12"/>
    <x v="92"/>
    <x v="3"/>
    <x v="5"/>
    <s v="NE92Z0A"/>
    <x v="24"/>
    <d v="2018-12-25T00:00:00"/>
    <x v="92"/>
    <n v="129"/>
  </r>
  <r>
    <x v="12"/>
    <x v="92"/>
    <x v="3"/>
    <x v="5"/>
    <s v="NE93A0A"/>
    <x v="57"/>
    <d v="2018-12-25T00:00:00"/>
    <x v="92"/>
    <n v="12"/>
  </r>
  <r>
    <x v="12"/>
    <x v="83"/>
    <x v="3"/>
    <x v="12"/>
    <s v="1470661"/>
    <x v="74"/>
    <d v="2018-12-06T00:00:00"/>
    <x v="92"/>
    <n v="65"/>
  </r>
  <r>
    <x v="12"/>
    <x v="83"/>
    <x v="3"/>
    <x v="1"/>
    <s v="LS04RGA"/>
    <x v="511"/>
    <d v="2018-12-13T00:00:00"/>
    <x v="92"/>
    <n v="106"/>
  </r>
  <r>
    <x v="12"/>
    <x v="83"/>
    <x v="3"/>
    <x v="3"/>
    <s v="LS08YTA"/>
    <x v="108"/>
    <d v="2018-12-20T00:00:00"/>
    <x v="92"/>
    <n v="1427"/>
  </r>
  <r>
    <x v="16"/>
    <x v="108"/>
    <x v="4"/>
    <x v="5"/>
    <s v="1474951"/>
    <x v="6"/>
    <d v="2018-11-20T00:00:00"/>
    <x v="92"/>
    <n v="24"/>
  </r>
  <r>
    <x v="16"/>
    <x v="97"/>
    <x v="3"/>
    <x v="12"/>
    <s v="1470675"/>
    <x v="512"/>
    <d v="2018-12-10T00:00:00"/>
    <x v="92"/>
    <n v="173"/>
  </r>
  <r>
    <x v="16"/>
    <x v="97"/>
    <x v="3"/>
    <x v="1"/>
    <s v="LR97R5A"/>
    <x v="379"/>
    <d v="2018-12-13T00:00:00"/>
    <x v="92"/>
    <n v="401"/>
  </r>
  <r>
    <x v="16"/>
    <x v="97"/>
    <x v="3"/>
    <x v="3"/>
    <s v="LR97WTA"/>
    <x v="513"/>
    <d v="2018-12-20T00:00:00"/>
    <x v="92"/>
    <n v="1699"/>
  </r>
  <r>
    <x v="16"/>
    <x v="97"/>
    <x v="3"/>
    <x v="3"/>
    <s v="LR97WVA"/>
    <x v="514"/>
    <d v="2018-12-23T00:00:00"/>
    <x v="92"/>
    <n v="1408"/>
  </r>
  <r>
    <x v="16"/>
    <x v="97"/>
    <x v="3"/>
    <x v="3"/>
    <s v="LR98YHA"/>
    <x v="425"/>
    <d v="2018-12-20T00:00:00"/>
    <x v="92"/>
    <n v="775"/>
  </r>
  <r>
    <x v="16"/>
    <x v="98"/>
    <x v="4"/>
    <x v="1"/>
    <s v="LR98I5A"/>
    <x v="7"/>
    <d v="2018-12-13T00:00:00"/>
    <x v="92"/>
    <n v="103"/>
  </r>
  <r>
    <x v="16"/>
    <x v="98"/>
    <x v="4"/>
    <x v="3"/>
    <s v="LS04HHA"/>
    <x v="293"/>
    <d v="2018-12-20T00:00:00"/>
    <x v="92"/>
    <n v="62"/>
  </r>
  <r>
    <x v="16"/>
    <x v="98"/>
    <x v="4"/>
    <x v="3"/>
    <s v="LS06TTA"/>
    <x v="38"/>
    <d v="2018-12-20T00:00:00"/>
    <x v="92"/>
    <n v="6"/>
  </r>
  <r>
    <x v="16"/>
    <x v="102"/>
    <x v="3"/>
    <x v="12"/>
    <s v="1474584"/>
    <x v="118"/>
    <d v="2018-11-19T00:00:00"/>
    <x v="92"/>
    <n v="318"/>
  </r>
  <r>
    <x v="16"/>
    <x v="102"/>
    <x v="3"/>
    <x v="3"/>
    <s v="LS15HYA"/>
    <x v="436"/>
    <d v="2018-11-25T00:00:00"/>
    <x v="92"/>
    <n v="100"/>
  </r>
  <r>
    <x v="16"/>
    <x v="99"/>
    <x v="3"/>
    <x v="3"/>
    <s v="LS04QVA"/>
    <x v="278"/>
    <d v="2018-12-23T00:00:00"/>
    <x v="92"/>
    <n v="1218"/>
  </r>
  <r>
    <x v="16"/>
    <x v="99"/>
    <x v="3"/>
    <x v="3"/>
    <s v="LS04QYA"/>
    <x v="515"/>
    <d v="2018-12-23T00:00:00"/>
    <x v="92"/>
    <n v="1030"/>
  </r>
  <r>
    <x v="16"/>
    <x v="99"/>
    <x v="3"/>
    <x v="1"/>
    <s v="LS15A5A"/>
    <x v="267"/>
    <d v="2018-12-13T00:00:00"/>
    <x v="92"/>
    <n v="179"/>
  </r>
  <r>
    <x v="16"/>
    <x v="99"/>
    <x v="3"/>
    <x v="12"/>
    <s v="1474255"/>
    <x v="124"/>
    <d v="2018-11-19T00:00:00"/>
    <x v="92"/>
    <n v="552"/>
  </r>
  <r>
    <x v="16"/>
    <x v="99"/>
    <x v="3"/>
    <x v="5"/>
    <s v="1474795"/>
    <x v="132"/>
    <d v="2018-11-20T00:00:00"/>
    <x v="92"/>
    <n v="128"/>
  </r>
  <r>
    <x v="16"/>
    <x v="99"/>
    <x v="3"/>
    <x v="3"/>
    <s v="LS03BTA"/>
    <x v="516"/>
    <d v="2018-11-22T00:00:00"/>
    <x v="92"/>
    <n v="2339"/>
  </r>
  <r>
    <x v="15"/>
    <x v="94"/>
    <x v="4"/>
    <x v="3"/>
    <s v="LS11RVA"/>
    <x v="127"/>
    <d v="2018-12-23T00:00:00"/>
    <x v="92"/>
    <n v="185"/>
  </r>
  <r>
    <x v="15"/>
    <x v="94"/>
    <x v="4"/>
    <x v="3"/>
    <s v="LS11RYA"/>
    <x v="459"/>
    <d v="2018-12-23T00:00:00"/>
    <x v="92"/>
    <n v="281"/>
  </r>
  <r>
    <x v="15"/>
    <x v="94"/>
    <x v="4"/>
    <x v="3"/>
    <s v="LS12YHA"/>
    <x v="164"/>
    <d v="2018-12-20T00:00:00"/>
    <x v="92"/>
    <n v="119"/>
  </r>
  <r>
    <x v="15"/>
    <x v="94"/>
    <x v="4"/>
    <x v="5"/>
    <s v="1474950"/>
    <x v="133"/>
    <d v="2018-11-20T00:00:00"/>
    <x v="92"/>
    <n v="42"/>
  </r>
  <r>
    <x v="15"/>
    <x v="94"/>
    <x v="4"/>
    <x v="1"/>
    <s v="LS06RGA"/>
    <x v="196"/>
    <d v="2018-11-22T00:00:00"/>
    <x v="92"/>
    <n v="152"/>
  </r>
  <r>
    <x v="15"/>
    <x v="94"/>
    <x v="4"/>
    <x v="3"/>
    <s v="LS09CHA"/>
    <x v="517"/>
    <d v="2018-11-22T00:00:00"/>
    <x v="92"/>
    <n v="363"/>
  </r>
  <r>
    <x v="15"/>
    <x v="95"/>
    <x v="3"/>
    <x v="3"/>
    <s v="LR94XYA"/>
    <x v="518"/>
    <d v="2018-12-23T00:00:00"/>
    <x v="92"/>
    <n v="600"/>
  </r>
  <r>
    <x v="15"/>
    <x v="95"/>
    <x v="3"/>
    <x v="1"/>
    <s v="LR95CGA"/>
    <x v="150"/>
    <d v="2018-12-13T00:00:00"/>
    <x v="92"/>
    <n v="131"/>
  </r>
  <r>
    <x v="15"/>
    <x v="95"/>
    <x v="3"/>
    <x v="5"/>
    <s v="MR70G0A"/>
    <x v="465"/>
    <d v="2018-12-09T00:00:00"/>
    <x v="92"/>
    <n v="250"/>
  </r>
  <r>
    <x v="15"/>
    <x v="95"/>
    <x v="3"/>
    <x v="5"/>
    <s v="1474150"/>
    <x v="163"/>
    <d v="2018-11-20T00:00:00"/>
    <x v="92"/>
    <n v="127"/>
  </r>
  <r>
    <x v="15"/>
    <x v="95"/>
    <x v="3"/>
    <x v="12"/>
    <s v="1474368"/>
    <x v="504"/>
    <d v="2018-11-19T00:00:00"/>
    <x v="92"/>
    <n v="439"/>
  </r>
  <r>
    <x v="15"/>
    <x v="95"/>
    <x v="3"/>
    <x v="3"/>
    <s v="LR93JVA"/>
    <x v="519"/>
    <d v="2018-11-25T00:00:00"/>
    <x v="92"/>
    <n v="1556"/>
  </r>
  <r>
    <x v="14"/>
    <x v="100"/>
    <x v="3"/>
    <x v="1"/>
    <s v="LS03I5A"/>
    <x v="215"/>
    <d v="2018-12-13T00:00:00"/>
    <x v="92"/>
    <n v="205"/>
  </r>
  <r>
    <x v="14"/>
    <x v="100"/>
    <x v="3"/>
    <x v="3"/>
    <s v="LS08DTA"/>
    <x v="520"/>
    <d v="2018-12-20T00:00:00"/>
    <x v="92"/>
    <n v="757"/>
  </r>
  <r>
    <x v="14"/>
    <x v="100"/>
    <x v="3"/>
    <x v="3"/>
    <s v="LS08DVA"/>
    <x v="521"/>
    <d v="2018-12-23T00:00:00"/>
    <x v="92"/>
    <n v="602"/>
  </r>
  <r>
    <x v="14"/>
    <x v="100"/>
    <x v="3"/>
    <x v="5"/>
    <s v="MR70O0A"/>
    <x v="474"/>
    <d v="2018-12-09T00:00:00"/>
    <x v="92"/>
    <n v="620"/>
  </r>
  <r>
    <x v="14"/>
    <x v="100"/>
    <x v="3"/>
    <x v="5"/>
    <s v="1474473"/>
    <x v="7"/>
    <d v="2018-11-20T00:00:00"/>
    <x v="92"/>
    <n v="100"/>
  </r>
  <r>
    <x v="14"/>
    <x v="100"/>
    <x v="3"/>
    <x v="3"/>
    <s v="LS10MVA"/>
    <x v="289"/>
    <d v="2018-11-18T00:00:00"/>
    <x v="92"/>
    <n v="1506"/>
  </r>
  <r>
    <x v="14"/>
    <x v="96"/>
    <x v="3"/>
    <x v="5"/>
    <s v="1474155"/>
    <x v="148"/>
    <d v="2018-11-20T00:00:00"/>
    <x v="92"/>
    <n v="94"/>
  </r>
  <r>
    <x v="14"/>
    <x v="96"/>
    <x v="3"/>
    <x v="12"/>
    <s v="1474262"/>
    <x v="147"/>
    <d v="2018-11-19T00:00:00"/>
    <x v="92"/>
    <n v="193"/>
  </r>
  <r>
    <x v="14"/>
    <x v="96"/>
    <x v="3"/>
    <x v="3"/>
    <s v="LS07NVA"/>
    <x v="522"/>
    <d v="2018-11-25T00:00:00"/>
    <x v="92"/>
    <n v="1513"/>
  </r>
  <r>
    <x v="14"/>
    <x v="96"/>
    <x v="3"/>
    <x v="5"/>
    <s v="MT94W0A"/>
    <x v="477"/>
    <d v="2018-11-19T00:00:00"/>
    <x v="92"/>
    <n v="28"/>
  </r>
  <r>
    <x v="14"/>
    <x v="96"/>
    <x v="3"/>
    <x v="5"/>
    <s v="MT94X0A"/>
    <x v="6"/>
    <d v="2018-11-19T00:00:00"/>
    <x v="92"/>
    <n v="24"/>
  </r>
  <r>
    <x v="14"/>
    <x v="93"/>
    <x v="3"/>
    <x v="3"/>
    <s v="MZ06FTA"/>
    <x v="523"/>
    <d v="2018-12-27T00:00:00"/>
    <x v="92"/>
    <n v="503"/>
  </r>
  <r>
    <x v="14"/>
    <x v="93"/>
    <x v="3"/>
    <x v="1"/>
    <s v="MZ06G5A"/>
    <x v="334"/>
    <d v="2018-12-20T00:00:00"/>
    <x v="92"/>
    <n v="89"/>
  </r>
  <r>
    <x v="14"/>
    <x v="93"/>
    <x v="3"/>
    <x v="5"/>
    <s v="1479046"/>
    <x v="311"/>
    <d v="2018-12-25T00:00:00"/>
    <x v="92"/>
    <n v="82"/>
  </r>
  <r>
    <x v="14"/>
    <x v="105"/>
    <x v="3"/>
    <x v="12"/>
    <s v="1479227"/>
    <x v="242"/>
    <d v="2018-12-24T00:00:00"/>
    <x v="92"/>
    <n v="36"/>
  </r>
  <r>
    <x v="14"/>
    <x v="105"/>
    <x v="3"/>
    <x v="5"/>
    <s v="MV66K0A"/>
    <x v="57"/>
    <d v="2018-12-24T00:00:00"/>
    <x v="92"/>
    <n v="12"/>
  </r>
  <r>
    <x v="14"/>
    <x v="105"/>
    <x v="3"/>
    <x v="3"/>
    <s v="MZ07OHA"/>
    <x v="524"/>
    <d v="2018-12-27T00:00:00"/>
    <x v="92"/>
    <n v="1076"/>
  </r>
  <r>
    <x v="16"/>
    <x v="105"/>
    <x v="3"/>
    <x v="5"/>
    <s v="1478980"/>
    <x v="444"/>
    <d v="2018-12-25T00:00:00"/>
    <x v="92"/>
    <n v="57"/>
  </r>
  <r>
    <x v="15"/>
    <x v="106"/>
    <x v="3"/>
    <x v="5"/>
    <s v="1478982"/>
    <x v="227"/>
    <d v="2018-12-25T00:00:00"/>
    <x v="92"/>
    <n v="631"/>
  </r>
  <r>
    <x v="15"/>
    <x v="107"/>
    <x v="4"/>
    <x v="1"/>
    <s v="MZ07IGA"/>
    <x v="196"/>
    <d v="2018-12-20T00:00:00"/>
    <x v="92"/>
    <n v="150"/>
  </r>
  <r>
    <x v="14"/>
    <x v="100"/>
    <x v="3"/>
    <x v="12"/>
    <s v="1474257"/>
    <x v="41"/>
    <d v="2018-11-19T00:00:00"/>
    <x v="93"/>
    <n v="61"/>
  </r>
  <r>
    <x v="12"/>
    <x v="81"/>
    <x v="3"/>
    <x v="1"/>
    <s v="LU48UGA"/>
    <x v="257"/>
    <d v="2018-12-13T00:00:00"/>
    <x v="94"/>
    <n v="145"/>
  </r>
  <r>
    <x v="16"/>
    <x v="97"/>
    <x v="3"/>
    <x v="7"/>
    <s v="LR93EZA"/>
    <x v="525"/>
    <d v="2018-12-31T00:00:00"/>
    <x v="94"/>
    <n v="314"/>
  </r>
  <r>
    <x v="16"/>
    <x v="97"/>
    <x v="3"/>
    <x v="3"/>
    <s v="LS09DTA"/>
    <x v="526"/>
    <d v="2018-12-20T00:00:00"/>
    <x v="94"/>
    <n v="925"/>
  </r>
  <r>
    <x v="16"/>
    <x v="98"/>
    <x v="4"/>
    <x v="3"/>
    <s v="LR97YVA"/>
    <x v="160"/>
    <d v="2018-12-23T00:00:00"/>
    <x v="94"/>
    <n v="55"/>
  </r>
  <r>
    <x v="16"/>
    <x v="98"/>
    <x v="4"/>
    <x v="3"/>
    <s v="LR97YYA"/>
    <x v="436"/>
    <d v="2018-12-23T00:00:00"/>
    <x v="94"/>
    <n v="100"/>
  </r>
  <r>
    <x v="16"/>
    <x v="98"/>
    <x v="4"/>
    <x v="3"/>
    <s v="LR99GHA"/>
    <x v="527"/>
    <d v="2018-12-20T00:00:00"/>
    <x v="94"/>
    <n v="119"/>
  </r>
  <r>
    <x v="16"/>
    <x v="102"/>
    <x v="3"/>
    <x v="5"/>
    <s v="1474475"/>
    <x v="511"/>
    <d v="2018-11-20T00:00:00"/>
    <x v="94"/>
    <n v="104"/>
  </r>
  <r>
    <x v="16"/>
    <x v="102"/>
    <x v="3"/>
    <x v="3"/>
    <s v="LS15HVA"/>
    <x v="318"/>
    <d v="2018-11-25T00:00:00"/>
    <x v="94"/>
    <n v="94"/>
  </r>
  <r>
    <x v="16"/>
    <x v="99"/>
    <x v="3"/>
    <x v="3"/>
    <s v="LS09YHA"/>
    <x v="528"/>
    <d v="2018-12-20T00:00:00"/>
    <x v="94"/>
    <n v="929"/>
  </r>
  <r>
    <x v="14"/>
    <x v="100"/>
    <x v="3"/>
    <x v="3"/>
    <s v="LS08DYA"/>
    <x v="529"/>
    <d v="2018-12-23T00:00:00"/>
    <x v="94"/>
    <n v="472"/>
  </r>
  <r>
    <x v="14"/>
    <x v="96"/>
    <x v="3"/>
    <x v="3"/>
    <s v="LS07NYA"/>
    <x v="530"/>
    <d v="2018-11-25T00:00:00"/>
    <x v="94"/>
    <n v="1151"/>
  </r>
  <r>
    <x v="14"/>
    <x v="93"/>
    <x v="3"/>
    <x v="1"/>
    <s v="MZ06HGA"/>
    <x v="531"/>
    <d v="2018-12-20T00:00:00"/>
    <x v="94"/>
    <n v="51"/>
  </r>
  <r>
    <x v="16"/>
    <x v="106"/>
    <x v="3"/>
    <x v="5"/>
    <s v="MY01T0A"/>
    <x v="6"/>
    <d v="2018-12-24T00:00:00"/>
    <x v="94"/>
    <n v="24"/>
  </r>
  <r>
    <x v="15"/>
    <x v="106"/>
    <x v="3"/>
    <x v="3"/>
    <s v="MZ07VHA"/>
    <x v="532"/>
    <d v="2018-12-27T00:00:00"/>
    <x v="94"/>
    <n v="3311"/>
  </r>
  <r>
    <x v="12"/>
    <x v="92"/>
    <x v="3"/>
    <x v="12"/>
    <s v="1470660"/>
    <x v="40"/>
    <d v="2019-01-04T00:00:00"/>
    <x v="95"/>
    <n v="60"/>
  </r>
  <r>
    <x v="12"/>
    <x v="92"/>
    <x v="3"/>
    <x v="3"/>
    <s v="LS08TTA"/>
    <x v="533"/>
    <d v="2018-12-28T00:00:00"/>
    <x v="95"/>
    <n v="2177"/>
  </r>
  <r>
    <x v="12"/>
    <x v="92"/>
    <x v="3"/>
    <x v="3"/>
    <s v="LS11FHA"/>
    <x v="534"/>
    <d v="2018-12-28T00:00:00"/>
    <x v="95"/>
    <n v="2065"/>
  </r>
  <r>
    <x v="16"/>
    <x v="90"/>
    <x v="3"/>
    <x v="3"/>
    <s v="LS03JHA"/>
    <x v="535"/>
    <d v="2018-11-22T00:00:00"/>
    <x v="95"/>
    <n v="1468"/>
  </r>
  <r>
    <x v="16"/>
    <x v="90"/>
    <x v="3"/>
    <x v="3"/>
    <s v="LS11GTA"/>
    <x v="536"/>
    <d v="2018-11-22T00:00:00"/>
    <x v="95"/>
    <n v="2127"/>
  </r>
  <r>
    <x v="16"/>
    <x v="97"/>
    <x v="3"/>
    <x v="3"/>
    <s v="LR98MTA"/>
    <x v="537"/>
    <d v="2018-11-22T00:00:00"/>
    <x v="95"/>
    <n v="3499"/>
  </r>
  <r>
    <x v="16"/>
    <x v="97"/>
    <x v="3"/>
    <x v="3"/>
    <s v="LR98VHA"/>
    <x v="538"/>
    <d v="2018-11-22T00:00:00"/>
    <x v="95"/>
    <n v="1801"/>
  </r>
  <r>
    <x v="16"/>
    <x v="97"/>
    <x v="3"/>
    <x v="3"/>
    <s v="LS12PTA"/>
    <x v="539"/>
    <d v="2018-11-22T00:00:00"/>
    <x v="95"/>
    <n v="1906"/>
  </r>
  <r>
    <x v="16"/>
    <x v="97"/>
    <x v="3"/>
    <x v="3"/>
    <s v="LS14CHA"/>
    <x v="540"/>
    <d v="2018-11-22T00:00:00"/>
    <x v="95"/>
    <n v="1619"/>
  </r>
  <r>
    <x v="16"/>
    <x v="98"/>
    <x v="4"/>
    <x v="3"/>
    <s v="LR97XTA"/>
    <x v="368"/>
    <d v="2018-11-22T00:00:00"/>
    <x v="95"/>
    <n v="208"/>
  </r>
  <r>
    <x v="16"/>
    <x v="98"/>
    <x v="4"/>
    <x v="3"/>
    <s v="LR98XHA"/>
    <x v="541"/>
    <d v="2018-11-22T00:00:00"/>
    <x v="95"/>
    <n v="183"/>
  </r>
  <r>
    <x v="16"/>
    <x v="98"/>
    <x v="4"/>
    <x v="3"/>
    <s v="LS05ZHA"/>
    <x v="542"/>
    <d v="2018-11-22T00:00:00"/>
    <x v="95"/>
    <n v="183"/>
  </r>
  <r>
    <x v="16"/>
    <x v="98"/>
    <x v="4"/>
    <x v="3"/>
    <s v="LS14GTA"/>
    <x v="114"/>
    <d v="2018-11-22T00:00:00"/>
    <x v="95"/>
    <n v="16"/>
  </r>
  <r>
    <x v="16"/>
    <x v="102"/>
    <x v="3"/>
    <x v="3"/>
    <s v="LS11IHA"/>
    <x v="45"/>
    <d v="2018-11-22T00:00:00"/>
    <x v="95"/>
    <n v="557"/>
  </r>
  <r>
    <x v="16"/>
    <x v="102"/>
    <x v="3"/>
    <x v="3"/>
    <s v="LS15HTA"/>
    <x v="148"/>
    <d v="2018-11-22T00:00:00"/>
    <x v="95"/>
    <n v="95"/>
  </r>
  <r>
    <x v="14"/>
    <x v="95"/>
    <x v="3"/>
    <x v="3"/>
    <s v="LR93JTA"/>
    <x v="543"/>
    <d v="2018-11-22T00:00:00"/>
    <x v="95"/>
    <n v="1957"/>
  </r>
  <r>
    <x v="14"/>
    <x v="95"/>
    <x v="3"/>
    <x v="3"/>
    <s v="LR94ZHA"/>
    <x v="544"/>
    <d v="2018-11-22T00:00:00"/>
    <x v="95"/>
    <n v="1267"/>
  </r>
  <r>
    <x v="14"/>
    <x v="100"/>
    <x v="3"/>
    <x v="3"/>
    <s v="LS04KHA"/>
    <x v="545"/>
    <d v="2018-11-15T00:00:00"/>
    <x v="95"/>
    <n v="1137"/>
  </r>
  <r>
    <x v="14"/>
    <x v="100"/>
    <x v="3"/>
    <x v="3"/>
    <s v="LS10MTA"/>
    <x v="546"/>
    <d v="2018-11-15T00:00:00"/>
    <x v="95"/>
    <n v="1747"/>
  </r>
  <r>
    <x v="14"/>
    <x v="96"/>
    <x v="3"/>
    <x v="3"/>
    <s v="LS07NTA"/>
    <x v="547"/>
    <d v="2018-11-22T00:00:00"/>
    <x v="95"/>
    <n v="1830"/>
  </r>
  <r>
    <x v="14"/>
    <x v="96"/>
    <x v="3"/>
    <x v="3"/>
    <s v="LS13BHA"/>
    <x v="548"/>
    <d v="2018-11-22T00:00:00"/>
    <x v="95"/>
    <n v="1204"/>
  </r>
  <r>
    <x v="5"/>
    <x v="79"/>
    <x v="3"/>
    <x v="1"/>
    <s v="MZ04RGA"/>
    <x v="549"/>
    <d v="2019-01-10T00:00:00"/>
    <x v="96"/>
    <n v="116"/>
  </r>
  <r>
    <x v="5"/>
    <x v="79"/>
    <x v="3"/>
    <x v="1"/>
    <s v="MZ05K5A"/>
    <x v="180"/>
    <d v="2019-01-10T00:00:00"/>
    <x v="96"/>
    <n v="925"/>
  </r>
  <r>
    <x v="12"/>
    <x v="81"/>
    <x v="3"/>
    <x v="1"/>
    <s v="MZ06S5A"/>
    <x v="550"/>
    <d v="2019-01-10T00:00:00"/>
    <x v="96"/>
    <n v="519"/>
  </r>
  <r>
    <x v="12"/>
    <x v="81"/>
    <x v="3"/>
    <x v="1"/>
    <s v="MZ06TGA"/>
    <x v="441"/>
    <d v="2019-01-10T00:00:00"/>
    <x v="96"/>
    <n v="136"/>
  </r>
  <r>
    <x v="12"/>
    <x v="82"/>
    <x v="4"/>
    <x v="1"/>
    <s v="MZ06N5A"/>
    <x v="68"/>
    <d v="2019-01-10T00:00:00"/>
    <x v="96"/>
    <n v="50"/>
  </r>
  <r>
    <x v="16"/>
    <x v="97"/>
    <x v="3"/>
    <x v="1"/>
    <s v="MZ04M5A"/>
    <x v="119"/>
    <d v="2019-01-10T00:00:00"/>
    <x v="96"/>
    <n v="202"/>
  </r>
  <r>
    <x v="16"/>
    <x v="98"/>
    <x v="4"/>
    <x v="1"/>
    <s v="MZ06K5A"/>
    <x v="68"/>
    <d v="2019-01-10T00:00:00"/>
    <x v="96"/>
    <n v="50"/>
  </r>
  <r>
    <x v="14"/>
    <x v="95"/>
    <x v="3"/>
    <x v="1"/>
    <s v="MZ04D5A"/>
    <x v="329"/>
    <d v="2019-01-10T00:00:00"/>
    <x v="96"/>
    <n v="363"/>
  </r>
  <r>
    <x v="17"/>
    <x v="98"/>
    <x v="4"/>
    <x v="3"/>
    <s v="MZ57SYA"/>
    <x v="551"/>
    <d v="2019-01-08T00:00:00"/>
    <x v="97"/>
    <n v="2191"/>
  </r>
  <r>
    <x v="18"/>
    <x v="109"/>
    <x v="4"/>
    <x v="1"/>
    <s v="MZ03TGA"/>
    <x v="291"/>
    <d v="2018-12-06T00:00:00"/>
    <x v="97"/>
    <n v="78"/>
  </r>
  <r>
    <x v="18"/>
    <x v="109"/>
    <x v="4"/>
    <x v="1"/>
    <s v="MZ06I5A"/>
    <x v="315"/>
    <d v="2018-12-06T00:00:00"/>
    <x v="97"/>
    <n v="293"/>
  </r>
  <r>
    <x v="18"/>
    <x v="109"/>
    <x v="4"/>
    <x v="3"/>
    <s v="MZ06JYA"/>
    <x v="552"/>
    <d v="2018-12-09T00:00:00"/>
    <x v="97"/>
    <n v="296"/>
  </r>
  <r>
    <x v="16"/>
    <x v="104"/>
    <x v="3"/>
    <x v="12"/>
    <s v="1484913"/>
    <x v="294"/>
    <d v="2019-01-14T00:00:00"/>
    <x v="98"/>
    <n v="40"/>
  </r>
  <r>
    <x v="19"/>
    <x v="106"/>
    <x v="3"/>
    <x v="12"/>
    <s v="1484912"/>
    <x v="146"/>
    <d v="2019-01-14T00:00:00"/>
    <x v="98"/>
    <n v="110"/>
  </r>
  <r>
    <x v="19"/>
    <x v="107"/>
    <x v="4"/>
    <x v="12"/>
    <s v="1484914"/>
    <x v="281"/>
    <d v="2019-01-14T00:00:00"/>
    <x v="98"/>
    <n v="52"/>
  </r>
  <r>
    <x v="17"/>
    <x v="98"/>
    <x v="4"/>
    <x v="3"/>
    <s v="MZ57SVA"/>
    <x v="553"/>
    <d v="2019-01-09T00:00:00"/>
    <x v="98"/>
    <n v="1435"/>
  </r>
  <r>
    <x v="17"/>
    <x v="98"/>
    <x v="4"/>
    <x v="1"/>
    <s v="MZ57T5A"/>
    <x v="554"/>
    <d v="2019-01-09T00:00:00"/>
    <x v="98"/>
    <n v="973"/>
  </r>
  <r>
    <x v="18"/>
    <x v="109"/>
    <x v="4"/>
    <x v="3"/>
    <s v="MZ06JVA"/>
    <x v="555"/>
    <d v="2018-12-09T00:00:00"/>
    <x v="98"/>
    <n v="271"/>
  </r>
  <r>
    <x v="13"/>
    <x v="99"/>
    <x v="3"/>
    <x v="5"/>
    <s v="MR70I0A"/>
    <x v="474"/>
    <d v="2019-01-15T00:00:00"/>
    <x v="99"/>
    <n v="620"/>
  </r>
  <r>
    <x v="15"/>
    <x v="93"/>
    <x v="3"/>
    <x v="5"/>
    <s v="MY02B0A"/>
    <x v="474"/>
    <d v="2019-01-13T00:00:00"/>
    <x v="100"/>
    <n v="620"/>
  </r>
  <r>
    <x v="17"/>
    <x v="98"/>
    <x v="4"/>
    <x v="3"/>
    <s v="MZ57STA"/>
    <x v="556"/>
    <d v="2019-01-11T00:00:00"/>
    <x v="100"/>
    <n v="1337"/>
  </r>
  <r>
    <x v="18"/>
    <x v="109"/>
    <x v="4"/>
    <x v="3"/>
    <s v="MZ03RHA"/>
    <x v="136"/>
    <d v="2018-12-06T00:00:00"/>
    <x v="100"/>
    <n v="544"/>
  </r>
  <r>
    <x v="18"/>
    <x v="109"/>
    <x v="4"/>
    <x v="3"/>
    <s v="MZ06JTA"/>
    <x v="557"/>
    <d v="2018-12-06T00:00:00"/>
    <x v="100"/>
    <n v="259"/>
  </r>
  <r>
    <x v="18"/>
    <x v="109"/>
    <x v="4"/>
    <x v="3"/>
    <s v="MZ06UHA"/>
    <x v="7"/>
    <d v="2018-12-06T00:00:00"/>
    <x v="100"/>
    <n v="102"/>
  </r>
  <r>
    <x v="5"/>
    <x v="79"/>
    <x v="3"/>
    <x v="3"/>
    <s v="MZ04SHA"/>
    <x v="346"/>
    <d v="2019-01-17T00:00:00"/>
    <x v="101"/>
    <n v="188"/>
  </r>
  <r>
    <x v="5"/>
    <x v="79"/>
    <x v="3"/>
    <x v="3"/>
    <s v="MZ04TTA"/>
    <x v="558"/>
    <d v="2019-01-17T00:00:00"/>
    <x v="101"/>
    <n v="4176"/>
  </r>
  <r>
    <x v="5"/>
    <x v="80"/>
    <x v="4"/>
    <x v="3"/>
    <s v="MZ04UHA"/>
    <x v="511"/>
    <d v="2019-01-17T00:00:00"/>
    <x v="101"/>
    <n v="108"/>
  </r>
  <r>
    <x v="12"/>
    <x v="81"/>
    <x v="3"/>
    <x v="3"/>
    <s v="MZ06OTA"/>
    <x v="559"/>
    <d v="2019-01-17T00:00:00"/>
    <x v="101"/>
    <n v="2893"/>
  </r>
  <r>
    <x v="12"/>
    <x v="81"/>
    <x v="3"/>
    <x v="3"/>
    <s v="MZ06PHA"/>
    <x v="560"/>
    <d v="2019-01-17T00:00:00"/>
    <x v="101"/>
    <n v="2060"/>
  </r>
  <r>
    <x v="12"/>
    <x v="82"/>
    <x v="4"/>
    <x v="3"/>
    <s v="MZ06LHA"/>
    <x v="150"/>
    <d v="2019-01-17T00:00:00"/>
    <x v="101"/>
    <n v="135"/>
  </r>
  <r>
    <x v="12"/>
    <x v="82"/>
    <x v="4"/>
    <x v="3"/>
    <s v="MZ06RTA"/>
    <x v="78"/>
    <d v="2019-01-17T00:00:00"/>
    <x v="101"/>
    <n v="238"/>
  </r>
  <r>
    <x v="16"/>
    <x v="97"/>
    <x v="3"/>
    <x v="3"/>
    <s v="MZ04CHA"/>
    <x v="561"/>
    <d v="2019-01-17T00:00:00"/>
    <x v="101"/>
    <n v="571"/>
  </r>
  <r>
    <x v="16"/>
    <x v="97"/>
    <x v="3"/>
    <x v="3"/>
    <s v="MZ04FTA"/>
    <x v="562"/>
    <d v="2019-01-17T00:00:00"/>
    <x v="101"/>
    <n v="1839"/>
  </r>
  <r>
    <x v="16"/>
    <x v="98"/>
    <x v="4"/>
    <x v="3"/>
    <s v="MZ06MTA"/>
    <x v="201"/>
    <d v="2019-01-17T00:00:00"/>
    <x v="101"/>
    <n v="73"/>
  </r>
  <r>
    <x v="16"/>
    <x v="98"/>
    <x v="4"/>
    <x v="3"/>
    <s v="MZ06QHA"/>
    <x v="0"/>
    <d v="2019-01-17T00:00:00"/>
    <x v="101"/>
    <n v="152"/>
  </r>
  <r>
    <x v="14"/>
    <x v="95"/>
    <x v="3"/>
    <x v="3"/>
    <s v="MZ04JTA"/>
    <x v="563"/>
    <d v="2019-01-17T00:00:00"/>
    <x v="101"/>
    <n v="1139"/>
  </r>
  <r>
    <x v="14"/>
    <x v="95"/>
    <x v="3"/>
    <x v="3"/>
    <s v="MZ04KHA"/>
    <x v="564"/>
    <d v="2019-01-17T00:00:00"/>
    <x v="101"/>
    <n v="388"/>
  </r>
  <r>
    <x v="14"/>
    <x v="103"/>
    <x v="4"/>
    <x v="3"/>
    <s v="MZ04BHA"/>
    <x v="234"/>
    <d v="2019-01-17T00:00:00"/>
    <x v="101"/>
    <n v="71"/>
  </r>
  <r>
    <x v="19"/>
    <x v="105"/>
    <x v="3"/>
    <x v="1"/>
    <s v="NH08Z5A"/>
    <x v="186"/>
    <d v="2019-01-17T00:00:00"/>
    <x v="101"/>
    <n v="72"/>
  </r>
  <r>
    <x v="19"/>
    <x v="106"/>
    <x v="3"/>
    <x v="5"/>
    <s v="MY01S0A"/>
    <x v="565"/>
    <d v="2019-01-13T00:00:00"/>
    <x v="101"/>
    <n v="1209"/>
  </r>
  <r>
    <x v="19"/>
    <x v="106"/>
    <x v="3"/>
    <x v="1"/>
    <s v="MZ07N5A"/>
    <x v="81"/>
    <d v="2019-01-17T00:00:00"/>
    <x v="101"/>
    <n v="103"/>
  </r>
  <r>
    <x v="19"/>
    <x v="106"/>
    <x v="3"/>
    <x v="1"/>
    <s v="NH08N5A"/>
    <x v="165"/>
    <d v="2019-01-17T00:00:00"/>
    <x v="101"/>
    <n v="189"/>
  </r>
  <r>
    <x v="14"/>
    <x v="95"/>
    <x v="3"/>
    <x v="5"/>
    <s v="MR70D0A"/>
    <x v="257"/>
    <d v="2019-01-15T00:00:00"/>
    <x v="102"/>
    <n v="144"/>
  </r>
  <r>
    <x v="12"/>
    <x v="81"/>
    <x v="3"/>
    <x v="5"/>
    <s v="1474152"/>
    <x v="296"/>
    <d v="2019-01-22T00:00:00"/>
    <x v="103"/>
    <n v="165"/>
  </r>
  <r>
    <x v="12"/>
    <x v="81"/>
    <x v="3"/>
    <x v="12"/>
    <s v="1474547"/>
    <x v="352"/>
    <d v="2019-01-21T00:00:00"/>
    <x v="103"/>
    <n v="75"/>
  </r>
  <r>
    <x v="12"/>
    <x v="81"/>
    <x v="3"/>
    <x v="5"/>
    <s v="MR70R0A"/>
    <x v="313"/>
    <d v="2019-01-21T00:00:00"/>
    <x v="103"/>
    <n v="134"/>
  </r>
  <r>
    <x v="13"/>
    <x v="99"/>
    <x v="3"/>
    <x v="12"/>
    <s v="1474546"/>
    <x v="57"/>
    <d v="2019-01-21T00:00:00"/>
    <x v="103"/>
    <n v="12"/>
  </r>
  <r>
    <x v="14"/>
    <x v="110"/>
    <x v="3"/>
    <x v="12"/>
    <s v="1478910"/>
    <x v="40"/>
    <d v="2019-01-21T00:00:00"/>
    <x v="103"/>
    <n v="60"/>
  </r>
  <r>
    <x v="14"/>
    <x v="110"/>
    <x v="3"/>
    <x v="5"/>
    <s v="1479169"/>
    <x v="6"/>
    <d v="2019-01-22T00:00:00"/>
    <x v="103"/>
    <n v="24"/>
  </r>
  <r>
    <x v="14"/>
    <x v="110"/>
    <x v="3"/>
    <x v="5"/>
    <s v="MV44F0A"/>
    <x v="102"/>
    <d v="2019-01-21T00:00:00"/>
    <x v="103"/>
    <n v="48"/>
  </r>
  <r>
    <x v="5"/>
    <x v="79"/>
    <x v="3"/>
    <x v="3"/>
    <s v="MZ04TVA"/>
    <x v="566"/>
    <d v="2019-01-20T00:00:00"/>
    <x v="104"/>
    <n v="3813"/>
  </r>
  <r>
    <x v="5"/>
    <x v="79"/>
    <x v="3"/>
    <x v="3"/>
    <s v="MZ04TYA"/>
    <x v="567"/>
    <d v="2019-01-20T00:00:00"/>
    <x v="104"/>
    <n v="2868"/>
  </r>
  <r>
    <x v="12"/>
    <x v="81"/>
    <x v="3"/>
    <x v="3"/>
    <s v="MZ06OVA"/>
    <x v="568"/>
    <d v="2019-01-20T00:00:00"/>
    <x v="104"/>
    <n v="2760"/>
  </r>
  <r>
    <x v="12"/>
    <x v="81"/>
    <x v="3"/>
    <x v="3"/>
    <s v="MZ06OYA"/>
    <x v="569"/>
    <d v="2019-01-20T00:00:00"/>
    <x v="104"/>
    <n v="1932"/>
  </r>
  <r>
    <x v="12"/>
    <x v="82"/>
    <x v="4"/>
    <x v="3"/>
    <s v="MZ06RVA"/>
    <x v="570"/>
    <d v="2019-01-20T00:00:00"/>
    <x v="104"/>
    <n v="275"/>
  </r>
  <r>
    <x v="12"/>
    <x v="82"/>
    <x v="4"/>
    <x v="3"/>
    <s v="MZ06RYA"/>
    <x v="351"/>
    <d v="2019-01-20T00:00:00"/>
    <x v="104"/>
    <n v="334"/>
  </r>
  <r>
    <x v="16"/>
    <x v="97"/>
    <x v="3"/>
    <x v="3"/>
    <s v="MZ04FVA"/>
    <x v="571"/>
    <d v="2019-01-20T00:00:00"/>
    <x v="104"/>
    <n v="980"/>
  </r>
  <r>
    <x v="16"/>
    <x v="97"/>
    <x v="3"/>
    <x v="3"/>
    <s v="MZ04FYA"/>
    <x v="400"/>
    <d v="2019-01-20T00:00:00"/>
    <x v="104"/>
    <n v="420"/>
  </r>
  <r>
    <x v="16"/>
    <x v="98"/>
    <x v="4"/>
    <x v="3"/>
    <s v="MZ06MVA"/>
    <x v="373"/>
    <d v="2019-01-20T00:00:00"/>
    <x v="104"/>
    <n v="126"/>
  </r>
  <r>
    <x v="16"/>
    <x v="98"/>
    <x v="4"/>
    <x v="3"/>
    <s v="MZ06MYA"/>
    <x v="330"/>
    <d v="2019-01-20T00:00:00"/>
    <x v="104"/>
    <n v="105"/>
  </r>
  <r>
    <x v="14"/>
    <x v="95"/>
    <x v="3"/>
    <x v="3"/>
    <s v="MZ04JVA"/>
    <x v="572"/>
    <d v="2019-01-20T00:00:00"/>
    <x v="104"/>
    <n v="923"/>
  </r>
  <r>
    <x v="14"/>
    <x v="95"/>
    <x v="3"/>
    <x v="3"/>
    <s v="MZ04JYA"/>
    <x v="573"/>
    <d v="2019-01-20T00:00:00"/>
    <x v="104"/>
    <n v="713"/>
  </r>
  <r>
    <x v="12"/>
    <x v="81"/>
    <x v="3"/>
    <x v="1"/>
    <s v="NH05J5A"/>
    <x v="574"/>
    <d v="2019-01-24T00:00:00"/>
    <x v="105"/>
    <n v="415"/>
  </r>
  <r>
    <x v="12"/>
    <x v="81"/>
    <x v="3"/>
    <x v="1"/>
    <s v="NH05OGA"/>
    <x v="112"/>
    <d v="2019-01-24T00:00:00"/>
    <x v="105"/>
    <n v="223"/>
  </r>
  <r>
    <x v="12"/>
    <x v="82"/>
    <x v="4"/>
    <x v="1"/>
    <s v="NH04JGA"/>
    <x v="281"/>
    <d v="2019-01-24T00:00:00"/>
    <x v="105"/>
    <n v="52"/>
  </r>
  <r>
    <x v="16"/>
    <x v="97"/>
    <x v="3"/>
    <x v="1"/>
    <s v="NH03P5A"/>
    <x v="575"/>
    <d v="2019-01-24T00:00:00"/>
    <x v="105"/>
    <n v="244"/>
  </r>
  <r>
    <x v="16"/>
    <x v="97"/>
    <x v="3"/>
    <x v="1"/>
    <s v="NH04FGA"/>
    <x v="7"/>
    <d v="2019-01-24T00:00:00"/>
    <x v="105"/>
    <n v="99"/>
  </r>
  <r>
    <x v="16"/>
    <x v="98"/>
    <x v="4"/>
    <x v="1"/>
    <s v="NH03U5A"/>
    <x v="576"/>
    <d v="2019-01-24T00:00:00"/>
    <x v="105"/>
    <n v="1078"/>
  </r>
  <r>
    <x v="16"/>
    <x v="98"/>
    <x v="4"/>
    <x v="1"/>
    <s v="NH04BGA"/>
    <x v="7"/>
    <d v="2019-01-24T00:00:00"/>
    <x v="105"/>
    <n v="100"/>
  </r>
  <r>
    <x v="13"/>
    <x v="99"/>
    <x v="3"/>
    <x v="1"/>
    <s v="NH04WGA"/>
    <x v="240"/>
    <d v="2019-01-24T00:00:00"/>
    <x v="105"/>
    <n v="108"/>
  </r>
  <r>
    <x v="13"/>
    <x v="87"/>
    <x v="4"/>
    <x v="1"/>
    <s v="NH02L5A"/>
    <x v="138"/>
    <d v="2019-01-24T00:00:00"/>
    <x v="105"/>
    <n v="59"/>
  </r>
  <r>
    <x v="13"/>
    <x v="87"/>
    <x v="4"/>
    <x v="1"/>
    <s v="NH05QGA"/>
    <x v="68"/>
    <d v="2019-01-24T00:00:00"/>
    <x v="105"/>
    <n v="50"/>
  </r>
  <r>
    <x v="14"/>
    <x v="95"/>
    <x v="3"/>
    <x v="1"/>
    <s v="NH02B5A"/>
    <x v="119"/>
    <d v="2019-01-24T00:00:00"/>
    <x v="105"/>
    <n v="202"/>
  </r>
  <r>
    <x v="14"/>
    <x v="95"/>
    <x v="3"/>
    <x v="1"/>
    <s v="NH04RGA"/>
    <x v="577"/>
    <d v="2019-01-24T00:00:00"/>
    <x v="105"/>
    <n v="206"/>
  </r>
  <r>
    <x v="5"/>
    <x v="111"/>
    <x v="3"/>
    <x v="1"/>
    <s v="LQ47SGA"/>
    <x v="61"/>
    <d v="2019-01-24T00:00:00"/>
    <x v="105"/>
    <n v="94"/>
  </r>
  <r>
    <x v="16"/>
    <x v="104"/>
    <x v="3"/>
    <x v="3"/>
    <s v="MZ07SHA"/>
    <x v="578"/>
    <d v="2019-01-24T00:00:00"/>
    <x v="105"/>
    <n v="296"/>
  </r>
  <r>
    <x v="19"/>
    <x v="105"/>
    <x v="3"/>
    <x v="3"/>
    <s v="NH08HHA"/>
    <x v="352"/>
    <d v="2019-01-24T00:00:00"/>
    <x v="105"/>
    <n v="78"/>
  </r>
  <r>
    <x v="19"/>
    <x v="105"/>
    <x v="3"/>
    <x v="3"/>
    <s v="NH08TTA"/>
    <x v="128"/>
    <d v="2019-01-24T00:00:00"/>
    <x v="105"/>
    <n v="307"/>
  </r>
  <r>
    <x v="19"/>
    <x v="106"/>
    <x v="3"/>
    <x v="3"/>
    <s v="MZ07UHA"/>
    <x v="471"/>
    <d v="2019-01-24T00:00:00"/>
    <x v="105"/>
    <n v="84"/>
  </r>
  <r>
    <x v="19"/>
    <x v="106"/>
    <x v="3"/>
    <x v="3"/>
    <s v="MZ08FTA"/>
    <x v="579"/>
    <d v="2019-01-24T00:00:00"/>
    <x v="105"/>
    <n v="501"/>
  </r>
  <r>
    <x v="19"/>
    <x v="106"/>
    <x v="3"/>
    <x v="3"/>
    <s v="NH08PHA"/>
    <x v="208"/>
    <d v="2019-01-24T00:00:00"/>
    <x v="105"/>
    <n v="250"/>
  </r>
  <r>
    <x v="19"/>
    <x v="106"/>
    <x v="3"/>
    <x v="3"/>
    <s v="NH08WTA"/>
    <x v="580"/>
    <d v="2019-01-24T00:00:00"/>
    <x v="105"/>
    <n v="971"/>
  </r>
  <r>
    <x v="19"/>
    <x v="107"/>
    <x v="4"/>
    <x v="3"/>
    <s v="NH08XTA"/>
    <x v="79"/>
    <d v="2019-01-24T00:00:00"/>
    <x v="105"/>
    <n v="183"/>
  </r>
  <r>
    <x v="14"/>
    <x v="110"/>
    <x v="3"/>
    <x v="1"/>
    <s v="NH05HGA"/>
    <x v="202"/>
    <d v="2019-01-24T00:00:00"/>
    <x v="105"/>
    <n v="139"/>
  </r>
  <r>
    <x v="14"/>
    <x v="110"/>
    <x v="3"/>
    <x v="1"/>
    <s v="NH05V5A"/>
    <x v="581"/>
    <d v="2019-01-24T00:00:00"/>
    <x v="105"/>
    <n v="769"/>
  </r>
  <r>
    <x v="14"/>
    <x v="112"/>
    <x v="4"/>
    <x v="1"/>
    <s v="NH02PGA"/>
    <x v="531"/>
    <d v="2019-01-24T00:00:00"/>
    <x v="105"/>
    <n v="51"/>
  </r>
  <r>
    <x v="16"/>
    <x v="113"/>
    <x v="3"/>
    <x v="1"/>
    <s v="NH02IGA"/>
    <x v="164"/>
    <d v="2019-01-24T00:00:00"/>
    <x v="105"/>
    <n v="118"/>
  </r>
  <r>
    <x v="16"/>
    <x v="113"/>
    <x v="3"/>
    <x v="1"/>
    <s v="NH04S5A"/>
    <x v="582"/>
    <d v="2019-01-24T00:00:00"/>
    <x v="105"/>
    <n v="443"/>
  </r>
  <r>
    <x v="16"/>
    <x v="114"/>
    <x v="4"/>
    <x v="1"/>
    <s v="NH02UGA"/>
    <x v="293"/>
    <d v="2019-01-24T00:00:00"/>
    <x v="105"/>
    <n v="62"/>
  </r>
  <r>
    <x v="16"/>
    <x v="114"/>
    <x v="4"/>
    <x v="1"/>
    <s v="NH04X5A"/>
    <x v="257"/>
    <d v="2019-01-24T00:00:00"/>
    <x v="105"/>
    <n v="144"/>
  </r>
  <r>
    <x v="12"/>
    <x v="115"/>
    <x v="3"/>
    <x v="1"/>
    <s v="NH03WGA"/>
    <x v="583"/>
    <d v="2019-01-24T00:00:00"/>
    <x v="105"/>
    <n v="117"/>
  </r>
  <r>
    <x v="12"/>
    <x v="115"/>
    <x v="3"/>
    <x v="1"/>
    <s v="NH03Z5A"/>
    <x v="312"/>
    <d v="2019-01-24T00:00:00"/>
    <x v="105"/>
    <n v="75"/>
  </r>
  <r>
    <x v="12"/>
    <x v="116"/>
    <x v="3"/>
    <x v="1"/>
    <s v="NH03HGA"/>
    <x v="584"/>
    <d v="2019-01-24T00:00:00"/>
    <x v="105"/>
    <n v="184"/>
  </r>
  <r>
    <x v="12"/>
    <x v="117"/>
    <x v="3"/>
    <x v="1"/>
    <s v="NH05KGA"/>
    <x v="339"/>
    <d v="2019-01-24T00:00:00"/>
    <x v="105"/>
    <n v="161"/>
  </r>
  <r>
    <x v="12"/>
    <x v="117"/>
    <x v="3"/>
    <x v="1"/>
    <s v="NH05T5A"/>
    <x v="585"/>
    <d v="2019-01-24T00:00:00"/>
    <x v="105"/>
    <n v="450"/>
  </r>
  <r>
    <x v="12"/>
    <x v="92"/>
    <x v="3"/>
    <x v="3"/>
    <s v="LS15CVA"/>
    <x v="331"/>
    <d v="2019-01-23T00:00:00"/>
    <x v="106"/>
    <n v="996"/>
  </r>
  <r>
    <x v="12"/>
    <x v="92"/>
    <x v="3"/>
    <x v="3"/>
    <s v="LS15CYA"/>
    <x v="586"/>
    <d v="2019-01-22T00:00:00"/>
    <x v="106"/>
    <n v="807"/>
  </r>
  <r>
    <x v="12"/>
    <x v="92"/>
    <x v="3"/>
    <x v="1"/>
    <s v="LS10O5A"/>
    <x v="587"/>
    <d v="2019-01-23T00:00:00"/>
    <x v="107"/>
    <n v="256"/>
  </r>
  <r>
    <x v="12"/>
    <x v="92"/>
    <x v="3"/>
    <x v="1"/>
    <s v="LS13VGA"/>
    <x v="311"/>
    <d v="2019-01-23T00:00:00"/>
    <x v="107"/>
    <n v="84"/>
  </r>
  <r>
    <x v="5"/>
    <x v="111"/>
    <x v="3"/>
    <x v="12"/>
    <s v="1474456"/>
    <x v="294"/>
    <d v="2019-01-28T00:00:00"/>
    <x v="107"/>
    <n v="40"/>
  </r>
  <r>
    <x v="5"/>
    <x v="111"/>
    <x v="3"/>
    <x v="5"/>
    <s v="1474505"/>
    <x v="149"/>
    <d v="2019-01-29T00:00:00"/>
    <x v="107"/>
    <n v="49"/>
  </r>
  <r>
    <x v="19"/>
    <x v="105"/>
    <x v="3"/>
    <x v="7"/>
    <s v="MZ07WZA"/>
    <x v="541"/>
    <d v="2019-01-28T00:00:00"/>
    <x v="107"/>
    <n v="190"/>
  </r>
  <r>
    <x v="19"/>
    <x v="106"/>
    <x v="3"/>
    <x v="7"/>
    <s v="MZ08DZA"/>
    <x v="174"/>
    <d v="2019-01-28T00:00:00"/>
    <x v="107"/>
    <n v="199"/>
  </r>
  <r>
    <x v="14"/>
    <x v="112"/>
    <x v="4"/>
    <x v="5"/>
    <s v="1479154"/>
    <x v="57"/>
    <d v="2019-01-29T00:00:00"/>
    <x v="107"/>
    <n v="12"/>
  </r>
  <r>
    <x v="16"/>
    <x v="113"/>
    <x v="3"/>
    <x v="5"/>
    <s v="1479039"/>
    <x v="294"/>
    <d v="2019-01-29T00:00:00"/>
    <x v="107"/>
    <n v="40"/>
  </r>
  <r>
    <x v="16"/>
    <x v="113"/>
    <x v="3"/>
    <x v="12"/>
    <s v="1479073"/>
    <x v="196"/>
    <d v="2019-01-28T00:00:00"/>
    <x v="107"/>
    <n v="150"/>
  </r>
  <r>
    <x v="16"/>
    <x v="113"/>
    <x v="3"/>
    <x v="5"/>
    <s v="MV66C0A"/>
    <x v="102"/>
    <d v="2019-01-28T00:00:00"/>
    <x v="107"/>
    <n v="48"/>
  </r>
  <r>
    <x v="16"/>
    <x v="113"/>
    <x v="3"/>
    <x v="3"/>
    <s v="NH02CTA"/>
    <x v="588"/>
    <d v="2019-01-31T00:00:00"/>
    <x v="107"/>
    <n v="1368"/>
  </r>
  <r>
    <x v="12"/>
    <x v="115"/>
    <x v="3"/>
    <x v="5"/>
    <s v="1479209"/>
    <x v="380"/>
    <d v="2019-01-29T00:00:00"/>
    <x v="107"/>
    <n v="21"/>
  </r>
  <r>
    <x v="12"/>
    <x v="115"/>
    <x v="3"/>
    <x v="12"/>
    <s v="1479232"/>
    <x v="114"/>
    <d v="2019-01-28T00:00:00"/>
    <x v="107"/>
    <n v="16"/>
  </r>
  <r>
    <x v="12"/>
    <x v="116"/>
    <x v="3"/>
    <x v="5"/>
    <s v="1479045"/>
    <x v="589"/>
    <d v="2019-01-29T00:00:00"/>
    <x v="107"/>
    <n v="97"/>
  </r>
  <r>
    <x v="12"/>
    <x v="117"/>
    <x v="3"/>
    <x v="5"/>
    <s v="1486867"/>
    <x v="428"/>
    <d v="2019-01-29T00:00:00"/>
    <x v="107"/>
    <n v="17"/>
  </r>
  <r>
    <x v="12"/>
    <x v="92"/>
    <x v="3"/>
    <x v="3"/>
    <s v="LS12GHA"/>
    <x v="590"/>
    <d v="2019-01-25T00:00:00"/>
    <x v="108"/>
    <n v="980"/>
  </r>
  <r>
    <x v="12"/>
    <x v="92"/>
    <x v="3"/>
    <x v="3"/>
    <s v="LS15CTA"/>
    <x v="591"/>
    <d v="2019-01-25T00:00:00"/>
    <x v="108"/>
    <n v="1311"/>
  </r>
  <r>
    <x v="12"/>
    <x v="118"/>
    <x v="4"/>
    <x v="3"/>
    <s v="LS07DHA"/>
    <x v="2"/>
    <d v="2018-12-20T00:00:00"/>
    <x v="108"/>
    <n v="77"/>
  </r>
  <r>
    <x v="16"/>
    <x v="97"/>
    <x v="3"/>
    <x v="5"/>
    <s v="MR71A0A"/>
    <x v="592"/>
    <d v="2018-12-09T00:00:00"/>
    <x v="108"/>
    <n v="1635"/>
  </r>
  <r>
    <x v="16"/>
    <x v="97"/>
    <x v="3"/>
    <x v="12"/>
    <s v="1474263"/>
    <x v="424"/>
    <d v="2018-11-19T00:00:00"/>
    <x v="108"/>
    <n v="512"/>
  </r>
  <r>
    <x v="16"/>
    <x v="97"/>
    <x v="3"/>
    <x v="5"/>
    <s v="1474504"/>
    <x v="593"/>
    <d v="2018-11-20T00:00:00"/>
    <x v="108"/>
    <n v="649"/>
  </r>
  <r>
    <x v="16"/>
    <x v="97"/>
    <x v="3"/>
    <x v="12"/>
    <s v="1474818"/>
    <x v="594"/>
    <d v="2019-01-21T00:00:00"/>
    <x v="108"/>
    <n v="180"/>
  </r>
  <r>
    <x v="16"/>
    <x v="97"/>
    <x v="3"/>
    <x v="5"/>
    <s v="1474871"/>
    <x v="436"/>
    <d v="2019-01-22T00:00:00"/>
    <x v="108"/>
    <n v="98"/>
  </r>
  <r>
    <x v="16"/>
    <x v="97"/>
    <x v="3"/>
    <x v="5"/>
    <s v="MR71C0A"/>
    <x v="465"/>
    <d v="2019-01-15T00:00:00"/>
    <x v="108"/>
    <n v="250"/>
  </r>
  <r>
    <x v="16"/>
    <x v="97"/>
    <x v="3"/>
    <x v="5"/>
    <s v="MR71D0A"/>
    <x v="52"/>
    <d v="2019-01-21T00:00:00"/>
    <x v="108"/>
    <n v="30"/>
  </r>
  <r>
    <x v="16"/>
    <x v="98"/>
    <x v="4"/>
    <x v="5"/>
    <s v="1474946"/>
    <x v="20"/>
    <d v="2018-11-20T00:00:00"/>
    <x v="108"/>
    <n v="218"/>
  </r>
  <r>
    <x v="14"/>
    <x v="95"/>
    <x v="3"/>
    <x v="12"/>
    <s v="1474251"/>
    <x v="154"/>
    <d v="2019-01-21T00:00:00"/>
    <x v="108"/>
    <n v="319"/>
  </r>
  <r>
    <x v="14"/>
    <x v="95"/>
    <x v="3"/>
    <x v="5"/>
    <s v="1474499"/>
    <x v="121"/>
    <d v="2019-01-22T00:00:00"/>
    <x v="108"/>
    <n v="81"/>
  </r>
  <r>
    <x v="14"/>
    <x v="95"/>
    <x v="3"/>
    <x v="5"/>
    <s v="MR70E0A"/>
    <x v="433"/>
    <d v="2019-01-21T00:00:00"/>
    <x v="108"/>
    <n v="27"/>
  </r>
  <r>
    <x v="14"/>
    <x v="95"/>
    <x v="3"/>
    <x v="5"/>
    <s v="MR70F0A"/>
    <x v="102"/>
    <d v="2019-01-21T00:00:00"/>
    <x v="108"/>
    <n v="48"/>
  </r>
  <r>
    <x v="19"/>
    <x v="105"/>
    <x v="3"/>
    <x v="3"/>
    <s v="NH08TVA"/>
    <x v="595"/>
    <d v="2019-01-27T00:00:00"/>
    <x v="108"/>
    <n v="239"/>
  </r>
  <r>
    <x v="19"/>
    <x v="105"/>
    <x v="3"/>
    <x v="3"/>
    <s v="NH08TYA"/>
    <x v="542"/>
    <d v="2019-01-27T00:00:00"/>
    <x v="108"/>
    <n v="192"/>
  </r>
  <r>
    <x v="19"/>
    <x v="106"/>
    <x v="3"/>
    <x v="3"/>
    <s v="MZ08FVA"/>
    <x v="596"/>
    <d v="2019-01-27T00:00:00"/>
    <x v="108"/>
    <n v="452"/>
  </r>
  <r>
    <x v="19"/>
    <x v="106"/>
    <x v="3"/>
    <x v="3"/>
    <s v="MZ08FYA"/>
    <x v="476"/>
    <d v="2019-01-27T00:00:00"/>
    <x v="108"/>
    <n v="336"/>
  </r>
  <r>
    <x v="19"/>
    <x v="106"/>
    <x v="3"/>
    <x v="3"/>
    <s v="NH08WVA"/>
    <x v="365"/>
    <d v="2019-01-27T00:00:00"/>
    <x v="108"/>
    <n v="885"/>
  </r>
  <r>
    <x v="19"/>
    <x v="106"/>
    <x v="3"/>
    <x v="3"/>
    <s v="NH08WYA"/>
    <x v="1"/>
    <d v="2019-01-27T00:00:00"/>
    <x v="108"/>
    <n v="626"/>
  </r>
  <r>
    <x v="19"/>
    <x v="107"/>
    <x v="4"/>
    <x v="3"/>
    <s v="NH08XVA"/>
    <x v="597"/>
    <d v="2019-01-27T00:00:00"/>
    <x v="108"/>
    <n v="189"/>
  </r>
  <r>
    <x v="19"/>
    <x v="107"/>
    <x v="4"/>
    <x v="3"/>
    <s v="NH08XYA"/>
    <x v="525"/>
    <d v="2019-01-27T00:00:00"/>
    <x v="108"/>
    <n v="309"/>
  </r>
  <r>
    <x v="20"/>
    <x v="119"/>
    <x v="4"/>
    <x v="3"/>
    <s v="NX30DVA"/>
    <x v="277"/>
    <d v="2019-01-23T00:00:00"/>
    <x v="109"/>
    <n v="98"/>
  </r>
  <r>
    <x v="20"/>
    <x v="119"/>
    <x v="4"/>
    <x v="3"/>
    <s v="NX30DYA"/>
    <x v="441"/>
    <d v="2019-01-22T00:00:00"/>
    <x v="109"/>
    <n v="145"/>
  </r>
  <r>
    <x v="20"/>
    <x v="119"/>
    <x v="4"/>
    <x v="3"/>
    <s v="NX30EVA"/>
    <x v="96"/>
    <d v="2018-12-26T00:00:00"/>
    <x v="109"/>
    <n v="335"/>
  </r>
  <r>
    <x v="20"/>
    <x v="119"/>
    <x v="4"/>
    <x v="3"/>
    <s v="NX30EYA"/>
    <x v="598"/>
    <d v="2018-12-25T00:00:00"/>
    <x v="109"/>
    <n v="492"/>
  </r>
  <r>
    <x v="20"/>
    <x v="119"/>
    <x v="4"/>
    <x v="1"/>
    <s v="NX30G5A"/>
    <x v="165"/>
    <d v="2018-12-26T00:00:00"/>
    <x v="109"/>
    <n v="198"/>
  </r>
  <r>
    <x v="20"/>
    <x v="119"/>
    <x v="4"/>
    <x v="1"/>
    <s v="NX30HGA"/>
    <x v="68"/>
    <d v="2018-12-26T00:00:00"/>
    <x v="109"/>
    <n v="53"/>
  </r>
  <r>
    <x v="20"/>
    <x v="120"/>
    <x v="3"/>
    <x v="1"/>
    <s v="NX30BGA"/>
    <x v="28"/>
    <d v="2018-12-26T00:00:00"/>
    <x v="109"/>
    <n v="127"/>
  </r>
  <r>
    <x v="12"/>
    <x v="81"/>
    <x v="3"/>
    <x v="3"/>
    <s v="NH02HHA"/>
    <x v="599"/>
    <d v="2019-01-31T00:00:00"/>
    <x v="110"/>
    <n v="1825"/>
  </r>
  <r>
    <x v="12"/>
    <x v="81"/>
    <x v="3"/>
    <x v="3"/>
    <s v="NH02ZTA"/>
    <x v="600"/>
    <d v="2019-01-31T00:00:00"/>
    <x v="110"/>
    <n v="1656"/>
  </r>
  <r>
    <x v="12"/>
    <x v="82"/>
    <x v="4"/>
    <x v="3"/>
    <s v="NH03SHA"/>
    <x v="32"/>
    <d v="2019-01-31T00:00:00"/>
    <x v="110"/>
    <n v="270"/>
  </r>
  <r>
    <x v="16"/>
    <x v="97"/>
    <x v="3"/>
    <x v="3"/>
    <s v="NH04NHA"/>
    <x v="601"/>
    <d v="2019-01-31T00:00:00"/>
    <x v="110"/>
    <n v="1023"/>
  </r>
  <r>
    <x v="16"/>
    <x v="97"/>
    <x v="3"/>
    <x v="3"/>
    <s v="NH04OTA"/>
    <x v="602"/>
    <d v="2019-01-31T00:00:00"/>
    <x v="110"/>
    <n v="804"/>
  </r>
  <r>
    <x v="16"/>
    <x v="98"/>
    <x v="4"/>
    <x v="3"/>
    <s v="NH03GHA"/>
    <x v="127"/>
    <d v="2019-01-31T00:00:00"/>
    <x v="110"/>
    <n v="183"/>
  </r>
  <r>
    <x v="16"/>
    <x v="98"/>
    <x v="4"/>
    <x v="3"/>
    <s v="NH04HTA"/>
    <x v="603"/>
    <d v="2019-01-31T00:00:00"/>
    <x v="110"/>
    <n v="730"/>
  </r>
  <r>
    <x v="13"/>
    <x v="99"/>
    <x v="3"/>
    <x v="3"/>
    <s v="NH05RHA"/>
    <x v="604"/>
    <d v="2019-01-31T00:00:00"/>
    <x v="110"/>
    <n v="925"/>
  </r>
  <r>
    <x v="13"/>
    <x v="87"/>
    <x v="4"/>
    <x v="3"/>
    <s v="NH03BHA"/>
    <x v="313"/>
    <d v="2019-01-31T00:00:00"/>
    <x v="110"/>
    <n v="134"/>
  </r>
  <r>
    <x v="13"/>
    <x v="87"/>
    <x v="4"/>
    <x v="3"/>
    <s v="NH04VTA"/>
    <x v="605"/>
    <d v="2019-01-31T00:00:00"/>
    <x v="110"/>
    <n v="9"/>
  </r>
  <r>
    <x v="14"/>
    <x v="95"/>
    <x v="3"/>
    <x v="3"/>
    <s v="NH03MTA"/>
    <x v="324"/>
    <d v="2019-01-31T00:00:00"/>
    <x v="110"/>
    <n v="337"/>
  </r>
  <r>
    <x v="14"/>
    <x v="95"/>
    <x v="3"/>
    <x v="3"/>
    <s v="NH05ZHA"/>
    <x v="606"/>
    <d v="2019-01-31T00:00:00"/>
    <x v="110"/>
    <n v="1400"/>
  </r>
  <r>
    <x v="5"/>
    <x v="111"/>
    <x v="3"/>
    <x v="3"/>
    <s v="LQ47VHA"/>
    <x v="607"/>
    <d v="2019-01-31T00:00:00"/>
    <x v="110"/>
    <n v="687"/>
  </r>
  <r>
    <x v="12"/>
    <x v="121"/>
    <x v="3"/>
    <x v="1"/>
    <s v="MK00PGA"/>
    <x v="68"/>
    <d v="2019-01-31T00:00:00"/>
    <x v="110"/>
    <n v="52"/>
  </r>
  <r>
    <x v="14"/>
    <x v="110"/>
    <x v="3"/>
    <x v="3"/>
    <s v="NH02STA"/>
    <x v="608"/>
    <d v="2019-01-31T00:00:00"/>
    <x v="110"/>
    <n v="1869"/>
  </r>
  <r>
    <x v="14"/>
    <x v="110"/>
    <x v="3"/>
    <x v="3"/>
    <s v="NH05EHA"/>
    <x v="609"/>
    <d v="2019-01-31T00:00:00"/>
    <x v="110"/>
    <n v="1111"/>
  </r>
  <r>
    <x v="14"/>
    <x v="112"/>
    <x v="4"/>
    <x v="3"/>
    <s v="NH05GHA"/>
    <x v="76"/>
    <d v="2019-01-31T00:00:00"/>
    <x v="110"/>
    <n v="218"/>
  </r>
  <r>
    <x v="16"/>
    <x v="113"/>
    <x v="3"/>
    <x v="3"/>
    <s v="NH03OHA"/>
    <x v="528"/>
    <d v="2019-01-27T00:00:00"/>
    <x v="110"/>
    <n v="933"/>
  </r>
  <r>
    <x v="16"/>
    <x v="114"/>
    <x v="4"/>
    <x v="3"/>
    <s v="NH03VTA"/>
    <x v="156"/>
    <d v="2019-01-31T00:00:00"/>
    <x v="110"/>
    <n v="138"/>
  </r>
  <r>
    <x v="16"/>
    <x v="114"/>
    <x v="4"/>
    <x v="3"/>
    <s v="NH05MHA"/>
    <x v="610"/>
    <d v="2019-01-31T00:00:00"/>
    <x v="110"/>
    <n v="259"/>
  </r>
  <r>
    <x v="12"/>
    <x v="115"/>
    <x v="3"/>
    <x v="3"/>
    <s v="NH02MHA"/>
    <x v="611"/>
    <d v="2019-01-31T00:00:00"/>
    <x v="110"/>
    <n v="1736"/>
  </r>
  <r>
    <x v="12"/>
    <x v="115"/>
    <x v="3"/>
    <x v="3"/>
    <s v="NH02QTA"/>
    <x v="367"/>
    <d v="2019-01-31T00:00:00"/>
    <x v="110"/>
    <n v="175"/>
  </r>
  <r>
    <x v="12"/>
    <x v="116"/>
    <x v="3"/>
    <x v="3"/>
    <s v="NH04GHA"/>
    <x v="612"/>
    <d v="2019-01-31T00:00:00"/>
    <x v="110"/>
    <n v="2526"/>
  </r>
  <r>
    <x v="12"/>
    <x v="117"/>
    <x v="3"/>
    <x v="3"/>
    <s v="NH02NHA"/>
    <x v="613"/>
    <d v="2019-01-31T00:00:00"/>
    <x v="110"/>
    <n v="1947"/>
  </r>
  <r>
    <x v="12"/>
    <x v="117"/>
    <x v="3"/>
    <x v="3"/>
    <s v="NH02RTA"/>
    <x v="614"/>
    <d v="2019-01-31T00:00:00"/>
    <x v="110"/>
    <n v="1920"/>
  </r>
  <r>
    <x v="19"/>
    <x v="106"/>
    <x v="3"/>
    <x v="3"/>
    <s v="MZ07XTA"/>
    <x v="615"/>
    <d v="2018-12-27T00:00:00"/>
    <x v="111"/>
    <n v="6095"/>
  </r>
  <r>
    <x v="19"/>
    <x v="106"/>
    <x v="3"/>
    <x v="3"/>
    <s v="MZ07XVB"/>
    <x v="616"/>
    <d v="2018-12-30T00:00:00"/>
    <x v="111"/>
    <n v="3332"/>
  </r>
  <r>
    <x v="20"/>
    <x v="120"/>
    <x v="3"/>
    <x v="5"/>
    <s v="OB20V0A"/>
    <x v="617"/>
    <d v="2019-01-28T00:00:00"/>
    <x v="111"/>
    <n v="201"/>
  </r>
  <r>
    <x v="20"/>
    <x v="120"/>
    <x v="3"/>
    <x v="5"/>
    <s v="OB20W0A"/>
    <x v="40"/>
    <d v="2019-01-28T00:00:00"/>
    <x v="111"/>
    <n v="60"/>
  </r>
  <r>
    <x v="20"/>
    <x v="120"/>
    <x v="3"/>
    <x v="5"/>
    <s v="OB20X0A"/>
    <x v="57"/>
    <d v="2019-01-28T00:00:00"/>
    <x v="111"/>
    <n v="12"/>
  </r>
  <r>
    <x v="21"/>
    <x v="122"/>
    <x v="3"/>
    <x v="3"/>
    <s v="OF94QDA"/>
    <x v="234"/>
    <d v="2019-01-17T00:00:00"/>
    <x v="111"/>
    <n v="68"/>
  </r>
  <r>
    <x v="21"/>
    <x v="122"/>
    <x v="3"/>
    <x v="3"/>
    <s v="OF94RDA"/>
    <x v="234"/>
    <d v="2019-01-17T00:00:00"/>
    <x v="111"/>
    <n v="68"/>
  </r>
  <r>
    <x v="21"/>
    <x v="122"/>
    <x v="3"/>
    <x v="3"/>
    <s v="OF94SDA"/>
    <x v="234"/>
    <d v="2019-01-17T00:00:00"/>
    <x v="111"/>
    <n v="68"/>
  </r>
  <r>
    <x v="21"/>
    <x v="122"/>
    <x v="3"/>
    <x v="3"/>
    <s v="OF94UDA"/>
    <x v="234"/>
    <d v="2019-01-17T00:00:00"/>
    <x v="111"/>
    <n v="68"/>
  </r>
  <r>
    <x v="21"/>
    <x v="122"/>
    <x v="3"/>
    <x v="3"/>
    <s v="OF94VDA"/>
    <x v="234"/>
    <d v="2019-01-17T00:00:00"/>
    <x v="111"/>
    <n v="68"/>
  </r>
  <r>
    <x v="21"/>
    <x v="122"/>
    <x v="3"/>
    <x v="3"/>
    <s v="OF94WDA"/>
    <x v="234"/>
    <d v="2019-01-17T00:00:00"/>
    <x v="111"/>
    <n v="68"/>
  </r>
  <r>
    <x v="21"/>
    <x v="122"/>
    <x v="3"/>
    <x v="3"/>
    <s v="OF94XDA"/>
    <x v="234"/>
    <d v="2019-01-17T00:00:00"/>
    <x v="111"/>
    <n v="68"/>
  </r>
  <r>
    <x v="21"/>
    <x v="122"/>
    <x v="3"/>
    <x v="3"/>
    <s v="OF94YDA"/>
    <x v="234"/>
    <d v="2019-01-17T00:00:00"/>
    <x v="111"/>
    <n v="68"/>
  </r>
  <r>
    <x v="21"/>
    <x v="122"/>
    <x v="3"/>
    <x v="3"/>
    <s v="OF94ZDA"/>
    <x v="234"/>
    <d v="2019-01-17T00:00:00"/>
    <x v="111"/>
    <n v="68"/>
  </r>
  <r>
    <x v="21"/>
    <x v="122"/>
    <x v="3"/>
    <x v="3"/>
    <s v="OF95ADA"/>
    <x v="234"/>
    <d v="2019-01-17T00:00:00"/>
    <x v="111"/>
    <n v="68"/>
  </r>
  <r>
    <x v="21"/>
    <x v="122"/>
    <x v="3"/>
    <x v="3"/>
    <s v="OF95BDA"/>
    <x v="234"/>
    <d v="2019-01-17T00:00:00"/>
    <x v="111"/>
    <n v="68"/>
  </r>
  <r>
    <x v="21"/>
    <x v="122"/>
    <x v="3"/>
    <x v="3"/>
    <s v="OF95CDA"/>
    <x v="234"/>
    <d v="2019-01-17T00:00:00"/>
    <x v="111"/>
    <n v="68"/>
  </r>
  <r>
    <x v="22"/>
    <x v="123"/>
    <x v="3"/>
    <x v="3"/>
    <s v="OF97GDA"/>
    <x v="312"/>
    <d v="2019-01-17T00:00:00"/>
    <x v="111"/>
    <n v="72"/>
  </r>
  <r>
    <x v="22"/>
    <x v="123"/>
    <x v="3"/>
    <x v="3"/>
    <s v="OF97HDA"/>
    <x v="312"/>
    <d v="2019-01-17T00:00:00"/>
    <x v="111"/>
    <n v="72"/>
  </r>
  <r>
    <x v="22"/>
    <x v="123"/>
    <x v="3"/>
    <x v="3"/>
    <s v="OF97IDA"/>
    <x v="549"/>
    <d v="2019-01-17T00:00:00"/>
    <x v="111"/>
    <n v="116"/>
  </r>
  <r>
    <x v="22"/>
    <x v="123"/>
    <x v="3"/>
    <x v="3"/>
    <s v="OF97JDA"/>
    <x v="312"/>
    <d v="2019-01-17T00:00:00"/>
    <x v="111"/>
    <n v="72"/>
  </r>
  <r>
    <x v="22"/>
    <x v="123"/>
    <x v="3"/>
    <x v="3"/>
    <s v="OF97KDA"/>
    <x v="511"/>
    <d v="2019-01-17T00:00:00"/>
    <x v="111"/>
    <n v="104"/>
  </r>
  <r>
    <x v="22"/>
    <x v="123"/>
    <x v="3"/>
    <x v="3"/>
    <s v="OF97MDA"/>
    <x v="461"/>
    <d v="2019-01-17T00:00:00"/>
    <x v="111"/>
    <n v="76"/>
  </r>
  <r>
    <x v="22"/>
    <x v="123"/>
    <x v="3"/>
    <x v="3"/>
    <s v="OF97NDA"/>
    <x v="471"/>
    <d v="2019-01-17T00:00:00"/>
    <x v="111"/>
    <n v="84"/>
  </r>
  <r>
    <x v="22"/>
    <x v="123"/>
    <x v="3"/>
    <x v="3"/>
    <s v="OF97ODA"/>
    <x v="471"/>
    <d v="2019-01-17T00:00:00"/>
    <x v="111"/>
    <n v="84"/>
  </r>
  <r>
    <x v="22"/>
    <x v="123"/>
    <x v="3"/>
    <x v="3"/>
    <s v="OF97PDA"/>
    <x v="55"/>
    <d v="2019-01-17T00:00:00"/>
    <x v="111"/>
    <n v="96"/>
  </r>
  <r>
    <x v="22"/>
    <x v="123"/>
    <x v="3"/>
    <x v="3"/>
    <s v="OF97QDA"/>
    <x v="240"/>
    <d v="2019-01-17T00:00:00"/>
    <x v="111"/>
    <n v="108"/>
  </r>
  <r>
    <x v="22"/>
    <x v="123"/>
    <x v="3"/>
    <x v="3"/>
    <s v="OF97RDA"/>
    <x v="312"/>
    <d v="2019-01-17T00:00:00"/>
    <x v="111"/>
    <n v="72"/>
  </r>
  <r>
    <x v="22"/>
    <x v="123"/>
    <x v="3"/>
    <x v="3"/>
    <s v="OF97SDA"/>
    <x v="312"/>
    <d v="2019-01-17T00:00:00"/>
    <x v="111"/>
    <n v="72"/>
  </r>
  <r>
    <x v="22"/>
    <x v="123"/>
    <x v="3"/>
    <x v="3"/>
    <s v="OF97TDA"/>
    <x v="461"/>
    <d v="2019-01-17T00:00:00"/>
    <x v="111"/>
    <n v="76"/>
  </r>
  <r>
    <x v="22"/>
    <x v="123"/>
    <x v="3"/>
    <x v="3"/>
    <s v="OF97UDA"/>
    <x v="312"/>
    <d v="2019-01-17T00:00:00"/>
    <x v="111"/>
    <n v="72"/>
  </r>
  <r>
    <x v="22"/>
    <x v="123"/>
    <x v="3"/>
    <x v="3"/>
    <s v="OF97VDA"/>
    <x v="312"/>
    <d v="2019-01-17T00:00:00"/>
    <x v="111"/>
    <n v="72"/>
  </r>
  <r>
    <x v="14"/>
    <x v="103"/>
    <x v="4"/>
    <x v="3"/>
    <s v="LR94NHA"/>
    <x v="73"/>
    <d v="2018-11-22T00:00:00"/>
    <x v="112"/>
    <n v="183"/>
  </r>
  <r>
    <x v="20"/>
    <x v="119"/>
    <x v="4"/>
    <x v="3"/>
    <s v="NX30DTA"/>
    <x v="277"/>
    <d v="2019-01-25T00:00:00"/>
    <x v="113"/>
    <n v="98"/>
  </r>
  <r>
    <x v="20"/>
    <x v="119"/>
    <x v="4"/>
    <x v="3"/>
    <s v="NX30JHA"/>
    <x v="618"/>
    <d v="2019-01-22T00:00:00"/>
    <x v="113"/>
    <n v="60"/>
  </r>
  <r>
    <x v="20"/>
    <x v="119"/>
    <x v="4"/>
    <x v="3"/>
    <s v="NX30ETA"/>
    <x v="619"/>
    <d v="2018-12-28T00:00:00"/>
    <x v="113"/>
    <n v="321"/>
  </r>
  <r>
    <x v="20"/>
    <x v="119"/>
    <x v="4"/>
    <x v="3"/>
    <s v="NX30FHA"/>
    <x v="240"/>
    <d v="2018-12-25T00:00:00"/>
    <x v="113"/>
    <n v="114"/>
  </r>
  <r>
    <x v="20"/>
    <x v="120"/>
    <x v="3"/>
    <x v="12"/>
    <n v="1496943"/>
    <x v="155"/>
    <d v="2019-01-31T00:00:00"/>
    <x v="113"/>
    <n v="44"/>
  </r>
  <r>
    <x v="20"/>
    <x v="120"/>
    <x v="3"/>
    <x v="3"/>
    <s v="NX30IHA"/>
    <x v="620"/>
    <d v="2018-12-28T00:00:00"/>
    <x v="113"/>
    <n v="1125"/>
  </r>
  <r>
    <x v="5"/>
    <x v="80"/>
    <x v="4"/>
    <x v="12"/>
    <s v="1486713"/>
    <x v="40"/>
    <d v="2019-02-04T00:00:00"/>
    <x v="114"/>
    <n v="60"/>
  </r>
  <r>
    <x v="12"/>
    <x v="121"/>
    <x v="3"/>
    <x v="12"/>
    <s v="1487083"/>
    <x v="294"/>
    <d v="2019-02-04T00:00:00"/>
    <x v="114"/>
    <n v="40"/>
  </r>
  <r>
    <x v="20"/>
    <x v="120"/>
    <x v="3"/>
    <x v="12"/>
    <s v="1495703"/>
    <x v="191"/>
    <d v="2019-01-30T00:00:00"/>
    <x v="114"/>
    <n v="176"/>
  </r>
  <r>
    <x v="20"/>
    <x v="120"/>
    <x v="3"/>
    <x v="5"/>
    <s v="1495704"/>
    <x v="48"/>
    <d v="2019-01-30T00:00:00"/>
    <x v="114"/>
    <n v="182"/>
  </r>
  <r>
    <x v="21"/>
    <x v="122"/>
    <x v="3"/>
    <x v="3"/>
    <s v="OF94TDA"/>
    <x v="234"/>
    <d v="2019-01-17T00:00:00"/>
    <x v="114"/>
    <n v="68"/>
  </r>
  <r>
    <x v="12"/>
    <x v="81"/>
    <x v="3"/>
    <x v="3"/>
    <s v="NH02ZVA"/>
    <x v="393"/>
    <d v="2019-02-03T00:00:00"/>
    <x v="115"/>
    <n v="1622"/>
  </r>
  <r>
    <x v="12"/>
    <x v="81"/>
    <x v="3"/>
    <x v="3"/>
    <s v="NH02ZYA"/>
    <x v="621"/>
    <d v="2019-02-03T00:00:00"/>
    <x v="115"/>
    <n v="1149"/>
  </r>
  <r>
    <x v="16"/>
    <x v="97"/>
    <x v="3"/>
    <x v="3"/>
    <s v="NH04OVA"/>
    <x v="622"/>
    <d v="2019-02-03T00:00:00"/>
    <x v="115"/>
    <n v="796"/>
  </r>
  <r>
    <x v="16"/>
    <x v="98"/>
    <x v="4"/>
    <x v="3"/>
    <s v="NH04HVA"/>
    <x v="180"/>
    <d v="2019-02-03T00:00:00"/>
    <x v="115"/>
    <n v="936"/>
  </r>
  <r>
    <x v="13"/>
    <x v="87"/>
    <x v="4"/>
    <x v="3"/>
    <s v="NH04VVA"/>
    <x v="623"/>
    <d v="2019-02-03T00:00:00"/>
    <x v="115"/>
    <n v="33"/>
  </r>
  <r>
    <x v="13"/>
    <x v="87"/>
    <x v="4"/>
    <x v="3"/>
    <s v="NH04VYA"/>
    <x v="62"/>
    <d v="2019-02-03T00:00:00"/>
    <x v="115"/>
    <n v="43"/>
  </r>
  <r>
    <x v="14"/>
    <x v="95"/>
    <x v="3"/>
    <x v="3"/>
    <s v="NH03MYA"/>
    <x v="624"/>
    <d v="2019-02-03T00:00:00"/>
    <x v="115"/>
    <n v="322"/>
  </r>
  <r>
    <x v="14"/>
    <x v="110"/>
    <x v="3"/>
    <x v="3"/>
    <s v="NH02SVA"/>
    <x v="29"/>
    <d v="2019-02-03T00:00:00"/>
    <x v="115"/>
    <n v="1800"/>
  </r>
  <r>
    <x v="14"/>
    <x v="110"/>
    <x v="3"/>
    <x v="3"/>
    <s v="NH02SYA"/>
    <x v="625"/>
    <d v="2019-02-03T00:00:00"/>
    <x v="115"/>
    <n v="1236"/>
  </r>
  <r>
    <x v="16"/>
    <x v="114"/>
    <x v="4"/>
    <x v="3"/>
    <s v="NH03VYA"/>
    <x v="238"/>
    <d v="2019-02-03T00:00:00"/>
    <x v="115"/>
    <n v="205"/>
  </r>
  <r>
    <x v="12"/>
    <x v="115"/>
    <x v="3"/>
    <x v="3"/>
    <s v="NH02QVA"/>
    <x v="343"/>
    <d v="2019-02-03T00:00:00"/>
    <x v="115"/>
    <n v="190"/>
  </r>
  <r>
    <x v="12"/>
    <x v="115"/>
    <x v="3"/>
    <x v="3"/>
    <s v="NH02QYA"/>
    <x v="626"/>
    <d v="2019-02-03T00:00:00"/>
    <x v="115"/>
    <n v="165"/>
  </r>
  <r>
    <x v="12"/>
    <x v="117"/>
    <x v="3"/>
    <x v="3"/>
    <s v="NH02RVA"/>
    <x v="627"/>
    <d v="2019-02-03T00:00:00"/>
    <x v="115"/>
    <n v="1842"/>
  </r>
  <r>
    <x v="12"/>
    <x v="117"/>
    <x v="3"/>
    <x v="3"/>
    <s v="NH02RYA"/>
    <x v="628"/>
    <d v="2019-02-03T00:00:00"/>
    <x v="115"/>
    <n v="1272"/>
  </r>
  <r>
    <x v="5"/>
    <x v="79"/>
    <x v="3"/>
    <x v="1"/>
    <s v="NH01CGA"/>
    <x v="7"/>
    <d v="2019-02-07T00:00:00"/>
    <x v="116"/>
    <n v="102"/>
  </r>
  <r>
    <x v="5"/>
    <x v="79"/>
    <x v="3"/>
    <x v="1"/>
    <s v="NH01H5A"/>
    <x v="597"/>
    <d v="2019-02-07T00:00:00"/>
    <x v="116"/>
    <n v="187"/>
  </r>
  <r>
    <x v="5"/>
    <x v="80"/>
    <x v="4"/>
    <x v="1"/>
    <s v="NH00Z5A"/>
    <x v="7"/>
    <d v="2019-02-07T00:00:00"/>
    <x v="116"/>
    <n v="104"/>
  </r>
  <r>
    <x v="12"/>
    <x v="81"/>
    <x v="3"/>
    <x v="1"/>
    <s v="NH13G5A"/>
    <x v="629"/>
    <d v="2019-02-07T00:00:00"/>
    <x v="116"/>
    <n v="476"/>
  </r>
  <r>
    <x v="12"/>
    <x v="81"/>
    <x v="3"/>
    <x v="1"/>
    <s v="NH13IGA"/>
    <x v="192"/>
    <d v="2019-02-07T00:00:00"/>
    <x v="116"/>
    <n v="132"/>
  </r>
  <r>
    <x v="12"/>
    <x v="82"/>
    <x v="4"/>
    <x v="1"/>
    <s v="NH13K5A"/>
    <x v="397"/>
    <d v="2019-02-07T00:00:00"/>
    <x v="116"/>
    <n v="162"/>
  </r>
  <r>
    <x v="16"/>
    <x v="98"/>
    <x v="4"/>
    <x v="1"/>
    <s v="NH00X5A"/>
    <x v="192"/>
    <d v="2019-02-07T00:00:00"/>
    <x v="116"/>
    <n v="130"/>
  </r>
  <r>
    <x v="12"/>
    <x v="121"/>
    <x v="3"/>
    <x v="3"/>
    <s v="MK00OHA"/>
    <x v="594"/>
    <d v="2019-02-07T00:00:00"/>
    <x v="116"/>
    <n v="189"/>
  </r>
  <r>
    <x v="20"/>
    <x v="120"/>
    <x v="3"/>
    <x v="3"/>
    <s v="NX30AHA"/>
    <x v="630"/>
    <d v="2019-01-25T00:00:00"/>
    <x v="117"/>
    <n v="533"/>
  </r>
  <r>
    <x v="5"/>
    <x v="79"/>
    <x v="3"/>
    <x v="3"/>
    <s v="NH01PTA"/>
    <x v="631"/>
    <d v="2019-02-14T00:00:00"/>
    <x v="118"/>
    <n v="1088"/>
  </r>
  <r>
    <x v="5"/>
    <x v="79"/>
    <x v="3"/>
    <x v="3"/>
    <s v="NH01WHA"/>
    <x v="632"/>
    <d v="2019-02-14T00:00:00"/>
    <x v="118"/>
    <n v="794"/>
  </r>
  <r>
    <x v="5"/>
    <x v="80"/>
    <x v="4"/>
    <x v="3"/>
    <s v="NH01ITA"/>
    <x v="360"/>
    <d v="2019-02-14T00:00:00"/>
    <x v="118"/>
    <n v="14"/>
  </r>
  <r>
    <x v="5"/>
    <x v="80"/>
    <x v="4"/>
    <x v="3"/>
    <s v="NH01THA"/>
    <x v="240"/>
    <d v="2019-02-14T00:00:00"/>
    <x v="118"/>
    <n v="112"/>
  </r>
  <r>
    <x v="12"/>
    <x v="81"/>
    <x v="3"/>
    <x v="3"/>
    <s v="NH13EHA"/>
    <x v="633"/>
    <d v="2019-02-14T00:00:00"/>
    <x v="118"/>
    <n v="2326"/>
  </r>
  <r>
    <x v="12"/>
    <x v="81"/>
    <x v="3"/>
    <x v="3"/>
    <s v="NH13FTA"/>
    <x v="634"/>
    <d v="2019-02-14T00:00:00"/>
    <x v="118"/>
    <n v="2641"/>
  </r>
  <r>
    <x v="12"/>
    <x v="82"/>
    <x v="4"/>
    <x v="3"/>
    <s v="NH13HHA"/>
    <x v="495"/>
    <d v="2019-02-14T00:00:00"/>
    <x v="118"/>
    <n v="149"/>
  </r>
  <r>
    <x v="12"/>
    <x v="82"/>
    <x v="4"/>
    <x v="3"/>
    <s v="NH13LTA"/>
    <x v="635"/>
    <d v="2019-02-14T00:00:00"/>
    <x v="118"/>
    <n v="270"/>
  </r>
  <r>
    <x v="16"/>
    <x v="98"/>
    <x v="4"/>
    <x v="3"/>
    <s v="NH00WTA"/>
    <x v="312"/>
    <d v="2019-02-14T00:00:00"/>
    <x v="118"/>
    <n v="72"/>
  </r>
  <r>
    <x v="16"/>
    <x v="98"/>
    <x v="4"/>
    <x v="3"/>
    <s v="NH13JHA"/>
    <x v="42"/>
    <d v="2019-02-14T00:00:00"/>
    <x v="118"/>
    <n v="54"/>
  </r>
  <r>
    <x v="5"/>
    <x v="79"/>
    <x v="3"/>
    <x v="3"/>
    <s v="NH01PVA"/>
    <x v="636"/>
    <d v="2019-02-17T00:00:00"/>
    <x v="119"/>
    <n v="1238"/>
  </r>
  <r>
    <x v="5"/>
    <x v="79"/>
    <x v="3"/>
    <x v="3"/>
    <s v="NH01PYA"/>
    <x v="637"/>
    <d v="2019-02-17T00:00:00"/>
    <x v="119"/>
    <n v="771"/>
  </r>
  <r>
    <x v="5"/>
    <x v="80"/>
    <x v="4"/>
    <x v="3"/>
    <s v="NH01IVA"/>
    <x v="242"/>
    <d v="2019-02-17T00:00:00"/>
    <x v="119"/>
    <n v="36"/>
  </r>
  <r>
    <x v="5"/>
    <x v="80"/>
    <x v="4"/>
    <x v="3"/>
    <s v="NH01IYA"/>
    <x v="68"/>
    <d v="2019-02-17T00:00:00"/>
    <x v="119"/>
    <n v="50"/>
  </r>
  <r>
    <x v="12"/>
    <x v="81"/>
    <x v="3"/>
    <x v="12"/>
    <s v="1486706"/>
    <x v="68"/>
    <d v="2019-02-18T00:00:00"/>
    <x v="119"/>
    <n v="50"/>
  </r>
  <r>
    <x v="12"/>
    <x v="81"/>
    <x v="3"/>
    <x v="3"/>
    <s v="NH13FVA"/>
    <x v="638"/>
    <d v="2019-02-17T00:00:00"/>
    <x v="119"/>
    <n v="2683"/>
  </r>
  <r>
    <x v="12"/>
    <x v="81"/>
    <x v="3"/>
    <x v="3"/>
    <s v="NH13FYA"/>
    <x v="639"/>
    <d v="2019-02-17T00:00:00"/>
    <x v="119"/>
    <n v="1814"/>
  </r>
  <r>
    <x v="12"/>
    <x v="82"/>
    <x v="4"/>
    <x v="12"/>
    <s v="1486712"/>
    <x v="360"/>
    <d v="2019-02-18T00:00:00"/>
    <x v="119"/>
    <n v="14"/>
  </r>
  <r>
    <x v="12"/>
    <x v="82"/>
    <x v="4"/>
    <x v="3"/>
    <s v="NH13LVA"/>
    <x v="640"/>
    <d v="2019-02-17T00:00:00"/>
    <x v="119"/>
    <n v="317"/>
  </r>
  <r>
    <x v="12"/>
    <x v="82"/>
    <x v="4"/>
    <x v="3"/>
    <s v="NH13LYA"/>
    <x v="641"/>
    <d v="2019-02-17T00:00:00"/>
    <x v="119"/>
    <n v="272"/>
  </r>
  <r>
    <x v="16"/>
    <x v="98"/>
    <x v="4"/>
    <x v="12"/>
    <s v="1486714"/>
    <x v="295"/>
    <d v="2019-02-18T00:00:00"/>
    <x v="119"/>
    <n v="10"/>
  </r>
  <r>
    <x v="16"/>
    <x v="98"/>
    <x v="4"/>
    <x v="3"/>
    <s v="NH00WVA"/>
    <x v="277"/>
    <d v="2019-02-17T00:00:00"/>
    <x v="119"/>
    <n v="92"/>
  </r>
  <r>
    <x v="16"/>
    <x v="98"/>
    <x v="4"/>
    <x v="3"/>
    <s v="NH00WYA"/>
    <x v="148"/>
    <d v="2019-02-17T00:00:00"/>
    <x v="119"/>
    <n v="94"/>
  </r>
  <r>
    <x v="14"/>
    <x v="110"/>
    <x v="3"/>
    <x v="12"/>
    <s v="1486708"/>
    <x v="30"/>
    <d v="2019-02-18T00:00:00"/>
    <x v="119"/>
    <n v="25"/>
  </r>
  <r>
    <x v="16"/>
    <x v="113"/>
    <x v="3"/>
    <x v="12"/>
    <s v="1486709"/>
    <x v="294"/>
    <d v="2019-02-18T00:00:00"/>
    <x v="119"/>
    <n v="40"/>
  </r>
  <r>
    <x v="16"/>
    <x v="114"/>
    <x v="4"/>
    <x v="12"/>
    <s v="1486715"/>
    <x v="642"/>
    <d v="2019-02-18T00:00:00"/>
    <x v="119"/>
    <n v="22"/>
  </r>
  <r>
    <x v="12"/>
    <x v="115"/>
    <x v="3"/>
    <x v="12"/>
    <s v="1486707"/>
    <x v="40"/>
    <d v="2019-02-18T00:00:00"/>
    <x v="119"/>
    <n v="60"/>
  </r>
  <r>
    <x v="12"/>
    <x v="116"/>
    <x v="3"/>
    <x v="12"/>
    <s v="1486711"/>
    <x v="74"/>
    <d v="2019-02-18T00:00:00"/>
    <x v="119"/>
    <n v="65"/>
  </r>
  <r>
    <x v="12"/>
    <x v="117"/>
    <x v="3"/>
    <x v="12"/>
    <s v="1486710"/>
    <x v="40"/>
    <d v="2019-02-18T00:00:00"/>
    <x v="119"/>
    <n v="60"/>
  </r>
  <r>
    <x v="12"/>
    <x v="124"/>
    <x v="3"/>
    <x v="12"/>
    <n v="1505810"/>
    <x v="199"/>
    <d v="2019-02-18T00:00:00"/>
    <x v="119"/>
    <n v="79"/>
  </r>
  <r>
    <x v="18"/>
    <x v="125"/>
    <x v="4"/>
    <x v="1"/>
    <s v="MZ48KGA"/>
    <x v="42"/>
    <d v="2019-01-16T00:00:00"/>
    <x v="120"/>
    <n v="54"/>
  </r>
  <r>
    <x v="12"/>
    <x v="121"/>
    <x v="3"/>
    <x v="5"/>
    <s v="NF76C0A"/>
    <x v="643"/>
    <d v="2019-02-17T00:00:00"/>
    <x v="120"/>
    <n v="195"/>
  </r>
  <r>
    <x v="23"/>
    <x v="126"/>
    <x v="3"/>
    <x v="1"/>
    <s v="OD09EGA"/>
    <x v="644"/>
    <d v="2019-02-21T00:00:00"/>
    <x v="121"/>
    <n v="594"/>
  </r>
  <r>
    <x v="23"/>
    <x v="126"/>
    <x v="3"/>
    <x v="1"/>
    <s v="OD09J5A"/>
    <x v="228"/>
    <d v="2019-02-21T00:00:00"/>
    <x v="121"/>
    <n v="590"/>
  </r>
  <r>
    <x v="5"/>
    <x v="111"/>
    <x v="3"/>
    <x v="3"/>
    <s v="OC89RHA"/>
    <x v="371"/>
    <d v="2019-02-21T00:00:00"/>
    <x v="121"/>
    <n v="271"/>
  </r>
  <r>
    <x v="20"/>
    <x v="127"/>
    <x v="4"/>
    <x v="1"/>
    <s v="OD07EGA"/>
    <x v="645"/>
    <d v="2019-02-21T00:00:00"/>
    <x v="121"/>
    <n v="33"/>
  </r>
  <r>
    <x v="20"/>
    <x v="127"/>
    <x v="4"/>
    <x v="3"/>
    <s v="OD10EHA"/>
    <x v="134"/>
    <d v="2019-02-21T00:00:00"/>
    <x v="121"/>
    <n v="231"/>
  </r>
  <r>
    <x v="20"/>
    <x v="127"/>
    <x v="4"/>
    <x v="1"/>
    <s v="OD11Z5A"/>
    <x v="646"/>
    <d v="2019-02-21T00:00:00"/>
    <x v="121"/>
    <n v="495"/>
  </r>
  <r>
    <x v="20"/>
    <x v="127"/>
    <x v="4"/>
    <x v="3"/>
    <s v="OD12KTA"/>
    <x v="647"/>
    <d v="2019-02-21T00:00:00"/>
    <x v="121"/>
    <n v="527"/>
  </r>
  <r>
    <x v="20"/>
    <x v="128"/>
    <x v="4"/>
    <x v="1"/>
    <s v="OD08SGA"/>
    <x v="52"/>
    <d v="2019-02-21T00:00:00"/>
    <x v="121"/>
    <n v="30"/>
  </r>
  <r>
    <x v="20"/>
    <x v="128"/>
    <x v="4"/>
    <x v="3"/>
    <s v="OD08YTA"/>
    <x v="229"/>
    <d v="2019-02-21T00:00:00"/>
    <x v="121"/>
    <n v="286"/>
  </r>
  <r>
    <x v="20"/>
    <x v="128"/>
    <x v="4"/>
    <x v="3"/>
    <s v="OD09LHA"/>
    <x v="40"/>
    <d v="2019-02-21T00:00:00"/>
    <x v="121"/>
    <n v="60"/>
  </r>
  <r>
    <x v="20"/>
    <x v="128"/>
    <x v="4"/>
    <x v="1"/>
    <s v="OD09P5A"/>
    <x v="302"/>
    <d v="2019-02-21T00:00:00"/>
    <x v="121"/>
    <n v="137"/>
  </r>
  <r>
    <x v="20"/>
    <x v="129"/>
    <x v="3"/>
    <x v="1"/>
    <s v="OD07C5A"/>
    <x v="154"/>
    <d v="2019-02-21T00:00:00"/>
    <x v="121"/>
    <n v="324"/>
  </r>
  <r>
    <x v="20"/>
    <x v="129"/>
    <x v="3"/>
    <x v="3"/>
    <s v="OD07THA"/>
    <x v="648"/>
    <d v="2019-02-21T00:00:00"/>
    <x v="121"/>
    <n v="1956"/>
  </r>
  <r>
    <x v="20"/>
    <x v="129"/>
    <x v="3"/>
    <x v="1"/>
    <s v="OD09BGA"/>
    <x v="649"/>
    <d v="2019-02-21T00:00:00"/>
    <x v="121"/>
    <n v="159"/>
  </r>
  <r>
    <x v="20"/>
    <x v="129"/>
    <x v="3"/>
    <x v="3"/>
    <s v="OD10HTA"/>
    <x v="650"/>
    <d v="2019-02-21T00:00:00"/>
    <x v="121"/>
    <n v="1560"/>
  </r>
  <r>
    <x v="12"/>
    <x v="130"/>
    <x v="4"/>
    <x v="3"/>
    <s v="OD07RHA"/>
    <x v="651"/>
    <d v="2019-02-21T00:00:00"/>
    <x v="121"/>
    <n v="386"/>
  </r>
  <r>
    <x v="12"/>
    <x v="130"/>
    <x v="4"/>
    <x v="1"/>
    <s v="OD08TGA"/>
    <x v="251"/>
    <d v="2019-02-21T00:00:00"/>
    <x v="121"/>
    <n v="68"/>
  </r>
  <r>
    <x v="12"/>
    <x v="124"/>
    <x v="3"/>
    <x v="1"/>
    <s v="OD06XGA"/>
    <x v="652"/>
    <d v="2019-02-21T00:00:00"/>
    <x v="121"/>
    <n v="243"/>
  </r>
  <r>
    <x v="12"/>
    <x v="124"/>
    <x v="3"/>
    <x v="1"/>
    <s v="OD06YGA"/>
    <x v="461"/>
    <d v="2019-02-21T00:00:00"/>
    <x v="121"/>
    <n v="77"/>
  </r>
  <r>
    <x v="12"/>
    <x v="124"/>
    <x v="3"/>
    <x v="3"/>
    <s v="OD08ITA"/>
    <x v="653"/>
    <d v="2019-02-21T00:00:00"/>
    <x v="121"/>
    <n v="3268"/>
  </r>
  <r>
    <x v="12"/>
    <x v="124"/>
    <x v="3"/>
    <x v="1"/>
    <s v="OD09G5A"/>
    <x v="654"/>
    <d v="2019-02-21T00:00:00"/>
    <x v="121"/>
    <n v="1224"/>
  </r>
  <r>
    <x v="12"/>
    <x v="124"/>
    <x v="3"/>
    <x v="3"/>
    <s v="OD09VHA"/>
    <x v="655"/>
    <d v="2019-02-21T00:00:00"/>
    <x v="121"/>
    <n v="2563"/>
  </r>
  <r>
    <x v="12"/>
    <x v="124"/>
    <x v="3"/>
    <x v="3"/>
    <s v="OD09WHA"/>
    <x v="656"/>
    <d v="2019-02-21T00:00:00"/>
    <x v="121"/>
    <n v="418"/>
  </r>
  <r>
    <x v="16"/>
    <x v="97"/>
    <x v="3"/>
    <x v="3"/>
    <s v="MZ04FVB"/>
    <x v="657"/>
    <d v="2019-02-18T00:00:00"/>
    <x v="122"/>
    <n v="578"/>
  </r>
  <r>
    <x v="16"/>
    <x v="97"/>
    <x v="3"/>
    <x v="3"/>
    <s v="MZ04FYB"/>
    <x v="658"/>
    <d v="2019-02-18T00:00:00"/>
    <x v="122"/>
    <n v="754"/>
  </r>
  <r>
    <x v="18"/>
    <x v="125"/>
    <x v="4"/>
    <x v="3"/>
    <s v="MZ48JHA"/>
    <x v="357"/>
    <d v="2019-01-18T00:00:00"/>
    <x v="122"/>
    <n v="346"/>
  </r>
  <r>
    <x v="13"/>
    <x v="99"/>
    <x v="3"/>
    <x v="12"/>
    <n v="1486705"/>
    <x v="52"/>
    <d v="2019-02-18T00:00:00"/>
    <x v="123"/>
    <n v="30"/>
  </r>
  <r>
    <x v="12"/>
    <x v="81"/>
    <x v="3"/>
    <x v="12"/>
    <s v="1495797"/>
    <x v="323"/>
    <d v="2019-02-25T00:00:00"/>
    <x v="123"/>
    <n v="534"/>
  </r>
  <r>
    <x v="12"/>
    <x v="81"/>
    <x v="3"/>
    <x v="5"/>
    <s v="1495850"/>
    <x v="529"/>
    <d v="2019-02-26T00:00:00"/>
    <x v="123"/>
    <n v="468"/>
  </r>
  <r>
    <x v="24"/>
    <x v="131"/>
    <x v="3"/>
    <x v="12"/>
    <n v="1500065"/>
    <x v="156"/>
    <d v="2019-02-25T00:00:00"/>
    <x v="123"/>
    <n v="138"/>
  </r>
  <r>
    <x v="24"/>
    <x v="131"/>
    <x v="3"/>
    <x v="5"/>
    <s v="1500045"/>
    <x v="151"/>
    <d v="2019-02-26T00:00:00"/>
    <x v="123"/>
    <n v="400"/>
  </r>
  <r>
    <x v="24"/>
    <x v="131"/>
    <x v="3"/>
    <x v="5"/>
    <s v="OV05G0A"/>
    <x v="240"/>
    <d v="2019-02-25T00:00:00"/>
    <x v="123"/>
    <n v="108"/>
  </r>
  <r>
    <x v="24"/>
    <x v="131"/>
    <x v="3"/>
    <x v="5"/>
    <s v="OV05I0A"/>
    <x v="295"/>
    <d v="2019-03-21T00:00:00"/>
    <x v="123"/>
    <n v="10"/>
  </r>
  <r>
    <x v="25"/>
    <x v="132"/>
    <x v="3"/>
    <x v="12"/>
    <n v="1495829"/>
    <x v="117"/>
    <d v="2019-02-25T00:00:00"/>
    <x v="123"/>
    <n v="133"/>
  </r>
  <r>
    <x v="25"/>
    <x v="132"/>
    <x v="3"/>
    <x v="5"/>
    <s v="1495784"/>
    <x v="53"/>
    <d v="2019-02-26T00:00:00"/>
    <x v="123"/>
    <n v="80"/>
  </r>
  <r>
    <x v="25"/>
    <x v="132"/>
    <x v="3"/>
    <x v="5"/>
    <s v="OK44U0A"/>
    <x v="471"/>
    <d v="2019-02-25T00:00:00"/>
    <x v="123"/>
    <n v="84"/>
  </r>
  <r>
    <x v="25"/>
    <x v="132"/>
    <x v="3"/>
    <x v="5"/>
    <s v="OK44V0A"/>
    <x v="659"/>
    <d v="2019-02-26T00:00:00"/>
    <x v="123"/>
    <n v="1620"/>
  </r>
  <r>
    <x v="23"/>
    <x v="126"/>
    <x v="3"/>
    <x v="5"/>
    <s v="1500027"/>
    <x v="660"/>
    <d v="2019-02-26T00:00:00"/>
    <x v="123"/>
    <n v="683"/>
  </r>
  <r>
    <x v="23"/>
    <x v="126"/>
    <x v="3"/>
    <x v="5"/>
    <s v="OK44X0A"/>
    <x v="312"/>
    <d v="2019-02-25T00:00:00"/>
    <x v="123"/>
    <n v="72"/>
  </r>
  <r>
    <x v="23"/>
    <x v="126"/>
    <x v="3"/>
    <x v="5"/>
    <s v="OK44Y0A"/>
    <x v="659"/>
    <d v="2019-02-26T00:00:00"/>
    <x v="123"/>
    <n v="1620"/>
  </r>
  <r>
    <x v="23"/>
    <x v="126"/>
    <x v="3"/>
    <x v="5"/>
    <s v="OK44Z0A"/>
    <x v="376"/>
    <d v="2019-02-25T00:00:00"/>
    <x v="123"/>
    <n v="20"/>
  </r>
  <r>
    <x v="26"/>
    <x v="133"/>
    <x v="3"/>
    <x v="12"/>
    <n v="1500067"/>
    <x v="164"/>
    <d v="2019-02-25T00:00:00"/>
    <x v="123"/>
    <n v="118"/>
  </r>
  <r>
    <x v="26"/>
    <x v="133"/>
    <x v="3"/>
    <x v="5"/>
    <s v="1500022"/>
    <x v="133"/>
    <d v="2019-02-26T00:00:00"/>
    <x v="123"/>
    <n v="42"/>
  </r>
  <r>
    <x v="26"/>
    <x v="133"/>
    <x v="3"/>
    <x v="5"/>
    <s v="OK44N0A"/>
    <x v="661"/>
    <d v="2019-02-26T00:00:00"/>
    <x v="123"/>
    <n v="1300"/>
  </r>
  <r>
    <x v="20"/>
    <x v="129"/>
    <x v="3"/>
    <x v="12"/>
    <n v="1500041"/>
    <x v="129"/>
    <d v="2019-02-25T00:00:00"/>
    <x v="123"/>
    <n v="335"/>
  </r>
  <r>
    <x v="20"/>
    <x v="129"/>
    <x v="3"/>
    <x v="5"/>
    <s v="1500042"/>
    <x v="662"/>
    <d v="2019-02-26T00:00:00"/>
    <x v="123"/>
    <n v="430"/>
  </r>
  <r>
    <x v="20"/>
    <x v="129"/>
    <x v="3"/>
    <x v="5"/>
    <s v="OK45D0A"/>
    <x v="441"/>
    <d v="2019-02-25T00:00:00"/>
    <x v="123"/>
    <n v="135"/>
  </r>
  <r>
    <x v="20"/>
    <x v="129"/>
    <x v="3"/>
    <x v="5"/>
    <s v="OK45E0A"/>
    <x v="55"/>
    <d v="2019-02-25T00:00:00"/>
    <x v="123"/>
    <n v="96"/>
  </r>
  <r>
    <x v="20"/>
    <x v="129"/>
    <x v="3"/>
    <x v="5"/>
    <s v="OK45F0A"/>
    <x v="663"/>
    <d v="2019-02-26T00:00:00"/>
    <x v="123"/>
    <n v="260"/>
  </r>
  <r>
    <x v="20"/>
    <x v="129"/>
    <x v="3"/>
    <x v="5"/>
    <s v="OK45G0A"/>
    <x v="295"/>
    <d v="2019-02-25T00:00:00"/>
    <x v="123"/>
    <n v="10"/>
  </r>
  <r>
    <x v="12"/>
    <x v="124"/>
    <x v="3"/>
    <x v="5"/>
    <n v="1505902"/>
    <x v="27"/>
    <d v="2019-02-19T00:00:00"/>
    <x v="123"/>
    <n v="136"/>
  </r>
  <r>
    <x v="12"/>
    <x v="124"/>
    <x v="3"/>
    <x v="12"/>
    <s v="1500033"/>
    <x v="664"/>
    <d v="2019-02-25T00:00:00"/>
    <x v="123"/>
    <n v="459"/>
  </r>
  <r>
    <x v="12"/>
    <x v="124"/>
    <x v="3"/>
    <x v="5"/>
    <s v="OK44L0A"/>
    <x v="665"/>
    <d v="2019-02-26T00:00:00"/>
    <x v="123"/>
    <n v="2430"/>
  </r>
  <r>
    <x v="12"/>
    <x v="124"/>
    <x v="3"/>
    <x v="5"/>
    <s v="1500019"/>
    <x v="213"/>
    <d v="2019-02-26T00:00:00"/>
    <x v="123"/>
    <n v="294"/>
  </r>
  <r>
    <x v="12"/>
    <x v="121"/>
    <x v="3"/>
    <x v="12"/>
    <s v="1478619"/>
    <x v="589"/>
    <d v="2019-02-26T00:00:00"/>
    <x v="124"/>
    <n v="97"/>
  </r>
  <r>
    <x v="24"/>
    <x v="131"/>
    <x v="3"/>
    <x v="5"/>
    <s v="OV05H0A"/>
    <x v="659"/>
    <d v="2019-02-26T00:00:00"/>
    <x v="124"/>
    <n v="1620"/>
  </r>
  <r>
    <x v="24"/>
    <x v="131"/>
    <x v="3"/>
    <x v="3"/>
    <s v="OD06UVA"/>
    <x v="666"/>
    <d v="2019-03-03T00:00:00"/>
    <x v="125"/>
    <n v="1407"/>
  </r>
  <r>
    <x v="24"/>
    <x v="131"/>
    <x v="3"/>
    <x v="3"/>
    <s v="OD06UYA"/>
    <x v="667"/>
    <d v="2019-03-03T00:00:00"/>
    <x v="125"/>
    <n v="940"/>
  </r>
  <r>
    <x v="24"/>
    <x v="131"/>
    <x v="3"/>
    <x v="3"/>
    <s v="OD10YVA"/>
    <x v="668"/>
    <d v="2019-03-03T00:00:00"/>
    <x v="125"/>
    <n v="4295"/>
  </r>
  <r>
    <x v="24"/>
    <x v="131"/>
    <x v="3"/>
    <x v="3"/>
    <s v="OD10YYA"/>
    <x v="669"/>
    <d v="2019-03-03T00:00:00"/>
    <x v="125"/>
    <n v="2952"/>
  </r>
  <r>
    <x v="24"/>
    <x v="134"/>
    <x v="4"/>
    <x v="3"/>
    <s v="OD12XVA"/>
    <x v="670"/>
    <d v="2019-03-03T00:00:00"/>
    <x v="125"/>
    <n v="885"/>
  </r>
  <r>
    <x v="24"/>
    <x v="134"/>
    <x v="4"/>
    <x v="3"/>
    <s v="OD12XYA"/>
    <x v="671"/>
    <d v="2019-03-03T00:00:00"/>
    <x v="125"/>
    <n v="939"/>
  </r>
  <r>
    <x v="24"/>
    <x v="134"/>
    <x v="4"/>
    <x v="5"/>
    <s v="1500667"/>
    <x v="41"/>
    <d v="2019-02-26T00:00:00"/>
    <x v="125"/>
    <n v="61"/>
  </r>
  <r>
    <x v="24"/>
    <x v="135"/>
    <x v="4"/>
    <x v="3"/>
    <s v="NV01YVA"/>
    <x v="672"/>
    <d v="2019-03-03T00:00:00"/>
    <x v="125"/>
    <n v="324"/>
  </r>
  <r>
    <x v="24"/>
    <x v="135"/>
    <x v="4"/>
    <x v="3"/>
    <s v="NV01YYA"/>
    <x v="673"/>
    <d v="2019-03-03T00:00:00"/>
    <x v="125"/>
    <n v="338"/>
  </r>
  <r>
    <x v="25"/>
    <x v="136"/>
    <x v="4"/>
    <x v="5"/>
    <n v="1496563"/>
    <x v="674"/>
    <d v="2019-02-26T00:00:00"/>
    <x v="125"/>
    <n v="164"/>
  </r>
  <r>
    <x v="25"/>
    <x v="136"/>
    <x v="4"/>
    <x v="3"/>
    <s v="NW29RVA"/>
    <x v="675"/>
    <d v="2019-03-03T00:00:00"/>
    <x v="125"/>
    <n v="385"/>
  </r>
  <r>
    <x v="25"/>
    <x v="136"/>
    <x v="4"/>
    <x v="3"/>
    <s v="NW29RYA"/>
    <x v="676"/>
    <d v="2019-03-03T00:00:00"/>
    <x v="125"/>
    <n v="403"/>
  </r>
  <r>
    <x v="25"/>
    <x v="136"/>
    <x v="4"/>
    <x v="3"/>
    <s v="OD09KVA"/>
    <x v="677"/>
    <d v="2019-03-03T00:00:00"/>
    <x v="125"/>
    <n v="487"/>
  </r>
  <r>
    <x v="25"/>
    <x v="136"/>
    <x v="4"/>
    <x v="3"/>
    <s v="OD09KYA"/>
    <x v="67"/>
    <d v="2019-03-03T00:00:00"/>
    <x v="125"/>
    <n v="507"/>
  </r>
  <r>
    <x v="25"/>
    <x v="132"/>
    <x v="3"/>
    <x v="3"/>
    <s v="NW29PVA"/>
    <x v="618"/>
    <d v="2019-03-03T00:00:00"/>
    <x v="125"/>
    <n v="58"/>
  </r>
  <r>
    <x v="25"/>
    <x v="132"/>
    <x v="3"/>
    <x v="3"/>
    <s v="NW29PYA"/>
    <x v="135"/>
    <d v="2019-03-03T00:00:00"/>
    <x v="125"/>
    <n v="49"/>
  </r>
  <r>
    <x v="25"/>
    <x v="132"/>
    <x v="3"/>
    <x v="3"/>
    <s v="OD07FYA"/>
    <x v="678"/>
    <d v="2019-03-03T00:00:00"/>
    <x v="125"/>
    <n v="1565"/>
  </r>
  <r>
    <x v="23"/>
    <x v="126"/>
    <x v="3"/>
    <x v="3"/>
    <s v="OD08NVA"/>
    <x v="409"/>
    <d v="2019-03-03T00:00:00"/>
    <x v="125"/>
    <n v="1732"/>
  </r>
  <r>
    <x v="23"/>
    <x v="126"/>
    <x v="3"/>
    <x v="3"/>
    <s v="OD08NYA"/>
    <x v="679"/>
    <d v="2019-03-03T00:00:00"/>
    <x v="125"/>
    <n v="1138"/>
  </r>
  <r>
    <x v="26"/>
    <x v="133"/>
    <x v="3"/>
    <x v="3"/>
    <s v="OD06CVA"/>
    <x v="680"/>
    <d v="2019-03-03T00:00:00"/>
    <x v="125"/>
    <n v="1631"/>
  </r>
  <r>
    <x v="26"/>
    <x v="133"/>
    <x v="3"/>
    <x v="3"/>
    <s v="OD06CYA"/>
    <x v="576"/>
    <d v="2019-03-03T00:00:00"/>
    <x v="125"/>
    <n v="1091"/>
  </r>
  <r>
    <x v="26"/>
    <x v="133"/>
    <x v="3"/>
    <x v="3"/>
    <s v="OD09TVA"/>
    <x v="681"/>
    <d v="2019-03-03T00:00:00"/>
    <x v="125"/>
    <n v="2119"/>
  </r>
  <r>
    <x v="20"/>
    <x v="127"/>
    <x v="4"/>
    <x v="5"/>
    <n v="1500666"/>
    <x v="623"/>
    <d v="2019-02-26T00:00:00"/>
    <x v="125"/>
    <n v="32"/>
  </r>
  <r>
    <x v="20"/>
    <x v="127"/>
    <x v="4"/>
    <x v="3"/>
    <s v="OD12KVA"/>
    <x v="682"/>
    <d v="2019-03-03T00:00:00"/>
    <x v="125"/>
    <n v="642"/>
  </r>
  <r>
    <x v="20"/>
    <x v="127"/>
    <x v="4"/>
    <x v="3"/>
    <s v="OD12KYA"/>
    <x v="658"/>
    <d v="2019-03-03T00:00:00"/>
    <x v="125"/>
    <n v="723"/>
  </r>
  <r>
    <x v="20"/>
    <x v="128"/>
    <x v="4"/>
    <x v="3"/>
    <s v="OD08YVA"/>
    <x v="675"/>
    <d v="2019-03-03T00:00:00"/>
    <x v="125"/>
    <n v="385"/>
  </r>
  <r>
    <x v="20"/>
    <x v="128"/>
    <x v="4"/>
    <x v="3"/>
    <s v="OD08YYA"/>
    <x v="683"/>
    <d v="2019-03-03T00:00:00"/>
    <x v="125"/>
    <n v="399"/>
  </r>
  <r>
    <x v="20"/>
    <x v="129"/>
    <x v="3"/>
    <x v="3"/>
    <s v="OD10HVA"/>
    <x v="684"/>
    <d v="2019-03-03T00:00:00"/>
    <x v="125"/>
    <n v="1748"/>
  </r>
  <r>
    <x v="20"/>
    <x v="129"/>
    <x v="3"/>
    <x v="3"/>
    <s v="OD10HYA"/>
    <x v="685"/>
    <d v="2019-03-03T00:00:00"/>
    <x v="125"/>
    <n v="1157"/>
  </r>
  <r>
    <x v="12"/>
    <x v="124"/>
    <x v="3"/>
    <x v="3"/>
    <s v="OD08IVA"/>
    <x v="686"/>
    <d v="2019-03-03T00:00:00"/>
    <x v="125"/>
    <n v="3690"/>
  </r>
  <r>
    <x v="12"/>
    <x v="124"/>
    <x v="3"/>
    <x v="3"/>
    <s v="OD08IYA"/>
    <x v="687"/>
    <d v="2019-03-03T00:00:00"/>
    <x v="125"/>
    <n v="2475"/>
  </r>
  <r>
    <x v="16"/>
    <x v="113"/>
    <x v="3"/>
    <x v="3"/>
    <s v="NH02CYA"/>
    <x v="362"/>
    <d v="2019-02-03T00:00:00"/>
    <x v="126"/>
    <n v="932"/>
  </r>
  <r>
    <x v="12"/>
    <x v="81"/>
    <x v="3"/>
    <x v="3"/>
    <s v="OC97LHA"/>
    <x v="688"/>
    <d v="2019-03-07T00:00:00"/>
    <x v="126"/>
    <n v="2364"/>
  </r>
  <r>
    <x v="12"/>
    <x v="82"/>
    <x v="4"/>
    <x v="3"/>
    <s v="OC97PHA"/>
    <x v="689"/>
    <d v="2019-03-07T00:00:00"/>
    <x v="126"/>
    <n v="307"/>
  </r>
  <r>
    <x v="12"/>
    <x v="81"/>
    <x v="3"/>
    <x v="3"/>
    <s v="OC97QTA"/>
    <x v="690"/>
    <d v="2019-03-07T00:00:00"/>
    <x v="127"/>
    <n v="3938"/>
  </r>
  <r>
    <x v="12"/>
    <x v="82"/>
    <x v="4"/>
    <x v="3"/>
    <s v="OC97WTA"/>
    <x v="321"/>
    <d v="2019-03-07T00:00:00"/>
    <x v="127"/>
    <n v="272"/>
  </r>
  <r>
    <x v="14"/>
    <x v="95"/>
    <x v="3"/>
    <x v="3"/>
    <s v="NH03MVA"/>
    <x v="27"/>
    <d v="2019-02-03T00:00:00"/>
    <x v="128"/>
    <n v="141"/>
  </r>
  <r>
    <x v="16"/>
    <x v="114"/>
    <x v="4"/>
    <x v="3"/>
    <s v="NH03VVA"/>
    <x v="674"/>
    <d v="2019-02-03T00:00:00"/>
    <x v="128"/>
    <n v="163"/>
  </r>
  <r>
    <x v="12"/>
    <x v="81"/>
    <x v="3"/>
    <x v="12"/>
    <s v="1493528"/>
    <x v="294"/>
    <d v="2019-03-11T00:00:00"/>
    <x v="129"/>
    <n v="40"/>
  </r>
  <r>
    <x v="12"/>
    <x v="82"/>
    <x v="4"/>
    <x v="12"/>
    <s v="1493551"/>
    <x v="285"/>
    <d v="2019-03-11T00:00:00"/>
    <x v="129"/>
    <n v="15"/>
  </r>
  <r>
    <x v="20"/>
    <x v="137"/>
    <x v="4"/>
    <x v="12"/>
    <n v="1493552"/>
    <x v="376"/>
    <d v="2019-03-11T00:00:00"/>
    <x v="129"/>
    <n v="20"/>
  </r>
  <r>
    <x v="12"/>
    <x v="121"/>
    <x v="3"/>
    <x v="5"/>
    <s v="1486866"/>
    <x v="26"/>
    <d v="2019-02-26T00:00:00"/>
    <x v="130"/>
    <n v="106"/>
  </r>
  <r>
    <x v="12"/>
    <x v="81"/>
    <x v="3"/>
    <x v="1"/>
    <s v="OC97GGA"/>
    <x v="691"/>
    <d v="2019-03-14T00:00:00"/>
    <x v="130"/>
    <n v="150"/>
  </r>
  <r>
    <x v="12"/>
    <x v="81"/>
    <x v="3"/>
    <x v="1"/>
    <s v="OC97H5A"/>
    <x v="66"/>
    <d v="2019-03-14T00:00:00"/>
    <x v="130"/>
    <n v="239"/>
  </r>
  <r>
    <x v="24"/>
    <x v="131"/>
    <x v="3"/>
    <x v="3"/>
    <s v="OD03MHA"/>
    <x v="692"/>
    <d v="2019-03-14T00:00:00"/>
    <x v="130"/>
    <n v="1396"/>
  </r>
  <r>
    <x v="24"/>
    <x v="134"/>
    <x v="4"/>
    <x v="3"/>
    <s v="OD04RHA"/>
    <x v="320"/>
    <d v="2019-03-14T00:00:00"/>
    <x v="130"/>
    <n v="198"/>
  </r>
  <r>
    <x v="20"/>
    <x v="127"/>
    <x v="4"/>
    <x v="3"/>
    <s v="OD02HTA"/>
    <x v="642"/>
    <d v="2019-03-14T00:00:00"/>
    <x v="130"/>
    <n v="23"/>
  </r>
  <r>
    <x v="20"/>
    <x v="127"/>
    <x v="4"/>
    <x v="3"/>
    <s v="OD03XHA"/>
    <x v="693"/>
    <d v="2019-03-14T00:00:00"/>
    <x v="130"/>
    <n v="261"/>
  </r>
  <r>
    <x v="20"/>
    <x v="129"/>
    <x v="3"/>
    <x v="3"/>
    <s v="OD03BHA"/>
    <x v="694"/>
    <d v="2019-03-14T00:00:00"/>
    <x v="130"/>
    <n v="1478"/>
  </r>
  <r>
    <x v="20"/>
    <x v="129"/>
    <x v="3"/>
    <x v="3"/>
    <s v="OD04OTA"/>
    <x v="695"/>
    <d v="2019-03-14T00:00:00"/>
    <x v="130"/>
    <n v="1189"/>
  </r>
  <r>
    <x v="12"/>
    <x v="130"/>
    <x v="4"/>
    <x v="3"/>
    <s v="OD04JHA"/>
    <x v="72"/>
    <d v="2019-03-14T00:00:00"/>
    <x v="130"/>
    <n v="175"/>
  </r>
  <r>
    <x v="12"/>
    <x v="124"/>
    <x v="3"/>
    <x v="3"/>
    <s v="OD02NTA"/>
    <x v="696"/>
    <d v="2019-03-14T00:00:00"/>
    <x v="130"/>
    <n v="8039"/>
  </r>
  <r>
    <x v="12"/>
    <x v="124"/>
    <x v="3"/>
    <x v="3"/>
    <s v="OD39AHA"/>
    <x v="697"/>
    <d v="2019-03-14T00:00:00"/>
    <x v="130"/>
    <n v="3583"/>
  </r>
  <r>
    <x v="5"/>
    <x v="79"/>
    <x v="3"/>
    <x v="1"/>
    <s v="OC93S5A"/>
    <x v="42"/>
    <d v="2019-03-14T00:00:00"/>
    <x v="130"/>
    <n v="54"/>
  </r>
  <r>
    <x v="5"/>
    <x v="79"/>
    <x v="3"/>
    <x v="1"/>
    <s v="OC94RGA"/>
    <x v="68"/>
    <d v="2019-03-14T00:00:00"/>
    <x v="130"/>
    <n v="50"/>
  </r>
  <r>
    <x v="5"/>
    <x v="80"/>
    <x v="4"/>
    <x v="3"/>
    <s v="OC93ATA"/>
    <x v="114"/>
    <d v="2019-03-07T00:00:00"/>
    <x v="130"/>
    <n v="16"/>
  </r>
  <r>
    <x v="5"/>
    <x v="80"/>
    <x v="4"/>
    <x v="1"/>
    <s v="OC94V5A"/>
    <x v="7"/>
    <d v="2019-03-14T00:00:00"/>
    <x v="130"/>
    <n v="104"/>
  </r>
  <r>
    <x v="5"/>
    <x v="80"/>
    <x v="4"/>
    <x v="3"/>
    <s v="OC94ZHA"/>
    <x v="35"/>
    <d v="2019-03-07T00:00:00"/>
    <x v="130"/>
    <n v="218"/>
  </r>
  <r>
    <x v="20"/>
    <x v="138"/>
    <x v="3"/>
    <x v="1"/>
    <s v="OC94Q5A"/>
    <x v="651"/>
    <d v="2019-03-14T00:00:00"/>
    <x v="130"/>
    <n v="378"/>
  </r>
  <r>
    <x v="20"/>
    <x v="138"/>
    <x v="3"/>
    <x v="1"/>
    <s v="OC95EGA"/>
    <x v="698"/>
    <d v="2019-03-14T00:00:00"/>
    <x v="130"/>
    <n v="105"/>
  </r>
  <r>
    <x v="20"/>
    <x v="137"/>
    <x v="4"/>
    <x v="1"/>
    <s v="OC95L5A"/>
    <x v="191"/>
    <d v="2019-03-14T00:00:00"/>
    <x v="130"/>
    <n v="176"/>
  </r>
  <r>
    <x v="27"/>
    <x v="139"/>
    <x v="4"/>
    <x v="3"/>
    <s v="NS66EHA"/>
    <x v="399"/>
    <d v="2019-03-14T00:00:00"/>
    <x v="130"/>
    <n v="246"/>
  </r>
  <r>
    <x v="27"/>
    <x v="139"/>
    <x v="4"/>
    <x v="3"/>
    <s v="NS66FHA"/>
    <x v="131"/>
    <d v="2019-03-14T00:00:00"/>
    <x v="130"/>
    <n v="178"/>
  </r>
  <r>
    <x v="27"/>
    <x v="139"/>
    <x v="4"/>
    <x v="3"/>
    <s v="NS66OTA"/>
    <x v="699"/>
    <d v="2019-03-14T00:00:00"/>
    <x v="130"/>
    <n v="1036"/>
  </r>
  <r>
    <x v="5"/>
    <x v="79"/>
    <x v="3"/>
    <x v="12"/>
    <n v="1496247"/>
    <x v="700"/>
    <d v="2019-03-18T00:00:00"/>
    <x v="131"/>
    <n v="590"/>
  </r>
  <r>
    <x v="12"/>
    <x v="81"/>
    <x v="3"/>
    <x v="3"/>
    <s v="OC97QVA"/>
    <x v="701"/>
    <d v="2019-03-17T00:00:00"/>
    <x v="132"/>
    <n v="4223"/>
  </r>
  <r>
    <x v="12"/>
    <x v="81"/>
    <x v="3"/>
    <x v="3"/>
    <s v="OC97QYA"/>
    <x v="702"/>
    <d v="2019-03-17T00:00:00"/>
    <x v="132"/>
    <n v="2775"/>
  </r>
  <r>
    <x v="12"/>
    <x v="82"/>
    <x v="4"/>
    <x v="3"/>
    <s v="OC97WVA"/>
    <x v="507"/>
    <d v="2019-03-17T00:00:00"/>
    <x v="132"/>
    <n v="335"/>
  </r>
  <r>
    <x v="12"/>
    <x v="82"/>
    <x v="4"/>
    <x v="3"/>
    <s v="OC97WYA"/>
    <x v="153"/>
    <d v="2019-03-17T00:00:00"/>
    <x v="132"/>
    <n v="286"/>
  </r>
  <r>
    <x v="24"/>
    <x v="131"/>
    <x v="3"/>
    <x v="5"/>
    <n v="1500061"/>
    <x v="57"/>
    <d v="2019-03-19T00:00:00"/>
    <x v="132"/>
    <n v="12"/>
  </r>
  <r>
    <x v="24"/>
    <x v="131"/>
    <x v="3"/>
    <x v="12"/>
    <n v="1493525"/>
    <x v="703"/>
    <d v="2019-03-18T00:00:00"/>
    <x v="132"/>
    <n v="140"/>
  </r>
  <r>
    <x v="24"/>
    <x v="131"/>
    <x v="3"/>
    <x v="12"/>
    <s v="1500064"/>
    <x v="623"/>
    <d v="2019-03-18T00:00:00"/>
    <x v="132"/>
    <n v="32"/>
  </r>
  <r>
    <x v="24"/>
    <x v="131"/>
    <x v="3"/>
    <x v="5"/>
    <s v="OV05J0A"/>
    <x v="242"/>
    <d v="2019-03-18T00:00:00"/>
    <x v="132"/>
    <n v="36"/>
  </r>
  <r>
    <x v="24"/>
    <x v="134"/>
    <x v="4"/>
    <x v="5"/>
    <n v="1500676"/>
    <x v="380"/>
    <d v="2019-03-19T00:00:00"/>
    <x v="132"/>
    <n v="21"/>
  </r>
  <r>
    <x v="24"/>
    <x v="134"/>
    <x v="4"/>
    <x v="12"/>
    <n v="1493546"/>
    <x v="87"/>
    <d v="2019-03-18T00:00:00"/>
    <x v="132"/>
    <n v="70"/>
  </r>
  <r>
    <x v="25"/>
    <x v="136"/>
    <x v="4"/>
    <x v="12"/>
    <n v="1493543"/>
    <x v="52"/>
    <d v="2019-03-18T00:00:00"/>
    <x v="132"/>
    <n v="30"/>
  </r>
  <r>
    <x v="25"/>
    <x v="132"/>
    <x v="3"/>
    <x v="12"/>
    <n v="1493534"/>
    <x v="53"/>
    <d v="2019-03-18T00:00:00"/>
    <x v="132"/>
    <n v="80"/>
  </r>
  <r>
    <x v="23"/>
    <x v="140"/>
    <x v="4"/>
    <x v="12"/>
    <n v="1493550"/>
    <x v="52"/>
    <d v="2019-03-18T00:00:00"/>
    <x v="132"/>
    <n v="30"/>
  </r>
  <r>
    <x v="23"/>
    <x v="126"/>
    <x v="3"/>
    <x v="12"/>
    <n v="1493535"/>
    <x v="87"/>
    <d v="2019-03-18T00:00:00"/>
    <x v="132"/>
    <n v="70"/>
  </r>
  <r>
    <x v="26"/>
    <x v="141"/>
    <x v="4"/>
    <x v="12"/>
    <n v="1493547"/>
    <x v="83"/>
    <d v="2019-03-18T00:00:00"/>
    <x v="132"/>
    <n v="45"/>
  </r>
  <r>
    <x v="26"/>
    <x v="133"/>
    <x v="3"/>
    <x v="12"/>
    <n v="1493524"/>
    <x v="704"/>
    <d v="2019-03-18T00:00:00"/>
    <x v="132"/>
    <n v="111"/>
  </r>
  <r>
    <x v="20"/>
    <x v="127"/>
    <x v="4"/>
    <x v="12"/>
    <n v="1493544"/>
    <x v="52"/>
    <d v="2019-03-18T00:00:00"/>
    <x v="132"/>
    <n v="30"/>
  </r>
  <r>
    <x v="20"/>
    <x v="129"/>
    <x v="3"/>
    <x v="12"/>
    <n v="1493531"/>
    <x v="192"/>
    <d v="2019-03-18T00:00:00"/>
    <x v="132"/>
    <n v="130"/>
  </r>
  <r>
    <x v="20"/>
    <x v="129"/>
    <x v="3"/>
    <x v="12"/>
    <n v="1500040"/>
    <x v="324"/>
    <d v="2019-03-18T00:00:00"/>
    <x v="132"/>
    <n v="337"/>
  </r>
  <r>
    <x v="20"/>
    <x v="129"/>
    <x v="3"/>
    <x v="5"/>
    <s v="1500051"/>
    <x v="128"/>
    <d v="2019-03-19T00:00:00"/>
    <x v="132"/>
    <n v="297"/>
  </r>
  <r>
    <x v="20"/>
    <x v="129"/>
    <x v="3"/>
    <x v="5"/>
    <s v="OK45I0A"/>
    <x v="55"/>
    <d v="2019-03-18T00:00:00"/>
    <x v="132"/>
    <n v="96"/>
  </r>
  <r>
    <x v="12"/>
    <x v="130"/>
    <x v="4"/>
    <x v="12"/>
    <n v="1493548"/>
    <x v="37"/>
    <d v="2019-03-18T00:00:00"/>
    <x v="132"/>
    <n v="35"/>
  </r>
  <r>
    <x v="12"/>
    <x v="124"/>
    <x v="3"/>
    <x v="5"/>
    <n v="1500021"/>
    <x v="136"/>
    <d v="2019-03-19T00:00:00"/>
    <x v="132"/>
    <n v="522"/>
  </r>
  <r>
    <x v="12"/>
    <x v="124"/>
    <x v="3"/>
    <x v="12"/>
    <n v="1493521"/>
    <x v="146"/>
    <d v="2019-03-18T00:00:00"/>
    <x v="132"/>
    <n v="110"/>
  </r>
  <r>
    <x v="12"/>
    <x v="124"/>
    <x v="3"/>
    <x v="12"/>
    <n v="1500053"/>
    <x v="356"/>
    <d v="2019-03-18T00:00:00"/>
    <x v="132"/>
    <n v="732"/>
  </r>
  <r>
    <x v="5"/>
    <x v="79"/>
    <x v="3"/>
    <x v="3"/>
    <s v="OC92FVA"/>
    <x v="226"/>
    <d v="2019-03-17T00:00:00"/>
    <x v="132"/>
    <n v="216"/>
  </r>
  <r>
    <x v="5"/>
    <x v="79"/>
    <x v="3"/>
    <x v="3"/>
    <s v="OC92FYA"/>
    <x v="691"/>
    <d v="2019-03-17T00:00:00"/>
    <x v="132"/>
    <n v="143"/>
  </r>
  <r>
    <x v="5"/>
    <x v="79"/>
    <x v="3"/>
    <x v="5"/>
    <s v="1496160"/>
    <x v="436"/>
    <d v="2019-03-19T00:00:00"/>
    <x v="132"/>
    <n v="98"/>
  </r>
  <r>
    <x v="5"/>
    <x v="80"/>
    <x v="4"/>
    <x v="3"/>
    <s v="OC93AVA"/>
    <x v="294"/>
    <d v="2019-03-17T00:00:00"/>
    <x v="132"/>
    <n v="40"/>
  </r>
  <r>
    <x v="5"/>
    <x v="80"/>
    <x v="4"/>
    <x v="3"/>
    <s v="OC93AYA"/>
    <x v="281"/>
    <d v="2019-03-17T00:00:00"/>
    <x v="132"/>
    <n v="52"/>
  </r>
  <r>
    <x v="20"/>
    <x v="138"/>
    <x v="3"/>
    <x v="3"/>
    <s v="OC94XVA"/>
    <x v="705"/>
    <d v="2019-03-17T00:00:00"/>
    <x v="132"/>
    <n v="1762"/>
  </r>
  <r>
    <x v="20"/>
    <x v="138"/>
    <x v="3"/>
    <x v="3"/>
    <s v="OC94XYA"/>
    <x v="706"/>
    <d v="2019-03-17T00:00:00"/>
    <x v="132"/>
    <n v="1135"/>
  </r>
  <r>
    <x v="20"/>
    <x v="138"/>
    <x v="3"/>
    <x v="5"/>
    <s v="OF10Z0A"/>
    <x v="102"/>
    <d v="2019-03-18T00:00:00"/>
    <x v="132"/>
    <n v="48"/>
  </r>
  <r>
    <x v="20"/>
    <x v="138"/>
    <x v="3"/>
    <x v="12"/>
    <s v="1495798"/>
    <x v="707"/>
    <d v="2019-03-18T00:00:00"/>
    <x v="132"/>
    <n v="426"/>
  </r>
  <r>
    <x v="20"/>
    <x v="137"/>
    <x v="4"/>
    <x v="5"/>
    <n v="1496560"/>
    <x v="55"/>
    <d v="2019-02-26T00:00:00"/>
    <x v="132"/>
    <n v="96"/>
  </r>
  <r>
    <x v="20"/>
    <x v="137"/>
    <x v="4"/>
    <x v="3"/>
    <s v="OC96RVA"/>
    <x v="350"/>
    <d v="2019-03-17T00:00:00"/>
    <x v="132"/>
    <n v="699"/>
  </r>
  <r>
    <x v="20"/>
    <x v="137"/>
    <x v="4"/>
    <x v="3"/>
    <s v="OC96RYA"/>
    <x v="708"/>
    <d v="2019-03-17T00:00:00"/>
    <x v="132"/>
    <n v="751"/>
  </r>
  <r>
    <x v="28"/>
    <x v="142"/>
    <x v="3"/>
    <x v="5"/>
    <n v="1500025"/>
    <x v="48"/>
    <d v="2019-03-19T00:00:00"/>
    <x v="132"/>
    <n v="182"/>
  </r>
  <r>
    <x v="28"/>
    <x v="142"/>
    <x v="3"/>
    <x v="12"/>
    <n v="1500037"/>
    <x v="709"/>
    <d v="2019-03-18T00:00:00"/>
    <x v="132"/>
    <n v="382"/>
  </r>
  <r>
    <x v="24"/>
    <x v="131"/>
    <x v="3"/>
    <x v="1"/>
    <s v="OD03DGA"/>
    <x v="652"/>
    <d v="2019-03-21T00:00:00"/>
    <x v="133"/>
    <n v="243"/>
  </r>
  <r>
    <x v="24"/>
    <x v="131"/>
    <x v="3"/>
    <x v="3"/>
    <s v="OD07DTA"/>
    <x v="656"/>
    <d v="2019-03-21T00:00:00"/>
    <x v="133"/>
    <n v="418"/>
  </r>
  <r>
    <x v="24"/>
    <x v="131"/>
    <x v="3"/>
    <x v="3"/>
    <s v="OD08EHA"/>
    <x v="557"/>
    <d v="2019-03-21T00:00:00"/>
    <x v="133"/>
    <n v="254"/>
  </r>
  <r>
    <x v="24"/>
    <x v="131"/>
    <x v="3"/>
    <x v="3"/>
    <s v="OD11JTA"/>
    <x v="710"/>
    <d v="2019-03-21T00:00:00"/>
    <x v="133"/>
    <n v="2129"/>
  </r>
  <r>
    <x v="24"/>
    <x v="131"/>
    <x v="3"/>
    <x v="3"/>
    <s v="OD12PHA"/>
    <x v="711"/>
    <d v="2019-03-21T00:00:00"/>
    <x v="133"/>
    <n v="1630"/>
  </r>
  <r>
    <x v="24"/>
    <x v="134"/>
    <x v="4"/>
    <x v="1"/>
    <s v="OD01ZGA"/>
    <x v="68"/>
    <d v="2019-03-21T00:00:00"/>
    <x v="133"/>
    <n v="52"/>
  </r>
  <r>
    <x v="24"/>
    <x v="134"/>
    <x v="4"/>
    <x v="3"/>
    <s v="OD12CTA"/>
    <x v="663"/>
    <d v="2019-03-21T00:00:00"/>
    <x v="133"/>
    <n v="268"/>
  </r>
  <r>
    <x v="24"/>
    <x v="134"/>
    <x v="4"/>
    <x v="3"/>
    <s v="OD12WHA"/>
    <x v="712"/>
    <d v="2019-03-21T00:00:00"/>
    <x v="133"/>
    <n v="553"/>
  </r>
  <r>
    <x v="25"/>
    <x v="136"/>
    <x v="4"/>
    <x v="3"/>
    <s v="NW29ITA"/>
    <x v="713"/>
    <d v="2019-03-21T00:00:00"/>
    <x v="133"/>
    <n v="46"/>
  </r>
  <r>
    <x v="25"/>
    <x v="136"/>
    <x v="4"/>
    <x v="3"/>
    <s v="OD07BTA"/>
    <x v="199"/>
    <d v="2019-03-21T00:00:00"/>
    <x v="133"/>
    <n v="79"/>
  </r>
  <r>
    <x v="25"/>
    <x v="136"/>
    <x v="4"/>
    <x v="3"/>
    <s v="OD09FHA"/>
    <x v="160"/>
    <d v="2019-03-21T00:00:00"/>
    <x v="133"/>
    <n v="57"/>
  </r>
  <r>
    <x v="25"/>
    <x v="132"/>
    <x v="3"/>
    <x v="3"/>
    <s v="NW29MHA"/>
    <x v="322"/>
    <d v="2019-03-21T00:00:00"/>
    <x v="133"/>
    <n v="90"/>
  </r>
  <r>
    <x v="25"/>
    <x v="132"/>
    <x v="3"/>
    <x v="3"/>
    <s v="NW29UTA"/>
    <x v="428"/>
    <d v="2019-03-21T00:00:00"/>
    <x v="133"/>
    <n v="17"/>
  </r>
  <r>
    <x v="25"/>
    <x v="132"/>
    <x v="3"/>
    <x v="3"/>
    <s v="OD06ZTA"/>
    <x v="714"/>
    <d v="2019-03-21T00:00:00"/>
    <x v="133"/>
    <n v="677"/>
  </r>
  <r>
    <x v="25"/>
    <x v="132"/>
    <x v="3"/>
    <x v="3"/>
    <s v="OD07MHA"/>
    <x v="624"/>
    <d v="2019-03-21T00:00:00"/>
    <x v="133"/>
    <n v="322"/>
  </r>
  <r>
    <x v="23"/>
    <x v="126"/>
    <x v="3"/>
    <x v="3"/>
    <s v="OD07VTA"/>
    <x v="518"/>
    <d v="2019-03-21T00:00:00"/>
    <x v="133"/>
    <n v="630"/>
  </r>
  <r>
    <x v="23"/>
    <x v="126"/>
    <x v="3"/>
    <x v="3"/>
    <s v="OD10PHA"/>
    <x v="715"/>
    <d v="2019-03-21T00:00:00"/>
    <x v="133"/>
    <n v="1188"/>
  </r>
  <r>
    <x v="26"/>
    <x v="141"/>
    <x v="4"/>
    <x v="3"/>
    <s v="OD05ZHA"/>
    <x v="40"/>
    <d v="2019-03-21T00:00:00"/>
    <x v="133"/>
    <n v="62"/>
  </r>
  <r>
    <x v="26"/>
    <x v="141"/>
    <x v="4"/>
    <x v="3"/>
    <s v="OD06LTA"/>
    <x v="37"/>
    <d v="2019-03-21T00:00:00"/>
    <x v="133"/>
    <n v="36"/>
  </r>
  <r>
    <x v="26"/>
    <x v="133"/>
    <x v="3"/>
    <x v="3"/>
    <s v="OD05SHA"/>
    <x v="716"/>
    <d v="2019-03-21T00:00:00"/>
    <x v="133"/>
    <n v="332"/>
  </r>
  <r>
    <x v="26"/>
    <x v="133"/>
    <x v="3"/>
    <x v="3"/>
    <s v="OD06MTA"/>
    <x v="717"/>
    <d v="2019-03-21T00:00:00"/>
    <x v="133"/>
    <n v="744"/>
  </r>
  <r>
    <x v="5"/>
    <x v="111"/>
    <x v="3"/>
    <x v="3"/>
    <s v="OC89BHA"/>
    <x v="542"/>
    <d v="2019-03-21T00:00:00"/>
    <x v="133"/>
    <n v="183"/>
  </r>
  <r>
    <x v="20"/>
    <x v="127"/>
    <x v="4"/>
    <x v="1"/>
    <s v="OD04XGA"/>
    <x v="249"/>
    <d v="2019-03-21T00:00:00"/>
    <x v="133"/>
    <n v="37"/>
  </r>
  <r>
    <x v="20"/>
    <x v="127"/>
    <x v="4"/>
    <x v="1"/>
    <s v="OD04Y5A"/>
    <x v="70"/>
    <d v="2019-03-21T00:00:00"/>
    <x v="133"/>
    <n v="78"/>
  </r>
  <r>
    <x v="20"/>
    <x v="127"/>
    <x v="4"/>
    <x v="3"/>
    <s v="OD12GTA"/>
    <x v="454"/>
    <d v="2019-03-21T00:00:00"/>
    <x v="133"/>
    <n v="240"/>
  </r>
  <r>
    <x v="20"/>
    <x v="129"/>
    <x v="3"/>
    <x v="1"/>
    <s v="OD02DGA"/>
    <x v="718"/>
    <d v="2019-03-21T00:00:00"/>
    <x v="133"/>
    <n v="251"/>
  </r>
  <r>
    <x v="20"/>
    <x v="129"/>
    <x v="3"/>
    <x v="1"/>
    <s v="OD02W5A"/>
    <x v="719"/>
    <d v="2019-03-21T00:00:00"/>
    <x v="133"/>
    <n v="399"/>
  </r>
  <r>
    <x v="20"/>
    <x v="129"/>
    <x v="3"/>
    <x v="3"/>
    <s v="OD08DHA"/>
    <x v="300"/>
    <d v="2019-03-21T00:00:00"/>
    <x v="133"/>
    <n v="356"/>
  </r>
  <r>
    <x v="20"/>
    <x v="129"/>
    <x v="3"/>
    <x v="3"/>
    <s v="OD10KTA"/>
    <x v="720"/>
    <d v="2019-03-21T00:00:00"/>
    <x v="133"/>
    <n v="633"/>
  </r>
  <r>
    <x v="12"/>
    <x v="130"/>
    <x v="4"/>
    <x v="3"/>
    <s v="OD08QHA"/>
    <x v="113"/>
    <d v="2019-03-21T00:00:00"/>
    <x v="133"/>
    <n v="60"/>
  </r>
  <r>
    <x v="12"/>
    <x v="130"/>
    <x v="4"/>
    <x v="1"/>
    <s v="OD36CGA"/>
    <x v="318"/>
    <d v="2019-03-21T00:00:00"/>
    <x v="133"/>
    <n v="97"/>
  </r>
  <r>
    <x v="12"/>
    <x v="124"/>
    <x v="3"/>
    <x v="1"/>
    <s v="OD05F5A"/>
    <x v="721"/>
    <d v="2019-03-21T00:00:00"/>
    <x v="133"/>
    <n v="2962"/>
  </r>
  <r>
    <x v="12"/>
    <x v="124"/>
    <x v="3"/>
    <x v="3"/>
    <s v="OD08ATA"/>
    <x v="722"/>
    <d v="2019-03-21T00:00:00"/>
    <x v="133"/>
    <n v="401"/>
  </r>
  <r>
    <x v="12"/>
    <x v="124"/>
    <x v="3"/>
    <x v="3"/>
    <s v="OD10DHA"/>
    <x v="723"/>
    <d v="2019-03-21T00:00:00"/>
    <x v="133"/>
    <n v="568"/>
  </r>
  <r>
    <x v="12"/>
    <x v="124"/>
    <x v="3"/>
    <x v="1"/>
    <s v="OD38WGA"/>
    <x v="724"/>
    <d v="2019-03-21T00:00:00"/>
    <x v="133"/>
    <n v="615"/>
  </r>
  <r>
    <x v="20"/>
    <x v="137"/>
    <x v="4"/>
    <x v="3"/>
    <s v="OC96RTA"/>
    <x v="725"/>
    <d v="2019-03-07T00:00:00"/>
    <x v="133"/>
    <n v="524"/>
  </r>
  <r>
    <x v="27"/>
    <x v="139"/>
    <x v="4"/>
    <x v="1"/>
    <s v="NS67KGA"/>
    <x v="703"/>
    <d v="2019-03-21T00:00:00"/>
    <x v="133"/>
    <n v="144"/>
  </r>
  <r>
    <x v="27"/>
    <x v="139"/>
    <x v="4"/>
    <x v="1"/>
    <s v="NS67LGA"/>
    <x v="52"/>
    <d v="2019-03-21T00:00:00"/>
    <x v="133"/>
    <n v="31"/>
  </r>
  <r>
    <x v="27"/>
    <x v="139"/>
    <x v="4"/>
    <x v="1"/>
    <s v="NS67N5A"/>
    <x v="284"/>
    <d v="2019-03-21T00:00:00"/>
    <x v="133"/>
    <n v="597"/>
  </r>
  <r>
    <x v="27"/>
    <x v="143"/>
    <x v="3"/>
    <x v="1"/>
    <s v="NS65TGA"/>
    <x v="26"/>
    <d v="2019-03-21T00:00:00"/>
    <x v="133"/>
    <n v="106"/>
  </r>
  <r>
    <x v="27"/>
    <x v="143"/>
    <x v="3"/>
    <x v="1"/>
    <s v="NS65UGA"/>
    <x v="164"/>
    <d v="2019-03-21T00:00:00"/>
    <x v="133"/>
    <n v="118"/>
  </r>
  <r>
    <x v="27"/>
    <x v="143"/>
    <x v="3"/>
    <x v="3"/>
    <s v="NS67EHA"/>
    <x v="726"/>
    <d v="2019-03-14T00:00:00"/>
    <x v="133"/>
    <n v="1879"/>
  </r>
  <r>
    <x v="28"/>
    <x v="144"/>
    <x v="4"/>
    <x v="1"/>
    <s v="OD02G5A"/>
    <x v="302"/>
    <d v="2019-03-21T00:00:00"/>
    <x v="133"/>
    <n v="141"/>
  </r>
  <r>
    <x v="28"/>
    <x v="144"/>
    <x v="4"/>
    <x v="1"/>
    <s v="OD36LGA"/>
    <x v="53"/>
    <d v="2019-03-21T00:00:00"/>
    <x v="133"/>
    <n v="83"/>
  </r>
  <r>
    <x v="28"/>
    <x v="142"/>
    <x v="3"/>
    <x v="1"/>
    <s v="OD02BGA"/>
    <x v="727"/>
    <d v="2019-03-21T00:00:00"/>
    <x v="133"/>
    <n v="227"/>
  </r>
  <r>
    <x v="28"/>
    <x v="142"/>
    <x v="3"/>
    <x v="1"/>
    <s v="OD04V5A"/>
    <x v="728"/>
    <d v="2019-03-21T00:00:00"/>
    <x v="133"/>
    <n v="427"/>
  </r>
  <r>
    <x v="24"/>
    <x v="131"/>
    <x v="3"/>
    <x v="5"/>
    <s v="OV05K0A"/>
    <x v="729"/>
    <d v="2019-03-19T00:00:00"/>
    <x v="134"/>
    <n v="810"/>
  </r>
  <r>
    <x v="20"/>
    <x v="127"/>
    <x v="4"/>
    <x v="3"/>
    <s v="OD02HVA"/>
    <x v="251"/>
    <d v="2019-03-24T00:00:00"/>
    <x v="134"/>
    <n v="70"/>
  </r>
  <r>
    <x v="20"/>
    <x v="127"/>
    <x v="4"/>
    <x v="3"/>
    <s v="OD02HYA"/>
    <x v="61"/>
    <d v="2019-03-24T00:00:00"/>
    <x v="134"/>
    <n v="92"/>
  </r>
  <r>
    <x v="20"/>
    <x v="129"/>
    <x v="3"/>
    <x v="3"/>
    <s v="OD04OYA"/>
    <x v="730"/>
    <d v="2019-03-24T00:00:00"/>
    <x v="134"/>
    <n v="898"/>
  </r>
  <r>
    <x v="20"/>
    <x v="129"/>
    <x v="3"/>
    <x v="1"/>
    <s v="OD07N5A"/>
    <x v="53"/>
    <d v="2019-03-28T00:00:00"/>
    <x v="134"/>
    <n v="84"/>
  </r>
  <r>
    <x v="20"/>
    <x v="129"/>
    <x v="3"/>
    <x v="5"/>
    <s v="OK45J0A"/>
    <x v="729"/>
    <d v="2019-03-19T00:00:00"/>
    <x v="134"/>
    <n v="810"/>
  </r>
  <r>
    <x v="20"/>
    <x v="129"/>
    <x v="3"/>
    <x v="5"/>
    <s v="OK45H0A"/>
    <x v="310"/>
    <d v="2019-03-18T00:00:00"/>
    <x v="134"/>
    <n v="258"/>
  </r>
  <r>
    <x v="12"/>
    <x v="124"/>
    <x v="3"/>
    <x v="3"/>
    <s v="OD02NVA"/>
    <x v="731"/>
    <d v="2019-03-24T00:00:00"/>
    <x v="134"/>
    <n v="8754"/>
  </r>
  <r>
    <x v="12"/>
    <x v="124"/>
    <x v="3"/>
    <x v="3"/>
    <s v="OD02NYA"/>
    <x v="732"/>
    <d v="2019-03-24T00:00:00"/>
    <x v="134"/>
    <n v="6193"/>
  </r>
  <r>
    <x v="12"/>
    <x v="124"/>
    <x v="3"/>
    <x v="5"/>
    <s v="OK44M0A"/>
    <x v="729"/>
    <d v="2019-03-19T00:00:00"/>
    <x v="134"/>
    <n v="810"/>
  </r>
  <r>
    <x v="20"/>
    <x v="138"/>
    <x v="3"/>
    <x v="5"/>
    <n v="1495736"/>
    <x v="733"/>
    <d v="2019-03-19T00:00:00"/>
    <x v="134"/>
    <n v="681"/>
  </r>
  <r>
    <x v="20"/>
    <x v="138"/>
    <x v="3"/>
    <x v="5"/>
    <s v="OF10Y0A"/>
    <x v="729"/>
    <d v="2019-03-19T00:00:00"/>
    <x v="134"/>
    <n v="810"/>
  </r>
  <r>
    <x v="20"/>
    <x v="138"/>
    <x v="3"/>
    <x v="5"/>
    <s v="OF11A0A"/>
    <x v="729"/>
    <d v="2019-03-19T00:00:00"/>
    <x v="134"/>
    <n v="810"/>
  </r>
  <r>
    <x v="27"/>
    <x v="139"/>
    <x v="4"/>
    <x v="3"/>
    <s v="NS66OVA"/>
    <x v="734"/>
    <d v="2019-03-24T00:00:00"/>
    <x v="134"/>
    <n v="1276"/>
  </r>
  <r>
    <x v="27"/>
    <x v="139"/>
    <x v="4"/>
    <x v="3"/>
    <s v="NS66OYA"/>
    <x v="735"/>
    <d v="2019-03-24T00:00:00"/>
    <x v="134"/>
    <n v="1387"/>
  </r>
  <r>
    <x v="27"/>
    <x v="143"/>
    <x v="3"/>
    <x v="12"/>
    <n v="1496090"/>
    <x v="45"/>
    <d v="2019-03-18T00:00:00"/>
    <x v="134"/>
    <n v="541"/>
  </r>
  <r>
    <x v="27"/>
    <x v="143"/>
    <x v="3"/>
    <x v="5"/>
    <s v="1495967"/>
    <x v="219"/>
    <d v="2019-03-19T00:00:00"/>
    <x v="134"/>
    <n v="643"/>
  </r>
  <r>
    <x v="28"/>
    <x v="144"/>
    <x v="4"/>
    <x v="3"/>
    <s v="OD02QVA"/>
    <x v="736"/>
    <d v="2019-03-24T00:00:00"/>
    <x v="134"/>
    <n v="351"/>
  </r>
  <r>
    <x v="28"/>
    <x v="144"/>
    <x v="4"/>
    <x v="3"/>
    <s v="OD02QYA"/>
    <x v="630"/>
    <d v="2019-03-24T00:00:00"/>
    <x v="134"/>
    <n v="479"/>
  </r>
  <r>
    <x v="28"/>
    <x v="142"/>
    <x v="3"/>
    <x v="3"/>
    <s v="OD02AVA"/>
    <x v="737"/>
    <d v="2019-03-24T00:00:00"/>
    <x v="134"/>
    <n v="1499"/>
  </r>
  <r>
    <x v="28"/>
    <x v="142"/>
    <x v="3"/>
    <x v="3"/>
    <s v="OD02AYA"/>
    <x v="738"/>
    <d v="2019-03-24T00:00:00"/>
    <x v="134"/>
    <n v="1045"/>
  </r>
  <r>
    <x v="28"/>
    <x v="142"/>
    <x v="3"/>
    <x v="5"/>
    <s v="OK44S0A"/>
    <x v="55"/>
    <d v="2019-03-18T00:00:00"/>
    <x v="134"/>
    <n v="96"/>
  </r>
  <r>
    <x v="24"/>
    <x v="131"/>
    <x v="3"/>
    <x v="1"/>
    <s v="OD08J5A"/>
    <x v="739"/>
    <d v="2019-03-28T00:00:00"/>
    <x v="135"/>
    <n v="88"/>
  </r>
  <r>
    <x v="24"/>
    <x v="131"/>
    <x v="3"/>
    <x v="1"/>
    <s v="OD11LGA"/>
    <x v="243"/>
    <d v="2019-03-28T00:00:00"/>
    <x v="135"/>
    <n v="358"/>
  </r>
  <r>
    <x v="24"/>
    <x v="131"/>
    <x v="3"/>
    <x v="1"/>
    <s v="OD12U5A"/>
    <x v="184"/>
    <d v="2019-03-28T00:00:00"/>
    <x v="135"/>
    <n v="619"/>
  </r>
  <r>
    <x v="24"/>
    <x v="134"/>
    <x v="4"/>
    <x v="1"/>
    <s v="OD12N5A"/>
    <x v="134"/>
    <d v="2019-03-28T00:00:00"/>
    <x v="135"/>
    <n v="235"/>
  </r>
  <r>
    <x v="25"/>
    <x v="132"/>
    <x v="3"/>
    <x v="1"/>
    <s v="OD09R5A"/>
    <x v="421"/>
    <d v="2019-03-28T00:00:00"/>
    <x v="135"/>
    <n v="210"/>
  </r>
  <r>
    <x v="23"/>
    <x v="126"/>
    <x v="3"/>
    <x v="12"/>
    <n v="1500031"/>
    <x v="227"/>
    <d v="2019-02-25T00:00:00"/>
    <x v="135"/>
    <n v="631"/>
  </r>
  <r>
    <x v="26"/>
    <x v="133"/>
    <x v="3"/>
    <x v="1"/>
    <s v="OD06A5A"/>
    <x v="18"/>
    <d v="2019-03-28T00:00:00"/>
    <x v="135"/>
    <n v="229"/>
  </r>
  <r>
    <x v="26"/>
    <x v="133"/>
    <x v="3"/>
    <x v="1"/>
    <s v="OD06BGA"/>
    <x v="531"/>
    <d v="2019-03-28T00:00:00"/>
    <x v="135"/>
    <n v="50"/>
  </r>
  <r>
    <x v="26"/>
    <x v="133"/>
    <x v="3"/>
    <x v="1"/>
    <s v="OD08F5A"/>
    <x v="740"/>
    <d v="2019-03-28T00:00:00"/>
    <x v="135"/>
    <n v="120"/>
  </r>
  <r>
    <x v="5"/>
    <x v="111"/>
    <x v="3"/>
    <x v="1"/>
    <s v="OC90BGA"/>
    <x v="68"/>
    <d v="2019-03-28T00:00:00"/>
    <x v="135"/>
    <n v="50"/>
  </r>
  <r>
    <x v="20"/>
    <x v="127"/>
    <x v="4"/>
    <x v="1"/>
    <s v="OD10V5A"/>
    <x v="112"/>
    <d v="2019-03-28T00:00:00"/>
    <x v="135"/>
    <n v="223"/>
  </r>
  <r>
    <x v="12"/>
    <x v="124"/>
    <x v="3"/>
    <x v="1"/>
    <s v="OD10C5A"/>
    <x v="312"/>
    <d v="2019-03-28T00:00:00"/>
    <x v="135"/>
    <n v="72"/>
  </r>
  <r>
    <x v="24"/>
    <x v="131"/>
    <x v="3"/>
    <x v="3"/>
    <s v="OD06UTA"/>
    <x v="741"/>
    <d v="2019-02-21T00:00:00"/>
    <x v="136"/>
    <n v="1250"/>
  </r>
  <r>
    <x v="24"/>
    <x v="131"/>
    <x v="3"/>
    <x v="1"/>
    <s v="OD07IGA"/>
    <x v="742"/>
    <d v="2019-02-21T00:00:00"/>
    <x v="136"/>
    <n v="167"/>
  </r>
  <r>
    <x v="24"/>
    <x v="131"/>
    <x v="3"/>
    <x v="1"/>
    <s v="OD07Z5A"/>
    <x v="324"/>
    <d v="2019-02-21T00:00:00"/>
    <x v="136"/>
    <n v="327"/>
  </r>
  <r>
    <x v="24"/>
    <x v="131"/>
    <x v="3"/>
    <x v="3"/>
    <s v="OD08GHA"/>
    <x v="743"/>
    <d v="2019-02-21T00:00:00"/>
    <x v="136"/>
    <n v="763"/>
  </r>
  <r>
    <x v="24"/>
    <x v="131"/>
    <x v="3"/>
    <x v="3"/>
    <s v="OD10YTA"/>
    <x v="744"/>
    <d v="2019-02-21T00:00:00"/>
    <x v="136"/>
    <n v="3904"/>
  </r>
  <r>
    <x v="24"/>
    <x v="131"/>
    <x v="3"/>
    <x v="1"/>
    <s v="OD11SGA"/>
    <x v="745"/>
    <d v="2019-02-21T00:00:00"/>
    <x v="136"/>
    <n v="538"/>
  </r>
  <r>
    <x v="24"/>
    <x v="131"/>
    <x v="3"/>
    <x v="1"/>
    <s v="OD12H5A"/>
    <x v="746"/>
    <d v="2019-02-21T00:00:00"/>
    <x v="136"/>
    <n v="1257"/>
  </r>
  <r>
    <x v="24"/>
    <x v="131"/>
    <x v="3"/>
    <x v="3"/>
    <s v="OD12QHA"/>
    <x v="747"/>
    <d v="2019-02-21T00:00:00"/>
    <x v="136"/>
    <n v="2863"/>
  </r>
  <r>
    <x v="24"/>
    <x v="131"/>
    <x v="3"/>
    <x v="3"/>
    <s v="OD07DVA"/>
    <x v="529"/>
    <d v="2019-03-31T00:00:00"/>
    <x v="136"/>
    <n v="491"/>
  </r>
  <r>
    <x v="24"/>
    <x v="131"/>
    <x v="3"/>
    <x v="3"/>
    <s v="OD07DYA"/>
    <x v="640"/>
    <d v="2019-03-31T00:00:00"/>
    <x v="136"/>
    <n v="322"/>
  </r>
  <r>
    <x v="24"/>
    <x v="131"/>
    <x v="3"/>
    <x v="3"/>
    <s v="OD11JVA"/>
    <x v="748"/>
    <d v="2019-03-31T00:00:00"/>
    <x v="136"/>
    <n v="2317"/>
  </r>
  <r>
    <x v="24"/>
    <x v="131"/>
    <x v="3"/>
    <x v="3"/>
    <s v="OD11JYA"/>
    <x v="749"/>
    <d v="2019-03-31T00:00:00"/>
    <x v="136"/>
    <n v="1647"/>
  </r>
  <r>
    <x v="24"/>
    <x v="134"/>
    <x v="4"/>
    <x v="1"/>
    <s v="OD10UGA"/>
    <x v="343"/>
    <d v="2019-02-21T00:00:00"/>
    <x v="136"/>
    <n v="187"/>
  </r>
  <r>
    <x v="24"/>
    <x v="134"/>
    <x v="4"/>
    <x v="1"/>
    <s v="OD11M5A"/>
    <x v="750"/>
    <d v="2019-02-21T00:00:00"/>
    <x v="136"/>
    <n v="514"/>
  </r>
  <r>
    <x v="24"/>
    <x v="134"/>
    <x v="4"/>
    <x v="3"/>
    <s v="OD12XTA"/>
    <x v="751"/>
    <d v="2019-02-21T00:00:00"/>
    <x v="136"/>
    <n v="687"/>
  </r>
  <r>
    <x v="24"/>
    <x v="134"/>
    <x v="4"/>
    <x v="3"/>
    <s v="OD36IHA"/>
    <x v="752"/>
    <d v="2019-02-21T00:00:00"/>
    <x v="136"/>
    <n v="1343"/>
  </r>
  <r>
    <x v="24"/>
    <x v="134"/>
    <x v="4"/>
    <x v="3"/>
    <s v="OD12CVA"/>
    <x v="229"/>
    <d v="2019-03-31T00:00:00"/>
    <x v="136"/>
    <n v="297"/>
  </r>
  <r>
    <x v="24"/>
    <x v="134"/>
    <x v="4"/>
    <x v="3"/>
    <s v="OD12CYA"/>
    <x v="753"/>
    <d v="2019-03-31T00:00:00"/>
    <x v="136"/>
    <n v="371"/>
  </r>
  <r>
    <x v="24"/>
    <x v="135"/>
    <x v="4"/>
    <x v="1"/>
    <s v="NV01VGA"/>
    <x v="52"/>
    <d v="2019-02-21T00:00:00"/>
    <x v="136"/>
    <n v="30"/>
  </r>
  <r>
    <x v="24"/>
    <x v="135"/>
    <x v="4"/>
    <x v="3"/>
    <s v="NV01YTA"/>
    <x v="208"/>
    <d v="2019-02-21T00:00:00"/>
    <x v="136"/>
    <n v="244"/>
  </r>
  <r>
    <x v="24"/>
    <x v="135"/>
    <x v="4"/>
    <x v="1"/>
    <s v="NV02B5A"/>
    <x v="27"/>
    <d v="2019-02-21T00:00:00"/>
    <x v="136"/>
    <n v="136"/>
  </r>
  <r>
    <x v="24"/>
    <x v="135"/>
    <x v="4"/>
    <x v="3"/>
    <s v="NV02EHA"/>
    <x v="320"/>
    <d v="2019-02-21T00:00:00"/>
    <x v="136"/>
    <n v="191"/>
  </r>
  <r>
    <x v="25"/>
    <x v="136"/>
    <x v="4"/>
    <x v="3"/>
    <s v="NW29RTA"/>
    <x v="754"/>
    <d v="2019-02-21T00:00:00"/>
    <x v="136"/>
    <n v="296"/>
  </r>
  <r>
    <x v="25"/>
    <x v="136"/>
    <x v="4"/>
    <x v="3"/>
    <s v="NW29THA"/>
    <x v="87"/>
    <d v="2019-02-21T00:00:00"/>
    <x v="136"/>
    <n v="70"/>
  </r>
  <r>
    <x v="25"/>
    <x v="136"/>
    <x v="4"/>
    <x v="1"/>
    <s v="NW29XGA"/>
    <x v="52"/>
    <d v="2019-02-21T00:00:00"/>
    <x v="136"/>
    <n v="30"/>
  </r>
  <r>
    <x v="25"/>
    <x v="136"/>
    <x v="4"/>
    <x v="1"/>
    <s v="NW29Y5A"/>
    <x v="302"/>
    <d v="2019-02-21T00:00:00"/>
    <x v="136"/>
    <n v="137"/>
  </r>
  <r>
    <x v="25"/>
    <x v="136"/>
    <x v="4"/>
    <x v="1"/>
    <s v="OD07XGA"/>
    <x v="74"/>
    <d v="2019-02-21T00:00:00"/>
    <x v="136"/>
    <n v="65"/>
  </r>
  <r>
    <x v="25"/>
    <x v="136"/>
    <x v="4"/>
    <x v="1"/>
    <s v="OD08K5A"/>
    <x v="0"/>
    <d v="2019-02-21T00:00:00"/>
    <x v="136"/>
    <n v="152"/>
  </r>
  <r>
    <x v="25"/>
    <x v="136"/>
    <x v="4"/>
    <x v="3"/>
    <s v="OD08ZHA"/>
    <x v="39"/>
    <d v="2019-02-21T00:00:00"/>
    <x v="136"/>
    <n v="375"/>
  </r>
  <r>
    <x v="25"/>
    <x v="136"/>
    <x v="4"/>
    <x v="3"/>
    <s v="OD09KTA"/>
    <x v="65"/>
    <d v="2019-02-21T00:00:00"/>
    <x v="136"/>
    <n v="391"/>
  </r>
  <r>
    <x v="25"/>
    <x v="136"/>
    <x v="4"/>
    <x v="3"/>
    <s v="NW29IVA"/>
    <x v="618"/>
    <d v="2019-03-31T00:00:00"/>
    <x v="136"/>
    <n v="56"/>
  </r>
  <r>
    <x v="25"/>
    <x v="136"/>
    <x v="4"/>
    <x v="3"/>
    <s v="NW29IYA"/>
    <x v="74"/>
    <d v="2019-03-31T00:00:00"/>
    <x v="136"/>
    <n v="65"/>
  </r>
  <r>
    <x v="25"/>
    <x v="136"/>
    <x v="4"/>
    <x v="3"/>
    <s v="OD07BVA"/>
    <x v="85"/>
    <d v="2019-03-31T00:00:00"/>
    <x v="136"/>
    <n v="103"/>
  </r>
  <r>
    <x v="25"/>
    <x v="136"/>
    <x v="4"/>
    <x v="3"/>
    <s v="OD07BYA"/>
    <x v="58"/>
    <d v="2019-03-31T00:00:00"/>
    <x v="136"/>
    <n v="122"/>
  </r>
  <r>
    <x v="25"/>
    <x v="132"/>
    <x v="3"/>
    <x v="3"/>
    <s v="NW29LHA"/>
    <x v="198"/>
    <d v="2019-02-21T00:00:00"/>
    <x v="136"/>
    <n v="244"/>
  </r>
  <r>
    <x v="25"/>
    <x v="132"/>
    <x v="3"/>
    <x v="3"/>
    <s v="NW29PTA"/>
    <x v="83"/>
    <d v="2019-02-21T00:00:00"/>
    <x v="136"/>
    <n v="47"/>
  </r>
  <r>
    <x v="25"/>
    <x v="132"/>
    <x v="3"/>
    <x v="1"/>
    <s v="NW29VGA"/>
    <x v="68"/>
    <d v="2019-02-21T00:00:00"/>
    <x v="136"/>
    <n v="51"/>
  </r>
  <r>
    <x v="25"/>
    <x v="132"/>
    <x v="3"/>
    <x v="1"/>
    <s v="NW29W5A"/>
    <x v="68"/>
    <d v="2019-02-21T00:00:00"/>
    <x v="136"/>
    <n v="52"/>
  </r>
  <r>
    <x v="25"/>
    <x v="132"/>
    <x v="3"/>
    <x v="3"/>
    <s v="OD07FTA"/>
    <x v="755"/>
    <d v="2019-02-21T00:00:00"/>
    <x v="136"/>
    <n v="2119"/>
  </r>
  <r>
    <x v="25"/>
    <x v="132"/>
    <x v="3"/>
    <x v="1"/>
    <s v="OD09C5A"/>
    <x v="603"/>
    <d v="2019-02-21T00:00:00"/>
    <x v="136"/>
    <n v="732"/>
  </r>
  <r>
    <x v="25"/>
    <x v="132"/>
    <x v="3"/>
    <x v="3"/>
    <s v="OD09HHA"/>
    <x v="667"/>
    <d v="2019-02-21T00:00:00"/>
    <x v="136"/>
    <n v="938"/>
  </r>
  <r>
    <x v="25"/>
    <x v="132"/>
    <x v="3"/>
    <x v="1"/>
    <s v="OD10LGA"/>
    <x v="296"/>
    <d v="2019-02-21T00:00:00"/>
    <x v="136"/>
    <n v="165"/>
  </r>
  <r>
    <x v="25"/>
    <x v="132"/>
    <x v="3"/>
    <x v="3"/>
    <s v="NW29UVA"/>
    <x v="353"/>
    <d v="2019-03-31T00:00:00"/>
    <x v="136"/>
    <n v="19"/>
  </r>
  <r>
    <x v="25"/>
    <x v="132"/>
    <x v="3"/>
    <x v="3"/>
    <s v="NW29UYA"/>
    <x v="114"/>
    <d v="2019-03-31T00:00:00"/>
    <x v="136"/>
    <n v="16"/>
  </r>
  <r>
    <x v="25"/>
    <x v="132"/>
    <x v="3"/>
    <x v="3"/>
    <s v="OD06ZVA"/>
    <x v="756"/>
    <d v="2019-03-31T00:00:00"/>
    <x v="136"/>
    <n v="761"/>
  </r>
  <r>
    <x v="25"/>
    <x v="132"/>
    <x v="3"/>
    <x v="3"/>
    <s v="OD06ZYA"/>
    <x v="757"/>
    <d v="2019-03-31T00:00:00"/>
    <x v="136"/>
    <n v="514"/>
  </r>
  <r>
    <x v="23"/>
    <x v="140"/>
    <x v="4"/>
    <x v="3"/>
    <s v="OD08UHA"/>
    <x v="758"/>
    <d v="2019-02-21T00:00:00"/>
    <x v="136"/>
    <n v="628"/>
  </r>
  <r>
    <x v="23"/>
    <x v="140"/>
    <x v="4"/>
    <x v="1"/>
    <s v="OD09QGA"/>
    <x v="192"/>
    <d v="2019-02-21T00:00:00"/>
    <x v="136"/>
    <n v="135"/>
  </r>
  <r>
    <x v="23"/>
    <x v="126"/>
    <x v="3"/>
    <x v="3"/>
    <s v="OD08NTA"/>
    <x v="759"/>
    <d v="2019-02-21T00:00:00"/>
    <x v="136"/>
    <n v="1893"/>
  </r>
  <r>
    <x v="23"/>
    <x v="126"/>
    <x v="3"/>
    <x v="3"/>
    <s v="OD10FHA"/>
    <x v="760"/>
    <d v="2019-02-21T00:00:00"/>
    <x v="136"/>
    <n v="3250"/>
  </r>
  <r>
    <x v="23"/>
    <x v="126"/>
    <x v="3"/>
    <x v="3"/>
    <s v="OD07VVA"/>
    <x v="761"/>
    <d v="2019-03-31T00:00:00"/>
    <x v="136"/>
    <n v="836"/>
  </r>
  <r>
    <x v="23"/>
    <x v="126"/>
    <x v="3"/>
    <x v="3"/>
    <s v="OD07VYA"/>
    <x v="762"/>
    <d v="2019-03-31T00:00:00"/>
    <x v="136"/>
    <n v="556"/>
  </r>
  <r>
    <x v="26"/>
    <x v="141"/>
    <x v="4"/>
    <x v="1"/>
    <s v="OD05Q5A"/>
    <x v="763"/>
    <d v="2019-02-21T00:00:00"/>
    <x v="136"/>
    <n v="232"/>
  </r>
  <r>
    <x v="26"/>
    <x v="141"/>
    <x v="4"/>
    <x v="3"/>
    <s v="OD06DTA"/>
    <x v="301"/>
    <d v="2019-02-21T00:00:00"/>
    <x v="136"/>
    <n v="403"/>
  </r>
  <r>
    <x v="26"/>
    <x v="141"/>
    <x v="4"/>
    <x v="3"/>
    <s v="OD06EHA"/>
    <x v="257"/>
    <d v="2019-02-21T00:00:00"/>
    <x v="136"/>
    <n v="148"/>
  </r>
  <r>
    <x v="26"/>
    <x v="141"/>
    <x v="4"/>
    <x v="1"/>
    <s v="OD06HGA"/>
    <x v="461"/>
    <d v="2019-02-21T00:00:00"/>
    <x v="136"/>
    <n v="78"/>
  </r>
  <r>
    <x v="26"/>
    <x v="141"/>
    <x v="4"/>
    <x v="1"/>
    <s v="OD06N5A"/>
    <x v="343"/>
    <d v="2019-02-21T00:00:00"/>
    <x v="136"/>
    <n v="191"/>
  </r>
  <r>
    <x v="26"/>
    <x v="141"/>
    <x v="4"/>
    <x v="3"/>
    <s v="OD06WHA"/>
    <x v="200"/>
    <d v="2019-02-21T00:00:00"/>
    <x v="136"/>
    <n v="164"/>
  </r>
  <r>
    <x v="26"/>
    <x v="141"/>
    <x v="4"/>
    <x v="3"/>
    <s v="OD07STA"/>
    <x v="265"/>
    <d v="2019-02-21T00:00:00"/>
    <x v="136"/>
    <n v="404"/>
  </r>
  <r>
    <x v="26"/>
    <x v="141"/>
    <x v="4"/>
    <x v="1"/>
    <s v="OD10BGA"/>
    <x v="33"/>
    <d v="2019-02-21T00:00:00"/>
    <x v="136"/>
    <n v="39"/>
  </r>
  <r>
    <x v="26"/>
    <x v="141"/>
    <x v="4"/>
    <x v="3"/>
    <s v="OD06LVA"/>
    <x v="155"/>
    <d v="2019-03-31T00:00:00"/>
    <x v="136"/>
    <n v="45"/>
  </r>
  <r>
    <x v="26"/>
    <x v="141"/>
    <x v="4"/>
    <x v="3"/>
    <s v="OD06LYA"/>
    <x v="531"/>
    <d v="2019-03-31T00:00:00"/>
    <x v="136"/>
    <n v="52"/>
  </r>
  <r>
    <x v="26"/>
    <x v="133"/>
    <x v="3"/>
    <x v="1"/>
    <s v="OD05P5A"/>
    <x v="630"/>
    <d v="2019-02-21T00:00:00"/>
    <x v="136"/>
    <n v="460"/>
  </r>
  <r>
    <x v="26"/>
    <x v="133"/>
    <x v="3"/>
    <x v="3"/>
    <s v="OD06CTA"/>
    <x v="764"/>
    <d v="2019-02-21T00:00:00"/>
    <x v="136"/>
    <n v="1315"/>
  </r>
  <r>
    <x v="26"/>
    <x v="133"/>
    <x v="3"/>
    <x v="3"/>
    <s v="OD06FHA"/>
    <x v="194"/>
    <d v="2019-02-21T00:00:00"/>
    <x v="136"/>
    <n v="591"/>
  </r>
  <r>
    <x v="26"/>
    <x v="133"/>
    <x v="3"/>
    <x v="1"/>
    <s v="OD06GGA"/>
    <x v="508"/>
    <d v="2019-02-21T00:00:00"/>
    <x v="136"/>
    <n v="85"/>
  </r>
  <r>
    <x v="26"/>
    <x v="133"/>
    <x v="3"/>
    <x v="1"/>
    <s v="OD07WGA"/>
    <x v="334"/>
    <d v="2019-02-21T00:00:00"/>
    <x v="136"/>
    <n v="89"/>
  </r>
  <r>
    <x v="26"/>
    <x v="133"/>
    <x v="3"/>
    <x v="1"/>
    <s v="OD08O5A"/>
    <x v="582"/>
    <d v="2019-02-21T00:00:00"/>
    <x v="136"/>
    <n v="435"/>
  </r>
  <r>
    <x v="26"/>
    <x v="133"/>
    <x v="3"/>
    <x v="3"/>
    <s v="OD08XHA"/>
    <x v="765"/>
    <d v="2019-02-21T00:00:00"/>
    <x v="136"/>
    <n v="705"/>
  </r>
  <r>
    <x v="26"/>
    <x v="133"/>
    <x v="3"/>
    <x v="3"/>
    <s v="OD09TTA"/>
    <x v="766"/>
    <d v="2019-02-21T00:00:00"/>
    <x v="136"/>
    <n v="1670"/>
  </r>
  <r>
    <x v="26"/>
    <x v="133"/>
    <x v="3"/>
    <x v="3"/>
    <s v="OD06MVA"/>
    <x v="316"/>
    <d v="2019-03-31T00:00:00"/>
    <x v="136"/>
    <n v="838"/>
  </r>
  <r>
    <x v="26"/>
    <x v="133"/>
    <x v="3"/>
    <x v="3"/>
    <s v="OD06MYA"/>
    <x v="724"/>
    <d v="2019-03-31T00:00:00"/>
    <x v="136"/>
    <n v="595"/>
  </r>
  <r>
    <x v="20"/>
    <x v="127"/>
    <x v="4"/>
    <x v="3"/>
    <s v="OD12GVA"/>
    <x v="767"/>
    <d v="2019-03-31T00:00:00"/>
    <x v="136"/>
    <n v="288"/>
  </r>
  <r>
    <x v="20"/>
    <x v="127"/>
    <x v="4"/>
    <x v="3"/>
    <s v="OD12GYA"/>
    <x v="451"/>
    <d v="2019-03-31T00:00:00"/>
    <x v="136"/>
    <n v="323"/>
  </r>
  <r>
    <x v="20"/>
    <x v="129"/>
    <x v="3"/>
    <x v="3"/>
    <s v="OD10KVA"/>
    <x v="297"/>
    <d v="2019-03-31T00:00:00"/>
    <x v="136"/>
    <n v="716"/>
  </r>
  <r>
    <x v="20"/>
    <x v="129"/>
    <x v="3"/>
    <x v="3"/>
    <s v="OD10KYA"/>
    <x v="768"/>
    <d v="2019-03-31T00:00:00"/>
    <x v="136"/>
    <n v="484"/>
  </r>
  <r>
    <x v="12"/>
    <x v="124"/>
    <x v="3"/>
    <x v="3"/>
    <s v="OD08AVA"/>
    <x v="769"/>
    <d v="2019-03-31T00:00:00"/>
    <x v="136"/>
    <n v="467"/>
  </r>
  <r>
    <x v="12"/>
    <x v="124"/>
    <x v="3"/>
    <x v="3"/>
    <s v="OD08AYA"/>
    <x v="770"/>
    <d v="2019-03-31T00:00:00"/>
    <x v="136"/>
    <n v="318"/>
  </r>
  <r>
    <x v="16"/>
    <x v="145"/>
    <x v="4"/>
    <x v="3"/>
    <s v="NV01WHA"/>
    <x v="771"/>
    <d v="2019-02-21T00:00:00"/>
    <x v="136"/>
    <n v="367"/>
  </r>
  <r>
    <x v="16"/>
    <x v="145"/>
    <x v="4"/>
    <x v="1"/>
    <s v="NV02FGA"/>
    <x v="40"/>
    <d v="2019-02-21T00:00:00"/>
    <x v="136"/>
    <n v="60"/>
  </r>
  <r>
    <x v="12"/>
    <x v="81"/>
    <x v="3"/>
    <x v="3"/>
    <s v="OC97IHA"/>
    <x v="772"/>
    <d v="2019-04-04T00:00:00"/>
    <x v="137"/>
    <n v="1456"/>
  </r>
  <r>
    <x v="12"/>
    <x v="81"/>
    <x v="3"/>
    <x v="3"/>
    <s v="OC97XTA"/>
    <x v="773"/>
    <d v="2019-04-04T00:00:00"/>
    <x v="137"/>
    <n v="2762"/>
  </r>
  <r>
    <x v="12"/>
    <x v="82"/>
    <x v="4"/>
    <x v="3"/>
    <s v="OC97FTA"/>
    <x v="774"/>
    <d v="2019-04-04T00:00:00"/>
    <x v="137"/>
    <n v="224"/>
  </r>
  <r>
    <x v="26"/>
    <x v="141"/>
    <x v="4"/>
    <x v="3"/>
    <s v="OD07SVA"/>
    <x v="361"/>
    <d v="2019-03-03T00:00:00"/>
    <x v="137"/>
    <n v="480"/>
  </r>
  <r>
    <x v="5"/>
    <x v="79"/>
    <x v="3"/>
    <x v="3"/>
    <s v="OC92GHA"/>
    <x v="775"/>
    <d v="2019-04-04T00:00:00"/>
    <x v="137"/>
    <n v="705"/>
  </r>
  <r>
    <x v="5"/>
    <x v="79"/>
    <x v="3"/>
    <x v="3"/>
    <s v="OC93JTA"/>
    <x v="776"/>
    <d v="2019-04-04T00:00:00"/>
    <x v="137"/>
    <n v="614"/>
  </r>
  <r>
    <x v="5"/>
    <x v="80"/>
    <x v="4"/>
    <x v="3"/>
    <s v="OC92LTA"/>
    <x v="57"/>
    <d v="2019-04-04T00:00:00"/>
    <x v="137"/>
    <n v="12"/>
  </r>
  <r>
    <x v="5"/>
    <x v="80"/>
    <x v="4"/>
    <x v="3"/>
    <s v="OC95UHA"/>
    <x v="7"/>
    <d v="2019-04-04T00:00:00"/>
    <x v="137"/>
    <n v="104"/>
  </r>
  <r>
    <x v="20"/>
    <x v="138"/>
    <x v="3"/>
    <x v="3"/>
    <s v="OC95NHA"/>
    <x v="777"/>
    <d v="2019-04-04T00:00:00"/>
    <x v="137"/>
    <n v="471"/>
  </r>
  <r>
    <x v="20"/>
    <x v="138"/>
    <x v="3"/>
    <x v="3"/>
    <s v="OC95XTA"/>
    <x v="778"/>
    <d v="2019-04-04T00:00:00"/>
    <x v="137"/>
    <n v="1086"/>
  </r>
  <r>
    <x v="20"/>
    <x v="137"/>
    <x v="4"/>
    <x v="3"/>
    <s v="OC94BHA"/>
    <x v="7"/>
    <d v="2019-04-04T00:00:00"/>
    <x v="137"/>
    <n v="104"/>
  </r>
  <r>
    <x v="20"/>
    <x v="137"/>
    <x v="4"/>
    <x v="3"/>
    <s v="OC96OTA"/>
    <x v="282"/>
    <d v="2019-04-04T00:00:00"/>
    <x v="137"/>
    <n v="95"/>
  </r>
  <r>
    <x v="25"/>
    <x v="132"/>
    <x v="3"/>
    <x v="3"/>
    <s v="OD07FVA"/>
    <x v="779"/>
    <d v="2019-03-03T00:00:00"/>
    <x v="138"/>
    <n v="2306"/>
  </r>
  <r>
    <x v="23"/>
    <x v="126"/>
    <x v="3"/>
    <x v="3"/>
    <s v="OD08NVB"/>
    <x v="780"/>
    <d v="2019-04-01T00:00:00"/>
    <x v="138"/>
    <n v="731"/>
  </r>
  <r>
    <x v="23"/>
    <x v="126"/>
    <x v="3"/>
    <x v="3"/>
    <s v="OD08NYB"/>
    <x v="781"/>
    <d v="2019-04-01T00:00:00"/>
    <x v="138"/>
    <n v="477"/>
  </r>
  <r>
    <x v="26"/>
    <x v="141"/>
    <x v="4"/>
    <x v="3"/>
    <s v="OD06DVA"/>
    <x v="782"/>
    <d v="2019-03-03T00:00:00"/>
    <x v="138"/>
    <n v="476"/>
  </r>
  <r>
    <x v="26"/>
    <x v="141"/>
    <x v="4"/>
    <x v="3"/>
    <s v="OD06DYA"/>
    <x v="783"/>
    <d v="2019-03-03T00:00:00"/>
    <x v="138"/>
    <n v="433"/>
  </r>
  <r>
    <x v="26"/>
    <x v="141"/>
    <x v="4"/>
    <x v="3"/>
    <s v="OD07SYA"/>
    <x v="707"/>
    <d v="2019-03-03T00:00:00"/>
    <x v="138"/>
    <n v="439"/>
  </r>
  <r>
    <x v="26"/>
    <x v="133"/>
    <x v="3"/>
    <x v="3"/>
    <s v="OD09TYA"/>
    <x v="784"/>
    <d v="2019-03-03T00:00:00"/>
    <x v="138"/>
    <n v="1313"/>
  </r>
  <r>
    <x v="27"/>
    <x v="143"/>
    <x v="3"/>
    <x v="1"/>
    <s v="OS69AGA"/>
    <x v="418"/>
    <d v="2019-04-03T00:00:00"/>
    <x v="138"/>
    <n v="235"/>
  </r>
  <r>
    <x v="27"/>
    <x v="143"/>
    <x v="3"/>
    <x v="1"/>
    <s v="OS69F5A"/>
    <x v="785"/>
    <d v="2019-04-03T00:00:00"/>
    <x v="138"/>
    <n v="1246"/>
  </r>
  <r>
    <x v="27"/>
    <x v="143"/>
    <x v="3"/>
    <x v="3"/>
    <s v="OS70TVA"/>
    <x v="786"/>
    <d v="2019-04-03T00:00:00"/>
    <x v="138"/>
    <n v="5038"/>
  </r>
  <r>
    <x v="27"/>
    <x v="143"/>
    <x v="3"/>
    <x v="3"/>
    <s v="OS70TYA"/>
    <x v="787"/>
    <d v="2019-04-02T00:00:00"/>
    <x v="138"/>
    <n v="3288"/>
  </r>
  <r>
    <x v="27"/>
    <x v="143"/>
    <x v="3"/>
    <x v="12"/>
    <n v="1490691"/>
    <x v="371"/>
    <d v="2019-04-08T00:00:00"/>
    <x v="139"/>
    <n v="280"/>
  </r>
  <r>
    <x v="24"/>
    <x v="131"/>
    <x v="3"/>
    <x v="12"/>
    <n v="1493526"/>
    <x v="40"/>
    <d v="2019-04-08T00:00:00"/>
    <x v="140"/>
    <n v="60"/>
  </r>
  <r>
    <x v="20"/>
    <x v="127"/>
    <x v="4"/>
    <x v="12"/>
    <n v="1493545"/>
    <x v="37"/>
    <d v="2019-04-08T00:00:00"/>
    <x v="140"/>
    <n v="35"/>
  </r>
  <r>
    <x v="20"/>
    <x v="129"/>
    <x v="3"/>
    <x v="12"/>
    <n v="1493532"/>
    <x v="58"/>
    <d v="2019-04-08T00:00:00"/>
    <x v="140"/>
    <n v="120"/>
  </r>
  <r>
    <x v="12"/>
    <x v="130"/>
    <x v="4"/>
    <x v="12"/>
    <n v="1493549"/>
    <x v="285"/>
    <d v="2019-04-08T00:00:00"/>
    <x v="140"/>
    <n v="15"/>
  </r>
  <r>
    <x v="12"/>
    <x v="124"/>
    <x v="3"/>
    <x v="12"/>
    <n v="1493522"/>
    <x v="788"/>
    <d v="2019-04-08T00:00:00"/>
    <x v="140"/>
    <n v="190"/>
  </r>
  <r>
    <x v="5"/>
    <x v="79"/>
    <x v="3"/>
    <x v="12"/>
    <n v="1493530"/>
    <x v="376"/>
    <d v="2019-04-08T00:00:00"/>
    <x v="140"/>
    <n v="20"/>
  </r>
  <r>
    <x v="5"/>
    <x v="80"/>
    <x v="4"/>
    <x v="12"/>
    <n v="1493554"/>
    <x v="294"/>
    <d v="2019-04-08T00:00:00"/>
    <x v="140"/>
    <n v="40"/>
  </r>
  <r>
    <x v="20"/>
    <x v="138"/>
    <x v="3"/>
    <x v="12"/>
    <n v="1493529"/>
    <x v="294"/>
    <d v="2019-04-08T00:00:00"/>
    <x v="140"/>
    <n v="40"/>
  </r>
  <r>
    <x v="20"/>
    <x v="137"/>
    <x v="4"/>
    <x v="12"/>
    <n v="1493553"/>
    <x v="376"/>
    <d v="2019-04-08T00:00:00"/>
    <x v="140"/>
    <n v="20"/>
  </r>
  <r>
    <x v="27"/>
    <x v="139"/>
    <x v="4"/>
    <x v="12"/>
    <n v="1490748"/>
    <x v="285"/>
    <d v="2019-04-08T00:00:00"/>
    <x v="140"/>
    <n v="15"/>
  </r>
  <r>
    <x v="27"/>
    <x v="143"/>
    <x v="3"/>
    <x v="7"/>
    <s v="NS66LZA"/>
    <x v="789"/>
    <d v="2019-04-08T00:00:00"/>
    <x v="140"/>
    <n v="232"/>
  </r>
  <r>
    <x v="28"/>
    <x v="144"/>
    <x v="4"/>
    <x v="12"/>
    <n v="1493555"/>
    <x v="285"/>
    <d v="2019-04-08T00:00:00"/>
    <x v="140"/>
    <n v="15"/>
  </r>
  <r>
    <x v="28"/>
    <x v="142"/>
    <x v="3"/>
    <x v="12"/>
    <n v="1493536"/>
    <x v="645"/>
    <d v="2019-04-08T00:00:00"/>
    <x v="140"/>
    <n v="33"/>
  </r>
  <r>
    <x v="28"/>
    <x v="142"/>
    <x v="3"/>
    <x v="7"/>
    <s v="OD03CZA"/>
    <x v="498"/>
    <d v="2019-04-08T00:00:00"/>
    <x v="140"/>
    <n v="268"/>
  </r>
  <r>
    <x v="12"/>
    <x v="81"/>
    <x v="3"/>
    <x v="1"/>
    <s v="OC97M5A"/>
    <x v="790"/>
    <d v="2019-04-11T00:00:00"/>
    <x v="141"/>
    <n v="323"/>
  </r>
  <r>
    <x v="12"/>
    <x v="82"/>
    <x v="4"/>
    <x v="1"/>
    <s v="OC97R5A"/>
    <x v="68"/>
    <d v="2019-04-11T00:00:00"/>
    <x v="141"/>
    <n v="52"/>
  </r>
  <r>
    <x v="24"/>
    <x v="131"/>
    <x v="3"/>
    <x v="3"/>
    <s v="OD02OHA"/>
    <x v="791"/>
    <d v="2019-04-11T00:00:00"/>
    <x v="141"/>
    <n v="502"/>
  </r>
  <r>
    <x v="20"/>
    <x v="127"/>
    <x v="4"/>
    <x v="3"/>
    <s v="OD05CHA"/>
    <x v="41"/>
    <d v="2019-04-11T00:00:00"/>
    <x v="141"/>
    <n v="64"/>
  </r>
  <r>
    <x v="20"/>
    <x v="129"/>
    <x v="3"/>
    <x v="3"/>
    <s v="OD02MHA"/>
    <x v="782"/>
    <d v="2019-04-11T00:00:00"/>
    <x v="141"/>
    <n v="433"/>
  </r>
  <r>
    <x v="20"/>
    <x v="129"/>
    <x v="3"/>
    <x v="3"/>
    <s v="OD05ETA"/>
    <x v="792"/>
    <d v="2019-04-11T00:00:00"/>
    <x v="141"/>
    <n v="389"/>
  </r>
  <r>
    <x v="12"/>
    <x v="124"/>
    <x v="3"/>
    <x v="3"/>
    <s v="OD03ETA"/>
    <x v="793"/>
    <d v="2019-04-11T00:00:00"/>
    <x v="141"/>
    <n v="2160"/>
  </r>
  <r>
    <x v="12"/>
    <x v="124"/>
    <x v="3"/>
    <x v="3"/>
    <s v="OD04LHA"/>
    <x v="607"/>
    <d v="2019-04-11T00:00:00"/>
    <x v="141"/>
    <n v="669"/>
  </r>
  <r>
    <x v="5"/>
    <x v="79"/>
    <x v="3"/>
    <x v="1"/>
    <s v="OC93F5A"/>
    <x v="132"/>
    <d v="2019-04-11T00:00:00"/>
    <x v="141"/>
    <n v="125"/>
  </r>
  <r>
    <x v="5"/>
    <x v="79"/>
    <x v="3"/>
    <x v="1"/>
    <s v="OC93MGA"/>
    <x v="68"/>
    <d v="2019-04-11T00:00:00"/>
    <x v="141"/>
    <n v="50"/>
  </r>
  <r>
    <x v="20"/>
    <x v="138"/>
    <x v="3"/>
    <x v="1"/>
    <s v="OC93YGA"/>
    <x v="7"/>
    <d v="2019-04-11T00:00:00"/>
    <x v="141"/>
    <n v="100"/>
  </r>
  <r>
    <x v="20"/>
    <x v="138"/>
    <x v="3"/>
    <x v="1"/>
    <s v="OC94G5A"/>
    <x v="465"/>
    <d v="2019-04-11T00:00:00"/>
    <x v="141"/>
    <n v="262"/>
  </r>
  <r>
    <x v="20"/>
    <x v="137"/>
    <x v="4"/>
    <x v="1"/>
    <s v="OC93O5A"/>
    <x v="68"/>
    <d v="2019-04-11T00:00:00"/>
    <x v="141"/>
    <n v="52"/>
  </r>
  <r>
    <x v="27"/>
    <x v="143"/>
    <x v="3"/>
    <x v="3"/>
    <s v="NS66BHA"/>
    <x v="96"/>
    <d v="2019-04-11T00:00:00"/>
    <x v="141"/>
    <n v="319"/>
  </r>
  <r>
    <x v="27"/>
    <x v="143"/>
    <x v="3"/>
    <x v="3"/>
    <s v="NS66CHA"/>
    <x v="794"/>
    <d v="2019-04-11T00:00:00"/>
    <x v="141"/>
    <n v="300"/>
  </r>
  <r>
    <x v="28"/>
    <x v="142"/>
    <x v="3"/>
    <x v="3"/>
    <s v="OD03FTA"/>
    <x v="674"/>
    <d v="2019-04-11T00:00:00"/>
    <x v="141"/>
    <n v="164"/>
  </r>
  <r>
    <x v="28"/>
    <x v="142"/>
    <x v="3"/>
    <x v="3"/>
    <s v="OD03HHA"/>
    <x v="401"/>
    <d v="2019-04-11T00:00:00"/>
    <x v="141"/>
    <n v="327"/>
  </r>
  <r>
    <x v="29"/>
    <x v="146"/>
    <x v="4"/>
    <x v="3"/>
    <s v="NS65DTA"/>
    <x v="38"/>
    <d v="2019-04-11T00:00:00"/>
    <x v="141"/>
    <n v="6"/>
  </r>
  <r>
    <x v="29"/>
    <x v="147"/>
    <x v="3"/>
    <x v="3"/>
    <s v="NS66HHA"/>
    <x v="286"/>
    <d v="2019-04-11T00:00:00"/>
    <x v="141"/>
    <n v="129"/>
  </r>
  <r>
    <x v="29"/>
    <x v="147"/>
    <x v="3"/>
    <x v="3"/>
    <s v="NS66RTA"/>
    <x v="6"/>
    <d v="2019-04-11T00:00:00"/>
    <x v="141"/>
    <n v="24"/>
  </r>
  <r>
    <x v="27"/>
    <x v="143"/>
    <x v="3"/>
    <x v="3"/>
    <s v="OS69DHA"/>
    <x v="795"/>
    <d v="2019-04-05T00:00:00"/>
    <x v="142"/>
    <n v="2538"/>
  </r>
  <r>
    <x v="27"/>
    <x v="143"/>
    <x v="3"/>
    <x v="3"/>
    <s v="OS70TTA"/>
    <x v="796"/>
    <d v="2019-04-05T00:00:00"/>
    <x v="142"/>
    <n v="4621"/>
  </r>
  <r>
    <x v="12"/>
    <x v="124"/>
    <x v="3"/>
    <x v="12"/>
    <n v="1493523"/>
    <x v="164"/>
    <d v="2019-05-13T00:00:00"/>
    <x v="143"/>
    <n v="118"/>
  </r>
  <r>
    <x v="12"/>
    <x v="81"/>
    <x v="3"/>
    <x v="3"/>
    <s v="OC97XVA"/>
    <x v="797"/>
    <d v="2019-04-14T00:00:00"/>
    <x v="144"/>
    <n v="3083"/>
  </r>
  <r>
    <x v="12"/>
    <x v="81"/>
    <x v="3"/>
    <x v="3"/>
    <s v="OC97XYA"/>
    <x v="798"/>
    <d v="2019-04-14T00:00:00"/>
    <x v="144"/>
    <n v="2024"/>
  </r>
  <r>
    <x v="12"/>
    <x v="82"/>
    <x v="4"/>
    <x v="3"/>
    <s v="OC97FVA"/>
    <x v="570"/>
    <d v="2019-04-14T00:00:00"/>
    <x v="144"/>
    <n v="280"/>
  </r>
  <r>
    <x v="5"/>
    <x v="79"/>
    <x v="3"/>
    <x v="3"/>
    <s v="OC93JVA"/>
    <x v="799"/>
    <d v="2019-04-14T00:00:00"/>
    <x v="144"/>
    <n v="646"/>
  </r>
  <r>
    <x v="5"/>
    <x v="79"/>
    <x v="3"/>
    <x v="3"/>
    <s v="OC93JYA"/>
    <x v="800"/>
    <d v="2019-04-14T00:00:00"/>
    <x v="144"/>
    <n v="477"/>
  </r>
  <r>
    <x v="5"/>
    <x v="80"/>
    <x v="4"/>
    <x v="3"/>
    <s v="OC92LVA"/>
    <x v="44"/>
    <d v="2019-04-14T00:00:00"/>
    <x v="144"/>
    <n v="38"/>
  </r>
  <r>
    <x v="5"/>
    <x v="80"/>
    <x v="4"/>
    <x v="3"/>
    <s v="OC92LYA"/>
    <x v="68"/>
    <d v="2019-04-14T00:00:00"/>
    <x v="144"/>
    <n v="50"/>
  </r>
  <r>
    <x v="20"/>
    <x v="138"/>
    <x v="3"/>
    <x v="3"/>
    <s v="OC95XVA"/>
    <x v="268"/>
    <d v="2019-04-14T00:00:00"/>
    <x v="144"/>
    <n v="1075"/>
  </r>
  <r>
    <x v="20"/>
    <x v="138"/>
    <x v="3"/>
    <x v="3"/>
    <s v="OC95XYA"/>
    <x v="801"/>
    <d v="2019-04-14T00:00:00"/>
    <x v="144"/>
    <n v="860"/>
  </r>
  <r>
    <x v="20"/>
    <x v="137"/>
    <x v="4"/>
    <x v="3"/>
    <s v="OC96OVA"/>
    <x v="471"/>
    <d v="2019-04-14T00:00:00"/>
    <x v="144"/>
    <n v="88"/>
  </r>
  <r>
    <x v="20"/>
    <x v="137"/>
    <x v="4"/>
    <x v="3"/>
    <s v="OC96OYA"/>
    <x v="233"/>
    <d v="2019-04-14T00:00:00"/>
    <x v="144"/>
    <n v="132"/>
  </r>
  <r>
    <x v="5"/>
    <x v="79"/>
    <x v="3"/>
    <x v="3"/>
    <s v="OC92FTA"/>
    <x v="370"/>
    <d v="2019-03-07T00:00:00"/>
    <x v="145"/>
    <n v="205"/>
  </r>
  <r>
    <x v="5"/>
    <x v="79"/>
    <x v="3"/>
    <x v="3"/>
    <s v="OC93EHA"/>
    <x v="671"/>
    <d v="2019-03-07T00:00:00"/>
    <x v="145"/>
    <n v="939"/>
  </r>
  <r>
    <x v="20"/>
    <x v="138"/>
    <x v="3"/>
    <x v="3"/>
    <s v="OC93IHA"/>
    <x v="591"/>
    <d v="2019-03-07T00:00:00"/>
    <x v="145"/>
    <n v="1323"/>
  </r>
  <r>
    <x v="20"/>
    <x v="138"/>
    <x v="3"/>
    <x v="3"/>
    <s v="OC94XTA"/>
    <x v="802"/>
    <d v="2019-03-07T00:00:00"/>
    <x v="145"/>
    <n v="1516"/>
  </r>
  <r>
    <x v="24"/>
    <x v="131"/>
    <x v="3"/>
    <x v="3"/>
    <s v="OC98JTA"/>
    <x v="803"/>
    <d v="2019-04-18T00:00:00"/>
    <x v="146"/>
    <n v="3700"/>
  </r>
  <r>
    <x v="24"/>
    <x v="131"/>
    <x v="3"/>
    <x v="3"/>
    <s v="OC99YHA"/>
    <x v="804"/>
    <d v="2019-04-18T00:00:00"/>
    <x v="146"/>
    <n v="5657"/>
  </r>
  <r>
    <x v="24"/>
    <x v="131"/>
    <x v="3"/>
    <x v="1"/>
    <s v="OD03LGA"/>
    <x v="186"/>
    <d v="2019-04-18T00:00:00"/>
    <x v="146"/>
    <n v="72"/>
  </r>
  <r>
    <x v="24"/>
    <x v="131"/>
    <x v="3"/>
    <x v="3"/>
    <s v="OD10STA"/>
    <x v="805"/>
    <d v="2019-04-18T00:00:00"/>
    <x v="146"/>
    <n v="1233"/>
  </r>
  <r>
    <x v="24"/>
    <x v="131"/>
    <x v="3"/>
    <x v="3"/>
    <s v="OD12DHA"/>
    <x v="806"/>
    <d v="2019-04-18T00:00:00"/>
    <x v="146"/>
    <n v="722"/>
  </r>
  <r>
    <x v="24"/>
    <x v="134"/>
    <x v="4"/>
    <x v="3"/>
    <s v="OC98UTA"/>
    <x v="18"/>
    <d v="2019-04-18T00:00:00"/>
    <x v="146"/>
    <n v="234"/>
  </r>
  <r>
    <x v="24"/>
    <x v="134"/>
    <x v="4"/>
    <x v="3"/>
    <s v="OD00IHA"/>
    <x v="303"/>
    <d v="2019-04-18T00:00:00"/>
    <x v="146"/>
    <n v="690"/>
  </r>
  <r>
    <x v="24"/>
    <x v="134"/>
    <x v="4"/>
    <x v="3"/>
    <s v="OD10ZTA"/>
    <x v="511"/>
    <d v="2019-04-18T00:00:00"/>
    <x v="146"/>
    <n v="108"/>
  </r>
  <r>
    <x v="24"/>
    <x v="134"/>
    <x v="4"/>
    <x v="3"/>
    <s v="OD12RHA"/>
    <x v="175"/>
    <d v="2019-04-18T00:00:00"/>
    <x v="146"/>
    <n v="177"/>
  </r>
  <r>
    <x v="24"/>
    <x v="148"/>
    <x v="4"/>
    <x v="3"/>
    <s v="NU97OHA"/>
    <x v="807"/>
    <d v="2019-04-18T00:00:00"/>
    <x v="146"/>
    <n v="264"/>
  </r>
  <r>
    <x v="26"/>
    <x v="141"/>
    <x v="4"/>
    <x v="3"/>
    <s v="OC99DHA"/>
    <x v="68"/>
    <d v="2019-04-18T00:00:00"/>
    <x v="146"/>
    <n v="50"/>
  </r>
  <r>
    <x v="26"/>
    <x v="141"/>
    <x v="4"/>
    <x v="3"/>
    <s v="OC99ETA"/>
    <x v="808"/>
    <d v="2019-04-18T00:00:00"/>
    <x v="146"/>
    <n v="356"/>
  </r>
  <r>
    <x v="26"/>
    <x v="141"/>
    <x v="4"/>
    <x v="3"/>
    <s v="OD05UHA"/>
    <x v="274"/>
    <d v="2019-04-18T00:00:00"/>
    <x v="146"/>
    <n v="103"/>
  </r>
  <r>
    <x v="26"/>
    <x v="141"/>
    <x v="4"/>
    <x v="3"/>
    <s v="OD05WTA"/>
    <x v="274"/>
    <d v="2019-04-18T00:00:00"/>
    <x v="146"/>
    <n v="78"/>
  </r>
  <r>
    <x v="26"/>
    <x v="133"/>
    <x v="3"/>
    <x v="3"/>
    <s v="OC99CHA"/>
    <x v="809"/>
    <d v="2019-04-18T00:00:00"/>
    <x v="146"/>
    <n v="1116"/>
  </r>
  <r>
    <x v="26"/>
    <x v="133"/>
    <x v="3"/>
    <x v="3"/>
    <s v="OC99FTA"/>
    <x v="810"/>
    <d v="2019-04-18T00:00:00"/>
    <x v="146"/>
    <n v="2540"/>
  </r>
  <r>
    <x v="26"/>
    <x v="133"/>
    <x v="3"/>
    <x v="3"/>
    <s v="OD05THA"/>
    <x v="675"/>
    <d v="2019-04-18T00:00:00"/>
    <x v="146"/>
    <n v="378"/>
  </r>
  <r>
    <x v="26"/>
    <x v="133"/>
    <x v="3"/>
    <x v="3"/>
    <s v="OD05XTA"/>
    <x v="811"/>
    <d v="2019-04-18T00:00:00"/>
    <x v="146"/>
    <n v="857"/>
  </r>
  <r>
    <x v="20"/>
    <x v="127"/>
    <x v="4"/>
    <x v="3"/>
    <s v="OD11XTA"/>
    <x v="26"/>
    <d v="2019-04-18T00:00:00"/>
    <x v="146"/>
    <n v="106"/>
  </r>
  <r>
    <x v="20"/>
    <x v="129"/>
    <x v="3"/>
    <x v="3"/>
    <s v="OC98KTA"/>
    <x v="812"/>
    <d v="2019-04-18T00:00:00"/>
    <x v="146"/>
    <n v="1568"/>
  </r>
  <r>
    <x v="20"/>
    <x v="129"/>
    <x v="3"/>
    <x v="3"/>
    <s v="OC99OHA"/>
    <x v="813"/>
    <d v="2019-04-18T00:00:00"/>
    <x v="146"/>
    <n v="937"/>
  </r>
  <r>
    <x v="20"/>
    <x v="129"/>
    <x v="3"/>
    <x v="1"/>
    <s v="OD02P5A"/>
    <x v="318"/>
    <d v="2019-04-18T00:00:00"/>
    <x v="146"/>
    <n v="97"/>
  </r>
  <r>
    <x v="12"/>
    <x v="130"/>
    <x v="4"/>
    <x v="3"/>
    <s v="OD00FHA"/>
    <x v="191"/>
    <d v="2019-04-18T00:00:00"/>
    <x v="146"/>
    <n v="182"/>
  </r>
  <r>
    <x v="12"/>
    <x v="130"/>
    <x v="4"/>
    <x v="3"/>
    <s v="OD00NTA"/>
    <x v="208"/>
    <d v="2019-04-18T00:00:00"/>
    <x v="146"/>
    <n v="246"/>
  </r>
  <r>
    <x v="12"/>
    <x v="124"/>
    <x v="3"/>
    <x v="3"/>
    <s v="OC98MTA"/>
    <x v="373"/>
    <d v="2019-04-18T00:00:00"/>
    <x v="146"/>
    <n v="127"/>
  </r>
  <r>
    <x v="12"/>
    <x v="124"/>
    <x v="3"/>
    <x v="3"/>
    <s v="OD00LHA"/>
    <x v="814"/>
    <d v="2019-04-18T00:00:00"/>
    <x v="146"/>
    <n v="2531"/>
  </r>
  <r>
    <x v="12"/>
    <x v="124"/>
    <x v="3"/>
    <x v="1"/>
    <s v="OD04H5A"/>
    <x v="815"/>
    <d v="2019-04-18T00:00:00"/>
    <x v="146"/>
    <n v="829"/>
  </r>
  <r>
    <x v="27"/>
    <x v="139"/>
    <x v="4"/>
    <x v="3"/>
    <s v="NS62YTA"/>
    <x v="788"/>
    <d v="2019-04-18T00:00:00"/>
    <x v="146"/>
    <n v="198"/>
  </r>
  <r>
    <x v="27"/>
    <x v="139"/>
    <x v="4"/>
    <x v="3"/>
    <s v="NS64CHA"/>
    <x v="234"/>
    <d v="2019-04-18T00:00:00"/>
    <x v="146"/>
    <n v="68"/>
  </r>
  <r>
    <x v="27"/>
    <x v="143"/>
    <x v="3"/>
    <x v="3"/>
    <s v="NS63OHA"/>
    <x v="526"/>
    <d v="2019-04-18T00:00:00"/>
    <x v="146"/>
    <n v="925"/>
  </r>
  <r>
    <x v="28"/>
    <x v="142"/>
    <x v="3"/>
    <x v="3"/>
    <s v="OC98GHA"/>
    <x v="529"/>
    <d v="2019-04-18T00:00:00"/>
    <x v="146"/>
    <n v="468"/>
  </r>
  <r>
    <x v="28"/>
    <x v="142"/>
    <x v="3"/>
    <x v="3"/>
    <s v="OC99RTA"/>
    <x v="530"/>
    <d v="2019-04-18T00:00:00"/>
    <x v="146"/>
    <n v="1100"/>
  </r>
  <r>
    <x v="29"/>
    <x v="146"/>
    <x v="4"/>
    <x v="3"/>
    <s v="NS64GHA"/>
    <x v="291"/>
    <d v="2019-04-18T00:00:00"/>
    <x v="146"/>
    <n v="81"/>
  </r>
  <r>
    <x v="29"/>
    <x v="147"/>
    <x v="3"/>
    <x v="3"/>
    <s v="NS63QTA"/>
    <x v="83"/>
    <d v="2019-04-18T00:00:00"/>
    <x v="146"/>
    <n v="47"/>
  </r>
  <r>
    <x v="29"/>
    <x v="147"/>
    <x v="3"/>
    <x v="3"/>
    <s v="NS63YHA"/>
    <x v="816"/>
    <d v="2019-04-18T00:00:00"/>
    <x v="146"/>
    <n v="389"/>
  </r>
  <r>
    <x v="30"/>
    <x v="149"/>
    <x v="4"/>
    <x v="3"/>
    <s v="OC99VTA"/>
    <x v="788"/>
    <d v="2019-04-18T00:00:00"/>
    <x v="146"/>
    <n v="187"/>
  </r>
  <r>
    <x v="30"/>
    <x v="150"/>
    <x v="3"/>
    <x v="3"/>
    <s v="OC98NHA"/>
    <x v="817"/>
    <d v="2019-04-18T00:00:00"/>
    <x v="146"/>
    <n v="2328"/>
  </r>
  <r>
    <x v="30"/>
    <x v="150"/>
    <x v="3"/>
    <x v="3"/>
    <s v="OC99STA"/>
    <x v="818"/>
    <d v="2019-04-18T00:00:00"/>
    <x v="146"/>
    <n v="2856"/>
  </r>
  <r>
    <x v="5"/>
    <x v="151"/>
    <x v="3"/>
    <x v="3"/>
    <s v="OC99BTA"/>
    <x v="819"/>
    <d v="2019-04-18T00:00:00"/>
    <x v="146"/>
    <n v="990"/>
  </r>
  <r>
    <x v="5"/>
    <x v="151"/>
    <x v="3"/>
    <x v="3"/>
    <s v="OC99KHA"/>
    <x v="820"/>
    <d v="2019-04-18T00:00:00"/>
    <x v="146"/>
    <n v="442"/>
  </r>
  <r>
    <x v="12"/>
    <x v="82"/>
    <x v="4"/>
    <x v="3"/>
    <s v="OC97FYA"/>
    <x v="22"/>
    <d v="2019-04-14T00:00:00"/>
    <x v="147"/>
    <n v="238"/>
  </r>
  <r>
    <x v="31"/>
    <x v="152"/>
    <x v="3"/>
    <x v="3"/>
    <s v="OE62PHA"/>
    <x v="821"/>
    <d v="2019-02-28T00:00:00"/>
    <x v="148"/>
    <n v="2483"/>
  </r>
  <r>
    <x v="31"/>
    <x v="152"/>
    <x v="3"/>
    <x v="1"/>
    <s v="OE62U5A"/>
    <x v="379"/>
    <d v="2019-02-28T00:00:00"/>
    <x v="148"/>
    <n v="371"/>
  </r>
  <r>
    <x v="31"/>
    <x v="152"/>
    <x v="3"/>
    <x v="3"/>
    <s v="OE62XVA"/>
    <x v="822"/>
    <d v="2019-03-10T00:00:00"/>
    <x v="148"/>
    <n v="1659"/>
  </r>
  <r>
    <x v="31"/>
    <x v="152"/>
    <x v="3"/>
    <x v="3"/>
    <s v="OE62XYA"/>
    <x v="823"/>
    <d v="2019-03-10T00:00:00"/>
    <x v="148"/>
    <n v="1079"/>
  </r>
  <r>
    <x v="31"/>
    <x v="152"/>
    <x v="3"/>
    <x v="1"/>
    <s v="OE62ZGA"/>
    <x v="791"/>
    <d v="2019-02-28T00:00:00"/>
    <x v="148"/>
    <n v="477"/>
  </r>
  <r>
    <x v="24"/>
    <x v="131"/>
    <x v="3"/>
    <x v="5"/>
    <n v="1500044"/>
    <x v="675"/>
    <d v="2019-04-23T00:00:00"/>
    <x v="148"/>
    <n v="385"/>
  </r>
  <r>
    <x v="24"/>
    <x v="131"/>
    <x v="3"/>
    <x v="12"/>
    <n v="1500063"/>
    <x v="42"/>
    <d v="2019-04-22T00:00:00"/>
    <x v="148"/>
    <n v="54"/>
  </r>
  <r>
    <x v="24"/>
    <x v="134"/>
    <x v="4"/>
    <x v="5"/>
    <s v="1500675"/>
    <x v="37"/>
    <d v="2019-04-23T00:00:00"/>
    <x v="148"/>
    <n v="35"/>
  </r>
  <r>
    <x v="26"/>
    <x v="133"/>
    <x v="3"/>
    <x v="12"/>
    <n v="1500034"/>
    <x v="114"/>
    <d v="2019-04-22T00:00:00"/>
    <x v="148"/>
    <n v="16"/>
  </r>
  <r>
    <x v="12"/>
    <x v="124"/>
    <x v="3"/>
    <x v="5"/>
    <n v="1500020"/>
    <x v="209"/>
    <d v="2019-04-23T00:00:00"/>
    <x v="148"/>
    <n v="246"/>
  </r>
  <r>
    <x v="12"/>
    <x v="124"/>
    <x v="3"/>
    <x v="12"/>
    <n v="1500055"/>
    <x v="209"/>
    <d v="2019-04-22T00:00:00"/>
    <x v="148"/>
    <n v="246"/>
  </r>
  <r>
    <x v="12"/>
    <x v="124"/>
    <x v="3"/>
    <x v="3"/>
    <s v="OD03EVA"/>
    <x v="824"/>
    <d v="2019-04-21T00:00:00"/>
    <x v="148"/>
    <n v="2350"/>
  </r>
  <r>
    <x v="12"/>
    <x v="124"/>
    <x v="3"/>
    <x v="3"/>
    <s v="OD03EYA"/>
    <x v="825"/>
    <d v="2019-04-21T00:00:00"/>
    <x v="148"/>
    <n v="1743"/>
  </r>
  <r>
    <x v="27"/>
    <x v="143"/>
    <x v="3"/>
    <x v="12"/>
    <n v="1496091"/>
    <x v="44"/>
    <d v="2019-04-22T00:00:00"/>
    <x v="148"/>
    <n v="38"/>
  </r>
  <r>
    <x v="27"/>
    <x v="143"/>
    <x v="3"/>
    <x v="1"/>
    <s v="NS63F5A"/>
    <x v="826"/>
    <d v="2019-04-25T00:00:00"/>
    <x v="148"/>
    <n v="1053"/>
  </r>
  <r>
    <x v="28"/>
    <x v="142"/>
    <x v="3"/>
    <x v="12"/>
    <n v="1500068"/>
    <x v="155"/>
    <d v="2019-04-22T00:00:00"/>
    <x v="148"/>
    <n v="44"/>
  </r>
  <r>
    <x v="28"/>
    <x v="142"/>
    <x v="3"/>
    <x v="3"/>
    <s v="OD03FVA"/>
    <x v="827"/>
    <d v="2019-04-21T00:00:00"/>
    <x v="148"/>
    <n v="166"/>
  </r>
  <r>
    <x v="28"/>
    <x v="142"/>
    <x v="3"/>
    <x v="3"/>
    <s v="OD03FYA"/>
    <x v="24"/>
    <d v="2019-04-21T00:00:00"/>
    <x v="148"/>
    <n v="129"/>
  </r>
  <r>
    <x v="28"/>
    <x v="142"/>
    <x v="3"/>
    <x v="5"/>
    <s v="1500047"/>
    <x v="40"/>
    <d v="2019-04-23T00:00:00"/>
    <x v="148"/>
    <n v="60"/>
  </r>
  <r>
    <x v="29"/>
    <x v="146"/>
    <x v="4"/>
    <x v="3"/>
    <s v="NS65DVA"/>
    <x v="828"/>
    <d v="2019-04-21T00:00:00"/>
    <x v="148"/>
    <n v="24"/>
  </r>
  <r>
    <x v="29"/>
    <x v="146"/>
    <x v="4"/>
    <x v="3"/>
    <s v="NS65DYA"/>
    <x v="396"/>
    <d v="2019-04-21T00:00:00"/>
    <x v="148"/>
    <n v="32"/>
  </r>
  <r>
    <x v="29"/>
    <x v="147"/>
    <x v="3"/>
    <x v="5"/>
    <n v="1496055"/>
    <x v="376"/>
    <d v="2019-04-23T00:00:00"/>
    <x v="148"/>
    <n v="20"/>
  </r>
  <r>
    <x v="29"/>
    <x v="147"/>
    <x v="3"/>
    <x v="12"/>
    <n v="1496388"/>
    <x v="59"/>
    <d v="2019-04-22T00:00:00"/>
    <x v="148"/>
    <n v="8"/>
  </r>
  <r>
    <x v="29"/>
    <x v="147"/>
    <x v="3"/>
    <x v="3"/>
    <s v="NS66RVA"/>
    <x v="396"/>
    <d v="2019-04-21T00:00:00"/>
    <x v="148"/>
    <n v="32"/>
  </r>
  <r>
    <x v="29"/>
    <x v="147"/>
    <x v="3"/>
    <x v="3"/>
    <s v="NS66RYA"/>
    <x v="84"/>
    <d v="2019-04-21T00:00:00"/>
    <x v="148"/>
    <n v="27"/>
  </r>
  <r>
    <x v="32"/>
    <x v="153"/>
    <x v="3"/>
    <x v="5"/>
    <n v="1495974"/>
    <x v="829"/>
    <d v="2019-04-23T00:00:00"/>
    <x v="148"/>
    <n v="510"/>
  </r>
  <r>
    <x v="32"/>
    <x v="153"/>
    <x v="3"/>
    <x v="12"/>
    <n v="1496430"/>
    <x v="549"/>
    <d v="2019-04-22T00:00:00"/>
    <x v="148"/>
    <n v="116"/>
  </r>
  <r>
    <x v="30"/>
    <x v="150"/>
    <x v="3"/>
    <x v="5"/>
    <n v="1500028"/>
    <x v="401"/>
    <d v="2019-04-23T00:00:00"/>
    <x v="148"/>
    <n v="330"/>
  </r>
  <r>
    <x v="30"/>
    <x v="150"/>
    <x v="3"/>
    <x v="12"/>
    <n v="1500030"/>
    <x v="55"/>
    <d v="2019-04-22T00:00:00"/>
    <x v="148"/>
    <n v="96"/>
  </r>
  <r>
    <x v="5"/>
    <x v="151"/>
    <x v="3"/>
    <x v="5"/>
    <n v="1500654"/>
    <x v="114"/>
    <d v="2019-04-23T00:00:00"/>
    <x v="148"/>
    <n v="16"/>
  </r>
  <r>
    <x v="5"/>
    <x v="151"/>
    <x v="3"/>
    <x v="12"/>
    <n v="1500680"/>
    <x v="160"/>
    <d v="2019-04-22T00:00:00"/>
    <x v="148"/>
    <n v="55"/>
  </r>
  <r>
    <x v="33"/>
    <x v="154"/>
    <x v="3"/>
    <x v="7"/>
    <s v="OF47CZA"/>
    <x v="830"/>
    <d v="2019-03-25T00:00:00"/>
    <x v="149"/>
    <n v="739"/>
  </r>
  <r>
    <x v="28"/>
    <x v="142"/>
    <x v="3"/>
    <x v="1"/>
    <s v="OC98W5A"/>
    <x v="32"/>
    <d v="2019-04-25T00:00:00"/>
    <x v="149"/>
    <n v="270"/>
  </r>
  <r>
    <x v="31"/>
    <x v="152"/>
    <x v="3"/>
    <x v="5"/>
    <s v="1495960"/>
    <x v="664"/>
    <d v="2019-03-14T00:00:00"/>
    <x v="150"/>
    <n v="459"/>
  </r>
  <r>
    <x v="31"/>
    <x v="152"/>
    <x v="3"/>
    <x v="12"/>
    <s v="1496143"/>
    <x v="284"/>
    <d v="2019-03-14T00:00:00"/>
    <x v="150"/>
    <n v="580"/>
  </r>
  <r>
    <x v="24"/>
    <x v="131"/>
    <x v="3"/>
    <x v="1"/>
    <s v="OC98VGA"/>
    <x v="831"/>
    <d v="2019-04-25T00:00:00"/>
    <x v="150"/>
    <n v="716"/>
  </r>
  <r>
    <x v="24"/>
    <x v="131"/>
    <x v="3"/>
    <x v="1"/>
    <s v="OD00Q5A"/>
    <x v="832"/>
    <d v="2019-04-25T00:00:00"/>
    <x v="150"/>
    <n v="756"/>
  </r>
  <r>
    <x v="24"/>
    <x v="131"/>
    <x v="3"/>
    <x v="1"/>
    <s v="OD12Z5A"/>
    <x v="767"/>
    <d v="2019-04-25T00:00:00"/>
    <x v="150"/>
    <n v="294"/>
  </r>
  <r>
    <x v="24"/>
    <x v="134"/>
    <x v="4"/>
    <x v="1"/>
    <s v="OC99HGA"/>
    <x v="286"/>
    <d v="2019-04-25T00:00:00"/>
    <x v="150"/>
    <n v="128"/>
  </r>
  <r>
    <x v="24"/>
    <x v="134"/>
    <x v="4"/>
    <x v="1"/>
    <s v="OD00J5A"/>
    <x v="833"/>
    <d v="2019-04-25T00:00:00"/>
    <x v="150"/>
    <n v="265"/>
  </r>
  <r>
    <x v="24"/>
    <x v="148"/>
    <x v="4"/>
    <x v="1"/>
    <s v="NU98CGA"/>
    <x v="52"/>
    <d v="2019-04-25T00:00:00"/>
    <x v="150"/>
    <n v="30"/>
  </r>
  <r>
    <x v="26"/>
    <x v="141"/>
    <x v="4"/>
    <x v="1"/>
    <s v="OC98S5A"/>
    <x v="27"/>
    <d v="2019-04-25T00:00:00"/>
    <x v="150"/>
    <n v="133"/>
  </r>
  <r>
    <x v="26"/>
    <x v="141"/>
    <x v="4"/>
    <x v="1"/>
    <s v="OD00DGA"/>
    <x v="52"/>
    <d v="2019-04-25T00:00:00"/>
    <x v="150"/>
    <n v="30"/>
  </r>
  <r>
    <x v="26"/>
    <x v="133"/>
    <x v="3"/>
    <x v="1"/>
    <s v="OC98P5A"/>
    <x v="834"/>
    <d v="2019-04-25T00:00:00"/>
    <x v="150"/>
    <n v="550"/>
  </r>
  <r>
    <x v="26"/>
    <x v="133"/>
    <x v="3"/>
    <x v="1"/>
    <s v="OD00EGA"/>
    <x v="202"/>
    <d v="2019-04-25T00:00:00"/>
    <x v="150"/>
    <n v="139"/>
  </r>
  <r>
    <x v="26"/>
    <x v="133"/>
    <x v="3"/>
    <x v="1"/>
    <s v="OD05RGA"/>
    <x v="87"/>
    <d v="2019-04-25T00:00:00"/>
    <x v="150"/>
    <n v="70"/>
  </r>
  <r>
    <x v="26"/>
    <x v="133"/>
    <x v="3"/>
    <x v="1"/>
    <s v="OD06I5A"/>
    <x v="209"/>
    <d v="2019-04-25T00:00:00"/>
    <x v="150"/>
    <n v="246"/>
  </r>
  <r>
    <x v="20"/>
    <x v="127"/>
    <x v="4"/>
    <x v="1"/>
    <s v="OD12Y5A"/>
    <x v="282"/>
    <d v="2019-04-25T00:00:00"/>
    <x v="150"/>
    <n v="91"/>
  </r>
  <r>
    <x v="20"/>
    <x v="129"/>
    <x v="3"/>
    <x v="12"/>
    <n v="1500039"/>
    <x v="229"/>
    <d v="2019-04-22T00:00:00"/>
    <x v="150"/>
    <n v="286"/>
  </r>
  <r>
    <x v="20"/>
    <x v="129"/>
    <x v="3"/>
    <x v="5"/>
    <n v="1500050"/>
    <x v="339"/>
    <d v="2019-04-23T00:00:00"/>
    <x v="150"/>
    <n v="158"/>
  </r>
  <r>
    <x v="20"/>
    <x v="129"/>
    <x v="3"/>
    <x v="1"/>
    <s v="OC98EGA"/>
    <x v="740"/>
    <d v="2019-04-25T00:00:00"/>
    <x v="150"/>
    <n v="123"/>
  </r>
  <r>
    <x v="20"/>
    <x v="129"/>
    <x v="3"/>
    <x v="1"/>
    <s v="OC99W5A"/>
    <x v="329"/>
    <d v="2019-04-25T00:00:00"/>
    <x v="150"/>
    <n v="363"/>
  </r>
  <r>
    <x v="20"/>
    <x v="129"/>
    <x v="3"/>
    <x v="3"/>
    <s v="OD05EVA"/>
    <x v="683"/>
    <d v="2019-04-21T00:00:00"/>
    <x v="150"/>
    <n v="418"/>
  </r>
  <r>
    <x v="20"/>
    <x v="129"/>
    <x v="3"/>
    <x v="3"/>
    <s v="OD05EYA"/>
    <x v="525"/>
    <d v="2019-04-21T00:00:00"/>
    <x v="150"/>
    <n v="316"/>
  </r>
  <r>
    <x v="12"/>
    <x v="130"/>
    <x v="4"/>
    <x v="1"/>
    <s v="OC98ZGA"/>
    <x v="40"/>
    <d v="2019-04-25T00:00:00"/>
    <x v="150"/>
    <n v="60"/>
  </r>
  <r>
    <x v="12"/>
    <x v="130"/>
    <x v="4"/>
    <x v="1"/>
    <s v="OC99A5A"/>
    <x v="27"/>
    <d v="2019-04-25T00:00:00"/>
    <x v="150"/>
    <n v="138"/>
  </r>
  <r>
    <x v="12"/>
    <x v="124"/>
    <x v="3"/>
    <x v="1"/>
    <s v="OC98IGA"/>
    <x v="807"/>
    <d v="2019-04-25T00:00:00"/>
    <x v="150"/>
    <n v="253"/>
  </r>
  <r>
    <x v="12"/>
    <x v="124"/>
    <x v="3"/>
    <x v="1"/>
    <s v="OC99N5A"/>
    <x v="68"/>
    <d v="2019-04-25T00:00:00"/>
    <x v="150"/>
    <n v="50"/>
  </r>
  <r>
    <x v="20"/>
    <x v="137"/>
    <x v="4"/>
    <x v="3"/>
    <s v="OC93LHA"/>
    <x v="7"/>
    <d v="2019-03-07T00:00:00"/>
    <x v="150"/>
    <n v="104"/>
  </r>
  <r>
    <x v="27"/>
    <x v="139"/>
    <x v="4"/>
    <x v="1"/>
    <s v="NS63JGA"/>
    <x v="52"/>
    <d v="2019-04-25T00:00:00"/>
    <x v="150"/>
    <n v="31"/>
  </r>
  <r>
    <x v="27"/>
    <x v="139"/>
    <x v="4"/>
    <x v="1"/>
    <s v="NS64U5A"/>
    <x v="91"/>
    <d v="2019-04-25T00:00:00"/>
    <x v="150"/>
    <n v="68"/>
  </r>
  <r>
    <x v="27"/>
    <x v="143"/>
    <x v="3"/>
    <x v="3"/>
    <s v="NS63KTA"/>
    <x v="835"/>
    <d v="2019-04-18T00:00:00"/>
    <x v="150"/>
    <n v="4257"/>
  </r>
  <r>
    <x v="27"/>
    <x v="143"/>
    <x v="3"/>
    <x v="1"/>
    <s v="NS64SGA"/>
    <x v="199"/>
    <d v="2019-04-25T00:00:00"/>
    <x v="150"/>
    <n v="80"/>
  </r>
  <r>
    <x v="28"/>
    <x v="144"/>
    <x v="4"/>
    <x v="3"/>
    <s v="OD01XHA"/>
    <x v="310"/>
    <d v="2019-03-14T00:00:00"/>
    <x v="150"/>
    <n v="255"/>
  </r>
  <r>
    <x v="28"/>
    <x v="144"/>
    <x v="4"/>
    <x v="3"/>
    <s v="OD02QTA"/>
    <x v="673"/>
    <d v="2019-03-14T00:00:00"/>
    <x v="150"/>
    <n v="340"/>
  </r>
  <r>
    <x v="28"/>
    <x v="142"/>
    <x v="3"/>
    <x v="1"/>
    <s v="OC99LGA"/>
    <x v="91"/>
    <d v="2019-04-25T00:00:00"/>
    <x v="150"/>
    <n v="66"/>
  </r>
  <r>
    <x v="28"/>
    <x v="142"/>
    <x v="3"/>
    <x v="3"/>
    <s v="OD02ATA"/>
    <x v="836"/>
    <d v="2019-03-14T00:00:00"/>
    <x v="150"/>
    <n v="1154"/>
  </r>
  <r>
    <x v="28"/>
    <x v="142"/>
    <x v="3"/>
    <x v="3"/>
    <s v="OD04WHA"/>
    <x v="187"/>
    <d v="2019-03-14T00:00:00"/>
    <x v="150"/>
    <n v="1081"/>
  </r>
  <r>
    <x v="29"/>
    <x v="146"/>
    <x v="4"/>
    <x v="3"/>
    <s v="NS62ZTA"/>
    <x v="376"/>
    <d v="2019-04-18T00:00:00"/>
    <x v="150"/>
    <n v="20"/>
  </r>
  <r>
    <x v="29"/>
    <x v="146"/>
    <x v="4"/>
    <x v="1"/>
    <s v="NS64I5A"/>
    <x v="68"/>
    <d v="2019-04-25T00:00:00"/>
    <x v="150"/>
    <n v="52"/>
  </r>
  <r>
    <x v="29"/>
    <x v="146"/>
    <x v="4"/>
    <x v="1"/>
    <s v="NS64VGA"/>
    <x v="52"/>
    <d v="2019-04-25T00:00:00"/>
    <x v="150"/>
    <n v="31"/>
  </r>
  <r>
    <x v="29"/>
    <x v="146"/>
    <x v="4"/>
    <x v="3"/>
    <s v="NS66DHA"/>
    <x v="649"/>
    <d v="2019-03-14T00:00:00"/>
    <x v="150"/>
    <n v="162"/>
  </r>
  <r>
    <x v="29"/>
    <x v="146"/>
    <x v="4"/>
    <x v="3"/>
    <s v="NS67GTA"/>
    <x v="242"/>
    <d v="2019-03-14T00:00:00"/>
    <x v="150"/>
    <n v="36"/>
  </r>
  <r>
    <x v="29"/>
    <x v="146"/>
    <x v="4"/>
    <x v="3"/>
    <s v="NS67GVA"/>
    <x v="146"/>
    <d v="2019-03-24T00:00:00"/>
    <x v="150"/>
    <n v="114"/>
  </r>
  <r>
    <x v="29"/>
    <x v="146"/>
    <x v="4"/>
    <x v="3"/>
    <s v="NS67GYA"/>
    <x v="257"/>
    <d v="2019-03-24T00:00:00"/>
    <x v="150"/>
    <n v="150"/>
  </r>
  <r>
    <x v="29"/>
    <x v="147"/>
    <x v="3"/>
    <x v="1"/>
    <s v="NS64N5A"/>
    <x v="68"/>
    <d v="2019-04-25T00:00:00"/>
    <x v="150"/>
    <n v="50"/>
  </r>
  <r>
    <x v="29"/>
    <x v="147"/>
    <x v="3"/>
    <x v="1"/>
    <s v="NS64YGA"/>
    <x v="68"/>
    <d v="2019-04-25T00:00:00"/>
    <x v="150"/>
    <n v="50"/>
  </r>
  <r>
    <x v="29"/>
    <x v="147"/>
    <x v="3"/>
    <x v="3"/>
    <s v="NS65HHA"/>
    <x v="582"/>
    <d v="2019-03-14T00:00:00"/>
    <x v="150"/>
    <n v="456"/>
  </r>
  <r>
    <x v="29"/>
    <x v="147"/>
    <x v="3"/>
    <x v="3"/>
    <s v="NS66UTA"/>
    <x v="74"/>
    <d v="2019-03-14T00:00:00"/>
    <x v="150"/>
    <n v="67"/>
  </r>
  <r>
    <x v="29"/>
    <x v="147"/>
    <x v="3"/>
    <x v="3"/>
    <s v="NS66UVA"/>
    <x v="352"/>
    <d v="2019-03-24T00:00:00"/>
    <x v="150"/>
    <n v="78"/>
  </r>
  <r>
    <x v="29"/>
    <x v="147"/>
    <x v="3"/>
    <x v="3"/>
    <s v="NS66UYA"/>
    <x v="91"/>
    <d v="2019-03-24T00:00:00"/>
    <x v="150"/>
    <n v="68"/>
  </r>
  <r>
    <x v="34"/>
    <x v="153"/>
    <x v="3"/>
    <x v="3"/>
    <s v="OC56RHA"/>
    <x v="329"/>
    <d v="2019-04-25T00:00:00"/>
    <x v="150"/>
    <n v="373"/>
  </r>
  <r>
    <x v="34"/>
    <x v="153"/>
    <x v="3"/>
    <x v="3"/>
    <s v="OG22NTA"/>
    <x v="837"/>
    <d v="2019-04-25T00:00:00"/>
    <x v="150"/>
    <n v="2796"/>
  </r>
  <r>
    <x v="34"/>
    <x v="153"/>
    <x v="3"/>
    <x v="3"/>
    <s v="OG22QHA"/>
    <x v="838"/>
    <d v="2019-04-25T00:00:00"/>
    <x v="150"/>
    <n v="278"/>
  </r>
  <r>
    <x v="32"/>
    <x v="153"/>
    <x v="3"/>
    <x v="1"/>
    <s v="NS63M5A"/>
    <x v="839"/>
    <d v="2019-04-25T00:00:00"/>
    <x v="150"/>
    <n v="126"/>
  </r>
  <r>
    <x v="32"/>
    <x v="153"/>
    <x v="3"/>
    <x v="3"/>
    <s v="NS63RHA"/>
    <x v="458"/>
    <d v="2019-04-18T00:00:00"/>
    <x v="150"/>
    <n v="1536"/>
  </r>
  <r>
    <x v="32"/>
    <x v="153"/>
    <x v="3"/>
    <x v="3"/>
    <s v="NS64JTA"/>
    <x v="226"/>
    <d v="2019-04-18T00:00:00"/>
    <x v="150"/>
    <n v="229"/>
  </r>
  <r>
    <x v="32"/>
    <x v="153"/>
    <x v="3"/>
    <x v="1"/>
    <s v="NS64QGA"/>
    <x v="584"/>
    <d v="2019-04-25T00:00:00"/>
    <x v="150"/>
    <n v="180"/>
  </r>
  <r>
    <x v="30"/>
    <x v="149"/>
    <x v="4"/>
    <x v="3"/>
    <s v="OC98FHA"/>
    <x v="229"/>
    <d v="2019-04-18T00:00:00"/>
    <x v="150"/>
    <n v="290"/>
  </r>
  <r>
    <x v="30"/>
    <x v="149"/>
    <x v="4"/>
    <x v="1"/>
    <s v="OD00AGA"/>
    <x v="61"/>
    <d v="2019-04-25T00:00:00"/>
    <x v="150"/>
    <n v="92"/>
  </r>
  <r>
    <x v="30"/>
    <x v="149"/>
    <x v="4"/>
    <x v="1"/>
    <s v="OD00P5A"/>
    <x v="91"/>
    <d v="2019-04-25T00:00:00"/>
    <x v="150"/>
    <n v="66"/>
  </r>
  <r>
    <x v="30"/>
    <x v="150"/>
    <x v="3"/>
    <x v="1"/>
    <s v="OC98C5A"/>
    <x v="840"/>
    <d v="2019-04-25T00:00:00"/>
    <x v="150"/>
    <n v="638"/>
  </r>
  <r>
    <x v="30"/>
    <x v="150"/>
    <x v="3"/>
    <x v="1"/>
    <s v="OC99XGA"/>
    <x v="498"/>
    <d v="2019-04-25T00:00:00"/>
    <x v="150"/>
    <n v="259"/>
  </r>
  <r>
    <x v="35"/>
    <x v="155"/>
    <x v="4"/>
    <x v="3"/>
    <s v="NV83WHA"/>
    <x v="199"/>
    <d v="2019-04-18T00:00:00"/>
    <x v="150"/>
    <n v="79"/>
  </r>
  <r>
    <x v="35"/>
    <x v="155"/>
    <x v="4"/>
    <x v="1"/>
    <s v="NV83ZGA"/>
    <x v="52"/>
    <d v="2019-04-25T00:00:00"/>
    <x v="150"/>
    <n v="30"/>
  </r>
  <r>
    <x v="35"/>
    <x v="156"/>
    <x v="3"/>
    <x v="1"/>
    <s v="NV82QGA"/>
    <x v="339"/>
    <d v="2019-04-25T00:00:00"/>
    <x v="150"/>
    <n v="161"/>
  </r>
  <r>
    <x v="35"/>
    <x v="156"/>
    <x v="3"/>
    <x v="1"/>
    <s v="NV82S5A"/>
    <x v="841"/>
    <d v="2019-04-25T00:00:00"/>
    <x v="150"/>
    <n v="260"/>
  </r>
  <r>
    <x v="5"/>
    <x v="151"/>
    <x v="3"/>
    <x v="1"/>
    <s v="OC98X5A"/>
    <x v="205"/>
    <d v="2019-04-25T00:00:00"/>
    <x v="150"/>
    <n v="196"/>
  </r>
  <r>
    <x v="5"/>
    <x v="151"/>
    <x v="3"/>
    <x v="1"/>
    <s v="OD00RGA"/>
    <x v="68"/>
    <d v="2019-04-25T00:00:00"/>
    <x v="150"/>
    <n v="51"/>
  </r>
  <r>
    <x v="31"/>
    <x v="157"/>
    <x v="4"/>
    <x v="1"/>
    <s v="OE62OGA"/>
    <x v="58"/>
    <d v="2019-02-28T00:00:00"/>
    <x v="151"/>
    <n v="120"/>
  </r>
  <r>
    <x v="31"/>
    <x v="157"/>
    <x v="4"/>
    <x v="1"/>
    <s v="OE62S5A"/>
    <x v="842"/>
    <d v="2019-02-28T00:00:00"/>
    <x v="151"/>
    <n v="554"/>
  </r>
  <r>
    <x v="31"/>
    <x v="157"/>
    <x v="4"/>
    <x v="3"/>
    <s v="OE62VTA"/>
    <x v="843"/>
    <d v="2019-02-28T00:00:00"/>
    <x v="151"/>
    <n v="1015"/>
  </r>
  <r>
    <x v="31"/>
    <x v="157"/>
    <x v="4"/>
    <x v="3"/>
    <s v="OE62YHA"/>
    <x v="575"/>
    <d v="2019-02-28T00:00:00"/>
    <x v="151"/>
    <n v="253"/>
  </r>
  <r>
    <x v="31"/>
    <x v="152"/>
    <x v="3"/>
    <x v="5"/>
    <s v="OK44I0A"/>
    <x v="312"/>
    <d v="2019-03-14T00:00:00"/>
    <x v="151"/>
    <n v="72"/>
  </r>
  <r>
    <x v="31"/>
    <x v="152"/>
    <x v="3"/>
    <x v="5"/>
    <s v="OK44J0A"/>
    <x v="659"/>
    <d v="2019-03-14T00:00:00"/>
    <x v="151"/>
    <n v="1620"/>
  </r>
  <r>
    <x v="20"/>
    <x v="129"/>
    <x v="3"/>
    <x v="3"/>
    <s v="OD04OVA"/>
    <x v="844"/>
    <d v="2019-03-24T00:00:00"/>
    <x v="151"/>
    <n v="1351"/>
  </r>
  <r>
    <x v="29"/>
    <x v="146"/>
    <x v="4"/>
    <x v="1"/>
    <s v="NS66G5A"/>
    <x v="312"/>
    <d v="2019-03-21T00:00:00"/>
    <x v="152"/>
    <n v="73"/>
  </r>
  <r>
    <x v="29"/>
    <x v="146"/>
    <x v="4"/>
    <x v="1"/>
    <s v="NS67HGA"/>
    <x v="242"/>
    <d v="2019-03-21T00:00:00"/>
    <x v="152"/>
    <n v="37"/>
  </r>
  <r>
    <x v="29"/>
    <x v="147"/>
    <x v="3"/>
    <x v="12"/>
    <n v="1496387"/>
    <x v="59"/>
    <d v="2019-03-18T00:00:00"/>
    <x v="152"/>
    <n v="8"/>
  </r>
  <r>
    <x v="29"/>
    <x v="147"/>
    <x v="3"/>
    <x v="1"/>
    <s v="NS65F5A"/>
    <x v="40"/>
    <d v="2019-03-21T00:00:00"/>
    <x v="152"/>
    <n v="60"/>
  </r>
  <r>
    <x v="29"/>
    <x v="147"/>
    <x v="3"/>
    <x v="1"/>
    <s v="NS66SGA"/>
    <x v="41"/>
    <d v="2019-03-21T00:00:00"/>
    <x v="152"/>
    <n v="60"/>
  </r>
  <r>
    <x v="29"/>
    <x v="147"/>
    <x v="3"/>
    <x v="5"/>
    <s v="1495980"/>
    <x v="53"/>
    <d v="2019-03-19T00:00:00"/>
    <x v="152"/>
    <n v="80"/>
  </r>
  <r>
    <x v="24"/>
    <x v="131"/>
    <x v="3"/>
    <x v="3"/>
    <s v="OC98JVA"/>
    <x v="845"/>
    <d v="2019-04-28T00:00:00"/>
    <x v="153"/>
    <n v="3670"/>
  </r>
  <r>
    <x v="24"/>
    <x v="131"/>
    <x v="3"/>
    <x v="3"/>
    <s v="OC98JYA"/>
    <x v="140"/>
    <d v="2019-04-28T00:00:00"/>
    <x v="153"/>
    <n v="2731"/>
  </r>
  <r>
    <x v="24"/>
    <x v="131"/>
    <x v="3"/>
    <x v="3"/>
    <s v="OD10SVA"/>
    <x v="846"/>
    <d v="2019-04-28T00:00:00"/>
    <x v="153"/>
    <n v="1324"/>
  </r>
  <r>
    <x v="24"/>
    <x v="131"/>
    <x v="3"/>
    <x v="3"/>
    <s v="OD10SYA"/>
    <x v="847"/>
    <d v="2019-04-28T00:00:00"/>
    <x v="153"/>
    <n v="966"/>
  </r>
  <r>
    <x v="24"/>
    <x v="134"/>
    <x v="4"/>
    <x v="3"/>
    <s v="OC98UVA"/>
    <x v="848"/>
    <d v="2019-04-28T00:00:00"/>
    <x v="153"/>
    <n v="219"/>
  </r>
  <r>
    <x v="24"/>
    <x v="134"/>
    <x v="4"/>
    <x v="3"/>
    <s v="OC98UYA"/>
    <x v="790"/>
    <d v="2019-04-28T00:00:00"/>
    <x v="153"/>
    <n v="314"/>
  </r>
  <r>
    <x v="24"/>
    <x v="134"/>
    <x v="4"/>
    <x v="3"/>
    <s v="OD10ZVA"/>
    <x v="839"/>
    <d v="2019-04-28T00:00:00"/>
    <x v="153"/>
    <n v="126"/>
  </r>
  <r>
    <x v="24"/>
    <x v="134"/>
    <x v="4"/>
    <x v="3"/>
    <s v="OD10ZYA"/>
    <x v="257"/>
    <d v="2019-04-28T00:00:00"/>
    <x v="153"/>
    <n v="150"/>
  </r>
  <r>
    <x v="26"/>
    <x v="141"/>
    <x v="4"/>
    <x v="3"/>
    <s v="OD05WVA"/>
    <x v="87"/>
    <d v="2019-04-28T00:00:00"/>
    <x v="153"/>
    <n v="73"/>
  </r>
  <r>
    <x v="26"/>
    <x v="141"/>
    <x v="4"/>
    <x v="3"/>
    <s v="OD05WYA"/>
    <x v="53"/>
    <d v="2019-04-28T00:00:00"/>
    <x v="153"/>
    <n v="84"/>
  </r>
  <r>
    <x v="26"/>
    <x v="133"/>
    <x v="3"/>
    <x v="3"/>
    <s v="OC99FYA"/>
    <x v="414"/>
    <d v="2019-04-28T00:00:00"/>
    <x v="153"/>
    <n v="2020"/>
  </r>
  <r>
    <x v="26"/>
    <x v="133"/>
    <x v="3"/>
    <x v="3"/>
    <s v="OD05XVA"/>
    <x v="849"/>
    <d v="2019-04-28T00:00:00"/>
    <x v="153"/>
    <n v="1009"/>
  </r>
  <r>
    <x v="26"/>
    <x v="133"/>
    <x v="3"/>
    <x v="3"/>
    <s v="OD05XYA"/>
    <x v="850"/>
    <d v="2019-04-28T00:00:00"/>
    <x v="153"/>
    <n v="713"/>
  </r>
  <r>
    <x v="20"/>
    <x v="127"/>
    <x v="4"/>
    <x v="3"/>
    <s v="OD11XVA"/>
    <x v="740"/>
    <d v="2019-04-28T00:00:00"/>
    <x v="153"/>
    <n v="123"/>
  </r>
  <r>
    <x v="20"/>
    <x v="127"/>
    <x v="4"/>
    <x v="3"/>
    <s v="OD11XYA"/>
    <x v="367"/>
    <d v="2019-04-28T00:00:00"/>
    <x v="153"/>
    <n v="167"/>
  </r>
  <r>
    <x v="20"/>
    <x v="129"/>
    <x v="3"/>
    <x v="3"/>
    <s v="OC98KYA"/>
    <x v="851"/>
    <d v="2019-04-28T00:00:00"/>
    <x v="153"/>
    <n v="1194"/>
  </r>
  <r>
    <x v="12"/>
    <x v="130"/>
    <x v="4"/>
    <x v="3"/>
    <s v="OD00NVA"/>
    <x v="459"/>
    <d v="2019-04-28T00:00:00"/>
    <x v="153"/>
    <n v="285"/>
  </r>
  <r>
    <x v="12"/>
    <x v="130"/>
    <x v="4"/>
    <x v="3"/>
    <s v="OD00NYA"/>
    <x v="351"/>
    <d v="2019-04-28T00:00:00"/>
    <x v="153"/>
    <n v="329"/>
  </r>
  <r>
    <x v="12"/>
    <x v="124"/>
    <x v="3"/>
    <x v="3"/>
    <s v="OC98MVA"/>
    <x v="24"/>
    <d v="2019-04-28T00:00:00"/>
    <x v="153"/>
    <n v="129"/>
  </r>
  <r>
    <x v="12"/>
    <x v="124"/>
    <x v="3"/>
    <x v="3"/>
    <s v="OC98MYA"/>
    <x v="328"/>
    <d v="2019-04-28T00:00:00"/>
    <x v="153"/>
    <n v="119"/>
  </r>
  <r>
    <x v="27"/>
    <x v="139"/>
    <x v="4"/>
    <x v="3"/>
    <s v="NS62YYA"/>
    <x v="718"/>
    <d v="2019-04-28T00:00:00"/>
    <x v="153"/>
    <n v="263"/>
  </r>
  <r>
    <x v="28"/>
    <x v="142"/>
    <x v="3"/>
    <x v="3"/>
    <s v="OC99RVA"/>
    <x v="548"/>
    <d v="2019-04-28T00:00:00"/>
    <x v="153"/>
    <n v="1141"/>
  </r>
  <r>
    <x v="28"/>
    <x v="142"/>
    <x v="3"/>
    <x v="3"/>
    <s v="OC99RYA"/>
    <x v="852"/>
    <d v="2019-04-28T00:00:00"/>
    <x v="153"/>
    <n v="837"/>
  </r>
  <r>
    <x v="29"/>
    <x v="146"/>
    <x v="4"/>
    <x v="3"/>
    <s v="NS62ZVA"/>
    <x v="293"/>
    <d v="2019-04-28T00:00:00"/>
    <x v="153"/>
    <n v="65"/>
  </r>
  <r>
    <x v="29"/>
    <x v="146"/>
    <x v="4"/>
    <x v="3"/>
    <s v="NS62ZYA"/>
    <x v="508"/>
    <d v="2019-04-28T00:00:00"/>
    <x v="153"/>
    <n v="88"/>
  </r>
  <r>
    <x v="29"/>
    <x v="147"/>
    <x v="3"/>
    <x v="3"/>
    <s v="NS63QVA"/>
    <x v="135"/>
    <d v="2019-04-28T00:00:00"/>
    <x v="153"/>
    <n v="37"/>
  </r>
  <r>
    <x v="29"/>
    <x v="147"/>
    <x v="3"/>
    <x v="3"/>
    <s v="NS63QYA"/>
    <x v="83"/>
    <d v="2019-04-28T00:00:00"/>
    <x v="153"/>
    <n v="37"/>
  </r>
  <r>
    <x v="32"/>
    <x v="153"/>
    <x v="3"/>
    <x v="3"/>
    <s v="NS64JVA"/>
    <x v="617"/>
    <d v="2019-04-28T00:00:00"/>
    <x v="153"/>
    <n v="210"/>
  </r>
  <r>
    <x v="32"/>
    <x v="153"/>
    <x v="3"/>
    <x v="3"/>
    <s v="NS64JYA"/>
    <x v="345"/>
    <d v="2019-04-28T00:00:00"/>
    <x v="153"/>
    <n v="159"/>
  </r>
  <r>
    <x v="30"/>
    <x v="149"/>
    <x v="4"/>
    <x v="3"/>
    <s v="OC99VVA"/>
    <x v="500"/>
    <d v="2019-04-28T00:00:00"/>
    <x v="153"/>
    <n v="166"/>
  </r>
  <r>
    <x v="30"/>
    <x v="149"/>
    <x v="4"/>
    <x v="3"/>
    <s v="OC99VYA"/>
    <x v="718"/>
    <d v="2019-04-28T00:00:00"/>
    <x v="153"/>
    <n v="248"/>
  </r>
  <r>
    <x v="30"/>
    <x v="150"/>
    <x v="3"/>
    <x v="3"/>
    <s v="OC99SVA"/>
    <x v="853"/>
    <d v="2019-04-28T00:00:00"/>
    <x v="153"/>
    <n v="2951"/>
  </r>
  <r>
    <x v="30"/>
    <x v="150"/>
    <x v="3"/>
    <x v="3"/>
    <s v="OC99SYA"/>
    <x v="854"/>
    <d v="2019-04-28T00:00:00"/>
    <x v="153"/>
    <n v="2168"/>
  </r>
  <r>
    <x v="35"/>
    <x v="156"/>
    <x v="3"/>
    <x v="3"/>
    <s v="NV83BYA"/>
    <x v="855"/>
    <d v="2019-04-28T00:00:00"/>
    <x v="153"/>
    <n v="817"/>
  </r>
  <r>
    <x v="5"/>
    <x v="151"/>
    <x v="3"/>
    <x v="3"/>
    <s v="OC99BVA"/>
    <x v="435"/>
    <d v="2019-04-28T00:00:00"/>
    <x v="153"/>
    <n v="1102"/>
  </r>
  <r>
    <x v="5"/>
    <x v="151"/>
    <x v="3"/>
    <x v="3"/>
    <s v="OC99BYA"/>
    <x v="263"/>
    <d v="2019-04-28T00:00:00"/>
    <x v="153"/>
    <n v="798"/>
  </r>
  <r>
    <x v="31"/>
    <x v="152"/>
    <x v="3"/>
    <x v="3"/>
    <s v="NZ77YTA"/>
    <x v="623"/>
    <d v="2019-03-21T00:00:00"/>
    <x v="154"/>
    <n v="32"/>
  </r>
  <r>
    <x v="31"/>
    <x v="152"/>
    <x v="3"/>
    <x v="3"/>
    <s v="OE62RTA"/>
    <x v="856"/>
    <d v="2019-03-21T00:00:00"/>
    <x v="154"/>
    <n v="278"/>
  </r>
  <r>
    <x v="31"/>
    <x v="152"/>
    <x v="3"/>
    <x v="3"/>
    <s v="OE62XTA"/>
    <x v="857"/>
    <d v="2019-02-28T00:00:00"/>
    <x v="154"/>
    <n v="1332"/>
  </r>
  <r>
    <x v="33"/>
    <x v="154"/>
    <x v="3"/>
    <x v="3"/>
    <s v="OF47AHA"/>
    <x v="617"/>
    <d v="2019-02-28T00:00:00"/>
    <x v="154"/>
    <n v="172"/>
  </r>
  <r>
    <x v="26"/>
    <x v="141"/>
    <x v="4"/>
    <x v="3"/>
    <s v="OC99EVA"/>
    <x v="858"/>
    <d v="2019-04-28T00:00:00"/>
    <x v="154"/>
    <n v="398"/>
  </r>
  <r>
    <x v="5"/>
    <x v="79"/>
    <x v="3"/>
    <x v="1"/>
    <s v="OC96J5A"/>
    <x v="703"/>
    <d v="2019-05-09T00:00:00"/>
    <x v="154"/>
    <n v="140"/>
  </r>
  <r>
    <x v="5"/>
    <x v="80"/>
    <x v="4"/>
    <x v="3"/>
    <s v="OC94MHA"/>
    <x v="7"/>
    <d v="2019-05-02T00:00:00"/>
    <x v="154"/>
    <n v="104"/>
  </r>
  <r>
    <x v="5"/>
    <x v="79"/>
    <x v="3"/>
    <x v="3"/>
    <s v="OC95ATA"/>
    <x v="859"/>
    <d v="2019-05-02T00:00:00"/>
    <x v="155"/>
    <n v="792"/>
  </r>
  <r>
    <x v="5"/>
    <x v="79"/>
    <x v="3"/>
    <x v="3"/>
    <s v="OC96PHA"/>
    <x v="637"/>
    <d v="2019-05-02T00:00:00"/>
    <x v="155"/>
    <n v="748"/>
  </r>
  <r>
    <x v="20"/>
    <x v="137"/>
    <x v="4"/>
    <x v="3"/>
    <s v="OC92UHA"/>
    <x v="7"/>
    <d v="2019-05-02T00:00:00"/>
    <x v="155"/>
    <n v="103"/>
  </r>
  <r>
    <x v="20"/>
    <x v="137"/>
    <x v="4"/>
    <x v="3"/>
    <s v="OC95VTA"/>
    <x v="334"/>
    <d v="2019-05-02T00:00:00"/>
    <x v="155"/>
    <n v="93"/>
  </r>
  <r>
    <x v="34"/>
    <x v="153"/>
    <x v="3"/>
    <x v="1"/>
    <s v="OC56P5A"/>
    <x v="475"/>
    <d v="2019-05-02T00:00:00"/>
    <x v="155"/>
    <n v="697"/>
  </r>
  <r>
    <x v="34"/>
    <x v="153"/>
    <x v="3"/>
    <x v="1"/>
    <s v="OC56QGA"/>
    <x v="7"/>
    <d v="2019-05-02T00:00:00"/>
    <x v="155"/>
    <n v="102"/>
  </r>
  <r>
    <x v="31"/>
    <x v="152"/>
    <x v="3"/>
    <x v="3"/>
    <s v="NZ77YVA"/>
    <x v="133"/>
    <d v="2019-03-31T00:00:00"/>
    <x v="156"/>
    <n v="42"/>
  </r>
  <r>
    <x v="31"/>
    <x v="152"/>
    <x v="3"/>
    <x v="3"/>
    <s v="NZ77YYA"/>
    <x v="860"/>
    <d v="2019-03-31T00:00:00"/>
    <x v="156"/>
    <n v="33"/>
  </r>
  <r>
    <x v="31"/>
    <x v="152"/>
    <x v="3"/>
    <x v="3"/>
    <s v="OE62RVA"/>
    <x v="357"/>
    <d v="2019-03-31T00:00:00"/>
    <x v="156"/>
    <n v="362"/>
  </r>
  <r>
    <x v="31"/>
    <x v="152"/>
    <x v="3"/>
    <x v="3"/>
    <s v="OE62RYA"/>
    <x v="20"/>
    <d v="2019-03-31T00:00:00"/>
    <x v="156"/>
    <n v="228"/>
  </r>
  <r>
    <x v="27"/>
    <x v="143"/>
    <x v="3"/>
    <x v="3"/>
    <s v="OS69OYA"/>
    <x v="809"/>
    <d v="2019-04-30T00:00:00"/>
    <x v="157"/>
    <n v="1117"/>
  </r>
  <r>
    <x v="27"/>
    <x v="143"/>
    <x v="3"/>
    <x v="1"/>
    <s v="OS69W5A"/>
    <x v="861"/>
    <d v="2019-05-01T00:00:00"/>
    <x v="157"/>
    <n v="283"/>
  </r>
  <r>
    <x v="27"/>
    <x v="143"/>
    <x v="3"/>
    <x v="5"/>
    <n v="1495968"/>
    <x v="190"/>
    <d v="2019-04-23T00:00:00"/>
    <x v="158"/>
    <n v="148"/>
  </r>
  <r>
    <x v="27"/>
    <x v="143"/>
    <x v="3"/>
    <x v="3"/>
    <s v="NS63KVB"/>
    <x v="862"/>
    <d v="2019-05-05T00:00:00"/>
    <x v="158"/>
    <n v="2757"/>
  </r>
  <r>
    <x v="27"/>
    <x v="143"/>
    <x v="3"/>
    <x v="3"/>
    <s v="OS69OVA"/>
    <x v="820"/>
    <d v="2019-05-01T00:00:00"/>
    <x v="158"/>
    <n v="438"/>
  </r>
  <r>
    <x v="34"/>
    <x v="153"/>
    <x v="3"/>
    <x v="3"/>
    <s v="OG22NVA"/>
    <x v="863"/>
    <d v="2019-05-05T00:00:00"/>
    <x v="158"/>
    <n v="2979"/>
  </r>
  <r>
    <x v="34"/>
    <x v="153"/>
    <x v="3"/>
    <x v="3"/>
    <s v="OG22NYA"/>
    <x v="864"/>
    <d v="2019-05-05T00:00:00"/>
    <x v="158"/>
    <n v="1888"/>
  </r>
  <r>
    <x v="36"/>
    <x v="158"/>
    <x v="3"/>
    <x v="1"/>
    <s v="PX28P5A"/>
    <x v="720"/>
    <d v="2019-05-23T00:00:00"/>
    <x v="159"/>
    <n v="614"/>
  </r>
  <r>
    <x v="36"/>
    <x v="158"/>
    <x v="3"/>
    <x v="3"/>
    <s v="PX29PHA"/>
    <x v="865"/>
    <d v="2019-05-16T00:00:00"/>
    <x v="159"/>
    <n v="2568"/>
  </r>
  <r>
    <x v="36"/>
    <x v="158"/>
    <x v="3"/>
    <x v="2"/>
    <s v="PX29SGA"/>
    <x v="866"/>
    <d v="2019-05-23T00:00:00"/>
    <x v="159"/>
    <n v="348"/>
  </r>
  <r>
    <x v="36"/>
    <x v="158"/>
    <x v="3"/>
    <x v="3"/>
    <s v="PX29ZTA"/>
    <x v="867"/>
    <d v="2019-05-16T00:00:00"/>
    <x v="159"/>
    <n v="2058"/>
  </r>
  <r>
    <x v="36"/>
    <x v="159"/>
    <x v="4"/>
    <x v="3"/>
    <s v="PX29OHA"/>
    <x v="868"/>
    <d v="2019-05-16T00:00:00"/>
    <x v="159"/>
    <n v="463"/>
  </r>
  <r>
    <x v="36"/>
    <x v="159"/>
    <x v="4"/>
    <x v="2"/>
    <s v="PX30PGA"/>
    <x v="196"/>
    <d v="2019-05-23T00:00:00"/>
    <x v="159"/>
    <n v="256"/>
  </r>
  <r>
    <x v="37"/>
    <x v="160"/>
    <x v="3"/>
    <x v="3"/>
    <s v="PX26KHA"/>
    <x v="869"/>
    <d v="2019-05-16T00:00:00"/>
    <x v="159"/>
    <n v="1526"/>
  </r>
  <r>
    <x v="37"/>
    <x v="160"/>
    <x v="3"/>
    <x v="3"/>
    <s v="PX27LTA"/>
    <x v="870"/>
    <d v="2019-05-16T00:00:00"/>
    <x v="159"/>
    <n v="959"/>
  </r>
  <r>
    <x v="37"/>
    <x v="160"/>
    <x v="3"/>
    <x v="2"/>
    <s v="PX27UGA"/>
    <x v="871"/>
    <d v="2019-05-23T00:00:00"/>
    <x v="159"/>
    <n v="170"/>
  </r>
  <r>
    <x v="37"/>
    <x v="160"/>
    <x v="3"/>
    <x v="1"/>
    <s v="PX28D5A"/>
    <x v="20"/>
    <d v="2019-05-23T00:00:00"/>
    <x v="159"/>
    <n v="228"/>
  </r>
  <r>
    <x v="37"/>
    <x v="160"/>
    <x v="3"/>
    <x v="3"/>
    <s v="PX29TTA"/>
    <x v="872"/>
    <d v="2019-05-16T00:00:00"/>
    <x v="159"/>
    <n v="1454"/>
  </r>
  <r>
    <x v="37"/>
    <x v="160"/>
    <x v="3"/>
    <x v="3"/>
    <s v="PX30WHA"/>
    <x v="873"/>
    <d v="2019-05-16T00:00:00"/>
    <x v="159"/>
    <n v="3155"/>
  </r>
  <r>
    <x v="37"/>
    <x v="160"/>
    <x v="3"/>
    <x v="2"/>
    <s v="PX31VGA"/>
    <x v="506"/>
    <d v="2019-05-23T00:00:00"/>
    <x v="159"/>
    <n v="498"/>
  </r>
  <r>
    <x v="37"/>
    <x v="160"/>
    <x v="3"/>
    <x v="1"/>
    <s v="PX32J5A"/>
    <x v="874"/>
    <d v="2019-05-23T00:00:00"/>
    <x v="159"/>
    <n v="404"/>
  </r>
  <r>
    <x v="37"/>
    <x v="161"/>
    <x v="4"/>
    <x v="1"/>
    <s v="PX28N5A"/>
    <x v="131"/>
    <d v="2019-05-23T00:00:00"/>
    <x v="159"/>
    <n v="181"/>
  </r>
  <r>
    <x v="37"/>
    <x v="161"/>
    <x v="4"/>
    <x v="3"/>
    <s v="PX29FHA"/>
    <x v="875"/>
    <d v="2019-05-16T00:00:00"/>
    <x v="159"/>
    <n v="394"/>
  </r>
  <r>
    <x v="37"/>
    <x v="161"/>
    <x v="4"/>
    <x v="2"/>
    <s v="PX30MGA"/>
    <x v="7"/>
    <d v="2019-05-23T00:00:00"/>
    <x v="159"/>
    <n v="104"/>
  </r>
  <r>
    <x v="37"/>
    <x v="161"/>
    <x v="4"/>
    <x v="3"/>
    <s v="PX31OTA"/>
    <x v="641"/>
    <d v="2019-05-16T00:00:00"/>
    <x v="159"/>
    <n v="276"/>
  </r>
  <r>
    <x v="38"/>
    <x v="162"/>
    <x v="3"/>
    <x v="3"/>
    <s v="PX27BHA"/>
    <x v="876"/>
    <d v="2019-05-16T00:00:00"/>
    <x v="159"/>
    <n v="1986"/>
  </r>
  <r>
    <x v="38"/>
    <x v="162"/>
    <x v="3"/>
    <x v="1"/>
    <s v="PX27G5A"/>
    <x v="877"/>
    <d v="2019-05-23T00:00:00"/>
    <x v="159"/>
    <n v="982"/>
  </r>
  <r>
    <x v="38"/>
    <x v="162"/>
    <x v="3"/>
    <x v="2"/>
    <s v="PX27RGA"/>
    <x v="672"/>
    <d v="2019-05-23T00:00:00"/>
    <x v="159"/>
    <n v="332"/>
  </r>
  <r>
    <x v="38"/>
    <x v="162"/>
    <x v="3"/>
    <x v="3"/>
    <s v="PX28ATA"/>
    <x v="878"/>
    <d v="2019-05-16T00:00:00"/>
    <x v="159"/>
    <n v="3420"/>
  </r>
  <r>
    <x v="38"/>
    <x v="162"/>
    <x v="3"/>
    <x v="3"/>
    <s v="PX31JHA"/>
    <x v="879"/>
    <d v="2019-05-16T00:00:00"/>
    <x v="159"/>
    <n v="3846"/>
  </r>
  <r>
    <x v="38"/>
    <x v="162"/>
    <x v="3"/>
    <x v="1"/>
    <s v="PX31L5A"/>
    <x v="880"/>
    <d v="2019-05-23T00:00:00"/>
    <x v="159"/>
    <n v="1011"/>
  </r>
  <r>
    <x v="38"/>
    <x v="162"/>
    <x v="3"/>
    <x v="2"/>
    <s v="PX31SGA"/>
    <x v="881"/>
    <d v="2019-05-23T00:00:00"/>
    <x v="159"/>
    <n v="727"/>
  </r>
  <r>
    <x v="38"/>
    <x v="162"/>
    <x v="3"/>
    <x v="3"/>
    <s v="PX32ETA"/>
    <x v="882"/>
    <d v="2019-05-16T00:00:00"/>
    <x v="159"/>
    <n v="3294"/>
  </r>
  <r>
    <x v="38"/>
    <x v="163"/>
    <x v="4"/>
    <x v="1"/>
    <s v="PX26X5A"/>
    <x v="578"/>
    <d v="2019-05-23T00:00:00"/>
    <x v="159"/>
    <n v="312"/>
  </r>
  <r>
    <x v="38"/>
    <x v="163"/>
    <x v="4"/>
    <x v="3"/>
    <s v="PX26ZHA"/>
    <x v="883"/>
    <d v="2019-05-16T00:00:00"/>
    <x v="159"/>
    <n v="311"/>
  </r>
  <r>
    <x v="38"/>
    <x v="163"/>
    <x v="4"/>
    <x v="3"/>
    <s v="PX27STA"/>
    <x v="745"/>
    <d v="2019-05-16T00:00:00"/>
    <x v="159"/>
    <n v="537"/>
  </r>
  <r>
    <x v="38"/>
    <x v="163"/>
    <x v="4"/>
    <x v="2"/>
    <s v="PX27XGA"/>
    <x v="202"/>
    <d v="2019-05-23T00:00:00"/>
    <x v="159"/>
    <n v="140"/>
  </r>
  <r>
    <x v="38"/>
    <x v="163"/>
    <x v="4"/>
    <x v="1"/>
    <s v="PX28Z5A"/>
    <x v="437"/>
    <d v="2019-05-23T00:00:00"/>
    <x v="159"/>
    <n v="309"/>
  </r>
  <r>
    <x v="38"/>
    <x v="163"/>
    <x v="4"/>
    <x v="3"/>
    <s v="PX29EHA"/>
    <x v="884"/>
    <d v="2019-05-16T00:00:00"/>
    <x v="159"/>
    <n v="299"/>
  </r>
  <r>
    <x v="38"/>
    <x v="163"/>
    <x v="4"/>
    <x v="3"/>
    <s v="PX31TTA"/>
    <x v="885"/>
    <d v="2019-05-16T00:00:00"/>
    <x v="159"/>
    <n v="553"/>
  </r>
  <r>
    <x v="38"/>
    <x v="163"/>
    <x v="4"/>
    <x v="2"/>
    <s v="PX32AGA"/>
    <x v="328"/>
    <d v="2019-05-23T00:00:00"/>
    <x v="159"/>
    <n v="119"/>
  </r>
  <r>
    <x v="39"/>
    <x v="164"/>
    <x v="3"/>
    <x v="3"/>
    <s v="PX29NTA"/>
    <x v="886"/>
    <d v="2019-05-16T00:00:00"/>
    <x v="159"/>
    <n v="3116"/>
  </r>
  <r>
    <x v="39"/>
    <x v="164"/>
    <x v="3"/>
    <x v="2"/>
    <s v="PX29YGA"/>
    <x v="887"/>
    <d v="2019-05-23T00:00:00"/>
    <x v="159"/>
    <n v="539"/>
  </r>
  <r>
    <x v="39"/>
    <x v="164"/>
    <x v="3"/>
    <x v="1"/>
    <s v="PX30X5A"/>
    <x v="362"/>
    <d v="2019-05-23T00:00:00"/>
    <x v="159"/>
    <n v="913"/>
  </r>
  <r>
    <x v="39"/>
    <x v="164"/>
    <x v="3"/>
    <x v="3"/>
    <s v="PX30ZHA"/>
    <x v="888"/>
    <d v="2019-05-16T00:00:00"/>
    <x v="159"/>
    <n v="3923"/>
  </r>
  <r>
    <x v="39"/>
    <x v="165"/>
    <x v="4"/>
    <x v="2"/>
    <s v="PX29WGA"/>
    <x v="7"/>
    <d v="2019-05-23T00:00:00"/>
    <x v="159"/>
    <n v="104"/>
  </r>
  <r>
    <x v="39"/>
    <x v="165"/>
    <x v="4"/>
    <x v="3"/>
    <s v="PX30UHA"/>
    <x v="889"/>
    <d v="2019-05-16T00:00:00"/>
    <x v="159"/>
    <n v="403"/>
  </r>
  <r>
    <x v="40"/>
    <x v="166"/>
    <x v="3"/>
    <x v="2"/>
    <s v="PX28SGA"/>
    <x v="45"/>
    <d v="2019-05-23T00:00:00"/>
    <x v="159"/>
    <n v="559"/>
  </r>
  <r>
    <x v="40"/>
    <x v="166"/>
    <x v="3"/>
    <x v="3"/>
    <s v="PX30LTA"/>
    <x v="890"/>
    <d v="2019-05-16T00:00:00"/>
    <x v="159"/>
    <n v="244"/>
  </r>
  <r>
    <x v="40"/>
    <x v="166"/>
    <x v="3"/>
    <x v="1"/>
    <s v="PX31E5A"/>
    <x v="339"/>
    <d v="2019-05-23T00:00:00"/>
    <x v="159"/>
    <n v="161"/>
  </r>
  <r>
    <x v="40"/>
    <x v="166"/>
    <x v="3"/>
    <x v="3"/>
    <s v="PX32DHA"/>
    <x v="891"/>
    <d v="2019-05-16T00:00:00"/>
    <x v="159"/>
    <n v="2707"/>
  </r>
  <r>
    <x v="41"/>
    <x v="167"/>
    <x v="3"/>
    <x v="3"/>
    <s v="PN78WHA"/>
    <x v="892"/>
    <d v="2019-05-16T00:00:00"/>
    <x v="159"/>
    <n v="1018"/>
  </r>
  <r>
    <x v="41"/>
    <x v="167"/>
    <x v="3"/>
    <x v="2"/>
    <s v="PN79BGA"/>
    <x v="20"/>
    <d v="2019-05-23T00:00:00"/>
    <x v="159"/>
    <n v="225"/>
  </r>
  <r>
    <x v="41"/>
    <x v="167"/>
    <x v="3"/>
    <x v="2"/>
    <s v="PZ07YGA"/>
    <x v="597"/>
    <d v="2019-05-23T00:00:00"/>
    <x v="159"/>
    <n v="191"/>
  </r>
  <r>
    <x v="41"/>
    <x v="167"/>
    <x v="3"/>
    <x v="3"/>
    <s v="PZ07ZHA"/>
    <x v="893"/>
    <d v="2019-05-16T00:00:00"/>
    <x v="159"/>
    <n v="1039"/>
  </r>
  <r>
    <x v="41"/>
    <x v="168"/>
    <x v="4"/>
    <x v="2"/>
    <s v="PN79HGA"/>
    <x v="196"/>
    <d v="2019-05-23T00:00:00"/>
    <x v="159"/>
    <n v="133"/>
  </r>
  <r>
    <x v="41"/>
    <x v="168"/>
    <x v="4"/>
    <x v="3"/>
    <s v="PN79KHA"/>
    <x v="894"/>
    <d v="2019-05-16T00:00:00"/>
    <x v="159"/>
    <n v="295"/>
  </r>
  <r>
    <x v="42"/>
    <x v="169"/>
    <x v="3"/>
    <x v="3"/>
    <s v="PX29KTA"/>
    <x v="895"/>
    <d v="2019-05-16T00:00:00"/>
    <x v="159"/>
    <n v="2055"/>
  </r>
  <r>
    <x v="42"/>
    <x v="169"/>
    <x v="3"/>
    <x v="1"/>
    <s v="PX31G5A"/>
    <x v="271"/>
    <d v="2019-05-23T00:00:00"/>
    <x v="159"/>
    <n v="721"/>
  </r>
  <r>
    <x v="42"/>
    <x v="169"/>
    <x v="3"/>
    <x v="3"/>
    <s v="PX31NHA"/>
    <x v="896"/>
    <d v="2019-05-16T00:00:00"/>
    <x v="159"/>
    <n v="1068"/>
  </r>
  <r>
    <x v="42"/>
    <x v="169"/>
    <x v="3"/>
    <x v="2"/>
    <s v="PX32OGA"/>
    <x v="871"/>
    <d v="2019-05-23T00:00:00"/>
    <x v="159"/>
    <n v="163"/>
  </r>
  <r>
    <x v="42"/>
    <x v="170"/>
    <x v="4"/>
    <x v="3"/>
    <s v="PX29AHA"/>
    <x v="897"/>
    <d v="2019-05-16T00:00:00"/>
    <x v="159"/>
    <n v="145"/>
  </r>
  <r>
    <x v="42"/>
    <x v="170"/>
    <x v="4"/>
    <x v="2"/>
    <s v="PX32FGA"/>
    <x v="68"/>
    <d v="2019-05-23T00:00:00"/>
    <x v="159"/>
    <n v="50"/>
  </r>
  <r>
    <x v="42"/>
    <x v="171"/>
    <x v="3"/>
    <x v="3"/>
    <s v="PX28JTA"/>
    <x v="898"/>
    <d v="2019-05-16T00:00:00"/>
    <x v="159"/>
    <n v="903"/>
  </r>
  <r>
    <x v="42"/>
    <x v="171"/>
    <x v="3"/>
    <x v="2"/>
    <s v="PX28MGA"/>
    <x v="258"/>
    <d v="2019-05-23T00:00:00"/>
    <x v="159"/>
    <n v="83"/>
  </r>
  <r>
    <x v="42"/>
    <x v="171"/>
    <x v="3"/>
    <x v="3"/>
    <s v="PX29UHA"/>
    <x v="124"/>
    <d v="2019-05-16T00:00:00"/>
    <x v="159"/>
    <n v="529"/>
  </r>
  <r>
    <x v="42"/>
    <x v="171"/>
    <x v="3"/>
    <x v="1"/>
    <s v="PX30N5A"/>
    <x v="347"/>
    <d v="2019-05-23T00:00:00"/>
    <x v="159"/>
    <n v="268"/>
  </r>
  <r>
    <x v="42"/>
    <x v="172"/>
    <x v="4"/>
    <x v="3"/>
    <s v="PX29QHA"/>
    <x v="198"/>
    <d v="2019-05-16T00:00:00"/>
    <x v="159"/>
    <n v="242"/>
  </r>
  <r>
    <x v="42"/>
    <x v="172"/>
    <x v="4"/>
    <x v="2"/>
    <s v="PX32KGA"/>
    <x v="2"/>
    <d v="2019-05-23T00:00:00"/>
    <x v="159"/>
    <n v="74"/>
  </r>
  <r>
    <x v="3"/>
    <x v="173"/>
    <x v="3"/>
    <x v="2"/>
    <s v="QH41MGA"/>
    <x v="899"/>
    <d v="2019-05-23T00:00:00"/>
    <x v="159"/>
    <n v="519"/>
  </r>
  <r>
    <x v="3"/>
    <x v="173"/>
    <x v="3"/>
    <x v="1"/>
    <s v="QH41N5A"/>
    <x v="900"/>
    <d v="2019-05-23T00:00:00"/>
    <x v="159"/>
    <n v="607"/>
  </r>
  <r>
    <x v="3"/>
    <x v="173"/>
    <x v="3"/>
    <x v="3"/>
    <s v="QH41UTA"/>
    <x v="901"/>
    <d v="2019-05-16T00:00:00"/>
    <x v="159"/>
    <n v="1858"/>
  </r>
  <r>
    <x v="3"/>
    <x v="173"/>
    <x v="3"/>
    <x v="3"/>
    <s v="QH41YHA"/>
    <x v="902"/>
    <d v="2019-05-16T00:00:00"/>
    <x v="159"/>
    <n v="3971"/>
  </r>
  <r>
    <x v="3"/>
    <x v="174"/>
    <x v="4"/>
    <x v="2"/>
    <s v="QH41RGA"/>
    <x v="7"/>
    <d v="2019-05-23T00:00:00"/>
    <x v="159"/>
    <n v="102"/>
  </r>
  <r>
    <x v="3"/>
    <x v="174"/>
    <x v="4"/>
    <x v="3"/>
    <s v="QH41SHA"/>
    <x v="903"/>
    <d v="2019-05-16T00:00:00"/>
    <x v="159"/>
    <n v="312"/>
  </r>
  <r>
    <x v="36"/>
    <x v="158"/>
    <x v="3"/>
    <x v="5"/>
    <s v="1513749"/>
    <x v="18"/>
    <d v="2019-05-20T00:00:00"/>
    <x v="160"/>
    <n v="234"/>
  </r>
  <r>
    <x v="36"/>
    <x v="158"/>
    <x v="3"/>
    <x v="5"/>
    <s v="1513775"/>
    <x v="243"/>
    <d v="2019-05-21T00:00:00"/>
    <x v="160"/>
    <n v="353"/>
  </r>
  <r>
    <x v="36"/>
    <x v="158"/>
    <x v="3"/>
    <x v="3"/>
    <s v="PX29ZVA"/>
    <x v="904"/>
    <d v="2019-05-26T00:00:00"/>
    <x v="160"/>
    <n v="646"/>
  </r>
  <r>
    <x v="36"/>
    <x v="158"/>
    <x v="3"/>
    <x v="3"/>
    <s v="PX29ZYA"/>
    <x v="905"/>
    <d v="2019-05-26T00:00:00"/>
    <x v="160"/>
    <n v="1465"/>
  </r>
  <r>
    <x v="36"/>
    <x v="158"/>
    <x v="3"/>
    <x v="5"/>
    <s v="QB82F0A"/>
    <x v="906"/>
    <d v="2019-05-20T00:00:00"/>
    <x v="160"/>
    <n v="481"/>
  </r>
  <r>
    <x v="36"/>
    <x v="158"/>
    <x v="3"/>
    <x v="5"/>
    <s v="QB82G0A"/>
    <x v="40"/>
    <d v="2019-05-20T00:00:00"/>
    <x v="160"/>
    <n v="60"/>
  </r>
  <r>
    <x v="36"/>
    <x v="158"/>
    <x v="3"/>
    <x v="5"/>
    <s v="QB82H0A"/>
    <x v="767"/>
    <d v="2019-05-23T00:00:00"/>
    <x v="160"/>
    <n v="288"/>
  </r>
  <r>
    <x v="36"/>
    <x v="159"/>
    <x v="4"/>
    <x v="5"/>
    <s v="1516580"/>
    <x v="234"/>
    <d v="2019-05-21T00:00:00"/>
    <x v="160"/>
    <n v="68"/>
  </r>
  <r>
    <x v="36"/>
    <x v="159"/>
    <x v="4"/>
    <x v="5"/>
    <s v="QD94I0A"/>
    <x v="33"/>
    <d v="2019-05-20T00:00:00"/>
    <x v="160"/>
    <n v="39"/>
  </r>
  <r>
    <x v="37"/>
    <x v="160"/>
    <x v="3"/>
    <x v="5"/>
    <s v="1513746"/>
    <x v="43"/>
    <d v="2019-05-20T00:00:00"/>
    <x v="160"/>
    <n v="156"/>
  </r>
  <r>
    <x v="37"/>
    <x v="160"/>
    <x v="3"/>
    <x v="5"/>
    <s v="1514353"/>
    <x v="630"/>
    <d v="2019-05-21T00:00:00"/>
    <x v="160"/>
    <n v="469"/>
  </r>
  <r>
    <x v="37"/>
    <x v="160"/>
    <x v="3"/>
    <x v="3"/>
    <s v="PX27LVA"/>
    <x v="159"/>
    <d v="2019-05-26T00:00:00"/>
    <x v="160"/>
    <n v="1149"/>
  </r>
  <r>
    <x v="37"/>
    <x v="160"/>
    <x v="3"/>
    <x v="3"/>
    <s v="PX27LYA"/>
    <x v="907"/>
    <d v="2019-05-26T00:00:00"/>
    <x v="160"/>
    <n v="803"/>
  </r>
  <r>
    <x v="37"/>
    <x v="160"/>
    <x v="3"/>
    <x v="3"/>
    <s v="PX29TVA"/>
    <x v="908"/>
    <d v="2019-05-26T00:00:00"/>
    <x v="160"/>
    <n v="1720"/>
  </r>
  <r>
    <x v="37"/>
    <x v="160"/>
    <x v="3"/>
    <x v="3"/>
    <s v="PX29TYA"/>
    <x v="909"/>
    <d v="2019-05-26T00:00:00"/>
    <x v="160"/>
    <n v="1245"/>
  </r>
  <r>
    <x v="37"/>
    <x v="160"/>
    <x v="3"/>
    <x v="5"/>
    <s v="QB82D0A"/>
    <x v="874"/>
    <d v="2019-05-23T00:00:00"/>
    <x v="160"/>
    <n v="390"/>
  </r>
  <r>
    <x v="37"/>
    <x v="160"/>
    <x v="3"/>
    <x v="5"/>
    <s v="QB82E0A"/>
    <x v="619"/>
    <d v="2019-05-20T00:00:00"/>
    <x v="160"/>
    <n v="300"/>
  </r>
  <r>
    <x v="37"/>
    <x v="160"/>
    <x v="3"/>
    <x v="5"/>
    <s v="1512137"/>
    <x v="61"/>
    <d v="2019-06-10T00:00:00"/>
    <x v="160"/>
    <n v="90"/>
  </r>
  <r>
    <x v="37"/>
    <x v="161"/>
    <x v="4"/>
    <x v="5"/>
    <s v="1513236"/>
    <x v="294"/>
    <d v="2019-05-21T00:00:00"/>
    <x v="160"/>
    <n v="40"/>
  </r>
  <r>
    <x v="37"/>
    <x v="161"/>
    <x v="4"/>
    <x v="3"/>
    <s v="PX31OVA"/>
    <x v="635"/>
    <d v="2019-05-26T00:00:00"/>
    <x v="160"/>
    <n v="268"/>
  </r>
  <r>
    <x v="37"/>
    <x v="161"/>
    <x v="4"/>
    <x v="3"/>
    <s v="PX31OYA"/>
    <x v="517"/>
    <d v="2019-05-26T00:00:00"/>
    <x v="160"/>
    <n v="372"/>
  </r>
  <r>
    <x v="38"/>
    <x v="162"/>
    <x v="3"/>
    <x v="5"/>
    <s v="1513743"/>
    <x v="898"/>
    <d v="2019-05-20T00:00:00"/>
    <x v="160"/>
    <n v="923"/>
  </r>
  <r>
    <x v="38"/>
    <x v="162"/>
    <x v="3"/>
    <x v="5"/>
    <s v="1514351"/>
    <x v="910"/>
    <d v="2019-05-21T00:00:00"/>
    <x v="160"/>
    <n v="953"/>
  </r>
  <r>
    <x v="38"/>
    <x v="162"/>
    <x v="3"/>
    <x v="3"/>
    <s v="PX28AVA"/>
    <x v="911"/>
    <d v="2019-05-26T00:00:00"/>
    <x v="160"/>
    <n v="3475"/>
  </r>
  <r>
    <x v="38"/>
    <x v="162"/>
    <x v="3"/>
    <x v="3"/>
    <s v="PX28AYA"/>
    <x v="100"/>
    <d v="2019-05-26T00:00:00"/>
    <x v="160"/>
    <n v="2386"/>
  </r>
  <r>
    <x v="38"/>
    <x v="162"/>
    <x v="3"/>
    <x v="7"/>
    <s v="PX28IZA"/>
    <x v="127"/>
    <d v="2019-06-10T00:00:00"/>
    <x v="160"/>
    <n v="192"/>
  </r>
  <r>
    <x v="38"/>
    <x v="162"/>
    <x v="3"/>
    <x v="3"/>
    <s v="PX32EVA"/>
    <x v="912"/>
    <d v="2019-05-26T00:00:00"/>
    <x v="160"/>
    <n v="3402"/>
  </r>
  <r>
    <x v="38"/>
    <x v="162"/>
    <x v="3"/>
    <x v="3"/>
    <s v="PX32EYA"/>
    <x v="913"/>
    <d v="2019-05-26T00:00:00"/>
    <x v="160"/>
    <n v="2400"/>
  </r>
  <r>
    <x v="38"/>
    <x v="162"/>
    <x v="3"/>
    <x v="5"/>
    <s v="QB81Q0A"/>
    <x v="505"/>
    <d v="2019-05-23T00:00:00"/>
    <x v="160"/>
    <n v="1240"/>
  </r>
  <r>
    <x v="38"/>
    <x v="163"/>
    <x v="4"/>
    <x v="5"/>
    <s v="1516587"/>
    <x v="68"/>
    <d v="2019-05-21T00:00:00"/>
    <x v="160"/>
    <n v="50"/>
  </r>
  <r>
    <x v="38"/>
    <x v="163"/>
    <x v="4"/>
    <x v="3"/>
    <s v="PX27SVA"/>
    <x v="914"/>
    <d v="2019-05-26T00:00:00"/>
    <x v="160"/>
    <n v="601"/>
  </r>
  <r>
    <x v="38"/>
    <x v="163"/>
    <x v="4"/>
    <x v="3"/>
    <s v="PX27SYA"/>
    <x v="915"/>
    <d v="2019-05-26T00:00:00"/>
    <x v="160"/>
    <n v="570"/>
  </r>
  <r>
    <x v="38"/>
    <x v="163"/>
    <x v="4"/>
    <x v="3"/>
    <s v="PX31TVA"/>
    <x v="900"/>
    <d v="2019-05-26T00:00:00"/>
    <x v="160"/>
    <n v="584"/>
  </r>
  <r>
    <x v="38"/>
    <x v="163"/>
    <x v="4"/>
    <x v="3"/>
    <s v="PX31TYA"/>
    <x v="916"/>
    <d v="2019-05-26T00:00:00"/>
    <x v="160"/>
    <n v="560"/>
  </r>
  <r>
    <x v="38"/>
    <x v="163"/>
    <x v="4"/>
    <x v="5"/>
    <s v="QB83C0A"/>
    <x v="257"/>
    <d v="2019-05-23T00:00:00"/>
    <x v="160"/>
    <n v="144"/>
  </r>
  <r>
    <x v="39"/>
    <x v="164"/>
    <x v="3"/>
    <x v="5"/>
    <n v="1516547"/>
    <x v="527"/>
    <d v="2019-05-20T00:00:00"/>
    <x v="160"/>
    <n v="95"/>
  </r>
  <r>
    <x v="39"/>
    <x v="164"/>
    <x v="3"/>
    <x v="5"/>
    <n v="1516571"/>
    <x v="517"/>
    <d v="2019-05-21T00:00:00"/>
    <x v="160"/>
    <n v="360"/>
  </r>
  <r>
    <x v="39"/>
    <x v="164"/>
    <x v="3"/>
    <x v="3"/>
    <s v="PX29NVA"/>
    <x v="917"/>
    <d v="2019-05-26T00:00:00"/>
    <x v="160"/>
    <n v="3346"/>
  </r>
  <r>
    <x v="39"/>
    <x v="164"/>
    <x v="3"/>
    <x v="3"/>
    <s v="PX29NYA"/>
    <x v="918"/>
    <d v="2019-05-26T00:00:00"/>
    <x v="160"/>
    <n v="2438"/>
  </r>
  <r>
    <x v="39"/>
    <x v="164"/>
    <x v="3"/>
    <x v="5"/>
    <s v="QB81P0A"/>
    <x v="643"/>
    <d v="2019-05-23T00:00:00"/>
    <x v="160"/>
    <n v="195"/>
  </r>
  <r>
    <x v="39"/>
    <x v="165"/>
    <x v="4"/>
    <x v="5"/>
    <s v="QD94G0A"/>
    <x v="257"/>
    <d v="2019-05-23T00:00:00"/>
    <x v="160"/>
    <n v="144"/>
  </r>
  <r>
    <x v="40"/>
    <x v="166"/>
    <x v="3"/>
    <x v="3"/>
    <s v="PX30LVA"/>
    <x v="807"/>
    <d v="2019-05-26T00:00:00"/>
    <x v="160"/>
    <n v="260"/>
  </r>
  <r>
    <x v="40"/>
    <x v="166"/>
    <x v="3"/>
    <x v="3"/>
    <s v="PX30LYA"/>
    <x v="919"/>
    <d v="2019-05-26T00:00:00"/>
    <x v="160"/>
    <n v="257"/>
  </r>
  <r>
    <x v="42"/>
    <x v="169"/>
    <x v="3"/>
    <x v="5"/>
    <n v="1513167"/>
    <x v="58"/>
    <d v="2019-05-20T00:00:00"/>
    <x v="160"/>
    <n v="120"/>
  </r>
  <r>
    <x v="42"/>
    <x v="169"/>
    <x v="3"/>
    <x v="5"/>
    <n v="1513206"/>
    <x v="595"/>
    <d v="2019-05-21T00:00:00"/>
    <x v="160"/>
    <n v="228"/>
  </r>
  <r>
    <x v="42"/>
    <x v="169"/>
    <x v="3"/>
    <x v="3"/>
    <s v="PX29KVA"/>
    <x v="625"/>
    <d v="2019-05-26T00:00:00"/>
    <x v="160"/>
    <n v="1172"/>
  </r>
  <r>
    <x v="42"/>
    <x v="169"/>
    <x v="3"/>
    <x v="3"/>
    <s v="PX29KYA"/>
    <x v="306"/>
    <d v="2019-05-26T00:00:00"/>
    <x v="160"/>
    <n v="1494"/>
  </r>
  <r>
    <x v="42"/>
    <x v="171"/>
    <x v="3"/>
    <x v="5"/>
    <n v="1513256"/>
    <x v="477"/>
    <d v="2019-05-21T00:00:00"/>
    <x v="160"/>
    <n v="28"/>
  </r>
  <r>
    <x v="42"/>
    <x v="171"/>
    <x v="3"/>
    <x v="5"/>
    <n v="1513267"/>
    <x v="37"/>
    <d v="2019-05-20T00:00:00"/>
    <x v="160"/>
    <n v="35"/>
  </r>
  <r>
    <x v="42"/>
    <x v="171"/>
    <x v="3"/>
    <x v="3"/>
    <s v="PX28JVA"/>
    <x v="920"/>
    <d v="2019-05-26T00:00:00"/>
    <x v="160"/>
    <n v="991"/>
  </r>
  <r>
    <x v="42"/>
    <x v="171"/>
    <x v="3"/>
    <x v="3"/>
    <s v="PX28JYA"/>
    <x v="921"/>
    <d v="2019-05-26T00:00:00"/>
    <x v="160"/>
    <n v="619"/>
  </r>
  <r>
    <x v="42"/>
    <x v="172"/>
    <x v="4"/>
    <x v="5"/>
    <n v="1516581"/>
    <x v="376"/>
    <d v="2019-05-21T00:00:00"/>
    <x v="160"/>
    <n v="20"/>
  </r>
  <r>
    <x v="3"/>
    <x v="173"/>
    <x v="3"/>
    <x v="3"/>
    <s v="QH41UVA"/>
    <x v="922"/>
    <d v="2019-05-26T00:00:00"/>
    <x v="160"/>
    <n v="1844"/>
  </r>
  <r>
    <x v="3"/>
    <x v="173"/>
    <x v="3"/>
    <x v="3"/>
    <s v="QH41UYA"/>
    <x v="923"/>
    <d v="2019-05-26T00:00:00"/>
    <x v="160"/>
    <n v="1343"/>
  </r>
  <r>
    <x v="5"/>
    <x v="79"/>
    <x v="3"/>
    <x v="1"/>
    <s v="PX23H5A"/>
    <x v="302"/>
    <d v="2019-06-06T00:00:00"/>
    <x v="161"/>
    <n v="139"/>
  </r>
  <r>
    <x v="5"/>
    <x v="79"/>
    <x v="3"/>
    <x v="2"/>
    <s v="PX24QGA"/>
    <x v="68"/>
    <d v="2019-06-06T00:00:00"/>
    <x v="161"/>
    <n v="50"/>
  </r>
  <r>
    <x v="5"/>
    <x v="79"/>
    <x v="3"/>
    <x v="3"/>
    <s v="PX26AHA"/>
    <x v="714"/>
    <d v="2019-05-30T00:00:00"/>
    <x v="161"/>
    <n v="693"/>
  </r>
  <r>
    <x v="5"/>
    <x v="79"/>
    <x v="3"/>
    <x v="3"/>
    <s v="PX26BTA"/>
    <x v="365"/>
    <d v="2019-05-30T00:00:00"/>
    <x v="161"/>
    <n v="903"/>
  </r>
  <r>
    <x v="5"/>
    <x v="80"/>
    <x v="4"/>
    <x v="1"/>
    <s v="PX25C5A"/>
    <x v="7"/>
    <d v="2019-06-06T00:00:00"/>
    <x v="161"/>
    <n v="100"/>
  </r>
  <r>
    <x v="5"/>
    <x v="80"/>
    <x v="4"/>
    <x v="3"/>
    <s v="PX25EHA"/>
    <x v="257"/>
    <d v="2019-05-30T00:00:00"/>
    <x v="161"/>
    <n v="148"/>
  </r>
  <r>
    <x v="5"/>
    <x v="80"/>
    <x v="4"/>
    <x v="3"/>
    <s v="PX26HTA"/>
    <x v="924"/>
    <d v="2019-05-30T00:00:00"/>
    <x v="161"/>
    <n v="1"/>
  </r>
  <r>
    <x v="5"/>
    <x v="79"/>
    <x v="3"/>
    <x v="3"/>
    <s v="PX26BVA"/>
    <x v="852"/>
    <d v="2019-06-09T00:00:00"/>
    <x v="162"/>
    <n v="837"/>
  </r>
  <r>
    <x v="5"/>
    <x v="79"/>
    <x v="3"/>
    <x v="3"/>
    <s v="PX26BYA"/>
    <x v="224"/>
    <d v="2019-06-09T00:00:00"/>
    <x v="162"/>
    <n v="567"/>
  </r>
  <r>
    <x v="5"/>
    <x v="80"/>
    <x v="4"/>
    <x v="3"/>
    <s v="PX26HVA"/>
    <x v="925"/>
    <d v="2019-06-09T00:00:00"/>
    <x v="162"/>
    <n v="7"/>
  </r>
  <r>
    <x v="5"/>
    <x v="80"/>
    <x v="4"/>
    <x v="3"/>
    <s v="PX26HYA"/>
    <x v="277"/>
    <d v="2019-06-09T00:00:00"/>
    <x v="162"/>
    <n v="94"/>
  </r>
  <r>
    <x v="36"/>
    <x v="158"/>
    <x v="3"/>
    <x v="7"/>
    <s v="PX31KZA"/>
    <x v="549"/>
    <d v="2019-06-10T00:00:00"/>
    <x v="162"/>
    <n v="120"/>
  </r>
  <r>
    <x v="36"/>
    <x v="158"/>
    <x v="3"/>
    <x v="5"/>
    <s v="1512140"/>
    <x v="645"/>
    <d v="2019-06-10T00:00:00"/>
    <x v="162"/>
    <n v="33"/>
  </r>
  <r>
    <x v="38"/>
    <x v="162"/>
    <x v="3"/>
    <x v="5"/>
    <s v="1512139"/>
    <x v="302"/>
    <d v="2019-06-10T00:00:00"/>
    <x v="162"/>
    <n v="137"/>
  </r>
  <r>
    <x v="38"/>
    <x v="163"/>
    <x v="4"/>
    <x v="5"/>
    <s v="1512128"/>
    <x v="282"/>
    <d v="2019-06-10T00:00:00"/>
    <x v="162"/>
    <n v="91"/>
  </r>
  <r>
    <x v="39"/>
    <x v="164"/>
    <x v="3"/>
    <x v="7"/>
    <s v="PX32UZA"/>
    <x v="926"/>
    <d v="2019-06-10T00:00:00"/>
    <x v="162"/>
    <n v="623"/>
  </r>
  <r>
    <x v="39"/>
    <x v="164"/>
    <x v="3"/>
    <x v="5"/>
    <n v="1512134"/>
    <x v="380"/>
    <d v="2019-06-10T00:00:00"/>
    <x v="162"/>
    <n v="21"/>
  </r>
  <r>
    <x v="40"/>
    <x v="166"/>
    <x v="3"/>
    <x v="5"/>
    <n v="1512141"/>
    <x v="30"/>
    <d v="2019-06-10T00:00:00"/>
    <x v="162"/>
    <n v="25"/>
  </r>
  <r>
    <x v="41"/>
    <x v="167"/>
    <x v="3"/>
    <x v="7"/>
    <s v="PN78DZA"/>
    <x v="927"/>
    <d v="2019-06-10T00:00:00"/>
    <x v="162"/>
    <n v="643"/>
  </r>
  <r>
    <x v="41"/>
    <x v="167"/>
    <x v="3"/>
    <x v="5"/>
    <n v="1509049"/>
    <x v="155"/>
    <d v="2019-06-10T00:00:00"/>
    <x v="162"/>
    <n v="44"/>
  </r>
  <r>
    <x v="42"/>
    <x v="169"/>
    <x v="3"/>
    <x v="5"/>
    <n v="1512135"/>
    <x v="376"/>
    <d v="2019-06-10T00:00:00"/>
    <x v="162"/>
    <n v="20"/>
  </r>
  <r>
    <x v="42"/>
    <x v="171"/>
    <x v="3"/>
    <x v="5"/>
    <n v="1512136"/>
    <x v="376"/>
    <d v="2019-06-10T00:00:00"/>
    <x v="162"/>
    <n v="20"/>
  </r>
  <r>
    <x v="3"/>
    <x v="173"/>
    <x v="3"/>
    <x v="5"/>
    <n v="1518254"/>
    <x v="377"/>
    <d v="2019-06-10T00:00:00"/>
    <x v="162"/>
    <n v="64"/>
  </r>
  <r>
    <x v="3"/>
    <x v="173"/>
    <x v="3"/>
    <x v="5"/>
    <n v="1518642"/>
    <x v="117"/>
    <d v="2019-05-20T00:00:00"/>
    <x v="163"/>
    <n v="133"/>
  </r>
  <r>
    <x v="3"/>
    <x v="173"/>
    <x v="3"/>
    <x v="5"/>
    <n v="1518643"/>
    <x v="19"/>
    <d v="2019-05-21T00:00:00"/>
    <x v="163"/>
    <n v="420"/>
  </r>
  <r>
    <x v="36"/>
    <x v="158"/>
    <x v="3"/>
    <x v="3"/>
    <s v="PX30YTA"/>
    <x v="662"/>
    <d v="2019-06-13T00:00:00"/>
    <x v="164"/>
    <n v="430"/>
  </r>
  <r>
    <x v="36"/>
    <x v="158"/>
    <x v="3"/>
    <x v="3"/>
    <s v="PX31PHA"/>
    <x v="928"/>
    <d v="2019-06-13T00:00:00"/>
    <x v="164"/>
    <n v="619"/>
  </r>
  <r>
    <x v="36"/>
    <x v="159"/>
    <x v="4"/>
    <x v="3"/>
    <s v="PX32GHA"/>
    <x v="138"/>
    <d v="2019-06-13T00:00:00"/>
    <x v="164"/>
    <n v="60"/>
  </r>
  <r>
    <x v="37"/>
    <x v="160"/>
    <x v="3"/>
    <x v="3"/>
    <s v="PX26MTA"/>
    <x v="689"/>
    <d v="2019-06-13T00:00:00"/>
    <x v="164"/>
    <n v="303"/>
  </r>
  <r>
    <x v="37"/>
    <x v="160"/>
    <x v="3"/>
    <x v="3"/>
    <s v="PX27PHA"/>
    <x v="720"/>
    <d v="2019-06-13T00:00:00"/>
    <x v="164"/>
    <n v="619"/>
  </r>
  <r>
    <x v="37"/>
    <x v="160"/>
    <x v="3"/>
    <x v="3"/>
    <s v="PX28KTA"/>
    <x v="929"/>
    <d v="2019-06-13T00:00:00"/>
    <x v="164"/>
    <n v="492"/>
  </r>
  <r>
    <x v="37"/>
    <x v="160"/>
    <x v="3"/>
    <x v="3"/>
    <s v="PX30BHA"/>
    <x v="930"/>
    <d v="2019-06-13T00:00:00"/>
    <x v="164"/>
    <n v="1010"/>
  </r>
  <r>
    <x v="37"/>
    <x v="161"/>
    <x v="4"/>
    <x v="3"/>
    <s v="PX30ITA"/>
    <x v="420"/>
    <d v="2019-06-13T00:00:00"/>
    <x v="164"/>
    <n v="73"/>
  </r>
  <r>
    <x v="37"/>
    <x v="161"/>
    <x v="4"/>
    <x v="3"/>
    <s v="PX31XHA"/>
    <x v="138"/>
    <d v="2019-06-13T00:00:00"/>
    <x v="164"/>
    <n v="60"/>
  </r>
  <r>
    <x v="38"/>
    <x v="162"/>
    <x v="3"/>
    <x v="3"/>
    <s v="PX26TTA"/>
    <x v="931"/>
    <d v="2019-06-13T00:00:00"/>
    <x v="164"/>
    <n v="1036"/>
  </r>
  <r>
    <x v="38"/>
    <x v="162"/>
    <x v="3"/>
    <x v="3"/>
    <s v="PX28GHA"/>
    <x v="932"/>
    <d v="2019-06-13T00:00:00"/>
    <x v="164"/>
    <n v="853"/>
  </r>
  <r>
    <x v="38"/>
    <x v="162"/>
    <x v="3"/>
    <x v="3"/>
    <s v="PX28QTA"/>
    <x v="933"/>
    <d v="2019-06-13T00:00:00"/>
    <x v="164"/>
    <n v="1091"/>
  </r>
  <r>
    <x v="38"/>
    <x v="162"/>
    <x v="3"/>
    <x v="3"/>
    <s v="PX30RHA"/>
    <x v="934"/>
    <d v="2019-06-13T00:00:00"/>
    <x v="164"/>
    <n v="1284"/>
  </r>
  <r>
    <x v="38"/>
    <x v="163"/>
    <x v="4"/>
    <x v="3"/>
    <s v="PX26RTA"/>
    <x v="352"/>
    <d v="2019-06-13T00:00:00"/>
    <x v="164"/>
    <n v="75"/>
  </r>
  <r>
    <x v="38"/>
    <x v="163"/>
    <x v="4"/>
    <x v="3"/>
    <s v="PX27WHA"/>
    <x v="935"/>
    <d v="2019-06-13T00:00:00"/>
    <x v="164"/>
    <n v="154"/>
  </r>
  <r>
    <x v="38"/>
    <x v="163"/>
    <x v="4"/>
    <x v="3"/>
    <s v="PX31FTA"/>
    <x v="618"/>
    <d v="2019-06-13T00:00:00"/>
    <x v="164"/>
    <n v="56"/>
  </r>
  <r>
    <x v="39"/>
    <x v="164"/>
    <x v="3"/>
    <x v="3"/>
    <s v="PX30STA"/>
    <x v="936"/>
    <d v="2019-06-13T00:00:00"/>
    <x v="164"/>
    <n v="920"/>
  </r>
  <r>
    <x v="39"/>
    <x v="164"/>
    <x v="3"/>
    <x v="3"/>
    <s v="PX31WHA"/>
    <x v="937"/>
    <d v="2019-06-13T00:00:00"/>
    <x v="164"/>
    <n v="1189"/>
  </r>
  <r>
    <x v="40"/>
    <x v="166"/>
    <x v="3"/>
    <x v="3"/>
    <s v="PX28RHA"/>
    <x v="938"/>
    <d v="2019-06-13T00:00:00"/>
    <x v="164"/>
    <n v="894"/>
  </r>
  <r>
    <x v="40"/>
    <x v="166"/>
    <x v="3"/>
    <x v="3"/>
    <s v="PX28TTA"/>
    <x v="704"/>
    <d v="2019-06-13T00:00:00"/>
    <x v="164"/>
    <n v="111"/>
  </r>
  <r>
    <x v="41"/>
    <x v="167"/>
    <x v="3"/>
    <x v="3"/>
    <s v="PN79VHA"/>
    <x v="672"/>
    <d v="2019-06-13T00:00:00"/>
    <x v="164"/>
    <n v="334"/>
  </r>
  <r>
    <x v="41"/>
    <x v="167"/>
    <x v="3"/>
    <x v="3"/>
    <s v="PZ08CHA"/>
    <x v="401"/>
    <d v="2019-06-13T00:00:00"/>
    <x v="164"/>
    <n v="345"/>
  </r>
  <r>
    <x v="42"/>
    <x v="169"/>
    <x v="3"/>
    <x v="3"/>
    <s v="PX30JHA"/>
    <x v="664"/>
    <d v="2019-06-13T00:00:00"/>
    <x v="164"/>
    <n v="440"/>
  </r>
  <r>
    <x v="42"/>
    <x v="171"/>
    <x v="3"/>
    <x v="5"/>
    <s v="QB81G0A"/>
    <x v="242"/>
    <d v="2019-05-20T00:00:00"/>
    <x v="164"/>
    <n v="36"/>
  </r>
  <r>
    <x v="42"/>
    <x v="171"/>
    <x v="3"/>
    <x v="3"/>
    <s v="PX29RHA"/>
    <x v="238"/>
    <d v="2019-06-13T00:00:00"/>
    <x v="164"/>
    <n v="178"/>
  </r>
  <r>
    <x v="42"/>
    <x v="172"/>
    <x v="4"/>
    <x v="3"/>
    <s v="PX30KHA"/>
    <x v="274"/>
    <d v="2019-06-13T00:00:00"/>
    <x v="164"/>
    <n v="99"/>
  </r>
  <r>
    <x v="3"/>
    <x v="173"/>
    <x v="3"/>
    <x v="3"/>
    <s v="QH41OHA"/>
    <x v="939"/>
    <d v="2019-06-13T00:00:00"/>
    <x v="164"/>
    <n v="1266"/>
  </r>
  <r>
    <x v="3"/>
    <x v="173"/>
    <x v="3"/>
    <x v="3"/>
    <s v="QH41PTA"/>
    <x v="799"/>
    <d v="2019-06-13T00:00:00"/>
    <x v="164"/>
    <n v="620"/>
  </r>
  <r>
    <x v="39"/>
    <x v="164"/>
    <x v="3"/>
    <x v="5"/>
    <s v="QB81O0A"/>
    <x v="333"/>
    <d v="2019-06-16T00:00:00"/>
    <x v="165"/>
    <n v="555"/>
  </r>
  <r>
    <x v="36"/>
    <x v="158"/>
    <x v="3"/>
    <x v="1"/>
    <s v="PX31U5A"/>
    <x v="373"/>
    <d v="2019-06-20T00:00:00"/>
    <x v="166"/>
    <n v="124"/>
  </r>
  <r>
    <x v="37"/>
    <x v="160"/>
    <x v="3"/>
    <x v="2"/>
    <s v="PX26QGA"/>
    <x v="281"/>
    <d v="2019-06-20T00:00:00"/>
    <x v="166"/>
    <n v="52"/>
  </r>
  <r>
    <x v="37"/>
    <x v="160"/>
    <x v="3"/>
    <x v="1"/>
    <s v="PX27I5A"/>
    <x v="293"/>
    <d v="2019-06-20T00:00:00"/>
    <x v="166"/>
    <n v="62"/>
  </r>
  <r>
    <x v="37"/>
    <x v="160"/>
    <x v="3"/>
    <x v="1"/>
    <s v="PX31M5A"/>
    <x v="739"/>
    <d v="2019-06-20T00:00:00"/>
    <x v="166"/>
    <n v="91"/>
  </r>
  <r>
    <x v="37"/>
    <x v="160"/>
    <x v="3"/>
    <x v="3"/>
    <s v="PX39VHA"/>
    <x v="711"/>
    <d v="2019-06-20T00:00:00"/>
    <x v="166"/>
    <n v="1671"/>
  </r>
  <r>
    <x v="37"/>
    <x v="160"/>
    <x v="3"/>
    <x v="3"/>
    <s v="PX40NHA"/>
    <x v="940"/>
    <d v="2019-06-20T00:00:00"/>
    <x v="166"/>
    <n v="1187"/>
  </r>
  <r>
    <x v="38"/>
    <x v="162"/>
    <x v="3"/>
    <x v="2"/>
    <s v="PX27DGA"/>
    <x v="183"/>
    <d v="2019-06-20T00:00:00"/>
    <x v="166"/>
    <n v="132"/>
  </r>
  <r>
    <x v="38"/>
    <x v="162"/>
    <x v="3"/>
    <x v="1"/>
    <s v="PX27N5A"/>
    <x v="213"/>
    <d v="2019-06-20T00:00:00"/>
    <x v="166"/>
    <n v="294"/>
  </r>
  <r>
    <x v="38"/>
    <x v="162"/>
    <x v="3"/>
    <x v="2"/>
    <s v="PX29LGA"/>
    <x v="827"/>
    <d v="2019-06-20T00:00:00"/>
    <x v="166"/>
    <n v="166"/>
  </r>
  <r>
    <x v="38"/>
    <x v="162"/>
    <x v="3"/>
    <x v="1"/>
    <s v="PX29X5A"/>
    <x v="941"/>
    <d v="2019-06-20T00:00:00"/>
    <x v="166"/>
    <n v="377"/>
  </r>
  <r>
    <x v="38"/>
    <x v="162"/>
    <x v="3"/>
    <x v="3"/>
    <s v="PX38ZHA"/>
    <x v="379"/>
    <d v="2019-06-20T00:00:00"/>
    <x v="166"/>
    <n v="381"/>
  </r>
  <r>
    <x v="38"/>
    <x v="162"/>
    <x v="3"/>
    <x v="3"/>
    <s v="PX39HTA"/>
    <x v="942"/>
    <d v="2019-06-20T00:00:00"/>
    <x v="166"/>
    <n v="810"/>
  </r>
  <r>
    <x v="38"/>
    <x v="163"/>
    <x v="4"/>
    <x v="2"/>
    <s v="PX26VGA"/>
    <x v="68"/>
    <d v="2019-06-20T00:00:00"/>
    <x v="166"/>
    <n v="50"/>
  </r>
  <r>
    <x v="38"/>
    <x v="163"/>
    <x v="4"/>
    <x v="1"/>
    <s v="PX27Z5A"/>
    <x v="698"/>
    <d v="2019-06-20T00:00:00"/>
    <x v="166"/>
    <n v="105"/>
  </r>
  <r>
    <x v="39"/>
    <x v="164"/>
    <x v="3"/>
    <x v="2"/>
    <s v="PX28LGA"/>
    <x v="42"/>
    <d v="2019-06-20T00:00:00"/>
    <x v="166"/>
    <n v="54"/>
  </r>
  <r>
    <x v="40"/>
    <x v="166"/>
    <x v="3"/>
    <x v="2"/>
    <s v="PX32HGA"/>
    <x v="943"/>
    <d v="2019-06-20T00:00:00"/>
    <x v="166"/>
    <n v="58"/>
  </r>
  <r>
    <x v="41"/>
    <x v="167"/>
    <x v="3"/>
    <x v="2"/>
    <s v="PZ08AGA"/>
    <x v="42"/>
    <d v="2019-06-20T00:00:00"/>
    <x v="166"/>
    <n v="54"/>
  </r>
  <r>
    <x v="3"/>
    <x v="173"/>
    <x v="3"/>
    <x v="2"/>
    <s v="QH41LGA"/>
    <x v="618"/>
    <d v="2019-06-20T00:00:00"/>
    <x v="166"/>
    <n v="56"/>
  </r>
  <r>
    <x v="3"/>
    <x v="173"/>
    <x v="3"/>
    <x v="1"/>
    <s v="QH41V5A"/>
    <x v="27"/>
    <d v="2019-06-20T00:00:00"/>
    <x v="166"/>
    <n v="130"/>
  </r>
  <r>
    <x v="3"/>
    <x v="173"/>
    <x v="3"/>
    <x v="3"/>
    <s v="QH44EHA"/>
    <x v="944"/>
    <d v="2019-06-20T00:00:00"/>
    <x v="166"/>
    <n v="754"/>
  </r>
  <r>
    <x v="43"/>
    <x v="175"/>
    <x v="3"/>
    <x v="3"/>
    <s v="PX38ATA"/>
    <x v="945"/>
    <d v="2019-06-20T00:00:00"/>
    <x v="166"/>
    <n v="3107"/>
  </r>
  <r>
    <x v="43"/>
    <x v="175"/>
    <x v="3"/>
    <x v="3"/>
    <s v="PX38VHA"/>
    <x v="946"/>
    <d v="2019-06-20T00:00:00"/>
    <x v="166"/>
    <n v="3399"/>
  </r>
  <r>
    <x v="43"/>
    <x v="175"/>
    <x v="3"/>
    <x v="3"/>
    <s v="PX40HTA"/>
    <x v="947"/>
    <d v="2019-06-20T00:00:00"/>
    <x v="166"/>
    <n v="3664"/>
  </r>
  <r>
    <x v="43"/>
    <x v="175"/>
    <x v="3"/>
    <x v="3"/>
    <s v="PX40QHA"/>
    <x v="948"/>
    <d v="2019-06-20T00:00:00"/>
    <x v="166"/>
    <n v="1961"/>
  </r>
  <r>
    <x v="43"/>
    <x v="176"/>
    <x v="4"/>
    <x v="3"/>
    <s v="PX38BTA"/>
    <x v="949"/>
    <d v="2019-06-20T00:00:00"/>
    <x v="166"/>
    <n v="490"/>
  </r>
  <r>
    <x v="43"/>
    <x v="176"/>
    <x v="4"/>
    <x v="3"/>
    <s v="PX38RHA"/>
    <x v="78"/>
    <d v="2019-06-20T00:00:00"/>
    <x v="166"/>
    <n v="233"/>
  </r>
  <r>
    <x v="43"/>
    <x v="176"/>
    <x v="4"/>
    <x v="3"/>
    <s v="PX40ITA"/>
    <x v="521"/>
    <d v="2019-06-20T00:00:00"/>
    <x v="166"/>
    <n v="596"/>
  </r>
  <r>
    <x v="43"/>
    <x v="176"/>
    <x v="4"/>
    <x v="3"/>
    <s v="PX40PHA"/>
    <x v="712"/>
    <d v="2019-06-20T00:00:00"/>
    <x v="166"/>
    <n v="538"/>
  </r>
  <r>
    <x v="44"/>
    <x v="177"/>
    <x v="3"/>
    <x v="3"/>
    <s v="PK81NTA"/>
    <x v="528"/>
    <d v="2019-06-20T00:00:00"/>
    <x v="166"/>
    <n v="933"/>
  </r>
  <r>
    <x v="44"/>
    <x v="177"/>
    <x v="3"/>
    <x v="3"/>
    <s v="PK83JHA"/>
    <x v="272"/>
    <d v="2019-06-20T00:00:00"/>
    <x v="166"/>
    <n v="1058"/>
  </r>
  <r>
    <x v="44"/>
    <x v="178"/>
    <x v="4"/>
    <x v="3"/>
    <s v="PJ92NHA"/>
    <x v="162"/>
    <d v="2019-06-20T00:00:00"/>
    <x v="166"/>
    <n v="218"/>
  </r>
  <r>
    <x v="44"/>
    <x v="178"/>
    <x v="4"/>
    <x v="3"/>
    <s v="PJ92YTA"/>
    <x v="950"/>
    <d v="2019-06-20T00:00:00"/>
    <x v="166"/>
    <n v="370"/>
  </r>
  <r>
    <x v="5"/>
    <x v="79"/>
    <x v="3"/>
    <x v="5"/>
    <s v="1513752"/>
    <x v="739"/>
    <d v="2019-06-25T00:00:00"/>
    <x v="167"/>
    <n v="88"/>
  </r>
  <r>
    <x v="5"/>
    <x v="79"/>
    <x v="3"/>
    <x v="5"/>
    <s v="1513758"/>
    <x v="327"/>
    <d v="2019-06-24T00:00:00"/>
    <x v="167"/>
    <n v="95"/>
  </r>
  <r>
    <x v="5"/>
    <x v="79"/>
    <x v="3"/>
    <x v="5"/>
    <s v="QB81L0A"/>
    <x v="875"/>
    <d v="2019-06-24T00:00:00"/>
    <x v="167"/>
    <n v="376"/>
  </r>
  <r>
    <x v="37"/>
    <x v="160"/>
    <x v="3"/>
    <x v="5"/>
    <n v="1514354"/>
    <x v="951"/>
    <d v="2019-06-25T00:00:00"/>
    <x v="167"/>
    <n v="480"/>
  </r>
  <r>
    <x v="37"/>
    <x v="160"/>
    <x v="3"/>
    <x v="5"/>
    <s v="1513747"/>
    <x v="339"/>
    <d v="2019-06-24T00:00:00"/>
    <x v="167"/>
    <n v="158"/>
  </r>
  <r>
    <x v="38"/>
    <x v="162"/>
    <x v="3"/>
    <x v="5"/>
    <s v="1514696"/>
    <x v="294"/>
    <d v="2019-06-25T00:00:00"/>
    <x v="167"/>
    <n v="40"/>
  </r>
  <r>
    <x v="38"/>
    <x v="162"/>
    <x v="3"/>
    <x v="5"/>
    <s v="QB81R0A"/>
    <x v="24"/>
    <d v="2019-06-24T00:00:00"/>
    <x v="167"/>
    <n v="129"/>
  </r>
  <r>
    <x v="43"/>
    <x v="175"/>
    <x v="3"/>
    <x v="5"/>
    <s v="QB81Y0A"/>
    <x v="110"/>
    <d v="2019-06-24T00:00:00"/>
    <x v="167"/>
    <n v="544"/>
  </r>
  <r>
    <x v="43"/>
    <x v="175"/>
    <x v="3"/>
    <x v="5"/>
    <s v="QB81Z0A"/>
    <x v="295"/>
    <d v="2019-06-24T00:00:00"/>
    <x v="167"/>
    <n v="10"/>
  </r>
  <r>
    <x v="43"/>
    <x v="176"/>
    <x v="4"/>
    <x v="5"/>
    <s v="1513237"/>
    <x v="328"/>
    <d v="2019-06-25T00:00:00"/>
    <x v="167"/>
    <n v="119"/>
  </r>
  <r>
    <x v="43"/>
    <x v="176"/>
    <x v="4"/>
    <x v="5"/>
    <s v="QB83E0A"/>
    <x v="33"/>
    <d v="2019-06-24T00:00:00"/>
    <x v="167"/>
    <n v="39"/>
  </r>
  <r>
    <x v="44"/>
    <x v="177"/>
    <x v="3"/>
    <x v="5"/>
    <s v="1513178"/>
    <x v="703"/>
    <d v="2019-06-25T00:00:00"/>
    <x v="167"/>
    <n v="140"/>
  </r>
  <r>
    <x v="44"/>
    <x v="177"/>
    <x v="3"/>
    <x v="5"/>
    <s v="1513164"/>
    <x v="952"/>
    <d v="2019-06-24T00:00:00"/>
    <x v="167"/>
    <n v="402"/>
  </r>
  <r>
    <x v="44"/>
    <x v="177"/>
    <x v="3"/>
    <x v="5"/>
    <s v="QB81F0A"/>
    <x v="57"/>
    <d v="2019-06-24T00:00:00"/>
    <x v="167"/>
    <n v="12"/>
  </r>
  <r>
    <x v="36"/>
    <x v="158"/>
    <x v="3"/>
    <x v="3"/>
    <s v="PX30YVA"/>
    <x v="585"/>
    <d v="2019-06-23T00:00:00"/>
    <x v="168"/>
    <n v="438"/>
  </r>
  <r>
    <x v="36"/>
    <x v="158"/>
    <x v="3"/>
    <x v="3"/>
    <s v="PX30YYA"/>
    <x v="883"/>
    <d v="2019-06-23T00:00:00"/>
    <x v="168"/>
    <n v="303"/>
  </r>
  <r>
    <x v="37"/>
    <x v="160"/>
    <x v="3"/>
    <x v="3"/>
    <s v="PX26MVA"/>
    <x v="753"/>
    <d v="2019-06-23T00:00:00"/>
    <x v="168"/>
    <n v="367"/>
  </r>
  <r>
    <x v="37"/>
    <x v="160"/>
    <x v="3"/>
    <x v="3"/>
    <s v="PX26MYA"/>
    <x v="953"/>
    <d v="2019-06-23T00:00:00"/>
    <x v="168"/>
    <n v="255"/>
  </r>
  <r>
    <x v="37"/>
    <x v="160"/>
    <x v="3"/>
    <x v="3"/>
    <s v="PX28KVA"/>
    <x v="954"/>
    <d v="2019-06-23T00:00:00"/>
    <x v="168"/>
    <n v="581"/>
  </r>
  <r>
    <x v="37"/>
    <x v="160"/>
    <x v="3"/>
    <x v="3"/>
    <s v="PX28KYA"/>
    <x v="955"/>
    <d v="2019-06-23T00:00:00"/>
    <x v="168"/>
    <n v="420"/>
  </r>
  <r>
    <x v="37"/>
    <x v="161"/>
    <x v="4"/>
    <x v="3"/>
    <s v="PX30IVA"/>
    <x v="87"/>
    <d v="2019-06-23T00:00:00"/>
    <x v="168"/>
    <n v="72"/>
  </r>
  <r>
    <x v="37"/>
    <x v="161"/>
    <x v="4"/>
    <x v="3"/>
    <s v="PX30IYA"/>
    <x v="148"/>
    <d v="2019-06-23T00:00:00"/>
    <x v="168"/>
    <n v="94"/>
  </r>
  <r>
    <x v="38"/>
    <x v="162"/>
    <x v="3"/>
    <x v="3"/>
    <s v="PX26TVA"/>
    <x v="956"/>
    <d v="2019-06-23T00:00:00"/>
    <x v="168"/>
    <n v="1064"/>
  </r>
  <r>
    <x v="38"/>
    <x v="162"/>
    <x v="3"/>
    <x v="3"/>
    <s v="PX26TYA"/>
    <x v="957"/>
    <d v="2019-06-23T00:00:00"/>
    <x v="168"/>
    <n v="714"/>
  </r>
  <r>
    <x v="38"/>
    <x v="162"/>
    <x v="3"/>
    <x v="3"/>
    <s v="PX28QVA"/>
    <x v="49"/>
    <d v="2019-06-23T00:00:00"/>
    <x v="168"/>
    <n v="1115"/>
  </r>
  <r>
    <x v="38"/>
    <x v="162"/>
    <x v="3"/>
    <x v="3"/>
    <s v="PX28QYA"/>
    <x v="958"/>
    <d v="2019-06-23T00:00:00"/>
    <x v="168"/>
    <n v="802"/>
  </r>
  <r>
    <x v="38"/>
    <x v="163"/>
    <x v="4"/>
    <x v="3"/>
    <s v="PX26RVA"/>
    <x v="698"/>
    <d v="2019-06-23T00:00:00"/>
    <x v="168"/>
    <n v="109"/>
  </r>
  <r>
    <x v="38"/>
    <x v="163"/>
    <x v="4"/>
    <x v="3"/>
    <s v="PX26RYA"/>
    <x v="26"/>
    <d v="2019-06-23T00:00:00"/>
    <x v="168"/>
    <n v="109"/>
  </r>
  <r>
    <x v="38"/>
    <x v="163"/>
    <x v="4"/>
    <x v="3"/>
    <s v="PX31FVA"/>
    <x v="40"/>
    <d v="2019-06-23T00:00:00"/>
    <x v="168"/>
    <n v="60"/>
  </r>
  <r>
    <x v="38"/>
    <x v="163"/>
    <x v="4"/>
    <x v="3"/>
    <s v="PX31FYA"/>
    <x v="201"/>
    <d v="2019-06-23T00:00:00"/>
    <x v="168"/>
    <n v="73"/>
  </r>
  <r>
    <x v="39"/>
    <x v="164"/>
    <x v="3"/>
    <x v="3"/>
    <s v="PX30SVA"/>
    <x v="959"/>
    <d v="2019-06-23T00:00:00"/>
    <x v="168"/>
    <n v="1045"/>
  </r>
  <r>
    <x v="39"/>
    <x v="164"/>
    <x v="3"/>
    <x v="3"/>
    <s v="PX30SYA"/>
    <x v="960"/>
    <d v="2019-06-23T00:00:00"/>
    <x v="168"/>
    <n v="738"/>
  </r>
  <r>
    <x v="40"/>
    <x v="166"/>
    <x v="3"/>
    <x v="3"/>
    <s v="PX28TVA"/>
    <x v="549"/>
    <d v="2019-06-23T00:00:00"/>
    <x v="168"/>
    <n v="122"/>
  </r>
  <r>
    <x v="40"/>
    <x v="166"/>
    <x v="3"/>
    <x v="3"/>
    <s v="PX28TYA"/>
    <x v="698"/>
    <d v="2019-06-23T00:00:00"/>
    <x v="168"/>
    <n v="108"/>
  </r>
  <r>
    <x v="3"/>
    <x v="173"/>
    <x v="3"/>
    <x v="3"/>
    <s v="QH41PVA"/>
    <x v="751"/>
    <d v="2019-06-23T00:00:00"/>
    <x v="168"/>
    <n v="680"/>
  </r>
  <r>
    <x v="3"/>
    <x v="173"/>
    <x v="3"/>
    <x v="3"/>
    <s v="QH41PYA"/>
    <x v="829"/>
    <d v="2019-06-23T00:00:00"/>
    <x v="168"/>
    <n v="508"/>
  </r>
  <r>
    <x v="3"/>
    <x v="174"/>
    <x v="4"/>
    <x v="5"/>
    <n v="1531429"/>
    <x v="133"/>
    <d v="2019-05-21T00:00:00"/>
    <x v="168"/>
    <n v="42"/>
  </r>
  <r>
    <x v="3"/>
    <x v="179"/>
    <x v="3"/>
    <x v="5"/>
    <s v="QS30E0B"/>
    <x v="465"/>
    <d v="2019-06-20T00:00:00"/>
    <x v="168"/>
    <n v="250"/>
  </r>
  <r>
    <x v="5"/>
    <x v="80"/>
    <x v="4"/>
    <x v="3"/>
    <s v="PX23XHA"/>
    <x v="69"/>
    <d v="2019-06-27T00:00:00"/>
    <x v="169"/>
    <n v="164"/>
  </r>
  <r>
    <x v="37"/>
    <x v="160"/>
    <x v="3"/>
    <x v="2"/>
    <s v="PX38SGA"/>
    <x v="69"/>
    <d v="2019-06-27T00:00:00"/>
    <x v="169"/>
    <n v="164"/>
  </r>
  <r>
    <x v="37"/>
    <x v="160"/>
    <x v="3"/>
    <x v="2"/>
    <s v="PX40KGA"/>
    <x v="74"/>
    <d v="2019-06-27T00:00:00"/>
    <x v="169"/>
    <n v="65"/>
  </r>
  <r>
    <x v="38"/>
    <x v="162"/>
    <x v="3"/>
    <x v="1"/>
    <s v="PX38K5A"/>
    <x v="617"/>
    <d v="2019-06-27T00:00:00"/>
    <x v="169"/>
    <n v="199"/>
  </r>
  <r>
    <x v="38"/>
    <x v="162"/>
    <x v="3"/>
    <x v="2"/>
    <s v="PX39XGA"/>
    <x v="444"/>
    <d v="2019-06-27T00:00:00"/>
    <x v="169"/>
    <n v="57"/>
  </r>
  <r>
    <x v="3"/>
    <x v="173"/>
    <x v="3"/>
    <x v="2"/>
    <s v="QH44FGA"/>
    <x v="53"/>
    <d v="2019-06-27T00:00:00"/>
    <x v="169"/>
    <n v="80"/>
  </r>
  <r>
    <x v="43"/>
    <x v="175"/>
    <x v="3"/>
    <x v="1"/>
    <s v="PX39K5A"/>
    <x v="961"/>
    <d v="2019-06-27T00:00:00"/>
    <x v="169"/>
    <n v="830"/>
  </r>
  <r>
    <x v="43"/>
    <x v="175"/>
    <x v="3"/>
    <x v="3"/>
    <s v="PX39TGA"/>
    <x v="955"/>
    <d v="2019-06-27T00:00:00"/>
    <x v="169"/>
    <n v="406"/>
  </r>
  <r>
    <x v="43"/>
    <x v="175"/>
    <x v="3"/>
    <x v="2"/>
    <s v="PX40LGA"/>
    <x v="252"/>
    <d v="2019-06-27T00:00:00"/>
    <x v="169"/>
    <n v="199"/>
  </r>
  <r>
    <x v="43"/>
    <x v="175"/>
    <x v="3"/>
    <x v="3"/>
    <s v="PX40T5A"/>
    <x v="962"/>
    <d v="2019-06-27T00:00:00"/>
    <x v="169"/>
    <n v="916"/>
  </r>
  <r>
    <x v="43"/>
    <x v="176"/>
    <x v="4"/>
    <x v="1"/>
    <s v="PX38L5A"/>
    <x v="208"/>
    <d v="2019-06-27T00:00:00"/>
    <x v="169"/>
    <n v="244"/>
  </r>
  <r>
    <x v="43"/>
    <x v="176"/>
    <x v="4"/>
    <x v="2"/>
    <s v="PX39ZGA"/>
    <x v="196"/>
    <d v="2019-06-27T00:00:00"/>
    <x v="169"/>
    <n v="150"/>
  </r>
  <r>
    <x v="43"/>
    <x v="176"/>
    <x v="4"/>
    <x v="1"/>
    <s v="PX40S5A"/>
    <x v="963"/>
    <d v="2019-06-27T00:00:00"/>
    <x v="169"/>
    <n v="354"/>
  </r>
  <r>
    <x v="43"/>
    <x v="176"/>
    <x v="4"/>
    <x v="2"/>
    <s v="PX40WGA"/>
    <x v="7"/>
    <d v="2019-06-27T00:00:00"/>
    <x v="169"/>
    <n v="100"/>
  </r>
  <r>
    <x v="44"/>
    <x v="177"/>
    <x v="3"/>
    <x v="2"/>
    <s v="PK83BGA"/>
    <x v="839"/>
    <d v="2019-06-27T00:00:00"/>
    <x v="169"/>
    <n v="121"/>
  </r>
  <r>
    <x v="44"/>
    <x v="177"/>
    <x v="3"/>
    <x v="1"/>
    <s v="PK83V5A"/>
    <x v="630"/>
    <d v="2019-06-27T00:00:00"/>
    <x v="169"/>
    <n v="469"/>
  </r>
  <r>
    <x v="44"/>
    <x v="178"/>
    <x v="4"/>
    <x v="2"/>
    <s v="PJ92XGA"/>
    <x v="68"/>
    <d v="2019-06-27T00:00:00"/>
    <x v="169"/>
    <n v="50"/>
  </r>
  <r>
    <x v="44"/>
    <x v="178"/>
    <x v="4"/>
    <x v="1"/>
    <s v="PJ92Z5A"/>
    <x v="594"/>
    <d v="2019-06-27T00:00:00"/>
    <x v="169"/>
    <n v="180"/>
  </r>
  <r>
    <x v="36"/>
    <x v="158"/>
    <x v="3"/>
    <x v="3"/>
    <s v="PX29ZVB"/>
    <x v="964"/>
    <d v="2019-06-25T00:00:00"/>
    <x v="170"/>
    <n v="1513"/>
  </r>
  <r>
    <x v="42"/>
    <x v="169"/>
    <x v="3"/>
    <x v="3"/>
    <s v="PX29KVB"/>
    <x v="505"/>
    <d v="2019-06-25T00:00:00"/>
    <x v="170"/>
    <n v="1236"/>
  </r>
  <r>
    <x v="3"/>
    <x v="179"/>
    <x v="3"/>
    <x v="3"/>
    <s v="QK55MYA"/>
    <x v="965"/>
    <d v="2019-06-25T00:00:00"/>
    <x v="170"/>
    <n v="2471"/>
  </r>
  <r>
    <x v="3"/>
    <x v="179"/>
    <x v="3"/>
    <x v="3"/>
    <s v="QK55UYA"/>
    <x v="966"/>
    <d v="2019-06-25T00:00:00"/>
    <x v="170"/>
    <n v="1954"/>
  </r>
  <r>
    <x v="3"/>
    <x v="180"/>
    <x v="4"/>
    <x v="3"/>
    <s v="QL59BYA"/>
    <x v="304"/>
    <d v="2019-06-25T00:00:00"/>
    <x v="170"/>
    <n v="436"/>
  </r>
  <r>
    <x v="3"/>
    <x v="180"/>
    <x v="4"/>
    <x v="3"/>
    <s v="QL59HYA"/>
    <x v="204"/>
    <d v="2019-06-25T00:00:00"/>
    <x v="170"/>
    <n v="416"/>
  </r>
  <r>
    <x v="3"/>
    <x v="179"/>
    <x v="3"/>
    <x v="5"/>
    <n v="1518793"/>
    <x v="362"/>
    <d v="2019-05-20T00:00:00"/>
    <x v="171"/>
    <n v="906"/>
  </r>
  <r>
    <x v="3"/>
    <x v="179"/>
    <x v="3"/>
    <x v="5"/>
    <n v="1518795"/>
    <x v="967"/>
    <d v="2019-05-21T00:00:00"/>
    <x v="171"/>
    <n v="871"/>
  </r>
  <r>
    <x v="3"/>
    <x v="179"/>
    <x v="3"/>
    <x v="1"/>
    <s v="QK55E5A"/>
    <x v="968"/>
    <d v="2019-06-26T00:00:00"/>
    <x v="171"/>
    <n v="1312"/>
  </r>
  <r>
    <x v="3"/>
    <x v="179"/>
    <x v="3"/>
    <x v="2"/>
    <s v="QK55GGA"/>
    <x v="529"/>
    <d v="2019-06-26T00:00:00"/>
    <x v="171"/>
    <n v="470"/>
  </r>
  <r>
    <x v="3"/>
    <x v="179"/>
    <x v="3"/>
    <x v="3"/>
    <s v="QK55MVA"/>
    <x v="969"/>
    <d v="2019-06-26T00:00:00"/>
    <x v="171"/>
    <n v="3512"/>
  </r>
  <r>
    <x v="3"/>
    <x v="179"/>
    <x v="3"/>
    <x v="1"/>
    <s v="QK55R5A"/>
    <x v="586"/>
    <d v="2019-06-26T00:00:00"/>
    <x v="171"/>
    <n v="777"/>
  </r>
  <r>
    <x v="3"/>
    <x v="179"/>
    <x v="3"/>
    <x v="2"/>
    <s v="QK55SGA"/>
    <x v="181"/>
    <d v="2019-06-26T00:00:00"/>
    <x v="171"/>
    <n v="410"/>
  </r>
  <r>
    <x v="3"/>
    <x v="179"/>
    <x v="3"/>
    <x v="3"/>
    <s v="QK55UVA"/>
    <x v="970"/>
    <d v="2019-06-26T00:00:00"/>
    <x v="171"/>
    <n v="2569"/>
  </r>
  <r>
    <x v="3"/>
    <x v="179"/>
    <x v="3"/>
    <x v="5"/>
    <s v="QS30C0A"/>
    <x v="40"/>
    <d v="2019-05-20T00:00:00"/>
    <x v="171"/>
    <n v="60"/>
  </r>
  <r>
    <x v="3"/>
    <x v="179"/>
    <x v="3"/>
    <x v="5"/>
    <s v="QS30E0A"/>
    <x v="465"/>
    <d v="2019-05-23T00:00:00"/>
    <x v="171"/>
    <n v="250"/>
  </r>
  <r>
    <x v="3"/>
    <x v="180"/>
    <x v="4"/>
    <x v="5"/>
    <n v="1523207"/>
    <x v="192"/>
    <d v="2019-05-21T00:00:00"/>
    <x v="171"/>
    <n v="130"/>
  </r>
  <r>
    <x v="3"/>
    <x v="180"/>
    <x v="4"/>
    <x v="1"/>
    <s v="QK10C5A"/>
    <x v="848"/>
    <d v="2019-06-26T00:00:00"/>
    <x v="171"/>
    <n v="219"/>
  </r>
  <r>
    <x v="3"/>
    <x v="180"/>
    <x v="4"/>
    <x v="2"/>
    <s v="QK10DGA"/>
    <x v="7"/>
    <d v="2019-06-26T00:00:00"/>
    <x v="171"/>
    <n v="100"/>
  </r>
  <r>
    <x v="3"/>
    <x v="180"/>
    <x v="4"/>
    <x v="1"/>
    <s v="QK10P5A"/>
    <x v="252"/>
    <d v="2019-06-26T00:00:00"/>
    <x v="171"/>
    <n v="199"/>
  </r>
  <r>
    <x v="3"/>
    <x v="180"/>
    <x v="4"/>
    <x v="2"/>
    <s v="QK10QGA"/>
    <x v="68"/>
    <d v="2019-06-26T00:00:00"/>
    <x v="171"/>
    <n v="50"/>
  </r>
  <r>
    <x v="3"/>
    <x v="180"/>
    <x v="4"/>
    <x v="3"/>
    <s v="QL59BVA"/>
    <x v="662"/>
    <d v="2019-06-26T00:00:00"/>
    <x v="171"/>
    <n v="430"/>
  </r>
  <r>
    <x v="3"/>
    <x v="180"/>
    <x v="4"/>
    <x v="3"/>
    <s v="QL59HVA"/>
    <x v="971"/>
    <d v="2019-06-26T00:00:00"/>
    <x v="171"/>
    <n v="417"/>
  </r>
  <r>
    <x v="3"/>
    <x v="180"/>
    <x v="4"/>
    <x v="5"/>
    <s v="QY09H0A"/>
    <x v="257"/>
    <d v="2019-05-23T00:00:00"/>
    <x v="171"/>
    <n v="144"/>
  </r>
  <r>
    <x v="43"/>
    <x v="175"/>
    <x v="3"/>
    <x v="3"/>
    <s v="PX40HYA"/>
    <x v="972"/>
    <d v="2019-06-30T00:00:00"/>
    <x v="171"/>
    <n v="2442"/>
  </r>
  <r>
    <x v="38"/>
    <x v="162"/>
    <x v="3"/>
    <x v="3"/>
    <s v="PX39HVA"/>
    <x v="973"/>
    <d v="2019-06-30T00:00:00"/>
    <x v="172"/>
    <n v="891"/>
  </r>
  <r>
    <x v="38"/>
    <x v="162"/>
    <x v="3"/>
    <x v="3"/>
    <s v="PX39HYA"/>
    <x v="228"/>
    <d v="2019-06-30T00:00:00"/>
    <x v="172"/>
    <n v="571"/>
  </r>
  <r>
    <x v="43"/>
    <x v="175"/>
    <x v="3"/>
    <x v="3"/>
    <s v="PX38AVA"/>
    <x v="974"/>
    <d v="2019-06-30T00:00:00"/>
    <x v="172"/>
    <n v="3194"/>
  </r>
  <r>
    <x v="43"/>
    <x v="175"/>
    <x v="3"/>
    <x v="3"/>
    <s v="PX38AYA"/>
    <x v="975"/>
    <d v="2019-06-30T00:00:00"/>
    <x v="172"/>
    <n v="2065"/>
  </r>
  <r>
    <x v="43"/>
    <x v="175"/>
    <x v="3"/>
    <x v="3"/>
    <s v="PX40HVA"/>
    <x v="976"/>
    <d v="2019-06-30T00:00:00"/>
    <x v="172"/>
    <n v="3809"/>
  </r>
  <r>
    <x v="43"/>
    <x v="176"/>
    <x v="4"/>
    <x v="3"/>
    <s v="PX38BVA"/>
    <x v="488"/>
    <d v="2019-06-30T00:00:00"/>
    <x v="172"/>
    <n v="552"/>
  </r>
  <r>
    <x v="43"/>
    <x v="176"/>
    <x v="4"/>
    <x v="3"/>
    <s v="PX38BYA"/>
    <x v="977"/>
    <d v="2019-06-30T00:00:00"/>
    <x v="172"/>
    <n v="495"/>
  </r>
  <r>
    <x v="43"/>
    <x v="176"/>
    <x v="4"/>
    <x v="3"/>
    <s v="PX40IVA"/>
    <x v="978"/>
    <d v="2019-06-30T00:00:00"/>
    <x v="172"/>
    <n v="709"/>
  </r>
  <r>
    <x v="43"/>
    <x v="176"/>
    <x v="4"/>
    <x v="3"/>
    <s v="PX40IYA"/>
    <x v="979"/>
    <d v="2019-06-30T00:00:00"/>
    <x v="172"/>
    <n v="669"/>
  </r>
  <r>
    <x v="44"/>
    <x v="177"/>
    <x v="3"/>
    <x v="3"/>
    <s v="PK81NVA"/>
    <x v="601"/>
    <d v="2019-06-30T00:00:00"/>
    <x v="172"/>
    <n v="1062"/>
  </r>
  <r>
    <x v="44"/>
    <x v="177"/>
    <x v="3"/>
    <x v="3"/>
    <s v="PK81NYA"/>
    <x v="980"/>
    <d v="2019-06-30T00:00:00"/>
    <x v="172"/>
    <n v="651"/>
  </r>
  <r>
    <x v="44"/>
    <x v="178"/>
    <x v="4"/>
    <x v="3"/>
    <s v="PJ92YVA"/>
    <x v="981"/>
    <d v="2019-06-30T00:00:00"/>
    <x v="172"/>
    <n v="434"/>
  </r>
  <r>
    <x v="44"/>
    <x v="178"/>
    <x v="4"/>
    <x v="3"/>
    <s v="PJ92YYA"/>
    <x v="34"/>
    <d v="2019-06-30T00:00:00"/>
    <x v="172"/>
    <n v="380"/>
  </r>
  <r>
    <x v="5"/>
    <x v="79"/>
    <x v="3"/>
    <x v="5"/>
    <s v="QB81K0A"/>
    <x v="767"/>
    <d v="2019-06-18T00:00:00"/>
    <x v="173"/>
    <n v="288"/>
  </r>
  <r>
    <x v="3"/>
    <x v="179"/>
    <x v="3"/>
    <x v="3"/>
    <s v="QK55LHA"/>
    <x v="982"/>
    <d v="2019-06-28T00:00:00"/>
    <x v="173"/>
    <n v="3670"/>
  </r>
  <r>
    <x v="3"/>
    <x v="179"/>
    <x v="3"/>
    <x v="3"/>
    <s v="QK55MTA"/>
    <x v="983"/>
    <d v="2019-06-28T00:00:00"/>
    <x v="173"/>
    <n v="3456"/>
  </r>
  <r>
    <x v="3"/>
    <x v="179"/>
    <x v="3"/>
    <x v="3"/>
    <s v="QK55THA"/>
    <x v="984"/>
    <d v="2019-06-28T00:00:00"/>
    <x v="173"/>
    <n v="2716"/>
  </r>
  <r>
    <x v="3"/>
    <x v="179"/>
    <x v="3"/>
    <x v="3"/>
    <s v="QK55UTA"/>
    <x v="985"/>
    <d v="2019-06-28T00:00:00"/>
    <x v="173"/>
    <n v="2545"/>
  </r>
  <r>
    <x v="3"/>
    <x v="180"/>
    <x v="4"/>
    <x v="3"/>
    <s v="QK10EHA"/>
    <x v="952"/>
    <d v="2019-06-28T00:00:00"/>
    <x v="173"/>
    <n v="409"/>
  </r>
  <r>
    <x v="3"/>
    <x v="180"/>
    <x v="4"/>
    <x v="3"/>
    <s v="QK10RHA"/>
    <x v="986"/>
    <d v="2019-06-28T00:00:00"/>
    <x v="173"/>
    <n v="213"/>
  </r>
  <r>
    <x v="3"/>
    <x v="180"/>
    <x v="4"/>
    <x v="3"/>
    <s v="QL59BTA"/>
    <x v="941"/>
    <d v="2019-06-28T00:00:00"/>
    <x v="173"/>
    <n v="383"/>
  </r>
  <r>
    <x v="3"/>
    <x v="180"/>
    <x v="4"/>
    <x v="3"/>
    <s v="QL59HTA"/>
    <x v="517"/>
    <d v="2019-06-28T00:00:00"/>
    <x v="173"/>
    <n v="360"/>
  </r>
  <r>
    <x v="43"/>
    <x v="175"/>
    <x v="3"/>
    <x v="5"/>
    <s v="QB81X0A"/>
    <x v="465"/>
    <d v="2019-06-18T00:00:00"/>
    <x v="173"/>
    <n v="250"/>
  </r>
  <r>
    <x v="43"/>
    <x v="176"/>
    <x v="4"/>
    <x v="5"/>
    <s v="QB83F0A"/>
    <x v="257"/>
    <d v="2019-06-18T00:00:00"/>
    <x v="173"/>
    <n v="144"/>
  </r>
  <r>
    <x v="5"/>
    <x v="80"/>
    <x v="4"/>
    <x v="2"/>
    <s v="PX25IGA"/>
    <x v="7"/>
    <d v="2019-07-04T00:00:00"/>
    <x v="174"/>
    <n v="100"/>
  </r>
  <r>
    <x v="5"/>
    <x v="80"/>
    <x v="4"/>
    <x v="3"/>
    <s v="PX24LYA"/>
    <x v="352"/>
    <d v="2019-07-07T00:00:00"/>
    <x v="175"/>
    <n v="75"/>
  </r>
  <r>
    <x v="5"/>
    <x v="80"/>
    <x v="4"/>
    <x v="3"/>
    <s v="PX24LVA"/>
    <x v="380"/>
    <d v="2019-07-07T00:00:00"/>
    <x v="176"/>
    <n v="21"/>
  </r>
  <r>
    <x v="3"/>
    <x v="179"/>
    <x v="3"/>
    <x v="5"/>
    <n v="1519463"/>
    <x v="240"/>
    <d v="2019-07-04T00:00:00"/>
    <x v="176"/>
    <n v="108"/>
  </r>
  <r>
    <x v="3"/>
    <x v="180"/>
    <x v="4"/>
    <x v="5"/>
    <n v="1519462"/>
    <x v="294"/>
    <d v="2019-07-04T00:00:00"/>
    <x v="176"/>
    <n v="40"/>
  </r>
  <r>
    <x v="5"/>
    <x v="80"/>
    <x v="4"/>
    <x v="3"/>
    <s v="PX24LTA"/>
    <x v="161"/>
    <d v="2019-06-27T00:00:00"/>
    <x v="177"/>
    <n v="4"/>
  </r>
  <r>
    <x v="37"/>
    <x v="160"/>
    <x v="3"/>
    <x v="3"/>
    <s v="PX26PHA"/>
    <x v="987"/>
    <d v="2019-07-11T00:00:00"/>
    <x v="177"/>
    <n v="761"/>
  </r>
  <r>
    <x v="37"/>
    <x v="160"/>
    <x v="3"/>
    <x v="3"/>
    <s v="PX27ETA"/>
    <x v="337"/>
    <d v="2019-07-11T00:00:00"/>
    <x v="177"/>
    <n v="390"/>
  </r>
  <r>
    <x v="38"/>
    <x v="162"/>
    <x v="3"/>
    <x v="3"/>
    <s v="PX27THA"/>
    <x v="180"/>
    <d v="2019-07-11T00:00:00"/>
    <x v="177"/>
    <n v="959"/>
  </r>
  <r>
    <x v="38"/>
    <x v="162"/>
    <x v="3"/>
    <x v="3"/>
    <s v="PX28FTA"/>
    <x v="988"/>
    <d v="2019-07-11T00:00:00"/>
    <x v="177"/>
    <n v="1628"/>
  </r>
  <r>
    <x v="38"/>
    <x v="163"/>
    <x v="4"/>
    <x v="3"/>
    <s v="PX26UHA"/>
    <x v="788"/>
    <d v="2019-07-11T00:00:00"/>
    <x v="177"/>
    <n v="198"/>
  </r>
  <r>
    <x v="38"/>
    <x v="163"/>
    <x v="4"/>
    <x v="3"/>
    <s v="PX27MTA"/>
    <x v="117"/>
    <d v="2019-07-11T00:00:00"/>
    <x v="177"/>
    <n v="138"/>
  </r>
  <r>
    <x v="5"/>
    <x v="79"/>
    <x v="3"/>
    <x v="5"/>
    <s v="QB81M0A"/>
    <x v="257"/>
    <d v="2019-07-16T00:00:00"/>
    <x v="178"/>
    <n v="144"/>
  </r>
  <r>
    <x v="37"/>
    <x v="160"/>
    <x v="3"/>
    <x v="5"/>
    <s v="1512138"/>
    <x v="160"/>
    <d v="2019-07-15T00:00:00"/>
    <x v="178"/>
    <n v="55"/>
  </r>
  <r>
    <x v="38"/>
    <x v="162"/>
    <x v="3"/>
    <x v="7"/>
    <s v="PX38QZA"/>
    <x v="511"/>
    <d v="2019-07-15T00:00:00"/>
    <x v="178"/>
    <n v="108"/>
  </r>
  <r>
    <x v="38"/>
    <x v="162"/>
    <x v="3"/>
    <x v="5"/>
    <s v="QB81S0A"/>
    <x v="505"/>
    <d v="2019-07-16T00:00:00"/>
    <x v="178"/>
    <n v="1240"/>
  </r>
  <r>
    <x v="3"/>
    <x v="179"/>
    <x v="3"/>
    <x v="5"/>
    <s v="QS30D0A"/>
    <x v="465"/>
    <d v="2019-07-16T00:00:00"/>
    <x v="178"/>
    <n v="250"/>
  </r>
  <r>
    <x v="43"/>
    <x v="175"/>
    <x v="3"/>
    <x v="5"/>
    <s v="1512144"/>
    <x v="286"/>
    <d v="2019-07-15T00:00:00"/>
    <x v="178"/>
    <n v="125"/>
  </r>
  <r>
    <x v="43"/>
    <x v="175"/>
    <x v="3"/>
    <x v="7"/>
    <s v="PX38JZA"/>
    <x v="698"/>
    <d v="2019-07-15T00:00:00"/>
    <x v="178"/>
    <n v="107"/>
  </r>
  <r>
    <x v="43"/>
    <x v="175"/>
    <x v="3"/>
    <x v="7"/>
    <s v="PX40CZA"/>
    <x v="23"/>
    <d v="2019-07-15T00:00:00"/>
    <x v="178"/>
    <n v="287"/>
  </r>
  <r>
    <x v="43"/>
    <x v="175"/>
    <x v="3"/>
    <x v="5"/>
    <s v="QB82A0A"/>
    <x v="465"/>
    <d v="2019-07-16T00:00:00"/>
    <x v="178"/>
    <n v="250"/>
  </r>
  <r>
    <x v="43"/>
    <x v="176"/>
    <x v="4"/>
    <x v="5"/>
    <s v="1512131"/>
    <x v="133"/>
    <d v="2019-07-15T00:00:00"/>
    <x v="178"/>
    <n v="42"/>
  </r>
  <r>
    <x v="44"/>
    <x v="177"/>
    <x v="3"/>
    <x v="5"/>
    <s v="1507507"/>
    <x v="84"/>
    <d v="2019-07-15T00:00:00"/>
    <x v="178"/>
    <n v="26"/>
  </r>
  <r>
    <x v="44"/>
    <x v="177"/>
    <x v="3"/>
    <x v="7"/>
    <s v="PK80QZA"/>
    <x v="68"/>
    <d v="2019-07-15T00:00:00"/>
    <x v="178"/>
    <n v="50"/>
  </r>
  <r>
    <x v="5"/>
    <x v="79"/>
    <x v="3"/>
    <x v="3"/>
    <s v="QV81NHA"/>
    <x v="632"/>
    <d v="2019-07-18T00:00:00"/>
    <x v="179"/>
    <n v="766"/>
  </r>
  <r>
    <x v="5"/>
    <x v="79"/>
    <x v="3"/>
    <x v="3"/>
    <s v="QV81STA"/>
    <x v="989"/>
    <d v="2019-07-18T00:00:00"/>
    <x v="179"/>
    <n v="1161"/>
  </r>
  <r>
    <x v="5"/>
    <x v="80"/>
    <x v="4"/>
    <x v="3"/>
    <s v="QV81KTA"/>
    <x v="57"/>
    <d v="2019-07-18T00:00:00"/>
    <x v="179"/>
    <n v="12"/>
  </r>
  <r>
    <x v="5"/>
    <x v="80"/>
    <x v="4"/>
    <x v="3"/>
    <s v="QV81VHA"/>
    <x v="72"/>
    <d v="2019-07-18T00:00:00"/>
    <x v="179"/>
    <n v="174"/>
  </r>
  <r>
    <x v="37"/>
    <x v="160"/>
    <x v="3"/>
    <x v="1"/>
    <s v="PX26L5A"/>
    <x v="511"/>
    <d v="2019-07-18T00:00:00"/>
    <x v="179"/>
    <n v="107"/>
  </r>
  <r>
    <x v="37"/>
    <x v="160"/>
    <x v="3"/>
    <x v="2"/>
    <s v="PX27OGA"/>
    <x v="234"/>
    <d v="2019-07-18T00:00:00"/>
    <x v="179"/>
    <n v="70"/>
  </r>
  <r>
    <x v="37"/>
    <x v="160"/>
    <x v="3"/>
    <x v="3"/>
    <s v="QV78FHA"/>
    <x v="758"/>
    <d v="2019-07-18T00:00:00"/>
    <x v="179"/>
    <n v="617"/>
  </r>
  <r>
    <x v="37"/>
    <x v="160"/>
    <x v="3"/>
    <x v="3"/>
    <s v="QV81ETA"/>
    <x v="990"/>
    <d v="2019-07-18T00:00:00"/>
    <x v="179"/>
    <n v="702"/>
  </r>
  <r>
    <x v="37"/>
    <x v="161"/>
    <x v="4"/>
    <x v="3"/>
    <s v="QV80PHA"/>
    <x v="889"/>
    <d v="2019-07-18T00:00:00"/>
    <x v="179"/>
    <n v="409"/>
  </r>
  <r>
    <x v="38"/>
    <x v="162"/>
    <x v="3"/>
    <x v="1"/>
    <s v="PX26W5A"/>
    <x v="991"/>
    <d v="2019-07-18T00:00:00"/>
    <x v="179"/>
    <n v="559"/>
  </r>
  <r>
    <x v="38"/>
    <x v="162"/>
    <x v="3"/>
    <x v="2"/>
    <s v="PX26YGA"/>
    <x v="175"/>
    <d v="2019-07-18T00:00:00"/>
    <x v="179"/>
    <n v="175"/>
  </r>
  <r>
    <x v="38"/>
    <x v="162"/>
    <x v="3"/>
    <x v="3"/>
    <s v="QV79ATA"/>
    <x v="992"/>
    <d v="2019-07-18T00:00:00"/>
    <x v="179"/>
    <n v="2789"/>
  </r>
  <r>
    <x v="38"/>
    <x v="162"/>
    <x v="3"/>
    <x v="3"/>
    <s v="QV81RHA"/>
    <x v="993"/>
    <d v="2019-07-18T00:00:00"/>
    <x v="179"/>
    <n v="4215"/>
  </r>
  <r>
    <x v="38"/>
    <x v="163"/>
    <x v="4"/>
    <x v="1"/>
    <s v="PX27F5A"/>
    <x v="994"/>
    <d v="2019-07-18T00:00:00"/>
    <x v="179"/>
    <n v="151"/>
  </r>
  <r>
    <x v="38"/>
    <x v="163"/>
    <x v="4"/>
    <x v="2"/>
    <s v="PX27QGA"/>
    <x v="2"/>
    <d v="2019-07-18T00:00:00"/>
    <x v="179"/>
    <n v="76"/>
  </r>
  <r>
    <x v="38"/>
    <x v="163"/>
    <x v="4"/>
    <x v="3"/>
    <s v="QV78PTA"/>
    <x v="352"/>
    <d v="2019-07-18T00:00:00"/>
    <x v="179"/>
    <n v="75"/>
  </r>
  <r>
    <x v="38"/>
    <x v="163"/>
    <x v="4"/>
    <x v="3"/>
    <s v="QV79PHA"/>
    <x v="309"/>
    <d v="2019-07-18T00:00:00"/>
    <x v="179"/>
    <n v="381"/>
  </r>
  <r>
    <x v="38"/>
    <x v="163"/>
    <x v="4"/>
    <x v="3"/>
    <s v="QV80WTA"/>
    <x v="210"/>
    <d v="2019-07-18T00:00:00"/>
    <x v="179"/>
    <n v="161"/>
  </r>
  <r>
    <x v="3"/>
    <x v="173"/>
    <x v="3"/>
    <x v="3"/>
    <s v="QM06BHA"/>
    <x v="723"/>
    <d v="2019-07-18T00:00:00"/>
    <x v="179"/>
    <n v="554"/>
  </r>
  <r>
    <x v="3"/>
    <x v="173"/>
    <x v="3"/>
    <x v="3"/>
    <s v="QV78OTA"/>
    <x v="258"/>
    <d v="2019-07-18T00:00:00"/>
    <x v="179"/>
    <n v="83"/>
  </r>
  <r>
    <x v="3"/>
    <x v="173"/>
    <x v="3"/>
    <x v="3"/>
    <s v="QV79GHA"/>
    <x v="995"/>
    <d v="2019-07-18T00:00:00"/>
    <x v="179"/>
    <n v="738"/>
  </r>
  <r>
    <x v="3"/>
    <x v="174"/>
    <x v="4"/>
    <x v="3"/>
    <s v="QV79FTA"/>
    <x v="511"/>
    <d v="2019-07-18T00:00:00"/>
    <x v="179"/>
    <n v="102"/>
  </r>
  <r>
    <x v="3"/>
    <x v="174"/>
    <x v="4"/>
    <x v="3"/>
    <s v="QV80BHA"/>
    <x v="72"/>
    <d v="2019-07-18T00:00:00"/>
    <x v="179"/>
    <n v="165"/>
  </r>
  <r>
    <x v="3"/>
    <x v="179"/>
    <x v="3"/>
    <x v="3"/>
    <s v="QW62YTA"/>
    <x v="996"/>
    <d v="2019-07-18T00:00:00"/>
    <x v="179"/>
    <n v="1278"/>
  </r>
  <r>
    <x v="3"/>
    <x v="179"/>
    <x v="3"/>
    <x v="3"/>
    <s v="QW63QHA"/>
    <x v="997"/>
    <d v="2019-07-18T00:00:00"/>
    <x v="179"/>
    <n v="1683"/>
  </r>
  <r>
    <x v="3"/>
    <x v="180"/>
    <x v="4"/>
    <x v="3"/>
    <s v="QW62XHA"/>
    <x v="476"/>
    <d v="2019-07-18T00:00:00"/>
    <x v="179"/>
    <n v="329"/>
  </r>
  <r>
    <x v="43"/>
    <x v="175"/>
    <x v="3"/>
    <x v="3"/>
    <s v="QV77JHA"/>
    <x v="998"/>
    <d v="2019-07-18T00:00:00"/>
    <x v="179"/>
    <n v="1001"/>
  </r>
  <r>
    <x v="43"/>
    <x v="175"/>
    <x v="3"/>
    <x v="3"/>
    <s v="QV78GTA"/>
    <x v="819"/>
    <d v="2019-07-18T00:00:00"/>
    <x v="179"/>
    <n v="987"/>
  </r>
  <r>
    <x v="43"/>
    <x v="175"/>
    <x v="3"/>
    <x v="2"/>
    <s v="QV78HGA"/>
    <x v="839"/>
    <d v="2019-07-25T00:00:00"/>
    <x v="179"/>
    <n v="122"/>
  </r>
  <r>
    <x v="43"/>
    <x v="175"/>
    <x v="3"/>
    <x v="3"/>
    <s v="QV79OHA"/>
    <x v="802"/>
    <d v="2019-07-18T00:00:00"/>
    <x v="179"/>
    <n v="1445"/>
  </r>
  <r>
    <x v="43"/>
    <x v="176"/>
    <x v="4"/>
    <x v="3"/>
    <s v="QV77ETA"/>
    <x v="368"/>
    <d v="2019-07-18T00:00:00"/>
    <x v="179"/>
    <n v="206"/>
  </r>
  <r>
    <x v="43"/>
    <x v="176"/>
    <x v="4"/>
    <x v="3"/>
    <s v="QV77KHA"/>
    <x v="770"/>
    <d v="2019-07-18T00:00:00"/>
    <x v="179"/>
    <n v="311"/>
  </r>
  <r>
    <x v="43"/>
    <x v="176"/>
    <x v="4"/>
    <x v="3"/>
    <s v="QV79LTA"/>
    <x v="807"/>
    <d v="2019-07-18T00:00:00"/>
    <x v="179"/>
    <n v="252"/>
  </r>
  <r>
    <x v="43"/>
    <x v="176"/>
    <x v="4"/>
    <x v="3"/>
    <s v="QV81AHA"/>
    <x v="999"/>
    <d v="2019-07-18T00:00:00"/>
    <x v="179"/>
    <n v="396"/>
  </r>
  <r>
    <x v="5"/>
    <x v="79"/>
    <x v="3"/>
    <x v="5"/>
    <s v="1515057"/>
    <x v="59"/>
    <d v="2019-07-23T00:00:00"/>
    <x v="180"/>
    <n v="8"/>
  </r>
  <r>
    <x v="5"/>
    <x v="79"/>
    <x v="3"/>
    <x v="5"/>
    <s v="QB81N0A"/>
    <x v="133"/>
    <d v="2019-07-22T00:00:00"/>
    <x v="180"/>
    <n v="42"/>
  </r>
  <r>
    <x v="37"/>
    <x v="160"/>
    <x v="3"/>
    <x v="3"/>
    <s v="PX27EVA"/>
    <x v="212"/>
    <d v="2019-07-21T00:00:00"/>
    <x v="180"/>
    <n v="453"/>
  </r>
  <r>
    <x v="37"/>
    <x v="160"/>
    <x v="3"/>
    <x v="3"/>
    <s v="PX27EYA"/>
    <x v="185"/>
    <d v="2019-07-21T00:00:00"/>
    <x v="180"/>
    <n v="320"/>
  </r>
  <r>
    <x v="38"/>
    <x v="162"/>
    <x v="3"/>
    <x v="5"/>
    <s v="1513742"/>
    <x v="1000"/>
    <d v="2019-07-22T00:00:00"/>
    <x v="180"/>
    <n v="440"/>
  </r>
  <r>
    <x v="38"/>
    <x v="162"/>
    <x v="3"/>
    <x v="5"/>
    <s v="1514363"/>
    <x v="183"/>
    <d v="2019-07-23T00:00:00"/>
    <x v="180"/>
    <n v="132"/>
  </r>
  <r>
    <x v="38"/>
    <x v="162"/>
    <x v="3"/>
    <x v="3"/>
    <s v="PX28FVA"/>
    <x v="1001"/>
    <d v="2019-07-21T00:00:00"/>
    <x v="180"/>
    <n v="1486"/>
  </r>
  <r>
    <x v="38"/>
    <x v="162"/>
    <x v="3"/>
    <x v="3"/>
    <s v="PX28FYA"/>
    <x v="1002"/>
    <d v="2019-07-21T00:00:00"/>
    <x v="180"/>
    <n v="1019"/>
  </r>
  <r>
    <x v="38"/>
    <x v="162"/>
    <x v="3"/>
    <x v="3"/>
    <s v="QB81T0A"/>
    <x v="1003"/>
    <d v="2019-07-22T00:00:00"/>
    <x v="180"/>
    <n v="652"/>
  </r>
  <r>
    <x v="38"/>
    <x v="163"/>
    <x v="4"/>
    <x v="5"/>
    <s v="1516588"/>
    <x v="380"/>
    <d v="2019-07-23T00:00:00"/>
    <x v="180"/>
    <n v="21"/>
  </r>
  <r>
    <x v="38"/>
    <x v="163"/>
    <x v="4"/>
    <x v="3"/>
    <s v="PX27MVA"/>
    <x v="897"/>
    <d v="2019-07-21T00:00:00"/>
    <x v="180"/>
    <n v="150"/>
  </r>
  <r>
    <x v="38"/>
    <x v="163"/>
    <x v="4"/>
    <x v="3"/>
    <s v="PX27MYA"/>
    <x v="86"/>
    <d v="2019-07-21T00:00:00"/>
    <x v="180"/>
    <n v="157"/>
  </r>
  <r>
    <x v="3"/>
    <x v="173"/>
    <x v="3"/>
    <x v="5"/>
    <n v="1518649"/>
    <x v="376"/>
    <d v="2019-07-22T00:00:00"/>
    <x v="180"/>
    <n v="20"/>
  </r>
  <r>
    <x v="3"/>
    <x v="173"/>
    <x v="3"/>
    <x v="5"/>
    <n v="1518653"/>
    <x v="59"/>
    <d v="2019-07-23T00:00:00"/>
    <x v="180"/>
    <n v="8"/>
  </r>
  <r>
    <x v="3"/>
    <x v="179"/>
    <x v="3"/>
    <x v="5"/>
    <n v="1518794"/>
    <x v="790"/>
    <d v="2019-07-22T00:00:00"/>
    <x v="180"/>
    <n v="314"/>
  </r>
  <r>
    <x v="3"/>
    <x v="179"/>
    <x v="3"/>
    <x v="5"/>
    <n v="1518796"/>
    <x v="36"/>
    <d v="2019-07-23T00:00:00"/>
    <x v="180"/>
    <n v="271"/>
  </r>
  <r>
    <x v="43"/>
    <x v="175"/>
    <x v="3"/>
    <x v="5"/>
    <s v="1513755"/>
    <x v="373"/>
    <d v="2019-07-23T00:00:00"/>
    <x v="180"/>
    <n v="124"/>
  </r>
  <r>
    <x v="43"/>
    <x v="175"/>
    <x v="3"/>
    <x v="5"/>
    <s v="1513764"/>
    <x v="87"/>
    <d v="2019-07-22T00:00:00"/>
    <x v="180"/>
    <n v="70"/>
  </r>
  <r>
    <x v="43"/>
    <x v="175"/>
    <x v="3"/>
    <x v="5"/>
    <s v="QB82B0A"/>
    <x v="693"/>
    <d v="2019-07-22T00:00:00"/>
    <x v="180"/>
    <n v="249"/>
  </r>
  <r>
    <x v="45"/>
    <x v="181"/>
    <x v="3"/>
    <x v="5"/>
    <n v="1520541"/>
    <x v="379"/>
    <d v="2019-07-22T00:00:00"/>
    <x v="180"/>
    <n v="388"/>
  </r>
  <r>
    <x v="45"/>
    <x v="181"/>
    <x v="3"/>
    <x v="5"/>
    <n v="1520645"/>
    <x v="102"/>
    <d v="2019-07-23T00:00:00"/>
    <x v="180"/>
    <n v="48"/>
  </r>
  <r>
    <x v="5"/>
    <x v="79"/>
    <x v="3"/>
    <x v="1"/>
    <s v="QV79X5A"/>
    <x v="347"/>
    <d v="2019-07-25T00:00:00"/>
    <x v="181"/>
    <n v="269"/>
  </r>
  <r>
    <x v="5"/>
    <x v="79"/>
    <x v="3"/>
    <x v="2"/>
    <s v="QV80UGA"/>
    <x v="471"/>
    <d v="2019-07-25T00:00:00"/>
    <x v="181"/>
    <n v="84"/>
  </r>
  <r>
    <x v="5"/>
    <x v="80"/>
    <x v="4"/>
    <x v="3"/>
    <s v="PX25DHA"/>
    <x v="205"/>
    <d v="2019-07-25T00:00:00"/>
    <x v="181"/>
    <n v="196"/>
  </r>
  <r>
    <x v="5"/>
    <x v="80"/>
    <x v="4"/>
    <x v="2"/>
    <s v="QV80JGA"/>
    <x v="68"/>
    <d v="2019-07-25T00:00:00"/>
    <x v="181"/>
    <n v="50"/>
  </r>
  <r>
    <x v="5"/>
    <x v="80"/>
    <x v="4"/>
    <x v="1"/>
    <s v="QV81C5A"/>
    <x v="68"/>
    <d v="2019-07-25T00:00:00"/>
    <x v="181"/>
    <n v="52"/>
  </r>
  <r>
    <x v="37"/>
    <x v="160"/>
    <x v="3"/>
    <x v="2"/>
    <s v="QV78KGA"/>
    <x v="55"/>
    <d v="2019-07-25T00:00:00"/>
    <x v="181"/>
    <n v="98"/>
  </r>
  <r>
    <x v="37"/>
    <x v="160"/>
    <x v="3"/>
    <x v="1"/>
    <s v="QV79K5A"/>
    <x v="252"/>
    <d v="2019-07-25T00:00:00"/>
    <x v="181"/>
    <n v="204"/>
  </r>
  <r>
    <x v="37"/>
    <x v="160"/>
    <x v="3"/>
    <x v="3"/>
    <s v="QV80MHA"/>
    <x v="1004"/>
    <d v="2019-07-18T00:00:00"/>
    <x v="181"/>
    <n v="999"/>
  </r>
  <r>
    <x v="37"/>
    <x v="160"/>
    <x v="3"/>
    <x v="2"/>
    <s v="QV82BGA"/>
    <x v="183"/>
    <d v="2019-07-25T00:00:00"/>
    <x v="181"/>
    <n v="135"/>
  </r>
  <r>
    <x v="37"/>
    <x v="161"/>
    <x v="4"/>
    <x v="2"/>
    <s v="QV81UGA"/>
    <x v="28"/>
    <d v="2019-07-25T00:00:00"/>
    <x v="181"/>
    <n v="115"/>
  </r>
  <r>
    <x v="38"/>
    <x v="162"/>
    <x v="3"/>
    <x v="1"/>
    <s v="QV78N5A"/>
    <x v="1005"/>
    <d v="2019-07-25T00:00:00"/>
    <x v="181"/>
    <n v="763"/>
  </r>
  <r>
    <x v="38"/>
    <x v="162"/>
    <x v="3"/>
    <x v="2"/>
    <s v="QV80EGA"/>
    <x v="1006"/>
    <d v="2019-07-25T00:00:00"/>
    <x v="181"/>
    <n v="659"/>
  </r>
  <r>
    <x v="38"/>
    <x v="163"/>
    <x v="4"/>
    <x v="1"/>
    <s v="QV78Z5A"/>
    <x v="40"/>
    <d v="2019-07-25T00:00:00"/>
    <x v="181"/>
    <n v="60"/>
  </r>
  <r>
    <x v="38"/>
    <x v="163"/>
    <x v="4"/>
    <x v="1"/>
    <s v="QV79R5A"/>
    <x v="1007"/>
    <d v="2019-07-25T00:00:00"/>
    <x v="181"/>
    <n v="107"/>
  </r>
  <r>
    <x v="38"/>
    <x v="163"/>
    <x v="4"/>
    <x v="2"/>
    <s v="QV80OGA"/>
    <x v="196"/>
    <d v="2019-07-25T00:00:00"/>
    <x v="181"/>
    <n v="150"/>
  </r>
  <r>
    <x v="3"/>
    <x v="173"/>
    <x v="3"/>
    <x v="2"/>
    <s v="QM05YGA"/>
    <x v="42"/>
    <d v="2019-07-25T00:00:00"/>
    <x v="181"/>
    <n v="54"/>
  </r>
  <r>
    <x v="3"/>
    <x v="173"/>
    <x v="3"/>
    <x v="3"/>
    <s v="QV79T5A"/>
    <x v="943"/>
    <d v="2019-07-25T00:00:00"/>
    <x v="181"/>
    <n v="58"/>
  </r>
  <r>
    <x v="3"/>
    <x v="173"/>
    <x v="3"/>
    <x v="2"/>
    <s v="QV80CGA"/>
    <x v="282"/>
    <d v="2019-07-25T00:00:00"/>
    <x v="181"/>
    <n v="91"/>
  </r>
  <r>
    <x v="3"/>
    <x v="174"/>
    <x v="4"/>
    <x v="1"/>
    <s v="QV78U5A"/>
    <x v="258"/>
    <d v="2019-07-25T00:00:00"/>
    <x v="181"/>
    <n v="83"/>
  </r>
  <r>
    <x v="3"/>
    <x v="174"/>
    <x v="4"/>
    <x v="3"/>
    <s v="QV81TGA"/>
    <x v="68"/>
    <d v="2019-07-25T00:00:00"/>
    <x v="181"/>
    <n v="50"/>
  </r>
  <r>
    <x v="3"/>
    <x v="179"/>
    <x v="3"/>
    <x v="1"/>
    <s v="QW63F5A"/>
    <x v="529"/>
    <d v="2019-07-25T00:00:00"/>
    <x v="181"/>
    <n v="448"/>
  </r>
  <r>
    <x v="3"/>
    <x v="179"/>
    <x v="3"/>
    <x v="2"/>
    <s v="QW63OGA"/>
    <x v="848"/>
    <d v="2019-07-25T00:00:00"/>
    <x v="181"/>
    <n v="215"/>
  </r>
  <r>
    <x v="3"/>
    <x v="180"/>
    <x v="4"/>
    <x v="2"/>
    <s v="QW62WGA"/>
    <x v="7"/>
    <d v="2019-07-25T00:00:00"/>
    <x v="181"/>
    <n v="100"/>
  </r>
  <r>
    <x v="3"/>
    <x v="180"/>
    <x v="4"/>
    <x v="1"/>
    <s v="QW63A5A"/>
    <x v="112"/>
    <d v="2019-07-25T00:00:00"/>
    <x v="181"/>
    <n v="219"/>
  </r>
  <r>
    <x v="43"/>
    <x v="175"/>
    <x v="3"/>
    <x v="1"/>
    <s v="PX38N5A"/>
    <x v="549"/>
    <d v="2019-07-25T00:00:00"/>
    <x v="181"/>
    <n v="111"/>
  </r>
  <r>
    <x v="43"/>
    <x v="175"/>
    <x v="3"/>
    <x v="1"/>
    <s v="QV77Y5A"/>
    <x v="953"/>
    <d v="2019-07-25T00:00:00"/>
    <x v="181"/>
    <n v="254"/>
  </r>
  <r>
    <x v="43"/>
    <x v="175"/>
    <x v="3"/>
    <x v="2"/>
    <s v="QV80QGA"/>
    <x v="238"/>
    <d v="2019-07-25T00:00:00"/>
    <x v="181"/>
    <n v="200"/>
  </r>
  <r>
    <x v="43"/>
    <x v="176"/>
    <x v="4"/>
    <x v="2"/>
    <s v="QV77DGA"/>
    <x v="1008"/>
    <d v="2019-07-25T00:00:00"/>
    <x v="181"/>
    <n v="144"/>
  </r>
  <r>
    <x v="43"/>
    <x v="176"/>
    <x v="4"/>
    <x v="1"/>
    <s v="QV77N5A"/>
    <x v="257"/>
    <d v="2019-07-25T00:00:00"/>
    <x v="181"/>
    <n v="146"/>
  </r>
  <r>
    <x v="43"/>
    <x v="176"/>
    <x v="4"/>
    <x v="2"/>
    <s v="QV79IGA"/>
    <x v="258"/>
    <d v="2019-07-25T00:00:00"/>
    <x v="181"/>
    <n v="83"/>
  </r>
  <r>
    <x v="43"/>
    <x v="176"/>
    <x v="4"/>
    <x v="1"/>
    <s v="QV81F5A"/>
    <x v="512"/>
    <d v="2019-07-25T00:00:00"/>
    <x v="181"/>
    <n v="171"/>
  </r>
  <r>
    <x v="45"/>
    <x v="182"/>
    <x v="3"/>
    <x v="2"/>
    <s v="PK67BGA"/>
    <x v="626"/>
    <d v="2019-07-25T00:00:00"/>
    <x v="181"/>
    <n v="160"/>
  </r>
  <r>
    <x v="45"/>
    <x v="182"/>
    <x v="3"/>
    <x v="1"/>
    <s v="PK67X5A"/>
    <x v="186"/>
    <d v="2019-07-25T00:00:00"/>
    <x v="181"/>
    <n v="69"/>
  </r>
  <r>
    <x v="45"/>
    <x v="182"/>
    <x v="3"/>
    <x v="3"/>
    <s v="PK68PHA"/>
    <x v="877"/>
    <d v="2019-07-18T00:00:00"/>
    <x v="181"/>
    <n v="937"/>
  </r>
  <r>
    <x v="45"/>
    <x v="182"/>
    <x v="3"/>
    <x v="3"/>
    <s v="PK72ATA"/>
    <x v="85"/>
    <d v="2019-07-18T00:00:00"/>
    <x v="181"/>
    <n v="99"/>
  </r>
  <r>
    <x v="45"/>
    <x v="181"/>
    <x v="3"/>
    <x v="2"/>
    <s v="QV79YGA"/>
    <x v="1009"/>
    <d v="2019-07-25T00:00:00"/>
    <x v="181"/>
    <n v="211"/>
  </r>
  <r>
    <x v="45"/>
    <x v="181"/>
    <x v="3"/>
    <x v="1"/>
    <s v="QV80G5A"/>
    <x v="527"/>
    <d v="2019-07-25T00:00:00"/>
    <x v="181"/>
    <n v="114"/>
  </r>
  <r>
    <x v="45"/>
    <x v="181"/>
    <x v="3"/>
    <x v="3"/>
    <s v="QV81OHA"/>
    <x v="1010"/>
    <d v="2019-07-18T00:00:00"/>
    <x v="181"/>
    <n v="1205"/>
  </r>
  <r>
    <x v="45"/>
    <x v="181"/>
    <x v="3"/>
    <x v="3"/>
    <s v="QV82DTA"/>
    <x v="674"/>
    <d v="2019-07-18T00:00:00"/>
    <x v="181"/>
    <n v="159"/>
  </r>
  <r>
    <x v="3"/>
    <x v="179"/>
    <x v="3"/>
    <x v="3"/>
    <s v="QK55WYA"/>
    <x v="1011"/>
    <d v="2019-07-23T00:00:00"/>
    <x v="182"/>
    <n v="747"/>
  </r>
  <r>
    <x v="3"/>
    <x v="180"/>
    <x v="4"/>
    <x v="3"/>
    <s v="QL58XYA"/>
    <x v="313"/>
    <d v="2019-07-23T00:00:00"/>
    <x v="182"/>
    <n v="134"/>
  </r>
  <r>
    <x v="3"/>
    <x v="180"/>
    <x v="4"/>
    <x v="3"/>
    <s v="QL59CYA"/>
    <x v="549"/>
    <d v="2019-07-23T00:00:00"/>
    <x v="182"/>
    <n v="118"/>
  </r>
  <r>
    <x v="37"/>
    <x v="161"/>
    <x v="4"/>
    <x v="5"/>
    <n v="1535659"/>
    <x v="37"/>
    <d v="2019-06-10T00:00:00"/>
    <x v="183"/>
    <n v="35"/>
  </r>
  <r>
    <x v="3"/>
    <x v="179"/>
    <x v="3"/>
    <x v="2"/>
    <s v="QK55CGA"/>
    <x v="871"/>
    <d v="2019-07-24T00:00:00"/>
    <x v="183"/>
    <n v="163"/>
  </r>
  <r>
    <x v="3"/>
    <x v="179"/>
    <x v="3"/>
    <x v="1"/>
    <s v="QK55N5A"/>
    <x v="598"/>
    <d v="2019-07-24T00:00:00"/>
    <x v="183"/>
    <n v="468"/>
  </r>
  <r>
    <x v="3"/>
    <x v="179"/>
    <x v="3"/>
    <x v="1"/>
    <s v="QK55V5A"/>
    <x v="213"/>
    <d v="2019-07-24T00:00:00"/>
    <x v="183"/>
    <n v="297"/>
  </r>
  <r>
    <x v="3"/>
    <x v="179"/>
    <x v="3"/>
    <x v="3"/>
    <s v="QK55WVA"/>
    <x v="892"/>
    <d v="2019-07-24T00:00:00"/>
    <x v="183"/>
    <n v="983"/>
  </r>
  <r>
    <x v="3"/>
    <x v="180"/>
    <x v="4"/>
    <x v="2"/>
    <s v="QK10GGA"/>
    <x v="334"/>
    <d v="2019-07-24T00:00:00"/>
    <x v="183"/>
    <n v="89"/>
  </r>
  <r>
    <x v="3"/>
    <x v="180"/>
    <x v="4"/>
    <x v="1"/>
    <s v="QK10I5A"/>
    <x v="461"/>
    <d v="2019-07-24T00:00:00"/>
    <x v="183"/>
    <n v="74"/>
  </r>
  <r>
    <x v="3"/>
    <x v="180"/>
    <x v="4"/>
    <x v="1"/>
    <s v="QK10K5A"/>
    <x v="2"/>
    <d v="2019-07-24T00:00:00"/>
    <x v="183"/>
    <n v="74"/>
  </r>
  <r>
    <x v="3"/>
    <x v="180"/>
    <x v="4"/>
    <x v="3"/>
    <s v="QK10TGA"/>
    <x v="739"/>
    <d v="2019-07-24T00:00:00"/>
    <x v="183"/>
    <n v="88"/>
  </r>
  <r>
    <x v="3"/>
    <x v="180"/>
    <x v="4"/>
    <x v="3"/>
    <s v="QL58XVA"/>
    <x v="897"/>
    <d v="2019-07-24T00:00:00"/>
    <x v="183"/>
    <n v="145"/>
  </r>
  <r>
    <x v="3"/>
    <x v="180"/>
    <x v="4"/>
    <x v="3"/>
    <s v="QL59CVA"/>
    <x v="192"/>
    <d v="2019-07-24T00:00:00"/>
    <x v="183"/>
    <n v="131"/>
  </r>
  <r>
    <x v="43"/>
    <x v="175"/>
    <x v="3"/>
    <x v="5"/>
    <s v="QB82C0A"/>
    <x v="295"/>
    <d v="2019-07-22T00:00:00"/>
    <x v="183"/>
    <n v="10"/>
  </r>
  <r>
    <x v="5"/>
    <x v="79"/>
    <x v="3"/>
    <x v="3"/>
    <s v="QV81SVA"/>
    <x v="326"/>
    <d v="2019-07-28T00:00:00"/>
    <x v="184"/>
    <n v="1153"/>
  </r>
  <r>
    <x v="5"/>
    <x v="79"/>
    <x v="3"/>
    <x v="3"/>
    <s v="QV81SYA"/>
    <x v="1012"/>
    <d v="2019-07-28T00:00:00"/>
    <x v="184"/>
    <n v="768"/>
  </r>
  <r>
    <x v="5"/>
    <x v="80"/>
    <x v="4"/>
    <x v="3"/>
    <s v="QV81KVA"/>
    <x v="860"/>
    <d v="2019-07-28T00:00:00"/>
    <x v="184"/>
    <n v="34"/>
  </r>
  <r>
    <x v="5"/>
    <x v="80"/>
    <x v="4"/>
    <x v="3"/>
    <s v="QV81KYA"/>
    <x v="444"/>
    <d v="2019-07-28T00:00:00"/>
    <x v="184"/>
    <n v="59"/>
  </r>
  <r>
    <x v="37"/>
    <x v="160"/>
    <x v="3"/>
    <x v="3"/>
    <s v="QV81EVA"/>
    <x v="1013"/>
    <d v="2019-07-28T00:00:00"/>
    <x v="184"/>
    <n v="743"/>
  </r>
  <r>
    <x v="37"/>
    <x v="160"/>
    <x v="3"/>
    <x v="3"/>
    <s v="QV81EYA"/>
    <x v="842"/>
    <d v="2019-07-28T00:00:00"/>
    <x v="184"/>
    <n v="522"/>
  </r>
  <r>
    <x v="38"/>
    <x v="162"/>
    <x v="3"/>
    <x v="3"/>
    <s v="QV79AVA"/>
    <x v="1014"/>
    <d v="2019-07-28T00:00:00"/>
    <x v="184"/>
    <n v="2771"/>
  </r>
  <r>
    <x v="38"/>
    <x v="162"/>
    <x v="3"/>
    <x v="3"/>
    <s v="QV79AYA"/>
    <x v="608"/>
    <d v="2019-07-28T00:00:00"/>
    <x v="184"/>
    <n v="1869"/>
  </r>
  <r>
    <x v="38"/>
    <x v="163"/>
    <x v="4"/>
    <x v="3"/>
    <s v="QV78PVA"/>
    <x v="91"/>
    <d v="2019-07-28T00:00:00"/>
    <x v="184"/>
    <n v="66"/>
  </r>
  <r>
    <x v="38"/>
    <x v="163"/>
    <x v="4"/>
    <x v="3"/>
    <s v="QV78PYA"/>
    <x v="148"/>
    <d v="2019-07-28T00:00:00"/>
    <x v="184"/>
    <n v="94"/>
  </r>
  <r>
    <x v="38"/>
    <x v="163"/>
    <x v="4"/>
    <x v="3"/>
    <s v="QV80WVA"/>
    <x v="147"/>
    <d v="2019-07-28T00:00:00"/>
    <x v="184"/>
    <n v="193"/>
  </r>
  <r>
    <x v="38"/>
    <x v="163"/>
    <x v="4"/>
    <x v="3"/>
    <s v="QV80WYA"/>
    <x v="370"/>
    <d v="2019-07-28T00:00:00"/>
    <x v="184"/>
    <n v="205"/>
  </r>
  <r>
    <x v="3"/>
    <x v="173"/>
    <x v="3"/>
    <x v="3"/>
    <s v="QV78OVA"/>
    <x v="199"/>
    <d v="2019-07-28T00:00:00"/>
    <x v="184"/>
    <n v="79"/>
  </r>
  <r>
    <x v="3"/>
    <x v="173"/>
    <x v="3"/>
    <x v="3"/>
    <s v="QV78OYA"/>
    <x v="70"/>
    <d v="2019-07-28T00:00:00"/>
    <x v="184"/>
    <n v="77"/>
  </r>
  <r>
    <x v="3"/>
    <x v="174"/>
    <x v="4"/>
    <x v="3"/>
    <s v="QV79FVA"/>
    <x v="436"/>
    <d v="2019-07-28T00:00:00"/>
    <x v="184"/>
    <n v="98"/>
  </r>
  <r>
    <x v="3"/>
    <x v="174"/>
    <x v="4"/>
    <x v="3"/>
    <s v="QV79FYA"/>
    <x v="183"/>
    <d v="2019-07-28T00:00:00"/>
    <x v="184"/>
    <n v="132"/>
  </r>
  <r>
    <x v="3"/>
    <x v="179"/>
    <x v="3"/>
    <x v="3"/>
    <s v="QW62YVA"/>
    <x v="1015"/>
    <d v="2019-07-28T00:00:00"/>
    <x v="184"/>
    <n v="1281"/>
  </r>
  <r>
    <x v="3"/>
    <x v="179"/>
    <x v="3"/>
    <x v="3"/>
    <s v="QW62YYA"/>
    <x v="962"/>
    <d v="2019-07-28T00:00:00"/>
    <x v="184"/>
    <n v="878"/>
  </r>
  <r>
    <x v="3"/>
    <x v="180"/>
    <x v="4"/>
    <x v="3"/>
    <s v="QW63TVA"/>
    <x v="1016"/>
    <d v="2019-07-28T00:00:00"/>
    <x v="184"/>
    <n v="321"/>
  </r>
  <r>
    <x v="3"/>
    <x v="180"/>
    <x v="4"/>
    <x v="3"/>
    <s v="QW63TYA"/>
    <x v="379"/>
    <d v="2019-07-28T00:00:00"/>
    <x v="184"/>
    <n v="380"/>
  </r>
  <r>
    <x v="43"/>
    <x v="175"/>
    <x v="3"/>
    <x v="3"/>
    <s v="QV78GVA"/>
    <x v="1017"/>
    <d v="2019-07-28T00:00:00"/>
    <x v="184"/>
    <n v="952"/>
  </r>
  <r>
    <x v="43"/>
    <x v="175"/>
    <x v="3"/>
    <x v="3"/>
    <s v="QV78GYA"/>
    <x v="1018"/>
    <d v="2019-07-28T00:00:00"/>
    <x v="184"/>
    <n v="626"/>
  </r>
  <r>
    <x v="43"/>
    <x v="176"/>
    <x v="4"/>
    <x v="3"/>
    <s v="QV77EVA"/>
    <x v="238"/>
    <d v="2019-07-28T00:00:00"/>
    <x v="184"/>
    <n v="202"/>
  </r>
  <r>
    <x v="43"/>
    <x v="176"/>
    <x v="4"/>
    <x v="3"/>
    <s v="QV77EYA"/>
    <x v="20"/>
    <d v="2019-07-28T00:00:00"/>
    <x v="184"/>
    <n v="220"/>
  </r>
  <r>
    <x v="43"/>
    <x v="176"/>
    <x v="4"/>
    <x v="3"/>
    <s v="QV79LVA"/>
    <x v="214"/>
    <d v="2019-07-28T00:00:00"/>
    <x v="184"/>
    <n v="280"/>
  </r>
  <r>
    <x v="43"/>
    <x v="176"/>
    <x v="4"/>
    <x v="3"/>
    <s v="QV79LYA"/>
    <x v="894"/>
    <d v="2019-07-28T00:00:00"/>
    <x v="184"/>
    <n v="304"/>
  </r>
  <r>
    <x v="45"/>
    <x v="182"/>
    <x v="3"/>
    <x v="5"/>
    <s v="1515068"/>
    <x v="6"/>
    <d v="2019-07-23T00:00:00"/>
    <x v="184"/>
    <n v="24"/>
  </r>
  <r>
    <x v="45"/>
    <x v="182"/>
    <x v="3"/>
    <x v="5"/>
    <s v="1515144"/>
    <x v="344"/>
    <d v="2019-07-22T00:00:00"/>
    <x v="184"/>
    <n v="115"/>
  </r>
  <r>
    <x v="45"/>
    <x v="182"/>
    <x v="3"/>
    <x v="3"/>
    <s v="PK72AVA"/>
    <x v="7"/>
    <d v="2019-07-28T00:00:00"/>
    <x v="184"/>
    <n v="98"/>
  </r>
  <r>
    <x v="45"/>
    <x v="182"/>
    <x v="3"/>
    <x v="3"/>
    <s v="PK72AYA"/>
    <x v="148"/>
    <d v="2019-07-28T00:00:00"/>
    <x v="184"/>
    <n v="92"/>
  </r>
  <r>
    <x v="45"/>
    <x v="182"/>
    <x v="3"/>
    <x v="5"/>
    <s v="QB82P0A"/>
    <x v="265"/>
    <d v="2019-07-16T00:00:00"/>
    <x v="184"/>
    <n v="395"/>
  </r>
  <r>
    <x v="45"/>
    <x v="181"/>
    <x v="3"/>
    <x v="3"/>
    <s v="QV82DVA"/>
    <x v="86"/>
    <d v="2019-07-28T00:00:00"/>
    <x v="184"/>
    <n v="147"/>
  </r>
  <r>
    <x v="45"/>
    <x v="181"/>
    <x v="3"/>
    <x v="3"/>
    <s v="QV82DYA"/>
    <x v="200"/>
    <d v="2019-07-28T00:00:00"/>
    <x v="184"/>
    <n v="154"/>
  </r>
  <r>
    <x v="3"/>
    <x v="179"/>
    <x v="3"/>
    <x v="3"/>
    <s v="QK55DHA"/>
    <x v="1019"/>
    <d v="2019-07-23T00:00:00"/>
    <x v="185"/>
    <n v="1680"/>
  </r>
  <r>
    <x v="3"/>
    <x v="179"/>
    <x v="3"/>
    <x v="3"/>
    <s v="QK55ITA"/>
    <x v="1020"/>
    <d v="2019-07-26T00:00:00"/>
    <x v="185"/>
    <n v="2094"/>
  </r>
  <r>
    <x v="3"/>
    <x v="179"/>
    <x v="3"/>
    <x v="3"/>
    <s v="QK55IVA"/>
    <x v="1021"/>
    <d v="2019-07-24T00:00:00"/>
    <x v="185"/>
    <n v="2096"/>
  </r>
  <r>
    <x v="3"/>
    <x v="179"/>
    <x v="3"/>
    <x v="3"/>
    <s v="QK55IYA"/>
    <x v="1022"/>
    <d v="2019-07-23T00:00:00"/>
    <x v="185"/>
    <n v="1466"/>
  </r>
  <r>
    <x v="3"/>
    <x v="179"/>
    <x v="3"/>
    <x v="3"/>
    <s v="QK55QHA"/>
    <x v="1023"/>
    <d v="2019-07-23T00:00:00"/>
    <x v="185"/>
    <n v="871"/>
  </r>
  <r>
    <x v="3"/>
    <x v="179"/>
    <x v="3"/>
    <x v="3"/>
    <s v="QK55WTA"/>
    <x v="1017"/>
    <d v="2019-07-26T00:00:00"/>
    <x v="185"/>
    <n v="934"/>
  </r>
  <r>
    <x v="3"/>
    <x v="180"/>
    <x v="4"/>
    <x v="3"/>
    <s v="QK10FHA"/>
    <x v="397"/>
    <d v="2019-07-26T00:00:00"/>
    <x v="185"/>
    <n v="156"/>
  </r>
  <r>
    <x v="3"/>
    <x v="180"/>
    <x v="4"/>
    <x v="3"/>
    <s v="QK10SHA"/>
    <x v="330"/>
    <d v="2019-07-26T00:00:00"/>
    <x v="185"/>
    <n v="106"/>
  </r>
  <r>
    <x v="3"/>
    <x v="180"/>
    <x v="4"/>
    <x v="3"/>
    <s v="QL58XTA"/>
    <x v="583"/>
    <d v="2019-07-26T00:00:00"/>
    <x v="185"/>
    <n v="114"/>
  </r>
  <r>
    <x v="3"/>
    <x v="180"/>
    <x v="4"/>
    <x v="3"/>
    <s v="QL59CTA"/>
    <x v="436"/>
    <d v="2019-07-26T00:00:00"/>
    <x v="185"/>
    <n v="99"/>
  </r>
  <r>
    <x v="5"/>
    <x v="79"/>
    <x v="3"/>
    <x v="5"/>
    <s v="1512142"/>
    <x v="461"/>
    <d v="2019-08-05T00:00:00"/>
    <x v="186"/>
    <n v="76"/>
  </r>
  <r>
    <x v="43"/>
    <x v="175"/>
    <x v="3"/>
    <x v="3"/>
    <s v="QV77TZA"/>
    <x v="150"/>
    <d v="2019-08-12T00:00:00"/>
    <x v="186"/>
    <n v="133"/>
  </r>
  <r>
    <x v="45"/>
    <x v="181"/>
    <x v="3"/>
    <x v="5"/>
    <s v="QW76F0A"/>
    <x v="474"/>
    <d v="2019-07-16T00:00:00"/>
    <x v="187"/>
    <n v="620"/>
  </r>
  <r>
    <x v="37"/>
    <x v="160"/>
    <x v="3"/>
    <x v="3"/>
    <s v="QV73IHA"/>
    <x v="593"/>
    <d v="2019-08-08T00:00:00"/>
    <x v="188"/>
    <n v="679"/>
  </r>
  <r>
    <x v="37"/>
    <x v="160"/>
    <x v="3"/>
    <x v="3"/>
    <s v="QV73QTA"/>
    <x v="950"/>
    <d v="2019-08-08T00:00:00"/>
    <x v="188"/>
    <n v="380"/>
  </r>
  <r>
    <x v="38"/>
    <x v="163"/>
    <x v="4"/>
    <x v="3"/>
    <s v="QV73MHA"/>
    <x v="205"/>
    <d v="2019-08-08T00:00:00"/>
    <x v="188"/>
    <n v="198"/>
  </r>
  <r>
    <x v="3"/>
    <x v="180"/>
    <x v="4"/>
    <x v="3"/>
    <s v="QW63BHA"/>
    <x v="498"/>
    <d v="2019-08-08T00:00:00"/>
    <x v="188"/>
    <n v="260"/>
  </r>
  <r>
    <x v="38"/>
    <x v="163"/>
    <x v="4"/>
    <x v="3"/>
    <s v="QV73LTA"/>
    <x v="871"/>
    <d v="2019-08-08T00:00:00"/>
    <x v="189"/>
    <n v="168"/>
  </r>
  <r>
    <x v="3"/>
    <x v="180"/>
    <x v="4"/>
    <x v="3"/>
    <s v="QW63NTA"/>
    <x v="494"/>
    <d v="2019-08-08T00:00:00"/>
    <x v="190"/>
    <n v="392"/>
  </r>
  <r>
    <x v="37"/>
    <x v="160"/>
    <x v="3"/>
    <x v="5"/>
    <s v="1523185"/>
    <x v="380"/>
    <d v="2019-08-12T00:00:00"/>
    <x v="191"/>
    <n v="21"/>
  </r>
  <r>
    <x v="37"/>
    <x v="161"/>
    <x v="4"/>
    <x v="5"/>
    <n v="1523191"/>
    <x v="37"/>
    <d v="2019-08-12T00:00:00"/>
    <x v="191"/>
    <n v="35"/>
  </r>
  <r>
    <x v="38"/>
    <x v="162"/>
    <x v="3"/>
    <x v="5"/>
    <s v="1523186"/>
    <x v="274"/>
    <d v="2019-08-12T00:00:00"/>
    <x v="191"/>
    <n v="99"/>
  </r>
  <r>
    <x v="3"/>
    <x v="179"/>
    <x v="3"/>
    <x v="5"/>
    <n v="1523228"/>
    <x v="376"/>
    <d v="2019-08-12T00:00:00"/>
    <x v="191"/>
    <n v="20"/>
  </r>
  <r>
    <x v="43"/>
    <x v="175"/>
    <x v="3"/>
    <x v="5"/>
    <s v="1523188"/>
    <x v="477"/>
    <d v="2019-08-12T00:00:00"/>
    <x v="191"/>
    <n v="28"/>
  </r>
  <r>
    <x v="43"/>
    <x v="176"/>
    <x v="4"/>
    <x v="5"/>
    <s v="1523192"/>
    <x v="380"/>
    <d v="2019-08-12T00:00:00"/>
    <x v="191"/>
    <n v="21"/>
  </r>
  <r>
    <x v="45"/>
    <x v="182"/>
    <x v="3"/>
    <x v="5"/>
    <s v="1507757"/>
    <x v="1024"/>
    <d v="2019-08-12T00:00:00"/>
    <x v="191"/>
    <n v="29"/>
  </r>
  <r>
    <x v="45"/>
    <x v="181"/>
    <x v="3"/>
    <x v="5"/>
    <n v="1523190"/>
    <x v="30"/>
    <d v="2019-08-12T00:00:00"/>
    <x v="191"/>
    <n v="25"/>
  </r>
  <r>
    <x v="5"/>
    <x v="79"/>
    <x v="3"/>
    <x v="3"/>
    <s v="QV80NHA"/>
    <x v="134"/>
    <d v="2019-08-15T00:00:00"/>
    <x v="192"/>
    <n v="231"/>
  </r>
  <r>
    <x v="5"/>
    <x v="79"/>
    <x v="3"/>
    <x v="3"/>
    <s v="QV81DTA"/>
    <x v="69"/>
    <d v="2019-08-15T00:00:00"/>
    <x v="192"/>
    <n v="160"/>
  </r>
  <r>
    <x v="37"/>
    <x v="160"/>
    <x v="3"/>
    <x v="1"/>
    <s v="QV73G5A"/>
    <x v="527"/>
    <d v="2019-08-15T00:00:00"/>
    <x v="192"/>
    <n v="120"/>
  </r>
  <r>
    <x v="37"/>
    <x v="160"/>
    <x v="3"/>
    <x v="2"/>
    <s v="QV73OGA"/>
    <x v="420"/>
    <d v="2019-08-15T00:00:00"/>
    <x v="192"/>
    <n v="73"/>
  </r>
  <r>
    <x v="37"/>
    <x v="160"/>
    <x v="3"/>
    <x v="3"/>
    <s v="QV78LHA"/>
    <x v="840"/>
    <d v="2019-08-15T00:00:00"/>
    <x v="192"/>
    <n v="658"/>
  </r>
  <r>
    <x v="37"/>
    <x v="160"/>
    <x v="3"/>
    <x v="3"/>
    <s v="QV80VTA"/>
    <x v="327"/>
    <d v="2019-08-15T00:00:00"/>
    <x v="192"/>
    <n v="91"/>
  </r>
  <r>
    <x v="37"/>
    <x v="160"/>
    <x v="3"/>
    <x v="3"/>
    <s v="QV82AHA"/>
    <x v="624"/>
    <d v="2019-08-15T00:00:00"/>
    <x v="192"/>
    <n v="230"/>
  </r>
  <r>
    <x v="37"/>
    <x v="161"/>
    <x v="4"/>
    <x v="3"/>
    <s v="QV81JHA"/>
    <x v="61"/>
    <d v="2019-08-15T00:00:00"/>
    <x v="192"/>
    <n v="92"/>
  </r>
  <r>
    <x v="38"/>
    <x v="162"/>
    <x v="3"/>
    <x v="3"/>
    <s v="QV78MTA"/>
    <x v="211"/>
    <d v="2019-08-15T00:00:00"/>
    <x v="192"/>
    <n v="575"/>
  </r>
  <r>
    <x v="38"/>
    <x v="162"/>
    <x v="3"/>
    <x v="3"/>
    <s v="QV80DHA"/>
    <x v="1025"/>
    <d v="2019-08-15T00:00:00"/>
    <x v="192"/>
    <n v="1318"/>
  </r>
  <r>
    <x v="38"/>
    <x v="163"/>
    <x v="4"/>
    <x v="1"/>
    <s v="QV73J5A"/>
    <x v="397"/>
    <d v="2019-08-15T00:00:00"/>
    <x v="192"/>
    <n v="159"/>
  </r>
  <r>
    <x v="38"/>
    <x v="163"/>
    <x v="4"/>
    <x v="3"/>
    <s v="QV78VTA"/>
    <x v="54"/>
    <d v="2019-08-15T00:00:00"/>
    <x v="192"/>
    <n v="18"/>
  </r>
  <r>
    <x v="3"/>
    <x v="173"/>
    <x v="3"/>
    <x v="3"/>
    <s v="QM05SHA"/>
    <x v="1009"/>
    <d v="2019-08-15T00:00:00"/>
    <x v="192"/>
    <n v="226"/>
  </r>
  <r>
    <x v="3"/>
    <x v="173"/>
    <x v="3"/>
    <x v="3"/>
    <s v="QV78XTA"/>
    <x v="428"/>
    <d v="2019-08-15T00:00:00"/>
    <x v="192"/>
    <n v="17"/>
  </r>
  <r>
    <x v="3"/>
    <x v="173"/>
    <x v="3"/>
    <x v="3"/>
    <s v="QV78YHA"/>
    <x v="919"/>
    <d v="2019-08-15T00:00:00"/>
    <x v="192"/>
    <n v="251"/>
  </r>
  <r>
    <x v="3"/>
    <x v="174"/>
    <x v="4"/>
    <x v="3"/>
    <s v="QV79DTA"/>
    <x v="68"/>
    <d v="2019-08-15T00:00:00"/>
    <x v="192"/>
    <n v="50"/>
  </r>
  <r>
    <x v="3"/>
    <x v="179"/>
    <x v="3"/>
    <x v="3"/>
    <s v="QW63CTA"/>
    <x v="981"/>
    <d v="2019-08-15T00:00:00"/>
    <x v="192"/>
    <n v="403"/>
  </r>
  <r>
    <x v="3"/>
    <x v="179"/>
    <x v="3"/>
    <x v="3"/>
    <s v="QW63PHA"/>
    <x v="1026"/>
    <d v="2019-08-15T00:00:00"/>
    <x v="192"/>
    <n v="708"/>
  </r>
  <r>
    <x v="3"/>
    <x v="180"/>
    <x v="4"/>
    <x v="1"/>
    <s v="QW63I5A"/>
    <x v="498"/>
    <d v="2019-08-15T00:00:00"/>
    <x v="192"/>
    <n v="260"/>
  </r>
  <r>
    <x v="43"/>
    <x v="175"/>
    <x v="3"/>
    <x v="3"/>
    <s v="QV77ZHA"/>
    <x v="489"/>
    <d v="2019-08-15T00:00:00"/>
    <x v="192"/>
    <n v="913"/>
  </r>
  <r>
    <x v="43"/>
    <x v="175"/>
    <x v="3"/>
    <x v="3"/>
    <s v="QV78CTA"/>
    <x v="1027"/>
    <d v="2019-08-15T00:00:00"/>
    <x v="192"/>
    <n v="1721"/>
  </r>
  <r>
    <x v="43"/>
    <x v="175"/>
    <x v="3"/>
    <x v="3"/>
    <s v="QV80HHA"/>
    <x v="400"/>
    <d v="2019-08-15T00:00:00"/>
    <x v="192"/>
    <n v="375"/>
  </r>
  <r>
    <x v="43"/>
    <x v="176"/>
    <x v="4"/>
    <x v="3"/>
    <s v="QV77FTA"/>
    <x v="399"/>
    <d v="2019-08-15T00:00:00"/>
    <x v="192"/>
    <n v="243"/>
  </r>
  <r>
    <x v="43"/>
    <x v="176"/>
    <x v="4"/>
    <x v="3"/>
    <s v="QV77GHA"/>
    <x v="1028"/>
    <d v="2019-08-15T00:00:00"/>
    <x v="192"/>
    <n v="332"/>
  </r>
  <r>
    <x v="43"/>
    <x v="176"/>
    <x v="4"/>
    <x v="3"/>
    <s v="QV80YHA"/>
    <x v="740"/>
    <d v="2019-08-15T00:00:00"/>
    <x v="192"/>
    <n v="106"/>
  </r>
  <r>
    <x v="45"/>
    <x v="182"/>
    <x v="3"/>
    <x v="3"/>
    <s v="PK68GHA"/>
    <x v="32"/>
    <d v="2019-08-15T00:00:00"/>
    <x v="192"/>
    <n v="265"/>
  </r>
  <r>
    <x v="45"/>
    <x v="182"/>
    <x v="3"/>
    <x v="3"/>
    <s v="PK71CTA"/>
    <x v="54"/>
    <d v="2019-08-15T00:00:00"/>
    <x v="192"/>
    <n v="18"/>
  </r>
  <r>
    <x v="45"/>
    <x v="181"/>
    <x v="3"/>
    <x v="3"/>
    <s v="QV80ATA"/>
    <x v="54"/>
    <d v="2019-08-15T00:00:00"/>
    <x v="192"/>
    <n v="18"/>
  </r>
  <r>
    <x v="45"/>
    <x v="181"/>
    <x v="3"/>
    <x v="3"/>
    <s v="QV80KHA"/>
    <x v="151"/>
    <d v="2019-08-15T00:00:00"/>
    <x v="192"/>
    <n v="383"/>
  </r>
  <r>
    <x v="45"/>
    <x v="181"/>
    <x v="3"/>
    <x v="5"/>
    <s v="QW76E0A"/>
    <x v="190"/>
    <d v="2019-07-22T00:00:00"/>
    <x v="193"/>
    <n v="148"/>
  </r>
  <r>
    <x v="38"/>
    <x v="163"/>
    <x v="4"/>
    <x v="3"/>
    <s v="QV73LVA"/>
    <x v="703"/>
    <d v="2019-08-18T00:00:00"/>
    <x v="194"/>
    <n v="146"/>
  </r>
  <r>
    <x v="38"/>
    <x v="163"/>
    <x v="4"/>
    <x v="3"/>
    <s v="QV73LYA"/>
    <x v="827"/>
    <d v="2019-08-18T00:00:00"/>
    <x v="194"/>
    <n v="171"/>
  </r>
  <r>
    <x v="3"/>
    <x v="180"/>
    <x v="4"/>
    <x v="3"/>
    <s v="QW63NVA"/>
    <x v="1029"/>
    <d v="2019-08-18T00:00:00"/>
    <x v="194"/>
    <n v="426"/>
  </r>
  <r>
    <x v="3"/>
    <x v="180"/>
    <x v="4"/>
    <x v="3"/>
    <s v="QW63NYA"/>
    <x v="493"/>
    <d v="2019-08-18T00:00:00"/>
    <x v="194"/>
    <n v="463"/>
  </r>
  <r>
    <x v="3"/>
    <x v="180"/>
    <x v="4"/>
    <x v="3"/>
    <s v="QW63TTA"/>
    <x v="884"/>
    <d v="2019-07-18T00:00:00"/>
    <x v="194"/>
    <n v="392"/>
  </r>
  <r>
    <x v="5"/>
    <x v="79"/>
    <x v="3"/>
    <x v="1"/>
    <s v="QV79J5A"/>
    <x v="160"/>
    <d v="2019-08-22T00:00:00"/>
    <x v="195"/>
    <n v="55"/>
  </r>
  <r>
    <x v="38"/>
    <x v="162"/>
    <x v="3"/>
    <x v="2"/>
    <s v="QV73HGA"/>
    <x v="454"/>
    <d v="2019-08-15T00:00:00"/>
    <x v="195"/>
    <n v="248"/>
  </r>
  <r>
    <x v="38"/>
    <x v="162"/>
    <x v="3"/>
    <x v="1"/>
    <s v="QV73K5A"/>
    <x v="858"/>
    <d v="2019-08-15T00:00:00"/>
    <x v="195"/>
    <n v="426"/>
  </r>
  <r>
    <x v="38"/>
    <x v="162"/>
    <x v="3"/>
    <x v="3"/>
    <s v="QV73NHA"/>
    <x v="1030"/>
    <d v="2019-08-08T00:00:00"/>
    <x v="195"/>
    <n v="770"/>
  </r>
  <r>
    <x v="38"/>
    <x v="162"/>
    <x v="3"/>
    <x v="3"/>
    <s v="QV73PTA"/>
    <x v="430"/>
    <d v="2019-08-08T00:00:00"/>
    <x v="195"/>
    <n v="1824"/>
  </r>
  <r>
    <x v="38"/>
    <x v="162"/>
    <x v="3"/>
    <x v="1"/>
    <s v="QV78W5A"/>
    <x v="346"/>
    <d v="2019-08-22T00:00:00"/>
    <x v="195"/>
    <n v="188"/>
  </r>
  <r>
    <x v="38"/>
    <x v="162"/>
    <x v="3"/>
    <x v="2"/>
    <s v="QV81YGA"/>
    <x v="557"/>
    <d v="2019-08-22T00:00:00"/>
    <x v="195"/>
    <n v="251"/>
  </r>
  <r>
    <x v="3"/>
    <x v="179"/>
    <x v="3"/>
    <x v="1"/>
    <s v="QW63G5A"/>
    <x v="482"/>
    <d v="2019-08-15T00:00:00"/>
    <x v="195"/>
    <n v="1001"/>
  </r>
  <r>
    <x v="3"/>
    <x v="179"/>
    <x v="3"/>
    <x v="2"/>
    <s v="QW63HGA"/>
    <x v="208"/>
    <d v="2019-08-15T00:00:00"/>
    <x v="195"/>
    <n v="248"/>
  </r>
  <r>
    <x v="3"/>
    <x v="179"/>
    <x v="3"/>
    <x v="1"/>
    <s v="QW63J5A"/>
    <x v="200"/>
    <d v="2019-08-22T00:00:00"/>
    <x v="195"/>
    <n v="159"/>
  </r>
  <r>
    <x v="3"/>
    <x v="179"/>
    <x v="3"/>
    <x v="2"/>
    <s v="QW63KGA"/>
    <x v="276"/>
    <d v="2019-08-22T00:00:00"/>
    <x v="195"/>
    <n v="43"/>
  </r>
  <r>
    <x v="3"/>
    <x v="179"/>
    <x v="3"/>
    <x v="3"/>
    <s v="QW63LTA"/>
    <x v="1031"/>
    <d v="2019-08-08T00:00:00"/>
    <x v="195"/>
    <n v="1961"/>
  </r>
  <r>
    <x v="3"/>
    <x v="179"/>
    <x v="3"/>
    <x v="3"/>
    <s v="QW63UHA"/>
    <x v="1032"/>
    <d v="2019-08-08T00:00:00"/>
    <x v="195"/>
    <n v="2313"/>
  </r>
  <r>
    <x v="43"/>
    <x v="175"/>
    <x v="3"/>
    <x v="1"/>
    <s v="QV77R5A"/>
    <x v="424"/>
    <d v="2019-08-22T00:00:00"/>
    <x v="195"/>
    <n v="514"/>
  </r>
  <r>
    <x v="43"/>
    <x v="175"/>
    <x v="3"/>
    <x v="2"/>
    <s v="QV77UGA"/>
    <x v="86"/>
    <d v="2019-08-22T00:00:00"/>
    <x v="195"/>
    <n v="153"/>
  </r>
  <r>
    <x v="43"/>
    <x v="175"/>
    <x v="3"/>
    <x v="2"/>
    <s v="QV81LGA"/>
    <x v="277"/>
    <d v="2019-08-22T00:00:00"/>
    <x v="195"/>
    <n v="90"/>
  </r>
  <r>
    <x v="43"/>
    <x v="176"/>
    <x v="4"/>
    <x v="1"/>
    <s v="QV77Q5A"/>
    <x v="691"/>
    <d v="2019-08-22T00:00:00"/>
    <x v="195"/>
    <n v="148"/>
  </r>
  <r>
    <x v="43"/>
    <x v="176"/>
    <x v="4"/>
    <x v="1"/>
    <s v="QV81H5A"/>
    <x v="531"/>
    <d v="2019-08-22T00:00:00"/>
    <x v="195"/>
    <n v="51"/>
  </r>
  <r>
    <x v="37"/>
    <x v="160"/>
    <x v="3"/>
    <x v="3"/>
    <s v="QV73QVA"/>
    <x v="1033"/>
    <d v="2019-08-18T00:00:00"/>
    <x v="196"/>
    <n v="426"/>
  </r>
  <r>
    <x v="37"/>
    <x v="160"/>
    <x v="3"/>
    <x v="3"/>
    <s v="QV73QYA"/>
    <x v="894"/>
    <d v="2019-08-18T00:00:00"/>
    <x v="196"/>
    <n v="320"/>
  </r>
  <r>
    <x v="3"/>
    <x v="180"/>
    <x v="4"/>
    <x v="3"/>
    <s v="QL59GYA"/>
    <x v="1034"/>
    <d v="2019-08-20T00:00:00"/>
    <x v="197"/>
    <n v="202"/>
  </r>
  <r>
    <x v="43"/>
    <x v="175"/>
    <x v="3"/>
    <x v="5"/>
    <s v="1513754"/>
    <x v="1035"/>
    <d v="2019-06-25T00:00:00"/>
    <x v="197"/>
    <n v="679"/>
  </r>
  <r>
    <x v="43"/>
    <x v="175"/>
    <x v="3"/>
    <x v="5"/>
    <s v="1513744"/>
    <x v="145"/>
    <d v="2019-06-24T00:00:00"/>
    <x v="197"/>
    <n v="746"/>
  </r>
  <r>
    <x v="3"/>
    <x v="179"/>
    <x v="3"/>
    <x v="3"/>
    <s v="QK55FYA"/>
    <x v="1036"/>
    <d v="2019-08-20T00:00:00"/>
    <x v="198"/>
    <n v="1153"/>
  </r>
  <r>
    <x v="3"/>
    <x v="180"/>
    <x v="4"/>
    <x v="3"/>
    <s v="QL58ZYA"/>
    <x v="252"/>
    <d v="2019-08-20T00:00:00"/>
    <x v="198"/>
    <n v="199"/>
  </r>
  <r>
    <x v="3"/>
    <x v="179"/>
    <x v="3"/>
    <x v="3"/>
    <s v="QK55FVA"/>
    <x v="1037"/>
    <d v="2019-08-21T00:00:00"/>
    <x v="199"/>
    <n v="1643"/>
  </r>
  <r>
    <x v="3"/>
    <x v="179"/>
    <x v="3"/>
    <x v="2"/>
    <s v="QK55JGA"/>
    <x v="79"/>
    <d v="2019-08-21T00:00:00"/>
    <x v="199"/>
    <n v="179"/>
  </r>
  <r>
    <x v="3"/>
    <x v="179"/>
    <x v="3"/>
    <x v="1"/>
    <s v="QK55K5A"/>
    <x v="1006"/>
    <d v="2019-08-21T00:00:00"/>
    <x v="199"/>
    <n v="659"/>
  </r>
  <r>
    <x v="3"/>
    <x v="180"/>
    <x v="4"/>
    <x v="1"/>
    <s v="QK10H5A"/>
    <x v="43"/>
    <d v="2019-08-21T00:00:00"/>
    <x v="199"/>
    <n v="149"/>
  </r>
  <r>
    <x v="3"/>
    <x v="180"/>
    <x v="4"/>
    <x v="1"/>
    <s v="QK10U5A"/>
    <x v="183"/>
    <d v="2019-08-21T00:00:00"/>
    <x v="199"/>
    <n v="138"/>
  </r>
  <r>
    <x v="3"/>
    <x v="180"/>
    <x v="4"/>
    <x v="3"/>
    <s v="QL58ZVA"/>
    <x v="235"/>
    <d v="2019-08-21T00:00:00"/>
    <x v="199"/>
    <n v="197"/>
  </r>
  <r>
    <x v="3"/>
    <x v="180"/>
    <x v="4"/>
    <x v="3"/>
    <s v="QL59GVA"/>
    <x v="131"/>
    <d v="2019-08-21T00:00:00"/>
    <x v="199"/>
    <n v="178"/>
  </r>
  <r>
    <x v="5"/>
    <x v="79"/>
    <x v="3"/>
    <x v="3"/>
    <s v="QV81DVA"/>
    <x v="994"/>
    <d v="2019-08-25T00:00:00"/>
    <x v="200"/>
    <n v="154"/>
  </r>
  <r>
    <x v="5"/>
    <x v="79"/>
    <x v="3"/>
    <x v="3"/>
    <s v="QV81DYA"/>
    <x v="511"/>
    <d v="2019-08-25T00:00:00"/>
    <x v="200"/>
    <n v="108"/>
  </r>
  <r>
    <x v="37"/>
    <x v="160"/>
    <x v="3"/>
    <x v="3"/>
    <s v="QV80VVA"/>
    <x v="549"/>
    <d v="2019-08-25T00:00:00"/>
    <x v="200"/>
    <n v="111"/>
  </r>
  <r>
    <x v="37"/>
    <x v="160"/>
    <x v="3"/>
    <x v="3"/>
    <s v="QV80VYA"/>
    <x v="334"/>
    <d v="2019-08-25T00:00:00"/>
    <x v="200"/>
    <n v="85"/>
  </r>
  <r>
    <x v="38"/>
    <x v="162"/>
    <x v="3"/>
    <x v="3"/>
    <s v="QV73PVA"/>
    <x v="1038"/>
    <d v="2019-08-18T00:00:00"/>
    <x v="200"/>
    <n v="1707"/>
  </r>
  <r>
    <x v="38"/>
    <x v="162"/>
    <x v="3"/>
    <x v="3"/>
    <s v="QV73PYA"/>
    <x v="1039"/>
    <d v="2019-08-18T00:00:00"/>
    <x v="200"/>
    <n v="1190"/>
  </r>
  <r>
    <x v="38"/>
    <x v="162"/>
    <x v="3"/>
    <x v="3"/>
    <s v="QV78MVA"/>
    <x v="144"/>
    <d v="2019-08-25T00:00:00"/>
    <x v="200"/>
    <n v="551"/>
  </r>
  <r>
    <x v="38"/>
    <x v="162"/>
    <x v="3"/>
    <x v="3"/>
    <s v="QV78MYA"/>
    <x v="709"/>
    <d v="2019-08-25T00:00:00"/>
    <x v="200"/>
    <n v="393"/>
  </r>
  <r>
    <x v="38"/>
    <x v="163"/>
    <x v="4"/>
    <x v="3"/>
    <s v="QV78VVA"/>
    <x v="376"/>
    <d v="2019-08-25T00:00:00"/>
    <x v="200"/>
    <n v="20"/>
  </r>
  <r>
    <x v="38"/>
    <x v="163"/>
    <x v="4"/>
    <x v="3"/>
    <s v="QV78VYA"/>
    <x v="642"/>
    <d v="2019-08-25T00:00:00"/>
    <x v="200"/>
    <n v="22"/>
  </r>
  <r>
    <x v="3"/>
    <x v="173"/>
    <x v="3"/>
    <x v="3"/>
    <s v="QV78XVA"/>
    <x v="285"/>
    <d v="2019-08-25T00:00:00"/>
    <x v="200"/>
    <n v="15"/>
  </r>
  <r>
    <x v="3"/>
    <x v="173"/>
    <x v="3"/>
    <x v="3"/>
    <s v="QV78XYA"/>
    <x v="54"/>
    <d v="2019-08-25T00:00:00"/>
    <x v="200"/>
    <n v="18"/>
  </r>
  <r>
    <x v="3"/>
    <x v="174"/>
    <x v="4"/>
    <x v="3"/>
    <s v="QV79DVA"/>
    <x v="249"/>
    <d v="2019-08-25T00:00:00"/>
    <x v="200"/>
    <n v="37"/>
  </r>
  <r>
    <x v="3"/>
    <x v="174"/>
    <x v="4"/>
    <x v="3"/>
    <s v="QV79DYA"/>
    <x v="160"/>
    <d v="2019-08-25T00:00:00"/>
    <x v="200"/>
    <n v="55"/>
  </r>
  <r>
    <x v="3"/>
    <x v="179"/>
    <x v="3"/>
    <x v="3"/>
    <s v="QW63CVA"/>
    <x v="1040"/>
    <d v="2019-08-25T00:00:00"/>
    <x v="200"/>
    <n v="426"/>
  </r>
  <r>
    <x v="3"/>
    <x v="179"/>
    <x v="3"/>
    <x v="3"/>
    <s v="QW63CYA"/>
    <x v="459"/>
    <d v="2019-08-25T00:00:00"/>
    <x v="200"/>
    <n v="284"/>
  </r>
  <r>
    <x v="3"/>
    <x v="179"/>
    <x v="3"/>
    <x v="3"/>
    <s v="QW63LVA"/>
    <x v="410"/>
    <d v="2019-08-18T00:00:00"/>
    <x v="200"/>
    <n v="1742"/>
  </r>
  <r>
    <x v="3"/>
    <x v="179"/>
    <x v="3"/>
    <x v="3"/>
    <s v="QW63LYA"/>
    <x v="1041"/>
    <d v="2019-08-18T00:00:00"/>
    <x v="200"/>
    <n v="1337"/>
  </r>
  <r>
    <x v="3"/>
    <x v="180"/>
    <x v="4"/>
    <x v="3"/>
    <s v="QW63VVA"/>
    <x v="471"/>
    <d v="2019-08-25T00:00:00"/>
    <x v="200"/>
    <n v="84"/>
  </r>
  <r>
    <x v="3"/>
    <x v="180"/>
    <x v="4"/>
    <x v="3"/>
    <s v="QW63VYA"/>
    <x v="58"/>
    <d v="2019-08-25T00:00:00"/>
    <x v="200"/>
    <n v="100"/>
  </r>
  <r>
    <x v="43"/>
    <x v="175"/>
    <x v="3"/>
    <x v="3"/>
    <s v="QV78CVA"/>
    <x v="553"/>
    <d v="2019-08-25T00:00:00"/>
    <x v="200"/>
    <n v="1310"/>
  </r>
  <r>
    <x v="43"/>
    <x v="175"/>
    <x v="3"/>
    <x v="3"/>
    <s v="QV78CYA"/>
    <x v="1042"/>
    <d v="2019-08-25T00:00:00"/>
    <x v="200"/>
    <n v="1112"/>
  </r>
  <r>
    <x v="43"/>
    <x v="176"/>
    <x v="4"/>
    <x v="3"/>
    <s v="QV77FVA"/>
    <x v="399"/>
    <d v="2019-08-25T00:00:00"/>
    <x v="200"/>
    <n v="243"/>
  </r>
  <r>
    <x v="43"/>
    <x v="176"/>
    <x v="4"/>
    <x v="3"/>
    <s v="QV77FTYA"/>
    <x v="453"/>
    <d v="2019-08-25T00:00:00"/>
    <x v="200"/>
    <n v="235"/>
  </r>
  <r>
    <x v="43"/>
    <x v="176"/>
    <x v="4"/>
    <x v="3"/>
    <s v="QV79MVA"/>
    <x v="70"/>
    <d v="2019-08-25T00:00:00"/>
    <x v="200"/>
    <n v="74"/>
  </r>
  <r>
    <x v="43"/>
    <x v="176"/>
    <x v="4"/>
    <x v="3"/>
    <s v="QV79MYA"/>
    <x v="322"/>
    <d v="2019-08-25T00:00:00"/>
    <x v="200"/>
    <n v="84"/>
  </r>
  <r>
    <x v="45"/>
    <x v="182"/>
    <x v="3"/>
    <x v="3"/>
    <s v="PK71CVA"/>
    <x v="54"/>
    <d v="2019-08-25T00:00:00"/>
    <x v="200"/>
    <n v="18"/>
  </r>
  <r>
    <x v="45"/>
    <x v="182"/>
    <x v="3"/>
    <x v="3"/>
    <s v="PK71CYA"/>
    <x v="353"/>
    <d v="2019-08-25T00:00:00"/>
    <x v="200"/>
    <n v="19"/>
  </r>
  <r>
    <x v="45"/>
    <x v="181"/>
    <x v="3"/>
    <x v="3"/>
    <s v="QV80AVA"/>
    <x v="54"/>
    <d v="2019-08-25T00:00:00"/>
    <x v="200"/>
    <n v="18"/>
  </r>
  <r>
    <x v="45"/>
    <x v="181"/>
    <x v="3"/>
    <x v="3"/>
    <s v="QV80AYA"/>
    <x v="54"/>
    <d v="2019-08-25T00:00:00"/>
    <x v="200"/>
    <n v="18"/>
  </r>
  <r>
    <x v="3"/>
    <x v="179"/>
    <x v="3"/>
    <x v="3"/>
    <s v="QK55FTA"/>
    <x v="1043"/>
    <d v="2019-08-23T00:00:00"/>
    <x v="201"/>
    <n v="1590"/>
  </r>
  <r>
    <x v="3"/>
    <x v="179"/>
    <x v="3"/>
    <x v="3"/>
    <s v="QK55HHA"/>
    <x v="1044"/>
    <d v="2019-08-20T00:00:00"/>
    <x v="201"/>
    <n v="1788"/>
  </r>
  <r>
    <x v="3"/>
    <x v="180"/>
    <x v="4"/>
    <x v="3"/>
    <s v="QK10BHA"/>
    <x v="125"/>
    <d v="2019-08-23T00:00:00"/>
    <x v="201"/>
    <n v="92"/>
  </r>
  <r>
    <x v="3"/>
    <x v="180"/>
    <x v="4"/>
    <x v="3"/>
    <s v="QK10JHA"/>
    <x v="703"/>
    <d v="2019-08-23T00:00:00"/>
    <x v="201"/>
    <n v="146"/>
  </r>
  <r>
    <x v="3"/>
    <x v="180"/>
    <x v="4"/>
    <x v="3"/>
    <s v="QL58ZTA"/>
    <x v="200"/>
    <d v="2019-08-23T00:00:00"/>
    <x v="201"/>
    <n v="152"/>
  </r>
  <r>
    <x v="3"/>
    <x v="180"/>
    <x v="4"/>
    <x v="3"/>
    <s v="QL59GTA"/>
    <x v="69"/>
    <d v="2019-08-23T00:00:00"/>
    <x v="201"/>
    <n v="167"/>
  </r>
  <r>
    <x v="43"/>
    <x v="176"/>
    <x v="4"/>
    <x v="3"/>
    <s v="QV79MTA"/>
    <x v="352"/>
    <d v="2019-08-15T00:00:00"/>
    <x v="202"/>
    <n v="75"/>
  </r>
  <r>
    <x v="3"/>
    <x v="179"/>
    <x v="3"/>
    <x v="3"/>
    <s v="RM63MVA"/>
    <x v="925"/>
    <d v="2019-10-10T00:00:00"/>
    <x v="203"/>
    <n v="7"/>
  </r>
  <r>
    <x v="3"/>
    <x v="179"/>
    <x v="3"/>
    <x v="3"/>
    <s v="SC56TVA"/>
    <x v="18"/>
    <d v="2019-10-10T00:00:00"/>
    <x v="203"/>
    <n v="234"/>
  </r>
  <r>
    <x v="3"/>
    <x v="180"/>
    <x v="4"/>
    <x v="3"/>
    <s v="SC57OTA"/>
    <x v="935"/>
    <d v="2019-10-05T00:00:00"/>
    <x v="203"/>
    <n v="154"/>
  </r>
  <r>
    <x v="3"/>
    <x v="180"/>
    <x v="4"/>
    <x v="3"/>
    <s v="SC57OVA"/>
    <x v="132"/>
    <d v="2019-10-10T00:00:00"/>
    <x v="203"/>
    <n v="128"/>
  </r>
  <r>
    <x v="37"/>
    <x v="160"/>
    <x v="3"/>
    <x v="3"/>
    <s v="RM52QVA"/>
    <x v="663"/>
    <d v="2019-10-10T00:00:00"/>
    <x v="203"/>
    <n v="260"/>
  </r>
  <r>
    <x v="38"/>
    <x v="162"/>
    <x v="3"/>
    <x v="1"/>
    <s v="RM53T5A"/>
    <x v="897"/>
    <d v="2019-09-12T00:00:00"/>
    <x v="203"/>
    <n v="145"/>
  </r>
  <r>
    <x v="38"/>
    <x v="162"/>
    <x v="3"/>
    <x v="3"/>
    <s v="RM61IYA"/>
    <x v="119"/>
    <d v="2019-10-10T00:00:00"/>
    <x v="203"/>
    <n v="202"/>
  </r>
  <r>
    <x v="38"/>
    <x v="163"/>
    <x v="4"/>
    <x v="3"/>
    <s v="RM65FYA"/>
    <x v="42"/>
    <d v="2019-10-10T00:00:00"/>
    <x v="203"/>
    <n v="54"/>
  </r>
  <r>
    <x v="3"/>
    <x v="179"/>
    <x v="3"/>
    <x v="3"/>
    <s v="RM63MYA"/>
    <x v="55"/>
    <d v="2019-10-10T00:00:00"/>
    <x v="204"/>
    <n v="96"/>
  </r>
  <r>
    <x v="3"/>
    <x v="179"/>
    <x v="3"/>
    <x v="1"/>
    <s v="SC50Y5A"/>
    <x v="897"/>
    <d v="2019-10-10T00:00:00"/>
    <x v="204"/>
    <n v="145"/>
  </r>
  <r>
    <x v="3"/>
    <x v="179"/>
    <x v="3"/>
    <x v="3"/>
    <s v="SC56TTA"/>
    <x v="423"/>
    <d v="2019-10-05T00:00:00"/>
    <x v="204"/>
    <n v="435"/>
  </r>
  <r>
    <x v="3"/>
    <x v="179"/>
    <x v="3"/>
    <x v="3"/>
    <s v="SC56TYA"/>
    <x v="205"/>
    <d v="2019-10-10T00:00:00"/>
    <x v="204"/>
    <n v="192"/>
  </r>
  <r>
    <x v="3"/>
    <x v="179"/>
    <x v="3"/>
    <x v="1"/>
    <s v="SG10HGA"/>
    <x v="465"/>
    <d v="2019-10-24T00:00:00"/>
    <x v="204"/>
    <n v="250"/>
  </r>
  <r>
    <x v="3"/>
    <x v="180"/>
    <x v="4"/>
    <x v="3"/>
    <s v="SC56NHA"/>
    <x v="199"/>
    <d v="2019-10-05T00:00:00"/>
    <x v="204"/>
    <n v="79"/>
  </r>
  <r>
    <x v="3"/>
    <x v="180"/>
    <x v="4"/>
    <x v="3"/>
    <s v="SC57OYA"/>
    <x v="31"/>
    <d v="2019-10-10T00:00:00"/>
    <x v="204"/>
    <n v="172"/>
  </r>
  <r>
    <x v="3"/>
    <x v="180"/>
    <x v="4"/>
    <x v="1"/>
    <s v="SF96IGA"/>
    <x v="52"/>
    <d v="2019-10-24T00:00:00"/>
    <x v="204"/>
    <n v="30"/>
  </r>
  <r>
    <x v="37"/>
    <x v="160"/>
    <x v="3"/>
    <x v="3"/>
    <s v="RM52QYA"/>
    <x v="919"/>
    <d v="2019-10-10T00:00:00"/>
    <x v="204"/>
    <n v="251"/>
  </r>
  <r>
    <x v="37"/>
    <x v="160"/>
    <x v="3"/>
    <x v="3"/>
    <s v="RM53ITA"/>
    <x v="201"/>
    <d v="2019-09-07T00:00:00"/>
    <x v="204"/>
    <n v="73"/>
  </r>
  <r>
    <x v="37"/>
    <x v="160"/>
    <x v="3"/>
    <x v="3"/>
    <s v="RM63YHA"/>
    <x v="1045"/>
    <d v="2019-09-14T00:00:00"/>
    <x v="204"/>
    <n v="334"/>
  </r>
  <r>
    <x v="37"/>
    <x v="160"/>
    <x v="3"/>
    <x v="3"/>
    <s v="RM65BHA"/>
    <x v="327"/>
    <d v="2019-09-07T00:00:00"/>
    <x v="204"/>
    <n v="95"/>
  </r>
  <r>
    <x v="38"/>
    <x v="162"/>
    <x v="3"/>
    <x v="1"/>
    <s v="RM54HGA"/>
    <x v="0"/>
    <d v="2019-09-12T00:00:00"/>
    <x v="204"/>
    <n v="152"/>
  </r>
  <r>
    <x v="38"/>
    <x v="162"/>
    <x v="3"/>
    <x v="1"/>
    <s v="SC51A5A"/>
    <x v="274"/>
    <d v="2019-10-10T00:00:00"/>
    <x v="204"/>
    <n v="99"/>
  </r>
  <r>
    <x v="38"/>
    <x v="162"/>
    <x v="3"/>
    <x v="3"/>
    <s v="SC51KHA"/>
    <x v="68"/>
    <d v="2019-10-05T00:00:00"/>
    <x v="204"/>
    <n v="50"/>
  </r>
  <r>
    <x v="38"/>
    <x v="163"/>
    <x v="4"/>
    <x v="1"/>
    <s v="SC49X5A"/>
    <x v="420"/>
    <d v="2019-10-10T00:00:00"/>
    <x v="204"/>
    <n v="71"/>
  </r>
  <r>
    <x v="38"/>
    <x v="163"/>
    <x v="4"/>
    <x v="3"/>
    <s v="SC50HHA"/>
    <x v="68"/>
    <d v="2019-10-05T00:00:00"/>
    <x v="204"/>
    <n v="50"/>
  </r>
  <r>
    <x v="46"/>
    <x v="183"/>
    <x v="3"/>
    <x v="3"/>
    <s v="SG21HTA"/>
    <x v="736"/>
    <d v="2019-10-12T00:00:00"/>
    <x v="205"/>
    <n v="344"/>
  </r>
  <r>
    <x v="46"/>
    <x v="183"/>
    <x v="3"/>
    <x v="3"/>
    <s v="SG21HVA"/>
    <x v="1046"/>
    <d v="2019-10-17T00:00:00"/>
    <x v="205"/>
    <n v="293"/>
  </r>
  <r>
    <x v="46"/>
    <x v="184"/>
    <x v="3"/>
    <x v="12"/>
    <n v="1528154"/>
    <x v="531"/>
    <d v="2019-09-09T00:00:00"/>
    <x v="205"/>
    <n v="51"/>
  </r>
  <r>
    <x v="46"/>
    <x v="184"/>
    <x v="3"/>
    <x v="1"/>
    <s v="SC55U5A"/>
    <x v="74"/>
    <d v="2019-10-31T00:00:00"/>
    <x v="205"/>
    <n v="65"/>
  </r>
  <r>
    <x v="43"/>
    <x v="175"/>
    <x v="3"/>
    <x v="3"/>
    <s v="RM57RHA"/>
    <x v="767"/>
    <d v="2019-09-14T00:00:00"/>
    <x v="205"/>
    <n v="288"/>
  </r>
  <r>
    <x v="43"/>
    <x v="175"/>
    <x v="3"/>
    <x v="1"/>
    <s v="SG10CGA"/>
    <x v="465"/>
    <d v="2019-10-24T00:00:00"/>
    <x v="205"/>
    <n v="250"/>
  </r>
  <r>
    <x v="43"/>
    <x v="175"/>
    <x v="3"/>
    <x v="3"/>
    <s v="SG19LYA"/>
    <x v="213"/>
    <d v="2019-10-17T00:00:00"/>
    <x v="205"/>
    <n v="294"/>
  </r>
  <r>
    <x v="43"/>
    <x v="176"/>
    <x v="4"/>
    <x v="3"/>
    <s v="SC51CYA"/>
    <x v="370"/>
    <d v="2019-10-17T00:00:00"/>
    <x v="205"/>
    <n v="205"/>
  </r>
  <r>
    <x v="43"/>
    <x v="176"/>
    <x v="4"/>
    <x v="1"/>
    <s v="SF94GGA"/>
    <x v="52"/>
    <d v="2019-10-24T00:00:00"/>
    <x v="205"/>
    <n v="30"/>
  </r>
  <r>
    <x v="47"/>
    <x v="185"/>
    <x v="3"/>
    <x v="5"/>
    <s v="RR44K0A"/>
    <x v="829"/>
    <d v="2019-09-24T00:00:00"/>
    <x v="205"/>
    <n v="510"/>
  </r>
  <r>
    <x v="5"/>
    <x v="186"/>
    <x v="3"/>
    <x v="1"/>
    <s v="RM52D5A"/>
    <x v="1047"/>
    <d v="2019-09-26T00:00:00"/>
    <x v="205"/>
    <n v="465"/>
  </r>
  <r>
    <x v="5"/>
    <x v="187"/>
    <x v="4"/>
    <x v="1"/>
    <s v="RM53G5A"/>
    <x v="739"/>
    <d v="2019-09-26T00:00:00"/>
    <x v="205"/>
    <n v="88"/>
  </r>
  <r>
    <x v="46"/>
    <x v="183"/>
    <x v="3"/>
    <x v="3"/>
    <s v="SD50HHA"/>
    <x v="348"/>
    <d v="2019-10-12T00:00:00"/>
    <x v="206"/>
    <n v="411"/>
  </r>
  <r>
    <x v="46"/>
    <x v="183"/>
    <x v="3"/>
    <x v="3"/>
    <s v="SG21HYA"/>
    <x v="555"/>
    <d v="2019-10-17T00:00:00"/>
    <x v="206"/>
    <n v="268"/>
  </r>
  <r>
    <x v="46"/>
    <x v="183"/>
    <x v="3"/>
    <x v="5"/>
    <s v="SK98Y0A"/>
    <x v="57"/>
    <d v="2019-08-19T00:00:00"/>
    <x v="206"/>
    <n v="12"/>
  </r>
  <r>
    <x v="46"/>
    <x v="188"/>
    <x v="4"/>
    <x v="3"/>
    <s v="SC58CHA"/>
    <x v="618"/>
    <d v="2019-10-12T00:00:00"/>
    <x v="206"/>
    <n v="56"/>
  </r>
  <r>
    <x v="43"/>
    <x v="175"/>
    <x v="3"/>
    <x v="3"/>
    <s v="SG10EHA"/>
    <x v="1048"/>
    <d v="2019-10-19T00:00:00"/>
    <x v="206"/>
    <n v="352"/>
  </r>
  <r>
    <x v="43"/>
    <x v="176"/>
    <x v="4"/>
    <x v="12"/>
    <n v="1528160"/>
    <x v="155"/>
    <d v="2019-09-09T00:00:00"/>
    <x v="206"/>
    <n v="44"/>
  </r>
  <r>
    <x v="43"/>
    <x v="176"/>
    <x v="4"/>
    <x v="3"/>
    <s v="RM54KTA"/>
    <x v="629"/>
    <d v="2019-09-14T00:00:00"/>
    <x v="206"/>
    <n v="473"/>
  </r>
  <r>
    <x v="43"/>
    <x v="176"/>
    <x v="4"/>
    <x v="1"/>
    <s v="SC53MGA"/>
    <x v="7"/>
    <d v="2019-10-17T00:00:00"/>
    <x v="206"/>
    <n v="100"/>
  </r>
  <r>
    <x v="43"/>
    <x v="176"/>
    <x v="4"/>
    <x v="3"/>
    <s v="SC54JHA"/>
    <x v="583"/>
    <d v="2019-10-12T00:00:00"/>
    <x v="206"/>
    <n v="114"/>
  </r>
  <r>
    <x v="43"/>
    <x v="176"/>
    <x v="4"/>
    <x v="1"/>
    <s v="SC58F5A"/>
    <x v="5"/>
    <d v="2019-10-17T00:00:00"/>
    <x v="206"/>
    <n v="112"/>
  </r>
  <r>
    <x v="43"/>
    <x v="176"/>
    <x v="4"/>
    <x v="3"/>
    <s v="SF94IHA"/>
    <x v="86"/>
    <d v="2019-10-19T00:00:00"/>
    <x v="206"/>
    <n v="151"/>
  </r>
  <r>
    <x v="3"/>
    <x v="179"/>
    <x v="3"/>
    <x v="12"/>
    <n v="1536701"/>
    <x v="376"/>
    <d v="2019-11-11T00:00:00"/>
    <x v="207"/>
    <n v="20"/>
  </r>
  <r>
    <x v="3"/>
    <x v="189"/>
    <x v="3"/>
    <x v="12"/>
    <n v="1528152"/>
    <x v="52"/>
    <d v="2019-09-09T00:00:00"/>
    <x v="207"/>
    <n v="30"/>
  </r>
  <r>
    <x v="37"/>
    <x v="160"/>
    <x v="3"/>
    <x v="3"/>
    <s v="RM52QTA"/>
    <x v="229"/>
    <d v="2019-10-05T00:00:00"/>
    <x v="207"/>
    <n v="286"/>
  </r>
  <r>
    <x v="43"/>
    <x v="175"/>
    <x v="3"/>
    <x v="3"/>
    <s v="SG19LVA"/>
    <x v="264"/>
    <d v="2019-10-17T00:00:00"/>
    <x v="207"/>
    <n v="351"/>
  </r>
  <r>
    <x v="48"/>
    <x v="190"/>
    <x v="3"/>
    <x v="5"/>
    <s v="SK51T0A"/>
    <x v="57"/>
    <d v="2019-08-19T00:00:00"/>
    <x v="207"/>
    <n v="12"/>
  </r>
  <r>
    <x v="5"/>
    <x v="186"/>
    <x v="3"/>
    <x v="12"/>
    <n v="1528155"/>
    <x v="294"/>
    <d v="2019-10-14T00:00:00"/>
    <x v="207"/>
    <n v="40"/>
  </r>
  <r>
    <x v="3"/>
    <x v="179"/>
    <x v="3"/>
    <x v="3"/>
    <s v="SG10IHA"/>
    <x v="651"/>
    <d v="2019-10-19T00:00:00"/>
    <x v="208"/>
    <n v="378"/>
  </r>
  <r>
    <x v="3"/>
    <x v="180"/>
    <x v="4"/>
    <x v="3"/>
    <s v="SF96JHA"/>
    <x v="369"/>
    <d v="2019-10-19T00:00:00"/>
    <x v="208"/>
    <n v="109"/>
  </r>
  <r>
    <x v="43"/>
    <x v="175"/>
    <x v="3"/>
    <x v="3"/>
    <s v="SG19LTA"/>
    <x v="1049"/>
    <d v="2019-10-12T00:00:00"/>
    <x v="208"/>
    <n v="531"/>
  </r>
  <r>
    <x v="48"/>
    <x v="190"/>
    <x v="3"/>
    <x v="7"/>
    <s v="RA43XZA"/>
    <x v="584"/>
    <d v="2019-09-09T00:00:00"/>
    <x v="208"/>
    <n v="178"/>
  </r>
  <r>
    <x v="5"/>
    <x v="79"/>
    <x v="3"/>
    <x v="3"/>
    <s v="SH95GVA"/>
    <x v="1050"/>
    <d v="2019-11-21T00:00:00"/>
    <x v="208"/>
    <n v="730"/>
  </r>
  <r>
    <x v="3"/>
    <x v="179"/>
    <x v="3"/>
    <x v="12"/>
    <n v="1529043"/>
    <x v="1051"/>
    <d v="2019-08-19T00:00:00"/>
    <x v="209"/>
    <n v="445"/>
  </r>
  <r>
    <x v="3"/>
    <x v="179"/>
    <x v="3"/>
    <x v="3"/>
    <s v="RM52RHA"/>
    <x v="955"/>
    <d v="2019-09-14T00:00:00"/>
    <x v="209"/>
    <n v="409"/>
  </r>
  <r>
    <x v="43"/>
    <x v="175"/>
    <x v="3"/>
    <x v="5"/>
    <n v="1528905"/>
    <x v="401"/>
    <d v="2019-09-19T00:00:00"/>
    <x v="209"/>
    <n v="330"/>
  </r>
  <r>
    <x v="43"/>
    <x v="175"/>
    <x v="3"/>
    <x v="5"/>
    <s v="RT82R0A"/>
    <x v="401"/>
    <d v="2019-09-19T00:00:00"/>
    <x v="209"/>
    <n v="330"/>
  </r>
  <r>
    <x v="43"/>
    <x v="175"/>
    <x v="3"/>
    <x v="12"/>
    <n v="1528799"/>
    <x v="348"/>
    <d v="2019-09-16T00:00:00"/>
    <x v="209"/>
    <n v="411"/>
  </r>
  <r>
    <x v="46"/>
    <x v="184"/>
    <x v="3"/>
    <x v="3"/>
    <s v="SC57BTA"/>
    <x v="1052"/>
    <d v="2019-09-28T00:00:00"/>
    <x v="210"/>
    <n v="985"/>
  </r>
  <r>
    <x v="5"/>
    <x v="79"/>
    <x v="3"/>
    <x v="3"/>
    <s v="SH96FHA"/>
    <x v="124"/>
    <d v="2019-10-19T00:00:00"/>
    <x v="211"/>
    <n v="552"/>
  </r>
  <r>
    <x v="5"/>
    <x v="79"/>
    <x v="3"/>
    <x v="3"/>
    <s v="SH95MYA"/>
    <x v="672"/>
    <d v="2019-10-24T00:00:00"/>
    <x v="212"/>
    <n v="324"/>
  </r>
  <r>
    <x v="5"/>
    <x v="80"/>
    <x v="4"/>
    <x v="3"/>
    <s v="SH95FHA"/>
    <x v="196"/>
    <d v="2019-11-16T00:00:00"/>
    <x v="212"/>
    <n v="150"/>
  </r>
  <r>
    <x v="49"/>
    <x v="191"/>
    <x v="4"/>
    <x v="1"/>
    <s v="TG30SGA"/>
    <x v="344"/>
    <d v="2019-11-05T00:00:00"/>
    <x v="213"/>
    <n v="115"/>
  </r>
  <r>
    <x v="49"/>
    <x v="191"/>
    <x v="4"/>
    <x v="3"/>
    <s v="TG32DHA"/>
    <x v="662"/>
    <d v="2019-11-07T00:00:00"/>
    <x v="213"/>
    <n v="430"/>
  </r>
  <r>
    <x v="49"/>
    <x v="191"/>
    <x v="4"/>
    <x v="12"/>
    <n v="1546301"/>
    <x v="376"/>
    <d v="2019-11-05T00:00:00"/>
    <x v="213"/>
    <n v="20"/>
  </r>
  <r>
    <x v="3"/>
    <x v="180"/>
    <x v="4"/>
    <x v="3"/>
    <s v="RM56GTA"/>
    <x v="1053"/>
    <d v="2019-09-07T00:00:00"/>
    <x v="214"/>
    <n v="316"/>
  </r>
  <r>
    <x v="43"/>
    <x v="175"/>
    <x v="3"/>
    <x v="3"/>
    <s v="RM54LVA"/>
    <x v="126"/>
    <d v="2019-09-19T00:00:00"/>
    <x v="214"/>
    <n v="1658"/>
  </r>
  <r>
    <x v="38"/>
    <x v="162"/>
    <x v="3"/>
    <x v="3"/>
    <s v="SC58DTA"/>
    <x v="866"/>
    <d v="2019-10-05T00:00:00"/>
    <x v="215"/>
    <n v="342"/>
  </r>
  <r>
    <x v="38"/>
    <x v="163"/>
    <x v="4"/>
    <x v="5"/>
    <n v="1529273"/>
    <x v="618"/>
    <d v="2019-09-12T00:00:00"/>
    <x v="215"/>
    <n v="56"/>
  </r>
  <r>
    <x v="38"/>
    <x v="163"/>
    <x v="4"/>
    <x v="3"/>
    <s v="SC58BTA"/>
    <x v="334"/>
    <d v="2019-10-05T00:00:00"/>
    <x v="215"/>
    <n v="89"/>
  </r>
  <r>
    <x v="45"/>
    <x v="181"/>
    <x v="3"/>
    <x v="3"/>
    <s v="RO14WHA"/>
    <x v="1"/>
    <d v="2019-09-14T00:00:00"/>
    <x v="215"/>
    <n v="615"/>
  </r>
  <r>
    <x v="49"/>
    <x v="192"/>
    <x v="3"/>
    <x v="1"/>
    <s v="TJ25F5A"/>
    <x v="1054"/>
    <d v="2019-11-05T00:00:00"/>
    <x v="215"/>
    <n v="485"/>
  </r>
  <r>
    <x v="49"/>
    <x v="192"/>
    <x v="3"/>
    <x v="1"/>
    <s v="TJ26TGA"/>
    <x v="1055"/>
    <d v="2019-11-05T00:00:00"/>
    <x v="215"/>
    <n v="320"/>
  </r>
  <r>
    <x v="38"/>
    <x v="163"/>
    <x v="4"/>
    <x v="3"/>
    <s v="RM52MHA"/>
    <x v="617"/>
    <d v="2019-09-07T00:00:00"/>
    <x v="216"/>
    <n v="201"/>
  </r>
  <r>
    <x v="49"/>
    <x v="192"/>
    <x v="3"/>
    <x v="3"/>
    <s v="TJ26ETA"/>
    <x v="1020"/>
    <d v="2019-11-04T00:00:00"/>
    <x v="216"/>
    <n v="2052"/>
  </r>
  <r>
    <x v="5"/>
    <x v="80"/>
    <x v="4"/>
    <x v="3"/>
    <s v="SH96AHA"/>
    <x v="372"/>
    <d v="2019-10-19T00:00:00"/>
    <x v="217"/>
    <n v="149"/>
  </r>
  <r>
    <x v="38"/>
    <x v="162"/>
    <x v="3"/>
    <x v="3"/>
    <s v="SC58DVA"/>
    <x v="3"/>
    <d v="2019-10-10T00:00:00"/>
    <x v="217"/>
    <n v="308"/>
  </r>
  <r>
    <x v="38"/>
    <x v="162"/>
    <x v="3"/>
    <x v="3"/>
    <s v="SC58DYA"/>
    <x v="22"/>
    <d v="2019-10-10T00:00:00"/>
    <x v="217"/>
    <n v="229"/>
  </r>
  <r>
    <x v="38"/>
    <x v="163"/>
    <x v="4"/>
    <x v="3"/>
    <s v="SC58BVA"/>
    <x v="53"/>
    <d v="2019-10-10T00:00:00"/>
    <x v="217"/>
    <n v="80"/>
  </r>
  <r>
    <x v="38"/>
    <x v="163"/>
    <x v="4"/>
    <x v="3"/>
    <s v="SC58BYA"/>
    <x v="61"/>
    <d v="2019-10-10T00:00:00"/>
    <x v="217"/>
    <n v="90"/>
  </r>
  <r>
    <x v="50"/>
    <x v="193"/>
    <x v="3"/>
    <x v="12"/>
    <n v="1543600"/>
    <x v="652"/>
    <d v="2019-11-18T00:00:00"/>
    <x v="217"/>
    <n v="243"/>
  </r>
  <r>
    <x v="50"/>
    <x v="193"/>
    <x v="3"/>
    <x v="3"/>
    <s v="TC96SHA"/>
    <x v="1056"/>
    <d v="2019-11-16T00:00:00"/>
    <x v="217"/>
    <n v="581"/>
  </r>
  <r>
    <x v="50"/>
    <x v="193"/>
    <x v="3"/>
    <x v="3"/>
    <s v="TC98FTA"/>
    <x v="1057"/>
    <d v="2019-11-16T00:00:00"/>
    <x v="217"/>
    <n v="3593"/>
  </r>
  <r>
    <x v="50"/>
    <x v="193"/>
    <x v="3"/>
    <x v="5"/>
    <s v="TG01R0A"/>
    <x v="48"/>
    <d v="2019-11-18T00:00:00"/>
    <x v="217"/>
    <n v="182"/>
  </r>
  <r>
    <x v="50"/>
    <x v="193"/>
    <x v="3"/>
    <x v="5"/>
    <s v="TG01S0A"/>
    <x v="312"/>
    <d v="2019-11-18T00:00:00"/>
    <x v="217"/>
    <n v="72"/>
  </r>
  <r>
    <x v="50"/>
    <x v="193"/>
    <x v="3"/>
    <x v="5"/>
    <s v="TG01T0A"/>
    <x v="376"/>
    <d v="2019-11-19T00:00:00"/>
    <x v="217"/>
    <n v="20"/>
  </r>
  <r>
    <x v="50"/>
    <x v="194"/>
    <x v="4"/>
    <x v="3"/>
    <s v="TD01XTA"/>
    <x v="1058"/>
    <d v="2019-11-16T00:00:00"/>
    <x v="217"/>
    <n v="721"/>
  </r>
  <r>
    <x v="51"/>
    <x v="195"/>
    <x v="3"/>
    <x v="3"/>
    <s v="TU72YTA"/>
    <x v="1059"/>
    <d v="2019-11-16T00:00:00"/>
    <x v="217"/>
    <n v="2274"/>
  </r>
  <r>
    <x v="51"/>
    <x v="195"/>
    <x v="3"/>
    <x v="3"/>
    <s v="TU76QHA"/>
    <x v="1060"/>
    <d v="2019-11-16T00:00:00"/>
    <x v="217"/>
    <n v="1737"/>
  </r>
  <r>
    <x v="51"/>
    <x v="196"/>
    <x v="4"/>
    <x v="3"/>
    <s v="TU16WHA"/>
    <x v="999"/>
    <d v="2019-11-16T00:00:00"/>
    <x v="217"/>
    <n v="406"/>
  </r>
  <r>
    <x v="52"/>
    <x v="197"/>
    <x v="3"/>
    <x v="12"/>
    <n v="1551012"/>
    <x v="296"/>
    <d v="2019-11-18T00:00:00"/>
    <x v="217"/>
    <n v="165"/>
  </r>
  <r>
    <x v="52"/>
    <x v="197"/>
    <x v="3"/>
    <x v="5"/>
    <s v="TV07K0A"/>
    <x v="595"/>
    <d v="2019-11-18T00:00:00"/>
    <x v="217"/>
    <n v="228"/>
  </r>
  <r>
    <x v="52"/>
    <x v="197"/>
    <x v="3"/>
    <x v="5"/>
    <s v="TV07L0A"/>
    <x v="295"/>
    <d v="2019-11-19T00:00:00"/>
    <x v="217"/>
    <n v="10"/>
  </r>
  <r>
    <x v="5"/>
    <x v="79"/>
    <x v="3"/>
    <x v="3"/>
    <s v="SH95YHA"/>
    <x v="815"/>
    <d v="2019-11-16T00:00:00"/>
    <x v="218"/>
    <n v="802"/>
  </r>
  <r>
    <x v="5"/>
    <x v="186"/>
    <x v="3"/>
    <x v="5"/>
    <n v="1528943"/>
    <x v="344"/>
    <d v="2019-09-26T00:00:00"/>
    <x v="218"/>
    <n v="115"/>
  </r>
  <r>
    <x v="50"/>
    <x v="193"/>
    <x v="3"/>
    <x v="5"/>
    <n v="1543479"/>
    <x v="501"/>
    <d v="2019-11-14T00:00:00"/>
    <x v="218"/>
    <n v="281"/>
  </r>
  <r>
    <x v="50"/>
    <x v="194"/>
    <x v="4"/>
    <x v="1"/>
    <s v="TH26AGA"/>
    <x v="68"/>
    <d v="2019-11-21T00:00:00"/>
    <x v="218"/>
    <n v="50"/>
  </r>
  <r>
    <x v="51"/>
    <x v="195"/>
    <x v="3"/>
    <x v="1"/>
    <s v="TU76W5A"/>
    <x v="607"/>
    <d v="2019-11-21T00:00:00"/>
    <x v="218"/>
    <n v="682"/>
  </r>
  <r>
    <x v="52"/>
    <x v="197"/>
    <x v="3"/>
    <x v="5"/>
    <n v="1551001"/>
    <x v="808"/>
    <d v="2019-11-14T00:00:00"/>
    <x v="218"/>
    <n v="364"/>
  </r>
  <r>
    <x v="5"/>
    <x v="198"/>
    <x v="3"/>
    <x v="1"/>
    <s v="TC94YGA"/>
    <x v="527"/>
    <d v="2019-11-21T00:00:00"/>
    <x v="219"/>
    <n v="117"/>
  </r>
  <r>
    <x v="5"/>
    <x v="198"/>
    <x v="3"/>
    <x v="1"/>
    <s v="TC96E5A"/>
    <x v="286"/>
    <d v="2019-11-21T00:00:00"/>
    <x v="219"/>
    <n v="125"/>
  </r>
  <r>
    <x v="5"/>
    <x v="198"/>
    <x v="3"/>
    <x v="3"/>
    <s v="TC98RVA"/>
    <x v="885"/>
    <d v="2019-11-21T00:00:00"/>
    <x v="219"/>
    <n v="553"/>
  </r>
  <r>
    <x v="5"/>
    <x v="198"/>
    <x v="3"/>
    <x v="3"/>
    <s v="TC98RYA"/>
    <x v="753"/>
    <d v="2019-11-21T00:00:00"/>
    <x v="219"/>
    <n v="357"/>
  </r>
  <r>
    <x v="50"/>
    <x v="193"/>
    <x v="3"/>
    <x v="1"/>
    <s v="TC97JGA"/>
    <x v="1056"/>
    <d v="2019-11-21T00:00:00"/>
    <x v="219"/>
    <n v="581"/>
  </r>
  <r>
    <x v="50"/>
    <x v="193"/>
    <x v="3"/>
    <x v="1"/>
    <s v="TC97KGA"/>
    <x v="70"/>
    <d v="2019-11-21T00:00:00"/>
    <x v="219"/>
    <n v="77"/>
  </r>
  <r>
    <x v="50"/>
    <x v="193"/>
    <x v="3"/>
    <x v="3"/>
    <s v="TC98FVA"/>
    <x v="1061"/>
    <d v="2019-11-21T00:00:00"/>
    <x v="219"/>
    <n v="3179"/>
  </r>
  <r>
    <x v="50"/>
    <x v="193"/>
    <x v="3"/>
    <x v="3"/>
    <s v="TC98FYA"/>
    <x v="1062"/>
    <d v="2019-11-21T00:00:00"/>
    <x v="219"/>
    <n v="2367"/>
  </r>
  <r>
    <x v="50"/>
    <x v="193"/>
    <x v="3"/>
    <x v="1"/>
    <s v="TD00U5A"/>
    <x v="1063"/>
    <d v="2019-11-21T00:00:00"/>
    <x v="219"/>
    <n v="1610"/>
  </r>
  <r>
    <x v="50"/>
    <x v="194"/>
    <x v="4"/>
    <x v="1"/>
    <s v="TC98N5A"/>
    <x v="1064"/>
    <d v="2019-11-21T00:00:00"/>
    <x v="219"/>
    <n v="377"/>
  </r>
  <r>
    <x v="50"/>
    <x v="194"/>
    <x v="4"/>
    <x v="3"/>
    <s v="TD01XVA"/>
    <x v="1065"/>
    <d v="2019-11-21T00:00:00"/>
    <x v="219"/>
    <n v="725"/>
  </r>
  <r>
    <x v="50"/>
    <x v="194"/>
    <x v="4"/>
    <x v="3"/>
    <s v="TD01XYA"/>
    <x v="1066"/>
    <d v="2019-11-21T00:00:00"/>
    <x v="219"/>
    <n v="756"/>
  </r>
  <r>
    <x v="50"/>
    <x v="194"/>
    <x v="4"/>
    <x v="1"/>
    <s v="TE74GGA"/>
    <x v="238"/>
    <d v="2019-11-21T00:00:00"/>
    <x v="219"/>
    <n v="200"/>
  </r>
  <r>
    <x v="51"/>
    <x v="195"/>
    <x v="3"/>
    <x v="3"/>
    <s v="TU72YVA"/>
    <x v="1067"/>
    <d v="2019-11-21T00:00:00"/>
    <x v="219"/>
    <n v="2109"/>
  </r>
  <r>
    <x v="51"/>
    <x v="195"/>
    <x v="3"/>
    <x v="3"/>
    <s v="TU72YYA"/>
    <x v="1068"/>
    <d v="2019-11-21T00:00:00"/>
    <x v="219"/>
    <n v="1516"/>
  </r>
  <r>
    <x v="51"/>
    <x v="195"/>
    <x v="3"/>
    <x v="1"/>
    <s v="TU77JGA"/>
    <x v="919"/>
    <d v="2019-11-21T00:00:00"/>
    <x v="219"/>
    <n v="261"/>
  </r>
  <r>
    <x v="51"/>
    <x v="196"/>
    <x v="4"/>
    <x v="1"/>
    <s v="TU21NGA"/>
    <x v="86"/>
    <d v="2019-11-21T00:00:00"/>
    <x v="219"/>
    <n v="154"/>
  </r>
  <r>
    <x v="52"/>
    <x v="197"/>
    <x v="3"/>
    <x v="1"/>
    <s v="TU76N5A"/>
    <x v="1069"/>
    <d v="2019-11-21T00:00:00"/>
    <x v="219"/>
    <n v="894"/>
  </r>
  <r>
    <x v="52"/>
    <x v="197"/>
    <x v="3"/>
    <x v="3"/>
    <s v="TU78KVA"/>
    <x v="1070"/>
    <d v="2019-11-21T00:00:00"/>
    <x v="219"/>
    <n v="1821"/>
  </r>
  <r>
    <x v="52"/>
    <x v="197"/>
    <x v="3"/>
    <x v="3"/>
    <s v="TU78KYA"/>
    <x v="1071"/>
    <d v="2019-11-21T00:00:00"/>
    <x v="219"/>
    <n v="1350"/>
  </r>
  <r>
    <x v="52"/>
    <x v="197"/>
    <x v="3"/>
    <x v="1"/>
    <s v="TU78RGA"/>
    <x v="578"/>
    <d v="2019-11-21T00:00:00"/>
    <x v="219"/>
    <n v="311"/>
  </r>
  <r>
    <x v="52"/>
    <x v="199"/>
    <x v="4"/>
    <x v="1"/>
    <s v="TU13FGA"/>
    <x v="68"/>
    <d v="2019-11-21T00:00:00"/>
    <x v="219"/>
    <n v="50"/>
  </r>
  <r>
    <x v="5"/>
    <x v="80"/>
    <x v="4"/>
    <x v="3"/>
    <s v="TC89WHA"/>
    <x v="461"/>
    <d v="2019-11-23T00:00:00"/>
    <x v="220"/>
    <n v="77"/>
  </r>
  <r>
    <x v="51"/>
    <x v="195"/>
    <x v="3"/>
    <x v="5"/>
    <n v="1551037"/>
    <x v="493"/>
    <d v="2019-11-14T00:00:00"/>
    <x v="221"/>
    <n v="453"/>
  </r>
  <r>
    <x v="5"/>
    <x v="79"/>
    <x v="3"/>
    <x v="3"/>
    <s v="SH95MTA"/>
    <x v="19"/>
    <d v="2019-10-19T00:00:00"/>
    <x v="222"/>
    <n v="420"/>
  </r>
  <r>
    <x v="5"/>
    <x v="79"/>
    <x v="3"/>
    <x v="3"/>
    <s v="SH95MVA"/>
    <x v="1072"/>
    <d v="2019-10-24T00:00:00"/>
    <x v="222"/>
    <n v="434"/>
  </r>
  <r>
    <x v="5"/>
    <x v="79"/>
    <x v="3"/>
    <x v="1"/>
    <s v="SH96BGA"/>
    <x v="68"/>
    <d v="2019-10-24T00:00:00"/>
    <x v="223"/>
    <n v="50"/>
  </r>
  <r>
    <x v="5"/>
    <x v="80"/>
    <x v="4"/>
    <x v="3"/>
    <s v="RM45SHA"/>
    <x v="312"/>
    <d v="2019-09-21T00:00:00"/>
    <x v="223"/>
    <n v="72"/>
  </r>
  <r>
    <x v="5"/>
    <x v="79"/>
    <x v="3"/>
    <x v="3"/>
    <s v="SH95GYA"/>
    <x v="71"/>
    <d v="2019-11-21T00:00:00"/>
    <x v="224"/>
    <n v="540"/>
  </r>
  <r>
    <x v="5"/>
    <x v="79"/>
    <x v="3"/>
    <x v="1"/>
    <s v="SH96EGA"/>
    <x v="68"/>
    <d v="2019-11-21T00:00:00"/>
    <x v="224"/>
    <n v="50"/>
  </r>
  <r>
    <x v="51"/>
    <x v="195"/>
    <x v="3"/>
    <x v="12"/>
    <n v="1551013"/>
    <x v="1073"/>
    <d v="2019-11-18T00:00:00"/>
    <x v="224"/>
    <n v="861"/>
  </r>
  <r>
    <x v="51"/>
    <x v="195"/>
    <x v="3"/>
    <x v="5"/>
    <s v="TV07M0A"/>
    <x v="1074"/>
    <d v="2019-11-18T00:00:00"/>
    <x v="224"/>
    <n v="350"/>
  </r>
  <r>
    <x v="51"/>
    <x v="195"/>
    <x v="3"/>
    <x v="5"/>
    <s v="TV07N0A"/>
    <x v="376"/>
    <d v="2019-11-19T00:00:00"/>
    <x v="224"/>
    <n v="20"/>
  </r>
  <r>
    <x v="52"/>
    <x v="200"/>
    <x v="3"/>
    <x v="5"/>
    <s v="TX81K0A"/>
    <x v="583"/>
    <d v="2019-11-18T00:00:00"/>
    <x v="224"/>
    <n v="114"/>
  </r>
  <r>
    <x v="52"/>
    <x v="200"/>
    <x v="3"/>
    <x v="5"/>
    <s v="TY13O0A"/>
    <x v="242"/>
    <d v="2019-11-18T00:00:00"/>
    <x v="224"/>
    <n v="36"/>
  </r>
  <r>
    <x v="53"/>
    <x v="201"/>
    <x v="3"/>
    <x v="3"/>
    <s v="UA92KHA"/>
    <x v="1075"/>
    <d v="2019-11-28T00:00:00"/>
    <x v="224"/>
    <n v="2428"/>
  </r>
  <r>
    <x v="53"/>
    <x v="201"/>
    <x v="3"/>
    <x v="3"/>
    <s v="UA93NTA"/>
    <x v="314"/>
    <d v="2019-11-28T00:00:00"/>
    <x v="224"/>
    <n v="1032"/>
  </r>
  <r>
    <x v="54"/>
    <x v="202"/>
    <x v="3"/>
    <x v="3"/>
    <s v="UA92ETA"/>
    <x v="1076"/>
    <d v="2019-11-28T00:00:00"/>
    <x v="224"/>
    <n v="3641"/>
  </r>
  <r>
    <x v="54"/>
    <x v="202"/>
    <x v="3"/>
    <x v="3"/>
    <s v="UA92PHA"/>
    <x v="382"/>
    <d v="2019-11-28T00:00:00"/>
    <x v="224"/>
    <n v="2109"/>
  </r>
  <r>
    <x v="5"/>
    <x v="79"/>
    <x v="3"/>
    <x v="1"/>
    <s v="SH95Q5A"/>
    <x v="286"/>
    <d v="2019-11-21T00:00:00"/>
    <x v="225"/>
    <n v="125"/>
  </r>
  <r>
    <x v="5"/>
    <x v="79"/>
    <x v="3"/>
    <x v="1"/>
    <s v="SH95Q5B"/>
    <x v="81"/>
    <d v="2019-11-26T00:00:00"/>
    <x v="225"/>
    <n v="103"/>
  </r>
  <r>
    <x v="5"/>
    <x v="79"/>
    <x v="3"/>
    <x v="12"/>
    <s v="1547720"/>
    <x v="40"/>
    <d v="2019-12-09T00:00:00"/>
    <x v="226"/>
    <n v="60"/>
  </r>
  <r>
    <x v="5"/>
    <x v="80"/>
    <x v="4"/>
    <x v="12"/>
    <n v="1547706"/>
    <x v="7"/>
    <d v="2019-12-09T00:00:00"/>
    <x v="226"/>
    <n v="100"/>
  </r>
  <r>
    <x v="50"/>
    <x v="193"/>
    <x v="3"/>
    <x v="12"/>
    <n v="1541067"/>
    <x v="61"/>
    <d v="2019-12-09T00:00:00"/>
    <x v="226"/>
    <n v="90"/>
  </r>
  <r>
    <x v="50"/>
    <x v="193"/>
    <x v="3"/>
    <x v="7"/>
    <s v="TC98TZA"/>
    <x v="453"/>
    <d v="2019-12-09T00:00:00"/>
    <x v="226"/>
    <n v="230"/>
  </r>
  <r>
    <x v="50"/>
    <x v="194"/>
    <x v="4"/>
    <x v="12"/>
    <n v="1541066"/>
    <x v="294"/>
    <d v="2019-12-09T00:00:00"/>
    <x v="226"/>
    <n v="40"/>
  </r>
  <r>
    <x v="51"/>
    <x v="195"/>
    <x v="3"/>
    <x v="12"/>
    <n v="1552621"/>
    <x v="87"/>
    <d v="2019-12-09T00:00:00"/>
    <x v="226"/>
    <n v="70"/>
  </r>
  <r>
    <x v="51"/>
    <x v="195"/>
    <x v="3"/>
    <x v="5"/>
    <n v="1551596"/>
    <x v="30"/>
    <d v="2019-12-12T00:00:00"/>
    <x v="226"/>
    <n v="25"/>
  </r>
  <r>
    <x v="51"/>
    <x v="195"/>
    <x v="3"/>
    <x v="5"/>
    <n v="1552085"/>
    <x v="150"/>
    <d v="2019-12-12T00:00:00"/>
    <x v="226"/>
    <n v="131"/>
  </r>
  <r>
    <x v="52"/>
    <x v="197"/>
    <x v="3"/>
    <x v="12"/>
    <n v="1550490"/>
    <x v="160"/>
    <d v="2019-12-09T00:00:00"/>
    <x v="226"/>
    <n v="55"/>
  </r>
  <r>
    <x v="51"/>
    <x v="203"/>
    <x v="3"/>
    <x v="5"/>
    <n v="1553920"/>
    <x v="240"/>
    <d v="2019-11-14T00:00:00"/>
    <x v="226"/>
    <n v="108"/>
  </r>
  <r>
    <x v="50"/>
    <x v="193"/>
    <x v="3"/>
    <x v="3"/>
    <s v="TC97HHA"/>
    <x v="1077"/>
    <d v="2019-12-14T00:00:00"/>
    <x v="227"/>
    <n v="814"/>
  </r>
  <r>
    <x v="51"/>
    <x v="203"/>
    <x v="3"/>
    <x v="5"/>
    <s v="TX74J0A"/>
    <x v="295"/>
    <d v="2019-11-19T00:00:00"/>
    <x v="227"/>
    <n v="10"/>
  </r>
  <r>
    <x v="53"/>
    <x v="201"/>
    <x v="3"/>
    <x v="1"/>
    <s v="UA92C5A"/>
    <x v="501"/>
    <d v="2019-11-26T00:00:00"/>
    <x v="227"/>
    <n v="293"/>
  </r>
  <r>
    <x v="53"/>
    <x v="201"/>
    <x v="3"/>
    <x v="1"/>
    <s v="UA92HGB"/>
    <x v="459"/>
    <d v="2019-12-10T00:00:00"/>
    <x v="227"/>
    <n v="290"/>
  </r>
  <r>
    <x v="54"/>
    <x v="202"/>
    <x v="3"/>
    <x v="1"/>
    <s v="UA92TGB"/>
    <x v="494"/>
    <d v="2019-12-10T00:00:00"/>
    <x v="227"/>
    <n v="396"/>
  </r>
  <r>
    <x v="54"/>
    <x v="202"/>
    <x v="3"/>
    <x v="1"/>
    <s v="UA93P5B"/>
    <x v="275"/>
    <d v="2019-12-10T00:00:00"/>
    <x v="227"/>
    <n v="1007"/>
  </r>
  <r>
    <x v="5"/>
    <x v="79"/>
    <x v="3"/>
    <x v="3"/>
    <s v="SY63CHA"/>
    <x v="1078"/>
    <d v="2019-12-14T00:00:00"/>
    <x v="228"/>
    <n v="2068"/>
  </r>
  <r>
    <x v="5"/>
    <x v="80"/>
    <x v="4"/>
    <x v="3"/>
    <s v="TC89QTA"/>
    <x v="353"/>
    <d v="2019-12-14T00:00:00"/>
    <x v="228"/>
    <n v="19"/>
  </r>
  <r>
    <x v="5"/>
    <x v="198"/>
    <x v="3"/>
    <x v="3"/>
    <s v="TC96UHA"/>
    <x v="243"/>
    <d v="2019-12-14T00:00:00"/>
    <x v="228"/>
    <n v="349"/>
  </r>
  <r>
    <x v="5"/>
    <x v="198"/>
    <x v="3"/>
    <x v="3"/>
    <s v="TC98DTA"/>
    <x v="270"/>
    <d v="2019-12-14T00:00:00"/>
    <x v="228"/>
    <n v="87"/>
  </r>
  <r>
    <x v="50"/>
    <x v="194"/>
    <x v="4"/>
    <x v="3"/>
    <s v="TC96IHA"/>
    <x v="87"/>
    <d v="2019-12-14T00:00:00"/>
    <x v="228"/>
    <n v="72"/>
  </r>
  <r>
    <x v="55"/>
    <x v="204"/>
    <x v="3"/>
    <x v="3"/>
    <s v="TJ26VHA"/>
    <x v="1079"/>
    <d v="2019-12-14T00:00:00"/>
    <x v="228"/>
    <n v="756"/>
  </r>
  <r>
    <x v="55"/>
    <x v="205"/>
    <x v="4"/>
    <x v="3"/>
    <s v="TG30KTA"/>
    <x v="353"/>
    <d v="2019-12-14T00:00:00"/>
    <x v="228"/>
    <n v="19"/>
  </r>
  <r>
    <x v="55"/>
    <x v="205"/>
    <x v="4"/>
    <x v="3"/>
    <s v="TG31HHA"/>
    <x v="125"/>
    <d v="2019-12-14T00:00:00"/>
    <x v="228"/>
    <n v="141"/>
  </r>
  <r>
    <x v="51"/>
    <x v="195"/>
    <x v="3"/>
    <x v="3"/>
    <s v="TU77QHA"/>
    <x v="571"/>
    <d v="2019-12-14T00:00:00"/>
    <x v="228"/>
    <n v="1011"/>
  </r>
  <r>
    <x v="51"/>
    <x v="195"/>
    <x v="3"/>
    <x v="3"/>
    <s v="TU99WTA"/>
    <x v="1080"/>
    <d v="2019-12-14T00:00:00"/>
    <x v="228"/>
    <n v="1068"/>
  </r>
  <r>
    <x v="51"/>
    <x v="195"/>
    <x v="3"/>
    <x v="5"/>
    <s v="TV47C0A"/>
    <x v="295"/>
    <d v="2019-12-17T00:00:00"/>
    <x v="228"/>
    <n v="10"/>
  </r>
  <r>
    <x v="51"/>
    <x v="195"/>
    <x v="3"/>
    <x v="5"/>
    <s v="TW50E0A"/>
    <x v="295"/>
    <d v="2019-12-17T00:00:00"/>
    <x v="228"/>
    <n v="10"/>
  </r>
  <r>
    <x v="51"/>
    <x v="196"/>
    <x v="4"/>
    <x v="3"/>
    <s v="TU42NHA"/>
    <x v="119"/>
    <d v="2019-12-14T00:00:00"/>
    <x v="228"/>
    <n v="209"/>
  </r>
  <r>
    <x v="51"/>
    <x v="196"/>
    <x v="4"/>
    <x v="3"/>
    <s v="TU42OHA"/>
    <x v="79"/>
    <d v="2019-12-14T00:00:00"/>
    <x v="228"/>
    <n v="182"/>
  </r>
  <r>
    <x v="52"/>
    <x v="197"/>
    <x v="3"/>
    <x v="3"/>
    <s v="TU76HTA"/>
    <x v="937"/>
    <d v="2019-12-14T00:00:00"/>
    <x v="228"/>
    <n v="1155"/>
  </r>
  <r>
    <x v="52"/>
    <x v="199"/>
    <x v="4"/>
    <x v="3"/>
    <s v="TU09IHA"/>
    <x v="87"/>
    <d v="2019-12-14T00:00:00"/>
    <x v="228"/>
    <n v="70"/>
  </r>
  <r>
    <x v="52"/>
    <x v="200"/>
    <x v="3"/>
    <x v="3"/>
    <s v="TV04JHA"/>
    <x v="1081"/>
    <d v="2019-12-14T00:00:00"/>
    <x v="228"/>
    <n v="657"/>
  </r>
  <r>
    <x v="52"/>
    <x v="200"/>
    <x v="3"/>
    <x v="5"/>
    <s v="TX74E0A"/>
    <x v="376"/>
    <d v="2019-12-17T00:00:00"/>
    <x v="228"/>
    <n v="20"/>
  </r>
  <r>
    <x v="52"/>
    <x v="206"/>
    <x v="4"/>
    <x v="3"/>
    <s v="TW06THA"/>
    <x v="69"/>
    <d v="2019-12-14T00:00:00"/>
    <x v="228"/>
    <n v="166"/>
  </r>
  <r>
    <x v="51"/>
    <x v="203"/>
    <x v="3"/>
    <x v="3"/>
    <s v="TV02MTA"/>
    <x v="283"/>
    <d v="2019-12-14T00:00:00"/>
    <x v="228"/>
    <n v="842"/>
  </r>
  <r>
    <x v="51"/>
    <x v="207"/>
    <x v="4"/>
    <x v="3"/>
    <s v="TW06WHA"/>
    <x v="312"/>
    <d v="2019-12-14T00:00:00"/>
    <x v="228"/>
    <n v="74"/>
  </r>
  <r>
    <x v="53"/>
    <x v="201"/>
    <x v="3"/>
    <x v="3"/>
    <s v="TV01LTA"/>
    <x v="286"/>
    <d v="2019-12-14T00:00:00"/>
    <x v="228"/>
    <n v="130"/>
  </r>
  <r>
    <x v="53"/>
    <x v="201"/>
    <x v="3"/>
    <x v="3"/>
    <s v="TV01MHA"/>
    <x v="1082"/>
    <d v="2019-12-14T00:00:00"/>
    <x v="228"/>
    <n v="2118"/>
  </r>
  <r>
    <x v="53"/>
    <x v="208"/>
    <x v="4"/>
    <x v="3"/>
    <s v="TU14OTA"/>
    <x v="281"/>
    <d v="2019-12-14T00:00:00"/>
    <x v="228"/>
    <n v="54"/>
  </r>
  <r>
    <x v="53"/>
    <x v="208"/>
    <x v="4"/>
    <x v="3"/>
    <s v="TU42KHA"/>
    <x v="330"/>
    <d v="2019-12-14T00:00:00"/>
    <x v="228"/>
    <n v="104"/>
  </r>
  <r>
    <x v="53"/>
    <x v="208"/>
    <x v="4"/>
    <x v="3"/>
    <s v="TU42MHA"/>
    <x v="871"/>
    <d v="2019-12-14T00:00:00"/>
    <x v="228"/>
    <n v="169"/>
  </r>
  <r>
    <x v="54"/>
    <x v="202"/>
    <x v="3"/>
    <x v="3"/>
    <s v="TV00ITA"/>
    <x v="813"/>
    <d v="2019-12-14T00:00:00"/>
    <x v="228"/>
    <n v="976"/>
  </r>
  <r>
    <x v="54"/>
    <x v="202"/>
    <x v="3"/>
    <x v="3"/>
    <s v="TV00KTA"/>
    <x v="501"/>
    <d v="2019-12-14T00:00:00"/>
    <x v="228"/>
    <n v="296"/>
  </r>
  <r>
    <x v="54"/>
    <x v="202"/>
    <x v="3"/>
    <x v="3"/>
    <s v="TV00OHA"/>
    <x v="1083"/>
    <d v="2019-12-14T00:00:00"/>
    <x v="228"/>
    <n v="369"/>
  </r>
  <r>
    <x v="54"/>
    <x v="209"/>
    <x v="4"/>
    <x v="3"/>
    <s v="TU09SHA"/>
    <x v="5"/>
    <d v="2019-12-14T00:00:00"/>
    <x v="228"/>
    <n v="114"/>
  </r>
  <r>
    <x v="54"/>
    <x v="209"/>
    <x v="4"/>
    <x v="3"/>
    <s v="TU42GTA"/>
    <x v="527"/>
    <d v="2019-12-14T00:00:00"/>
    <x v="228"/>
    <n v="122"/>
  </r>
  <r>
    <x v="56"/>
    <x v="210"/>
    <x v="3"/>
    <x v="5"/>
    <n v="1554223"/>
    <x v="204"/>
    <d v="2019-12-19T00:00:00"/>
    <x v="228"/>
    <n v="416"/>
  </r>
  <r>
    <x v="51"/>
    <x v="195"/>
    <x v="3"/>
    <x v="12"/>
    <n v="1551595"/>
    <x v="594"/>
    <d v="2019-12-14T00:00:00"/>
    <x v="229"/>
    <n v="180"/>
  </r>
  <r>
    <x v="51"/>
    <x v="195"/>
    <x v="3"/>
    <x v="5"/>
    <s v="TV47B0A"/>
    <x v="369"/>
    <d v="2019-12-14T00:00:00"/>
    <x v="229"/>
    <n v="109"/>
  </r>
  <r>
    <x v="52"/>
    <x v="200"/>
    <x v="3"/>
    <x v="5"/>
    <s v="TX74C0A"/>
    <x v="81"/>
    <d v="2019-12-14T00:00:00"/>
    <x v="229"/>
    <n v="103"/>
  </r>
  <r>
    <x v="52"/>
    <x v="200"/>
    <x v="3"/>
    <x v="5"/>
    <s v="TX74D0A"/>
    <x v="6"/>
    <d v="2019-12-14T00:00:00"/>
    <x v="229"/>
    <n v="24"/>
  </r>
  <r>
    <x v="5"/>
    <x v="79"/>
    <x v="3"/>
    <x v="1"/>
    <s v="SY62GGA"/>
    <x v="28"/>
    <d v="2019-12-19T00:00:00"/>
    <x v="230"/>
    <n v="113"/>
  </r>
  <r>
    <x v="5"/>
    <x v="79"/>
    <x v="3"/>
    <x v="1"/>
    <s v="SY63Z5A"/>
    <x v="838"/>
    <d v="2019-12-19T00:00:00"/>
    <x v="230"/>
    <n v="278"/>
  </r>
  <r>
    <x v="5"/>
    <x v="80"/>
    <x v="4"/>
    <x v="3"/>
    <s v="TC89QVA"/>
    <x v="860"/>
    <d v="2019-12-19T00:00:00"/>
    <x v="230"/>
    <n v="34"/>
  </r>
  <r>
    <x v="5"/>
    <x v="80"/>
    <x v="4"/>
    <x v="3"/>
    <s v="TC89QYA"/>
    <x v="428"/>
    <d v="2019-12-19T00:00:00"/>
    <x v="230"/>
    <n v="17"/>
  </r>
  <r>
    <x v="5"/>
    <x v="80"/>
    <x v="4"/>
    <x v="1"/>
    <s v="TC89KGA"/>
    <x v="91"/>
    <d v="2019-12-19T00:00:00"/>
    <x v="230"/>
    <n v="66"/>
  </r>
  <r>
    <x v="5"/>
    <x v="198"/>
    <x v="3"/>
    <x v="3"/>
    <s v="TC98DVA"/>
    <x v="312"/>
    <d v="2019-12-19T00:00:00"/>
    <x v="230"/>
    <n v="72"/>
  </r>
  <r>
    <x v="5"/>
    <x v="198"/>
    <x v="3"/>
    <x v="3"/>
    <s v="TC98DYA"/>
    <x v="74"/>
    <d v="2019-12-19T00:00:00"/>
    <x v="230"/>
    <n v="65"/>
  </r>
  <r>
    <x v="50"/>
    <x v="193"/>
    <x v="3"/>
    <x v="3"/>
    <s v="TC97BYA"/>
    <x v="108"/>
    <d v="2019-12-19T00:00:00"/>
    <x v="230"/>
    <n v="1361"/>
  </r>
  <r>
    <x v="50"/>
    <x v="193"/>
    <x v="3"/>
    <x v="1"/>
    <s v="TC98BGA"/>
    <x v="322"/>
    <d v="2019-12-19T00:00:00"/>
    <x v="230"/>
    <n v="86"/>
  </r>
  <r>
    <x v="55"/>
    <x v="204"/>
    <x v="3"/>
    <x v="1"/>
    <s v="TJ26IGA"/>
    <x v="86"/>
    <d v="2019-12-19T00:00:00"/>
    <x v="230"/>
    <n v="151"/>
  </r>
  <r>
    <x v="55"/>
    <x v="205"/>
    <x v="4"/>
    <x v="3"/>
    <s v="TG30KVA"/>
    <x v="155"/>
    <d v="2019-12-19T00:00:00"/>
    <x v="230"/>
    <n v="44"/>
  </r>
  <r>
    <x v="55"/>
    <x v="205"/>
    <x v="4"/>
    <x v="3"/>
    <s v="TG30KYA"/>
    <x v="91"/>
    <d v="2019-12-19T00:00:00"/>
    <x v="230"/>
    <n v="66"/>
  </r>
  <r>
    <x v="55"/>
    <x v="205"/>
    <x v="4"/>
    <x v="1"/>
    <s v="TG30T5A"/>
    <x v="448"/>
    <d v="2019-12-19T00:00:00"/>
    <x v="230"/>
    <n v="53"/>
  </r>
  <r>
    <x v="51"/>
    <x v="195"/>
    <x v="3"/>
    <x v="1"/>
    <s v="TU73UGA"/>
    <x v="674"/>
    <d v="2019-12-19T00:00:00"/>
    <x v="230"/>
    <n v="167"/>
  </r>
  <r>
    <x v="51"/>
    <x v="195"/>
    <x v="3"/>
    <x v="3"/>
    <s v="TU99WVA"/>
    <x v="1084"/>
    <d v="2019-12-19T00:00:00"/>
    <x v="230"/>
    <n v="1035"/>
  </r>
  <r>
    <x v="51"/>
    <x v="195"/>
    <x v="3"/>
    <x v="3"/>
    <s v="TU99WYA"/>
    <x v="573"/>
    <d v="2019-12-19T00:00:00"/>
    <x v="230"/>
    <n v="740"/>
  </r>
  <r>
    <x v="51"/>
    <x v="195"/>
    <x v="3"/>
    <x v="1"/>
    <s v="TU99Z5A"/>
    <x v="689"/>
    <d v="2019-12-19T00:00:00"/>
    <x v="230"/>
    <n v="306"/>
  </r>
  <r>
    <x v="51"/>
    <x v="196"/>
    <x v="4"/>
    <x v="1"/>
    <s v="TU22AGA"/>
    <x v="68"/>
    <d v="2019-12-19T00:00:00"/>
    <x v="230"/>
    <n v="50"/>
  </r>
  <r>
    <x v="52"/>
    <x v="197"/>
    <x v="3"/>
    <x v="3"/>
    <s v="TU76HVA"/>
    <x v="1085"/>
    <d v="2019-12-19T00:00:00"/>
    <x v="230"/>
    <n v="1023"/>
  </r>
  <r>
    <x v="52"/>
    <x v="197"/>
    <x v="3"/>
    <x v="3"/>
    <s v="TU76HYA"/>
    <x v="1086"/>
    <d v="2019-12-19T00:00:00"/>
    <x v="230"/>
    <n v="751"/>
  </r>
  <r>
    <x v="52"/>
    <x v="197"/>
    <x v="3"/>
    <x v="1"/>
    <s v="TU99TGA"/>
    <x v="70"/>
    <d v="2019-12-19T00:00:00"/>
    <x v="230"/>
    <n v="77"/>
  </r>
  <r>
    <x v="52"/>
    <x v="200"/>
    <x v="3"/>
    <x v="3"/>
    <s v="TV02FVA"/>
    <x v="819"/>
    <d v="2019-12-19T00:00:00"/>
    <x v="230"/>
    <n v="1020"/>
  </r>
  <r>
    <x v="52"/>
    <x v="200"/>
    <x v="3"/>
    <x v="3"/>
    <s v="TV02FYA"/>
    <x v="60"/>
    <d v="2019-12-19T00:00:00"/>
    <x v="230"/>
    <n v="748"/>
  </r>
  <r>
    <x v="52"/>
    <x v="200"/>
    <x v="3"/>
    <x v="1"/>
    <s v="TV02H5A"/>
    <x v="97"/>
    <d v="2019-12-19T00:00:00"/>
    <x v="230"/>
    <n v="306"/>
  </r>
  <r>
    <x v="52"/>
    <x v="200"/>
    <x v="3"/>
    <x v="1"/>
    <s v="TV04NGA"/>
    <x v="674"/>
    <d v="2019-12-19T00:00:00"/>
    <x v="230"/>
    <n v="168"/>
  </r>
  <r>
    <x v="52"/>
    <x v="206"/>
    <x v="4"/>
    <x v="1"/>
    <s v="TW06VGA"/>
    <x v="68"/>
    <d v="2019-12-19T00:00:00"/>
    <x v="230"/>
    <n v="50"/>
  </r>
  <r>
    <x v="51"/>
    <x v="203"/>
    <x v="3"/>
    <x v="1"/>
    <s v="TV02L5A"/>
    <x v="512"/>
    <d v="2019-12-19T00:00:00"/>
    <x v="230"/>
    <n v="180"/>
  </r>
  <r>
    <x v="51"/>
    <x v="203"/>
    <x v="3"/>
    <x v="3"/>
    <s v="TV02MVA"/>
    <x v="780"/>
    <d v="2019-12-19T00:00:00"/>
    <x v="230"/>
    <n v="738"/>
  </r>
  <r>
    <x v="51"/>
    <x v="203"/>
    <x v="3"/>
    <x v="3"/>
    <s v="TV02MYA"/>
    <x v="550"/>
    <d v="2019-12-19T00:00:00"/>
    <x v="230"/>
    <n v="547"/>
  </r>
  <r>
    <x v="53"/>
    <x v="201"/>
    <x v="3"/>
    <x v="3"/>
    <s v="TV01LVA"/>
    <x v="339"/>
    <d v="2019-12-19T00:00:00"/>
    <x v="230"/>
    <n v="169"/>
  </r>
  <r>
    <x v="53"/>
    <x v="201"/>
    <x v="3"/>
    <x v="3"/>
    <s v="TV01LYA"/>
    <x v="839"/>
    <d v="2019-12-19T00:00:00"/>
    <x v="230"/>
    <n v="129"/>
  </r>
  <r>
    <x v="53"/>
    <x v="201"/>
    <x v="3"/>
    <x v="1"/>
    <s v="TV01Q5A"/>
    <x v="312"/>
    <d v="2019-12-19T00:00:00"/>
    <x v="230"/>
    <n v="80"/>
  </r>
  <r>
    <x v="53"/>
    <x v="201"/>
    <x v="3"/>
    <x v="1"/>
    <s v="TV01YGA"/>
    <x v="117"/>
    <d v="2019-12-19T00:00:00"/>
    <x v="230"/>
    <n v="136"/>
  </r>
  <r>
    <x v="53"/>
    <x v="201"/>
    <x v="3"/>
    <x v="3"/>
    <s v="UC09TVA"/>
    <x v="136"/>
    <d v="2019-12-19T00:00:00"/>
    <x v="230"/>
    <n v="547"/>
  </r>
  <r>
    <x v="53"/>
    <x v="201"/>
    <x v="3"/>
    <x v="3"/>
    <s v="UC09TYA"/>
    <x v="1087"/>
    <d v="2019-12-19T00:00:00"/>
    <x v="230"/>
    <n v="407"/>
  </r>
  <r>
    <x v="53"/>
    <x v="208"/>
    <x v="4"/>
    <x v="1"/>
    <s v="TU10N5A"/>
    <x v="138"/>
    <d v="2019-12-19T00:00:00"/>
    <x v="230"/>
    <n v="61"/>
  </r>
  <r>
    <x v="53"/>
    <x v="208"/>
    <x v="4"/>
    <x v="3"/>
    <s v="TU14OVA"/>
    <x v="618"/>
    <d v="2019-12-19T00:00:00"/>
    <x v="230"/>
    <n v="57"/>
  </r>
  <r>
    <x v="53"/>
    <x v="208"/>
    <x v="4"/>
    <x v="3"/>
    <s v="TU14OYA"/>
    <x v="461"/>
    <d v="2019-12-19T00:00:00"/>
    <x v="230"/>
    <n v="78"/>
  </r>
  <r>
    <x v="53"/>
    <x v="208"/>
    <x v="4"/>
    <x v="1"/>
    <s v="TU15FGA"/>
    <x v="68"/>
    <d v="2019-12-19T00:00:00"/>
    <x v="230"/>
    <n v="50"/>
  </r>
  <r>
    <x v="54"/>
    <x v="202"/>
    <x v="3"/>
    <x v="3"/>
    <s v="TV00IVA"/>
    <x v="1088"/>
    <d v="2019-12-19T00:00:00"/>
    <x v="230"/>
    <n v="878"/>
  </r>
  <r>
    <x v="54"/>
    <x v="202"/>
    <x v="3"/>
    <x v="3"/>
    <s v="TV00IYA"/>
    <x v="1089"/>
    <d v="2019-12-19T00:00:00"/>
    <x v="230"/>
    <n v="660"/>
  </r>
  <r>
    <x v="54"/>
    <x v="202"/>
    <x v="3"/>
    <x v="3"/>
    <s v="TV00KVA"/>
    <x v="321"/>
    <d v="2019-12-19T00:00:00"/>
    <x v="230"/>
    <n v="278"/>
  </r>
  <r>
    <x v="54"/>
    <x v="202"/>
    <x v="3"/>
    <x v="3"/>
    <s v="TV00KYA"/>
    <x v="165"/>
    <d v="2019-12-19T00:00:00"/>
    <x v="230"/>
    <n v="196"/>
  </r>
  <r>
    <x v="54"/>
    <x v="202"/>
    <x v="3"/>
    <x v="1"/>
    <s v="TV00W5A"/>
    <x v="210"/>
    <d v="2019-12-19T00:00:00"/>
    <x v="230"/>
    <n v="183"/>
  </r>
  <r>
    <x v="54"/>
    <x v="202"/>
    <x v="3"/>
    <x v="1"/>
    <s v="TV01CGA"/>
    <x v="943"/>
    <d v="2019-12-19T00:00:00"/>
    <x v="230"/>
    <n v="59"/>
  </r>
  <r>
    <x v="54"/>
    <x v="209"/>
    <x v="4"/>
    <x v="1"/>
    <s v="TU42D5A"/>
    <x v="68"/>
    <d v="2019-12-19T00:00:00"/>
    <x v="230"/>
    <n v="52"/>
  </r>
  <r>
    <x v="54"/>
    <x v="209"/>
    <x v="4"/>
    <x v="3"/>
    <s v="TU42GVA"/>
    <x v="81"/>
    <d v="2019-12-19T00:00:00"/>
    <x v="230"/>
    <n v="108"/>
  </r>
  <r>
    <x v="54"/>
    <x v="209"/>
    <x v="4"/>
    <x v="3"/>
    <s v="TU42GYA"/>
    <x v="192"/>
    <d v="2019-12-19T00:00:00"/>
    <x v="230"/>
    <n v="135"/>
  </r>
  <r>
    <x v="51"/>
    <x v="195"/>
    <x v="3"/>
    <x v="12"/>
    <n v="1552084"/>
    <x v="344"/>
    <d v="2019-12-16T00:00:00"/>
    <x v="231"/>
    <n v="115"/>
  </r>
  <r>
    <x v="51"/>
    <x v="195"/>
    <x v="3"/>
    <x v="5"/>
    <s v="TW50D0A"/>
    <x v="37"/>
    <d v="2019-12-16T00:00:00"/>
    <x v="231"/>
    <n v="35"/>
  </r>
  <r>
    <x v="5"/>
    <x v="79"/>
    <x v="3"/>
    <x v="1"/>
    <s v="SY62GGB"/>
    <x v="698"/>
    <d v="2019-12-17T00:00:00"/>
    <x v="232"/>
    <n v="105"/>
  </r>
  <r>
    <x v="14"/>
    <x v="211"/>
    <x v="3"/>
    <x v="12"/>
    <n v="1554452"/>
    <x v="554"/>
    <d v="2019-11-25T00:00:00"/>
    <x v="232"/>
    <n v="1000"/>
  </r>
  <r>
    <x v="51"/>
    <x v="203"/>
    <x v="3"/>
    <x v="3"/>
    <s v="UE80RHA"/>
    <x v="1090"/>
    <d v="2019-12-21T00:00:00"/>
    <x v="233"/>
    <n v="651"/>
  </r>
  <r>
    <x v="51"/>
    <x v="203"/>
    <x v="3"/>
    <x v="3"/>
    <s v="UE83PTA"/>
    <x v="496"/>
    <d v="2019-12-21T00:00:00"/>
    <x v="233"/>
    <n v="723"/>
  </r>
  <r>
    <x v="53"/>
    <x v="201"/>
    <x v="3"/>
    <x v="3"/>
    <s v="UE78ZHA"/>
    <x v="107"/>
    <d v="2019-12-21T00:00:00"/>
    <x v="233"/>
    <n v="675"/>
  </r>
  <r>
    <x v="53"/>
    <x v="208"/>
    <x v="4"/>
    <x v="3"/>
    <s v="UE79EHA"/>
    <x v="594"/>
    <d v="2019-12-21T00:00:00"/>
    <x v="233"/>
    <n v="183"/>
  </r>
  <r>
    <x v="56"/>
    <x v="212"/>
    <x v="4"/>
    <x v="3"/>
    <s v="UE76UTA"/>
    <x v="1058"/>
    <d v="2019-12-21T00:00:00"/>
    <x v="233"/>
    <n v="764"/>
  </r>
  <r>
    <x v="56"/>
    <x v="212"/>
    <x v="4"/>
    <x v="3"/>
    <s v="UE81ZHA"/>
    <x v="388"/>
    <d v="2019-12-21T00:00:00"/>
    <x v="233"/>
    <n v="539"/>
  </r>
  <r>
    <x v="56"/>
    <x v="210"/>
    <x v="3"/>
    <x v="3"/>
    <s v="UE76IHA"/>
    <x v="1091"/>
    <d v="2019-12-21T00:00:00"/>
    <x v="233"/>
    <n v="5461"/>
  </r>
  <r>
    <x v="56"/>
    <x v="210"/>
    <x v="3"/>
    <x v="3"/>
    <s v="UE78GTA"/>
    <x v="1092"/>
    <d v="2019-12-21T00:00:00"/>
    <x v="233"/>
    <n v="6198"/>
  </r>
  <r>
    <x v="56"/>
    <x v="210"/>
    <x v="3"/>
    <x v="12"/>
    <n v="1554210"/>
    <x v="1093"/>
    <d v="2019-12-23T00:00:00"/>
    <x v="233"/>
    <n v="1296"/>
  </r>
  <r>
    <x v="56"/>
    <x v="210"/>
    <x v="3"/>
    <x v="5"/>
    <s v="UG16T0A"/>
    <x v="338"/>
    <d v="2019-12-23T00:00:00"/>
    <x v="233"/>
    <n v="278"/>
  </r>
  <r>
    <x v="56"/>
    <x v="210"/>
    <x v="3"/>
    <x v="5"/>
    <s v="UG16V0A"/>
    <x v="294"/>
    <d v="2019-12-24T00:00:00"/>
    <x v="233"/>
    <n v="40"/>
  </r>
  <r>
    <x v="57"/>
    <x v="213"/>
    <x v="3"/>
    <x v="3"/>
    <s v="UE78KTA"/>
    <x v="1094"/>
    <d v="2019-12-23T00:00:00"/>
    <x v="233"/>
    <n v="3998"/>
  </r>
  <r>
    <x v="57"/>
    <x v="213"/>
    <x v="3"/>
    <x v="3"/>
    <s v="UE80NHA"/>
    <x v="1095"/>
    <d v="2019-12-23T00:00:00"/>
    <x v="233"/>
    <n v="4678"/>
  </r>
  <r>
    <x v="57"/>
    <x v="213"/>
    <x v="3"/>
    <x v="3"/>
    <s v="UE80OHA"/>
    <x v="1096"/>
    <d v="2019-12-23T00:00:00"/>
    <x v="233"/>
    <n v="1986"/>
  </r>
  <r>
    <x v="57"/>
    <x v="214"/>
    <x v="4"/>
    <x v="3"/>
    <s v="UG75ETA"/>
    <x v="1097"/>
    <d v="2019-12-23T00:00:00"/>
    <x v="233"/>
    <n v="652"/>
  </r>
  <r>
    <x v="57"/>
    <x v="214"/>
    <x v="4"/>
    <x v="3"/>
    <s v="UG75JHA"/>
    <x v="1098"/>
    <d v="2019-12-21T00:00:00"/>
    <x v="233"/>
    <n v="385"/>
  </r>
  <r>
    <x v="55"/>
    <x v="204"/>
    <x v="3"/>
    <x v="1"/>
    <s v="TJ26WGA"/>
    <x v="1099"/>
    <d v="2019-11-21T00:00:00"/>
    <x v="234"/>
    <n v="272"/>
  </r>
  <r>
    <x v="55"/>
    <x v="205"/>
    <x v="4"/>
    <x v="1"/>
    <s v="TG30PGA"/>
    <x v="24"/>
    <d v="2019-11-21T00:00:00"/>
    <x v="234"/>
    <n v="129"/>
  </r>
  <r>
    <x v="55"/>
    <x v="205"/>
    <x v="4"/>
    <x v="3"/>
    <s v="TG32CVA"/>
    <x v="334"/>
    <d v="2019-11-21T00:00:00"/>
    <x v="234"/>
    <n v="89"/>
  </r>
  <r>
    <x v="52"/>
    <x v="200"/>
    <x v="3"/>
    <x v="3"/>
    <s v="TV04FVA"/>
    <x v="1100"/>
    <d v="2019-11-21T00:00:00"/>
    <x v="234"/>
    <n v="1845"/>
  </r>
  <r>
    <x v="52"/>
    <x v="200"/>
    <x v="3"/>
    <x v="1"/>
    <s v="TV04K5A"/>
    <x v="1101"/>
    <d v="2019-11-21T00:00:00"/>
    <x v="234"/>
    <n v="581"/>
  </r>
  <r>
    <x v="51"/>
    <x v="203"/>
    <x v="3"/>
    <x v="3"/>
    <s v="TV04SVA"/>
    <x v="1102"/>
    <d v="2019-11-21T00:00:00"/>
    <x v="234"/>
    <n v="1620"/>
  </r>
  <r>
    <x v="51"/>
    <x v="203"/>
    <x v="3"/>
    <x v="3"/>
    <s v="TV04SYA"/>
    <x v="1103"/>
    <d v="2019-11-21T00:00:00"/>
    <x v="234"/>
    <n v="1217"/>
  </r>
  <r>
    <x v="51"/>
    <x v="203"/>
    <x v="3"/>
    <x v="1"/>
    <s v="TV04X5A"/>
    <x v="1000"/>
    <d v="2019-11-21T00:00:00"/>
    <x v="234"/>
    <n v="466"/>
  </r>
  <r>
    <x v="51"/>
    <x v="203"/>
    <x v="3"/>
    <x v="12"/>
    <n v="1554200"/>
    <x v="594"/>
    <d v="2019-11-18T00:00:00"/>
    <x v="234"/>
    <n v="180"/>
  </r>
  <r>
    <x v="51"/>
    <x v="207"/>
    <x v="4"/>
    <x v="1"/>
    <s v="TW06SGA"/>
    <x v="943"/>
    <d v="2019-11-21T00:00:00"/>
    <x v="234"/>
    <n v="60"/>
  </r>
  <r>
    <x v="53"/>
    <x v="208"/>
    <x v="4"/>
    <x v="1"/>
    <s v="TU14AGA"/>
    <x v="345"/>
    <d v="2019-11-21T00:00:00"/>
    <x v="234"/>
    <n v="157"/>
  </r>
  <r>
    <x v="53"/>
    <x v="208"/>
    <x v="4"/>
    <x v="3"/>
    <s v="TU16EVA"/>
    <x v="1104"/>
    <d v="2019-11-21T00:00:00"/>
    <x v="234"/>
    <n v="809"/>
  </r>
  <r>
    <x v="53"/>
    <x v="208"/>
    <x v="4"/>
    <x v="1"/>
    <s v="TU17D5A"/>
    <x v="676"/>
    <d v="2019-11-21T00:00:00"/>
    <x v="234"/>
    <n v="421"/>
  </r>
  <r>
    <x v="54"/>
    <x v="202"/>
    <x v="3"/>
    <x v="3"/>
    <s v="TV03JVA"/>
    <x v="1105"/>
    <d v="2019-11-21T00:00:00"/>
    <x v="234"/>
    <n v="1522"/>
  </r>
  <r>
    <x v="54"/>
    <x v="202"/>
    <x v="3"/>
    <x v="1"/>
    <s v="TV03P5A"/>
    <x v="1048"/>
    <d v="2019-11-21T00:00:00"/>
    <x v="234"/>
    <n v="373"/>
  </r>
  <r>
    <x v="54"/>
    <x v="202"/>
    <x v="3"/>
    <x v="1"/>
    <s v="TV03QGA"/>
    <x v="55"/>
    <d v="2019-11-21T00:00:00"/>
    <x v="234"/>
    <n v="99"/>
  </r>
  <r>
    <x v="54"/>
    <x v="209"/>
    <x v="4"/>
    <x v="1"/>
    <s v="TU13V5A"/>
    <x v="1106"/>
    <d v="2019-11-21T00:00:00"/>
    <x v="234"/>
    <n v="219"/>
  </r>
  <r>
    <x v="54"/>
    <x v="209"/>
    <x v="4"/>
    <x v="1"/>
    <s v="TU20MGA"/>
    <x v="132"/>
    <d v="2019-11-21T00:00:00"/>
    <x v="234"/>
    <n v="130"/>
  </r>
  <r>
    <x v="54"/>
    <x v="209"/>
    <x v="4"/>
    <x v="3"/>
    <s v="TU22JVA"/>
    <x v="499"/>
    <d v="2019-11-21T00:00:00"/>
    <x v="234"/>
    <n v="444"/>
  </r>
  <r>
    <x v="55"/>
    <x v="205"/>
    <x v="4"/>
    <x v="1"/>
    <s v="TG31Q5A"/>
    <x v="286"/>
    <d v="2019-11-21T00:00:00"/>
    <x v="235"/>
    <n v="125"/>
  </r>
  <r>
    <x v="55"/>
    <x v="205"/>
    <x v="4"/>
    <x v="3"/>
    <s v="TG32CYA"/>
    <x v="286"/>
    <d v="2019-11-21T00:00:00"/>
    <x v="235"/>
    <n v="125"/>
  </r>
  <r>
    <x v="51"/>
    <x v="195"/>
    <x v="3"/>
    <x v="3"/>
    <s v="TU99YTA"/>
    <x v="1107"/>
    <d v="2019-12-14T00:00:00"/>
    <x v="235"/>
    <n v="2320"/>
  </r>
  <r>
    <x v="51"/>
    <x v="195"/>
    <x v="3"/>
    <x v="3"/>
    <s v="TU99YVA"/>
    <x v="1021"/>
    <d v="2019-12-19T00:00:00"/>
    <x v="235"/>
    <n v="2139"/>
  </r>
  <r>
    <x v="51"/>
    <x v="195"/>
    <x v="3"/>
    <x v="3"/>
    <s v="TU99YYA"/>
    <x v="1108"/>
    <d v="2019-12-19T00:00:00"/>
    <x v="235"/>
    <n v="1550"/>
  </r>
  <r>
    <x v="51"/>
    <x v="195"/>
    <x v="3"/>
    <x v="1"/>
    <s v="TV00A5A"/>
    <x v="1109"/>
    <d v="2019-12-19T00:00:00"/>
    <x v="235"/>
    <n v="728"/>
  </r>
  <r>
    <x v="52"/>
    <x v="200"/>
    <x v="3"/>
    <x v="3"/>
    <s v="TV02ETA"/>
    <x v="708"/>
    <d v="2019-12-14T00:00:00"/>
    <x v="235"/>
    <n v="751"/>
  </r>
  <r>
    <x v="52"/>
    <x v="200"/>
    <x v="3"/>
    <x v="3"/>
    <s v="TV02EVA"/>
    <x v="1110"/>
    <d v="2019-12-19T00:00:00"/>
    <x v="235"/>
    <n v="720"/>
  </r>
  <r>
    <x v="52"/>
    <x v="200"/>
    <x v="3"/>
    <x v="3"/>
    <s v="TV02EYA"/>
    <x v="1111"/>
    <d v="2019-12-19T00:00:00"/>
    <x v="235"/>
    <n v="495"/>
  </r>
  <r>
    <x v="52"/>
    <x v="200"/>
    <x v="3"/>
    <x v="3"/>
    <s v="TV02FTA"/>
    <x v="809"/>
    <d v="2019-12-14T00:00:00"/>
    <x v="235"/>
    <n v="1161"/>
  </r>
  <r>
    <x v="52"/>
    <x v="200"/>
    <x v="3"/>
    <x v="1"/>
    <s v="TV02G5A"/>
    <x v="200"/>
    <d v="2019-12-19T00:00:00"/>
    <x v="235"/>
    <n v="159"/>
  </r>
  <r>
    <x v="52"/>
    <x v="200"/>
    <x v="3"/>
    <x v="3"/>
    <s v="TV04FYA"/>
    <x v="1112"/>
    <d v="2019-11-21T00:00:00"/>
    <x v="235"/>
    <n v="1363"/>
  </r>
  <r>
    <x v="51"/>
    <x v="203"/>
    <x v="3"/>
    <x v="12"/>
    <n v="1553632"/>
    <x v="39"/>
    <d v="2019-12-20T00:00:00"/>
    <x v="235"/>
    <n v="365"/>
  </r>
  <r>
    <x v="51"/>
    <x v="203"/>
    <x v="3"/>
    <x v="5"/>
    <s v="TX74F0A"/>
    <x v="191"/>
    <d v="2019-12-20T00:00:00"/>
    <x v="235"/>
    <n v="176"/>
  </r>
  <r>
    <x v="51"/>
    <x v="203"/>
    <x v="3"/>
    <x v="5"/>
    <s v="TX74K0A"/>
    <x v="295"/>
    <d v="2019-12-20T00:00:00"/>
    <x v="235"/>
    <n v="10"/>
  </r>
  <r>
    <x v="51"/>
    <x v="203"/>
    <x v="3"/>
    <x v="5"/>
    <n v="1554780"/>
    <x v="156"/>
    <d v="2019-12-20T00:00:00"/>
    <x v="235"/>
    <n v="138"/>
  </r>
  <r>
    <x v="53"/>
    <x v="208"/>
    <x v="4"/>
    <x v="3"/>
    <s v="TU16EYA"/>
    <x v="602"/>
    <d v="2019-11-21T00:00:00"/>
    <x v="235"/>
    <n v="854"/>
  </r>
  <r>
    <x v="54"/>
    <x v="202"/>
    <x v="3"/>
    <x v="3"/>
    <s v="TV03JYA"/>
    <x v="930"/>
    <d v="2019-11-21T00:00:00"/>
    <x v="235"/>
    <n v="1061"/>
  </r>
  <r>
    <x v="54"/>
    <x v="209"/>
    <x v="4"/>
    <x v="3"/>
    <s v="TU22JYA"/>
    <x v="1047"/>
    <d v="2019-11-21T00:00:00"/>
    <x v="235"/>
    <n v="483"/>
  </r>
  <r>
    <x v="55"/>
    <x v="204"/>
    <x v="3"/>
    <x v="1"/>
    <s v="TJ25N5A"/>
    <x v="344"/>
    <d v="2019-12-19T00:00:00"/>
    <x v="236"/>
    <n v="115"/>
  </r>
  <r>
    <x v="55"/>
    <x v="204"/>
    <x v="3"/>
    <x v="3"/>
    <s v="TJ26MVA"/>
    <x v="354"/>
    <d v="2019-12-19T00:00:00"/>
    <x v="236"/>
    <n v="331"/>
  </r>
  <r>
    <x v="55"/>
    <x v="204"/>
    <x v="3"/>
    <x v="3"/>
    <s v="TJ26MYA"/>
    <x v="399"/>
    <d v="2019-12-19T00:00:00"/>
    <x v="236"/>
    <n v="238"/>
  </r>
  <r>
    <x v="55"/>
    <x v="204"/>
    <x v="3"/>
    <x v="3"/>
    <s v="TJ25OVA"/>
    <x v="90"/>
    <d v="2019-11-21T00:00:00"/>
    <x v="236"/>
    <n v="463"/>
  </r>
  <r>
    <x v="55"/>
    <x v="204"/>
    <x v="3"/>
    <x v="3"/>
    <s v="TJ25OYA"/>
    <x v="792"/>
    <d v="2019-11-21T00:00:00"/>
    <x v="236"/>
    <n v="358"/>
  </r>
  <r>
    <x v="55"/>
    <x v="204"/>
    <x v="3"/>
    <x v="1"/>
    <s v="TJ26O5A"/>
    <x v="215"/>
    <d v="2019-11-21T00:00:00"/>
    <x v="236"/>
    <n v="203"/>
  </r>
  <r>
    <x v="51"/>
    <x v="203"/>
    <x v="3"/>
    <x v="1"/>
    <s v="UE77M5A"/>
    <x v="495"/>
    <d v="2019-12-26T00:00:00"/>
    <x v="236"/>
    <n v="151"/>
  </r>
  <r>
    <x v="51"/>
    <x v="203"/>
    <x v="3"/>
    <x v="1"/>
    <s v="UE79GGA"/>
    <x v="583"/>
    <d v="2019-12-26T00:00:00"/>
    <x v="236"/>
    <n v="120"/>
  </r>
  <r>
    <x v="51"/>
    <x v="203"/>
    <x v="3"/>
    <x v="3"/>
    <s v="UE83PVA"/>
    <x v="480"/>
    <d v="2019-12-26T00:00:00"/>
    <x v="236"/>
    <n v="743"/>
  </r>
  <r>
    <x v="51"/>
    <x v="203"/>
    <x v="3"/>
    <x v="3"/>
    <s v="UE83PYA"/>
    <x v="101"/>
    <d v="2019-12-26T00:00:00"/>
    <x v="236"/>
    <n v="489"/>
  </r>
  <r>
    <x v="53"/>
    <x v="201"/>
    <x v="3"/>
    <x v="1"/>
    <s v="UE82OGA"/>
    <x v="345"/>
    <d v="2019-12-26T00:00:00"/>
    <x v="236"/>
    <n v="156"/>
  </r>
  <r>
    <x v="53"/>
    <x v="208"/>
    <x v="4"/>
    <x v="1"/>
    <s v="UE80AGA"/>
    <x v="68"/>
    <d v="2019-12-26T00:00:00"/>
    <x v="236"/>
    <n v="50"/>
  </r>
  <r>
    <x v="56"/>
    <x v="212"/>
    <x v="4"/>
    <x v="1"/>
    <s v="UE76QGA"/>
    <x v="372"/>
    <d v="2019-12-26T00:00:00"/>
    <x v="236"/>
    <n v="151"/>
  </r>
  <r>
    <x v="56"/>
    <x v="212"/>
    <x v="4"/>
    <x v="3"/>
    <s v="UE76UVA"/>
    <x v="808"/>
    <d v="2019-12-26T00:00:00"/>
    <x v="236"/>
    <n v="377"/>
  </r>
  <r>
    <x v="56"/>
    <x v="212"/>
    <x v="4"/>
    <x v="3"/>
    <s v="UE76UYA"/>
    <x v="859"/>
    <d v="2019-12-26T00:00:00"/>
    <x v="236"/>
    <n v="827"/>
  </r>
  <r>
    <x v="56"/>
    <x v="210"/>
    <x v="3"/>
    <x v="1"/>
    <s v="UE75NGA"/>
    <x v="921"/>
    <d v="2019-12-26T00:00:00"/>
    <x v="236"/>
    <n v="673"/>
  </r>
  <r>
    <x v="56"/>
    <x v="210"/>
    <x v="3"/>
    <x v="1"/>
    <s v="UE75S5A"/>
    <x v="963"/>
    <d v="2019-12-26T00:00:00"/>
    <x v="236"/>
    <n v="370"/>
  </r>
  <r>
    <x v="56"/>
    <x v="210"/>
    <x v="3"/>
    <x v="3"/>
    <s v="UE78GVA"/>
    <x v="1113"/>
    <d v="2019-12-26T00:00:00"/>
    <x v="236"/>
    <n v="1764"/>
  </r>
  <r>
    <x v="56"/>
    <x v="210"/>
    <x v="3"/>
    <x v="3"/>
    <s v="UE78GYA"/>
    <x v="1114"/>
    <d v="2019-12-26T00:00:00"/>
    <x v="236"/>
    <n v="3011"/>
  </r>
  <r>
    <x v="57"/>
    <x v="213"/>
    <x v="3"/>
    <x v="1"/>
    <s v="UE77JGA"/>
    <x v="1115"/>
    <d v="2019-12-26T00:00:00"/>
    <x v="236"/>
    <n v="644"/>
  </r>
  <r>
    <x v="57"/>
    <x v="213"/>
    <x v="3"/>
    <x v="1"/>
    <s v="UE77KGA"/>
    <x v="1116"/>
    <d v="2019-12-26T00:00:00"/>
    <x v="236"/>
    <n v="297"/>
  </r>
  <r>
    <x v="57"/>
    <x v="213"/>
    <x v="3"/>
    <x v="3"/>
    <s v="UE78KVA"/>
    <x v="1117"/>
    <d v="2019-12-24T00:00:00"/>
    <x v="236"/>
    <n v="1351"/>
  </r>
  <r>
    <x v="57"/>
    <x v="214"/>
    <x v="4"/>
    <x v="3"/>
    <s v="UG75EVA"/>
    <x v="521"/>
    <d v="2019-12-24T00:00:00"/>
    <x v="236"/>
    <n v="616"/>
  </r>
  <r>
    <x v="57"/>
    <x v="214"/>
    <x v="4"/>
    <x v="1"/>
    <s v="UG75F5A"/>
    <x v="397"/>
    <d v="2019-12-26T00:00:00"/>
    <x v="236"/>
    <n v="159"/>
  </r>
  <r>
    <x v="57"/>
    <x v="214"/>
    <x v="4"/>
    <x v="1"/>
    <s v="UG75HGA"/>
    <x v="196"/>
    <d v="2019-12-26T00:00:00"/>
    <x v="236"/>
    <n v="150"/>
  </r>
  <r>
    <x v="5"/>
    <x v="215"/>
    <x v="3"/>
    <x v="5"/>
    <n v="1543742"/>
    <x v="420"/>
    <d v="2019-12-19T00:00:00"/>
    <x v="237"/>
    <n v="71"/>
  </r>
  <r>
    <x v="50"/>
    <x v="194"/>
    <x v="4"/>
    <x v="3"/>
    <s v="TC99NHA"/>
    <x v="1118"/>
    <d v="2019-11-16T00:00:00"/>
    <x v="237"/>
    <n v="367"/>
  </r>
  <r>
    <x v="50"/>
    <x v="194"/>
    <x v="4"/>
    <x v="3"/>
    <s v="TH24KHA"/>
    <x v="511"/>
    <d v="2019-11-16T00:00:00"/>
    <x v="237"/>
    <n v="101"/>
  </r>
  <r>
    <x v="51"/>
    <x v="207"/>
    <x v="4"/>
    <x v="3"/>
    <s v="TW06UHA"/>
    <x v="313"/>
    <d v="2019-11-16T00:00:00"/>
    <x v="237"/>
    <n v="142"/>
  </r>
  <r>
    <x v="53"/>
    <x v="201"/>
    <x v="3"/>
    <x v="1"/>
    <s v="UA92JGA"/>
    <x v="1119"/>
    <d v="2019-12-24T00:00:00"/>
    <x v="237"/>
    <n v="231"/>
  </r>
  <r>
    <x v="53"/>
    <x v="201"/>
    <x v="3"/>
    <x v="3"/>
    <s v="UA93NYB"/>
    <x v="1120"/>
    <d v="2019-12-25T00:00:00"/>
    <x v="237"/>
    <n v="1382"/>
  </r>
  <r>
    <x v="53"/>
    <x v="201"/>
    <x v="3"/>
    <x v="3"/>
    <s v="UB15HVA"/>
    <x v="176"/>
    <d v="2019-12-23T00:00:00"/>
    <x v="237"/>
    <n v="245"/>
  </r>
  <r>
    <x v="53"/>
    <x v="201"/>
    <x v="3"/>
    <x v="3"/>
    <s v="UB15HYA"/>
    <x v="131"/>
    <d v="2019-12-23T00:00:00"/>
    <x v="237"/>
    <n v="177"/>
  </r>
  <r>
    <x v="53"/>
    <x v="201"/>
    <x v="3"/>
    <x v="3"/>
    <s v="UB15IVA"/>
    <x v="978"/>
    <d v="2019-12-23T00:00:00"/>
    <x v="237"/>
    <n v="736"/>
  </r>
  <r>
    <x v="53"/>
    <x v="201"/>
    <x v="3"/>
    <x v="3"/>
    <s v="UB15IYA"/>
    <x v="1121"/>
    <d v="2019-12-23T00:00:00"/>
    <x v="237"/>
    <n v="587"/>
  </r>
  <r>
    <x v="53"/>
    <x v="201"/>
    <x v="3"/>
    <x v="1"/>
    <s v="UB15J5A"/>
    <x v="471"/>
    <d v="2019-12-24T00:00:00"/>
    <x v="237"/>
    <n v="86"/>
  </r>
  <r>
    <x v="53"/>
    <x v="201"/>
    <x v="3"/>
    <x v="1"/>
    <s v="UB15K5A"/>
    <x v="1122"/>
    <d v="2019-12-24T00:00:00"/>
    <x v="237"/>
    <n v="433"/>
  </r>
  <r>
    <x v="54"/>
    <x v="202"/>
    <x v="3"/>
    <x v="1"/>
    <s v="TV00ZGB"/>
    <x v="542"/>
    <d v="2019-12-24T00:00:00"/>
    <x v="237"/>
    <n v="190"/>
  </r>
  <r>
    <x v="54"/>
    <x v="202"/>
    <x v="3"/>
    <x v="3"/>
    <s v="TV03IVA"/>
    <x v="383"/>
    <d v="2019-11-21T00:00:00"/>
    <x v="237"/>
    <n v="789"/>
  </r>
  <r>
    <x v="54"/>
    <x v="202"/>
    <x v="3"/>
    <x v="3"/>
    <s v="TV03IYA"/>
    <x v="1123"/>
    <d v="2019-11-21T00:00:00"/>
    <x v="237"/>
    <n v="598"/>
  </r>
  <r>
    <x v="54"/>
    <x v="202"/>
    <x v="3"/>
    <x v="3"/>
    <s v="TV03LHA"/>
    <x v="1124"/>
    <d v="2019-11-16T00:00:00"/>
    <x v="237"/>
    <n v="738"/>
  </r>
  <r>
    <x v="54"/>
    <x v="202"/>
    <x v="3"/>
    <x v="1"/>
    <s v="TV03O5A"/>
    <x v="1125"/>
    <d v="2019-11-21T00:00:00"/>
    <x v="237"/>
    <n v="323"/>
  </r>
  <r>
    <x v="54"/>
    <x v="202"/>
    <x v="3"/>
    <x v="3"/>
    <s v="TY30ZVA"/>
    <x v="594"/>
    <d v="2019-12-23T00:00:00"/>
    <x v="237"/>
    <n v="189"/>
  </r>
  <r>
    <x v="54"/>
    <x v="202"/>
    <x v="3"/>
    <x v="3"/>
    <s v="TY30ZYA"/>
    <x v="86"/>
    <d v="2019-12-23T00:00:00"/>
    <x v="237"/>
    <n v="158"/>
  </r>
  <r>
    <x v="54"/>
    <x v="202"/>
    <x v="3"/>
    <x v="3"/>
    <s v="UA92EYB"/>
    <x v="832"/>
    <d v="2019-12-25T00:00:00"/>
    <x v="237"/>
    <n v="776"/>
  </r>
  <r>
    <x v="54"/>
    <x v="202"/>
    <x v="3"/>
    <x v="1"/>
    <s v="UB23YGA"/>
    <x v="68"/>
    <d v="2019-12-24T00:00:00"/>
    <x v="237"/>
    <n v="50"/>
  </r>
  <r>
    <x v="54"/>
    <x v="202"/>
    <x v="3"/>
    <x v="1"/>
    <s v="UB37I5A"/>
    <x v="373"/>
    <d v="2019-12-24T00:00:00"/>
    <x v="237"/>
    <n v="130"/>
  </r>
  <r>
    <x v="54"/>
    <x v="202"/>
    <x v="3"/>
    <x v="1"/>
    <s v="UB37KGA"/>
    <x v="312"/>
    <d v="2019-12-24T00:00:00"/>
    <x v="237"/>
    <n v="74"/>
  </r>
  <r>
    <x v="54"/>
    <x v="202"/>
    <x v="3"/>
    <x v="3"/>
    <s v="UC09OVA"/>
    <x v="25"/>
    <d v="2019-12-23T00:00:00"/>
    <x v="237"/>
    <n v="339"/>
  </r>
  <r>
    <x v="54"/>
    <x v="202"/>
    <x v="3"/>
    <x v="3"/>
    <s v="UC09OYA"/>
    <x v="663"/>
    <d v="2019-12-23T00:00:00"/>
    <x v="237"/>
    <n v="254"/>
  </r>
  <r>
    <x v="54"/>
    <x v="202"/>
    <x v="3"/>
    <x v="1"/>
    <s v="UC09R5A"/>
    <x v="377"/>
    <d v="2019-12-24T00:00:00"/>
    <x v="237"/>
    <n v="64"/>
  </r>
  <r>
    <x v="54"/>
    <x v="202"/>
    <x v="3"/>
    <x v="1"/>
    <s v="UC09SGA"/>
    <x v="352"/>
    <d v="2019-12-24T00:00:00"/>
    <x v="237"/>
    <n v="75"/>
  </r>
  <r>
    <x v="56"/>
    <x v="210"/>
    <x v="3"/>
    <x v="5"/>
    <s v="UG16U0A"/>
    <x v="151"/>
    <d v="2019-12-24T00:00:00"/>
    <x v="237"/>
    <n v="400"/>
  </r>
  <r>
    <x v="5"/>
    <x v="198"/>
    <x v="3"/>
    <x v="3"/>
    <s v="TC95YHA"/>
    <x v="1065"/>
    <d v="2019-11-16T00:00:00"/>
    <x v="238"/>
    <n v="728"/>
  </r>
  <r>
    <x v="5"/>
    <x v="198"/>
    <x v="3"/>
    <x v="3"/>
    <s v="TC98RTA"/>
    <x v="834"/>
    <d v="2019-11-16T00:00:00"/>
    <x v="238"/>
    <n v="536"/>
  </r>
  <r>
    <x v="50"/>
    <x v="193"/>
    <x v="3"/>
    <x v="3"/>
    <s v="TC96RHA"/>
    <x v="1126"/>
    <d v="2019-11-16T00:00:00"/>
    <x v="238"/>
    <n v="2460"/>
  </r>
  <r>
    <x v="55"/>
    <x v="204"/>
    <x v="3"/>
    <x v="3"/>
    <s v="TJ26MTA"/>
    <x v="198"/>
    <d v="2019-12-14T00:00:00"/>
    <x v="238"/>
    <n v="242"/>
  </r>
  <r>
    <x v="55"/>
    <x v="204"/>
    <x v="3"/>
    <x v="3"/>
    <s v="TJ25OTA"/>
    <x v="230"/>
    <d v="2019-11-16T00:00:00"/>
    <x v="238"/>
    <n v="381"/>
  </r>
  <r>
    <x v="55"/>
    <x v="204"/>
    <x v="3"/>
    <x v="3"/>
    <s v="TJ26JHA"/>
    <x v="1127"/>
    <d v="2019-11-16T00:00:00"/>
    <x v="238"/>
    <n v="1865"/>
  </r>
  <r>
    <x v="55"/>
    <x v="205"/>
    <x v="4"/>
    <x v="3"/>
    <s v="TG31WHA"/>
    <x v="1009"/>
    <d v="2019-11-16T00:00:00"/>
    <x v="238"/>
    <n v="217"/>
  </r>
  <r>
    <x v="55"/>
    <x v="205"/>
    <x v="4"/>
    <x v="3"/>
    <s v="TG32CTA"/>
    <x v="52"/>
    <d v="2019-11-16T00:00:00"/>
    <x v="238"/>
    <n v="30"/>
  </r>
  <r>
    <x v="52"/>
    <x v="199"/>
    <x v="4"/>
    <x v="3"/>
    <s v="TU16NHA"/>
    <x v="196"/>
    <d v="2019-11-16T00:00:00"/>
    <x v="238"/>
    <n v="153"/>
  </r>
  <r>
    <x v="52"/>
    <x v="200"/>
    <x v="3"/>
    <x v="3"/>
    <s v="TV04FTA"/>
    <x v="1128"/>
    <d v="2019-11-16T00:00:00"/>
    <x v="238"/>
    <n v="2082"/>
  </r>
  <r>
    <x v="51"/>
    <x v="203"/>
    <x v="3"/>
    <x v="3"/>
    <s v="TV04STA"/>
    <x v="1129"/>
    <d v="2019-11-16T00:00:00"/>
    <x v="238"/>
    <n v="1834"/>
  </r>
  <r>
    <x v="53"/>
    <x v="201"/>
    <x v="3"/>
    <x v="3"/>
    <s v="UA93NVB"/>
    <x v="1129"/>
    <d v="2019-12-25T00:00:00"/>
    <x v="238"/>
    <n v="1816"/>
  </r>
  <r>
    <x v="53"/>
    <x v="208"/>
    <x v="4"/>
    <x v="3"/>
    <s v="TU16ETA"/>
    <x v="457"/>
    <d v="2019-11-16T00:00:00"/>
    <x v="238"/>
    <n v="798"/>
  </r>
  <r>
    <x v="53"/>
    <x v="208"/>
    <x v="4"/>
    <x v="3"/>
    <s v="TU18WHA"/>
    <x v="884"/>
    <d v="2019-11-16T00:00:00"/>
    <x v="238"/>
    <n v="313"/>
  </r>
  <r>
    <x v="54"/>
    <x v="202"/>
    <x v="3"/>
    <x v="3"/>
    <s v="TV03JTA"/>
    <x v="1130"/>
    <d v="2019-11-16T00:00:00"/>
    <x v="238"/>
    <n v="1611"/>
  </r>
  <r>
    <x v="54"/>
    <x v="202"/>
    <x v="3"/>
    <x v="3"/>
    <s v="UA92EVB"/>
    <x v="931"/>
    <d v="2019-12-25T00:00:00"/>
    <x v="238"/>
    <n v="1087"/>
  </r>
  <r>
    <x v="54"/>
    <x v="202"/>
    <x v="3"/>
    <x v="3"/>
    <s v="UC09OTA"/>
    <x v="722"/>
    <d v="2019-12-26T00:00:00"/>
    <x v="238"/>
    <n v="375"/>
  </r>
  <r>
    <x v="54"/>
    <x v="209"/>
    <x v="4"/>
    <x v="3"/>
    <s v="TU18NHA"/>
    <x v="1106"/>
    <d v="2019-11-16T00:00:00"/>
    <x v="238"/>
    <n v="216"/>
  </r>
  <r>
    <x v="54"/>
    <x v="209"/>
    <x v="4"/>
    <x v="3"/>
    <s v="TU22JTA"/>
    <x v="1051"/>
    <d v="2019-11-16T00:00:00"/>
    <x v="238"/>
    <n v="462"/>
  </r>
  <r>
    <x v="53"/>
    <x v="201"/>
    <x v="3"/>
    <x v="1"/>
    <s v="UA92HGA"/>
    <x v="293"/>
    <d v="2019-11-26T00:00:00"/>
    <x v="239"/>
    <n v="64"/>
  </r>
  <r>
    <x v="53"/>
    <x v="201"/>
    <x v="3"/>
    <x v="3"/>
    <s v="UA92KHB"/>
    <x v="712"/>
    <d v="2019-12-26T00:00:00"/>
    <x v="239"/>
    <n v="562"/>
  </r>
  <r>
    <x v="53"/>
    <x v="201"/>
    <x v="3"/>
    <x v="3"/>
    <s v="UA92VHA"/>
    <x v="1131"/>
    <d v="2019-12-26T00:00:00"/>
    <x v="239"/>
    <n v="1757"/>
  </r>
  <r>
    <x v="53"/>
    <x v="201"/>
    <x v="3"/>
    <x v="3"/>
    <s v="UA93NTB"/>
    <x v="503"/>
    <d v="2019-12-26T00:00:00"/>
    <x v="239"/>
    <n v="2103"/>
  </r>
  <r>
    <x v="53"/>
    <x v="201"/>
    <x v="3"/>
    <x v="3"/>
    <s v="UA93NVA"/>
    <x v="1132"/>
    <d v="2019-11-25T00:00:00"/>
    <x v="239"/>
    <n v="1011"/>
  </r>
  <r>
    <x v="53"/>
    <x v="201"/>
    <x v="3"/>
    <x v="3"/>
    <s v="UA93NYA"/>
    <x v="1133"/>
    <d v="2019-11-25T00:00:00"/>
    <x v="239"/>
    <n v="702"/>
  </r>
  <r>
    <x v="53"/>
    <x v="201"/>
    <x v="3"/>
    <x v="3"/>
    <s v="UB15HTA"/>
    <x v="48"/>
    <d v="2019-12-26T00:00:00"/>
    <x v="239"/>
    <n v="186"/>
  </r>
  <r>
    <x v="53"/>
    <x v="201"/>
    <x v="3"/>
    <x v="3"/>
    <s v="UB15ITA"/>
    <x v="1088"/>
    <d v="2019-12-26T00:00:00"/>
    <x v="239"/>
    <n v="885"/>
  </r>
  <r>
    <x v="54"/>
    <x v="202"/>
    <x v="3"/>
    <x v="3"/>
    <s v="TV03ITA"/>
    <x v="1134"/>
    <d v="2019-11-16T00:00:00"/>
    <x v="239"/>
    <n v="918"/>
  </r>
  <r>
    <x v="54"/>
    <x v="202"/>
    <x v="3"/>
    <x v="3"/>
    <s v="TY30ZTA"/>
    <x v="1135"/>
    <d v="2019-12-26T00:00:00"/>
    <x v="239"/>
    <n v="247"/>
  </r>
  <r>
    <x v="54"/>
    <x v="202"/>
    <x v="3"/>
    <x v="3"/>
    <s v="UA92EVA"/>
    <x v="1136"/>
    <d v="2019-11-25T00:00:00"/>
    <x v="239"/>
    <n v="3373"/>
  </r>
  <r>
    <x v="54"/>
    <x v="202"/>
    <x v="3"/>
    <x v="3"/>
    <s v="UA92EYA"/>
    <x v="1137"/>
    <d v="2019-11-25T00:00:00"/>
    <x v="239"/>
    <n v="2435"/>
  </r>
  <r>
    <x v="54"/>
    <x v="202"/>
    <x v="3"/>
    <x v="1"/>
    <s v="UA92TGA"/>
    <x v="233"/>
    <d v="2019-11-26T00:00:00"/>
    <x v="239"/>
    <n v="130"/>
  </r>
  <r>
    <x v="54"/>
    <x v="202"/>
    <x v="3"/>
    <x v="1"/>
    <s v="UA93P5A"/>
    <x v="672"/>
    <d v="2019-11-26T00:00:00"/>
    <x v="239"/>
    <n v="338"/>
  </r>
  <r>
    <x v="54"/>
    <x v="202"/>
    <x v="3"/>
    <x v="3"/>
    <s v="UB23XHA"/>
    <x v="1138"/>
    <d v="2019-12-26T00:00:00"/>
    <x v="239"/>
    <n v="520"/>
  </r>
  <r>
    <x v="54"/>
    <x v="202"/>
    <x v="3"/>
    <x v="3"/>
    <s v="UB37JHA"/>
    <x v="1099"/>
    <d v="2019-12-26T00:00:00"/>
    <x v="239"/>
    <n v="289"/>
  </r>
  <r>
    <x v="54"/>
    <x v="202"/>
    <x v="3"/>
    <x v="3"/>
    <s v="UC09PHA"/>
    <x v="657"/>
    <d v="2019-12-23T00:00:00"/>
    <x v="239"/>
    <n v="615"/>
  </r>
  <r>
    <x v="54"/>
    <x v="202"/>
    <x v="3"/>
    <x v="3"/>
    <s v="UC09QHA"/>
    <x v="246"/>
    <d v="2019-12-23T00:00:00"/>
    <x v="239"/>
    <n v="407"/>
  </r>
  <r>
    <x v="15"/>
    <x v="93"/>
    <x v="3"/>
    <x v="3"/>
    <s v="MZ06FVA"/>
    <x v="1138"/>
    <d v="2018-12-30T00:00:00"/>
    <x v="240"/>
    <n v="497"/>
  </r>
  <r>
    <x v="15"/>
    <x v="93"/>
    <x v="3"/>
    <x v="3"/>
    <s v="MZ06FYA"/>
    <x v="206"/>
    <d v="2018-12-30T00:00:00"/>
    <x v="240"/>
    <n v="366"/>
  </r>
  <r>
    <x v="19"/>
    <x v="105"/>
    <x v="3"/>
    <x v="3"/>
    <s v="MZ07YVA"/>
    <x v="1139"/>
    <d v="2018-12-30T00:00:00"/>
    <x v="240"/>
    <n v="1362"/>
  </r>
  <r>
    <x v="19"/>
    <x v="105"/>
    <x v="3"/>
    <x v="3"/>
    <s v="MZ07YYA"/>
    <x v="893"/>
    <d v="2018-12-30T00:00:00"/>
    <x v="240"/>
    <n v="1010"/>
  </r>
  <r>
    <x v="19"/>
    <x v="106"/>
    <x v="3"/>
    <x v="3"/>
    <s v="MZ07XVA"/>
    <x v="1140"/>
    <d v="2018-12-30T00:00:00"/>
    <x v="240"/>
    <n v="1888"/>
  </r>
  <r>
    <x v="19"/>
    <x v="106"/>
    <x v="3"/>
    <x v="3"/>
    <s v="MZ07XYA"/>
    <x v="1141"/>
    <d v="2018-12-30T00:00:00"/>
    <x v="240"/>
    <n v="3969"/>
  </r>
  <r>
    <x v="19"/>
    <x v="107"/>
    <x v="4"/>
    <x v="3"/>
    <s v="MZ07LVA"/>
    <x v="1142"/>
    <d v="2018-12-30T00:00:00"/>
    <x v="240"/>
    <n v="1162"/>
  </r>
  <r>
    <x v="19"/>
    <x v="107"/>
    <x v="4"/>
    <x v="3"/>
    <s v="MZ07LYA"/>
    <x v="1143"/>
    <d v="2018-12-30T00:00:00"/>
    <x v="240"/>
    <n v="1589"/>
  </r>
  <r>
    <x v="54"/>
    <x v="202"/>
    <x v="3"/>
    <x v="3"/>
    <s v="UA92ETB"/>
    <x v="1144"/>
    <d v="2019-12-28T00:00:00"/>
    <x v="240"/>
    <n v="1155"/>
  </r>
  <r>
    <x v="54"/>
    <x v="202"/>
    <x v="3"/>
    <x v="3"/>
    <s v="UA92PHB"/>
    <x v="834"/>
    <d v="2019-12-28T00:00:00"/>
    <x v="240"/>
    <n v="573"/>
  </r>
  <r>
    <x v="12"/>
    <x v="92"/>
    <x v="3"/>
    <x v="1"/>
    <s v="LS09RGA"/>
    <x v="594"/>
    <d v="2018-12-26T00:00:00"/>
    <x v="241"/>
    <n v="183"/>
  </r>
  <r>
    <x v="12"/>
    <x v="92"/>
    <x v="3"/>
    <x v="1"/>
    <s v="LS10R5A"/>
    <x v="1145"/>
    <d v="2018-12-26T00:00:00"/>
    <x v="241"/>
    <n v="503"/>
  </r>
  <r>
    <x v="12"/>
    <x v="118"/>
    <x v="4"/>
    <x v="1"/>
    <s v="LS07CGA"/>
    <x v="68"/>
    <d v="2018-11-22T00:00:00"/>
    <x v="241"/>
    <n v="52"/>
  </r>
  <r>
    <x v="12"/>
    <x v="118"/>
    <x v="4"/>
    <x v="3"/>
    <s v="LS11YHA"/>
    <x v="399"/>
    <d v="2018-11-22T00:00:00"/>
    <x v="241"/>
    <n v="249"/>
  </r>
  <r>
    <x v="16"/>
    <x v="90"/>
    <x v="3"/>
    <x v="1"/>
    <s v="LS04TGA"/>
    <x v="597"/>
    <d v="2018-11-22T00:00:00"/>
    <x v="241"/>
    <n v="185"/>
  </r>
  <r>
    <x v="16"/>
    <x v="90"/>
    <x v="3"/>
    <x v="1"/>
    <s v="LS05P5A"/>
    <x v="1146"/>
    <d v="2018-11-22T00:00:00"/>
    <x v="241"/>
    <n v="571"/>
  </r>
  <r>
    <x v="16"/>
    <x v="108"/>
    <x v="4"/>
    <x v="3"/>
    <s v="LS05YHA"/>
    <x v="619"/>
    <d v="2018-11-22T00:00:00"/>
    <x v="241"/>
    <n v="298"/>
  </r>
  <r>
    <x v="16"/>
    <x v="108"/>
    <x v="4"/>
    <x v="1"/>
    <s v="LS07IGA"/>
    <x v="81"/>
    <d v="2018-11-22T00:00:00"/>
    <x v="241"/>
    <n v="103"/>
  </r>
  <r>
    <x v="16"/>
    <x v="97"/>
    <x v="3"/>
    <x v="1"/>
    <s v="LR97TGA"/>
    <x v="0"/>
    <d v="2018-11-22T00:00:00"/>
    <x v="241"/>
    <n v="156"/>
  </r>
  <r>
    <x v="16"/>
    <x v="97"/>
    <x v="3"/>
    <x v="1"/>
    <s v="LR99A5A"/>
    <x v="1147"/>
    <d v="2018-11-22T00:00:00"/>
    <x v="241"/>
    <n v="1000"/>
  </r>
  <r>
    <x v="16"/>
    <x v="97"/>
    <x v="3"/>
    <x v="1"/>
    <s v="LS09O5A"/>
    <x v="1148"/>
    <d v="2018-11-22T00:00:00"/>
    <x v="241"/>
    <n v="413"/>
  </r>
  <r>
    <x v="16"/>
    <x v="97"/>
    <x v="3"/>
    <x v="1"/>
    <s v="LS12SGA"/>
    <x v="43"/>
    <d v="2018-11-22T00:00:00"/>
    <x v="241"/>
    <n v="156"/>
  </r>
  <r>
    <x v="16"/>
    <x v="98"/>
    <x v="4"/>
    <x v="1"/>
    <s v="LR98G5A"/>
    <x v="132"/>
    <d v="2018-11-22T00:00:00"/>
    <x v="241"/>
    <n v="128"/>
  </r>
  <r>
    <x v="16"/>
    <x v="98"/>
    <x v="4"/>
    <x v="1"/>
    <s v="LR98RGA"/>
    <x v="7"/>
    <d v="2018-11-22T00:00:00"/>
    <x v="241"/>
    <n v="102"/>
  </r>
  <r>
    <x v="16"/>
    <x v="98"/>
    <x v="4"/>
    <x v="1"/>
    <s v="LS03VGA"/>
    <x v="68"/>
    <d v="2018-11-22T00:00:00"/>
    <x v="241"/>
    <n v="48"/>
  </r>
  <r>
    <x v="16"/>
    <x v="98"/>
    <x v="4"/>
    <x v="1"/>
    <s v="LS05K5A"/>
    <x v="61"/>
    <d v="2018-11-22T00:00:00"/>
    <x v="241"/>
    <n v="90"/>
  </r>
  <r>
    <x v="16"/>
    <x v="102"/>
    <x v="3"/>
    <x v="1"/>
    <s v="LS09WGA"/>
    <x v="138"/>
    <d v="2018-11-22T00:00:00"/>
    <x v="241"/>
    <n v="59"/>
  </r>
  <r>
    <x v="16"/>
    <x v="102"/>
    <x v="3"/>
    <x v="1"/>
    <s v="LS11M5A"/>
    <x v="618"/>
    <d v="2018-11-22T00:00:00"/>
    <x v="241"/>
    <n v="56"/>
  </r>
  <r>
    <x v="14"/>
    <x v="95"/>
    <x v="3"/>
    <x v="1"/>
    <s v="LR93BGA"/>
    <x v="20"/>
    <d v="2018-11-22T00:00:00"/>
    <x v="241"/>
    <n v="222"/>
  </r>
  <r>
    <x v="14"/>
    <x v="95"/>
    <x v="3"/>
    <x v="1"/>
    <s v="LR94U5A"/>
    <x v="1149"/>
    <d v="2018-11-22T00:00:00"/>
    <x v="241"/>
    <n v="758"/>
  </r>
  <r>
    <x v="14"/>
    <x v="103"/>
    <x v="4"/>
    <x v="1"/>
    <s v="LR96EGA"/>
    <x v="40"/>
    <d v="2018-11-22T00:00:00"/>
    <x v="241"/>
    <n v="63"/>
  </r>
  <r>
    <x v="14"/>
    <x v="100"/>
    <x v="3"/>
    <x v="1"/>
    <s v="LS03GGA"/>
    <x v="495"/>
    <d v="2018-11-22T00:00:00"/>
    <x v="241"/>
    <n v="145"/>
  </r>
  <r>
    <x v="14"/>
    <x v="100"/>
    <x v="3"/>
    <x v="1"/>
    <s v="LS08O5A"/>
    <x v="1145"/>
    <d v="2018-11-22T00:00:00"/>
    <x v="241"/>
    <n v="497"/>
  </r>
  <r>
    <x v="14"/>
    <x v="96"/>
    <x v="3"/>
    <x v="1"/>
    <s v="LS05F5A"/>
    <x v="646"/>
    <d v="2018-11-22T00:00:00"/>
    <x v="241"/>
    <n v="518"/>
  </r>
  <r>
    <x v="14"/>
    <x v="96"/>
    <x v="3"/>
    <x v="1"/>
    <s v="LS11SGA"/>
    <x v="339"/>
    <d v="2018-11-22T00:00:00"/>
    <x v="241"/>
    <n v="165"/>
  </r>
  <r>
    <x v="14"/>
    <x v="101"/>
    <x v="4"/>
    <x v="3"/>
    <s v="LS11EHA"/>
    <x v="399"/>
    <d v="2018-11-22T00:00:00"/>
    <x v="241"/>
    <n v="248"/>
  </r>
  <r>
    <x v="14"/>
    <x v="101"/>
    <x v="4"/>
    <x v="1"/>
    <s v="LS15FGA"/>
    <x v="68"/>
    <d v="2018-11-22T00:00:00"/>
    <x v="241"/>
    <n v="52"/>
  </r>
  <r>
    <x v="52"/>
    <x v="197"/>
    <x v="3"/>
    <x v="1"/>
    <s v="TU99SGA"/>
    <x v="138"/>
    <d v="2019-12-19T00:00:00"/>
    <x v="241"/>
    <n v="59"/>
  </r>
  <r>
    <x v="5"/>
    <x v="215"/>
    <x v="3"/>
    <x v="5"/>
    <s v="TG02A0A"/>
    <x v="295"/>
    <d v="2019-12-24T00:00:00"/>
    <x v="242"/>
    <n v="10"/>
  </r>
  <r>
    <x v="58"/>
    <x v="79"/>
    <x v="3"/>
    <x v="3"/>
    <s v="TU66WVA"/>
    <x v="1150"/>
    <d v="2019-12-30T00:00:00"/>
    <x v="242"/>
    <n v="3264"/>
  </r>
  <r>
    <x v="58"/>
    <x v="79"/>
    <x v="3"/>
    <x v="3"/>
    <s v="TU66WYA"/>
    <x v="1151"/>
    <d v="2019-12-30T00:00:00"/>
    <x v="242"/>
    <n v="2611"/>
  </r>
  <r>
    <x v="14"/>
    <x v="110"/>
    <x v="3"/>
    <x v="5"/>
    <s v="MY01Q0A"/>
    <x v="465"/>
    <d v="2019-01-08T00:00:00"/>
    <x v="243"/>
    <n v="250"/>
  </r>
  <r>
    <x v="52"/>
    <x v="197"/>
    <x v="3"/>
    <x v="3"/>
    <s v="TU75THA"/>
    <x v="1152"/>
    <d v="2019-11-16T00:00:00"/>
    <x v="244"/>
    <n v="1547"/>
  </r>
  <r>
    <x v="52"/>
    <x v="197"/>
    <x v="3"/>
    <x v="3"/>
    <s v="TU78KTA"/>
    <x v="1153"/>
    <d v="2019-11-16T00:00:00"/>
    <x v="244"/>
    <n v="1893"/>
  </r>
  <r>
    <x v="53"/>
    <x v="201"/>
    <x v="3"/>
    <x v="1"/>
    <s v="UA92C5B"/>
    <x v="979"/>
    <d v="2019-12-26T00:00:00"/>
    <x v="245"/>
    <n v="690"/>
  </r>
  <r>
    <x v="53"/>
    <x v="201"/>
    <x v="3"/>
    <x v="3"/>
    <s v="TV03XHA"/>
    <x v="723"/>
    <d v="2020-01-11T00:00:00"/>
    <x v="246"/>
    <n v="581"/>
  </r>
  <r>
    <x v="58"/>
    <x v="79"/>
    <x v="3"/>
    <x v="3"/>
    <s v="TU66WTA"/>
    <x v="1154"/>
    <d v="2020-01-02T00:00:00"/>
    <x v="246"/>
    <n v="3037"/>
  </r>
  <r>
    <x v="58"/>
    <x v="79"/>
    <x v="3"/>
    <x v="1"/>
    <s v="TV59OGA"/>
    <x v="32"/>
    <d v="2020-01-07T00:00:00"/>
    <x v="246"/>
    <n v="278"/>
  </r>
  <r>
    <x v="5"/>
    <x v="79"/>
    <x v="3"/>
    <x v="3"/>
    <s v="SY62WTA"/>
    <x v="310"/>
    <d v="2020-01-11T00:00:00"/>
    <x v="247"/>
    <n v="265"/>
  </r>
  <r>
    <x v="5"/>
    <x v="79"/>
    <x v="3"/>
    <x v="3"/>
    <s v="SY63JHA"/>
    <x v="228"/>
    <d v="2020-01-11T00:00:00"/>
    <x v="247"/>
    <n v="597"/>
  </r>
  <r>
    <x v="5"/>
    <x v="80"/>
    <x v="4"/>
    <x v="3"/>
    <s v="TC89ITA"/>
    <x v="59"/>
    <d v="2020-01-11T00:00:00"/>
    <x v="247"/>
    <n v="8"/>
  </r>
  <r>
    <x v="5"/>
    <x v="215"/>
    <x v="3"/>
    <x v="12"/>
    <s v="1541064"/>
    <x v="376"/>
    <d v="2020-01-13T00:00:00"/>
    <x v="247"/>
    <n v="20"/>
  </r>
  <r>
    <x v="55"/>
    <x v="204"/>
    <x v="3"/>
    <x v="3"/>
    <s v="TJ24UTA"/>
    <x v="3"/>
    <d v="2020-01-11T00:00:00"/>
    <x v="247"/>
    <n v="298"/>
  </r>
  <r>
    <x v="55"/>
    <x v="204"/>
    <x v="3"/>
    <x v="3"/>
    <s v="TJ86QTA"/>
    <x v="55"/>
    <d v="2020-01-11T00:00:00"/>
    <x v="247"/>
    <n v="96"/>
  </r>
  <r>
    <x v="55"/>
    <x v="205"/>
    <x v="4"/>
    <x v="3"/>
    <s v="TG30RHA"/>
    <x v="134"/>
    <d v="2020-01-11T00:00:00"/>
    <x v="247"/>
    <n v="224"/>
  </r>
  <r>
    <x v="55"/>
    <x v="205"/>
    <x v="4"/>
    <x v="3"/>
    <s v="TG32GTA"/>
    <x v="44"/>
    <d v="2020-01-11T00:00:00"/>
    <x v="247"/>
    <n v="38"/>
  </r>
  <r>
    <x v="51"/>
    <x v="195"/>
    <x v="3"/>
    <x v="3"/>
    <s v="UE76ATA"/>
    <x v="289"/>
    <d v="2020-01-11T00:00:00"/>
    <x v="247"/>
    <n v="1500"/>
  </r>
  <r>
    <x v="51"/>
    <x v="195"/>
    <x v="3"/>
    <x v="3"/>
    <s v="UE79FHA"/>
    <x v="609"/>
    <d v="2020-01-11T00:00:00"/>
    <x v="247"/>
    <n v="1156"/>
  </r>
  <r>
    <x v="51"/>
    <x v="196"/>
    <x v="4"/>
    <x v="3"/>
    <s v="UE81UHA"/>
    <x v="512"/>
    <d v="2020-01-11T00:00:00"/>
    <x v="247"/>
    <n v="179"/>
  </r>
  <r>
    <x v="52"/>
    <x v="197"/>
    <x v="3"/>
    <x v="3"/>
    <s v="TU78HHA"/>
    <x v="763"/>
    <d v="2020-01-11T00:00:00"/>
    <x v="247"/>
    <n v="233"/>
  </r>
  <r>
    <x v="51"/>
    <x v="207"/>
    <x v="4"/>
    <x v="3"/>
    <s v="UE82AHA"/>
    <x v="508"/>
    <d v="2020-01-11T00:00:00"/>
    <x v="247"/>
    <n v="89"/>
  </r>
  <r>
    <x v="53"/>
    <x v="201"/>
    <x v="3"/>
    <x v="3"/>
    <s v="UE77OHA"/>
    <x v="1155"/>
    <d v="2020-01-11T00:00:00"/>
    <x v="247"/>
    <n v="2078"/>
  </r>
  <r>
    <x v="53"/>
    <x v="201"/>
    <x v="3"/>
    <x v="3"/>
    <s v="UE78CTA"/>
    <x v="1156"/>
    <d v="2020-01-11T00:00:00"/>
    <x v="247"/>
    <n v="2161"/>
  </r>
  <r>
    <x v="53"/>
    <x v="208"/>
    <x v="4"/>
    <x v="3"/>
    <s v="TU13BHA"/>
    <x v="91"/>
    <d v="2020-01-11T00:00:00"/>
    <x v="247"/>
    <n v="69"/>
  </r>
  <r>
    <x v="53"/>
    <x v="208"/>
    <x v="4"/>
    <x v="3"/>
    <s v="UE77GHA"/>
    <x v="1157"/>
    <d v="2020-01-11T00:00:00"/>
    <x v="247"/>
    <n v="273"/>
  </r>
  <r>
    <x v="53"/>
    <x v="208"/>
    <x v="4"/>
    <x v="3"/>
    <s v="UE80PTA"/>
    <x v="897"/>
    <d v="2020-01-11T00:00:00"/>
    <x v="247"/>
    <n v="151"/>
  </r>
  <r>
    <x v="54"/>
    <x v="202"/>
    <x v="3"/>
    <x v="3"/>
    <s v="TV03MHA"/>
    <x v="529"/>
    <d v="2020-01-11T00:00:00"/>
    <x v="247"/>
    <n v="491"/>
  </r>
  <r>
    <x v="54"/>
    <x v="202"/>
    <x v="3"/>
    <x v="3"/>
    <s v="UE75VHA"/>
    <x v="255"/>
    <d v="2020-01-11T00:00:00"/>
    <x v="247"/>
    <n v="829"/>
  </r>
  <r>
    <x v="54"/>
    <x v="202"/>
    <x v="3"/>
    <x v="3"/>
    <s v="UE81TTA"/>
    <x v="1158"/>
    <d v="2020-01-11T00:00:00"/>
    <x v="247"/>
    <n v="1584"/>
  </r>
  <r>
    <x v="54"/>
    <x v="209"/>
    <x v="4"/>
    <x v="3"/>
    <s v="TU21BHA"/>
    <x v="436"/>
    <d v="2020-01-11T00:00:00"/>
    <x v="247"/>
    <n v="102"/>
  </r>
  <r>
    <x v="54"/>
    <x v="209"/>
    <x v="4"/>
    <x v="3"/>
    <s v="UE80ETA"/>
    <x v="34"/>
    <d v="2020-01-11T00:00:00"/>
    <x v="247"/>
    <n v="390"/>
  </r>
  <r>
    <x v="54"/>
    <x v="209"/>
    <x v="4"/>
    <x v="3"/>
    <s v="UE82DHA"/>
    <x v="344"/>
    <d v="2020-01-11T00:00:00"/>
    <x v="247"/>
    <n v="120"/>
  </r>
  <r>
    <x v="54"/>
    <x v="209"/>
    <x v="4"/>
    <x v="3"/>
    <s v="UR04GHA"/>
    <x v="199"/>
    <d v="2020-01-11T00:00:00"/>
    <x v="247"/>
    <n v="82"/>
  </r>
  <r>
    <x v="59"/>
    <x v="216"/>
    <x v="4"/>
    <x v="12"/>
    <n v="1550180"/>
    <x v="376"/>
    <d v="2020-01-13T00:00:00"/>
    <x v="247"/>
    <n v="20"/>
  </r>
  <r>
    <x v="60"/>
    <x v="217"/>
    <x v="3"/>
    <x v="5"/>
    <n v="1541635"/>
    <x v="605"/>
    <d v="2020-01-16T00:00:00"/>
    <x v="247"/>
    <n v="9"/>
  </r>
  <r>
    <x v="56"/>
    <x v="212"/>
    <x v="4"/>
    <x v="12"/>
    <n v="1554814"/>
    <x v="376"/>
    <d v="2020-01-13T00:00:00"/>
    <x v="247"/>
    <n v="20"/>
  </r>
  <r>
    <x v="56"/>
    <x v="210"/>
    <x v="3"/>
    <x v="12"/>
    <n v="1554160"/>
    <x v="192"/>
    <d v="2020-01-13T00:00:00"/>
    <x v="247"/>
    <n v="130"/>
  </r>
  <r>
    <x v="57"/>
    <x v="213"/>
    <x v="3"/>
    <x v="12"/>
    <n v="1554161"/>
    <x v="40"/>
    <d v="2020-01-13T00:00:00"/>
    <x v="247"/>
    <n v="60"/>
  </r>
  <r>
    <x v="58"/>
    <x v="79"/>
    <x v="3"/>
    <x v="3"/>
    <s v="TV59NHA"/>
    <x v="1159"/>
    <d v="2020-01-09T00:00:00"/>
    <x v="248"/>
    <n v="1254"/>
  </r>
  <r>
    <x v="60"/>
    <x v="217"/>
    <x v="3"/>
    <x v="7"/>
    <s v="SR03RZA"/>
    <x v="554"/>
    <d v="2020-01-13T00:00:00"/>
    <x v="248"/>
    <n v="866"/>
  </r>
  <r>
    <x v="60"/>
    <x v="218"/>
    <x v="3"/>
    <x v="7"/>
    <s v="SQ95IZA"/>
    <x v="725"/>
    <d v="2020-01-13T00:00:00"/>
    <x v="248"/>
    <n v="475"/>
  </r>
  <r>
    <x v="5"/>
    <x v="79"/>
    <x v="3"/>
    <x v="5"/>
    <s v="1543659"/>
    <x v="148"/>
    <d v="2020-01-09T00:00:00"/>
    <x v="249"/>
    <n v="94"/>
  </r>
  <r>
    <x v="5"/>
    <x v="79"/>
    <x v="3"/>
    <x v="1"/>
    <s v="SY62LGA"/>
    <x v="7"/>
    <d v="2020-01-16T00:00:00"/>
    <x v="250"/>
    <n v="100"/>
  </r>
  <r>
    <x v="5"/>
    <x v="79"/>
    <x v="3"/>
    <x v="3"/>
    <s v="SY62WVA"/>
    <x v="838"/>
    <d v="2020-01-16T00:00:00"/>
    <x v="250"/>
    <n v="279"/>
  </r>
  <r>
    <x v="5"/>
    <x v="79"/>
    <x v="3"/>
    <x v="3"/>
    <s v="SY62WYA"/>
    <x v="1119"/>
    <d v="2020-01-16T00:00:00"/>
    <x v="250"/>
    <n v="230"/>
  </r>
  <r>
    <x v="5"/>
    <x v="79"/>
    <x v="3"/>
    <x v="1"/>
    <s v="SY63S5A"/>
    <x v="703"/>
    <d v="2020-01-16T00:00:00"/>
    <x v="250"/>
    <n v="142"/>
  </r>
  <r>
    <x v="5"/>
    <x v="80"/>
    <x v="4"/>
    <x v="3"/>
    <s v="TC89IVA"/>
    <x v="30"/>
    <d v="2020-01-16T00:00:00"/>
    <x v="250"/>
    <n v="25"/>
  </r>
  <r>
    <x v="5"/>
    <x v="80"/>
    <x v="4"/>
    <x v="3"/>
    <s v="TC89IYA"/>
    <x v="428"/>
    <d v="2020-01-16T00:00:00"/>
    <x v="250"/>
    <n v="17"/>
  </r>
  <r>
    <x v="5"/>
    <x v="80"/>
    <x v="4"/>
    <x v="1"/>
    <s v="TC89MGA"/>
    <x v="477"/>
    <d v="2020-01-16T00:00:00"/>
    <x v="250"/>
    <n v="28"/>
  </r>
  <r>
    <x v="55"/>
    <x v="204"/>
    <x v="3"/>
    <x v="3"/>
    <s v="TJ24UVA"/>
    <x v="630"/>
    <d v="2020-01-16T00:00:00"/>
    <x v="250"/>
    <n v="450"/>
  </r>
  <r>
    <x v="55"/>
    <x v="204"/>
    <x v="3"/>
    <x v="3"/>
    <s v="TJ24UYA"/>
    <x v="894"/>
    <d v="2020-01-16T00:00:00"/>
    <x v="250"/>
    <n v="298"/>
  </r>
  <r>
    <x v="55"/>
    <x v="204"/>
    <x v="3"/>
    <x v="1"/>
    <s v="TJ25BGA"/>
    <x v="7"/>
    <d v="2020-01-16T00:00:00"/>
    <x v="250"/>
    <n v="97"/>
  </r>
  <r>
    <x v="55"/>
    <x v="204"/>
    <x v="3"/>
    <x v="1"/>
    <s v="TJ27B5A"/>
    <x v="112"/>
    <d v="2020-01-16T00:00:00"/>
    <x v="250"/>
    <n v="215"/>
  </r>
  <r>
    <x v="55"/>
    <x v="204"/>
    <x v="3"/>
    <x v="3"/>
    <s v="TJ86QVA"/>
    <x v="192"/>
    <d v="2020-01-16T00:00:00"/>
    <x v="250"/>
    <n v="130"/>
  </r>
  <r>
    <x v="55"/>
    <x v="204"/>
    <x v="3"/>
    <x v="3"/>
    <s v="TJ86QYA"/>
    <x v="282"/>
    <d v="2020-01-16T00:00:00"/>
    <x v="250"/>
    <n v="91"/>
  </r>
  <r>
    <x v="55"/>
    <x v="205"/>
    <x v="4"/>
    <x v="3"/>
    <s v="TG32GVA"/>
    <x v="201"/>
    <d v="2020-01-16T00:00:00"/>
    <x v="250"/>
    <n v="73"/>
  </r>
  <r>
    <x v="55"/>
    <x v="205"/>
    <x v="4"/>
    <x v="3"/>
    <s v="TG32GYA"/>
    <x v="330"/>
    <d v="2020-01-16T00:00:00"/>
    <x v="250"/>
    <n v="102"/>
  </r>
  <r>
    <x v="51"/>
    <x v="195"/>
    <x v="3"/>
    <x v="3"/>
    <s v="UE76AVA"/>
    <x v="1160"/>
    <d v="2020-01-16T00:00:00"/>
    <x v="250"/>
    <n v="1297"/>
  </r>
  <r>
    <x v="51"/>
    <x v="195"/>
    <x v="3"/>
    <x v="3"/>
    <s v="UE76AYA"/>
    <x v="571"/>
    <d v="2020-01-16T00:00:00"/>
    <x v="250"/>
    <n v="959"/>
  </r>
  <r>
    <x v="51"/>
    <x v="195"/>
    <x v="3"/>
    <x v="1"/>
    <s v="UE78AGA"/>
    <x v="312"/>
    <d v="2020-01-16T00:00:00"/>
    <x v="250"/>
    <n v="75"/>
  </r>
  <r>
    <x v="51"/>
    <x v="195"/>
    <x v="3"/>
    <x v="1"/>
    <s v="UE83H5A"/>
    <x v="672"/>
    <d v="2020-01-16T00:00:00"/>
    <x v="250"/>
    <n v="326"/>
  </r>
  <r>
    <x v="52"/>
    <x v="197"/>
    <x v="3"/>
    <x v="1"/>
    <s v="TU77KGA"/>
    <x v="943"/>
    <d v="2020-01-16T00:00:00"/>
    <x v="250"/>
    <n v="58"/>
  </r>
  <r>
    <x v="53"/>
    <x v="201"/>
    <x v="3"/>
    <x v="1"/>
    <s v="TV04BGA"/>
    <x v="201"/>
    <d v="2020-01-16T00:00:00"/>
    <x v="250"/>
    <n v="76"/>
  </r>
  <r>
    <x v="53"/>
    <x v="201"/>
    <x v="3"/>
    <x v="3"/>
    <s v="UE78CVA"/>
    <x v="193"/>
    <d v="2020-01-16T00:00:00"/>
    <x v="250"/>
    <n v="2204"/>
  </r>
  <r>
    <x v="53"/>
    <x v="201"/>
    <x v="3"/>
    <x v="3"/>
    <s v="UE78CYA"/>
    <x v="802"/>
    <d v="2020-01-16T00:00:00"/>
    <x v="250"/>
    <n v="1515"/>
  </r>
  <r>
    <x v="53"/>
    <x v="201"/>
    <x v="3"/>
    <x v="1"/>
    <s v="UE78NGA"/>
    <x v="205"/>
    <d v="2020-01-16T00:00:00"/>
    <x v="250"/>
    <n v="199"/>
  </r>
  <r>
    <x v="53"/>
    <x v="201"/>
    <x v="3"/>
    <x v="1"/>
    <s v="UE81S5A"/>
    <x v="834"/>
    <d v="2020-01-16T00:00:00"/>
    <x v="250"/>
    <n v="576"/>
  </r>
  <r>
    <x v="53"/>
    <x v="208"/>
    <x v="4"/>
    <x v="3"/>
    <s v="UE80PVA"/>
    <x v="150"/>
    <d v="2020-01-16T00:00:00"/>
    <x v="250"/>
    <n v="137"/>
  </r>
  <r>
    <x v="53"/>
    <x v="208"/>
    <x v="4"/>
    <x v="3"/>
    <s v="UE80PYA"/>
    <x v="72"/>
    <d v="2020-01-16T00:00:00"/>
    <x v="250"/>
    <n v="176"/>
  </r>
  <r>
    <x v="54"/>
    <x v="202"/>
    <x v="3"/>
    <x v="1"/>
    <s v="TV03SGA"/>
    <x v="441"/>
    <d v="2020-01-16T00:00:00"/>
    <x v="250"/>
    <n v="141"/>
  </r>
  <r>
    <x v="54"/>
    <x v="202"/>
    <x v="3"/>
    <x v="1"/>
    <s v="UE75H5A"/>
    <x v="768"/>
    <d v="2020-01-16T00:00:00"/>
    <x v="250"/>
    <n v="481"/>
  </r>
  <r>
    <x v="54"/>
    <x v="202"/>
    <x v="3"/>
    <x v="3"/>
    <s v="UE81TVA"/>
    <x v="1161"/>
    <d v="2020-01-16T00:00:00"/>
    <x v="250"/>
    <n v="1646"/>
  </r>
  <r>
    <x v="54"/>
    <x v="202"/>
    <x v="3"/>
    <x v="3"/>
    <s v="UE81TYA"/>
    <x v="956"/>
    <d v="2020-01-16T00:00:00"/>
    <x v="250"/>
    <n v="1084"/>
  </r>
  <r>
    <x v="54"/>
    <x v="202"/>
    <x v="3"/>
    <x v="1"/>
    <s v="UE83TGA"/>
    <x v="584"/>
    <d v="2020-01-16T00:00:00"/>
    <x v="250"/>
    <n v="185"/>
  </r>
  <r>
    <x v="54"/>
    <x v="209"/>
    <x v="4"/>
    <x v="1"/>
    <s v="UE77D5A"/>
    <x v="502"/>
    <d v="2020-01-16T00:00:00"/>
    <x v="250"/>
    <n v="204"/>
  </r>
  <r>
    <x v="54"/>
    <x v="209"/>
    <x v="4"/>
    <x v="3"/>
    <s v="UE80EVA"/>
    <x v="651"/>
    <d v="2020-01-16T00:00:00"/>
    <x v="250"/>
    <n v="396"/>
  </r>
  <r>
    <x v="54"/>
    <x v="209"/>
    <x v="4"/>
    <x v="3"/>
    <s v="UE80EYA"/>
    <x v="777"/>
    <d v="2020-01-16T00:00:00"/>
    <x v="250"/>
    <n v="470"/>
  </r>
  <r>
    <x v="5"/>
    <x v="79"/>
    <x v="3"/>
    <x v="12"/>
    <s v="1543485"/>
    <x v="584"/>
    <d v="2020-01-13T00:00:00"/>
    <x v="251"/>
    <n v="178"/>
  </r>
  <r>
    <x v="60"/>
    <x v="217"/>
    <x v="3"/>
    <x v="12"/>
    <n v="1541405"/>
    <x v="91"/>
    <d v="2020-01-13T00:00:00"/>
    <x v="251"/>
    <n v="66"/>
  </r>
  <r>
    <x v="60"/>
    <x v="217"/>
    <x v="3"/>
    <x v="5"/>
    <s v="TG02E0A"/>
    <x v="240"/>
    <d v="2020-01-13T00:00:00"/>
    <x v="251"/>
    <n v="108"/>
  </r>
  <r>
    <x v="5"/>
    <x v="215"/>
    <x v="3"/>
    <x v="12"/>
    <s v="1543542"/>
    <x v="683"/>
    <d v="2019-12-23T00:00:00"/>
    <x v="252"/>
    <n v="398"/>
  </r>
  <r>
    <x v="5"/>
    <x v="215"/>
    <x v="3"/>
    <x v="5"/>
    <s v="TG01Z0A"/>
    <x v="2"/>
    <d v="2019-12-23T00:00:00"/>
    <x v="252"/>
    <n v="74"/>
  </r>
  <r>
    <x v="5"/>
    <x v="215"/>
    <x v="3"/>
    <x v="3"/>
    <s v="TC94OHA"/>
    <x v="196"/>
    <d v="2020-01-18T00:00:00"/>
    <x v="253"/>
    <n v="150"/>
  </r>
  <r>
    <x v="51"/>
    <x v="203"/>
    <x v="3"/>
    <x v="1"/>
    <s v="TV02J5A"/>
    <x v="345"/>
    <d v="2019-12-19T00:00:00"/>
    <x v="253"/>
    <n v="158"/>
  </r>
  <r>
    <x v="51"/>
    <x v="203"/>
    <x v="3"/>
    <x v="3"/>
    <s v="TV02KTA"/>
    <x v="259"/>
    <d v="2019-12-14T00:00:00"/>
    <x v="253"/>
    <n v="755"/>
  </r>
  <r>
    <x v="51"/>
    <x v="203"/>
    <x v="3"/>
    <x v="3"/>
    <s v="TV02KVA"/>
    <x v="850"/>
    <d v="2019-12-19T00:00:00"/>
    <x v="253"/>
    <n v="733"/>
  </r>
  <r>
    <x v="51"/>
    <x v="203"/>
    <x v="3"/>
    <x v="3"/>
    <s v="TV02KYA"/>
    <x v="197"/>
    <d v="2019-12-19T00:00:00"/>
    <x v="253"/>
    <n v="507"/>
  </r>
  <r>
    <x v="51"/>
    <x v="203"/>
    <x v="3"/>
    <x v="5"/>
    <s v="TX74G0A"/>
    <x v="125"/>
    <d v="2019-12-14T00:00:00"/>
    <x v="253"/>
    <n v="141"/>
  </r>
  <r>
    <x v="51"/>
    <x v="203"/>
    <x v="3"/>
    <x v="5"/>
    <s v="TX74I0B"/>
    <x v="295"/>
    <d v="2020-01-15T00:00:00"/>
    <x v="253"/>
    <n v="10"/>
  </r>
  <r>
    <x v="51"/>
    <x v="203"/>
    <x v="3"/>
    <x v="12"/>
    <n v="1554035"/>
    <x v="1119"/>
    <d v="2019-12-14T00:00:00"/>
    <x v="253"/>
    <n v="225"/>
  </r>
  <r>
    <x v="51"/>
    <x v="203"/>
    <x v="3"/>
    <x v="5"/>
    <n v="1554781"/>
    <x v="30"/>
    <d v="2019-12-12T00:00:00"/>
    <x v="253"/>
    <n v="25"/>
  </r>
  <r>
    <x v="53"/>
    <x v="201"/>
    <x v="3"/>
    <x v="3"/>
    <s v="UE79HHA"/>
    <x v="935"/>
    <d v="2020-01-18T00:00:00"/>
    <x v="253"/>
    <n v="150"/>
  </r>
  <r>
    <x v="54"/>
    <x v="202"/>
    <x v="3"/>
    <x v="3"/>
    <s v="TV03KHA"/>
    <x v="421"/>
    <d v="2019-11-16T00:00:00"/>
    <x v="253"/>
    <n v="217"/>
  </r>
  <r>
    <x v="54"/>
    <x v="202"/>
    <x v="3"/>
    <x v="1"/>
    <s v="TV03RGA"/>
    <x v="68"/>
    <d v="2019-11-21T00:00:00"/>
    <x v="253"/>
    <n v="50"/>
  </r>
  <r>
    <x v="59"/>
    <x v="219"/>
    <x v="3"/>
    <x v="3"/>
    <s v="TJ25MTA"/>
    <x v="808"/>
    <d v="2020-01-18T00:00:00"/>
    <x v="253"/>
    <n v="377"/>
  </r>
  <r>
    <x v="59"/>
    <x v="219"/>
    <x v="3"/>
    <x v="3"/>
    <s v="TJ27YHA"/>
    <x v="791"/>
    <d v="2020-01-18T00:00:00"/>
    <x v="253"/>
    <n v="518"/>
  </r>
  <r>
    <x v="59"/>
    <x v="219"/>
    <x v="3"/>
    <x v="3"/>
    <s v="UE68OTA"/>
    <x v="1162"/>
    <d v="2020-01-18T00:00:00"/>
    <x v="253"/>
    <n v="1370"/>
  </r>
  <r>
    <x v="59"/>
    <x v="219"/>
    <x v="3"/>
    <x v="3"/>
    <s v="UE69MHA"/>
    <x v="73"/>
    <d v="2020-01-18T00:00:00"/>
    <x v="253"/>
    <n v="175"/>
  </r>
  <r>
    <x v="56"/>
    <x v="212"/>
    <x v="4"/>
    <x v="3"/>
    <s v="UQ90NHA"/>
    <x v="707"/>
    <d v="2020-01-18T00:00:00"/>
    <x v="253"/>
    <n v="442"/>
  </r>
  <r>
    <x v="56"/>
    <x v="212"/>
    <x v="4"/>
    <x v="3"/>
    <s v="UR03TTA"/>
    <x v="578"/>
    <d v="2020-01-18T00:00:00"/>
    <x v="253"/>
    <n v="318"/>
  </r>
  <r>
    <x v="56"/>
    <x v="210"/>
    <x v="3"/>
    <x v="3"/>
    <s v="UQ87SHA"/>
    <x v="1163"/>
    <d v="2020-01-18T00:00:00"/>
    <x v="253"/>
    <n v="2068"/>
  </r>
  <r>
    <x v="56"/>
    <x v="210"/>
    <x v="3"/>
    <x v="3"/>
    <s v="UR04OTA"/>
    <x v="1164"/>
    <d v="2020-01-18T00:00:00"/>
    <x v="253"/>
    <n v="7398"/>
  </r>
  <r>
    <x v="57"/>
    <x v="213"/>
    <x v="3"/>
    <x v="3"/>
    <s v="UR02IHA"/>
    <x v="507"/>
    <d v="2020-01-20T00:00:00"/>
    <x v="253"/>
    <n v="334"/>
  </r>
  <r>
    <x v="57"/>
    <x v="214"/>
    <x v="4"/>
    <x v="3"/>
    <s v="UQ90VHA"/>
    <x v="186"/>
    <d v="2020-01-20T00:00:00"/>
    <x v="253"/>
    <n v="72"/>
  </r>
  <r>
    <x v="57"/>
    <x v="214"/>
    <x v="4"/>
    <x v="3"/>
    <s v="UQ98TTA"/>
    <x v="487"/>
    <d v="2020-01-20T00:00:00"/>
    <x v="253"/>
    <n v="467"/>
  </r>
  <r>
    <x v="50"/>
    <x v="193"/>
    <x v="3"/>
    <x v="3"/>
    <s v="TC97BVA"/>
    <x v="1165"/>
    <d v="2019-12-19T00:00:00"/>
    <x v="254"/>
    <n v="1442"/>
  </r>
  <r>
    <x v="55"/>
    <x v="204"/>
    <x v="3"/>
    <x v="3"/>
    <s v="TJ86WVA"/>
    <x v="368"/>
    <d v="2019-12-19T00:00:00"/>
    <x v="254"/>
    <n v="204"/>
  </r>
  <r>
    <x v="55"/>
    <x v="204"/>
    <x v="3"/>
    <x v="1"/>
    <s v="TJ88A5A"/>
    <x v="740"/>
    <d v="2019-12-19T00:00:00"/>
    <x v="254"/>
    <n v="123"/>
  </r>
  <r>
    <x v="54"/>
    <x v="202"/>
    <x v="3"/>
    <x v="3"/>
    <s v="TV00HVA"/>
    <x v="847"/>
    <d v="2019-12-19T00:00:00"/>
    <x v="254"/>
    <n v="998"/>
  </r>
  <r>
    <x v="54"/>
    <x v="202"/>
    <x v="3"/>
    <x v="3"/>
    <s v="TV00HYA"/>
    <x v="1166"/>
    <d v="2019-12-19T00:00:00"/>
    <x v="254"/>
    <n v="677"/>
  </r>
  <r>
    <x v="54"/>
    <x v="202"/>
    <x v="3"/>
    <x v="3"/>
    <s v="TV00KVB"/>
    <x v="1167"/>
    <d v="2020-01-16T00:00:00"/>
    <x v="254"/>
    <n v="593"/>
  </r>
  <r>
    <x v="54"/>
    <x v="202"/>
    <x v="3"/>
    <x v="1"/>
    <s v="TV00S5A"/>
    <x v="153"/>
    <d v="2019-12-19T00:00:00"/>
    <x v="254"/>
    <n v="286"/>
  </r>
  <r>
    <x v="54"/>
    <x v="202"/>
    <x v="3"/>
    <x v="1"/>
    <s v="TV00ZGA"/>
    <x v="703"/>
    <d v="2019-12-19T00:00:00"/>
    <x v="254"/>
    <n v="145"/>
  </r>
  <r>
    <x v="54"/>
    <x v="202"/>
    <x v="3"/>
    <x v="1"/>
    <s v="TV01BGA"/>
    <x v="531"/>
    <d v="2019-12-19T00:00:00"/>
    <x v="254"/>
    <n v="51"/>
  </r>
  <r>
    <x v="54"/>
    <x v="202"/>
    <x v="3"/>
    <x v="1"/>
    <s v="TV00W5B"/>
    <x v="346"/>
    <d v="2020-01-16T00:00:00"/>
    <x v="254"/>
    <n v="197"/>
  </r>
  <r>
    <x v="54"/>
    <x v="209"/>
    <x v="4"/>
    <x v="1"/>
    <s v="TU42C5A"/>
    <x v="663"/>
    <d v="2019-12-19T00:00:00"/>
    <x v="254"/>
    <n v="267"/>
  </r>
  <r>
    <x v="54"/>
    <x v="209"/>
    <x v="4"/>
    <x v="3"/>
    <s v="TU42EVA"/>
    <x v="1168"/>
    <d v="2019-12-19T00:00:00"/>
    <x v="254"/>
    <n v="564"/>
  </r>
  <r>
    <x v="54"/>
    <x v="209"/>
    <x v="4"/>
    <x v="1"/>
    <s v="UE82XGA"/>
    <x v="68"/>
    <d v="2019-12-19T00:00:00"/>
    <x v="254"/>
    <n v="52"/>
  </r>
  <r>
    <x v="53"/>
    <x v="201"/>
    <x v="3"/>
    <x v="3"/>
    <s v="TV03UVA"/>
    <x v="62"/>
    <d v="2020-01-16T00:00:00"/>
    <x v="255"/>
    <n v="46"/>
  </r>
  <r>
    <x v="55"/>
    <x v="204"/>
    <x v="3"/>
    <x v="3"/>
    <s v="TJ86WYA"/>
    <x v="0"/>
    <d v="2019-12-19T00:00:00"/>
    <x v="256"/>
    <n v="152"/>
  </r>
  <r>
    <x v="51"/>
    <x v="195"/>
    <x v="3"/>
    <x v="3"/>
    <s v="TU73PTA"/>
    <x v="1169"/>
    <d v="2020-01-11T00:00:00"/>
    <x v="256"/>
    <n v="930"/>
  </r>
  <r>
    <x v="51"/>
    <x v="195"/>
    <x v="3"/>
    <x v="3"/>
    <s v="TU73PVA"/>
    <x v="944"/>
    <d v="2020-01-16T00:00:00"/>
    <x v="256"/>
    <n v="819"/>
  </r>
  <r>
    <x v="51"/>
    <x v="195"/>
    <x v="3"/>
    <x v="3"/>
    <s v="TU73PYA"/>
    <x v="1170"/>
    <d v="2020-01-16T00:00:00"/>
    <x v="256"/>
    <n v="613"/>
  </r>
  <r>
    <x v="51"/>
    <x v="195"/>
    <x v="3"/>
    <x v="1"/>
    <s v="TU78X5A"/>
    <x v="610"/>
    <d v="2020-01-16T00:00:00"/>
    <x v="256"/>
    <n v="270"/>
  </r>
  <r>
    <x v="52"/>
    <x v="200"/>
    <x v="3"/>
    <x v="3"/>
    <s v="TV04HTA"/>
    <x v="1171"/>
    <d v="2020-01-11T00:00:00"/>
    <x v="256"/>
    <n v="276"/>
  </r>
  <r>
    <x v="52"/>
    <x v="200"/>
    <x v="3"/>
    <x v="3"/>
    <s v="TV04HVA"/>
    <x v="501"/>
    <d v="2020-01-16T00:00:00"/>
    <x v="256"/>
    <n v="77"/>
  </r>
  <r>
    <x v="52"/>
    <x v="200"/>
    <x v="3"/>
    <x v="3"/>
    <s v="TV04HYA"/>
    <x v="502"/>
    <d v="2020-01-16T00:00:00"/>
    <x v="256"/>
    <n v="177"/>
  </r>
  <r>
    <x v="52"/>
    <x v="200"/>
    <x v="3"/>
    <x v="1"/>
    <s v="TV04M5A"/>
    <x v="91"/>
    <d v="2020-01-16T00:00:00"/>
    <x v="256"/>
    <n v="64"/>
  </r>
  <r>
    <x v="51"/>
    <x v="203"/>
    <x v="3"/>
    <x v="3"/>
    <s v="UE78QTA"/>
    <x v="307"/>
    <d v="2020-01-11T00:00:00"/>
    <x v="256"/>
    <n v="347"/>
  </r>
  <r>
    <x v="51"/>
    <x v="203"/>
    <x v="3"/>
    <x v="3"/>
    <s v="UE78QVA"/>
    <x v="672"/>
    <d v="2020-01-16T00:00:00"/>
    <x v="256"/>
    <n v="339"/>
  </r>
  <r>
    <x v="51"/>
    <x v="203"/>
    <x v="3"/>
    <x v="3"/>
    <s v="UE78QYA"/>
    <x v="134"/>
    <d v="2020-01-16T00:00:00"/>
    <x v="256"/>
    <n v="242"/>
  </r>
  <r>
    <x v="51"/>
    <x v="203"/>
    <x v="3"/>
    <x v="1"/>
    <s v="UE78X5A"/>
    <x v="91"/>
    <d v="2020-01-16T00:00:00"/>
    <x v="256"/>
    <n v="69"/>
  </r>
  <r>
    <x v="53"/>
    <x v="201"/>
    <x v="3"/>
    <x v="3"/>
    <s v="TV03UTA"/>
    <x v="396"/>
    <d v="2020-01-11T00:00:00"/>
    <x v="256"/>
    <n v="34"/>
  </r>
  <r>
    <x v="53"/>
    <x v="201"/>
    <x v="3"/>
    <x v="3"/>
    <s v="TV03UYA"/>
    <x v="37"/>
    <d v="2020-01-16T00:00:00"/>
    <x v="256"/>
    <n v="38"/>
  </r>
  <r>
    <x v="54"/>
    <x v="202"/>
    <x v="3"/>
    <x v="3"/>
    <s v="TV00KYB"/>
    <x v="858"/>
    <d v="2020-01-19T00:00:00"/>
    <x v="256"/>
    <n v="427"/>
  </r>
  <r>
    <x v="54"/>
    <x v="202"/>
    <x v="3"/>
    <x v="1"/>
    <s v="TV01CGB"/>
    <x v="508"/>
    <m/>
    <x v="256"/>
    <n v="87"/>
  </r>
  <r>
    <x v="54"/>
    <x v="209"/>
    <x v="4"/>
    <x v="3"/>
    <s v="TU42EYA"/>
    <x v="724"/>
    <d v="2019-12-19T00:00:00"/>
    <x v="256"/>
    <n v="632"/>
  </r>
  <r>
    <x v="59"/>
    <x v="219"/>
    <x v="3"/>
    <x v="1"/>
    <s v="UE67T5A"/>
    <x v="146"/>
    <d v="2020-01-23T00:00:00"/>
    <x v="256"/>
    <n v="114"/>
  </r>
  <r>
    <x v="56"/>
    <x v="210"/>
    <x v="3"/>
    <x v="1"/>
    <s v="UQ88K5A"/>
    <x v="196"/>
    <d v="2020-01-23T00:00:00"/>
    <x v="256"/>
    <n v="157"/>
  </r>
  <r>
    <x v="56"/>
    <x v="210"/>
    <x v="3"/>
    <x v="1"/>
    <s v="UR05DGA"/>
    <x v="311"/>
    <d v="2020-01-23T00:00:00"/>
    <x v="256"/>
    <n v="85"/>
  </r>
  <r>
    <x v="57"/>
    <x v="213"/>
    <x v="3"/>
    <x v="1"/>
    <s v="UR01N5A"/>
    <x v="354"/>
    <d v="2020-01-23T00:00:00"/>
    <x v="256"/>
    <n v="358"/>
  </r>
  <r>
    <x v="57"/>
    <x v="213"/>
    <x v="3"/>
    <x v="1"/>
    <s v="UR03OGA"/>
    <x v="43"/>
    <d v="2020-01-23T00:00:00"/>
    <x v="256"/>
    <n v="160"/>
  </r>
  <r>
    <x v="57"/>
    <x v="214"/>
    <x v="4"/>
    <x v="1"/>
    <s v="UQ95Y5A"/>
    <x v="55"/>
    <d v="2020-01-23T00:00:00"/>
    <x v="256"/>
    <n v="99"/>
  </r>
  <r>
    <x v="61"/>
    <x v="204"/>
    <x v="3"/>
    <x v="1"/>
    <s v="UH48D5A"/>
    <x v="589"/>
    <d v="2020-01-23T00:00:00"/>
    <x v="256"/>
    <n v="97"/>
  </r>
  <r>
    <x v="5"/>
    <x v="79"/>
    <x v="3"/>
    <x v="5"/>
    <s v="TD15U0A"/>
    <x v="295"/>
    <d v="2020-01-14T00:00:00"/>
    <x v="257"/>
    <n v="10"/>
  </r>
  <r>
    <x v="60"/>
    <x v="217"/>
    <x v="3"/>
    <x v="5"/>
    <s v="TG02G0A"/>
    <x v="295"/>
    <d v="2020-01-14T00:00:00"/>
    <x v="257"/>
    <n v="10"/>
  </r>
  <r>
    <x v="50"/>
    <x v="193"/>
    <x v="3"/>
    <x v="3"/>
    <s v="TC97IHA"/>
    <x v="89"/>
    <d v="2019-12-14T00:00:00"/>
    <x v="258"/>
    <n v="494"/>
  </r>
  <r>
    <x v="55"/>
    <x v="204"/>
    <x v="3"/>
    <x v="3"/>
    <s v="TJ26VHB"/>
    <x v="1172"/>
    <d v="2020-01-22T00:00:00"/>
    <x v="258"/>
    <n v="412"/>
  </r>
  <r>
    <x v="55"/>
    <x v="204"/>
    <x v="3"/>
    <x v="3"/>
    <s v="TJ86WTA"/>
    <x v="649"/>
    <d v="2019-12-14T00:00:00"/>
    <x v="258"/>
    <n v="152"/>
  </r>
  <r>
    <x v="55"/>
    <x v="204"/>
    <x v="3"/>
    <x v="3"/>
    <s v="TJ87OHA"/>
    <x v="1173"/>
    <d v="2019-12-14T00:00:00"/>
    <x v="258"/>
    <n v="789"/>
  </r>
  <r>
    <x v="51"/>
    <x v="203"/>
    <x v="3"/>
    <x v="3"/>
    <s v="TV04UHA"/>
    <x v="1174"/>
    <d v="2019-12-14T00:00:00"/>
    <x v="258"/>
    <n v="649"/>
  </r>
  <r>
    <x v="53"/>
    <x v="201"/>
    <x v="3"/>
    <x v="3"/>
    <s v="UC09TTA"/>
    <x v="1175"/>
    <d v="2019-12-14T00:00:00"/>
    <x v="258"/>
    <n v="607"/>
  </r>
  <r>
    <x v="53"/>
    <x v="208"/>
    <x v="4"/>
    <x v="3"/>
    <s v="TU14OTA"/>
    <x v="54"/>
    <d v="2020-01-22T00:00:00"/>
    <x v="258"/>
    <n v="18"/>
  </r>
  <r>
    <x v="53"/>
    <x v="208"/>
    <x v="4"/>
    <x v="3"/>
    <s v="TU42KHA"/>
    <x v="138"/>
    <d v="2020-01-22T00:00:00"/>
    <x v="258"/>
    <n v="59"/>
  </r>
  <r>
    <x v="54"/>
    <x v="202"/>
    <x v="3"/>
    <x v="3"/>
    <s v="TV00HTA"/>
    <x v="1176"/>
    <d v="2019-12-14T00:00:00"/>
    <x v="258"/>
    <n v="890"/>
  </r>
  <r>
    <x v="54"/>
    <x v="202"/>
    <x v="3"/>
    <x v="3"/>
    <s v="TV00KTB"/>
    <x v="1177"/>
    <d v="2020-09-03T00:00:00"/>
    <x v="258"/>
    <n v="642"/>
  </r>
  <r>
    <x v="54"/>
    <x v="202"/>
    <x v="3"/>
    <x v="3"/>
    <s v="TV00MHA"/>
    <x v="1178"/>
    <d v="2019-12-14T00:00:00"/>
    <x v="258"/>
    <n v="514"/>
  </r>
  <r>
    <x v="54"/>
    <x v="202"/>
    <x v="3"/>
    <x v="3"/>
    <s v="TV00PHA"/>
    <x v="240"/>
    <d v="2019-12-14T00:00:00"/>
    <x v="258"/>
    <n v="108"/>
  </r>
  <r>
    <x v="54"/>
    <x v="202"/>
    <x v="3"/>
    <x v="3"/>
    <s v="TV00OHB"/>
    <x v="507"/>
    <d v="2020-01-22T00:00:00"/>
    <x v="258"/>
    <n v="335"/>
  </r>
  <r>
    <x v="54"/>
    <x v="209"/>
    <x v="4"/>
    <x v="3"/>
    <s v="TU09SHB"/>
    <x v="186"/>
    <d v="2020-01-22T00:00:00"/>
    <x v="258"/>
    <n v="71"/>
  </r>
  <r>
    <x v="54"/>
    <x v="209"/>
    <x v="4"/>
    <x v="3"/>
    <s v="TU42ETA"/>
    <x v="712"/>
    <d v="2019-12-14T00:00:00"/>
    <x v="258"/>
    <n v="527"/>
  </r>
  <r>
    <x v="54"/>
    <x v="209"/>
    <x v="4"/>
    <x v="3"/>
    <s v="UE75PHA"/>
    <x v="150"/>
    <d v="2019-12-14T00:00:00"/>
    <x v="258"/>
    <n v="131"/>
  </r>
  <r>
    <x v="59"/>
    <x v="219"/>
    <x v="3"/>
    <x v="3"/>
    <s v="UE67VHA"/>
    <x v="1132"/>
    <d v="2020-01-25T00:00:00"/>
    <x v="258"/>
    <n v="968"/>
  </r>
  <r>
    <x v="59"/>
    <x v="219"/>
    <x v="3"/>
    <x v="3"/>
    <s v="UE69ITA"/>
    <x v="678"/>
    <d v="2020-01-25T00:00:00"/>
    <x v="258"/>
    <n v="1506"/>
  </r>
  <r>
    <x v="56"/>
    <x v="210"/>
    <x v="3"/>
    <x v="3"/>
    <s v="UE78GYB"/>
    <x v="1179"/>
    <m/>
    <x v="258"/>
    <n v="1249"/>
  </r>
  <r>
    <x v="56"/>
    <x v="210"/>
    <x v="3"/>
    <x v="3"/>
    <s v="UQ98YTA"/>
    <x v="984"/>
    <d v="2020-01-25T00:00:00"/>
    <x v="258"/>
    <n v="2824"/>
  </r>
  <r>
    <x v="62"/>
    <x v="220"/>
    <x v="3"/>
    <x v="3"/>
    <s v="UE67PTA"/>
    <x v="1180"/>
    <d v="2020-01-25T00:00:00"/>
    <x v="258"/>
    <n v="4068"/>
  </r>
  <r>
    <x v="62"/>
    <x v="220"/>
    <x v="3"/>
    <x v="3"/>
    <s v="UE68ZHA"/>
    <x v="1181"/>
    <d v="2020-01-25T00:00:00"/>
    <x v="258"/>
    <n v="2433"/>
  </r>
  <r>
    <x v="63"/>
    <x v="221"/>
    <x v="3"/>
    <x v="3"/>
    <s v="UH01SHA"/>
    <x v="521"/>
    <d v="2020-01-25T00:00:00"/>
    <x v="258"/>
    <n v="596"/>
  </r>
  <r>
    <x v="5"/>
    <x v="222"/>
    <x v="4"/>
    <x v="3"/>
    <s v="TD00BVA"/>
    <x v="396"/>
    <d v="2019-12-26T00:00:00"/>
    <x v="259"/>
    <n v="31"/>
  </r>
  <r>
    <x v="5"/>
    <x v="222"/>
    <x v="4"/>
    <x v="1"/>
    <s v="TC94P5A"/>
    <x v="68"/>
    <d v="2019-12-26T00:00:00"/>
    <x v="259"/>
    <n v="50"/>
  </r>
  <r>
    <x v="5"/>
    <x v="222"/>
    <x v="4"/>
    <x v="1"/>
    <s v="TE74KGA"/>
    <x v="68"/>
    <d v="2019-12-26T00:00:00"/>
    <x v="259"/>
    <n v="50"/>
  </r>
  <r>
    <x v="5"/>
    <x v="215"/>
    <x v="3"/>
    <x v="1"/>
    <s v="TC95EGA"/>
    <x v="270"/>
    <d v="2019-12-26T00:00:00"/>
    <x v="259"/>
    <n v="87"/>
  </r>
  <r>
    <x v="5"/>
    <x v="215"/>
    <x v="3"/>
    <x v="1"/>
    <s v="TC95Q5A"/>
    <x v="23"/>
    <d v="2019-12-26T00:00:00"/>
    <x v="259"/>
    <n v="276"/>
  </r>
  <r>
    <x v="5"/>
    <x v="215"/>
    <x v="3"/>
    <x v="3"/>
    <s v="TD00KVA"/>
    <x v="699"/>
    <d v="2019-12-26T00:00:00"/>
    <x v="259"/>
    <n v="1003"/>
  </r>
  <r>
    <x v="50"/>
    <x v="193"/>
    <x v="3"/>
    <x v="3"/>
    <s v="TC97BTA"/>
    <x v="1156"/>
    <d v="2019-12-14T00:00:00"/>
    <x v="259"/>
    <n v="1988"/>
  </r>
  <r>
    <x v="54"/>
    <x v="202"/>
    <x v="3"/>
    <x v="1"/>
    <s v="TV03P5B"/>
    <x v="1182"/>
    <m/>
    <x v="259"/>
    <n v="408"/>
  </r>
  <r>
    <x v="54"/>
    <x v="202"/>
    <x v="3"/>
    <x v="1"/>
    <s v="TV03QGB"/>
    <x v="994"/>
    <m/>
    <x v="259"/>
    <n v="152"/>
  </r>
  <r>
    <x v="54"/>
    <x v="209"/>
    <x v="4"/>
    <x v="1"/>
    <s v="TU20MGC"/>
    <x v="74"/>
    <m/>
    <x v="259"/>
    <n v="67"/>
  </r>
  <r>
    <x v="59"/>
    <x v="216"/>
    <x v="4"/>
    <x v="3"/>
    <s v="TG30ZVA"/>
    <x v="192"/>
    <d v="2019-12-26T00:00:00"/>
    <x v="259"/>
    <n v="127"/>
  </r>
  <r>
    <x v="59"/>
    <x v="216"/>
    <x v="4"/>
    <x v="1"/>
    <s v="TG31I5A"/>
    <x v="28"/>
    <d v="2019-12-26T00:00:00"/>
    <x v="259"/>
    <n v="117"/>
  </r>
  <r>
    <x v="59"/>
    <x v="216"/>
    <x v="4"/>
    <x v="1"/>
    <s v="TG32EGA"/>
    <x v="215"/>
    <d v="2019-12-26T00:00:00"/>
    <x v="259"/>
    <n v="203"/>
  </r>
  <r>
    <x v="59"/>
    <x v="219"/>
    <x v="3"/>
    <x v="1"/>
    <s v="TJ25EGA"/>
    <x v="757"/>
    <d v="2019-12-26T00:00:00"/>
    <x v="259"/>
    <n v="514"/>
  </r>
  <r>
    <x v="59"/>
    <x v="219"/>
    <x v="3"/>
    <x v="3"/>
    <s v="TJ25WVA"/>
    <x v="1183"/>
    <d v="2019-12-26T00:00:00"/>
    <x v="259"/>
    <n v="1100"/>
  </r>
  <r>
    <x v="59"/>
    <x v="219"/>
    <x v="3"/>
    <x v="1"/>
    <s v="TJ27H5A"/>
    <x v="243"/>
    <d v="2019-12-26T00:00:00"/>
    <x v="259"/>
    <n v="361"/>
  </r>
  <r>
    <x v="64"/>
    <x v="202"/>
    <x v="3"/>
    <x v="3"/>
    <s v="UD26RVA"/>
    <x v="1184"/>
    <d v="2019-12-26T00:00:00"/>
    <x v="259"/>
    <n v="1697"/>
  </r>
  <r>
    <x v="64"/>
    <x v="202"/>
    <x v="3"/>
    <x v="1"/>
    <s v="UD26S5A"/>
    <x v="136"/>
    <d v="2019-12-26T00:00:00"/>
    <x v="259"/>
    <n v="544"/>
  </r>
  <r>
    <x v="56"/>
    <x v="212"/>
    <x v="4"/>
    <x v="1"/>
    <s v="UE76QGB"/>
    <x v="397"/>
    <m/>
    <x v="259"/>
    <n v="158"/>
  </r>
  <r>
    <x v="56"/>
    <x v="212"/>
    <x v="4"/>
    <x v="3"/>
    <s v="UE76UVB"/>
    <x v="1185"/>
    <m/>
    <x v="259"/>
    <n v="1215"/>
  </r>
  <r>
    <x v="56"/>
    <x v="212"/>
    <x v="4"/>
    <x v="1"/>
    <s v="UE80J5A"/>
    <x v="1186"/>
    <d v="2019-12-26T00:00:00"/>
    <x v="259"/>
    <n v="844"/>
  </r>
  <r>
    <x v="56"/>
    <x v="210"/>
    <x v="3"/>
    <x v="1"/>
    <s v="UE75S5B"/>
    <x v="1187"/>
    <m/>
    <x v="259"/>
    <n v="2389"/>
  </r>
  <r>
    <x v="56"/>
    <x v="210"/>
    <x v="3"/>
    <x v="3"/>
    <s v="UE78GVB"/>
    <x v="1188"/>
    <m/>
    <x v="259"/>
    <n v="4348"/>
  </r>
  <r>
    <x v="57"/>
    <x v="213"/>
    <x v="3"/>
    <x v="1"/>
    <s v="UE77JGB"/>
    <x v="368"/>
    <d v="2020-01-23T00:00:00"/>
    <x v="259"/>
    <n v="214"/>
  </r>
  <r>
    <x v="57"/>
    <x v="213"/>
    <x v="3"/>
    <x v="1"/>
    <s v="UE77KGB"/>
    <x v="903"/>
    <d v="2020-01-23T00:00:00"/>
    <x v="259"/>
    <n v="326"/>
  </r>
  <r>
    <x v="57"/>
    <x v="213"/>
    <x v="3"/>
    <x v="3"/>
    <s v="UE78KVB"/>
    <x v="965"/>
    <d v="2020-01-23T00:00:00"/>
    <x v="259"/>
    <n v="2583"/>
  </r>
  <r>
    <x v="57"/>
    <x v="213"/>
    <x v="3"/>
    <x v="1"/>
    <s v="UE79N5A"/>
    <x v="1189"/>
    <d v="2019-12-26T00:00:00"/>
    <x v="259"/>
    <n v="1165"/>
  </r>
  <r>
    <x v="57"/>
    <x v="214"/>
    <x v="4"/>
    <x v="1"/>
    <s v="UG75F5B"/>
    <x v="542"/>
    <d v="2020-01-23T00:00:00"/>
    <x v="259"/>
    <n v="188"/>
  </r>
  <r>
    <x v="5"/>
    <x v="222"/>
    <x v="4"/>
    <x v="3"/>
    <s v="TD00BYA"/>
    <x v="102"/>
    <d v="2019-12-26T00:00:00"/>
    <x v="260"/>
    <n v="48"/>
  </r>
  <r>
    <x v="5"/>
    <x v="215"/>
    <x v="3"/>
    <x v="3"/>
    <s v="TD00KYA"/>
    <x v="1006"/>
    <d v="2019-12-26T00:00:00"/>
    <x v="260"/>
    <n v="660"/>
  </r>
  <r>
    <x v="51"/>
    <x v="203"/>
    <x v="3"/>
    <x v="5"/>
    <s v="TX74H0A"/>
    <x v="52"/>
    <d v="2020-01-25T00:00:00"/>
    <x v="260"/>
    <n v="30"/>
  </r>
  <r>
    <x v="59"/>
    <x v="219"/>
    <x v="3"/>
    <x v="3"/>
    <s v="TJ25WYA"/>
    <x v="603"/>
    <d v="2019-12-26T00:00:00"/>
    <x v="260"/>
    <n v="744"/>
  </r>
  <r>
    <x v="64"/>
    <x v="202"/>
    <x v="3"/>
    <x v="3"/>
    <s v="UD26RYA"/>
    <x v="1190"/>
    <d v="2019-12-26T00:00:00"/>
    <x v="260"/>
    <n v="1222"/>
  </r>
  <r>
    <x v="56"/>
    <x v="212"/>
    <x v="4"/>
    <x v="3"/>
    <s v="UE76UYB"/>
    <x v="1191"/>
    <m/>
    <x v="260"/>
    <n v="850"/>
  </r>
  <r>
    <x v="56"/>
    <x v="210"/>
    <x v="3"/>
    <x v="3"/>
    <s v="UQ99IHA"/>
    <x v="1192"/>
    <d v="2020-01-25T00:00:00"/>
    <x v="260"/>
    <n v="2800"/>
  </r>
  <r>
    <x v="57"/>
    <x v="213"/>
    <x v="3"/>
    <x v="3"/>
    <s v="UE78KYA"/>
    <x v="1193"/>
    <d v="2020-01-01T00:00:00"/>
    <x v="260"/>
    <n v="2761"/>
  </r>
  <r>
    <x v="57"/>
    <x v="214"/>
    <x v="4"/>
    <x v="3"/>
    <s v="UG75EYA"/>
    <x v="1194"/>
    <d v="2020-01-01T00:00:00"/>
    <x v="260"/>
    <n v="793"/>
  </r>
  <r>
    <x v="51"/>
    <x v="203"/>
    <x v="3"/>
    <x v="1"/>
    <s v="TV04ZGA"/>
    <x v="311"/>
    <d v="2020-01-30T00:00:00"/>
    <x v="261"/>
    <n v="85"/>
  </r>
  <r>
    <x v="53"/>
    <x v="201"/>
    <x v="3"/>
    <x v="3"/>
    <s v="TV03UVB"/>
    <x v="441"/>
    <d v="2020-01-27T00:00:00"/>
    <x v="261"/>
    <n v="141"/>
  </r>
  <r>
    <x v="53"/>
    <x v="201"/>
    <x v="3"/>
    <x v="3"/>
    <s v="TV03UYB"/>
    <x v="55"/>
    <d v="2020-01-27T00:00:00"/>
    <x v="261"/>
    <n v="100"/>
  </r>
  <r>
    <x v="59"/>
    <x v="219"/>
    <x v="3"/>
    <x v="1"/>
    <s v="UE68CGA"/>
    <x v="397"/>
    <d v="2020-01-30T00:00:00"/>
    <x v="261"/>
    <n v="155"/>
  </r>
  <r>
    <x v="59"/>
    <x v="219"/>
    <x v="3"/>
    <x v="1"/>
    <s v="UE68D5A"/>
    <x v="335"/>
    <d v="2020-01-30T00:00:00"/>
    <x v="261"/>
    <n v="116"/>
  </r>
  <r>
    <x v="56"/>
    <x v="210"/>
    <x v="3"/>
    <x v="1"/>
    <s v="UR00DGA"/>
    <x v="683"/>
    <d v="2020-01-30T00:00:00"/>
    <x v="261"/>
    <n v="411"/>
  </r>
  <r>
    <x v="62"/>
    <x v="220"/>
    <x v="3"/>
    <x v="1"/>
    <s v="UE68AGA"/>
    <x v="216"/>
    <d v="2020-01-30T00:00:00"/>
    <x v="261"/>
    <n v="311"/>
  </r>
  <r>
    <x v="62"/>
    <x v="220"/>
    <x v="3"/>
    <x v="1"/>
    <s v="UE68N5A"/>
    <x v="1195"/>
    <d v="2020-01-30T00:00:00"/>
    <x v="261"/>
    <n v="431"/>
  </r>
  <r>
    <x v="65"/>
    <x v="201"/>
    <x v="3"/>
    <x v="3"/>
    <s v="UE82SVA"/>
    <x v="1196"/>
    <d v="2020-01-27T00:00:00"/>
    <x v="261"/>
    <n v="1383"/>
  </r>
  <r>
    <x v="65"/>
    <x v="201"/>
    <x v="3"/>
    <x v="3"/>
    <s v="UE82SYA"/>
    <x v="275"/>
    <d v="2020-01-27T00:00:00"/>
    <x v="261"/>
    <n v="978"/>
  </r>
  <r>
    <x v="63"/>
    <x v="221"/>
    <x v="3"/>
    <x v="1"/>
    <s v="UH01RGA"/>
    <x v="311"/>
    <d v="2020-01-30T00:00:00"/>
    <x v="261"/>
    <n v="82"/>
  </r>
  <r>
    <x v="63"/>
    <x v="221"/>
    <x v="3"/>
    <x v="1"/>
    <s v="UH01U5A"/>
    <x v="347"/>
    <d v="2020-01-30T00:00:00"/>
    <x v="261"/>
    <n v="274"/>
  </r>
  <r>
    <x v="53"/>
    <x v="201"/>
    <x v="3"/>
    <x v="1"/>
    <s v="TV04D5A"/>
    <x v="352"/>
    <d v="2020-01-16T00:00:00"/>
    <x v="262"/>
    <n v="78"/>
  </r>
  <r>
    <x v="54"/>
    <x v="202"/>
    <x v="3"/>
    <x v="3"/>
    <s v="TV03JTB"/>
    <x v="735"/>
    <m/>
    <x v="262"/>
    <n v="1412"/>
  </r>
  <r>
    <x v="54"/>
    <x v="202"/>
    <x v="3"/>
    <x v="3"/>
    <s v="TV03JVB"/>
    <x v="1197"/>
    <m/>
    <x v="262"/>
    <n v="1293"/>
  </r>
  <r>
    <x v="54"/>
    <x v="202"/>
    <x v="3"/>
    <x v="3"/>
    <s v="TV03JYB"/>
    <x v="478"/>
    <m/>
    <x v="262"/>
    <n v="944"/>
  </r>
  <r>
    <x v="54"/>
    <x v="202"/>
    <x v="3"/>
    <x v="3"/>
    <s v="TV03LHB"/>
    <x v="407"/>
    <m/>
    <x v="262"/>
    <n v="654"/>
  </r>
  <r>
    <x v="54"/>
    <x v="209"/>
    <x v="4"/>
    <x v="3"/>
    <s v="TU18NHC"/>
    <x v="286"/>
    <m/>
    <x v="262"/>
    <n v="129"/>
  </r>
  <r>
    <x v="65"/>
    <x v="201"/>
    <x v="3"/>
    <x v="1"/>
    <s v="UE78Y5A"/>
    <x v="1074"/>
    <d v="2020-01-28T00:00:00"/>
    <x v="262"/>
    <n v="354"/>
  </r>
  <r>
    <x v="5"/>
    <x v="79"/>
    <x v="3"/>
    <x v="5"/>
    <s v="1544236"/>
    <x v="373"/>
    <d v="2020-02-06T00:00:00"/>
    <x v="263"/>
    <n v="124"/>
  </r>
  <r>
    <x v="5"/>
    <x v="222"/>
    <x v="4"/>
    <x v="3"/>
    <s v="TC94THA"/>
    <x v="183"/>
    <d v="2019-12-21T00:00:00"/>
    <x v="263"/>
    <n v="132"/>
  </r>
  <r>
    <x v="5"/>
    <x v="222"/>
    <x v="4"/>
    <x v="3"/>
    <s v="TD00BTA"/>
    <x v="57"/>
    <d v="2019-12-21T00:00:00"/>
    <x v="263"/>
    <n v="12"/>
  </r>
  <r>
    <x v="5"/>
    <x v="215"/>
    <x v="3"/>
    <x v="3"/>
    <s v="TC95HHA"/>
    <x v="450"/>
    <d v="2019-12-21T00:00:00"/>
    <x v="263"/>
    <n v="647"/>
  </r>
  <r>
    <x v="5"/>
    <x v="215"/>
    <x v="3"/>
    <x v="3"/>
    <s v="TD00KTA"/>
    <x v="1198"/>
    <d v="2019-12-21T00:00:00"/>
    <x v="263"/>
    <n v="967"/>
  </r>
  <r>
    <x v="59"/>
    <x v="219"/>
    <x v="3"/>
    <x v="3"/>
    <s v="TJ27MHA"/>
    <x v="1199"/>
    <d v="2019-12-21T00:00:00"/>
    <x v="263"/>
    <n v="2683"/>
  </r>
  <r>
    <x v="64"/>
    <x v="202"/>
    <x v="3"/>
    <x v="3"/>
    <s v="UD26RTA"/>
    <x v="1100"/>
    <d v="2019-12-21T00:00:00"/>
    <x v="263"/>
    <n v="1824"/>
  </r>
  <r>
    <x v="56"/>
    <x v="212"/>
    <x v="4"/>
    <x v="3"/>
    <s v="UE76UTB"/>
    <x v="1200"/>
    <m/>
    <x v="263"/>
    <n v="725"/>
  </r>
  <r>
    <x v="56"/>
    <x v="212"/>
    <x v="4"/>
    <x v="3"/>
    <s v="UE81ZHB"/>
    <x v="1201"/>
    <m/>
    <x v="263"/>
    <n v="582"/>
  </r>
  <r>
    <x v="56"/>
    <x v="210"/>
    <x v="3"/>
    <x v="1"/>
    <s v="UR05F5A"/>
    <x v="338"/>
    <d v="2020-01-30T00:00:00"/>
    <x v="263"/>
    <n v="286"/>
  </r>
  <r>
    <x v="53"/>
    <x v="201"/>
    <x v="3"/>
    <x v="3"/>
    <s v="TV03UTB"/>
    <x v="327"/>
    <d v="2020-01-30T00:00:00"/>
    <x v="264"/>
    <n v="99"/>
  </r>
  <r>
    <x v="60"/>
    <x v="217"/>
    <x v="3"/>
    <x v="5"/>
    <s v="TG02F0A"/>
    <x v="238"/>
    <d v="2020-01-14T00:00:00"/>
    <x v="264"/>
    <n v="200"/>
  </r>
  <r>
    <x v="59"/>
    <x v="216"/>
    <x v="4"/>
    <x v="3"/>
    <s v="TG30VHA"/>
    <x v="581"/>
    <d v="2019-12-21T00:00:00"/>
    <x v="265"/>
    <n v="729"/>
  </r>
  <r>
    <x v="59"/>
    <x v="216"/>
    <x v="4"/>
    <x v="3"/>
    <s v="TG30ZTA"/>
    <x v="276"/>
    <d v="2019-12-21T00:00:00"/>
    <x v="265"/>
    <n v="43"/>
  </r>
  <r>
    <x v="59"/>
    <x v="216"/>
    <x v="4"/>
    <x v="3"/>
    <s v="TG30ZYA"/>
    <x v="1034"/>
    <d v="2019-12-26T00:00:00"/>
    <x v="265"/>
    <n v="198"/>
  </r>
  <r>
    <x v="59"/>
    <x v="219"/>
    <x v="3"/>
    <x v="3"/>
    <s v="TJ25WTA"/>
    <x v="1202"/>
    <d v="2019-12-21T00:00:00"/>
    <x v="265"/>
    <n v="929"/>
  </r>
  <r>
    <x v="5"/>
    <x v="223"/>
    <x v="3"/>
    <x v="12"/>
    <s v="1541065"/>
    <x v="376"/>
    <d v="2020-01-13T00:00:00"/>
    <x v="266"/>
    <n v="20"/>
  </r>
  <r>
    <x v="61"/>
    <x v="204"/>
    <x v="3"/>
    <x v="1"/>
    <s v="UH50D5A"/>
    <x v="68"/>
    <d v="2020-02-06T00:00:00"/>
    <x v="266"/>
    <n v="50"/>
  </r>
  <r>
    <x v="61"/>
    <x v="204"/>
    <x v="3"/>
    <x v="3"/>
    <s v="UH79SVA"/>
    <x v="92"/>
    <d v="2020-02-03T00:00:00"/>
    <x v="267"/>
    <n v="921"/>
  </r>
  <r>
    <x v="61"/>
    <x v="204"/>
    <x v="3"/>
    <x v="3"/>
    <s v="UH79SYA"/>
    <x v="1146"/>
    <d v="2020-02-03T00:00:00"/>
    <x v="267"/>
    <n v="594"/>
  </r>
  <r>
    <x v="61"/>
    <x v="204"/>
    <x v="3"/>
    <x v="3"/>
    <s v="UH80EVA"/>
    <x v="1203"/>
    <d v="2020-02-03T00:00:00"/>
    <x v="267"/>
    <n v="1068"/>
  </r>
  <r>
    <x v="61"/>
    <x v="204"/>
    <x v="3"/>
    <x v="3"/>
    <s v="UH80EYA"/>
    <x v="1204"/>
    <d v="2020-02-03T00:00:00"/>
    <x v="267"/>
    <n v="695"/>
  </r>
  <r>
    <x v="66"/>
    <x v="197"/>
    <x v="3"/>
    <x v="3"/>
    <s v="UV30NVA"/>
    <x v="1205"/>
    <d v="2020-02-03T00:00:00"/>
    <x v="267"/>
    <n v="1803"/>
  </r>
  <r>
    <x v="66"/>
    <x v="197"/>
    <x v="3"/>
    <x v="3"/>
    <s v="UV30NYA"/>
    <x v="1206"/>
    <d v="2020-02-03T00:00:00"/>
    <x v="267"/>
    <n v="1282"/>
  </r>
  <r>
    <x v="51"/>
    <x v="203"/>
    <x v="3"/>
    <x v="5"/>
    <s v="TX74I0A"/>
    <x v="295"/>
    <d v="2019-12-17T00:00:00"/>
    <x v="268"/>
    <n v="10"/>
  </r>
  <r>
    <x v="51"/>
    <x v="203"/>
    <x v="3"/>
    <x v="12"/>
    <n v="1554779"/>
    <x v="712"/>
    <d v="2019-12-16T00:00:00"/>
    <x v="268"/>
    <n v="538"/>
  </r>
  <r>
    <x v="51"/>
    <x v="203"/>
    <x v="3"/>
    <x v="5"/>
    <n v="1554272"/>
    <x v="210"/>
    <d v="2019-12-12T00:00:00"/>
    <x v="268"/>
    <n v="161"/>
  </r>
  <r>
    <x v="61"/>
    <x v="204"/>
    <x v="3"/>
    <x v="1"/>
    <s v="UH79U5A"/>
    <x v="68"/>
    <d v="2020-02-04T00:00:00"/>
    <x v="268"/>
    <n v="50"/>
  </r>
  <r>
    <x v="61"/>
    <x v="204"/>
    <x v="3"/>
    <x v="1"/>
    <s v="UH80F5A"/>
    <x v="384"/>
    <d v="2020-02-04T00:00:00"/>
    <x v="268"/>
    <n v="268"/>
  </r>
  <r>
    <x v="61"/>
    <x v="204"/>
    <x v="3"/>
    <x v="1"/>
    <s v="UJ72OGA"/>
    <x v="196"/>
    <d v="2020-02-04T00:00:00"/>
    <x v="268"/>
    <n v="150"/>
  </r>
  <r>
    <x v="66"/>
    <x v="197"/>
    <x v="3"/>
    <x v="1"/>
    <s v="UV34Y5A"/>
    <x v="885"/>
    <d v="2020-02-04T00:00:00"/>
    <x v="268"/>
    <n v="532"/>
  </r>
  <r>
    <x v="66"/>
    <x v="199"/>
    <x v="4"/>
    <x v="1"/>
    <s v="UV25KGA"/>
    <x v="68"/>
    <d v="2020-02-04T00:00:00"/>
    <x v="268"/>
    <n v="50"/>
  </r>
  <r>
    <x v="67"/>
    <x v="224"/>
    <x v="3"/>
    <x v="1"/>
    <s v="VK20V5A"/>
    <x v="838"/>
    <d v="2020-02-04T00:00:00"/>
    <x v="268"/>
    <n v="260"/>
  </r>
  <r>
    <x v="67"/>
    <x v="224"/>
    <x v="3"/>
    <x v="1"/>
    <s v="VK22KGA"/>
    <x v="674"/>
    <d v="2020-02-04T00:00:00"/>
    <x v="268"/>
    <n v="159"/>
  </r>
  <r>
    <x v="67"/>
    <x v="225"/>
    <x v="4"/>
    <x v="1"/>
    <s v="VO55ZGA"/>
    <x v="68"/>
    <d v="2020-02-04T00:00:00"/>
    <x v="268"/>
    <n v="50"/>
  </r>
  <r>
    <x v="67"/>
    <x v="225"/>
    <x v="4"/>
    <x v="1"/>
    <s v="VO56A5A"/>
    <x v="2"/>
    <d v="2020-02-04T00:00:00"/>
    <x v="268"/>
    <n v="74"/>
  </r>
  <r>
    <x v="5"/>
    <x v="79"/>
    <x v="3"/>
    <x v="3"/>
    <s v="SZ08DTA"/>
    <x v="841"/>
    <d v="2020-02-08T00:00:00"/>
    <x v="269"/>
    <n v="264"/>
  </r>
  <r>
    <x v="5"/>
    <x v="79"/>
    <x v="3"/>
    <x v="3"/>
    <s v="SZ08THA"/>
    <x v="1207"/>
    <d v="2020-02-08T00:00:00"/>
    <x v="269"/>
    <n v="734"/>
  </r>
  <r>
    <x v="5"/>
    <x v="79"/>
    <x v="3"/>
    <x v="5"/>
    <s v="TD15V0A"/>
    <x v="295"/>
    <d v="2020-02-11T00:00:00"/>
    <x v="269"/>
    <n v="10"/>
  </r>
  <r>
    <x v="5"/>
    <x v="80"/>
    <x v="4"/>
    <x v="3"/>
    <s v="SZ09GHA"/>
    <x v="68"/>
    <d v="2020-02-08T00:00:00"/>
    <x v="269"/>
    <n v="52"/>
  </r>
  <r>
    <x v="55"/>
    <x v="204"/>
    <x v="3"/>
    <x v="3"/>
    <s v="TJ25GHA"/>
    <x v="1011"/>
    <d v="2020-02-08T00:00:00"/>
    <x v="269"/>
    <n v="709"/>
  </r>
  <r>
    <x v="55"/>
    <x v="204"/>
    <x v="3"/>
    <x v="3"/>
    <s v="TJ27OTA"/>
    <x v="881"/>
    <d v="2020-02-08T00:00:00"/>
    <x v="269"/>
    <n v="691"/>
  </r>
  <r>
    <x v="55"/>
    <x v="205"/>
    <x v="4"/>
    <x v="3"/>
    <s v="TG30BTA"/>
    <x v="448"/>
    <d v="2020-02-08T00:00:00"/>
    <x v="269"/>
    <n v="53"/>
  </r>
  <r>
    <x v="52"/>
    <x v="197"/>
    <x v="3"/>
    <x v="3"/>
    <s v="TU99OHA"/>
    <x v="577"/>
    <d v="2019-12-14T00:00:00"/>
    <x v="269"/>
    <n v="206"/>
  </r>
  <r>
    <x v="52"/>
    <x v="197"/>
    <x v="3"/>
    <x v="3"/>
    <s v="TU99PHA"/>
    <x v="239"/>
    <d v="2019-12-14T00:00:00"/>
    <x v="269"/>
    <n v="648"/>
  </r>
  <r>
    <x v="53"/>
    <x v="201"/>
    <x v="3"/>
    <x v="3"/>
    <s v="TV03YHA"/>
    <x v="36"/>
    <d v="2020-02-08T00:00:00"/>
    <x v="269"/>
    <n v="283"/>
  </r>
  <r>
    <x v="53"/>
    <x v="201"/>
    <x v="3"/>
    <x v="3"/>
    <s v="UE82EHA"/>
    <x v="1123"/>
    <d v="2020-02-08T00:00:00"/>
    <x v="269"/>
    <n v="602"/>
  </r>
  <r>
    <x v="53"/>
    <x v="201"/>
    <x v="3"/>
    <x v="3"/>
    <s v="UR04IHA"/>
    <x v="1030"/>
    <d v="2020-02-08T00:00:00"/>
    <x v="269"/>
    <n v="807"/>
  </r>
  <r>
    <x v="53"/>
    <x v="201"/>
    <x v="3"/>
    <x v="3"/>
    <s v="UR05ATA"/>
    <x v="177"/>
    <d v="2020-02-08T00:00:00"/>
    <x v="269"/>
    <n v="699"/>
  </r>
  <r>
    <x v="53"/>
    <x v="208"/>
    <x v="4"/>
    <x v="3"/>
    <s v="UQ93ITA"/>
    <x v="27"/>
    <d v="2020-02-08T00:00:00"/>
    <x v="269"/>
    <n v="142"/>
  </r>
  <r>
    <x v="53"/>
    <x v="208"/>
    <x v="4"/>
    <x v="3"/>
    <s v="UQ94JHA"/>
    <x v="234"/>
    <d v="2020-02-08T00:00:00"/>
    <x v="269"/>
    <n v="70"/>
  </r>
  <r>
    <x v="54"/>
    <x v="202"/>
    <x v="3"/>
    <x v="3"/>
    <s v="UQ98JTA"/>
    <x v="1208"/>
    <d v="2020-02-08T00:00:00"/>
    <x v="269"/>
    <n v="4003"/>
  </r>
  <r>
    <x v="54"/>
    <x v="202"/>
    <x v="3"/>
    <x v="3"/>
    <s v="UQ99VHA"/>
    <x v="337"/>
    <d v="2020-02-08T00:00:00"/>
    <x v="269"/>
    <n v="381"/>
  </r>
  <r>
    <x v="54"/>
    <x v="209"/>
    <x v="4"/>
    <x v="3"/>
    <s v="UQ92FTA"/>
    <x v="1050"/>
    <d v="2020-02-08T00:00:00"/>
    <x v="269"/>
    <n v="731"/>
  </r>
  <r>
    <x v="65"/>
    <x v="201"/>
    <x v="3"/>
    <x v="3"/>
    <s v="UE82STA"/>
    <x v="1209"/>
    <d v="2020-01-30T00:00:00"/>
    <x v="269"/>
    <n v="1428"/>
  </r>
  <r>
    <x v="61"/>
    <x v="204"/>
    <x v="3"/>
    <x v="3"/>
    <s v="UH47RTA"/>
    <x v="1210"/>
    <d v="2020-02-01T00:00:00"/>
    <x v="269"/>
    <n v="3166"/>
  </r>
  <r>
    <x v="67"/>
    <x v="224"/>
    <x v="3"/>
    <x v="3"/>
    <s v="VK22MVA"/>
    <x v="1211"/>
    <d v="2020-02-03T00:00:00"/>
    <x v="269"/>
    <n v="1039"/>
  </r>
  <r>
    <x v="67"/>
    <x v="224"/>
    <x v="3"/>
    <x v="3"/>
    <s v="VK22MYA"/>
    <x v="1212"/>
    <d v="2020-02-03T00:00:00"/>
    <x v="269"/>
    <n v="705"/>
  </r>
  <r>
    <x v="67"/>
    <x v="225"/>
    <x v="4"/>
    <x v="3"/>
    <s v="VO55UVA"/>
    <x v="186"/>
    <d v="2020-02-03T00:00:00"/>
    <x v="269"/>
    <n v="69"/>
  </r>
  <r>
    <x v="67"/>
    <x v="225"/>
    <x v="4"/>
    <x v="3"/>
    <s v="VO55UYA"/>
    <x v="330"/>
    <d v="2020-02-03T00:00:00"/>
    <x v="269"/>
    <n v="102"/>
  </r>
  <r>
    <x v="61"/>
    <x v="204"/>
    <x v="3"/>
    <x v="3"/>
    <s v="UH79STA"/>
    <x v="1213"/>
    <d v="2020-02-06T00:00:00"/>
    <x v="270"/>
    <n v="888"/>
  </r>
  <r>
    <x v="61"/>
    <x v="204"/>
    <x v="3"/>
    <x v="3"/>
    <s v="UH80ETA"/>
    <x v="1214"/>
    <d v="2020-02-06T00:00:00"/>
    <x v="270"/>
    <n v="1058"/>
  </r>
  <r>
    <x v="61"/>
    <x v="204"/>
    <x v="3"/>
    <x v="3"/>
    <s v="UJ71GHA"/>
    <x v="1215"/>
    <d v="2020-02-06T00:00:00"/>
    <x v="270"/>
    <n v="1294"/>
  </r>
  <r>
    <x v="66"/>
    <x v="199"/>
    <x v="4"/>
    <x v="3"/>
    <s v="UV23ZHA"/>
    <x v="26"/>
    <d v="2020-02-06T00:00:00"/>
    <x v="270"/>
    <n v="103"/>
  </r>
  <r>
    <x v="5"/>
    <x v="79"/>
    <x v="3"/>
    <x v="12"/>
    <s v="1544234"/>
    <x v="399"/>
    <d v="2020-02-08T00:00:00"/>
    <x v="271"/>
    <n v="238"/>
  </r>
  <r>
    <x v="5"/>
    <x v="79"/>
    <x v="3"/>
    <x v="1"/>
    <s v="SZ07WGA"/>
    <x v="163"/>
    <d v="2020-02-13T00:00:00"/>
    <x v="272"/>
    <n v="132"/>
  </r>
  <r>
    <x v="53"/>
    <x v="201"/>
    <x v="3"/>
    <x v="1"/>
    <s v="UQ98H5A"/>
    <x v="531"/>
    <d v="2020-02-13T00:00:00"/>
    <x v="272"/>
    <n v="51"/>
  </r>
  <r>
    <x v="54"/>
    <x v="202"/>
    <x v="3"/>
    <x v="1"/>
    <s v="UQ95P5A"/>
    <x v="1195"/>
    <d v="2020-02-13T00:00:00"/>
    <x v="272"/>
    <n v="403"/>
  </r>
  <r>
    <x v="54"/>
    <x v="209"/>
    <x v="4"/>
    <x v="1"/>
    <s v="UQ97Q5A"/>
    <x v="196"/>
    <d v="2020-02-13T00:00:00"/>
    <x v="272"/>
    <n v="152"/>
  </r>
  <r>
    <x v="61"/>
    <x v="204"/>
    <x v="3"/>
    <x v="1"/>
    <s v="UH46A5A"/>
    <x v="40"/>
    <d v="2020-02-13T00:00:00"/>
    <x v="272"/>
    <n v="60"/>
  </r>
  <r>
    <x v="67"/>
    <x v="224"/>
    <x v="3"/>
    <x v="3"/>
    <s v="VK20OHA"/>
    <x v="959"/>
    <d v="2020-02-06T00:00:00"/>
    <x v="272"/>
    <n v="955"/>
  </r>
  <r>
    <x v="67"/>
    <x v="224"/>
    <x v="3"/>
    <x v="3"/>
    <s v="VK22MTA"/>
    <x v="1216"/>
    <d v="2020-02-06T00:00:00"/>
    <x v="272"/>
    <n v="1015"/>
  </r>
  <r>
    <x v="67"/>
    <x v="225"/>
    <x v="4"/>
    <x v="3"/>
    <s v="VO55UTA"/>
    <x v="6"/>
    <d v="2020-02-06T00:00:00"/>
    <x v="272"/>
    <n v="24"/>
  </r>
  <r>
    <x v="67"/>
    <x v="225"/>
    <x v="4"/>
    <x v="3"/>
    <s v="VO56EHA"/>
    <x v="24"/>
    <d v="2020-02-06T00:00:00"/>
    <x v="272"/>
    <n v="125"/>
  </r>
  <r>
    <x v="5"/>
    <x v="223"/>
    <x v="3"/>
    <x v="3"/>
    <s v="TD01STA"/>
    <x v="122"/>
    <d v="2019-12-21T00:00:00"/>
    <x v="273"/>
    <n v="512"/>
  </r>
  <r>
    <x v="5"/>
    <x v="223"/>
    <x v="3"/>
    <x v="3"/>
    <s v="TD01THA"/>
    <x v="709"/>
    <d v="2019-12-21T00:00:00"/>
    <x v="273"/>
    <n v="391"/>
  </r>
  <r>
    <x v="5"/>
    <x v="223"/>
    <x v="3"/>
    <x v="12"/>
    <s v="1543546"/>
    <x v="242"/>
    <d v="2019-12-23T00:00:00"/>
    <x v="273"/>
    <n v="36"/>
  </r>
  <r>
    <x v="5"/>
    <x v="223"/>
    <x v="3"/>
    <x v="5"/>
    <s v="TG02C0A"/>
    <x v="739"/>
    <d v="2019-12-23T00:00:00"/>
    <x v="273"/>
    <n v="88"/>
  </r>
  <r>
    <x v="5"/>
    <x v="223"/>
    <x v="3"/>
    <x v="5"/>
    <s v="TG02D0A"/>
    <x v="295"/>
    <d v="2019-12-24T00:00:00"/>
    <x v="273"/>
    <n v="10"/>
  </r>
  <r>
    <x v="5"/>
    <x v="223"/>
    <x v="3"/>
    <x v="1"/>
    <s v="TC97O5A"/>
    <x v="58"/>
    <d v="2019-12-26T00:00:00"/>
    <x v="273"/>
    <n v="120"/>
  </r>
  <r>
    <x v="5"/>
    <x v="223"/>
    <x v="3"/>
    <x v="3"/>
    <s v="TD01SVA"/>
    <x v="1217"/>
    <d v="2019-12-26T00:00:00"/>
    <x v="273"/>
    <n v="530"/>
  </r>
  <r>
    <x v="5"/>
    <x v="223"/>
    <x v="3"/>
    <x v="3"/>
    <s v="TD01SYA"/>
    <x v="232"/>
    <d v="2019-12-26T00:00:00"/>
    <x v="273"/>
    <n v="336"/>
  </r>
  <r>
    <x v="5"/>
    <x v="223"/>
    <x v="3"/>
    <x v="1"/>
    <s v="TD02MGA"/>
    <x v="68"/>
    <d v="2019-12-26T00:00:00"/>
    <x v="273"/>
    <n v="52"/>
  </r>
  <r>
    <x v="5"/>
    <x v="223"/>
    <x v="3"/>
    <x v="5"/>
    <n v="1543744"/>
    <x v="37"/>
    <d v="2019-12-19T00:00:00"/>
    <x v="273"/>
    <n v="35"/>
  </r>
  <r>
    <x v="5"/>
    <x v="226"/>
    <x v="4"/>
    <x v="3"/>
    <s v="TC97RHA"/>
    <x v="68"/>
    <d v="2019-12-21T00:00:00"/>
    <x v="273"/>
    <n v="52"/>
  </r>
  <r>
    <x v="5"/>
    <x v="226"/>
    <x v="4"/>
    <x v="1"/>
    <s v="TE74LGA"/>
    <x v="68"/>
    <d v="2019-12-26T00:00:00"/>
    <x v="273"/>
    <n v="52"/>
  </r>
  <r>
    <x v="54"/>
    <x v="202"/>
    <x v="3"/>
    <x v="1"/>
    <s v="UE75H5B"/>
    <x v="421"/>
    <d v="2020-02-11T00:00:00"/>
    <x v="274"/>
    <n v="218"/>
  </r>
  <r>
    <x v="54"/>
    <x v="202"/>
    <x v="3"/>
    <x v="3"/>
    <s v="UE75VHB"/>
    <x v="1218"/>
    <d v="2020-02-11T00:00:00"/>
    <x v="274"/>
    <n v="362"/>
  </r>
  <r>
    <x v="54"/>
    <x v="202"/>
    <x v="3"/>
    <x v="3"/>
    <s v="UE81TTB"/>
    <x v="1200"/>
    <d v="2020-02-11T00:00:00"/>
    <x v="274"/>
    <n v="781"/>
  </r>
  <r>
    <x v="54"/>
    <x v="202"/>
    <x v="3"/>
    <x v="3"/>
    <s v="UE81TVB"/>
    <x v="1219"/>
    <d v="2020-02-11T00:00:00"/>
    <x v="274"/>
    <n v="749"/>
  </r>
  <r>
    <x v="54"/>
    <x v="202"/>
    <x v="3"/>
    <x v="3"/>
    <s v="UE81TYB"/>
    <x v="1220"/>
    <d v="2020-02-11T00:00:00"/>
    <x v="274"/>
    <n v="533"/>
  </r>
  <r>
    <x v="54"/>
    <x v="202"/>
    <x v="3"/>
    <x v="1"/>
    <s v="UE83TGB"/>
    <x v="739"/>
    <d v="2020-02-11T00:00:00"/>
    <x v="274"/>
    <n v="91"/>
  </r>
  <r>
    <x v="54"/>
    <x v="209"/>
    <x v="4"/>
    <x v="3"/>
    <s v="UE82DHB"/>
    <x v="461"/>
    <d v="2020-02-11T00:00:00"/>
    <x v="274"/>
    <n v="79"/>
  </r>
  <r>
    <x v="55"/>
    <x v="204"/>
    <x v="3"/>
    <x v="3"/>
    <s v="TJ25PHA"/>
    <x v="1221"/>
    <d v="2020-01-11T00:00:00"/>
    <x v="275"/>
    <n v="1400"/>
  </r>
  <r>
    <x v="53"/>
    <x v="201"/>
    <x v="3"/>
    <x v="3"/>
    <s v="TV03ZHA"/>
    <x v="1222"/>
    <d v="2020-02-15T00:00:00"/>
    <x v="275"/>
    <n v="337"/>
  </r>
  <r>
    <x v="53"/>
    <x v="201"/>
    <x v="3"/>
    <x v="3"/>
    <s v="UE80MHA"/>
    <x v="22"/>
    <d v="2020-02-15T00:00:00"/>
    <x v="275"/>
    <n v="218"/>
  </r>
  <r>
    <x v="56"/>
    <x v="212"/>
    <x v="4"/>
    <x v="3"/>
    <s v="UR05MHA"/>
    <x v="373"/>
    <d v="2020-02-15T00:00:00"/>
    <x v="275"/>
    <n v="126"/>
  </r>
  <r>
    <x v="56"/>
    <x v="210"/>
    <x v="3"/>
    <x v="3"/>
    <s v="UQ88THA"/>
    <x v="1223"/>
    <d v="2020-02-15T00:00:00"/>
    <x v="275"/>
    <n v="674"/>
  </r>
  <r>
    <x v="56"/>
    <x v="210"/>
    <x v="3"/>
    <x v="3"/>
    <s v="UQ89UTA"/>
    <x v="1224"/>
    <d v="2020-02-15T00:00:00"/>
    <x v="275"/>
    <n v="2680"/>
  </r>
  <r>
    <x v="57"/>
    <x v="213"/>
    <x v="3"/>
    <x v="3"/>
    <s v="UQ99UTA"/>
    <x v="369"/>
    <d v="2020-02-17T00:00:00"/>
    <x v="275"/>
    <n v="113"/>
  </r>
  <r>
    <x v="57"/>
    <x v="213"/>
    <x v="3"/>
    <x v="3"/>
    <s v="UR03IHA"/>
    <x v="339"/>
    <d v="2020-02-17T00:00:00"/>
    <x v="275"/>
    <n v="165"/>
  </r>
  <r>
    <x v="57"/>
    <x v="214"/>
    <x v="4"/>
    <x v="3"/>
    <s v="UQ95GTA"/>
    <x v="1225"/>
    <d v="2020-02-17T00:00:00"/>
    <x v="275"/>
    <n v="198"/>
  </r>
  <r>
    <x v="52"/>
    <x v="200"/>
    <x v="3"/>
    <x v="3"/>
    <s v="TV02ETB"/>
    <x v="708"/>
    <d v="2020-01-15T00:00:00"/>
    <x v="276"/>
    <n v="751"/>
  </r>
  <r>
    <x v="52"/>
    <x v="200"/>
    <x v="3"/>
    <x v="3"/>
    <s v="TV02EVB"/>
    <x v="1110"/>
    <d v="2020-01-15T00:00:00"/>
    <x v="276"/>
    <n v="719"/>
  </r>
  <r>
    <x v="52"/>
    <x v="200"/>
    <x v="3"/>
    <x v="3"/>
    <s v="TV02EYB"/>
    <x v="1111"/>
    <d v="2020-01-15T00:00:00"/>
    <x v="276"/>
    <n v="493"/>
  </r>
  <r>
    <x v="52"/>
    <x v="200"/>
    <x v="3"/>
    <x v="1"/>
    <s v="TV02G5B"/>
    <x v="200"/>
    <d v="2020-01-15T00:00:00"/>
    <x v="276"/>
    <n v="164"/>
  </r>
  <r>
    <x v="52"/>
    <x v="200"/>
    <x v="3"/>
    <x v="3"/>
    <s v="TV04HTB"/>
    <x v="1171"/>
    <d v="2020-01-13T00:00:00"/>
    <x v="276"/>
    <n v="282"/>
  </r>
  <r>
    <x v="52"/>
    <x v="200"/>
    <x v="3"/>
    <x v="3"/>
    <s v="TV04HVB"/>
    <x v="501"/>
    <d v="2020-01-13T00:00:00"/>
    <x v="276"/>
    <n v="290"/>
  </r>
  <r>
    <x v="52"/>
    <x v="200"/>
    <x v="3"/>
    <x v="3"/>
    <s v="TV04HYB"/>
    <x v="502"/>
    <d v="2020-01-13T00:00:00"/>
    <x v="276"/>
    <n v="199"/>
  </r>
  <r>
    <x v="52"/>
    <x v="200"/>
    <x v="3"/>
    <x v="1"/>
    <s v="TV04M5B"/>
    <x v="91"/>
    <d v="2020-01-13T00:00:00"/>
    <x v="276"/>
    <n v="66"/>
  </r>
  <r>
    <x v="52"/>
    <x v="200"/>
    <x v="3"/>
    <x v="12"/>
    <n v="1551270"/>
    <x v="929"/>
    <d v="2019-12-14T00:00:00"/>
    <x v="276"/>
    <n v="476"/>
  </r>
  <r>
    <x v="52"/>
    <x v="200"/>
    <x v="3"/>
    <x v="5"/>
    <n v="1551271"/>
    <x v="848"/>
    <d v="2019-12-12T00:00:00"/>
    <x v="276"/>
    <n v="219"/>
  </r>
  <r>
    <x v="52"/>
    <x v="200"/>
    <x v="3"/>
    <x v="5"/>
    <s v="TX74C0B"/>
    <x v="713"/>
    <d v="2020-01-15T00:00:00"/>
    <x v="276"/>
    <n v="46"/>
  </r>
  <r>
    <x v="52"/>
    <x v="200"/>
    <x v="3"/>
    <x v="5"/>
    <s v="TX74D0B"/>
    <x v="242"/>
    <d v="2020-01-15T00:00:00"/>
    <x v="276"/>
    <n v="36"/>
  </r>
  <r>
    <x v="52"/>
    <x v="200"/>
    <x v="3"/>
    <x v="5"/>
    <s v="TX74E0B"/>
    <x v="295"/>
    <d v="2020-01-15T00:00:00"/>
    <x v="276"/>
    <n v="10"/>
  </r>
  <r>
    <x v="52"/>
    <x v="206"/>
    <x v="4"/>
    <x v="3"/>
    <s v="TW06THB"/>
    <x v="24"/>
    <d v="2020-01-22T00:00:00"/>
    <x v="276"/>
    <n v="129"/>
  </r>
  <r>
    <x v="52"/>
    <x v="206"/>
    <x v="4"/>
    <x v="1"/>
    <s v="TW06VGB"/>
    <x v="68"/>
    <d v="2020-01-15T00:00:00"/>
    <x v="276"/>
    <n v="50"/>
  </r>
  <r>
    <x v="53"/>
    <x v="201"/>
    <x v="3"/>
    <x v="1"/>
    <s v="UE82CGA"/>
    <x v="6"/>
    <d v="2020-02-20T00:00:00"/>
    <x v="277"/>
    <n v="24"/>
  </r>
  <r>
    <x v="56"/>
    <x v="210"/>
    <x v="3"/>
    <x v="1"/>
    <s v="UQ89M5A"/>
    <x v="471"/>
    <d v="2020-02-20T00:00:00"/>
    <x v="277"/>
    <n v="87"/>
  </r>
  <r>
    <x v="54"/>
    <x v="202"/>
    <x v="3"/>
    <x v="3"/>
    <s v="TV03MHB"/>
    <x v="308"/>
    <d v="2020-02-08T00:00:00"/>
    <x v="278"/>
    <n v="228"/>
  </r>
  <r>
    <x v="51"/>
    <x v="203"/>
    <x v="3"/>
    <x v="1"/>
    <s v="UE79L5A"/>
    <x v="201"/>
    <d v="2020-02-13T00:00:00"/>
    <x v="279"/>
    <n v="76"/>
  </r>
  <r>
    <x v="51"/>
    <x v="203"/>
    <x v="3"/>
    <x v="3"/>
    <s v="UE83STA"/>
    <x v="1117"/>
    <d v="2020-02-08T00:00:00"/>
    <x v="279"/>
    <n v="1351"/>
  </r>
  <r>
    <x v="56"/>
    <x v="210"/>
    <x v="3"/>
    <x v="12"/>
    <n v="1555719"/>
    <x v="376"/>
    <d v="2020-02-17T00:00:00"/>
    <x v="279"/>
    <n v="20"/>
  </r>
  <r>
    <x v="62"/>
    <x v="220"/>
    <x v="3"/>
    <x v="12"/>
    <n v="1554162"/>
    <x v="376"/>
    <d v="2020-02-17T00:00:00"/>
    <x v="279"/>
    <n v="20"/>
  </r>
  <r>
    <x v="66"/>
    <x v="197"/>
    <x v="3"/>
    <x v="3"/>
    <s v="UV23DHA"/>
    <x v="1124"/>
    <d v="2020-02-06T00:00:00"/>
    <x v="279"/>
    <n v="681"/>
  </r>
  <r>
    <x v="66"/>
    <x v="197"/>
    <x v="3"/>
    <x v="3"/>
    <s v="UV30NTA"/>
    <x v="569"/>
    <d v="2020-02-06T00:00:00"/>
    <x v="279"/>
    <n v="1829"/>
  </r>
  <r>
    <x v="53"/>
    <x v="201"/>
    <x v="3"/>
    <x v="3"/>
    <s v="TV03VTA"/>
    <x v="529"/>
    <d v="2020-02-08T00:00:00"/>
    <x v="280"/>
    <n v="491"/>
  </r>
  <r>
    <x v="67"/>
    <x v="224"/>
    <x v="3"/>
    <x v="1"/>
    <s v="VK21V5A"/>
    <x v="74"/>
    <d v="2020-02-25T00:00:00"/>
    <x v="281"/>
    <n v="65"/>
  </r>
  <r>
    <x v="57"/>
    <x v="213"/>
    <x v="3"/>
    <x v="3"/>
    <s v="UR02HHA"/>
    <x v="1226"/>
    <d v="2020-01-20T00:00:00"/>
    <x v="282"/>
    <n v="1468"/>
  </r>
  <r>
    <x v="57"/>
    <x v="213"/>
    <x v="3"/>
    <x v="3"/>
    <s v="UR03BTA"/>
    <x v="1227"/>
    <d v="2020-01-20T00:00:00"/>
    <x v="282"/>
    <n v="3908"/>
  </r>
  <r>
    <x v="67"/>
    <x v="224"/>
    <x v="3"/>
    <x v="3"/>
    <s v="VK20KTA"/>
    <x v="1228"/>
    <d v="2020-02-27T00:00:00"/>
    <x v="283"/>
    <n v="378"/>
  </r>
  <r>
    <x v="67"/>
    <x v="224"/>
    <x v="3"/>
    <x v="3"/>
    <s v="VK21IHA"/>
    <x v="1048"/>
    <d v="2020-02-27T00:00:00"/>
    <x v="283"/>
    <n v="339"/>
  </r>
  <r>
    <x v="51"/>
    <x v="203"/>
    <x v="3"/>
    <x v="3"/>
    <s v="TV04WHA"/>
    <x v="460"/>
    <d v="2020-01-25T00:00:00"/>
    <x v="284"/>
    <n v="572"/>
  </r>
  <r>
    <x v="63"/>
    <x v="221"/>
    <x v="3"/>
    <x v="3"/>
    <s v="UH01TTA"/>
    <x v="1229"/>
    <d v="2020-01-25T00:00:00"/>
    <x v="284"/>
    <n v="2773"/>
  </r>
  <r>
    <x v="67"/>
    <x v="225"/>
    <x v="4"/>
    <x v="3"/>
    <s v="VO55VTA"/>
    <x v="186"/>
    <d v="2020-03-05T00:00:00"/>
    <x v="284"/>
    <n v="68"/>
  </r>
  <r>
    <x v="66"/>
    <x v="197"/>
    <x v="3"/>
    <x v="3"/>
    <s v="UV27MHA"/>
    <x v="397"/>
    <d v="2020-02-27T00:00:00"/>
    <x v="285"/>
    <n v="150"/>
  </r>
  <r>
    <x v="66"/>
    <x v="197"/>
    <x v="3"/>
    <x v="3"/>
    <s v="UV30ITA"/>
    <x v="152"/>
    <d v="2020-02-27T00:00:00"/>
    <x v="285"/>
    <n v="1228"/>
  </r>
  <r>
    <x v="53"/>
    <x v="201"/>
    <x v="3"/>
    <x v="1"/>
    <s v="VR87BGA"/>
    <x v="234"/>
    <d v="2020-04-09T00:00:00"/>
    <x v="286"/>
    <n v="68"/>
  </r>
  <r>
    <x v="53"/>
    <x v="201"/>
    <x v="3"/>
    <x v="1"/>
    <s v="VR87T5A"/>
    <x v="68"/>
    <d v="2020-04-09T00:00:00"/>
    <x v="286"/>
    <n v="50"/>
  </r>
  <r>
    <x v="53"/>
    <x v="208"/>
    <x v="4"/>
    <x v="1"/>
    <s v="VR97B5A"/>
    <x v="281"/>
    <d v="2020-04-09T00:00:00"/>
    <x v="286"/>
    <n v="52"/>
  </r>
  <r>
    <x v="54"/>
    <x v="202"/>
    <x v="3"/>
    <x v="1"/>
    <s v="VS07K5A"/>
    <x v="890"/>
    <d v="2020-04-09T00:00:00"/>
    <x v="286"/>
    <n v="228"/>
  </r>
  <r>
    <x v="54"/>
    <x v="209"/>
    <x v="4"/>
    <x v="1"/>
    <s v="VR86D5A"/>
    <x v="704"/>
    <d v="2020-04-09T00:00:00"/>
    <x v="286"/>
    <n v="116"/>
  </r>
  <r>
    <x v="51"/>
    <x v="195"/>
    <x v="3"/>
    <x v="1"/>
    <s v="VR97KGA"/>
    <x v="113"/>
    <d v="2020-02-27T00:00:00"/>
    <x v="286"/>
    <n v="63"/>
  </r>
  <r>
    <x v="51"/>
    <x v="195"/>
    <x v="3"/>
    <x v="1"/>
    <s v="WB22XGA"/>
    <x v="281"/>
    <d v="2020-04-09T00:00:00"/>
    <x v="286"/>
    <n v="52"/>
  </r>
  <r>
    <x v="51"/>
    <x v="195"/>
    <x v="3"/>
    <x v="1"/>
    <s v="VR93E5A"/>
    <x v="378"/>
    <d v="2020-02-27T00:00:00"/>
    <x v="286"/>
    <n v="357"/>
  </r>
  <r>
    <x v="51"/>
    <x v="195"/>
    <x v="3"/>
    <x v="1"/>
    <s v="WB16A5A"/>
    <x v="146"/>
    <d v="2020-04-09T00:00:00"/>
    <x v="286"/>
    <n v="115"/>
  </r>
  <r>
    <x v="5"/>
    <x v="79"/>
    <x v="3"/>
    <x v="1"/>
    <s v="VR26U5A"/>
    <x v="68"/>
    <d v="2020-04-09T00:00:00"/>
    <x v="286"/>
    <n v="50"/>
  </r>
  <r>
    <x v="53"/>
    <x v="201"/>
    <x v="3"/>
    <x v="5"/>
    <n v="1568817"/>
    <x v="360"/>
    <d v="2020-04-16T00:00:00"/>
    <x v="287"/>
    <n v="14"/>
  </r>
  <r>
    <x v="68"/>
    <x v="227"/>
    <x v="4"/>
    <x v="12"/>
    <n v="1568850"/>
    <x v="40"/>
    <d v="2020-03-16T00:00:00"/>
    <x v="287"/>
    <n v="60"/>
  </r>
  <r>
    <x v="68"/>
    <x v="228"/>
    <x v="3"/>
    <x v="3"/>
    <s v="WB17WHA"/>
    <x v="162"/>
    <d v="2020-04-11T00:00:00"/>
    <x v="288"/>
    <n v="218"/>
  </r>
  <r>
    <x v="69"/>
    <x v="229"/>
    <x v="3"/>
    <x v="12"/>
    <n v="1568879"/>
    <x v="61"/>
    <d v="2020-03-16T00:00:00"/>
    <x v="288"/>
    <n v="90"/>
  </r>
  <r>
    <x v="55"/>
    <x v="204"/>
    <x v="3"/>
    <x v="3"/>
    <s v="VS07HHA"/>
    <x v="1230"/>
    <d v="2020-04-11T00:00:00"/>
    <x v="288"/>
    <n v="465"/>
  </r>
  <r>
    <x v="51"/>
    <x v="195"/>
    <x v="3"/>
    <x v="3"/>
    <s v="WB31QHA"/>
    <x v="584"/>
    <d v="2020-04-11T00:00:00"/>
    <x v="288"/>
    <n v="182"/>
  </r>
  <r>
    <x v="51"/>
    <x v="195"/>
    <x v="3"/>
    <x v="3"/>
    <s v="WC70DHA"/>
    <x v="839"/>
    <d v="2020-04-11T00:00:00"/>
    <x v="288"/>
    <n v="124"/>
  </r>
  <r>
    <x v="70"/>
    <x v="230"/>
    <x v="3"/>
    <x v="3"/>
    <s v="VR93NHA"/>
    <x v="61"/>
    <d v="2020-04-11T00:00:00"/>
    <x v="288"/>
    <n v="90"/>
  </r>
  <r>
    <x v="70"/>
    <x v="231"/>
    <x v="3"/>
    <x v="3"/>
    <s v="VH18GHA"/>
    <x v="201"/>
    <d v="2020-04-11T00:00:00"/>
    <x v="288"/>
    <n v="76"/>
  </r>
  <r>
    <x v="71"/>
    <x v="232"/>
    <x v="3"/>
    <x v="12"/>
    <n v="1571878"/>
    <x v="849"/>
    <d v="2020-03-16T00:00:00"/>
    <x v="288"/>
    <n v="987"/>
  </r>
  <r>
    <x v="71"/>
    <x v="232"/>
    <x v="3"/>
    <x v="3"/>
    <s v="WB14CHA"/>
    <x v="315"/>
    <d v="2020-04-11T00:00:00"/>
    <x v="288"/>
    <n v="292"/>
  </r>
  <r>
    <x v="71"/>
    <x v="233"/>
    <x v="4"/>
    <x v="3"/>
    <s v="WB22YHA"/>
    <x v="943"/>
    <d v="2020-04-11T00:00:00"/>
    <x v="288"/>
    <n v="60"/>
  </r>
  <r>
    <x v="53"/>
    <x v="201"/>
    <x v="3"/>
    <x v="3"/>
    <s v="WK38JHA"/>
    <x v="1231"/>
    <d v="2020-04-18T00:00:00"/>
    <x v="289"/>
    <n v="870"/>
  </r>
  <r>
    <x v="72"/>
    <x v="234"/>
    <x v="3"/>
    <x v="3"/>
    <s v="VR88PHC"/>
    <x v="1232"/>
    <d v="2020-04-01T00:00:00"/>
    <x v="289"/>
    <n v="787"/>
  </r>
  <r>
    <x v="55"/>
    <x v="204"/>
    <x v="3"/>
    <x v="3"/>
    <s v="VS07BHA"/>
    <x v="300"/>
    <d v="2020-03-21T00:00:00"/>
    <x v="289"/>
    <n v="335"/>
  </r>
  <r>
    <x v="51"/>
    <x v="235"/>
    <x v="3"/>
    <x v="3"/>
    <s v="VS16MHA"/>
    <x v="919"/>
    <d v="2020-03-21T00:00:00"/>
    <x v="289"/>
    <n v="261"/>
  </r>
  <r>
    <x v="51"/>
    <x v="235"/>
    <x v="3"/>
    <x v="3"/>
    <s v="WB32PHA"/>
    <x v="384"/>
    <d v="2020-03-21T00:00:00"/>
    <x v="289"/>
    <n v="268"/>
  </r>
  <r>
    <x v="59"/>
    <x v="219"/>
    <x v="3"/>
    <x v="3"/>
    <s v="VS04QHA"/>
    <x v="1233"/>
    <d v="2020-03-14T00:00:00"/>
    <x v="289"/>
    <n v="1211"/>
  </r>
  <r>
    <x v="53"/>
    <x v="201"/>
    <x v="3"/>
    <x v="1"/>
    <s v="WK37VGA"/>
    <x v="291"/>
    <d v="2020-04-23T00:00:00"/>
    <x v="290"/>
    <n v="78"/>
  </r>
  <r>
    <x v="53"/>
    <x v="208"/>
    <x v="4"/>
    <x v="3"/>
    <s v="VS04MHA"/>
    <x v="1225"/>
    <d v="2020-03-07T00:00:00"/>
    <x v="291"/>
    <n v="189"/>
  </r>
  <r>
    <x v="53"/>
    <x v="208"/>
    <x v="4"/>
    <x v="3"/>
    <s v="VR97PTA"/>
    <x v="1234"/>
    <d v="2020-03-07T00:00:00"/>
    <x v="291"/>
    <n v="1522"/>
  </r>
  <r>
    <x v="51"/>
    <x v="195"/>
    <x v="3"/>
    <x v="3"/>
    <s v="VR88ITA"/>
    <x v="1235"/>
    <d v="2020-03-07T00:00:00"/>
    <x v="291"/>
    <n v="4880"/>
  </r>
  <r>
    <x v="5"/>
    <x v="79"/>
    <x v="3"/>
    <x v="3"/>
    <s v="VR26XHA"/>
    <x v="651"/>
    <d v="2020-05-02T00:00:00"/>
    <x v="292"/>
    <n v="392"/>
  </r>
  <r>
    <x v="5"/>
    <x v="79"/>
    <x v="3"/>
    <x v="3"/>
    <s v="VR26STA"/>
    <x v="120"/>
    <d v="2020-05-02T00:00:00"/>
    <x v="292"/>
    <n v="2566"/>
  </r>
  <r>
    <x v="71"/>
    <x v="232"/>
    <x v="3"/>
    <x v="3"/>
    <s v="WB14QHA"/>
    <x v="1107"/>
    <d v="2020-03-14T00:00:00"/>
    <x v="292"/>
    <n v="2270"/>
  </r>
  <r>
    <x v="71"/>
    <x v="232"/>
    <x v="3"/>
    <x v="3"/>
    <s v="WB23STA"/>
    <x v="1236"/>
    <d v="2020-03-14T00:00:00"/>
    <x v="292"/>
    <n v="11272"/>
  </r>
  <r>
    <x v="71"/>
    <x v="233"/>
    <x v="4"/>
    <x v="3"/>
    <s v="WB22WHA"/>
    <x v="432"/>
    <d v="2020-03-14T00:00:00"/>
    <x v="292"/>
    <n v="417"/>
  </r>
  <r>
    <x v="71"/>
    <x v="233"/>
    <x v="4"/>
    <x v="3"/>
    <s v="WB18STA"/>
    <x v="1237"/>
    <d v="2020-03-14T00:00:00"/>
    <x v="292"/>
    <n v="952"/>
  </r>
  <r>
    <x v="73"/>
    <x v="236"/>
    <x v="3"/>
    <x v="3"/>
    <s v="WW64WTA"/>
    <x v="512"/>
    <d v="2020-05-23T00:00:00"/>
    <x v="293"/>
    <n v="164"/>
  </r>
  <r>
    <x v="73"/>
    <x v="236"/>
    <x v="3"/>
    <x v="6"/>
    <s v="WW70RHA"/>
    <x v="802"/>
    <d v="2020-05-23T00:00:00"/>
    <x v="293"/>
    <n v="1213"/>
  </r>
  <r>
    <x v="73"/>
    <x v="237"/>
    <x v="4"/>
    <x v="6"/>
    <s v="WW43YHA"/>
    <x v="85"/>
    <d v="2020-05-16T00:00:00"/>
    <x v="293"/>
    <n v="101"/>
  </r>
  <r>
    <x v="73"/>
    <x v="237"/>
    <x v="4"/>
    <x v="3"/>
    <s v="WW49LTA"/>
    <x v="114"/>
    <d v="2020-05-16T00:00:00"/>
    <x v="293"/>
    <n v="16"/>
  </r>
  <r>
    <x v="5"/>
    <x v="238"/>
    <x v="3"/>
    <x v="5"/>
    <n v="1576655"/>
    <x v="286"/>
    <d v="2020-05-18T00:00:00"/>
    <x v="294"/>
    <n v="125"/>
  </r>
  <r>
    <x v="71"/>
    <x v="239"/>
    <x v="3"/>
    <x v="5"/>
    <n v="1576640"/>
    <x v="192"/>
    <d v="2020-05-18T00:00:00"/>
    <x v="294"/>
    <n v="130"/>
  </r>
  <r>
    <x v="71"/>
    <x v="239"/>
    <x v="3"/>
    <x v="5"/>
    <n v="1576721"/>
    <x v="6"/>
    <d v="2020-05-14T00:00:00"/>
    <x v="294"/>
    <n v="24"/>
  </r>
  <r>
    <x v="71"/>
    <x v="239"/>
    <x v="3"/>
    <x v="5"/>
    <s v="XD36M0A"/>
    <x v="225"/>
    <d v="2020-05-19T00:00:00"/>
    <x v="294"/>
    <n v="488"/>
  </r>
  <r>
    <x v="71"/>
    <x v="239"/>
    <x v="3"/>
    <x v="5"/>
    <s v="XD36N0A"/>
    <x v="360"/>
    <d v="2020-05-19T00:00:00"/>
    <x v="294"/>
    <n v="14"/>
  </r>
  <r>
    <x v="54"/>
    <x v="202"/>
    <x v="3"/>
    <x v="5"/>
    <n v="1576600"/>
    <x v="1238"/>
    <d v="2020-06-01T00:00:00"/>
    <x v="294"/>
    <n v="524"/>
  </r>
  <r>
    <x v="54"/>
    <x v="202"/>
    <x v="3"/>
    <x v="5"/>
    <n v="1576685"/>
    <x v="322"/>
    <d v="2020-05-28T00:00:00"/>
    <x v="294"/>
    <n v="86"/>
  </r>
  <r>
    <x v="54"/>
    <x v="202"/>
    <x v="3"/>
    <x v="5"/>
    <s v="XD37T0A"/>
    <x v="762"/>
    <d v="2020-06-02T00:00:00"/>
    <x v="294"/>
    <n v="530"/>
  </r>
  <r>
    <x v="54"/>
    <x v="202"/>
    <x v="3"/>
    <x v="5"/>
    <s v="XD37U0A"/>
    <x v="360"/>
    <d v="2020-06-02T00:00:00"/>
    <x v="294"/>
    <n v="14"/>
  </r>
  <r>
    <x v="74"/>
    <x v="240"/>
    <x v="4"/>
    <x v="5"/>
    <s v="XQ83L0B"/>
    <x v="53"/>
    <d v="2020-06-02T00:00:00"/>
    <x v="294"/>
    <n v="80"/>
  </r>
  <r>
    <x v="73"/>
    <x v="236"/>
    <x v="3"/>
    <x v="5"/>
    <n v="1576718"/>
    <x v="242"/>
    <d v="2020-05-14T00:00:00"/>
    <x v="294"/>
    <n v="36"/>
  </r>
  <r>
    <x v="73"/>
    <x v="236"/>
    <x v="3"/>
    <x v="5"/>
    <n v="1576768"/>
    <x v="508"/>
    <d v="2020-05-18T00:00:00"/>
    <x v="294"/>
    <n v="85"/>
  </r>
  <r>
    <x v="5"/>
    <x v="238"/>
    <x v="3"/>
    <x v="2"/>
    <s v="WW51AGA"/>
    <x v="53"/>
    <d v="2020-05-21T00:00:00"/>
    <x v="295"/>
    <n v="78"/>
  </r>
  <r>
    <x v="5"/>
    <x v="238"/>
    <x v="3"/>
    <x v="3"/>
    <s v="WW58SVA"/>
    <x v="1002"/>
    <d v="2020-05-21T00:00:00"/>
    <x v="295"/>
    <n v="988"/>
  </r>
  <r>
    <x v="5"/>
    <x v="238"/>
    <x v="3"/>
    <x v="3"/>
    <s v="WW58SYA"/>
    <x v="1239"/>
    <d v="2020-05-21T00:00:00"/>
    <x v="295"/>
    <n v="689"/>
  </r>
  <r>
    <x v="5"/>
    <x v="238"/>
    <x v="3"/>
    <x v="1"/>
    <s v="WW61L5A"/>
    <x v="347"/>
    <d v="2020-05-21T00:00:00"/>
    <x v="295"/>
    <n v="267"/>
  </r>
  <r>
    <x v="5"/>
    <x v="241"/>
    <x v="4"/>
    <x v="2"/>
    <s v="WW69GGA"/>
    <x v="52"/>
    <d v="2020-05-21T00:00:00"/>
    <x v="295"/>
    <n v="30"/>
  </r>
  <r>
    <x v="5"/>
    <x v="241"/>
    <x v="4"/>
    <x v="1"/>
    <s v="WW69Y5A"/>
    <x v="68"/>
    <d v="2020-05-21T00:00:00"/>
    <x v="295"/>
    <n v="50"/>
  </r>
  <r>
    <x v="5"/>
    <x v="241"/>
    <x v="4"/>
    <x v="3"/>
    <s v="WW74AVA"/>
    <x v="353"/>
    <d v="2020-05-21T00:00:00"/>
    <x v="295"/>
    <n v="19"/>
  </r>
  <r>
    <x v="5"/>
    <x v="241"/>
    <x v="4"/>
    <x v="3"/>
    <s v="WW74AYA"/>
    <x v="44"/>
    <d v="2020-05-21T00:00:00"/>
    <x v="295"/>
    <n v="38"/>
  </r>
  <r>
    <x v="73"/>
    <x v="236"/>
    <x v="3"/>
    <x v="3"/>
    <s v="WW64WVA"/>
    <x v="210"/>
    <d v="2020-05-28T00:00:00"/>
    <x v="295"/>
    <n v="159"/>
  </r>
  <r>
    <x v="73"/>
    <x v="236"/>
    <x v="3"/>
    <x v="3"/>
    <s v="WW64WYA"/>
    <x v="373"/>
    <d v="2020-05-28T00:00:00"/>
    <x v="295"/>
    <n v="120"/>
  </r>
  <r>
    <x v="73"/>
    <x v="236"/>
    <x v="3"/>
    <x v="2"/>
    <s v="WW69NGA"/>
    <x v="1034"/>
    <d v="2020-05-28T00:00:00"/>
    <x v="295"/>
    <n v="189"/>
  </r>
  <r>
    <x v="73"/>
    <x v="236"/>
    <x v="3"/>
    <x v="1"/>
    <s v="WW71G5A"/>
    <x v="61"/>
    <d v="2020-05-28T00:00:00"/>
    <x v="295"/>
    <n v="88"/>
  </r>
  <r>
    <x v="73"/>
    <x v="237"/>
    <x v="4"/>
    <x v="2"/>
    <s v="WW41TGA"/>
    <x v="276"/>
    <d v="2020-05-21T00:00:00"/>
    <x v="295"/>
    <n v="43"/>
  </r>
  <r>
    <x v="73"/>
    <x v="237"/>
    <x v="4"/>
    <x v="3"/>
    <s v="WW49LVA"/>
    <x v="84"/>
    <d v="2020-05-21T00:00:00"/>
    <x v="295"/>
    <n v="26"/>
  </r>
  <r>
    <x v="73"/>
    <x v="237"/>
    <x v="4"/>
    <x v="3"/>
    <s v="WW49LYA"/>
    <x v="102"/>
    <d v="2020-05-21T00:00:00"/>
    <x v="295"/>
    <n v="48"/>
  </r>
  <r>
    <x v="73"/>
    <x v="237"/>
    <x v="4"/>
    <x v="1"/>
    <s v="WW53F5A"/>
    <x v="251"/>
    <d v="2020-05-21T00:00:00"/>
    <x v="295"/>
    <n v="67"/>
  </r>
  <r>
    <x v="71"/>
    <x v="239"/>
    <x v="3"/>
    <x v="3"/>
    <s v="WW65RVA"/>
    <x v="542"/>
    <d v="2020-05-21T00:00:00"/>
    <x v="296"/>
    <n v="189"/>
  </r>
  <r>
    <x v="71"/>
    <x v="239"/>
    <x v="3"/>
    <x v="3"/>
    <s v="WW65RYA"/>
    <x v="302"/>
    <d v="2020-05-21T00:00:00"/>
    <x v="296"/>
    <n v="140"/>
  </r>
  <r>
    <x v="71"/>
    <x v="239"/>
    <x v="3"/>
    <x v="1"/>
    <s v="WW70B5A"/>
    <x v="943"/>
    <d v="2020-05-21T00:00:00"/>
    <x v="296"/>
    <n v="58"/>
  </r>
  <r>
    <x v="71"/>
    <x v="239"/>
    <x v="3"/>
    <x v="2"/>
    <s v="WW71FGA"/>
    <x v="555"/>
    <d v="2020-05-21T00:00:00"/>
    <x v="296"/>
    <n v="275"/>
  </r>
  <r>
    <x v="55"/>
    <x v="242"/>
    <x v="3"/>
    <x v="3"/>
    <s v="XJ78XVA"/>
    <x v="95"/>
    <d v="2020-05-21T00:00:00"/>
    <x v="296"/>
    <n v="929"/>
  </r>
  <r>
    <x v="55"/>
    <x v="242"/>
    <x v="3"/>
    <x v="3"/>
    <s v="XJ78XYA"/>
    <x v="593"/>
    <d v="2020-05-21T00:00:00"/>
    <x v="296"/>
    <n v="649"/>
  </r>
  <r>
    <x v="55"/>
    <x v="242"/>
    <x v="3"/>
    <x v="1"/>
    <s v="XJ79C5A"/>
    <x v="861"/>
    <d v="2020-05-21T00:00:00"/>
    <x v="296"/>
    <n v="279"/>
  </r>
  <r>
    <x v="55"/>
    <x v="242"/>
    <x v="3"/>
    <x v="2"/>
    <s v="XJ79WGA"/>
    <x v="1007"/>
    <d v="2020-05-21T00:00:00"/>
    <x v="296"/>
    <n v="107"/>
  </r>
  <r>
    <x v="55"/>
    <x v="243"/>
    <x v="4"/>
    <x v="3"/>
    <s v="XJ78VVA"/>
    <x v="689"/>
    <d v="2020-05-21T00:00:00"/>
    <x v="296"/>
    <n v="292"/>
  </r>
  <r>
    <x v="55"/>
    <x v="243"/>
    <x v="4"/>
    <x v="3"/>
    <s v="XJ78VYA"/>
    <x v="663"/>
    <d v="2020-05-21T00:00:00"/>
    <x v="296"/>
    <n v="257"/>
  </r>
  <r>
    <x v="55"/>
    <x v="243"/>
    <x v="4"/>
    <x v="1"/>
    <s v="XJ79A5A"/>
    <x v="183"/>
    <d v="2020-05-21T00:00:00"/>
    <x v="296"/>
    <n v="132"/>
  </r>
  <r>
    <x v="55"/>
    <x v="243"/>
    <x v="4"/>
    <x v="2"/>
    <s v="XJ79ZGA"/>
    <x v="52"/>
    <d v="2020-05-21T00:00:00"/>
    <x v="296"/>
    <n v="30"/>
  </r>
  <r>
    <x v="54"/>
    <x v="202"/>
    <x v="3"/>
    <x v="2"/>
    <s v="WW45EGA"/>
    <x v="150"/>
    <d v="2020-06-04T00:00:00"/>
    <x v="296"/>
    <n v="128"/>
  </r>
  <r>
    <x v="74"/>
    <x v="244"/>
    <x v="3"/>
    <x v="1"/>
    <s v="XO64I5A"/>
    <x v="317"/>
    <d v="2020-06-04T00:00:00"/>
    <x v="296"/>
    <n v="693"/>
  </r>
  <r>
    <x v="74"/>
    <x v="244"/>
    <x v="3"/>
    <x v="1"/>
    <s v="XO65CGB"/>
    <x v="131"/>
    <d v="2020-06-04T00:00:00"/>
    <x v="296"/>
    <n v="180"/>
  </r>
  <r>
    <x v="74"/>
    <x v="244"/>
    <x v="3"/>
    <x v="3"/>
    <s v="XO65VVA"/>
    <x v="1240"/>
    <d v="2020-06-04T00:00:00"/>
    <x v="296"/>
    <n v="2904"/>
  </r>
  <r>
    <x v="74"/>
    <x v="244"/>
    <x v="3"/>
    <x v="3"/>
    <s v="XO65VYA"/>
    <x v="864"/>
    <d v="2020-06-04T00:00:00"/>
    <x v="296"/>
    <n v="1983"/>
  </r>
  <r>
    <x v="74"/>
    <x v="240"/>
    <x v="4"/>
    <x v="3"/>
    <s v="XO63LVA"/>
    <x v="90"/>
    <d v="2020-05-21T00:00:00"/>
    <x v="296"/>
    <n v="506"/>
  </r>
  <r>
    <x v="74"/>
    <x v="240"/>
    <x v="4"/>
    <x v="3"/>
    <s v="XO63LYA"/>
    <x v="319"/>
    <d v="2020-05-21T00:00:00"/>
    <x v="296"/>
    <n v="640"/>
  </r>
  <r>
    <x v="74"/>
    <x v="240"/>
    <x v="4"/>
    <x v="2"/>
    <s v="XO65PGA"/>
    <x v="270"/>
    <d v="2020-06-04T00:00:00"/>
    <x v="296"/>
    <n v="87"/>
  </r>
  <r>
    <x v="74"/>
    <x v="240"/>
    <x v="4"/>
    <x v="1"/>
    <s v="XO66H5A"/>
    <x v="238"/>
    <d v="2020-05-21T00:00:00"/>
    <x v="296"/>
    <n v="210"/>
  </r>
  <r>
    <x v="73"/>
    <x v="236"/>
    <x v="3"/>
    <x v="3"/>
    <s v="WW64WVB"/>
    <x v="344"/>
    <d v="2020-06-04T00:00:00"/>
    <x v="296"/>
    <n v="112"/>
  </r>
  <r>
    <x v="73"/>
    <x v="236"/>
    <x v="3"/>
    <x v="3"/>
    <s v="WW64WYB"/>
    <x v="739"/>
    <d v="2020-06-04T00:00:00"/>
    <x v="296"/>
    <n v="85"/>
  </r>
  <r>
    <x v="73"/>
    <x v="236"/>
    <x v="3"/>
    <x v="1"/>
    <s v="WW69NGB"/>
    <x v="238"/>
    <d v="2020-06-04T00:00:00"/>
    <x v="296"/>
    <n v="194"/>
  </r>
  <r>
    <x v="73"/>
    <x v="236"/>
    <x v="3"/>
    <x v="1"/>
    <s v="WW71G5B"/>
    <x v="444"/>
    <d v="2020-06-04T00:00:00"/>
    <x v="296"/>
    <n v="57"/>
  </r>
  <r>
    <x v="5"/>
    <x v="238"/>
    <x v="3"/>
    <x v="3"/>
    <s v="WW52CHA"/>
    <x v="1110"/>
    <d v="2020-05-16T00:00:00"/>
    <x v="297"/>
    <n v="671"/>
  </r>
  <r>
    <x v="5"/>
    <x v="238"/>
    <x v="3"/>
    <x v="3"/>
    <s v="WW58STA"/>
    <x v="483"/>
    <d v="2020-05-16T00:00:00"/>
    <x v="297"/>
    <n v="1007"/>
  </r>
  <r>
    <x v="5"/>
    <x v="241"/>
    <x v="4"/>
    <x v="6"/>
    <s v="WW70SHA"/>
    <x v="334"/>
    <d v="2020-05-16T00:00:00"/>
    <x v="297"/>
    <n v="93"/>
  </r>
  <r>
    <x v="5"/>
    <x v="241"/>
    <x v="4"/>
    <x v="3"/>
    <s v="WW74ATA"/>
    <x v="57"/>
    <d v="2020-05-16T00:00:00"/>
    <x v="297"/>
    <n v="12"/>
  </r>
  <r>
    <x v="71"/>
    <x v="239"/>
    <x v="3"/>
    <x v="3"/>
    <s v="WW65RTA"/>
    <x v="1034"/>
    <d v="2020-05-16T00:00:00"/>
    <x v="297"/>
    <n v="200"/>
  </r>
  <r>
    <x v="71"/>
    <x v="239"/>
    <x v="3"/>
    <x v="6"/>
    <s v="WW69VHA"/>
    <x v="1241"/>
    <d v="2020-05-16T00:00:00"/>
    <x v="297"/>
    <n v="2427"/>
  </r>
  <r>
    <x v="54"/>
    <x v="202"/>
    <x v="3"/>
    <x v="6"/>
    <s v="WW50EHA"/>
    <x v="728"/>
    <d v="2020-05-30T00:00:00"/>
    <x v="297"/>
    <n v="424"/>
  </r>
  <r>
    <x v="74"/>
    <x v="244"/>
    <x v="3"/>
    <x v="3"/>
    <s v="XO64DHC"/>
    <x v="1242"/>
    <d v="2020-05-30T00:00:00"/>
    <x v="297"/>
    <n v="1230"/>
  </r>
  <r>
    <x v="74"/>
    <x v="244"/>
    <x v="3"/>
    <x v="6"/>
    <s v="XO64EHA"/>
    <x v="729"/>
    <d v="2020-05-16T00:00:00"/>
    <x v="297"/>
    <n v="844"/>
  </r>
  <r>
    <x v="74"/>
    <x v="244"/>
    <x v="3"/>
    <x v="3"/>
    <s v="XO65VTA"/>
    <x v="1243"/>
    <d v="2020-05-30T00:00:00"/>
    <x v="297"/>
    <n v="2826"/>
  </r>
  <r>
    <x v="74"/>
    <x v="240"/>
    <x v="4"/>
    <x v="6"/>
    <s v="XO62IHA"/>
    <x v="76"/>
    <d v="2020-05-30T00:00:00"/>
    <x v="297"/>
    <n v="218"/>
  </r>
  <r>
    <x v="74"/>
    <x v="240"/>
    <x v="4"/>
    <x v="3"/>
    <s v="XO63LTA"/>
    <x v="1244"/>
    <d v="2020-05-16T00:00:00"/>
    <x v="297"/>
    <n v="506"/>
  </r>
  <r>
    <x v="5"/>
    <x v="238"/>
    <x v="3"/>
    <x v="5"/>
    <n v="1575277"/>
    <x v="376"/>
    <d v="2020-06-08T00:00:00"/>
    <x v="298"/>
    <n v="20"/>
  </r>
  <r>
    <x v="71"/>
    <x v="239"/>
    <x v="3"/>
    <x v="5"/>
    <s v="XD36L0A"/>
    <x v="102"/>
    <d v="2020-05-18T00:00:00"/>
    <x v="298"/>
    <n v="48"/>
  </r>
  <r>
    <x v="71"/>
    <x v="239"/>
    <x v="3"/>
    <x v="5"/>
    <n v="1575305"/>
    <x v="376"/>
    <d v="2020-06-08T00:00:00"/>
    <x v="298"/>
    <n v="20"/>
  </r>
  <r>
    <x v="55"/>
    <x v="204"/>
    <x v="3"/>
    <x v="5"/>
    <n v="1576616"/>
    <x v="156"/>
    <d v="2020-06-06T00:00:00"/>
    <x v="298"/>
    <n v="138"/>
  </r>
  <r>
    <x v="55"/>
    <x v="204"/>
    <x v="3"/>
    <x v="5"/>
    <n v="1581127"/>
    <x v="57"/>
    <d v="2020-06-11T00:00:00"/>
    <x v="298"/>
    <n v="12"/>
  </r>
  <r>
    <x v="55"/>
    <x v="204"/>
    <x v="3"/>
    <x v="3"/>
    <s v="WW66XTA"/>
    <x v="1245"/>
    <d v="2020-06-06T00:00:00"/>
    <x v="298"/>
    <n v="864"/>
  </r>
  <r>
    <x v="55"/>
    <x v="204"/>
    <x v="3"/>
    <x v="6"/>
    <s v="WW68OHA"/>
    <x v="1246"/>
    <d v="2020-06-06T00:00:00"/>
    <x v="298"/>
    <n v="670"/>
  </r>
  <r>
    <x v="55"/>
    <x v="204"/>
    <x v="3"/>
    <x v="5"/>
    <s v="XD38O0A"/>
    <x v="72"/>
    <d v="2020-06-08T00:00:00"/>
    <x v="298"/>
    <n v="168"/>
  </r>
  <r>
    <x v="55"/>
    <x v="205"/>
    <x v="4"/>
    <x v="6"/>
    <s v="WW40PHA"/>
    <x v="500"/>
    <d v="2020-06-06T00:00:00"/>
    <x v="298"/>
    <n v="169"/>
  </r>
  <r>
    <x v="55"/>
    <x v="242"/>
    <x v="3"/>
    <x v="3"/>
    <s v="XJ78XTA"/>
    <x v="572"/>
    <d v="2020-05-16T00:00:00"/>
    <x v="298"/>
    <n v="926"/>
  </r>
  <r>
    <x v="55"/>
    <x v="243"/>
    <x v="4"/>
    <x v="3"/>
    <s v="XJ78VTA"/>
    <x v="693"/>
    <d v="2020-05-16T00:00:00"/>
    <x v="298"/>
    <n v="246"/>
  </r>
  <r>
    <x v="55"/>
    <x v="243"/>
    <x v="4"/>
    <x v="6"/>
    <s v="XJ78WHA"/>
    <x v="352"/>
    <d v="2020-05-16T00:00:00"/>
    <x v="298"/>
    <n v="73"/>
  </r>
  <r>
    <x v="73"/>
    <x v="236"/>
    <x v="3"/>
    <x v="3"/>
    <s v="WW64WTB"/>
    <x v="373"/>
    <d v="2020-06-06T00:00:00"/>
    <x v="298"/>
    <n v="120"/>
  </r>
  <r>
    <x v="73"/>
    <x v="236"/>
    <x v="3"/>
    <x v="3"/>
    <s v="WW70RHB"/>
    <x v="1247"/>
    <d v="2020-06-06T00:00:00"/>
    <x v="298"/>
    <n v="1183"/>
  </r>
  <r>
    <x v="55"/>
    <x v="204"/>
    <x v="3"/>
    <x v="1"/>
    <s v="WW64S5A"/>
    <x v="156"/>
    <d v="2020-06-11T00:00:00"/>
    <x v="299"/>
    <n v="135"/>
  </r>
  <r>
    <x v="55"/>
    <x v="204"/>
    <x v="3"/>
    <x v="2"/>
    <s v="WW66UGA"/>
    <x v="839"/>
    <d v="2020-06-11T00:00:00"/>
    <x v="299"/>
    <n v="118"/>
  </r>
  <r>
    <x v="55"/>
    <x v="204"/>
    <x v="3"/>
    <x v="3"/>
    <s v="WW66XVA"/>
    <x v="670"/>
    <d v="2020-06-11T00:00:00"/>
    <x v="299"/>
    <n v="868"/>
  </r>
  <r>
    <x v="55"/>
    <x v="204"/>
    <x v="3"/>
    <x v="3"/>
    <s v="WW66XYA"/>
    <x v="75"/>
    <d v="2020-06-11T00:00:00"/>
    <x v="299"/>
    <n v="573"/>
  </r>
  <r>
    <x v="5"/>
    <x v="241"/>
    <x v="4"/>
    <x v="5"/>
    <n v="1576744"/>
    <x v="6"/>
    <d v="2020-05-14T00:00:00"/>
    <x v="300"/>
    <n v="24"/>
  </r>
  <r>
    <x v="55"/>
    <x v="204"/>
    <x v="3"/>
    <x v="5"/>
    <n v="1576659"/>
    <x v="234"/>
    <d v="2020-06-04T00:00:00"/>
    <x v="300"/>
    <n v="68"/>
  </r>
  <r>
    <x v="55"/>
    <x v="204"/>
    <x v="3"/>
    <x v="5"/>
    <n v="1581128"/>
    <x v="52"/>
    <d v="2020-06-13T00:00:00"/>
    <x v="300"/>
    <n v="30"/>
  </r>
  <r>
    <x v="55"/>
    <x v="204"/>
    <x v="3"/>
    <x v="5"/>
    <s v="XD38M0A"/>
    <x v="72"/>
    <d v="2020-06-13T00:00:00"/>
    <x v="300"/>
    <n v="168"/>
  </r>
  <r>
    <x v="55"/>
    <x v="204"/>
    <x v="3"/>
    <x v="5"/>
    <s v="XD38N0A"/>
    <x v="762"/>
    <d v="2020-06-16T00:00:00"/>
    <x v="300"/>
    <n v="530"/>
  </r>
  <r>
    <x v="55"/>
    <x v="204"/>
    <x v="3"/>
    <x v="5"/>
    <s v="XD38P0A"/>
    <x v="762"/>
    <d v="2020-06-09T00:00:00"/>
    <x v="300"/>
    <n v="530"/>
  </r>
  <r>
    <x v="55"/>
    <x v="204"/>
    <x v="3"/>
    <x v="3"/>
    <s v="WW66XTB"/>
    <x v="1248"/>
    <d v="2020-06-13T00:00:00"/>
    <x v="300"/>
    <n v="588"/>
  </r>
  <r>
    <x v="55"/>
    <x v="204"/>
    <x v="3"/>
    <x v="3"/>
    <s v="WW68OHB"/>
    <x v="1249"/>
    <d v="2020-06-13T00:00:00"/>
    <x v="300"/>
    <n v="1957"/>
  </r>
  <r>
    <x v="55"/>
    <x v="204"/>
    <x v="3"/>
    <x v="6"/>
    <s v="WZ80XHA"/>
    <x v="1250"/>
    <d v="2020-06-13T00:00:00"/>
    <x v="300"/>
    <n v="1192"/>
  </r>
  <r>
    <x v="55"/>
    <x v="204"/>
    <x v="3"/>
    <x v="5"/>
    <s v="XD38O0B"/>
    <x v="72"/>
    <d v="2020-06-15T00:00:00"/>
    <x v="300"/>
    <n v="168"/>
  </r>
  <r>
    <x v="55"/>
    <x v="205"/>
    <x v="4"/>
    <x v="3"/>
    <s v="WW40PHB"/>
    <x v="26"/>
    <d v="2020-06-13T00:00:00"/>
    <x v="300"/>
    <n v="109"/>
  </r>
  <r>
    <x v="74"/>
    <x v="244"/>
    <x v="3"/>
    <x v="5"/>
    <s v="XP77K0C"/>
    <x v="943"/>
    <d v="2020-06-01T00:00:00"/>
    <x v="300"/>
    <n v="58"/>
  </r>
  <r>
    <x v="74"/>
    <x v="244"/>
    <x v="3"/>
    <x v="6"/>
    <s v="XO63ZHA"/>
    <x v="1083"/>
    <d v="2020-06-13T00:00:00"/>
    <x v="300"/>
    <n v="367"/>
  </r>
  <r>
    <x v="74"/>
    <x v="244"/>
    <x v="3"/>
    <x v="3"/>
    <s v="XO66MTA"/>
    <x v="1251"/>
    <d v="2020-06-13T00:00:00"/>
    <x v="300"/>
    <n v="618"/>
  </r>
  <r>
    <x v="74"/>
    <x v="240"/>
    <x v="4"/>
    <x v="3"/>
    <s v="XO62QTA"/>
    <x v="605"/>
    <d v="2020-06-13T00:00:00"/>
    <x v="300"/>
    <n v="9"/>
  </r>
  <r>
    <x v="74"/>
    <x v="240"/>
    <x v="4"/>
    <x v="6"/>
    <s v="XO66JHA"/>
    <x v="294"/>
    <d v="2020-06-13T00:00:00"/>
    <x v="300"/>
    <n v="40"/>
  </r>
  <r>
    <x v="73"/>
    <x v="237"/>
    <x v="4"/>
    <x v="6"/>
    <s v="WW57SHA"/>
    <x v="294"/>
    <d v="2020-06-13T00:00:00"/>
    <x v="300"/>
    <n v="40"/>
  </r>
  <r>
    <x v="73"/>
    <x v="237"/>
    <x v="4"/>
    <x v="3"/>
    <s v="WW60OTA"/>
    <x v="59"/>
    <d v="2020-06-13T00:00:00"/>
    <x v="300"/>
    <n v="8"/>
  </r>
  <r>
    <x v="55"/>
    <x v="204"/>
    <x v="3"/>
    <x v="1"/>
    <s v="WW64S5B"/>
    <x v="202"/>
    <d v="2020-06-18T00:00:00"/>
    <x v="301"/>
    <n v="136"/>
  </r>
  <r>
    <x v="55"/>
    <x v="204"/>
    <x v="3"/>
    <x v="1"/>
    <s v="WW66UGB"/>
    <x v="1252"/>
    <d v="2020-06-18T00:00:00"/>
    <x v="301"/>
    <n v="266"/>
  </r>
  <r>
    <x v="55"/>
    <x v="204"/>
    <x v="3"/>
    <x v="3"/>
    <s v="WW66XVB"/>
    <x v="1253"/>
    <d v="2020-06-18T00:00:00"/>
    <x v="301"/>
    <n v="628"/>
  </r>
  <r>
    <x v="55"/>
    <x v="204"/>
    <x v="3"/>
    <x v="3"/>
    <s v="WW66XYB"/>
    <x v="675"/>
    <d v="2020-06-18T00:00:00"/>
    <x v="301"/>
    <n v="380"/>
  </r>
  <r>
    <x v="55"/>
    <x v="204"/>
    <x v="3"/>
    <x v="2"/>
    <s v="WZ77EGA"/>
    <x v="577"/>
    <d v="2020-06-18T00:00:00"/>
    <x v="301"/>
    <n v="202"/>
  </r>
  <r>
    <x v="74"/>
    <x v="244"/>
    <x v="3"/>
    <x v="1"/>
    <s v="XO63A5A"/>
    <x v="311"/>
    <d v="2020-06-18T00:00:00"/>
    <x v="301"/>
    <n v="85"/>
  </r>
  <r>
    <x v="74"/>
    <x v="244"/>
    <x v="3"/>
    <x v="2"/>
    <s v="XO64TGA"/>
    <x v="68"/>
    <d v="2020-06-18T00:00:00"/>
    <x v="301"/>
    <n v="50"/>
  </r>
  <r>
    <x v="74"/>
    <x v="244"/>
    <x v="3"/>
    <x v="3"/>
    <s v="XO66MVA"/>
    <x v="1254"/>
    <d v="2020-06-18T00:00:00"/>
    <x v="301"/>
    <n v="613"/>
  </r>
  <r>
    <x v="74"/>
    <x v="244"/>
    <x v="3"/>
    <x v="3"/>
    <s v="XO66MYA"/>
    <x v="151"/>
    <d v="2020-06-18T00:00:00"/>
    <x v="301"/>
    <n v="419"/>
  </r>
  <r>
    <x v="74"/>
    <x v="240"/>
    <x v="4"/>
    <x v="3"/>
    <s v="XO62QVA"/>
    <x v="114"/>
    <d v="2020-06-18T00:00:00"/>
    <x v="301"/>
    <n v="16"/>
  </r>
  <r>
    <x v="74"/>
    <x v="240"/>
    <x v="4"/>
    <x v="3"/>
    <s v="XO62QYA"/>
    <x v="84"/>
    <d v="2020-06-18T00:00:00"/>
    <x v="301"/>
    <n v="26"/>
  </r>
  <r>
    <x v="74"/>
    <x v="240"/>
    <x v="4"/>
    <x v="1"/>
    <s v="XO65N5A"/>
    <x v="68"/>
    <d v="2020-06-18T00:00:00"/>
    <x v="301"/>
    <n v="50"/>
  </r>
  <r>
    <x v="73"/>
    <x v="237"/>
    <x v="4"/>
    <x v="3"/>
    <s v="WW60OVA"/>
    <x v="360"/>
    <d v="2020-06-18T00:00:00"/>
    <x v="301"/>
    <n v="14"/>
  </r>
  <r>
    <x v="73"/>
    <x v="237"/>
    <x v="4"/>
    <x v="3"/>
    <s v="WW60OYA"/>
    <x v="477"/>
    <d v="2020-06-18T00:00:00"/>
    <x v="301"/>
    <n v="28"/>
  </r>
  <r>
    <x v="71"/>
    <x v="245"/>
    <x v="3"/>
    <x v="6"/>
    <s v="WW47CHA"/>
    <x v="404"/>
    <d v="2020-05-16T00:00:00"/>
    <x v="302"/>
    <n v="733"/>
  </r>
  <r>
    <x v="55"/>
    <x v="205"/>
    <x v="4"/>
    <x v="6"/>
    <s v="WW46XHA"/>
    <x v="238"/>
    <d v="2020-06-20T00:00:00"/>
    <x v="302"/>
    <n v="200"/>
  </r>
  <r>
    <x v="55"/>
    <x v="242"/>
    <x v="3"/>
    <x v="6"/>
    <s v="XJ80AHA"/>
    <x v="1012"/>
    <d v="2020-05-16T00:00:00"/>
    <x v="302"/>
    <n v="784"/>
  </r>
  <r>
    <x v="75"/>
    <x v="246"/>
    <x v="3"/>
    <x v="6"/>
    <s v="WW54VHA"/>
    <x v="1149"/>
    <d v="2020-06-20T00:00:00"/>
    <x v="302"/>
    <n v="791"/>
  </r>
  <r>
    <x v="75"/>
    <x v="247"/>
    <x v="4"/>
    <x v="5"/>
    <n v="1576743"/>
    <x v="55"/>
    <d v="2020-05-14T00:00:00"/>
    <x v="302"/>
    <n v="96"/>
  </r>
  <r>
    <x v="75"/>
    <x v="247"/>
    <x v="4"/>
    <x v="6"/>
    <s v="WW40HHA"/>
    <x v="191"/>
    <d v="2020-05-16T00:00:00"/>
    <x v="302"/>
    <n v="176"/>
  </r>
  <r>
    <x v="74"/>
    <x v="244"/>
    <x v="3"/>
    <x v="3"/>
    <s v="XO64DHB"/>
    <x v="1255"/>
    <d v="2020-06-20T00:00:00"/>
    <x v="302"/>
    <n v="1395"/>
  </r>
  <r>
    <x v="74"/>
    <x v="244"/>
    <x v="3"/>
    <x v="5"/>
    <s v="XP77K0B"/>
    <x v="72"/>
    <d v="2020-06-22T00:00:00"/>
    <x v="302"/>
    <n v="168"/>
  </r>
  <r>
    <x v="74"/>
    <x v="244"/>
    <x v="3"/>
    <x v="5"/>
    <s v="XP77L0B"/>
    <x v="68"/>
    <d v="2020-06-23T00:00:00"/>
    <x v="302"/>
    <n v="50"/>
  </r>
  <r>
    <x v="74"/>
    <x v="244"/>
    <x v="3"/>
    <x v="3"/>
    <s v="XO63ZHB"/>
    <x v="829"/>
    <d v="2020-06-20T00:00:00"/>
    <x v="302"/>
    <n v="514"/>
  </r>
  <r>
    <x v="74"/>
    <x v="244"/>
    <x v="3"/>
    <x v="3"/>
    <s v="XO66MTB"/>
    <x v="263"/>
    <d v="2020-06-20T00:00:00"/>
    <x v="302"/>
    <n v="782"/>
  </r>
  <r>
    <x v="74"/>
    <x v="240"/>
    <x v="4"/>
    <x v="3"/>
    <s v="XO62QTB"/>
    <x v="605"/>
    <d v="2020-06-20T00:00:00"/>
    <x v="302"/>
    <n v="9"/>
  </r>
  <r>
    <x v="74"/>
    <x v="240"/>
    <x v="4"/>
    <x v="3"/>
    <s v="XO66JHB"/>
    <x v="294"/>
    <d v="2020-06-20T00:00:00"/>
    <x v="302"/>
    <n v="40"/>
  </r>
  <r>
    <x v="76"/>
    <x v="248"/>
    <x v="3"/>
    <x v="3"/>
    <s v="WW64YTA"/>
    <x v="1256"/>
    <d v="2020-06-20T00:00:00"/>
    <x v="302"/>
    <n v="1604"/>
  </r>
  <r>
    <x v="76"/>
    <x v="248"/>
    <x v="3"/>
    <x v="5"/>
    <s v="XD36E0A"/>
    <x v="24"/>
    <d v="2020-06-22T00:00:00"/>
    <x v="302"/>
    <n v="129"/>
  </r>
  <r>
    <x v="76"/>
    <x v="249"/>
    <x v="4"/>
    <x v="6"/>
    <s v="WW39FHA"/>
    <x v="118"/>
    <d v="2020-06-20T00:00:00"/>
    <x v="302"/>
    <n v="307"/>
  </r>
  <r>
    <x v="76"/>
    <x v="249"/>
    <x v="4"/>
    <x v="3"/>
    <s v="WW72YTA"/>
    <x v="176"/>
    <d v="2020-06-20T00:00:00"/>
    <x v="302"/>
    <n v="241"/>
  </r>
  <r>
    <x v="76"/>
    <x v="249"/>
    <x v="4"/>
    <x v="5"/>
    <s v="XF42J0A"/>
    <x v="360"/>
    <d v="2020-06-22T00:00:00"/>
    <x v="302"/>
    <n v="14"/>
  </r>
  <r>
    <x v="77"/>
    <x v="250"/>
    <x v="3"/>
    <x v="5"/>
    <n v="1576642"/>
    <x v="1257"/>
    <d v="2020-06-22T00:00:00"/>
    <x v="302"/>
    <n v="570"/>
  </r>
  <r>
    <x v="77"/>
    <x v="250"/>
    <x v="3"/>
    <x v="6"/>
    <s v="WW72THA"/>
    <x v="76"/>
    <d v="2020-06-20T00:00:00"/>
    <x v="302"/>
    <n v="180"/>
  </r>
  <r>
    <x v="77"/>
    <x v="250"/>
    <x v="3"/>
    <x v="5"/>
    <s v="XF40W0A"/>
    <x v="827"/>
    <d v="2020-06-22T00:00:00"/>
    <x v="302"/>
    <n v="166"/>
  </r>
  <r>
    <x v="78"/>
    <x v="251"/>
    <x v="3"/>
    <x v="6"/>
    <s v="WW55WHA"/>
    <x v="1258"/>
    <d v="2020-06-20T00:00:00"/>
    <x v="302"/>
    <n v="2565"/>
  </r>
  <r>
    <x v="78"/>
    <x v="251"/>
    <x v="3"/>
    <x v="3"/>
    <s v="WW70PTA"/>
    <x v="1259"/>
    <d v="2020-06-20T00:00:00"/>
    <x v="302"/>
    <n v="2422"/>
  </r>
  <r>
    <x v="78"/>
    <x v="251"/>
    <x v="3"/>
    <x v="5"/>
    <s v="XD35W0A"/>
    <x v="369"/>
    <d v="2020-06-22T00:00:00"/>
    <x v="302"/>
    <n v="109"/>
  </r>
  <r>
    <x v="78"/>
    <x v="252"/>
    <x v="4"/>
    <x v="6"/>
    <s v="WW56OHA"/>
    <x v="1260"/>
    <d v="2020-06-20T00:00:00"/>
    <x v="302"/>
    <n v="451"/>
  </r>
  <r>
    <x v="73"/>
    <x v="253"/>
    <x v="3"/>
    <x v="5"/>
    <n v="1576767"/>
    <x v="68"/>
    <d v="2020-05-18T00:00:00"/>
    <x v="302"/>
    <n v="50"/>
  </r>
  <r>
    <x v="73"/>
    <x v="253"/>
    <x v="3"/>
    <x v="6"/>
    <s v="WW59BHA"/>
    <x v="217"/>
    <d v="2020-05-16T00:00:00"/>
    <x v="302"/>
    <n v="921"/>
  </r>
  <r>
    <x v="74"/>
    <x v="244"/>
    <x v="3"/>
    <x v="1"/>
    <s v="XO63A5B"/>
    <x v="897"/>
    <d v="2020-06-25T00:00:00"/>
    <x v="303"/>
    <n v="147"/>
  </r>
  <r>
    <x v="74"/>
    <x v="244"/>
    <x v="3"/>
    <x v="1"/>
    <s v="XO64TGB"/>
    <x v="377"/>
    <d v="2020-06-25T00:00:00"/>
    <x v="303"/>
    <n v="64"/>
  </r>
  <r>
    <x v="74"/>
    <x v="244"/>
    <x v="3"/>
    <x v="3"/>
    <s v="XO66MVB"/>
    <x v="1261"/>
    <d v="2020-06-25T00:00:00"/>
    <x v="303"/>
    <n v="786"/>
  </r>
  <r>
    <x v="74"/>
    <x v="244"/>
    <x v="3"/>
    <x v="3"/>
    <s v="XO66MYB"/>
    <x v="842"/>
    <d v="2020-06-25T00:00:00"/>
    <x v="303"/>
    <n v="551"/>
  </r>
  <r>
    <x v="74"/>
    <x v="240"/>
    <x v="4"/>
    <x v="3"/>
    <s v="XO62QVB"/>
    <x v="114"/>
    <d v="2020-06-25T00:00:00"/>
    <x v="303"/>
    <n v="16"/>
  </r>
  <r>
    <x v="74"/>
    <x v="240"/>
    <x v="4"/>
    <x v="3"/>
    <s v="XO62QYB"/>
    <x v="84"/>
    <d v="2020-06-25T00:00:00"/>
    <x v="303"/>
    <n v="26"/>
  </r>
  <r>
    <x v="74"/>
    <x v="240"/>
    <x v="4"/>
    <x v="1"/>
    <s v="XO65N5B"/>
    <x v="68"/>
    <d v="2020-06-25T00:00:00"/>
    <x v="303"/>
    <n v="50"/>
  </r>
  <r>
    <x v="76"/>
    <x v="248"/>
    <x v="3"/>
    <x v="3"/>
    <s v="WW64YVA"/>
    <x v="1262"/>
    <d v="2020-06-25T00:00:00"/>
    <x v="303"/>
    <n v="1755"/>
  </r>
  <r>
    <x v="76"/>
    <x v="248"/>
    <x v="3"/>
    <x v="3"/>
    <s v="WW64YYA"/>
    <x v="1190"/>
    <d v="2020-06-25T00:00:00"/>
    <x v="303"/>
    <n v="1177"/>
  </r>
  <r>
    <x v="76"/>
    <x v="248"/>
    <x v="3"/>
    <x v="1"/>
    <s v="WW67S5A"/>
    <x v="90"/>
    <d v="2020-06-25T00:00:00"/>
    <x v="303"/>
    <n v="484"/>
  </r>
  <r>
    <x v="76"/>
    <x v="248"/>
    <x v="3"/>
    <x v="2"/>
    <s v="WW69LGA"/>
    <x v="20"/>
    <d v="2020-06-25T00:00:00"/>
    <x v="303"/>
    <n v="218"/>
  </r>
  <r>
    <x v="76"/>
    <x v="248"/>
    <x v="3"/>
    <x v="6"/>
    <s v="WW70LHA"/>
    <x v="1263"/>
    <d v="2020-06-20T00:00:00"/>
    <x v="303"/>
    <n v="1566"/>
  </r>
  <r>
    <x v="76"/>
    <x v="249"/>
    <x v="4"/>
    <x v="1"/>
    <s v="WW39Y5A"/>
    <x v="704"/>
    <d v="2020-06-25T00:00:00"/>
    <x v="303"/>
    <n v="108"/>
  </r>
  <r>
    <x v="76"/>
    <x v="249"/>
    <x v="4"/>
    <x v="3"/>
    <s v="WW72YVA"/>
    <x v="542"/>
    <d v="2020-06-25T00:00:00"/>
    <x v="303"/>
    <n v="178"/>
  </r>
  <r>
    <x v="76"/>
    <x v="249"/>
    <x v="4"/>
    <x v="3"/>
    <s v="WW72YYA"/>
    <x v="718"/>
    <d v="2020-06-25T00:00:00"/>
    <x v="303"/>
    <n v="248"/>
  </r>
  <r>
    <x v="76"/>
    <x v="249"/>
    <x v="4"/>
    <x v="2"/>
    <s v="WW73GGA"/>
    <x v="274"/>
    <d v="2020-06-25T00:00:00"/>
    <x v="303"/>
    <n v="99"/>
  </r>
  <r>
    <x v="78"/>
    <x v="251"/>
    <x v="3"/>
    <x v="1"/>
    <s v="WW55R5A"/>
    <x v="521"/>
    <d v="2020-06-25T00:00:00"/>
    <x v="303"/>
    <n v="585"/>
  </r>
  <r>
    <x v="78"/>
    <x v="251"/>
    <x v="3"/>
    <x v="2"/>
    <s v="WW72VGA"/>
    <x v="22"/>
    <d v="2020-06-25T00:00:00"/>
    <x v="303"/>
    <n v="229"/>
  </r>
  <r>
    <x v="78"/>
    <x v="252"/>
    <x v="4"/>
    <x v="2"/>
    <s v="WW55KGA"/>
    <x v="302"/>
    <d v="2020-06-25T00:00:00"/>
    <x v="303"/>
    <n v="139"/>
  </r>
  <r>
    <x v="55"/>
    <x v="204"/>
    <x v="3"/>
    <x v="6"/>
    <s v="XK32XHA"/>
    <x v="1006"/>
    <d v="2020-06-27T00:00:00"/>
    <x v="304"/>
    <n v="649"/>
  </r>
  <r>
    <x v="55"/>
    <x v="204"/>
    <x v="3"/>
    <x v="6"/>
    <s v="XL91AHA"/>
    <x v="1215"/>
    <d v="2020-06-27T00:00:00"/>
    <x v="304"/>
    <n v="1375"/>
  </r>
  <r>
    <x v="79"/>
    <x v="242"/>
    <x v="3"/>
    <x v="6"/>
    <s v="XV47RHA"/>
    <x v="554"/>
    <d v="2020-06-27T00:00:00"/>
    <x v="304"/>
    <n v="1042"/>
  </r>
  <r>
    <x v="74"/>
    <x v="244"/>
    <x v="3"/>
    <x v="3"/>
    <s v="XO65VTB"/>
    <x v="937"/>
    <d v="2020-06-27T00:00:00"/>
    <x v="304"/>
    <n v="1262"/>
  </r>
  <r>
    <x v="74"/>
    <x v="244"/>
    <x v="3"/>
    <x v="5"/>
    <n v="1582625"/>
    <x v="26"/>
    <d v="2020-05-14T00:00:00"/>
    <x v="304"/>
    <n v="106"/>
  </r>
  <r>
    <x v="74"/>
    <x v="244"/>
    <x v="3"/>
    <x v="5"/>
    <n v="1582628"/>
    <x v="673"/>
    <d v="2020-05-18T00:00:00"/>
    <x v="304"/>
    <n v="338"/>
  </r>
  <r>
    <x v="74"/>
    <x v="244"/>
    <x v="3"/>
    <x v="5"/>
    <s v="XP77K0D"/>
    <x v="444"/>
    <d v="2020-06-29T00:00:00"/>
    <x v="304"/>
    <n v="57"/>
  </r>
  <r>
    <x v="74"/>
    <x v="244"/>
    <x v="3"/>
    <x v="5"/>
    <s v="XP77L0A"/>
    <x v="226"/>
    <d v="2020-06-30T00:00:00"/>
    <x v="304"/>
    <n v="220"/>
  </r>
  <r>
    <x v="74"/>
    <x v="240"/>
    <x v="4"/>
    <x v="5"/>
    <n v="1584404"/>
    <x v="377"/>
    <d v="2020-05-14T00:00:00"/>
    <x v="304"/>
    <n v="64"/>
  </r>
  <r>
    <x v="74"/>
    <x v="240"/>
    <x v="4"/>
    <x v="5"/>
    <s v="XQ83K0B"/>
    <x v="285"/>
    <d v="2020-06-29T00:00:00"/>
    <x v="304"/>
    <n v="15"/>
  </r>
  <r>
    <x v="74"/>
    <x v="240"/>
    <x v="4"/>
    <x v="5"/>
    <s v="XQ83L0A"/>
    <x v="53"/>
    <d v="2020-06-30T00:00:00"/>
    <x v="304"/>
    <n v="80"/>
  </r>
  <r>
    <x v="74"/>
    <x v="240"/>
    <x v="4"/>
    <x v="5"/>
    <n v="1584690"/>
    <x v="623"/>
    <d v="2020-07-02T00:00:00"/>
    <x v="304"/>
    <n v="32"/>
  </r>
  <r>
    <x v="78"/>
    <x v="251"/>
    <x v="3"/>
    <x v="5"/>
    <n v="1576667"/>
    <x v="618"/>
    <d v="2020-06-18T00:00:00"/>
    <x v="304"/>
    <n v="56"/>
  </r>
  <r>
    <x v="78"/>
    <x v="251"/>
    <x v="3"/>
    <x v="5"/>
    <n v="1576596"/>
    <x v="849"/>
    <d v="2020-06-22T00:00:00"/>
    <x v="304"/>
    <n v="987"/>
  </r>
  <r>
    <x v="78"/>
    <x v="251"/>
    <x v="3"/>
    <x v="11"/>
    <s v="WW55WHB"/>
    <x v="1264"/>
    <d v="2020-06-27T00:00:00"/>
    <x v="304"/>
    <n v="2412"/>
  </r>
  <r>
    <x v="78"/>
    <x v="251"/>
    <x v="3"/>
    <x v="3"/>
    <s v="WW70PTB"/>
    <x v="1265"/>
    <d v="2020-06-27T00:00:00"/>
    <x v="304"/>
    <n v="5724"/>
  </r>
  <r>
    <x v="78"/>
    <x v="251"/>
    <x v="3"/>
    <x v="5"/>
    <s v="XD35W0B"/>
    <x v="258"/>
    <d v="2020-06-29T00:00:00"/>
    <x v="304"/>
    <n v="83"/>
  </r>
  <r>
    <x v="78"/>
    <x v="252"/>
    <x v="4"/>
    <x v="3"/>
    <s v="WW51XTA"/>
    <x v="769"/>
    <d v="2020-06-20T00:00:00"/>
    <x v="304"/>
    <n v="462"/>
  </r>
  <r>
    <x v="78"/>
    <x v="252"/>
    <x v="4"/>
    <x v="3"/>
    <s v="WW56OHB"/>
    <x v="131"/>
    <d v="2020-06-27T00:00:00"/>
    <x v="304"/>
    <n v="179"/>
  </r>
  <r>
    <x v="55"/>
    <x v="204"/>
    <x v="3"/>
    <x v="2"/>
    <s v="XK33CGA"/>
    <x v="327"/>
    <d v="2020-07-02T00:00:00"/>
    <x v="305"/>
    <n v="92"/>
  </r>
  <r>
    <x v="55"/>
    <x v="204"/>
    <x v="3"/>
    <x v="1"/>
    <s v="XK33R5A"/>
    <x v="87"/>
    <d v="2020-07-02T00:00:00"/>
    <x v="305"/>
    <n v="68"/>
  </r>
  <r>
    <x v="55"/>
    <x v="204"/>
    <x v="3"/>
    <x v="2"/>
    <s v="XL91BGA"/>
    <x v="196"/>
    <d v="2020-07-02T00:00:00"/>
    <x v="305"/>
    <n v="153"/>
  </r>
  <r>
    <x v="54"/>
    <x v="254"/>
    <x v="3"/>
    <x v="1"/>
    <s v="WW56C5A"/>
    <x v="252"/>
    <d v="2020-06-25T00:00:00"/>
    <x v="305"/>
    <n v="195"/>
  </r>
  <r>
    <x v="54"/>
    <x v="254"/>
    <x v="3"/>
    <x v="2"/>
    <s v="WW57YGA"/>
    <x v="164"/>
    <d v="2020-06-25T00:00:00"/>
    <x v="305"/>
    <n v="116"/>
  </r>
  <r>
    <x v="80"/>
    <x v="255"/>
    <x v="4"/>
    <x v="2"/>
    <s v="WW61QGA"/>
    <x v="52"/>
    <d v="2020-06-25T00:00:00"/>
    <x v="305"/>
    <n v="30"/>
  </r>
  <r>
    <x v="75"/>
    <x v="246"/>
    <x v="3"/>
    <x v="2"/>
    <s v="WW70DGA"/>
    <x v="125"/>
    <d v="2020-06-25T00:00:00"/>
    <x v="305"/>
    <n v="146"/>
  </r>
  <r>
    <x v="75"/>
    <x v="247"/>
    <x v="4"/>
    <x v="2"/>
    <s v="WW50UGA"/>
    <x v="461"/>
    <d v="2020-06-25T00:00:00"/>
    <x v="305"/>
    <n v="76"/>
  </r>
  <r>
    <x v="74"/>
    <x v="244"/>
    <x v="3"/>
    <x v="1"/>
    <s v="XO64I5B"/>
    <x v="573"/>
    <d v="2020-07-02T00:00:00"/>
    <x v="305"/>
    <n v="744"/>
  </r>
  <r>
    <x v="78"/>
    <x v="251"/>
    <x v="3"/>
    <x v="1"/>
    <s v="WW55R5B"/>
    <x v="1171"/>
    <d v="2020-07-02T00:00:00"/>
    <x v="305"/>
    <n v="282"/>
  </r>
  <r>
    <x v="78"/>
    <x v="251"/>
    <x v="3"/>
    <x v="1"/>
    <s v="WW72VGB"/>
    <x v="20"/>
    <d v="2020-07-02T00:00:00"/>
    <x v="305"/>
    <n v="215"/>
  </r>
  <r>
    <x v="78"/>
    <x v="252"/>
    <x v="4"/>
    <x v="1"/>
    <s v="WW55KGB"/>
    <x v="160"/>
    <d v="2020-07-02T00:00:00"/>
    <x v="305"/>
    <n v="55"/>
  </r>
  <r>
    <x v="78"/>
    <x v="252"/>
    <x v="4"/>
    <x v="1"/>
    <s v="WW59W5A"/>
    <x v="191"/>
    <d v="2020-06-25T00:00:00"/>
    <x v="305"/>
    <n v="183"/>
  </r>
  <r>
    <x v="74"/>
    <x v="244"/>
    <x v="3"/>
    <x v="3"/>
    <s v="XO65VVB"/>
    <x v="1266"/>
    <d v="2020-07-02T00:00:00"/>
    <x v="306"/>
    <n v="3286"/>
  </r>
  <r>
    <x v="74"/>
    <x v="244"/>
    <x v="3"/>
    <x v="3"/>
    <s v="XO65VYB"/>
    <x v="1267"/>
    <d v="2020-07-02T00:00:00"/>
    <x v="306"/>
    <n v="2282"/>
  </r>
  <r>
    <x v="71"/>
    <x v="245"/>
    <x v="3"/>
    <x v="2"/>
    <s v="WW48PGA"/>
    <x v="471"/>
    <d v="2020-05-21T00:00:00"/>
    <x v="307"/>
    <n v="82"/>
  </r>
  <r>
    <x v="75"/>
    <x v="246"/>
    <x v="3"/>
    <x v="2"/>
    <s v="WW51TGA"/>
    <x v="354"/>
    <d v="2020-05-21T00:00:00"/>
    <x v="307"/>
    <n v="355"/>
  </r>
  <r>
    <x v="75"/>
    <x v="247"/>
    <x v="4"/>
    <x v="2"/>
    <s v="WW39GGA"/>
    <x v="91"/>
    <d v="2020-05-21T00:00:00"/>
    <x v="307"/>
    <n v="66"/>
  </r>
  <r>
    <x v="74"/>
    <x v="244"/>
    <x v="3"/>
    <x v="1"/>
    <s v="XO65CGC"/>
    <x v="174"/>
    <d v="2020-06-25T00:00:00"/>
    <x v="307"/>
    <n v="192"/>
  </r>
  <r>
    <x v="74"/>
    <x v="244"/>
    <x v="3"/>
    <x v="2"/>
    <s v="XO65DGA"/>
    <x v="883"/>
    <d v="2020-05-21T00:00:00"/>
    <x v="307"/>
    <n v="311"/>
  </r>
  <r>
    <x v="55"/>
    <x v="204"/>
    <x v="3"/>
    <x v="3"/>
    <s v="XK33MTA"/>
    <x v="263"/>
    <d v="2020-06-27T00:00:00"/>
    <x v="308"/>
    <n v="765"/>
  </r>
  <r>
    <x v="55"/>
    <x v="204"/>
    <x v="3"/>
    <x v="6"/>
    <s v="WW45IHA"/>
    <x v="1268"/>
    <d v="2020-07-04T00:00:00"/>
    <x v="308"/>
    <n v="538"/>
  </r>
  <r>
    <x v="55"/>
    <x v="242"/>
    <x v="3"/>
    <x v="6"/>
    <s v="WW56NHA"/>
    <x v="1269"/>
    <d v="2020-05-16T00:00:00"/>
    <x v="308"/>
    <n v="2365"/>
  </r>
  <r>
    <x v="55"/>
    <x v="242"/>
    <x v="3"/>
    <x v="5"/>
    <n v="1582904"/>
    <x v="294"/>
    <d v="2020-06-08T00:00:00"/>
    <x v="308"/>
    <n v="40"/>
  </r>
  <r>
    <x v="55"/>
    <x v="243"/>
    <x v="4"/>
    <x v="6"/>
    <s v="WW42IHA"/>
    <x v="807"/>
    <d v="2020-05-16T00:00:00"/>
    <x v="308"/>
    <n v="261"/>
  </r>
  <r>
    <x v="55"/>
    <x v="243"/>
    <x v="4"/>
    <x v="5"/>
    <n v="1581416"/>
    <x v="40"/>
    <d v="2020-06-08T00:00:00"/>
    <x v="308"/>
    <n v="60"/>
  </r>
  <r>
    <x v="54"/>
    <x v="254"/>
    <x v="3"/>
    <x v="5"/>
    <n v="1576679"/>
    <x v="102"/>
    <d v="2020-06-18T00:00:00"/>
    <x v="308"/>
    <n v="48"/>
  </r>
  <r>
    <x v="54"/>
    <x v="254"/>
    <x v="3"/>
    <x v="5"/>
    <n v="1576658"/>
    <x v="577"/>
    <d v="2020-06-22T00:00:00"/>
    <x v="308"/>
    <n v="206"/>
  </r>
  <r>
    <x v="54"/>
    <x v="254"/>
    <x v="3"/>
    <x v="3"/>
    <s v="WW53NTA"/>
    <x v="1270"/>
    <d v="2020-06-20T00:00:00"/>
    <x v="308"/>
    <n v="2777"/>
  </r>
  <r>
    <x v="54"/>
    <x v="254"/>
    <x v="3"/>
    <x v="6"/>
    <s v="WW56LHA"/>
    <x v="1271"/>
    <d v="2020-06-20T00:00:00"/>
    <x v="308"/>
    <n v="824"/>
  </r>
  <r>
    <x v="54"/>
    <x v="254"/>
    <x v="3"/>
    <x v="5"/>
    <s v="XD36S0A"/>
    <x v="186"/>
    <d v="2020-06-22T00:00:00"/>
    <x v="308"/>
    <n v="69"/>
  </r>
  <r>
    <x v="54"/>
    <x v="254"/>
    <x v="3"/>
    <x v="5"/>
    <s v="XD36T0A"/>
    <x v="102"/>
    <d v="2020-06-22T00:00:00"/>
    <x v="308"/>
    <n v="48"/>
  </r>
  <r>
    <x v="54"/>
    <x v="254"/>
    <x v="3"/>
    <x v="5"/>
    <s v="XD36U0A"/>
    <x v="360"/>
    <d v="2020-06-23T00:00:00"/>
    <x v="308"/>
    <n v="14"/>
  </r>
  <r>
    <x v="75"/>
    <x v="246"/>
    <x v="3"/>
    <x v="6"/>
    <s v="WW41GHA"/>
    <x v="1272"/>
    <d v="2020-06-20T00:00:00"/>
    <x v="308"/>
    <n v="1151"/>
  </r>
  <r>
    <x v="75"/>
    <x v="247"/>
    <x v="4"/>
    <x v="5"/>
    <n v="1576793"/>
    <x v="623"/>
    <d v="2020-06-18T00:00:00"/>
    <x v="308"/>
    <n v="32"/>
  </r>
  <r>
    <x v="75"/>
    <x v="247"/>
    <x v="4"/>
    <x v="6"/>
    <s v="WW51CHA"/>
    <x v="1135"/>
    <d v="2020-06-20T00:00:00"/>
    <x v="308"/>
    <n v="246"/>
  </r>
  <r>
    <x v="74"/>
    <x v="244"/>
    <x v="3"/>
    <x v="3"/>
    <s v="XO65VTC"/>
    <x v="1273"/>
    <d v="2020-07-04T00:00:00"/>
    <x v="308"/>
    <n v="1996"/>
  </r>
  <r>
    <x v="74"/>
    <x v="244"/>
    <x v="3"/>
    <x v="5"/>
    <s v="XP77K0A"/>
    <x v="1119"/>
    <d v="2020-07-06T00:00:00"/>
    <x v="308"/>
    <n v="225"/>
  </r>
  <r>
    <x v="74"/>
    <x v="244"/>
    <x v="3"/>
    <x v="5"/>
    <s v="XP77L0D"/>
    <x v="226"/>
    <d v="2020-07-07T00:00:00"/>
    <x v="308"/>
    <n v="220"/>
  </r>
  <r>
    <x v="74"/>
    <x v="244"/>
    <x v="3"/>
    <x v="5"/>
    <n v="1584341"/>
    <x v="302"/>
    <d v="2020-06-08T00:00:00"/>
    <x v="308"/>
    <n v="137"/>
  </r>
  <r>
    <x v="74"/>
    <x v="244"/>
    <x v="3"/>
    <x v="5"/>
    <s v="XS20N0A"/>
    <x v="81"/>
    <d v="2020-06-22T00:00:00"/>
    <x v="308"/>
    <n v="103"/>
  </r>
  <r>
    <x v="74"/>
    <x v="240"/>
    <x v="4"/>
    <x v="5"/>
    <s v="XQ83K0A"/>
    <x v="285"/>
    <d v="2020-07-06T00:00:00"/>
    <x v="308"/>
    <n v="15"/>
  </r>
  <r>
    <x v="76"/>
    <x v="256"/>
    <x v="3"/>
    <x v="6"/>
    <s v="WW60RHA"/>
    <x v="593"/>
    <d v="2020-06-20T00:00:00"/>
    <x v="308"/>
    <n v="673"/>
  </r>
  <r>
    <x v="76"/>
    <x v="256"/>
    <x v="3"/>
    <x v="3"/>
    <s v="WW67GTA"/>
    <x v="1274"/>
    <d v="2020-06-20T00:00:00"/>
    <x v="308"/>
    <n v="1276"/>
  </r>
  <r>
    <x v="76"/>
    <x v="256"/>
    <x v="3"/>
    <x v="5"/>
    <s v="XD35X0A"/>
    <x v="186"/>
    <d v="2020-06-22T00:00:00"/>
    <x v="308"/>
    <n v="69"/>
  </r>
  <r>
    <x v="76"/>
    <x v="256"/>
    <x v="3"/>
    <x v="5"/>
    <s v="XD35Y0A"/>
    <x v="1275"/>
    <d v="2020-06-23T00:00:00"/>
    <x v="308"/>
    <n v="518"/>
  </r>
  <r>
    <x v="76"/>
    <x v="256"/>
    <x v="3"/>
    <x v="5"/>
    <s v="XD35Z0A"/>
    <x v="360"/>
    <d v="2020-06-23T00:00:00"/>
    <x v="308"/>
    <n v="14"/>
  </r>
  <r>
    <x v="76"/>
    <x v="257"/>
    <x v="4"/>
    <x v="5"/>
    <n v="1576794"/>
    <x v="55"/>
    <d v="2020-06-18T00:00:00"/>
    <x v="308"/>
    <n v="96"/>
  </r>
  <r>
    <x v="76"/>
    <x v="257"/>
    <x v="4"/>
    <x v="6"/>
    <s v="WW74CHA"/>
    <x v="131"/>
    <d v="2020-06-20T00:00:00"/>
    <x v="308"/>
    <n v="180"/>
  </r>
  <r>
    <x v="76"/>
    <x v="257"/>
    <x v="4"/>
    <x v="5"/>
    <s v="XF41Z0A"/>
    <x v="360"/>
    <d v="2020-06-22T00:00:00"/>
    <x v="308"/>
    <n v="14"/>
  </r>
  <r>
    <x v="76"/>
    <x v="248"/>
    <x v="3"/>
    <x v="5"/>
    <n v="1589788"/>
    <x v="477"/>
    <d v="2020-06-18T00:00:00"/>
    <x v="308"/>
    <n v="28"/>
  </r>
  <r>
    <x v="76"/>
    <x v="248"/>
    <x v="3"/>
    <x v="3"/>
    <s v="WW64YTB"/>
    <x v="1276"/>
    <d v="2020-07-04T00:00:00"/>
    <x v="308"/>
    <n v="955"/>
  </r>
  <r>
    <x v="76"/>
    <x v="248"/>
    <x v="3"/>
    <x v="3"/>
    <s v="WW70LHB"/>
    <x v="1277"/>
    <d v="2020-07-04T00:00:00"/>
    <x v="308"/>
    <n v="862"/>
  </r>
  <r>
    <x v="76"/>
    <x v="248"/>
    <x v="3"/>
    <x v="5"/>
    <s v="XD36E0B"/>
    <x v="258"/>
    <d v="2020-07-06T00:00:00"/>
    <x v="308"/>
    <n v="83"/>
  </r>
  <r>
    <x v="76"/>
    <x v="249"/>
    <x v="4"/>
    <x v="5"/>
    <n v="1576797"/>
    <x v="618"/>
    <d v="2020-06-18T00:00:00"/>
    <x v="308"/>
    <n v="56"/>
  </r>
  <r>
    <x v="76"/>
    <x v="249"/>
    <x v="4"/>
    <x v="3"/>
    <s v="WW39FHB"/>
    <x v="257"/>
    <d v="2020-07-04T00:00:00"/>
    <x v="308"/>
    <n v="141"/>
  </r>
  <r>
    <x v="76"/>
    <x v="249"/>
    <x v="4"/>
    <x v="3"/>
    <s v="WW72YTB"/>
    <x v="1106"/>
    <d v="2020-07-04T00:00:00"/>
    <x v="308"/>
    <n v="210"/>
  </r>
  <r>
    <x v="78"/>
    <x v="252"/>
    <x v="4"/>
    <x v="3"/>
    <s v="WW51XTB"/>
    <x v="769"/>
    <d v="2020-07-04T00:00:00"/>
    <x v="308"/>
    <n v="449"/>
  </r>
  <r>
    <x v="75"/>
    <x v="246"/>
    <x v="3"/>
    <x v="3"/>
    <s v="WW54VHB"/>
    <x v="1278"/>
    <d v="2020-06-27T00:00:00"/>
    <x v="309"/>
    <n v="1584"/>
  </r>
  <r>
    <x v="74"/>
    <x v="244"/>
    <x v="3"/>
    <x v="3"/>
    <s v="XO64DHD"/>
    <x v="1279"/>
    <d v="2020-06-27T00:00:00"/>
    <x v="309"/>
    <n v="3235"/>
  </r>
  <r>
    <x v="55"/>
    <x v="204"/>
    <x v="3"/>
    <x v="1"/>
    <s v="WW49Z5A"/>
    <x v="72"/>
    <d v="2020-07-09T00:00:00"/>
    <x v="310"/>
    <n v="172"/>
  </r>
  <r>
    <x v="74"/>
    <x v="244"/>
    <x v="3"/>
    <x v="1"/>
    <s v="XT93T5A"/>
    <x v="531"/>
    <d v="2020-06-25T00:00:00"/>
    <x v="310"/>
    <n v="51"/>
  </r>
  <r>
    <x v="76"/>
    <x v="256"/>
    <x v="3"/>
    <x v="2"/>
    <s v="WW59KGA"/>
    <x v="69"/>
    <d v="2020-06-25T00:00:00"/>
    <x v="310"/>
    <n v="163"/>
  </r>
  <r>
    <x v="76"/>
    <x v="256"/>
    <x v="3"/>
    <x v="3"/>
    <s v="WW67GVA"/>
    <x v="1280"/>
    <d v="2020-06-25T00:00:00"/>
    <x v="310"/>
    <n v="1349"/>
  </r>
  <r>
    <x v="76"/>
    <x v="256"/>
    <x v="3"/>
    <x v="3"/>
    <s v="WW67GYA"/>
    <x v="316"/>
    <d v="2020-06-25T00:00:00"/>
    <x v="310"/>
    <n v="896"/>
  </r>
  <r>
    <x v="76"/>
    <x v="256"/>
    <x v="3"/>
    <x v="1"/>
    <s v="WW73R5A"/>
    <x v="941"/>
    <d v="2020-06-25T00:00:00"/>
    <x v="310"/>
    <n v="397"/>
  </r>
  <r>
    <x v="76"/>
    <x v="257"/>
    <x v="4"/>
    <x v="2"/>
    <s v="WW56PGA"/>
    <x v="160"/>
    <d v="2020-06-25T00:00:00"/>
    <x v="310"/>
    <n v="55"/>
  </r>
  <r>
    <x v="76"/>
    <x v="248"/>
    <x v="3"/>
    <x v="3"/>
    <s v="WW64YVB"/>
    <x v="1281"/>
    <d v="2020-07-09T00:00:00"/>
    <x v="310"/>
    <n v="1020"/>
  </r>
  <r>
    <x v="76"/>
    <x v="248"/>
    <x v="3"/>
    <x v="3"/>
    <s v="WW64YYB"/>
    <x v="1282"/>
    <d v="2020-07-09T00:00:00"/>
    <x v="310"/>
    <n v="665"/>
  </r>
  <r>
    <x v="76"/>
    <x v="248"/>
    <x v="3"/>
    <x v="1"/>
    <s v="WW67S5B"/>
    <x v="154"/>
    <d v="2020-07-09T00:00:00"/>
    <x v="310"/>
    <n v="332"/>
  </r>
  <r>
    <x v="76"/>
    <x v="248"/>
    <x v="3"/>
    <x v="1"/>
    <s v="WW69LGB"/>
    <x v="742"/>
    <d v="2020-07-09T00:00:00"/>
    <x v="310"/>
    <n v="177"/>
  </r>
  <r>
    <x v="76"/>
    <x v="249"/>
    <x v="4"/>
    <x v="1"/>
    <s v="WW39Y5B"/>
    <x v="148"/>
    <d v="2020-07-09T00:00:00"/>
    <x v="310"/>
    <n v="94"/>
  </r>
  <r>
    <x v="76"/>
    <x v="249"/>
    <x v="4"/>
    <x v="3"/>
    <s v="WW72YVB"/>
    <x v="69"/>
    <d v="2020-07-09T00:00:00"/>
    <x v="310"/>
    <n v="157"/>
  </r>
  <r>
    <x v="76"/>
    <x v="249"/>
    <x v="4"/>
    <x v="3"/>
    <s v="WW72YYB"/>
    <x v="763"/>
    <d v="2020-07-09T00:00:00"/>
    <x v="310"/>
    <n v="223"/>
  </r>
  <r>
    <x v="76"/>
    <x v="249"/>
    <x v="4"/>
    <x v="1"/>
    <s v="WW73GGB"/>
    <x v="155"/>
    <d v="2020-07-09T00:00:00"/>
    <x v="310"/>
    <n v="44"/>
  </r>
  <r>
    <x v="55"/>
    <x v="242"/>
    <x v="3"/>
    <x v="2"/>
    <s v="WW60PGA"/>
    <x v="401"/>
    <d v="2020-05-21T00:00:00"/>
    <x v="311"/>
    <n v="341"/>
  </r>
  <r>
    <x v="55"/>
    <x v="243"/>
    <x v="4"/>
    <x v="2"/>
    <s v="WW43AGA"/>
    <x v="40"/>
    <d v="2020-05-21T00:00:00"/>
    <x v="311"/>
    <n v="60"/>
  </r>
  <r>
    <x v="74"/>
    <x v="244"/>
    <x v="3"/>
    <x v="2"/>
    <s v="XO65CGA"/>
    <x v="151"/>
    <d v="2020-07-02T00:00:00"/>
    <x v="311"/>
    <n v="409"/>
  </r>
  <r>
    <x v="74"/>
    <x v="240"/>
    <x v="4"/>
    <x v="1"/>
    <s v="XO65PGB"/>
    <x v="52"/>
    <d v="2020-07-02T00:00:00"/>
    <x v="311"/>
    <n v="30"/>
  </r>
  <r>
    <x v="55"/>
    <x v="204"/>
    <x v="3"/>
    <x v="6"/>
    <s v="WZ67ZHA"/>
    <x v="368"/>
    <d v="2020-07-11T00:00:00"/>
    <x v="312"/>
    <n v="199"/>
  </r>
  <r>
    <x v="54"/>
    <x v="254"/>
    <x v="3"/>
    <x v="5"/>
    <n v="1582918"/>
    <x v="376"/>
    <d v="2020-07-13T00:00:00"/>
    <x v="312"/>
    <n v="20"/>
  </r>
  <r>
    <x v="74"/>
    <x v="244"/>
    <x v="3"/>
    <x v="3"/>
    <s v="XT93STA"/>
    <x v="646"/>
    <d v="2020-06-20T00:00:00"/>
    <x v="312"/>
    <n v="484"/>
  </r>
  <r>
    <x v="77"/>
    <x v="250"/>
    <x v="3"/>
    <x v="7"/>
    <s v="XB55RZA"/>
    <x v="412"/>
    <d v="2020-07-13T00:00:00"/>
    <x v="312"/>
    <n v="899"/>
  </r>
  <r>
    <x v="78"/>
    <x v="251"/>
    <x v="3"/>
    <x v="7"/>
    <s v="WW58BZA"/>
    <x v="1283"/>
    <d v="2020-07-13T00:00:00"/>
    <x v="312"/>
    <n v="548"/>
  </r>
  <r>
    <x v="73"/>
    <x v="237"/>
    <x v="4"/>
    <x v="5"/>
    <n v="1583228"/>
    <x v="6"/>
    <d v="2020-05-14T00:00:00"/>
    <x v="312"/>
    <n v="24"/>
  </r>
  <r>
    <x v="73"/>
    <x v="237"/>
    <x v="4"/>
    <x v="6"/>
    <s v="WW60UHA"/>
    <x v="113"/>
    <d v="2020-07-11T00:00:00"/>
    <x v="312"/>
    <n v="64"/>
  </r>
  <r>
    <x v="73"/>
    <x v="237"/>
    <x v="4"/>
    <x v="3"/>
    <s v="WW70GTA"/>
    <x v="925"/>
    <d v="2020-07-11T00:00:00"/>
    <x v="312"/>
    <n v="7"/>
  </r>
  <r>
    <x v="79"/>
    <x v="204"/>
    <x v="3"/>
    <x v="6"/>
    <s v="XV49ZHA"/>
    <x v="1284"/>
    <d v="2020-07-11T00:00:00"/>
    <x v="312"/>
    <n v="3191"/>
  </r>
  <r>
    <x v="74"/>
    <x v="244"/>
    <x v="3"/>
    <x v="6"/>
    <s v="XO64DHA"/>
    <x v="939"/>
    <d v="2020-07-04T00:00:00"/>
    <x v="313"/>
    <n v="1391"/>
  </r>
  <r>
    <x v="74"/>
    <x v="240"/>
    <x v="4"/>
    <x v="3"/>
    <s v="XO62IHB"/>
    <x v="72"/>
    <d v="2020-07-04T00:00:00"/>
    <x v="313"/>
    <n v="175"/>
  </r>
  <r>
    <x v="55"/>
    <x v="204"/>
    <x v="3"/>
    <x v="2"/>
    <s v="WW46PGA"/>
    <x v="61"/>
    <d v="2020-07-09T00:00:00"/>
    <x v="314"/>
    <n v="92"/>
  </r>
  <r>
    <x v="74"/>
    <x v="244"/>
    <x v="3"/>
    <x v="3"/>
    <s v="XL25YVA"/>
    <x v="1285"/>
    <d v="2020-07-02T00:00:00"/>
    <x v="314"/>
    <n v="1194"/>
  </r>
  <r>
    <x v="74"/>
    <x v="244"/>
    <x v="3"/>
    <x v="3"/>
    <s v="XL25YYA"/>
    <x v="425"/>
    <d v="2020-07-02T00:00:00"/>
    <x v="314"/>
    <n v="789"/>
  </r>
  <r>
    <x v="73"/>
    <x v="237"/>
    <x v="4"/>
    <x v="3"/>
    <s v="WW70GVA"/>
    <x v="54"/>
    <d v="2020-07-16T00:00:00"/>
    <x v="314"/>
    <n v="18"/>
  </r>
  <r>
    <x v="73"/>
    <x v="237"/>
    <x v="4"/>
    <x v="3"/>
    <s v="WW70GYA"/>
    <x v="242"/>
    <d v="2020-07-16T00:00:00"/>
    <x v="314"/>
    <n v="36"/>
  </r>
  <r>
    <x v="79"/>
    <x v="204"/>
    <x v="3"/>
    <x v="2"/>
    <s v="XV50AGA"/>
    <x v="1286"/>
    <d v="2020-07-16T00:00:00"/>
    <x v="314"/>
    <n v="909"/>
  </r>
  <r>
    <x v="55"/>
    <x v="204"/>
    <x v="3"/>
    <x v="3"/>
    <s v="WW63VTA"/>
    <x v="1070"/>
    <d v="2020-07-04T00:00:00"/>
    <x v="315"/>
    <n v="1820"/>
  </r>
  <r>
    <x v="75"/>
    <x v="246"/>
    <x v="3"/>
    <x v="5"/>
    <n v="1582903"/>
    <x v="40"/>
    <d v="2020-07-13T00:00:00"/>
    <x v="315"/>
    <n v="60"/>
  </r>
  <r>
    <x v="75"/>
    <x v="246"/>
    <x v="3"/>
    <x v="6"/>
    <s v="XA71YHA"/>
    <x v="1185"/>
    <d v="2020-07-18T00:00:00"/>
    <x v="315"/>
    <n v="1210"/>
  </r>
  <r>
    <x v="75"/>
    <x v="247"/>
    <x v="4"/>
    <x v="5"/>
    <n v="1581406"/>
    <x v="40"/>
    <d v="2020-07-13T00:00:00"/>
    <x v="315"/>
    <n v="60"/>
  </r>
  <r>
    <x v="75"/>
    <x v="247"/>
    <x v="4"/>
    <x v="6"/>
    <s v="WW47RHA"/>
    <x v="163"/>
    <d v="2020-07-18T00:00:00"/>
    <x v="315"/>
    <n v="130"/>
  </r>
  <r>
    <x v="74"/>
    <x v="244"/>
    <x v="3"/>
    <x v="6"/>
    <s v="XL26EHA"/>
    <x v="381"/>
    <d v="2020-06-27T00:00:00"/>
    <x v="315"/>
    <n v="531"/>
  </r>
  <r>
    <x v="74"/>
    <x v="240"/>
    <x v="4"/>
    <x v="6"/>
    <s v="XL90YHA"/>
    <x v="90"/>
    <d v="2020-07-18T00:00:00"/>
    <x v="315"/>
    <n v="504"/>
  </r>
  <r>
    <x v="76"/>
    <x v="256"/>
    <x v="3"/>
    <x v="5"/>
    <n v="1582912"/>
    <x v="376"/>
    <d v="2020-07-13T00:00:00"/>
    <x v="315"/>
    <n v="20"/>
  </r>
  <r>
    <x v="76"/>
    <x v="256"/>
    <x v="3"/>
    <x v="6"/>
    <s v="WW72NHA"/>
    <x v="1090"/>
    <d v="2020-07-18T00:00:00"/>
    <x v="315"/>
    <n v="643"/>
  </r>
  <r>
    <x v="76"/>
    <x v="257"/>
    <x v="4"/>
    <x v="5"/>
    <n v="1581389"/>
    <x v="376"/>
    <d v="2020-07-13T00:00:00"/>
    <x v="315"/>
    <n v="20"/>
  </r>
  <r>
    <x v="76"/>
    <x v="257"/>
    <x v="4"/>
    <x v="6"/>
    <s v="WW42RHA"/>
    <x v="282"/>
    <d v="2020-07-18T00:00:00"/>
    <x v="315"/>
    <n v="93"/>
  </r>
  <r>
    <x v="76"/>
    <x v="248"/>
    <x v="3"/>
    <x v="5"/>
    <n v="1589790"/>
    <x v="242"/>
    <d v="2020-06-22T00:00:00"/>
    <x v="315"/>
    <n v="36"/>
  </r>
  <r>
    <x v="76"/>
    <x v="248"/>
    <x v="3"/>
    <x v="5"/>
    <n v="1576674"/>
    <x v="114"/>
    <d v="2020-07-16T00:00:00"/>
    <x v="315"/>
    <n v="16"/>
  </r>
  <r>
    <x v="76"/>
    <x v="248"/>
    <x v="3"/>
    <x v="5"/>
    <n v="1582906"/>
    <x v="74"/>
    <d v="2020-07-13T00:00:00"/>
    <x v="315"/>
    <n v="65"/>
  </r>
  <r>
    <x v="76"/>
    <x v="249"/>
    <x v="4"/>
    <x v="5"/>
    <n v="1581429"/>
    <x v="642"/>
    <d v="2020-07-13T00:00:00"/>
    <x v="315"/>
    <n v="22"/>
  </r>
  <r>
    <x v="78"/>
    <x v="251"/>
    <x v="3"/>
    <x v="5"/>
    <n v="1582907"/>
    <x v="149"/>
    <d v="2020-07-13T00:00:00"/>
    <x v="315"/>
    <n v="49"/>
  </r>
  <r>
    <x v="78"/>
    <x v="252"/>
    <x v="4"/>
    <x v="5"/>
    <n v="1581408"/>
    <x v="62"/>
    <d v="2020-07-13T00:00:00"/>
    <x v="315"/>
    <n v="41"/>
  </r>
  <r>
    <x v="75"/>
    <x v="247"/>
    <x v="4"/>
    <x v="6"/>
    <s v="WW62IHA"/>
    <x v="994"/>
    <d v="2020-06-13T00:00:00"/>
    <x v="316"/>
    <n v="147"/>
  </r>
  <r>
    <x v="74"/>
    <x v="244"/>
    <x v="3"/>
    <x v="3"/>
    <s v="XO63ZHC"/>
    <x v="1287"/>
    <d v="2020-06-27T00:00:00"/>
    <x v="316"/>
    <n v="1146"/>
  </r>
  <r>
    <x v="74"/>
    <x v="244"/>
    <x v="3"/>
    <x v="3"/>
    <s v="XL25YTA"/>
    <x v="530"/>
    <d v="2020-06-27T00:00:00"/>
    <x v="316"/>
    <n v="1123"/>
  </r>
  <r>
    <x v="73"/>
    <x v="253"/>
    <x v="3"/>
    <x v="2"/>
    <s v="WW57QGA"/>
    <x v="5"/>
    <d v="2020-05-21T00:00:00"/>
    <x v="316"/>
    <n v="112"/>
  </r>
  <r>
    <x v="75"/>
    <x v="246"/>
    <x v="3"/>
    <x v="2"/>
    <s v="XA72MGA"/>
    <x v="549"/>
    <d v="2020-07-23T00:00:00"/>
    <x v="317"/>
    <n v="119"/>
  </r>
  <r>
    <x v="74"/>
    <x v="244"/>
    <x v="3"/>
    <x v="2"/>
    <s v="XL25UGA"/>
    <x v="41"/>
    <d v="2020-07-02T00:00:00"/>
    <x v="317"/>
    <n v="61"/>
  </r>
  <r>
    <x v="74"/>
    <x v="244"/>
    <x v="3"/>
    <x v="1"/>
    <s v="XL26A5A"/>
    <x v="371"/>
    <d v="2020-07-02T00:00:00"/>
    <x v="317"/>
    <n v="294"/>
  </r>
  <r>
    <x v="74"/>
    <x v="240"/>
    <x v="4"/>
    <x v="2"/>
    <s v="XL90VGA"/>
    <x v="121"/>
    <d v="2020-07-23T00:00:00"/>
    <x v="317"/>
    <n v="83"/>
  </r>
  <r>
    <x v="76"/>
    <x v="248"/>
    <x v="3"/>
    <x v="2"/>
    <s v="XA71VGA"/>
    <x v="691"/>
    <d v="2020-07-23T00:00:00"/>
    <x v="317"/>
    <n v="146"/>
  </r>
  <r>
    <x v="78"/>
    <x v="251"/>
    <x v="3"/>
    <x v="2"/>
    <s v="WW41JGA"/>
    <x v="400"/>
    <d v="2020-07-23T00:00:00"/>
    <x v="317"/>
    <n v="458"/>
  </r>
  <r>
    <x v="74"/>
    <x v="244"/>
    <x v="3"/>
    <x v="2"/>
    <s v="XT95BGA"/>
    <x v="856"/>
    <d v="2020-06-25T00:00:00"/>
    <x v="318"/>
    <n v="278"/>
  </r>
  <r>
    <x v="74"/>
    <x v="244"/>
    <x v="3"/>
    <x v="2"/>
    <s v="XT95CGA"/>
    <x v="54"/>
    <d v="2020-06-25T00:00:00"/>
    <x v="318"/>
    <n v="18"/>
  </r>
  <r>
    <x v="74"/>
    <x v="240"/>
    <x v="4"/>
    <x v="3"/>
    <s v="XT93MTA"/>
    <x v="32"/>
    <d v="2020-07-11T00:00:00"/>
    <x v="319"/>
    <n v="280"/>
  </r>
  <r>
    <x v="74"/>
    <x v="240"/>
    <x v="4"/>
    <x v="6"/>
    <s v="XT93NHA"/>
    <x v="589"/>
    <d v="2020-07-11T00:00:00"/>
    <x v="319"/>
    <n v="97"/>
  </r>
  <r>
    <x v="74"/>
    <x v="244"/>
    <x v="3"/>
    <x v="6"/>
    <s v="XT95DHA"/>
    <x v="490"/>
    <d v="2020-06-20T00:00:00"/>
    <x v="320"/>
    <n v="2394"/>
  </r>
  <r>
    <x v="74"/>
    <x v="244"/>
    <x v="3"/>
    <x v="6"/>
    <s v="XT95EHA"/>
    <x v="27"/>
    <d v="2020-06-20T00:00:00"/>
    <x v="320"/>
    <n v="139"/>
  </r>
  <r>
    <x v="80"/>
    <x v="258"/>
    <x v="3"/>
    <x v="2"/>
    <s v="WW61SGA"/>
    <x v="68"/>
    <d v="2020-06-25T00:00:00"/>
    <x v="321"/>
    <n v="50"/>
  </r>
  <r>
    <x v="74"/>
    <x v="244"/>
    <x v="3"/>
    <x v="5"/>
    <s v="XP77L0C"/>
    <x v="226"/>
    <d v="2020-07-14T00:00:00"/>
    <x v="321"/>
    <n v="220"/>
  </r>
  <r>
    <x v="74"/>
    <x v="244"/>
    <x v="3"/>
    <x v="3"/>
    <s v="XT93QTA"/>
    <x v="1288"/>
    <d v="2020-07-11T00:00:00"/>
    <x v="321"/>
    <n v="3960"/>
  </r>
  <r>
    <x v="55"/>
    <x v="204"/>
    <x v="3"/>
    <x v="6"/>
    <s v="WW47PHA"/>
    <x v="1289"/>
    <d v="2020-08-01T00:00:00"/>
    <x v="322"/>
    <n v="618"/>
  </r>
  <r>
    <x v="55"/>
    <x v="204"/>
    <x v="3"/>
    <x v="3"/>
    <s v="XX13QTA"/>
    <x v="825"/>
    <d v="2020-08-01T00:00:00"/>
    <x v="322"/>
    <n v="1658"/>
  </r>
  <r>
    <x v="80"/>
    <x v="258"/>
    <x v="3"/>
    <x v="6"/>
    <s v="WW64QHA"/>
    <x v="14"/>
    <d v="2020-06-20T00:00:00"/>
    <x v="322"/>
    <n v="374"/>
  </r>
  <r>
    <x v="74"/>
    <x v="244"/>
    <x v="3"/>
    <x v="6"/>
    <s v="XT93UHA"/>
    <x v="1290"/>
    <d v="2020-07-11T00:00:00"/>
    <x v="322"/>
    <n v="1031"/>
  </r>
  <r>
    <x v="76"/>
    <x v="248"/>
    <x v="3"/>
    <x v="6"/>
    <s v="XA72DHA"/>
    <x v="1291"/>
    <d v="2020-07-18T00:00:00"/>
    <x v="322"/>
    <n v="2358"/>
  </r>
  <r>
    <x v="76"/>
    <x v="249"/>
    <x v="4"/>
    <x v="6"/>
    <s v="WW57WHA"/>
    <x v="890"/>
    <d v="2020-07-18T00:00:00"/>
    <x v="322"/>
    <n v="239"/>
  </r>
  <r>
    <x v="78"/>
    <x v="251"/>
    <x v="3"/>
    <x v="6"/>
    <s v="WW40CHA"/>
    <x v="1292"/>
    <d v="2020-07-18T00:00:00"/>
    <x v="322"/>
    <n v="4550"/>
  </r>
  <r>
    <x v="78"/>
    <x v="252"/>
    <x v="4"/>
    <x v="6"/>
    <s v="WW40ZHA"/>
    <x v="624"/>
    <d v="2020-07-18T00:00:00"/>
    <x v="322"/>
    <n v="329"/>
  </r>
  <r>
    <x v="55"/>
    <x v="204"/>
    <x v="3"/>
    <x v="1"/>
    <s v="WW48M5A"/>
    <x v="176"/>
    <d v="2020-08-06T00:00:00"/>
    <x v="323"/>
    <n v="241"/>
  </r>
  <r>
    <x v="55"/>
    <x v="204"/>
    <x v="3"/>
    <x v="2"/>
    <s v="WW48YGA"/>
    <x v="328"/>
    <d v="2020-08-06T00:00:00"/>
    <x v="323"/>
    <n v="116"/>
  </r>
  <r>
    <x v="74"/>
    <x v="244"/>
    <x v="3"/>
    <x v="2"/>
    <s v="XT93OGA"/>
    <x v="138"/>
    <d v="2020-07-16T00:00:00"/>
    <x v="323"/>
    <n v="59"/>
  </r>
  <r>
    <x v="74"/>
    <x v="244"/>
    <x v="3"/>
    <x v="1"/>
    <s v="XT93R5A"/>
    <x v="315"/>
    <d v="2020-07-16T00:00:00"/>
    <x v="323"/>
    <n v="300"/>
  </r>
  <r>
    <x v="74"/>
    <x v="240"/>
    <x v="4"/>
    <x v="1"/>
    <s v="XT93P5A"/>
    <x v="7"/>
    <d v="2020-07-16T00:00:00"/>
    <x v="323"/>
    <n v="104"/>
  </r>
  <r>
    <x v="79"/>
    <x v="242"/>
    <x v="3"/>
    <x v="2"/>
    <s v="XV47LGA"/>
    <x v="146"/>
    <d v="2020-07-09T00:00:00"/>
    <x v="324"/>
    <n v="110"/>
  </r>
  <r>
    <x v="80"/>
    <x v="258"/>
    <x v="3"/>
    <x v="5"/>
    <n v="1582909"/>
    <x v="376"/>
    <d v="2020-07-13T00:00:00"/>
    <x v="324"/>
    <n v="20"/>
  </r>
  <r>
    <x v="55"/>
    <x v="204"/>
    <x v="3"/>
    <x v="6"/>
    <s v="XX15MHA"/>
    <x v="554"/>
    <d v="2020-08-08T00:00:00"/>
    <x v="325"/>
    <n v="967"/>
  </r>
  <r>
    <x v="75"/>
    <x v="246"/>
    <x v="3"/>
    <x v="6"/>
    <s v="XA71AHA"/>
    <x v="1293"/>
    <d v="2020-07-18T00:00:00"/>
    <x v="325"/>
    <n v="1690"/>
  </r>
  <r>
    <x v="74"/>
    <x v="244"/>
    <x v="3"/>
    <x v="6"/>
    <s v="XT82VHA"/>
    <x v="1040"/>
    <d v="2020-08-08T00:00:00"/>
    <x v="325"/>
    <n v="441"/>
  </r>
  <r>
    <x v="74"/>
    <x v="240"/>
    <x v="4"/>
    <x v="6"/>
    <s v="XT82YHA"/>
    <x v="125"/>
    <d v="2020-08-08T00:00:00"/>
    <x v="325"/>
    <n v="145"/>
  </r>
  <r>
    <x v="74"/>
    <x v="240"/>
    <x v="4"/>
    <x v="3"/>
    <s v="XT83ATA"/>
    <x v="673"/>
    <d v="2020-08-08T00:00:00"/>
    <x v="325"/>
    <n v="354"/>
  </r>
  <r>
    <x v="76"/>
    <x v="248"/>
    <x v="3"/>
    <x v="6"/>
    <s v="XA71FHA"/>
    <x v="1294"/>
    <d v="2020-07-18T00:00:00"/>
    <x v="325"/>
    <n v="2068"/>
  </r>
  <r>
    <x v="73"/>
    <x v="237"/>
    <x v="4"/>
    <x v="6"/>
    <s v="WW72XHA"/>
    <x v="135"/>
    <d v="2020-08-08T00:00:00"/>
    <x v="325"/>
    <n v="47"/>
  </r>
  <r>
    <x v="75"/>
    <x v="246"/>
    <x v="3"/>
    <x v="2"/>
    <s v="XA71OGA"/>
    <x v="131"/>
    <d v="2020-07-23T00:00:00"/>
    <x v="326"/>
    <n v="179"/>
  </r>
  <r>
    <x v="74"/>
    <x v="244"/>
    <x v="3"/>
    <x v="1"/>
    <s v="XT82T5A"/>
    <x v="205"/>
    <d v="2020-08-13T00:00:00"/>
    <x v="326"/>
    <n v="198"/>
  </r>
  <r>
    <x v="74"/>
    <x v="240"/>
    <x v="4"/>
    <x v="1"/>
    <s v="XT82X5A"/>
    <x v="43"/>
    <d v="2020-08-13T00:00:00"/>
    <x v="326"/>
    <n v="160"/>
  </r>
  <r>
    <x v="74"/>
    <x v="244"/>
    <x v="3"/>
    <x v="1"/>
    <s v="XT93OGB"/>
    <x v="201"/>
    <d v="2020-08-11T00:00:00"/>
    <x v="327"/>
    <n v="73"/>
  </r>
  <r>
    <x v="75"/>
    <x v="247"/>
    <x v="4"/>
    <x v="6"/>
    <s v="WW62MHA"/>
    <x v="277"/>
    <d v="2020-08-15T00:00:00"/>
    <x v="328"/>
    <n v="94"/>
  </r>
  <r>
    <x v="74"/>
    <x v="244"/>
    <x v="3"/>
    <x v="6"/>
    <s v="XX14JHA"/>
    <x v="554"/>
    <d v="2020-08-15T00:00:00"/>
    <x v="328"/>
    <n v="954"/>
  </r>
  <r>
    <x v="76"/>
    <x v="257"/>
    <x v="4"/>
    <x v="6"/>
    <s v="WW44AHA"/>
    <x v="138"/>
    <d v="2020-08-15T00:00:00"/>
    <x v="328"/>
    <n v="61"/>
  </r>
  <r>
    <x v="76"/>
    <x v="248"/>
    <x v="3"/>
    <x v="5"/>
    <s v="XD36D0A"/>
    <x v="30"/>
    <d v="2020-07-20T00:00:00"/>
    <x v="328"/>
    <n v="25"/>
  </r>
  <r>
    <x v="76"/>
    <x v="248"/>
    <x v="3"/>
    <x v="2"/>
    <s v="XA70XGA"/>
    <x v="953"/>
    <d v="2020-07-23T00:00:00"/>
    <x v="329"/>
    <n v="253"/>
  </r>
  <r>
    <x v="75"/>
    <x v="246"/>
    <x v="3"/>
    <x v="5"/>
    <s v="XD36C0A"/>
    <x v="1295"/>
    <d v="2020-07-21T00:00:00"/>
    <x v="330"/>
    <n v="834"/>
  </r>
  <r>
    <x v="74"/>
    <x v="244"/>
    <x v="3"/>
    <x v="3"/>
    <s v="XX14QTA"/>
    <x v="1183"/>
    <d v="2020-08-08T00:00:00"/>
    <x v="331"/>
    <n v="1294"/>
  </r>
  <r>
    <x v="78"/>
    <x v="259"/>
    <x v="3"/>
    <x v="1"/>
    <s v="XG84J5A"/>
    <x v="619"/>
    <d v="2020-06-25T00:00:00"/>
    <x v="332"/>
    <n v="294"/>
  </r>
  <r>
    <x v="78"/>
    <x v="259"/>
    <x v="3"/>
    <x v="2"/>
    <s v="XG84KGA"/>
    <x v="115"/>
    <d v="2020-06-25T00:00:00"/>
    <x v="332"/>
    <n v="193"/>
  </r>
  <r>
    <x v="78"/>
    <x v="260"/>
    <x v="4"/>
    <x v="1"/>
    <s v="XG84P5A"/>
    <x v="345"/>
    <d v="2020-06-25T00:00:00"/>
    <x v="332"/>
    <n v="148"/>
  </r>
  <r>
    <x v="78"/>
    <x v="260"/>
    <x v="4"/>
    <x v="2"/>
    <s v="XG84XGA"/>
    <x v="155"/>
    <d v="2020-06-25T00:00:00"/>
    <x v="332"/>
    <n v="44"/>
  </r>
  <r>
    <x v="76"/>
    <x v="249"/>
    <x v="4"/>
    <x v="6"/>
    <s v="WW67PHA"/>
    <x v="345"/>
    <d v="2020-08-15T00:00:00"/>
    <x v="333"/>
    <n v="149"/>
  </r>
  <r>
    <x v="78"/>
    <x v="252"/>
    <x v="4"/>
    <x v="6"/>
    <s v="WW50DHA"/>
    <x v="162"/>
    <d v="2020-08-15T00:00:00"/>
    <x v="333"/>
    <n v="215"/>
  </r>
  <r>
    <x v="78"/>
    <x v="259"/>
    <x v="3"/>
    <x v="6"/>
    <s v="XG84LHA"/>
    <x v="1296"/>
    <d v="2020-06-20T00:00:00"/>
    <x v="333"/>
    <n v="769"/>
  </r>
  <r>
    <x v="78"/>
    <x v="259"/>
    <x v="3"/>
    <x v="3"/>
    <s v="XG84MTA"/>
    <x v="1297"/>
    <d v="2020-06-20T00:00:00"/>
    <x v="333"/>
    <n v="2742"/>
  </r>
  <r>
    <x v="78"/>
    <x v="260"/>
    <x v="4"/>
    <x v="3"/>
    <s v="XG84VTA"/>
    <x v="1077"/>
    <d v="2020-06-20T00:00:00"/>
    <x v="333"/>
    <n v="783"/>
  </r>
  <r>
    <x v="78"/>
    <x v="260"/>
    <x v="4"/>
    <x v="6"/>
    <s v="XG84YHA"/>
    <x v="257"/>
    <d v="2020-06-20T00:00:00"/>
    <x v="333"/>
    <n v="139"/>
  </r>
  <r>
    <x v="76"/>
    <x v="248"/>
    <x v="3"/>
    <x v="5"/>
    <n v="1582915"/>
    <x v="380"/>
    <d v="2020-08-10T00:00:00"/>
    <x v="334"/>
    <n v="21"/>
  </r>
  <r>
    <x v="78"/>
    <x v="259"/>
    <x v="3"/>
    <x v="5"/>
    <n v="1582911"/>
    <x v="376"/>
    <d v="2020-07-13T00:00:00"/>
    <x v="335"/>
    <n v="20"/>
  </r>
  <r>
    <x v="80"/>
    <x v="255"/>
    <x v="4"/>
    <x v="6"/>
    <s v="WW61AHA"/>
    <x v="294"/>
    <d v="2020-06-20T00:00:00"/>
    <x v="336"/>
    <n v="40"/>
  </r>
  <r>
    <x v="78"/>
    <x v="259"/>
    <x v="3"/>
    <x v="6"/>
    <s v="XG84IHA"/>
    <x v="1298"/>
    <d v="2020-07-18T00:00:00"/>
    <x v="337"/>
    <n v="729"/>
  </r>
  <r>
    <x v="78"/>
    <x v="260"/>
    <x v="4"/>
    <x v="6"/>
    <s v="XG84SHA"/>
    <x v="201"/>
    <d v="2020-07-18T00:00:00"/>
    <x v="337"/>
    <n v="73"/>
  </r>
  <r>
    <x v="78"/>
    <x v="260"/>
    <x v="4"/>
    <x v="6"/>
    <s v="XG84RHA"/>
    <x v="135"/>
    <d v="2020-08-15T00:00:00"/>
    <x v="338"/>
    <n v="47"/>
  </r>
  <r>
    <x v="81"/>
    <x v="261"/>
    <x v="3"/>
    <x v="1"/>
    <s v="YZ29B5A"/>
    <x v="1168"/>
    <d v="2020-11-03T00:00:00"/>
    <x v="339"/>
    <n v="548"/>
  </r>
  <r>
    <x v="81"/>
    <x v="261"/>
    <x v="3"/>
    <x v="3"/>
    <s v="YZ29LTA"/>
    <x v="1299"/>
    <d v="2020-11-05T00:00:00"/>
    <x v="340"/>
    <n v="4439"/>
  </r>
  <r>
    <x v="5"/>
    <x v="79"/>
    <x v="3"/>
    <x v="3"/>
    <s v="YJ44IHA"/>
    <x v="278"/>
    <d v="2020-11-14T00:00:00"/>
    <x v="341"/>
    <n v="1253"/>
  </r>
  <r>
    <x v="5"/>
    <x v="80"/>
    <x v="4"/>
    <x v="3"/>
    <s v="YJ41OHA"/>
    <x v="68"/>
    <d v="2020-11-14T00:00:00"/>
    <x v="341"/>
    <n v="49"/>
  </r>
  <r>
    <x v="5"/>
    <x v="80"/>
    <x v="4"/>
    <x v="3"/>
    <s v="YJ44GTA"/>
    <x v="68"/>
    <d v="2020-11-14T00:00:00"/>
    <x v="342"/>
    <n v="52"/>
  </r>
  <r>
    <x v="5"/>
    <x v="79"/>
    <x v="3"/>
    <x v="1"/>
    <s v="YJ43NGA"/>
    <x v="344"/>
    <d v="2020-11-19T00:00:00"/>
    <x v="343"/>
    <n v="118"/>
  </r>
  <r>
    <x v="5"/>
    <x v="79"/>
    <x v="3"/>
    <x v="1"/>
    <s v="YJ42A5A"/>
    <x v="7"/>
    <d v="2020-11-19T00:00:00"/>
    <x v="343"/>
    <n v="98"/>
  </r>
  <r>
    <x v="5"/>
    <x v="80"/>
    <x v="4"/>
    <x v="1"/>
    <s v="YJ44QGA"/>
    <x v="52"/>
    <d v="2020-11-19T00:00:00"/>
    <x v="344"/>
    <n v="30"/>
  </r>
  <r>
    <x v="82"/>
    <x v="262"/>
    <x v="4"/>
    <x v="3"/>
    <s v="ONLINE"/>
    <x v="1300"/>
    <d v="2020-12-05T00:00:00"/>
    <x v="345"/>
    <n v="1093"/>
  </r>
  <r>
    <x v="82"/>
    <x v="262"/>
    <x v="4"/>
    <x v="3"/>
    <s v="RETAIL"/>
    <x v="1301"/>
    <d v="2020-12-05T00:00:00"/>
    <x v="345"/>
    <n v="3642"/>
  </r>
  <r>
    <x v="82"/>
    <x v="263"/>
    <x v="3"/>
    <x v="3"/>
    <s v="ONLINE"/>
    <x v="1302"/>
    <d v="2020-12-05T00:00:00"/>
    <x v="345"/>
    <n v="6046"/>
  </r>
  <r>
    <x v="82"/>
    <x v="263"/>
    <x v="3"/>
    <x v="3"/>
    <s v="RETAIL"/>
    <x v="1303"/>
    <d v="2020-12-05T00:00:00"/>
    <x v="345"/>
    <n v="8196"/>
  </r>
  <r>
    <x v="83"/>
    <x v="264"/>
    <x v="4"/>
    <x v="1"/>
    <s v="ONLINE"/>
    <x v="240"/>
    <d v="2020-12-05T00:00:00"/>
    <x v="345"/>
    <n v="108"/>
  </r>
  <r>
    <x v="83"/>
    <x v="265"/>
    <x v="3"/>
    <x v="1"/>
    <s v="ONLINE"/>
    <x v="884"/>
    <d v="2020-12-05T00:00:00"/>
    <x v="345"/>
    <n v="303"/>
  </r>
  <r>
    <x v="84"/>
    <x v="265"/>
    <x v="3"/>
    <x v="1"/>
    <s v="RETAIL"/>
    <x v="238"/>
    <d v="2020-12-05T00:00:00"/>
    <x v="345"/>
    <n v="208"/>
  </r>
  <r>
    <x v="82"/>
    <x v="263"/>
    <x v="3"/>
    <x v="5"/>
    <s v="FRANCHISE"/>
    <x v="242"/>
    <d v="2020-12-06T00:00:00"/>
    <x v="346"/>
    <n v="36"/>
  </r>
  <r>
    <x v="82"/>
    <x v="263"/>
    <x v="3"/>
    <x v="5"/>
    <s v="FRANCHISE"/>
    <x v="57"/>
    <d v="2020-12-06T00:00:00"/>
    <x v="346"/>
    <n v="12"/>
  </r>
  <r>
    <x v="85"/>
    <x v="266"/>
    <x v="3"/>
    <x v="5"/>
    <s v="FRANCHISE"/>
    <x v="285"/>
    <d v="2020-12-06T00:00:00"/>
    <x v="346"/>
    <n v="15"/>
  </r>
  <r>
    <x v="86"/>
    <x v="267"/>
    <x v="3"/>
    <x v="12"/>
    <s v="ONLINE"/>
    <x v="52"/>
    <d v="2020-12-06T00:00:00"/>
    <x v="346"/>
    <n v="30"/>
  </r>
  <r>
    <x v="87"/>
    <x v="268"/>
    <x v="3"/>
    <x v="5"/>
    <s v="FRANCHISE"/>
    <x v="138"/>
    <d v="2020-12-06T00:00:00"/>
    <x v="346"/>
    <n v="59"/>
  </r>
  <r>
    <x v="83"/>
    <x v="264"/>
    <x v="4"/>
    <x v="5"/>
    <s v="FRANCHISE"/>
    <x v="57"/>
    <d v="2020-12-06T00:00:00"/>
    <x v="346"/>
    <n v="12"/>
  </r>
  <r>
    <x v="83"/>
    <x v="265"/>
    <x v="3"/>
    <x v="12"/>
    <s v="FRANCHISE"/>
    <x v="585"/>
    <d v="2020-12-06T00:00:00"/>
    <x v="346"/>
    <n v="438"/>
  </r>
  <r>
    <x v="83"/>
    <x v="265"/>
    <x v="3"/>
    <x v="5"/>
    <s v="FRANCHISE"/>
    <x v="860"/>
    <d v="2020-12-06T00:00:00"/>
    <x v="346"/>
    <n v="34"/>
  </r>
  <r>
    <x v="83"/>
    <x v="265"/>
    <x v="3"/>
    <x v="5"/>
    <s v="FRANCHISE"/>
    <x v="1228"/>
    <d v="2020-12-06T00:00:00"/>
    <x v="346"/>
    <n v="592"/>
  </r>
  <r>
    <x v="83"/>
    <x v="265"/>
    <x v="3"/>
    <x v="5"/>
    <s v="FRANCHISE"/>
    <x v="477"/>
    <d v="2020-12-06T00:00:00"/>
    <x v="346"/>
    <n v="28"/>
  </r>
  <r>
    <x v="88"/>
    <x v="269"/>
    <x v="3"/>
    <x v="7"/>
    <s v="RETAIL"/>
    <x v="238"/>
    <d v="2020-12-06T00:00:00"/>
    <x v="346"/>
    <n v="208"/>
  </r>
  <r>
    <x v="88"/>
    <x v="269"/>
    <x v="3"/>
    <x v="12"/>
    <s v="ONLINE"/>
    <x v="68"/>
    <d v="2020-12-06T00:00:00"/>
    <x v="346"/>
    <n v="50"/>
  </r>
  <r>
    <x v="89"/>
    <x v="270"/>
    <x v="3"/>
    <x v="7"/>
    <s v="RETAIL"/>
    <x v="554"/>
    <d v="2020-12-06T00:00:00"/>
    <x v="346"/>
    <n v="1008"/>
  </r>
  <r>
    <x v="90"/>
    <x v="271"/>
    <x v="3"/>
    <x v="5"/>
    <s v="FRANCHISE"/>
    <x v="160"/>
    <d v="2020-12-06T00:00:00"/>
    <x v="346"/>
    <n v="55"/>
  </r>
  <r>
    <x v="82"/>
    <x v="262"/>
    <x v="4"/>
    <x v="1"/>
    <s v="ONLINE"/>
    <x v="1304"/>
    <d v="2020-12-07T00:00:00"/>
    <x v="347"/>
    <n v="282"/>
  </r>
  <r>
    <x v="82"/>
    <x v="262"/>
    <x v="4"/>
    <x v="1"/>
    <s v="RETAIL"/>
    <x v="323"/>
    <d v="2020-12-07T00:00:00"/>
    <x v="347"/>
    <n v="556"/>
  </r>
  <r>
    <x v="82"/>
    <x v="263"/>
    <x v="3"/>
    <x v="1"/>
    <s v="ONLINE"/>
    <x v="942"/>
    <d v="2020-12-07T00:00:00"/>
    <x v="347"/>
    <n v="854"/>
  </r>
  <r>
    <x v="82"/>
    <x v="263"/>
    <x v="3"/>
    <x v="1"/>
    <s v="RETAIL"/>
    <x v="671"/>
    <d v="2020-12-07T00:00:00"/>
    <x v="347"/>
    <n v="969"/>
  </r>
  <r>
    <x v="91"/>
    <x v="272"/>
    <x v="3"/>
    <x v="12"/>
    <s v="FRANCHISE"/>
    <x v="162"/>
    <d v="2020-12-07T00:00:00"/>
    <x v="347"/>
    <n v="214"/>
  </r>
  <r>
    <x v="91"/>
    <x v="272"/>
    <x v="3"/>
    <x v="5"/>
    <s v="FRANCHISE"/>
    <x v="6"/>
    <d v="2020-12-07T00:00:00"/>
    <x v="347"/>
    <n v="24"/>
  </r>
  <r>
    <x v="91"/>
    <x v="272"/>
    <x v="3"/>
    <x v="5"/>
    <s v="FRANCHISE"/>
    <x v="494"/>
    <d v="2020-12-07T00:00:00"/>
    <x v="347"/>
    <n v="384"/>
  </r>
  <r>
    <x v="83"/>
    <x v="264"/>
    <x v="4"/>
    <x v="3"/>
    <s v="ONLINE"/>
    <x v="723"/>
    <d v="2020-12-08T00:00:00"/>
    <x v="348"/>
    <n v="554"/>
  </r>
  <r>
    <x v="83"/>
    <x v="265"/>
    <x v="3"/>
    <x v="3"/>
    <s v="ONLINE"/>
    <x v="1305"/>
    <d v="2020-12-08T00:00:00"/>
    <x v="348"/>
    <n v="2508"/>
  </r>
  <r>
    <x v="84"/>
    <x v="265"/>
    <x v="3"/>
    <x v="3"/>
    <s v="RETAIL"/>
    <x v="275"/>
    <d v="2020-12-08T00:00:00"/>
    <x v="348"/>
    <n v="1010"/>
  </r>
  <r>
    <x v="85"/>
    <x v="266"/>
    <x v="3"/>
    <x v="5"/>
    <s v="FRANCHISE"/>
    <x v="380"/>
    <d v="2020-12-13T00:00:00"/>
    <x v="349"/>
    <n v="21"/>
  </r>
  <r>
    <x v="86"/>
    <x v="267"/>
    <x v="3"/>
    <x v="3"/>
    <s v="ONLINE"/>
    <x v="403"/>
    <d v="2020-12-13T00:00:00"/>
    <x v="349"/>
    <n v="931"/>
  </r>
  <r>
    <x v="87"/>
    <x v="273"/>
    <x v="4"/>
    <x v="3"/>
    <s v="ONLINE"/>
    <x v="595"/>
    <d v="2020-12-13T00:00:00"/>
    <x v="349"/>
    <n v="228"/>
  </r>
  <r>
    <x v="87"/>
    <x v="273"/>
    <x v="4"/>
    <x v="3"/>
    <s v="ONLINE"/>
    <x v="819"/>
    <d v="2020-12-13T00:00:00"/>
    <x v="349"/>
    <n v="959"/>
  </r>
  <r>
    <x v="87"/>
    <x v="268"/>
    <x v="3"/>
    <x v="3"/>
    <s v="ONLINE"/>
    <x v="844"/>
    <d v="2020-12-13T00:00:00"/>
    <x v="349"/>
    <n v="1253"/>
  </r>
  <r>
    <x v="87"/>
    <x v="268"/>
    <x v="3"/>
    <x v="3"/>
    <s v="RETAIL"/>
    <x v="472"/>
    <d v="2020-12-13T00:00:00"/>
    <x v="349"/>
    <n v="1448"/>
  </r>
  <r>
    <x v="87"/>
    <x v="268"/>
    <x v="3"/>
    <x v="5"/>
    <s v="FRANCHISE"/>
    <x v="828"/>
    <d v="2020-12-13T00:00:00"/>
    <x v="349"/>
    <n v="23"/>
  </r>
  <r>
    <x v="87"/>
    <x v="268"/>
    <x v="3"/>
    <x v="5"/>
    <s v="FRANCHISE"/>
    <x v="1306"/>
    <d v="2020-12-13T00:00:00"/>
    <x v="349"/>
    <n v="1476"/>
  </r>
  <r>
    <x v="87"/>
    <x v="268"/>
    <x v="3"/>
    <x v="12"/>
    <s v="FRANCHISE"/>
    <x v="870"/>
    <d v="2020-12-13T00:00:00"/>
    <x v="349"/>
    <n v="918"/>
  </r>
  <r>
    <x v="83"/>
    <x v="264"/>
    <x v="4"/>
    <x v="3"/>
    <s v="ONLINE"/>
    <x v="494"/>
    <d v="2020-12-13T00:00:00"/>
    <x v="349"/>
    <n v="393"/>
  </r>
  <r>
    <x v="83"/>
    <x v="264"/>
    <x v="4"/>
    <x v="3"/>
    <s v="ONLINE"/>
    <x v="652"/>
    <d v="2020-12-13T00:00:00"/>
    <x v="349"/>
    <n v="251"/>
  </r>
  <r>
    <x v="83"/>
    <x v="264"/>
    <x v="4"/>
    <x v="3"/>
    <s v="RETAIL"/>
    <x v="87"/>
    <d v="2020-12-13T00:00:00"/>
    <x v="349"/>
    <n v="70"/>
  </r>
  <r>
    <x v="83"/>
    <x v="265"/>
    <x v="3"/>
    <x v="3"/>
    <s v="ONLINE"/>
    <x v="1307"/>
    <d v="2020-12-13T00:00:00"/>
    <x v="349"/>
    <n v="2887"/>
  </r>
  <r>
    <x v="83"/>
    <x v="265"/>
    <x v="3"/>
    <x v="3"/>
    <s v="ONLINE"/>
    <x v="1305"/>
    <d v="2020-12-13T00:00:00"/>
    <x v="349"/>
    <n v="2399"/>
  </r>
  <r>
    <x v="83"/>
    <x v="265"/>
    <x v="3"/>
    <x v="5"/>
    <s v="FRANCHISE"/>
    <x v="453"/>
    <d v="2020-12-13T00:00:00"/>
    <x v="349"/>
    <n v="230"/>
  </r>
  <r>
    <x v="83"/>
    <x v="265"/>
    <x v="3"/>
    <x v="5"/>
    <s v="FRANCHISE"/>
    <x v="380"/>
    <d v="2020-12-13T00:00:00"/>
    <x v="349"/>
    <n v="21"/>
  </r>
  <r>
    <x v="83"/>
    <x v="265"/>
    <x v="3"/>
    <x v="12"/>
    <s v="FRANCHISE"/>
    <x v="461"/>
    <d v="2020-12-13T00:00:00"/>
    <x v="349"/>
    <n v="76"/>
  </r>
  <r>
    <x v="92"/>
    <x v="274"/>
    <x v="4"/>
    <x v="3"/>
    <s v="ONLINE"/>
    <x v="311"/>
    <d v="2020-12-13T00:00:00"/>
    <x v="349"/>
    <n v="82"/>
  </r>
  <r>
    <x v="92"/>
    <x v="274"/>
    <x v="4"/>
    <x v="3"/>
    <s v="ONLINE"/>
    <x v="69"/>
    <d v="2020-12-13T00:00:00"/>
    <x v="349"/>
    <n v="163"/>
  </r>
  <r>
    <x v="92"/>
    <x v="275"/>
    <x v="3"/>
    <x v="3"/>
    <s v="ONLINE"/>
    <x v="956"/>
    <d v="2020-12-13T00:00:00"/>
    <x v="349"/>
    <n v="1063"/>
  </r>
  <r>
    <x v="92"/>
    <x v="275"/>
    <x v="3"/>
    <x v="3"/>
    <s v="ONLINE"/>
    <x v="182"/>
    <d v="2020-12-13T00:00:00"/>
    <x v="349"/>
    <n v="634"/>
  </r>
  <r>
    <x v="92"/>
    <x v="275"/>
    <x v="3"/>
    <x v="3"/>
    <s v="RETAIL"/>
    <x v="1308"/>
    <d v="2020-12-13T00:00:00"/>
    <x v="349"/>
    <n v="1841"/>
  </r>
  <r>
    <x v="88"/>
    <x v="269"/>
    <x v="3"/>
    <x v="3"/>
    <s v="ONLINE"/>
    <x v="819"/>
    <d v="2020-12-13T00:00:00"/>
    <x v="349"/>
    <n v="989"/>
  </r>
  <r>
    <x v="93"/>
    <x v="276"/>
    <x v="3"/>
    <x v="3"/>
    <s v="ONLINE"/>
    <x v="204"/>
    <d v="2020-12-13T00:00:00"/>
    <x v="349"/>
    <n v="316"/>
  </r>
  <r>
    <x v="93"/>
    <x v="276"/>
    <x v="3"/>
    <x v="3"/>
    <s v="RETAIL"/>
    <x v="1309"/>
    <d v="2020-12-13T00:00:00"/>
    <x v="349"/>
    <n v="2125"/>
  </r>
  <r>
    <x v="90"/>
    <x v="271"/>
    <x v="3"/>
    <x v="5"/>
    <s v="FRANCHISE"/>
    <x v="242"/>
    <d v="2020-12-13T00:00:00"/>
    <x v="349"/>
    <n v="36"/>
  </r>
  <r>
    <x v="90"/>
    <x v="271"/>
    <x v="3"/>
    <x v="3"/>
    <s v="RETAIL"/>
    <x v="1310"/>
    <d v="2020-12-13T00:00:00"/>
    <x v="349"/>
    <n v="5038"/>
  </r>
  <r>
    <x v="90"/>
    <x v="277"/>
    <x v="4"/>
    <x v="3"/>
    <s v="ONLINE"/>
    <x v="187"/>
    <d v="2020-12-13T00:00:00"/>
    <x v="349"/>
    <n v="1153"/>
  </r>
  <r>
    <x v="90"/>
    <x v="277"/>
    <x v="4"/>
    <x v="3"/>
    <s v="RETAIL"/>
    <x v="43"/>
    <d v="2020-12-13T00:00:00"/>
    <x v="349"/>
    <n v="159"/>
  </r>
  <r>
    <x v="87"/>
    <x v="268"/>
    <x v="3"/>
    <x v="3"/>
    <s v="ONLINE"/>
    <x v="1311"/>
    <d v="2020-12-14T00:00:00"/>
    <x v="350"/>
    <n v="3918"/>
  </r>
  <r>
    <x v="92"/>
    <x v="274"/>
    <x v="4"/>
    <x v="5"/>
    <s v="FRANCHISE"/>
    <x v="57"/>
    <d v="2020-12-14T00:00:00"/>
    <x v="350"/>
    <n v="12"/>
  </r>
  <r>
    <x v="90"/>
    <x v="271"/>
    <x v="3"/>
    <x v="12"/>
    <s v="FRANCHISE"/>
    <x v="602"/>
    <d v="2020-12-14T00:00:00"/>
    <x v="350"/>
    <n v="816"/>
  </r>
  <r>
    <x v="90"/>
    <x v="271"/>
    <x v="3"/>
    <x v="5"/>
    <s v="FRANCHISE"/>
    <x v="1312"/>
    <d v="2020-12-14T00:00:00"/>
    <x v="350"/>
    <n v="1184"/>
  </r>
  <r>
    <x v="90"/>
    <x v="271"/>
    <x v="3"/>
    <x v="3"/>
    <s v="ONLINE"/>
    <x v="1313"/>
    <d v="2020-12-14T00:00:00"/>
    <x v="350"/>
    <n v="6066"/>
  </r>
  <r>
    <x v="90"/>
    <x v="277"/>
    <x v="4"/>
    <x v="5"/>
    <s v="FRANCHISE"/>
    <x v="517"/>
    <d v="2020-12-14T00:00:00"/>
    <x v="350"/>
    <n v="360"/>
  </r>
  <r>
    <x v="82"/>
    <x v="263"/>
    <x v="3"/>
    <x v="5"/>
    <s v="FRANCHISE"/>
    <x v="360"/>
    <d v="2020-12-15T00:00:00"/>
    <x v="351"/>
    <n v="14"/>
  </r>
  <r>
    <x v="82"/>
    <x v="263"/>
    <x v="3"/>
    <x v="12"/>
    <s v="ONLINE"/>
    <x v="594"/>
    <d v="2020-12-20T00:00:00"/>
    <x v="352"/>
    <n v="180"/>
  </r>
  <r>
    <x v="86"/>
    <x v="267"/>
    <x v="3"/>
    <x v="1"/>
    <s v="ONLINE"/>
    <x v="549"/>
    <d v="2020-12-20T00:00:00"/>
    <x v="352"/>
    <n v="120"/>
  </r>
  <r>
    <x v="87"/>
    <x v="273"/>
    <x v="4"/>
    <x v="1"/>
    <s v="ONLINE"/>
    <x v="40"/>
    <d v="2020-12-20T00:00:00"/>
    <x v="352"/>
    <n v="60"/>
  </r>
  <r>
    <x v="87"/>
    <x v="273"/>
    <x v="4"/>
    <x v="1"/>
    <s v="ONLINE"/>
    <x v="48"/>
    <d v="2020-12-20T00:00:00"/>
    <x v="352"/>
    <n v="185"/>
  </r>
  <r>
    <x v="87"/>
    <x v="273"/>
    <x v="4"/>
    <x v="3"/>
    <s v="ONLINE"/>
    <x v="471"/>
    <d v="2020-12-20T00:00:00"/>
    <x v="352"/>
    <n v="87"/>
  </r>
  <r>
    <x v="87"/>
    <x v="268"/>
    <x v="3"/>
    <x v="1"/>
    <s v="ONLINE"/>
    <x v="7"/>
    <d v="2020-12-20T00:00:00"/>
    <x v="352"/>
    <n v="104"/>
  </r>
  <r>
    <x v="87"/>
    <x v="268"/>
    <x v="3"/>
    <x v="1"/>
    <s v="ONLINE"/>
    <x v="504"/>
    <d v="2020-12-20T00:00:00"/>
    <x v="352"/>
    <n v="422"/>
  </r>
  <r>
    <x v="87"/>
    <x v="268"/>
    <x v="3"/>
    <x v="1"/>
    <s v="RETAIL"/>
    <x v="210"/>
    <d v="2020-12-20T00:00:00"/>
    <x v="352"/>
    <n v="167"/>
  </r>
  <r>
    <x v="83"/>
    <x v="264"/>
    <x v="4"/>
    <x v="1"/>
    <s v="ONLINE"/>
    <x v="102"/>
    <d v="2020-12-20T00:00:00"/>
    <x v="352"/>
    <n v="50"/>
  </r>
  <r>
    <x v="83"/>
    <x v="264"/>
    <x v="4"/>
    <x v="1"/>
    <s v="ONLINE"/>
    <x v="149"/>
    <d v="2020-12-20T00:00:00"/>
    <x v="352"/>
    <n v="51"/>
  </r>
  <r>
    <x v="83"/>
    <x v="264"/>
    <x v="4"/>
    <x v="1"/>
    <s v="RETAIL"/>
    <x v="52"/>
    <d v="2020-12-20T00:00:00"/>
    <x v="352"/>
    <n v="31"/>
  </r>
  <r>
    <x v="83"/>
    <x v="265"/>
    <x v="3"/>
    <x v="1"/>
    <s v="ONLINE"/>
    <x v="371"/>
    <d v="2020-12-20T00:00:00"/>
    <x v="352"/>
    <n v="288"/>
  </r>
  <r>
    <x v="83"/>
    <x v="265"/>
    <x v="3"/>
    <x v="1"/>
    <s v="ONLINE"/>
    <x v="884"/>
    <d v="2020-12-20T00:00:00"/>
    <x v="352"/>
    <n v="273"/>
  </r>
  <r>
    <x v="83"/>
    <x v="265"/>
    <x v="3"/>
    <x v="3"/>
    <s v="ONLINE"/>
    <x v="1314"/>
    <d v="2020-12-20T00:00:00"/>
    <x v="352"/>
    <n v="1810"/>
  </r>
  <r>
    <x v="92"/>
    <x v="274"/>
    <x v="4"/>
    <x v="1"/>
    <s v="ONLINE"/>
    <x v="860"/>
    <d v="2020-12-20T00:00:00"/>
    <x v="352"/>
    <n v="34"/>
  </r>
  <r>
    <x v="92"/>
    <x v="275"/>
    <x v="3"/>
    <x v="1"/>
    <s v="ONLINE"/>
    <x v="186"/>
    <d v="2020-12-20T00:00:00"/>
    <x v="352"/>
    <n v="72"/>
  </r>
  <r>
    <x v="92"/>
    <x v="275"/>
    <x v="3"/>
    <x v="1"/>
    <s v="ONLINE"/>
    <x v="146"/>
    <d v="2020-12-20T00:00:00"/>
    <x v="352"/>
    <n v="115"/>
  </r>
  <r>
    <x v="92"/>
    <x v="275"/>
    <x v="3"/>
    <x v="1"/>
    <s v="RETAIL"/>
    <x v="127"/>
    <d v="2020-12-20T00:00:00"/>
    <x v="352"/>
    <n v="192"/>
  </r>
  <r>
    <x v="88"/>
    <x v="269"/>
    <x v="3"/>
    <x v="1"/>
    <s v="ONLINE"/>
    <x v="5"/>
    <d v="2020-12-20T00:00:00"/>
    <x v="352"/>
    <n v="116"/>
  </r>
  <r>
    <x v="88"/>
    <x v="269"/>
    <x v="3"/>
    <x v="3"/>
    <s v="ONLINE"/>
    <x v="716"/>
    <d v="2020-12-20T00:00:00"/>
    <x v="352"/>
    <n v="353"/>
  </r>
  <r>
    <x v="93"/>
    <x v="276"/>
    <x v="3"/>
    <x v="1"/>
    <s v="RETAIL"/>
    <x v="841"/>
    <d v="2020-12-20T00:00:00"/>
    <x v="352"/>
    <n v="256"/>
  </r>
  <r>
    <x v="90"/>
    <x v="271"/>
    <x v="3"/>
    <x v="1"/>
    <s v="ONLINE"/>
    <x v="1282"/>
    <d v="2020-12-20T00:00:00"/>
    <x v="352"/>
    <n v="685"/>
  </r>
  <r>
    <x v="90"/>
    <x v="271"/>
    <x v="3"/>
    <x v="1"/>
    <s v="RETAIL"/>
    <x v="381"/>
    <d v="2020-12-20T00:00:00"/>
    <x v="352"/>
    <n v="541"/>
  </r>
  <r>
    <x v="90"/>
    <x v="277"/>
    <x v="4"/>
    <x v="1"/>
    <s v="ONLINE"/>
    <x v="774"/>
    <d v="2020-12-20T00:00:00"/>
    <x v="352"/>
    <n v="224"/>
  </r>
  <r>
    <x v="90"/>
    <x v="277"/>
    <x v="4"/>
    <x v="1"/>
    <s v="RETAIL"/>
    <x v="7"/>
    <d v="2020-12-20T00:00:00"/>
    <x v="352"/>
    <n v="104"/>
  </r>
  <r>
    <x v="90"/>
    <x v="277"/>
    <x v="4"/>
    <x v="3"/>
    <s v="ONLINE"/>
    <x v="121"/>
    <d v="2020-12-20T00:00:00"/>
    <x v="352"/>
    <n v="84"/>
  </r>
  <r>
    <x v="94"/>
    <x v="268"/>
    <x v="3"/>
    <x v="1"/>
    <s v="ONLINE"/>
    <x v="703"/>
    <d v="2020-12-26T00:00:00"/>
    <x v="353"/>
    <n v="141"/>
  </r>
  <r>
    <x v="82"/>
    <x v="262"/>
    <x v="4"/>
    <x v="3"/>
    <s v="ONLINE"/>
    <x v="129"/>
    <d v="2020-12-27T00:00:00"/>
    <x v="354"/>
    <n v="350"/>
  </r>
  <r>
    <x v="82"/>
    <x v="262"/>
    <x v="4"/>
    <x v="3"/>
    <s v="RETAIL"/>
    <x v="921"/>
    <d v="2020-12-27T00:00:00"/>
    <x v="354"/>
    <n v="684"/>
  </r>
  <r>
    <x v="82"/>
    <x v="263"/>
    <x v="3"/>
    <x v="3"/>
    <s v="ONLINE"/>
    <x v="1315"/>
    <d v="2020-12-27T00:00:00"/>
    <x v="354"/>
    <n v="2223"/>
  </r>
  <r>
    <x v="87"/>
    <x v="273"/>
    <x v="4"/>
    <x v="1"/>
    <s v="ONLINE"/>
    <x v="68"/>
    <d v="2020-12-27T00:00:00"/>
    <x v="354"/>
    <n v="52"/>
  </r>
  <r>
    <x v="83"/>
    <x v="265"/>
    <x v="3"/>
    <x v="1"/>
    <s v="ONLINE"/>
    <x v="196"/>
    <d v="2020-12-27T00:00:00"/>
    <x v="354"/>
    <n v="148"/>
  </r>
  <r>
    <x v="88"/>
    <x v="269"/>
    <x v="3"/>
    <x v="1"/>
    <s v="ONLINE"/>
    <x v="618"/>
    <d v="2020-12-27T00:00:00"/>
    <x v="354"/>
    <n v="58"/>
  </r>
  <r>
    <x v="94"/>
    <x v="268"/>
    <x v="3"/>
    <x v="3"/>
    <s v="ONLINE"/>
    <x v="554"/>
    <d v="2020-12-27T00:00:00"/>
    <x v="354"/>
    <n v="1010"/>
  </r>
  <r>
    <x v="90"/>
    <x v="277"/>
    <x v="4"/>
    <x v="1"/>
    <s v="ONLINE"/>
    <x v="135"/>
    <d v="2020-12-27T00:00:00"/>
    <x v="354"/>
    <n v="49"/>
  </r>
  <r>
    <x v="94"/>
    <x v="268"/>
    <x v="3"/>
    <x v="3"/>
    <s v="ONLINE"/>
    <x v="1316"/>
    <d v="2020-12-29T00:00:00"/>
    <x v="355"/>
    <n v="1469"/>
  </r>
  <r>
    <x v="82"/>
    <x v="262"/>
    <x v="4"/>
    <x v="1"/>
    <s v="RETAIL"/>
    <x v="1119"/>
    <d v="2021-01-03T00:00:00"/>
    <x v="356"/>
    <n v="235"/>
  </r>
  <r>
    <x v="82"/>
    <x v="263"/>
    <x v="3"/>
    <x v="1"/>
    <s v="ONLINE"/>
    <x v="866"/>
    <d v="2021-01-03T00:00:00"/>
    <x v="356"/>
    <n v="358"/>
  </r>
  <r>
    <x v="87"/>
    <x v="268"/>
    <x v="3"/>
    <x v="7"/>
    <s v="RETAIL"/>
    <x v="68"/>
    <d v="2021-01-03T00:00:00"/>
    <x v="356"/>
    <n v="52"/>
  </r>
  <r>
    <x v="92"/>
    <x v="275"/>
    <x v="3"/>
    <x v="7"/>
    <s v="RETAIL"/>
    <x v="68"/>
    <d v="2021-01-03T00:00:00"/>
    <x v="356"/>
    <n v="52"/>
  </r>
  <r>
    <x v="93"/>
    <x v="276"/>
    <x v="3"/>
    <x v="7"/>
    <s v="RETAIL"/>
    <x v="324"/>
    <d v="2021-01-03T00:00:00"/>
    <x v="356"/>
    <n v="322"/>
  </r>
  <r>
    <x v="94"/>
    <x v="268"/>
    <x v="3"/>
    <x v="1"/>
    <s v="ONLINE"/>
    <x v="7"/>
    <d v="2021-01-03T00:00:00"/>
    <x v="356"/>
    <n v="101"/>
  </r>
  <r>
    <x v="95"/>
    <x v="278"/>
    <x v="3"/>
    <x v="7"/>
    <s v="RETAIL"/>
    <x v="725"/>
    <d v="2021-01-04T00:00:00"/>
    <x v="357"/>
    <n v="451"/>
  </r>
  <r>
    <x v="87"/>
    <x v="273"/>
    <x v="4"/>
    <x v="3"/>
    <s v="ONLINE"/>
    <x v="20"/>
    <d v="2021-01-09T00:00:00"/>
    <x v="358"/>
    <n v="224"/>
  </r>
  <r>
    <x v="87"/>
    <x v="268"/>
    <x v="3"/>
    <x v="3"/>
    <s v="ONLINE"/>
    <x v="1317"/>
    <d v="2021-01-09T00:00:00"/>
    <x v="358"/>
    <n v="898"/>
  </r>
  <r>
    <x v="83"/>
    <x v="264"/>
    <x v="4"/>
    <x v="3"/>
    <s v="ONLINE"/>
    <x v="624"/>
    <d v="2021-01-09T00:00:00"/>
    <x v="358"/>
    <n v="335"/>
  </r>
  <r>
    <x v="83"/>
    <x v="265"/>
    <x v="3"/>
    <x v="3"/>
    <s v="ONLINE"/>
    <x v="913"/>
    <d v="2021-01-09T00:00:00"/>
    <x v="358"/>
    <n v="2505"/>
  </r>
  <r>
    <x v="83"/>
    <x v="264"/>
    <x v="4"/>
    <x v="1"/>
    <s v="ONLINE"/>
    <x v="160"/>
    <d v="2021-01-16T00:00:00"/>
    <x v="359"/>
    <n v="57"/>
  </r>
  <r>
    <x v="87"/>
    <x v="268"/>
    <x v="3"/>
    <x v="1"/>
    <s v="ONLINE"/>
    <x v="72"/>
    <d v="2021-01-17T00:00:00"/>
    <x v="360"/>
    <n v="168"/>
  </r>
  <r>
    <x v="83"/>
    <x v="265"/>
    <x v="3"/>
    <x v="1"/>
    <s v="ONLINE"/>
    <x v="641"/>
    <d v="2021-01-17T00:00:00"/>
    <x v="360"/>
    <n v="274"/>
  </r>
  <r>
    <x v="5"/>
    <x v="79"/>
    <x v="3"/>
    <x v="3"/>
    <s v="B9LT9HA"/>
    <x v="1318"/>
    <d v="2021-01-30T00:00:00"/>
    <x v="361"/>
    <n v="865"/>
  </r>
  <r>
    <x v="5"/>
    <x v="80"/>
    <x v="4"/>
    <x v="3"/>
    <s v="B9LU1HA"/>
    <x v="200"/>
    <d v="2021-01-30T00:00:00"/>
    <x v="361"/>
    <n v="159"/>
  </r>
  <r>
    <x v="5"/>
    <x v="80"/>
    <x v="4"/>
    <x v="3"/>
    <s v="B9LU8TA"/>
    <x v="81"/>
    <d v="2021-01-30T00:00:00"/>
    <x v="361"/>
    <n v="103"/>
  </r>
  <r>
    <x v="83"/>
    <x v="279"/>
    <x v="3"/>
    <x v="5"/>
    <n v="1621401"/>
    <x v="330"/>
    <d v="2021-02-06T00:00:00"/>
    <x v="362"/>
    <n v="102"/>
  </r>
  <r>
    <x v="87"/>
    <x v="268"/>
    <x v="3"/>
    <x v="5"/>
    <n v="1623567"/>
    <x v="477"/>
    <d v="2021-02-06T00:00:00"/>
    <x v="362"/>
    <n v="28"/>
  </r>
  <r>
    <x v="87"/>
    <x v="268"/>
    <x v="3"/>
    <x v="5"/>
    <n v="1623553"/>
    <x v="1319"/>
    <d v="2021-02-06T00:00:00"/>
    <x v="362"/>
    <n v="521"/>
  </r>
  <r>
    <x v="87"/>
    <x v="268"/>
    <x v="3"/>
    <x v="5"/>
    <s v="C3HI60A"/>
    <x v="239"/>
    <d v="2021-02-06T00:00:00"/>
    <x v="362"/>
    <n v="666"/>
  </r>
  <r>
    <x v="87"/>
    <x v="268"/>
    <x v="3"/>
    <x v="5"/>
    <s v="C3HI70A"/>
    <x v="54"/>
    <d v="2021-02-06T00:00:00"/>
    <x v="362"/>
    <n v="18"/>
  </r>
  <r>
    <x v="83"/>
    <x v="264"/>
    <x v="4"/>
    <x v="5"/>
    <s v="C3HK30A"/>
    <x v="401"/>
    <d v="2021-02-06T00:00:00"/>
    <x v="362"/>
    <n v="330"/>
  </r>
  <r>
    <x v="83"/>
    <x v="264"/>
    <x v="4"/>
    <x v="5"/>
    <s v="C3HK40A"/>
    <x v="6"/>
    <d v="2021-02-06T00:00:00"/>
    <x v="362"/>
    <n v="24"/>
  </r>
  <r>
    <x v="83"/>
    <x v="265"/>
    <x v="3"/>
    <x v="5"/>
    <s v="C3HI00A"/>
    <x v="471"/>
    <d v="2021-02-06T00:00:00"/>
    <x v="362"/>
    <n v="84"/>
  </r>
  <r>
    <x v="83"/>
    <x v="265"/>
    <x v="3"/>
    <x v="5"/>
    <n v="1624168"/>
    <x v="274"/>
    <d v="2021-02-06T00:00:00"/>
    <x v="362"/>
    <n v="99"/>
  </r>
  <r>
    <x v="83"/>
    <x v="265"/>
    <x v="3"/>
    <x v="5"/>
    <n v="1624492"/>
    <x v="277"/>
    <d v="2021-02-06T00:00:00"/>
    <x v="362"/>
    <n v="92"/>
  </r>
  <r>
    <x v="83"/>
    <x v="265"/>
    <x v="3"/>
    <x v="12"/>
    <n v="1624170"/>
    <x v="69"/>
    <d v="2021-02-06T00:00:00"/>
    <x v="362"/>
    <n v="160"/>
  </r>
  <r>
    <x v="83"/>
    <x v="265"/>
    <x v="3"/>
    <x v="12"/>
    <n v="1624493"/>
    <x v="69"/>
    <d v="2021-02-06T00:00:00"/>
    <x v="362"/>
    <n v="160"/>
  </r>
  <r>
    <x v="96"/>
    <x v="280"/>
    <x v="3"/>
    <x v="12"/>
    <n v="1623569"/>
    <x v="389"/>
    <d v="2021-02-06T00:00:00"/>
    <x v="362"/>
    <n v="726"/>
  </r>
  <r>
    <x v="96"/>
    <x v="280"/>
    <x v="3"/>
    <x v="5"/>
    <n v="1623555"/>
    <x v="595"/>
    <d v="2021-02-06T00:00:00"/>
    <x v="362"/>
    <n v="228"/>
  </r>
  <r>
    <x v="96"/>
    <x v="280"/>
    <x v="3"/>
    <x v="5"/>
    <s v="C3HI80A"/>
    <x v="242"/>
    <d v="2021-02-06T00:00:00"/>
    <x v="362"/>
    <n v="36"/>
  </r>
  <r>
    <x v="96"/>
    <x v="280"/>
    <x v="3"/>
    <x v="5"/>
    <s v="C3HI90A"/>
    <x v="242"/>
    <d v="2021-02-06T00:00:00"/>
    <x v="362"/>
    <n v="36"/>
  </r>
  <r>
    <x v="96"/>
    <x v="281"/>
    <x v="4"/>
    <x v="5"/>
    <n v="1623582"/>
    <x v="38"/>
    <d v="2021-02-06T00:00:00"/>
    <x v="362"/>
    <n v="6"/>
  </r>
  <r>
    <x v="97"/>
    <x v="282"/>
    <x v="3"/>
    <x v="12"/>
    <n v="1624174"/>
    <x v="40"/>
    <d v="2021-02-06T00:00:00"/>
    <x v="362"/>
    <n v="60"/>
  </r>
  <r>
    <x v="97"/>
    <x v="282"/>
    <x v="3"/>
    <x v="5"/>
    <n v="1623895"/>
    <x v="55"/>
    <d v="2021-02-06T00:00:00"/>
    <x v="362"/>
    <n v="96"/>
  </r>
  <r>
    <x v="83"/>
    <x v="279"/>
    <x v="3"/>
    <x v="5"/>
    <s v="C0KO80A"/>
    <x v="389"/>
    <d v="2021-02-07T00:00:00"/>
    <x v="363"/>
    <n v="726"/>
  </r>
  <r>
    <x v="83"/>
    <x v="279"/>
    <x v="3"/>
    <x v="5"/>
    <s v="C0KO90A"/>
    <x v="54"/>
    <d v="2021-02-07T00:00:00"/>
    <x v="363"/>
    <n v="18"/>
  </r>
  <r>
    <x v="5"/>
    <x v="79"/>
    <x v="3"/>
    <x v="1"/>
    <s v="B9LS85A"/>
    <x v="191"/>
    <d v="2021-02-10T00:00:00"/>
    <x v="364"/>
    <n v="176"/>
  </r>
  <r>
    <x v="5"/>
    <x v="79"/>
    <x v="3"/>
    <x v="1"/>
    <s v="B9LU3GA"/>
    <x v="68"/>
    <d v="2021-02-10T00:00:00"/>
    <x v="364"/>
    <n v="50"/>
  </r>
  <r>
    <x v="5"/>
    <x v="80"/>
    <x v="4"/>
    <x v="1"/>
    <s v="B9LU0GA"/>
    <x v="53"/>
    <d v="2021-02-10T00:00:00"/>
    <x v="364"/>
    <n v="80"/>
  </r>
  <r>
    <x v="83"/>
    <x v="279"/>
    <x v="3"/>
    <x v="1"/>
    <s v="B9ME1GA"/>
    <x v="286"/>
    <d v="2021-02-10T00:00:00"/>
    <x v="364"/>
    <n v="125"/>
  </r>
  <r>
    <x v="87"/>
    <x v="273"/>
    <x v="4"/>
    <x v="1"/>
    <s v="C2XU8GA"/>
    <x v="2"/>
    <d v="2021-02-10T00:00:00"/>
    <x v="364"/>
    <n v="74"/>
  </r>
  <r>
    <x v="87"/>
    <x v="268"/>
    <x v="3"/>
    <x v="1"/>
    <s v="C2XT3GA"/>
    <x v="211"/>
    <d v="2021-02-10T00:00:00"/>
    <x v="364"/>
    <n v="557"/>
  </r>
  <r>
    <x v="87"/>
    <x v="268"/>
    <x v="3"/>
    <x v="1"/>
    <s v="C2YW3GA"/>
    <x v="28"/>
    <d v="2021-02-10T00:00:00"/>
    <x v="364"/>
    <n v="113"/>
  </r>
  <r>
    <x v="83"/>
    <x v="264"/>
    <x v="4"/>
    <x v="1"/>
    <s v="C2YG2GA"/>
    <x v="91"/>
    <d v="2021-02-10T00:00:00"/>
    <x v="364"/>
    <n v="66"/>
  </r>
  <r>
    <x v="83"/>
    <x v="264"/>
    <x v="4"/>
    <x v="1"/>
    <s v="C2YT25A"/>
    <x v="698"/>
    <d v="2021-02-10T00:00:00"/>
    <x v="364"/>
    <n v="105"/>
  </r>
  <r>
    <x v="83"/>
    <x v="265"/>
    <x v="3"/>
    <x v="1"/>
    <s v="C2YI9GA"/>
    <x v="397"/>
    <d v="2021-02-10T00:00:00"/>
    <x v="364"/>
    <n v="155"/>
  </r>
  <r>
    <x v="88"/>
    <x v="283"/>
    <x v="4"/>
    <x v="1"/>
    <s v="C2XV15A"/>
    <x v="511"/>
    <d v="2021-02-10T00:00:00"/>
    <x v="364"/>
    <n v="104"/>
  </r>
  <r>
    <x v="88"/>
    <x v="269"/>
    <x v="3"/>
    <x v="1"/>
    <s v="C2XS9GA"/>
    <x v="1320"/>
    <d v="2021-02-10T00:00:00"/>
    <x v="364"/>
    <n v="506"/>
  </r>
  <r>
    <x v="88"/>
    <x v="269"/>
    <x v="3"/>
    <x v="1"/>
    <s v="C2XY55A"/>
    <x v="1321"/>
    <d v="2021-02-10T00:00:00"/>
    <x v="364"/>
    <n v="431"/>
  </r>
  <r>
    <x v="96"/>
    <x v="280"/>
    <x v="3"/>
    <x v="1"/>
    <s v="C2YS8GA"/>
    <x v="1097"/>
    <d v="2021-02-10T00:00:00"/>
    <x v="364"/>
    <n v="630"/>
  </r>
  <r>
    <x v="96"/>
    <x v="280"/>
    <x v="3"/>
    <x v="1"/>
    <s v="C2XQ95A"/>
    <x v="384"/>
    <d v="2021-02-10T00:00:00"/>
    <x v="364"/>
    <n v="257"/>
  </r>
  <r>
    <x v="96"/>
    <x v="281"/>
    <x v="4"/>
    <x v="1"/>
    <s v="C2YB2GA"/>
    <x v="72"/>
    <d v="2021-02-10T00:00:00"/>
    <x v="364"/>
    <n v="168"/>
  </r>
  <r>
    <x v="96"/>
    <x v="281"/>
    <x v="4"/>
    <x v="1"/>
    <s v="C2XS35A"/>
    <x v="281"/>
    <d v="2021-02-10T00:00:00"/>
    <x v="364"/>
    <n v="52"/>
  </r>
  <r>
    <x v="98"/>
    <x v="284"/>
    <x v="3"/>
    <x v="1"/>
    <s v="C3FU5GA"/>
    <x v="202"/>
    <d v="2021-02-10T00:00:00"/>
    <x v="364"/>
    <n v="139"/>
  </r>
  <r>
    <x v="98"/>
    <x v="284"/>
    <x v="3"/>
    <x v="1"/>
    <s v="C3GC6GA"/>
    <x v="1148"/>
    <d v="2021-02-10T00:00:00"/>
    <x v="364"/>
    <n v="433"/>
  </r>
  <r>
    <x v="98"/>
    <x v="285"/>
    <x v="4"/>
    <x v="1"/>
    <s v="C3GB8GA"/>
    <x v="192"/>
    <d v="2021-02-10T00:00:00"/>
    <x v="364"/>
    <n v="130"/>
  </r>
  <r>
    <x v="83"/>
    <x v="279"/>
    <x v="3"/>
    <x v="3"/>
    <s v="B9MJ3HA"/>
    <x v="1322"/>
    <d v="2021-02-13T00:00:00"/>
    <x v="365"/>
    <n v="797"/>
  </r>
  <r>
    <x v="87"/>
    <x v="273"/>
    <x v="4"/>
    <x v="3"/>
    <s v="C2XZ7HA"/>
    <x v="790"/>
    <d v="2021-02-13T00:00:00"/>
    <x v="365"/>
    <n v="314"/>
  </r>
  <r>
    <x v="87"/>
    <x v="273"/>
    <x v="4"/>
    <x v="3"/>
    <s v="C2YS6TA"/>
    <x v="771"/>
    <d v="2021-02-13T00:00:00"/>
    <x v="365"/>
    <n v="358"/>
  </r>
  <r>
    <x v="87"/>
    <x v="268"/>
    <x v="3"/>
    <x v="3"/>
    <s v="C2XY3HA"/>
    <x v="1323"/>
    <d v="2021-02-13T00:00:00"/>
    <x v="365"/>
    <n v="4152"/>
  </r>
  <r>
    <x v="87"/>
    <x v="268"/>
    <x v="3"/>
    <x v="3"/>
    <s v="C2YW5HA"/>
    <x v="1324"/>
    <d v="2021-02-13T00:00:00"/>
    <x v="365"/>
    <n v="1035"/>
  </r>
  <r>
    <x v="83"/>
    <x v="264"/>
    <x v="4"/>
    <x v="3"/>
    <s v="C2YD0HA"/>
    <x v="789"/>
    <d v="2021-02-13T00:00:00"/>
    <x v="365"/>
    <n v="222"/>
  </r>
  <r>
    <x v="83"/>
    <x v="264"/>
    <x v="4"/>
    <x v="3"/>
    <s v="C2YC1TA"/>
    <x v="1325"/>
    <d v="2021-02-13T00:00:00"/>
    <x v="365"/>
    <n v="486"/>
  </r>
  <r>
    <x v="83"/>
    <x v="265"/>
    <x v="3"/>
    <x v="3"/>
    <s v="C2YE9HA"/>
    <x v="577"/>
    <d v="2021-02-13T00:00:00"/>
    <x v="365"/>
    <n v="206"/>
  </r>
  <r>
    <x v="83"/>
    <x v="265"/>
    <x v="3"/>
    <x v="5"/>
    <s v="C3HI10A"/>
    <x v="428"/>
    <d v="2021-02-13T00:00:00"/>
    <x v="365"/>
    <n v="17"/>
  </r>
  <r>
    <x v="83"/>
    <x v="265"/>
    <x v="3"/>
    <x v="5"/>
    <s v="C3HI20A"/>
    <x v="471"/>
    <d v="2021-02-13T00:00:00"/>
    <x v="365"/>
    <n v="84"/>
  </r>
  <r>
    <x v="88"/>
    <x v="283"/>
    <x v="4"/>
    <x v="3"/>
    <s v="C2XW6HA"/>
    <x v="381"/>
    <d v="2021-02-13T00:00:00"/>
    <x v="365"/>
    <n v="528"/>
  </r>
  <r>
    <x v="88"/>
    <x v="283"/>
    <x v="4"/>
    <x v="3"/>
    <s v="C2YC7TA"/>
    <x v="1225"/>
    <d v="2021-02-13T00:00:00"/>
    <x v="365"/>
    <n v="189"/>
  </r>
  <r>
    <x v="88"/>
    <x v="269"/>
    <x v="3"/>
    <x v="3"/>
    <s v="C2XY8HA"/>
    <x v="1326"/>
    <d v="2021-02-13T00:00:00"/>
    <x v="365"/>
    <n v="3153"/>
  </r>
  <r>
    <x v="88"/>
    <x v="269"/>
    <x v="3"/>
    <x v="3"/>
    <s v="C2YJ0TA"/>
    <x v="1327"/>
    <d v="2021-02-13T00:00:00"/>
    <x v="365"/>
    <n v="3970"/>
  </r>
  <r>
    <x v="96"/>
    <x v="280"/>
    <x v="3"/>
    <x v="3"/>
    <s v="C2XR7HA"/>
    <x v="1328"/>
    <d v="2021-02-13T00:00:00"/>
    <x v="365"/>
    <n v="5097"/>
  </r>
  <r>
    <x v="96"/>
    <x v="280"/>
    <x v="3"/>
    <x v="3"/>
    <s v="C2YR6TA"/>
    <x v="1329"/>
    <d v="2021-02-13T00:00:00"/>
    <x v="365"/>
    <n v="2579"/>
  </r>
  <r>
    <x v="96"/>
    <x v="280"/>
    <x v="3"/>
    <x v="3"/>
    <s v="C4IJ1HA"/>
    <x v="315"/>
    <d v="2021-02-13T00:00:00"/>
    <x v="365"/>
    <n v="287"/>
  </r>
  <r>
    <x v="96"/>
    <x v="281"/>
    <x v="4"/>
    <x v="3"/>
    <s v="C2YE6HA"/>
    <x v="229"/>
    <d v="2021-02-13T00:00:00"/>
    <x v="365"/>
    <n v="286"/>
  </r>
  <r>
    <x v="96"/>
    <x v="281"/>
    <x v="4"/>
    <x v="3"/>
    <s v="C2YM7TA"/>
    <x v="281"/>
    <d v="2021-02-13T00:00:00"/>
    <x v="365"/>
    <n v="52"/>
  </r>
  <r>
    <x v="96"/>
    <x v="281"/>
    <x v="4"/>
    <x v="3"/>
    <s v="C4IJ2HA"/>
    <x v="281"/>
    <d v="2021-02-13T00:00:00"/>
    <x v="365"/>
    <n v="52"/>
  </r>
  <r>
    <x v="98"/>
    <x v="284"/>
    <x v="3"/>
    <x v="3"/>
    <s v="C3FU2HA"/>
    <x v="1330"/>
    <d v="2021-02-13T00:00:00"/>
    <x v="365"/>
    <n v="1220"/>
  </r>
  <r>
    <x v="98"/>
    <x v="284"/>
    <x v="3"/>
    <x v="3"/>
    <s v="C3FZ7HA"/>
    <x v="1331"/>
    <d v="2021-02-13T00:00:00"/>
    <x v="365"/>
    <n v="4192"/>
  </r>
  <r>
    <x v="98"/>
    <x v="285"/>
    <x v="4"/>
    <x v="3"/>
    <s v="C3FZ0HA"/>
    <x v="736"/>
    <d v="2021-02-13T00:00:00"/>
    <x v="365"/>
    <n v="344"/>
  </r>
  <r>
    <x v="97"/>
    <x v="282"/>
    <x v="3"/>
    <x v="3"/>
    <s v="C2YG8HA"/>
    <x v="1332"/>
    <d v="2021-02-13T00:00:00"/>
    <x v="365"/>
    <n v="2376"/>
  </r>
  <r>
    <x v="99"/>
    <x v="286"/>
    <x v="3"/>
    <x v="3"/>
    <s v="C3GA0HA"/>
    <x v="1333"/>
    <d v="2021-02-13T00:00:00"/>
    <x v="365"/>
    <n v="1168"/>
  </r>
  <r>
    <x v="99"/>
    <x v="286"/>
    <x v="3"/>
    <x v="3"/>
    <s v="C3FY4TA"/>
    <x v="1334"/>
    <d v="2021-02-13T00:00:00"/>
    <x v="365"/>
    <n v="3190"/>
  </r>
  <r>
    <x v="99"/>
    <x v="287"/>
    <x v="4"/>
    <x v="3"/>
    <s v="C3GC5HA"/>
    <x v="511"/>
    <d v="2021-02-13T00:00:00"/>
    <x v="365"/>
    <n v="104"/>
  </r>
  <r>
    <x v="99"/>
    <x v="287"/>
    <x v="4"/>
    <x v="5"/>
    <s v="C3HK60A"/>
    <x v="68"/>
    <d v="2021-02-13T00:00:00"/>
    <x v="365"/>
    <n v="50"/>
  </r>
  <r>
    <x v="99"/>
    <x v="287"/>
    <x v="4"/>
    <x v="5"/>
    <s v="C3HK70A"/>
    <x v="57"/>
    <d v="2021-02-13T00:00:00"/>
    <x v="365"/>
    <n v="12"/>
  </r>
  <r>
    <x v="100"/>
    <x v="288"/>
    <x v="3"/>
    <x v="1"/>
    <s v="C4HF6GA"/>
    <x v="26"/>
    <d v="2021-02-13T00:00:00"/>
    <x v="365"/>
    <n v="106"/>
  </r>
  <r>
    <x v="100"/>
    <x v="288"/>
    <x v="3"/>
    <x v="3"/>
    <s v="C4HG1HA"/>
    <x v="1335"/>
    <d v="2021-02-15T00:00:00"/>
    <x v="366"/>
    <n v="1307"/>
  </r>
  <r>
    <x v="96"/>
    <x v="280"/>
    <x v="3"/>
    <x v="1"/>
    <s v="C4IJ0GA"/>
    <x v="251"/>
    <d v="2021-02-16T00:00:00"/>
    <x v="367"/>
    <n v="67"/>
  </r>
  <r>
    <x v="96"/>
    <x v="281"/>
    <x v="4"/>
    <x v="1"/>
    <s v="C4IJ3GA"/>
    <x v="281"/>
    <d v="2021-02-16T00:00:00"/>
    <x v="367"/>
    <n v="52"/>
  </r>
  <r>
    <x v="97"/>
    <x v="282"/>
    <x v="3"/>
    <x v="1"/>
    <s v="C2XT9GA"/>
    <x v="511"/>
    <d v="2021-02-16T00:00:00"/>
    <x v="367"/>
    <n v="104"/>
  </r>
  <r>
    <x v="99"/>
    <x v="286"/>
    <x v="3"/>
    <x v="1"/>
    <s v="C3FY3GA"/>
    <x v="511"/>
    <d v="2021-02-16T00:00:00"/>
    <x v="367"/>
    <n v="104"/>
  </r>
  <r>
    <x v="99"/>
    <x v="286"/>
    <x v="3"/>
    <x v="1"/>
    <s v="C3GB45A"/>
    <x v="58"/>
    <d v="2021-02-16T00:00:00"/>
    <x v="367"/>
    <n v="120"/>
  </r>
  <r>
    <x v="83"/>
    <x v="264"/>
    <x v="4"/>
    <x v="5"/>
    <s v="C3HK20A"/>
    <x v="296"/>
    <d v="2021-02-20T00:00:00"/>
    <x v="368"/>
    <n v="165"/>
  </r>
  <r>
    <x v="83"/>
    <x v="265"/>
    <x v="3"/>
    <x v="12"/>
    <n v="1623889"/>
    <x v="291"/>
    <d v="2021-02-20T00:00:00"/>
    <x v="368"/>
    <n v="78"/>
  </r>
  <r>
    <x v="83"/>
    <x v="265"/>
    <x v="3"/>
    <x v="5"/>
    <s v="C3HI30A"/>
    <x v="1336"/>
    <d v="2021-02-20T00:00:00"/>
    <x v="368"/>
    <n v="13"/>
  </r>
  <r>
    <x v="83"/>
    <x v="265"/>
    <x v="3"/>
    <x v="5"/>
    <s v="C3HI40A"/>
    <x v="54"/>
    <d v="2021-02-20T00:00:00"/>
    <x v="368"/>
    <n v="18"/>
  </r>
  <r>
    <x v="83"/>
    <x v="265"/>
    <x v="3"/>
    <x v="5"/>
    <s v="C3HI50A"/>
    <x v="1106"/>
    <d v="2021-02-20T00:00:00"/>
    <x v="368"/>
    <n v="210"/>
  </r>
  <r>
    <x v="83"/>
    <x v="265"/>
    <x v="3"/>
    <x v="5"/>
    <n v="1623887"/>
    <x v="508"/>
    <d v="2021-02-20T00:00:00"/>
    <x v="368"/>
    <n v="85"/>
  </r>
  <r>
    <x v="88"/>
    <x v="283"/>
    <x v="4"/>
    <x v="5"/>
    <s v="C3HK50A"/>
    <x v="65"/>
    <d v="2021-02-20T00:00:00"/>
    <x v="368"/>
    <n v="380"/>
  </r>
  <r>
    <x v="88"/>
    <x v="269"/>
    <x v="3"/>
    <x v="12"/>
    <n v="1623565"/>
    <x v="471"/>
    <d v="2021-02-20T00:00:00"/>
    <x v="368"/>
    <n v="84"/>
  </r>
  <r>
    <x v="88"/>
    <x v="269"/>
    <x v="3"/>
    <x v="5"/>
    <n v="1623558"/>
    <x v="44"/>
    <d v="2021-02-20T00:00:00"/>
    <x v="368"/>
    <n v="38"/>
  </r>
  <r>
    <x v="88"/>
    <x v="269"/>
    <x v="3"/>
    <x v="5"/>
    <s v="C3HH80A"/>
    <x v="6"/>
    <d v="2021-02-20T00:00:00"/>
    <x v="368"/>
    <n v="24"/>
  </r>
  <r>
    <x v="88"/>
    <x v="269"/>
    <x v="3"/>
    <x v="5"/>
    <s v="C3HH90A"/>
    <x v="55"/>
    <d v="2021-02-20T00:00:00"/>
    <x v="368"/>
    <n v="96"/>
  </r>
  <r>
    <x v="97"/>
    <x v="282"/>
    <x v="3"/>
    <x v="12"/>
    <n v="1623572"/>
    <x v="40"/>
    <d v="2021-02-20T00:00:00"/>
    <x v="368"/>
    <n v="60"/>
  </r>
  <r>
    <x v="97"/>
    <x v="282"/>
    <x v="3"/>
    <x v="5"/>
    <n v="1623576"/>
    <x v="191"/>
    <d v="2021-02-20T00:00:00"/>
    <x v="368"/>
    <n v="176"/>
  </r>
  <r>
    <x v="97"/>
    <x v="282"/>
    <x v="3"/>
    <x v="5"/>
    <s v="C3HJ00A"/>
    <x v="89"/>
    <d v="2021-02-20T00:00:00"/>
    <x v="368"/>
    <n v="504"/>
  </r>
  <r>
    <x v="97"/>
    <x v="282"/>
    <x v="3"/>
    <x v="5"/>
    <s v="C3HJ10A"/>
    <x v="242"/>
    <d v="2021-02-20T00:00:00"/>
    <x v="368"/>
    <n v="36"/>
  </r>
  <r>
    <x v="99"/>
    <x v="286"/>
    <x v="3"/>
    <x v="12"/>
    <n v="1623893"/>
    <x v="800"/>
    <d v="2021-02-20T00:00:00"/>
    <x v="368"/>
    <n v="477"/>
  </r>
  <r>
    <x v="99"/>
    <x v="286"/>
    <x v="3"/>
    <x v="5"/>
    <n v="1623892"/>
    <x v="635"/>
    <d v="2021-02-20T00:00:00"/>
    <x v="368"/>
    <n v="261"/>
  </r>
  <r>
    <x v="99"/>
    <x v="287"/>
    <x v="4"/>
    <x v="5"/>
    <s v="C3HK80A"/>
    <x v="65"/>
    <d v="2021-02-20T00:00:00"/>
    <x v="368"/>
    <n v="380"/>
  </r>
  <r>
    <x v="99"/>
    <x v="287"/>
    <x v="4"/>
    <x v="5"/>
    <s v="C3HK90A"/>
    <x v="57"/>
    <d v="2021-02-20T00:00:00"/>
    <x v="368"/>
    <n v="12"/>
  </r>
  <r>
    <x v="83"/>
    <x v="264"/>
    <x v="4"/>
    <x v="1"/>
    <s v="C2YP1GA"/>
    <x v="281"/>
    <d v="2021-02-27T00:00:00"/>
    <x v="369"/>
    <n v="52"/>
  </r>
  <r>
    <x v="83"/>
    <x v="265"/>
    <x v="3"/>
    <x v="1"/>
    <s v="C2XS0GA"/>
    <x v="1074"/>
    <d v="2021-02-27T00:00:00"/>
    <x v="369"/>
    <n v="350"/>
  </r>
  <r>
    <x v="88"/>
    <x v="283"/>
    <x v="4"/>
    <x v="1"/>
    <s v="C2YC9GA"/>
    <x v="53"/>
    <d v="2021-02-27T00:00:00"/>
    <x v="369"/>
    <n v="80"/>
  </r>
  <r>
    <x v="88"/>
    <x v="283"/>
    <x v="4"/>
    <x v="1"/>
    <s v="C2YI55A"/>
    <x v="511"/>
    <d v="2021-02-27T00:00:00"/>
    <x v="369"/>
    <n v="104"/>
  </r>
  <r>
    <x v="88"/>
    <x v="269"/>
    <x v="3"/>
    <x v="1"/>
    <s v="C2YJ3GA"/>
    <x v="789"/>
    <d v="2021-02-27T00:00:00"/>
    <x v="369"/>
    <n v="222"/>
  </r>
  <r>
    <x v="88"/>
    <x v="269"/>
    <x v="3"/>
    <x v="1"/>
    <s v="C2YB95A"/>
    <x v="890"/>
    <d v="2021-02-27T00:00:00"/>
    <x v="369"/>
    <n v="237"/>
  </r>
  <r>
    <x v="96"/>
    <x v="280"/>
    <x v="3"/>
    <x v="12"/>
    <n v="1623697"/>
    <x v="583"/>
    <d v="2021-02-27T00:00:00"/>
    <x v="369"/>
    <n v="114"/>
  </r>
  <r>
    <x v="98"/>
    <x v="284"/>
    <x v="3"/>
    <x v="12"/>
    <n v="1624273"/>
    <x v="53"/>
    <d v="2021-02-27T00:00:00"/>
    <x v="369"/>
    <n v="80"/>
  </r>
  <r>
    <x v="97"/>
    <x v="282"/>
    <x v="3"/>
    <x v="1"/>
    <s v="C2XQ3GA"/>
    <x v="1230"/>
    <d v="2021-02-27T00:00:00"/>
    <x v="369"/>
    <n v="458"/>
  </r>
  <r>
    <x v="97"/>
    <x v="282"/>
    <x v="3"/>
    <x v="7"/>
    <s v="C2YM2ZA"/>
    <x v="1337"/>
    <d v="2021-02-27T00:00:00"/>
    <x v="369"/>
    <n v="1835"/>
  </r>
  <r>
    <x v="99"/>
    <x v="286"/>
    <x v="3"/>
    <x v="1"/>
    <s v="C3GB7GA"/>
    <x v="354"/>
    <d v="2021-02-27T00:00:00"/>
    <x v="369"/>
    <n v="343"/>
  </r>
  <r>
    <x v="99"/>
    <x v="286"/>
    <x v="3"/>
    <x v="1"/>
    <s v="C3GD35A"/>
    <x v="1147"/>
    <d v="2021-02-27T00:00:00"/>
    <x v="369"/>
    <n v="969"/>
  </r>
  <r>
    <x v="99"/>
    <x v="286"/>
    <x v="3"/>
    <x v="12"/>
    <n v="1624173"/>
    <x v="1338"/>
    <d v="2021-02-27T00:00:00"/>
    <x v="369"/>
    <n v="598"/>
  </r>
  <r>
    <x v="99"/>
    <x v="286"/>
    <x v="3"/>
    <x v="5"/>
    <n v="1623561"/>
    <x v="1218"/>
    <d v="2021-02-27T00:00:00"/>
    <x v="369"/>
    <n v="348"/>
  </r>
  <r>
    <x v="99"/>
    <x v="286"/>
    <x v="3"/>
    <x v="5"/>
    <n v="1624172"/>
    <x v="1055"/>
    <d v="2021-02-27T00:00:00"/>
    <x v="369"/>
    <n v="320"/>
  </r>
  <r>
    <x v="99"/>
    <x v="286"/>
    <x v="3"/>
    <x v="5"/>
    <s v="C3HJ30A"/>
    <x v="605"/>
    <d v="2021-02-27T00:00:00"/>
    <x v="369"/>
    <n v="9"/>
  </r>
  <r>
    <x v="99"/>
    <x v="287"/>
    <x v="4"/>
    <x v="1"/>
    <s v="C3GA5GA"/>
    <x v="131"/>
    <d v="2021-02-27T00:00:00"/>
    <x v="369"/>
    <n v="174"/>
  </r>
  <r>
    <x v="99"/>
    <x v="287"/>
    <x v="4"/>
    <x v="1"/>
    <s v="C3FZ25A"/>
    <x v="236"/>
    <d v="2021-02-27T00:00:00"/>
    <x v="369"/>
    <n v="208"/>
  </r>
  <r>
    <x v="83"/>
    <x v="264"/>
    <x v="4"/>
    <x v="3"/>
    <s v="C2YL3HA"/>
    <x v="18"/>
    <d v="2021-03-01T00:00:00"/>
    <x v="370"/>
    <n v="234"/>
  </r>
  <r>
    <x v="83"/>
    <x v="265"/>
    <x v="3"/>
    <x v="3"/>
    <s v="C2XW8HA"/>
    <x v="1107"/>
    <d v="2021-03-01T00:00:00"/>
    <x v="370"/>
    <n v="2229"/>
  </r>
  <r>
    <x v="88"/>
    <x v="283"/>
    <x v="4"/>
    <x v="3"/>
    <s v="C2YG0HA"/>
    <x v="502"/>
    <d v="2021-03-01T00:00:00"/>
    <x v="370"/>
    <n v="198"/>
  </r>
  <r>
    <x v="88"/>
    <x v="269"/>
    <x v="3"/>
    <x v="3"/>
    <s v="C2YU3HA"/>
    <x v="414"/>
    <d v="2021-03-01T00:00:00"/>
    <x v="370"/>
    <n v="2033"/>
  </r>
  <r>
    <x v="88"/>
    <x v="269"/>
    <x v="3"/>
    <x v="3"/>
    <s v="C2XZ5TA"/>
    <x v="1294"/>
    <d v="2021-03-01T00:00:00"/>
    <x v="370"/>
    <n v="2028"/>
  </r>
  <r>
    <x v="97"/>
    <x v="282"/>
    <x v="3"/>
    <x v="3"/>
    <s v="C2XV0HA"/>
    <x v="1339"/>
    <d v="2021-03-01T00:00:00"/>
    <x v="370"/>
    <n v="4250"/>
  </r>
  <r>
    <x v="97"/>
    <x v="282"/>
    <x v="3"/>
    <x v="3"/>
    <s v="C2ZV0HA"/>
    <x v="366"/>
    <d v="2021-03-01T00:00:00"/>
    <x v="370"/>
    <n v="566"/>
  </r>
  <r>
    <x v="99"/>
    <x v="286"/>
    <x v="3"/>
    <x v="3"/>
    <s v="C3FY9HA"/>
    <x v="1340"/>
    <d v="2021-03-01T00:00:00"/>
    <x v="370"/>
    <n v="3962"/>
  </r>
  <r>
    <x v="99"/>
    <x v="286"/>
    <x v="3"/>
    <x v="3"/>
    <s v="C3FZ6TA"/>
    <x v="1341"/>
    <d v="2021-03-01T00:00:00"/>
    <x v="370"/>
    <n v="7038"/>
  </r>
  <r>
    <x v="99"/>
    <x v="287"/>
    <x v="4"/>
    <x v="3"/>
    <s v="C3FY5HA"/>
    <x v="874"/>
    <d v="2021-03-01T00:00:00"/>
    <x v="370"/>
    <n v="390"/>
  </r>
  <r>
    <x v="99"/>
    <x v="286"/>
    <x v="3"/>
    <x v="5"/>
    <s v="C3HJ60A"/>
    <x v="242"/>
    <d v="2021-03-02T00:00:00"/>
    <x v="371"/>
    <n v="36"/>
  </r>
  <r>
    <x v="99"/>
    <x v="286"/>
    <x v="3"/>
    <x v="5"/>
    <s v="C3HJ40A"/>
    <x v="133"/>
    <d v="2021-03-04T00:00:00"/>
    <x v="372"/>
    <n v="42"/>
  </r>
  <r>
    <x v="5"/>
    <x v="79"/>
    <x v="3"/>
    <x v="12"/>
    <n v="1622918"/>
    <x v="68"/>
    <d v="2021-03-06T00:00:00"/>
    <x v="373"/>
    <n v="50"/>
  </r>
  <r>
    <x v="87"/>
    <x v="273"/>
    <x v="4"/>
    <x v="3"/>
    <s v="C2YU4HA"/>
    <x v="1008"/>
    <d v="2021-03-06T00:00:00"/>
    <x v="373"/>
    <n v="142"/>
  </r>
  <r>
    <x v="87"/>
    <x v="273"/>
    <x v="4"/>
    <x v="3"/>
    <s v="C2YN4TA"/>
    <x v="351"/>
    <d v="2021-03-06T00:00:00"/>
    <x v="373"/>
    <n v="325"/>
  </r>
  <r>
    <x v="87"/>
    <x v="268"/>
    <x v="3"/>
    <x v="3"/>
    <s v="C2YG4HA"/>
    <x v="529"/>
    <d v="2021-03-06T00:00:00"/>
    <x v="373"/>
    <n v="468"/>
  </r>
  <r>
    <x v="83"/>
    <x v="264"/>
    <x v="4"/>
    <x v="3"/>
    <s v="C2XX1HA"/>
    <x v="81"/>
    <d v="2021-03-06T00:00:00"/>
    <x v="373"/>
    <n v="103"/>
  </r>
  <r>
    <x v="83"/>
    <x v="264"/>
    <x v="4"/>
    <x v="3"/>
    <s v="C2YK1TA"/>
    <x v="719"/>
    <d v="2021-03-06T00:00:00"/>
    <x v="373"/>
    <n v="406"/>
  </r>
  <r>
    <x v="83"/>
    <x v="265"/>
    <x v="3"/>
    <x v="3"/>
    <s v="C2XV2HA"/>
    <x v="1342"/>
    <d v="2021-03-06T00:00:00"/>
    <x v="373"/>
    <n v="1526"/>
  </r>
  <r>
    <x v="88"/>
    <x v="269"/>
    <x v="3"/>
    <x v="12"/>
    <n v="1623683"/>
    <x v="68"/>
    <d v="2021-03-06T00:00:00"/>
    <x v="373"/>
    <n v="50"/>
  </r>
  <r>
    <x v="98"/>
    <x v="284"/>
    <x v="3"/>
    <x v="3"/>
    <s v="C3FV4HA"/>
    <x v="338"/>
    <d v="2021-03-06T00:00:00"/>
    <x v="373"/>
    <n v="278"/>
  </r>
  <r>
    <x v="97"/>
    <x v="282"/>
    <x v="3"/>
    <x v="7"/>
    <s v="C2YT1ZA"/>
    <x v="117"/>
    <d v="2021-03-06T00:00:00"/>
    <x v="373"/>
    <n v="133"/>
  </r>
  <r>
    <x v="97"/>
    <x v="282"/>
    <x v="3"/>
    <x v="3"/>
    <s v="C2XY0HA"/>
    <x v="1343"/>
    <d v="2021-03-06T00:00:00"/>
    <x v="373"/>
    <n v="1255"/>
  </r>
  <r>
    <x v="97"/>
    <x v="282"/>
    <x v="3"/>
    <x v="3"/>
    <s v="C2YW1HA"/>
    <x v="1344"/>
    <d v="2021-03-06T00:00:00"/>
    <x v="373"/>
    <n v="3304"/>
  </r>
  <r>
    <x v="97"/>
    <x v="282"/>
    <x v="3"/>
    <x v="12"/>
    <n v="1623571"/>
    <x v="277"/>
    <d v="2021-03-06T00:00:00"/>
    <x v="373"/>
    <n v="92"/>
  </r>
  <r>
    <x v="97"/>
    <x v="282"/>
    <x v="3"/>
    <x v="12"/>
    <n v="1623698"/>
    <x v="58"/>
    <d v="2021-03-06T00:00:00"/>
    <x v="373"/>
    <n v="120"/>
  </r>
  <r>
    <x v="99"/>
    <x v="286"/>
    <x v="3"/>
    <x v="3"/>
    <s v="C3GC0HA"/>
    <x v="1345"/>
    <d v="2021-03-06T00:00:00"/>
    <x v="373"/>
    <n v="1916"/>
  </r>
  <r>
    <x v="99"/>
    <x v="286"/>
    <x v="3"/>
    <x v="3"/>
    <s v="C3GA8TA"/>
    <x v="1346"/>
    <d v="2021-03-06T00:00:00"/>
    <x v="373"/>
    <n v="3420"/>
  </r>
  <r>
    <x v="99"/>
    <x v="286"/>
    <x v="3"/>
    <x v="12"/>
    <n v="1623570"/>
    <x v="1219"/>
    <d v="2021-03-06T00:00:00"/>
    <x v="373"/>
    <n v="714"/>
  </r>
  <r>
    <x v="99"/>
    <x v="286"/>
    <x v="3"/>
    <x v="5"/>
    <s v="C3HJ50A"/>
    <x v="360"/>
    <d v="2021-03-06T00:00:00"/>
    <x v="373"/>
    <n v="14"/>
  </r>
  <r>
    <x v="99"/>
    <x v="286"/>
    <x v="3"/>
    <x v="12"/>
    <n v="1623701"/>
    <x v="527"/>
    <d v="2021-03-06T00:00:00"/>
    <x v="373"/>
    <n v="117"/>
  </r>
  <r>
    <x v="87"/>
    <x v="268"/>
    <x v="3"/>
    <x v="1"/>
    <s v="C2YD4GA"/>
    <x v="190"/>
    <d v="2021-03-09T00:00:00"/>
    <x v="374"/>
    <n v="148"/>
  </r>
  <r>
    <x v="83"/>
    <x v="264"/>
    <x v="4"/>
    <x v="1"/>
    <s v="C2XQ5GA"/>
    <x v="294"/>
    <d v="2021-03-09T00:00:00"/>
    <x v="374"/>
    <n v="40"/>
  </r>
  <r>
    <x v="83"/>
    <x v="264"/>
    <x v="4"/>
    <x v="1"/>
    <s v="C2XV85A"/>
    <x v="40"/>
    <d v="2021-03-09T00:00:00"/>
    <x v="374"/>
    <n v="60"/>
  </r>
  <r>
    <x v="83"/>
    <x v="265"/>
    <x v="3"/>
    <x v="1"/>
    <s v="C2YN7GA"/>
    <x v="35"/>
    <d v="2021-03-09T00:00:00"/>
    <x v="374"/>
    <n v="212"/>
  </r>
  <r>
    <x v="99"/>
    <x v="286"/>
    <x v="3"/>
    <x v="5"/>
    <s v="C3HJ70A"/>
    <x v="54"/>
    <d v="2021-03-10T00:00:00"/>
    <x v="375"/>
    <n v="18"/>
  </r>
  <r>
    <x v="99"/>
    <x v="286"/>
    <x v="3"/>
    <x v="5"/>
    <s v="C3HJ80A"/>
    <x v="133"/>
    <d v="2021-03-11T00:00:00"/>
    <x v="376"/>
    <n v="42"/>
  </r>
  <r>
    <x v="97"/>
    <x v="282"/>
    <x v="3"/>
    <x v="3"/>
    <s v="C5LM6HA"/>
    <x v="1219"/>
    <d v="2021-03-13T00:00:00"/>
    <x v="377"/>
    <n v="714"/>
  </r>
  <r>
    <x v="99"/>
    <x v="286"/>
    <x v="3"/>
    <x v="5"/>
    <s v="C3HJ90A"/>
    <x v="1347"/>
    <d v="2021-03-13T00:00:00"/>
    <x v="377"/>
    <n v="11"/>
  </r>
  <r>
    <x v="99"/>
    <x v="286"/>
    <x v="3"/>
    <x v="5"/>
    <s v="C3HK00A"/>
    <x v="855"/>
    <d v="2021-03-13T00:00:00"/>
    <x v="377"/>
    <n v="808"/>
  </r>
  <r>
    <x v="99"/>
    <x v="286"/>
    <x v="3"/>
    <x v="5"/>
    <s v="C3HK10A"/>
    <x v="54"/>
    <d v="2021-03-13T00:00:00"/>
    <x v="377"/>
    <n v="18"/>
  </r>
  <r>
    <x v="99"/>
    <x v="287"/>
    <x v="4"/>
    <x v="3"/>
    <s v="C5LJ1HA"/>
    <x v="164"/>
    <d v="2021-03-13T00:00:00"/>
    <x v="377"/>
    <n v="118"/>
  </r>
  <r>
    <x v="97"/>
    <x v="282"/>
    <x v="3"/>
    <x v="1"/>
    <s v="C2YP5GA"/>
    <x v="420"/>
    <d v="2021-03-16T00:00:00"/>
    <x v="378"/>
    <n v="71"/>
  </r>
  <r>
    <x v="97"/>
    <x v="282"/>
    <x v="3"/>
    <x v="1"/>
    <s v="C5MQ6GA"/>
    <x v="121"/>
    <d v="2021-03-16T00:00:00"/>
    <x v="378"/>
    <n v="81"/>
  </r>
  <r>
    <x v="97"/>
    <x v="282"/>
    <x v="3"/>
    <x v="1"/>
    <s v="C5MQ9GA"/>
    <x v="257"/>
    <d v="2021-03-16T00:00:00"/>
    <x v="378"/>
    <n v="144"/>
  </r>
  <r>
    <x v="99"/>
    <x v="286"/>
    <x v="3"/>
    <x v="1"/>
    <s v="C5LK45A"/>
    <x v="887"/>
    <d v="2021-03-16T00:00:00"/>
    <x v="378"/>
    <n v="532"/>
  </r>
  <r>
    <x v="99"/>
    <x v="286"/>
    <x v="3"/>
    <x v="1"/>
    <s v="C5MQ7GA"/>
    <x v="343"/>
    <d v="2021-03-16T00:00:00"/>
    <x v="378"/>
    <n v="187"/>
  </r>
  <r>
    <x v="99"/>
    <x v="286"/>
    <x v="3"/>
    <x v="1"/>
    <s v="C5MR0GA"/>
    <x v="27"/>
    <d v="2021-03-16T00:00:00"/>
    <x v="378"/>
    <n v="136"/>
  </r>
  <r>
    <x v="97"/>
    <x v="282"/>
    <x v="3"/>
    <x v="5"/>
    <s v="C3HJ20A"/>
    <x v="807"/>
    <d v="2021-03-21T00:00:00"/>
    <x v="379"/>
    <n v="252"/>
  </r>
  <r>
    <x v="83"/>
    <x v="264"/>
    <x v="4"/>
    <x v="3"/>
    <s v="C5LH9HA"/>
    <x v="549"/>
    <d v="2021-03-27T00:00:00"/>
    <x v="380"/>
    <n v="116"/>
  </r>
  <r>
    <x v="83"/>
    <x v="264"/>
    <x v="4"/>
    <x v="3"/>
    <s v="C5LL8TA"/>
    <x v="753"/>
    <d v="2021-03-27T00:00:00"/>
    <x v="380"/>
    <n v="357"/>
  </r>
  <r>
    <x v="97"/>
    <x v="282"/>
    <x v="3"/>
    <x v="3"/>
    <s v="C5LI6HA"/>
    <x v="1348"/>
    <d v="2021-03-27T00:00:00"/>
    <x v="380"/>
    <n v="1434"/>
  </r>
  <r>
    <x v="99"/>
    <x v="286"/>
    <x v="3"/>
    <x v="3"/>
    <s v="C5LH7HA"/>
    <x v="919"/>
    <d v="2021-03-27T00:00:00"/>
    <x v="380"/>
    <n v="251"/>
  </r>
  <r>
    <x v="87"/>
    <x v="273"/>
    <x v="4"/>
    <x v="1"/>
    <s v="C2XR95A"/>
    <x v="935"/>
    <d v="2021-03-29T00:00:00"/>
    <x v="381"/>
    <n v="154"/>
  </r>
  <r>
    <x v="87"/>
    <x v="273"/>
    <x v="4"/>
    <x v="3"/>
    <s v="C2YI7TA"/>
    <x v="363"/>
    <d v="2021-04-03T00:00:00"/>
    <x v="382"/>
    <n v="216"/>
  </r>
  <r>
    <x v="87"/>
    <x v="268"/>
    <x v="3"/>
    <x v="3"/>
    <s v="C2YS2HA"/>
    <x v="1349"/>
    <d v="2021-04-03T00:00:00"/>
    <x v="382"/>
    <n v="597"/>
  </r>
  <r>
    <x v="101"/>
    <x v="289"/>
    <x v="3"/>
    <x v="13"/>
    <s v="D6AE30A"/>
    <x v="242"/>
    <d v="2021-05-08T00:00:00"/>
    <x v="383"/>
    <n v="36"/>
  </r>
  <r>
    <x v="101"/>
    <x v="289"/>
    <x v="3"/>
    <x v="14"/>
    <n v="1632143"/>
    <x v="115"/>
    <d v="2021-05-06T00:00:00"/>
    <x v="383"/>
    <n v="197"/>
  </r>
  <r>
    <x v="101"/>
    <x v="289"/>
    <x v="3"/>
    <x v="15"/>
    <n v="1632193"/>
    <x v="578"/>
    <d v="2021-05-10T00:00:00"/>
    <x v="383"/>
    <n v="305"/>
  </r>
  <r>
    <x v="101"/>
    <x v="289"/>
    <x v="3"/>
    <x v="6"/>
    <s v="D5BX2HA"/>
    <x v="1350"/>
    <d v="2021-05-15T00:00:00"/>
    <x v="384"/>
    <n v="616"/>
  </r>
  <r>
    <x v="101"/>
    <x v="289"/>
    <x v="3"/>
    <x v="13"/>
    <s v="D6AE20A"/>
    <x v="377"/>
    <d v="2021-05-11T00:00:00"/>
    <x v="384"/>
    <n v="64"/>
  </r>
  <r>
    <x v="101"/>
    <x v="290"/>
    <x v="4"/>
    <x v="6"/>
    <s v="D5BZ3HA"/>
    <x v="213"/>
    <d v="2021-05-08T00:00:00"/>
    <x v="384"/>
    <n v="308"/>
  </r>
  <r>
    <x v="101"/>
    <x v="290"/>
    <x v="4"/>
    <x v="13"/>
    <s v="D6AF50A"/>
    <x v="242"/>
    <d v="2021-05-11T00:00:00"/>
    <x v="384"/>
    <n v="36"/>
  </r>
  <r>
    <x v="83"/>
    <x v="265"/>
    <x v="3"/>
    <x v="14"/>
    <n v="1632123"/>
    <x v="1351"/>
    <d v="2021-05-20T00:00:00"/>
    <x v="385"/>
    <n v="656"/>
  </r>
  <r>
    <x v="87"/>
    <x v="268"/>
    <x v="3"/>
    <x v="14"/>
    <n v="1632128"/>
    <x v="672"/>
    <d v="2021-05-20T00:00:00"/>
    <x v="385"/>
    <n v="324"/>
  </r>
  <r>
    <x v="83"/>
    <x v="265"/>
    <x v="3"/>
    <x v="15"/>
    <n v="1632178"/>
    <x v="69"/>
    <d v="2021-05-24T00:00:00"/>
    <x v="386"/>
    <n v="160"/>
  </r>
  <r>
    <x v="101"/>
    <x v="289"/>
    <x v="3"/>
    <x v="3"/>
    <s v="D5BX2HB"/>
    <x v="1350"/>
    <d v="2021-05-22T00:00:00"/>
    <x v="386"/>
    <n v="616"/>
  </r>
  <r>
    <x v="102"/>
    <x v="291"/>
    <x v="4"/>
    <x v="6"/>
    <s v="D5BV5HA"/>
    <x v="1008"/>
    <d v="2021-05-15T00:00:00"/>
    <x v="386"/>
    <n v="146"/>
  </r>
  <r>
    <x v="102"/>
    <x v="292"/>
    <x v="3"/>
    <x v="6"/>
    <s v="D5BY5HA"/>
    <x v="1352"/>
    <d v="2021-05-15T00:00:00"/>
    <x v="386"/>
    <n v="608"/>
  </r>
  <r>
    <x v="102"/>
    <x v="292"/>
    <x v="3"/>
    <x v="14"/>
    <n v="1632174"/>
    <x v="164"/>
    <d v="2021-05-06T00:00:00"/>
    <x v="386"/>
    <n v="118"/>
  </r>
  <r>
    <x v="87"/>
    <x v="268"/>
    <x v="3"/>
    <x v="15"/>
    <n v="1632188"/>
    <x v="208"/>
    <d v="2021-05-24T00:00:00"/>
    <x v="387"/>
    <n v="244"/>
  </r>
  <r>
    <x v="83"/>
    <x v="265"/>
    <x v="3"/>
    <x v="6"/>
    <s v="D4RB4HA"/>
    <x v="151"/>
    <d v="2021-05-29T00:00:00"/>
    <x v="388"/>
    <n v="420"/>
  </r>
  <r>
    <x v="87"/>
    <x v="268"/>
    <x v="3"/>
    <x v="6"/>
    <s v="D4QZ7HA"/>
    <x v="1353"/>
    <d v="2021-05-29T00:00:00"/>
    <x v="388"/>
    <n v="1734"/>
  </r>
  <r>
    <x v="83"/>
    <x v="265"/>
    <x v="3"/>
    <x v="13"/>
    <s v="D7IM80A"/>
    <x v="242"/>
    <d v="2021-05-29T00:00:00"/>
    <x v="389"/>
    <n v="36"/>
  </r>
  <r>
    <x v="101"/>
    <x v="289"/>
    <x v="3"/>
    <x v="2"/>
    <s v="D5BV7GA"/>
    <x v="935"/>
    <d v="2021-05-27T00:00:00"/>
    <x v="389"/>
    <n v="158"/>
  </r>
  <r>
    <x v="101"/>
    <x v="290"/>
    <x v="4"/>
    <x v="2"/>
    <s v="D5BY8GA"/>
    <x v="335"/>
    <d v="2021-05-13T00:00:00"/>
    <x v="389"/>
    <n v="126"/>
  </r>
  <r>
    <x v="101"/>
    <x v="290"/>
    <x v="4"/>
    <x v="15"/>
    <n v="1632028"/>
    <x v="135"/>
    <d v="2021-05-31T00:00:00"/>
    <x v="389"/>
    <n v="47"/>
  </r>
  <r>
    <x v="102"/>
    <x v="291"/>
    <x v="4"/>
    <x v="2"/>
    <s v="D5BX6GA"/>
    <x v="377"/>
    <d v="2021-05-27T00:00:00"/>
    <x v="389"/>
    <n v="67"/>
  </r>
  <r>
    <x v="102"/>
    <x v="291"/>
    <x v="4"/>
    <x v="15"/>
    <n v="1632029"/>
    <x v="30"/>
    <d v="2021-05-31T00:00:00"/>
    <x v="389"/>
    <n v="25"/>
  </r>
  <r>
    <x v="102"/>
    <x v="291"/>
    <x v="4"/>
    <x v="13"/>
    <s v="D6AF60A"/>
    <x v="59"/>
    <d v="2021-05-11T00:00:00"/>
    <x v="389"/>
    <n v="8"/>
  </r>
  <r>
    <x v="102"/>
    <x v="292"/>
    <x v="3"/>
    <x v="2"/>
    <s v="D5BY6GA"/>
    <x v="327"/>
    <d v="2021-05-27T00:00:00"/>
    <x v="389"/>
    <n v="94"/>
  </r>
  <r>
    <x v="102"/>
    <x v="292"/>
    <x v="3"/>
    <x v="13"/>
    <s v="D6AE80A"/>
    <x v="713"/>
    <d v="2021-05-11T00:00:00"/>
    <x v="389"/>
    <n v="46"/>
  </r>
  <r>
    <x v="83"/>
    <x v="265"/>
    <x v="3"/>
    <x v="13"/>
    <s v="D5VJ00A"/>
    <x v="23"/>
    <d v="2021-05-24T00:00:00"/>
    <x v="390"/>
    <n v="276"/>
  </r>
  <r>
    <x v="83"/>
    <x v="265"/>
    <x v="3"/>
    <x v="13"/>
    <s v="D5VJ20A"/>
    <x v="377"/>
    <d v="2021-05-25T00:00:00"/>
    <x v="390"/>
    <n v="64"/>
  </r>
  <r>
    <x v="87"/>
    <x v="268"/>
    <x v="3"/>
    <x v="13"/>
    <s v="D5VJ40A"/>
    <x v="377"/>
    <d v="2021-05-25T00:00:00"/>
    <x v="390"/>
    <n v="64"/>
  </r>
  <r>
    <x v="5"/>
    <x v="79"/>
    <x v="3"/>
    <x v="6"/>
    <s v="D4RC9HA"/>
    <x v="1354"/>
    <d v="2021-06-05T00:00:00"/>
    <x v="391"/>
    <n v="2080"/>
  </r>
  <r>
    <x v="83"/>
    <x v="265"/>
    <x v="3"/>
    <x v="13"/>
    <s v="D5VJ10A"/>
    <x v="53"/>
    <d v="2021-05-25T00:00:00"/>
    <x v="391"/>
    <n v="80"/>
  </r>
  <r>
    <x v="87"/>
    <x v="268"/>
    <x v="3"/>
    <x v="13"/>
    <s v="D5VJ30A"/>
    <x v="1355"/>
    <d v="2021-05-25T00:00:00"/>
    <x v="391"/>
    <n v="548"/>
  </r>
  <r>
    <x v="103"/>
    <x v="283"/>
    <x v="4"/>
    <x v="6"/>
    <s v="D6ZH0HA"/>
    <x v="52"/>
    <d v="2021-06-05T00:00:00"/>
    <x v="391"/>
    <n v="31"/>
  </r>
  <r>
    <x v="103"/>
    <x v="283"/>
    <x v="4"/>
    <x v="3"/>
    <s v="D6ZN8TA"/>
    <x v="53"/>
    <d v="2021-06-05T00:00:00"/>
    <x v="391"/>
    <n v="83"/>
  </r>
  <r>
    <x v="103"/>
    <x v="269"/>
    <x v="3"/>
    <x v="3"/>
    <s v="D6ZI5TA"/>
    <x v="1356"/>
    <d v="2021-06-05T00:00:00"/>
    <x v="391"/>
    <n v="3044"/>
  </r>
  <r>
    <x v="103"/>
    <x v="269"/>
    <x v="3"/>
    <x v="6"/>
    <s v="D6ZL5HA"/>
    <x v="1357"/>
    <d v="2021-06-05T00:00:00"/>
    <x v="391"/>
    <n v="3318"/>
  </r>
  <r>
    <x v="5"/>
    <x v="79"/>
    <x v="3"/>
    <x v="2"/>
    <s v="D4RE2GA"/>
    <x v="651"/>
    <d v="2021-06-10T00:00:00"/>
    <x v="392"/>
    <n v="384"/>
  </r>
  <r>
    <x v="103"/>
    <x v="283"/>
    <x v="4"/>
    <x v="1"/>
    <s v="D6ZF25A"/>
    <x v="40"/>
    <d v="2021-06-10T00:00:00"/>
    <x v="392"/>
    <n v="59"/>
  </r>
  <r>
    <x v="103"/>
    <x v="283"/>
    <x v="4"/>
    <x v="2"/>
    <s v="D6ZL8GA"/>
    <x v="40"/>
    <d v="2021-06-10T00:00:00"/>
    <x v="392"/>
    <n v="59"/>
  </r>
  <r>
    <x v="103"/>
    <x v="269"/>
    <x v="3"/>
    <x v="2"/>
    <s v="D6ZH4GA"/>
    <x v="517"/>
    <d v="2021-06-10T00:00:00"/>
    <x v="392"/>
    <n v="371"/>
  </r>
  <r>
    <x v="103"/>
    <x v="269"/>
    <x v="3"/>
    <x v="1"/>
    <s v="D6ZM25A"/>
    <x v="97"/>
    <d v="2021-06-10T00:00:00"/>
    <x v="392"/>
    <n v="297"/>
  </r>
  <r>
    <x v="5"/>
    <x v="79"/>
    <x v="3"/>
    <x v="6"/>
    <s v="D4CI9HA"/>
    <x v="1358"/>
    <d v="2021-06-12T00:00:00"/>
    <x v="393"/>
    <n v="780"/>
  </r>
  <r>
    <x v="83"/>
    <x v="265"/>
    <x v="3"/>
    <x v="2"/>
    <s v="D4RB3GA"/>
    <x v="7"/>
    <d v="2021-06-10T00:00:00"/>
    <x v="393"/>
    <n v="102"/>
  </r>
  <r>
    <x v="87"/>
    <x v="268"/>
    <x v="3"/>
    <x v="2"/>
    <s v="D4QZ1GA"/>
    <x v="18"/>
    <d v="2021-06-10T00:00:00"/>
    <x v="393"/>
    <n v="239"/>
  </r>
  <r>
    <x v="102"/>
    <x v="293"/>
    <x v="4"/>
    <x v="6"/>
    <s v="D5SZ9HA"/>
    <x v="1359"/>
    <d v="2021-06-12T00:00:00"/>
    <x v="393"/>
    <n v="295"/>
  </r>
  <r>
    <x v="102"/>
    <x v="293"/>
    <x v="4"/>
    <x v="3"/>
    <s v="D5TA2TA"/>
    <x v="1360"/>
    <d v="2021-06-12T00:00:00"/>
    <x v="393"/>
    <n v="722"/>
  </r>
  <r>
    <x v="102"/>
    <x v="294"/>
    <x v="3"/>
    <x v="6"/>
    <s v="D5SX0HA"/>
    <x v="1352"/>
    <d v="2021-06-12T00:00:00"/>
    <x v="393"/>
    <n v="602"/>
  </r>
  <r>
    <x v="102"/>
    <x v="294"/>
    <x v="3"/>
    <x v="3"/>
    <s v="D5SX2TA"/>
    <x v="1361"/>
    <d v="2021-06-12T00:00:00"/>
    <x v="393"/>
    <n v="2007"/>
  </r>
  <r>
    <x v="102"/>
    <x v="294"/>
    <x v="3"/>
    <x v="13"/>
    <s v="D6AF10A"/>
    <x v="713"/>
    <d v="2021-06-12T00:00:00"/>
    <x v="393"/>
    <n v="46"/>
  </r>
  <r>
    <x v="102"/>
    <x v="294"/>
    <x v="3"/>
    <x v="15"/>
    <n v="1633072"/>
    <x v="44"/>
    <d v="2021-06-14T00:00:00"/>
    <x v="393"/>
    <n v="38"/>
  </r>
  <r>
    <x v="5"/>
    <x v="79"/>
    <x v="3"/>
    <x v="2"/>
    <s v="D4CJ3GA"/>
    <x v="73"/>
    <d v="2021-06-17T00:00:00"/>
    <x v="394"/>
    <n v="175"/>
  </r>
  <r>
    <x v="102"/>
    <x v="293"/>
    <x v="4"/>
    <x v="1"/>
    <s v="D5SX45A"/>
    <x v="740"/>
    <d v="2021-06-17T00:00:00"/>
    <x v="394"/>
    <n v="129"/>
  </r>
  <r>
    <x v="102"/>
    <x v="293"/>
    <x v="4"/>
    <x v="2"/>
    <s v="D5SX5GA"/>
    <x v="291"/>
    <d v="2021-06-17T00:00:00"/>
    <x v="394"/>
    <n v="81"/>
  </r>
  <r>
    <x v="102"/>
    <x v="294"/>
    <x v="3"/>
    <x v="1"/>
    <s v="D5SW65A"/>
    <x v="767"/>
    <d v="2021-06-17T00:00:00"/>
    <x v="394"/>
    <n v="292"/>
  </r>
  <r>
    <x v="102"/>
    <x v="294"/>
    <x v="3"/>
    <x v="2"/>
    <s v="D5SZ8GA"/>
    <x v="327"/>
    <d v="2021-06-17T00:00:00"/>
    <x v="394"/>
    <n v="99"/>
  </r>
  <r>
    <x v="83"/>
    <x v="265"/>
    <x v="3"/>
    <x v="6"/>
    <s v="D4QY7HA"/>
    <x v="1362"/>
    <d v="2021-06-19T00:00:00"/>
    <x v="395"/>
    <n v="1231"/>
  </r>
  <r>
    <x v="87"/>
    <x v="268"/>
    <x v="3"/>
    <x v="6"/>
    <s v="D8FH4HA"/>
    <x v="1083"/>
    <d v="2021-06-19T00:00:00"/>
    <x v="395"/>
    <n v="372"/>
  </r>
  <r>
    <x v="48"/>
    <x v="295"/>
    <x v="3"/>
    <x v="13"/>
    <s v="D4SV10A"/>
    <x v="378"/>
    <d v="2021-06-21T00:00:00"/>
    <x v="396"/>
    <n v="345"/>
  </r>
  <r>
    <x v="48"/>
    <x v="295"/>
    <x v="3"/>
    <x v="15"/>
    <n v="1633128"/>
    <x v="663"/>
    <d v="2021-06-21T00:00:00"/>
    <x v="396"/>
    <n v="260"/>
  </r>
  <r>
    <x v="78"/>
    <x v="296"/>
    <x v="3"/>
    <x v="13"/>
    <s v="D4SU60A"/>
    <x v="1304"/>
    <d v="2021-06-21T00:00:00"/>
    <x v="396"/>
    <n v="273"/>
  </r>
  <r>
    <x v="78"/>
    <x v="296"/>
    <x v="3"/>
    <x v="15"/>
    <n v="1633126"/>
    <x v="1160"/>
    <d v="2021-06-21T00:00:00"/>
    <x v="396"/>
    <n v="1395"/>
  </r>
  <r>
    <x v="102"/>
    <x v="293"/>
    <x v="4"/>
    <x v="13"/>
    <s v="D6AF30A"/>
    <x v="294"/>
    <d v="2021-06-15T00:00:00"/>
    <x v="396"/>
    <n v="40"/>
  </r>
  <r>
    <x v="102"/>
    <x v="293"/>
    <x v="4"/>
    <x v="13"/>
    <s v="D6AF40A"/>
    <x v="59"/>
    <d v="2021-06-15T00:00:00"/>
    <x v="396"/>
    <n v="8"/>
  </r>
  <r>
    <x v="102"/>
    <x v="294"/>
    <x v="3"/>
    <x v="13"/>
    <s v="D6AE90A"/>
    <x v="191"/>
    <d v="2021-06-15T00:00:00"/>
    <x v="396"/>
    <n v="176"/>
  </r>
  <r>
    <x v="102"/>
    <x v="294"/>
    <x v="3"/>
    <x v="13"/>
    <s v="D6AF00A"/>
    <x v="623"/>
    <d v="2021-06-15T00:00:00"/>
    <x v="396"/>
    <n v="32"/>
  </r>
  <r>
    <x v="104"/>
    <x v="297"/>
    <x v="3"/>
    <x v="16"/>
    <n v="1634773"/>
    <x v="477"/>
    <d v="2021-06-21T00:00:00"/>
    <x v="396"/>
    <n v="28"/>
  </r>
  <r>
    <x v="83"/>
    <x v="265"/>
    <x v="3"/>
    <x v="2"/>
    <s v="D4QX3GA"/>
    <x v="542"/>
    <d v="2021-06-24T00:00:00"/>
    <x v="397"/>
    <n v="187"/>
  </r>
  <r>
    <x v="87"/>
    <x v="268"/>
    <x v="3"/>
    <x v="3"/>
    <s v="D8FH4HB"/>
    <x v="137"/>
    <d v="2021-06-19T00:00:00"/>
    <x v="397"/>
    <n v="356"/>
  </r>
  <r>
    <x v="87"/>
    <x v="268"/>
    <x v="3"/>
    <x v="2"/>
    <s v="D8FH8GA"/>
    <x v="296"/>
    <d v="2021-06-24T00:00:00"/>
    <x v="397"/>
    <n v="167"/>
  </r>
  <r>
    <x v="48"/>
    <x v="295"/>
    <x v="3"/>
    <x v="13"/>
    <s v="D6HA80A"/>
    <x v="471"/>
    <d v="2021-06-20T00:00:00"/>
    <x v="397"/>
    <n v="84"/>
  </r>
  <r>
    <x v="78"/>
    <x v="296"/>
    <x v="3"/>
    <x v="13"/>
    <s v="D4SU70A"/>
    <x v="242"/>
    <d v="2021-06-20T00:00:00"/>
    <x v="397"/>
    <n v="36"/>
  </r>
  <r>
    <x v="104"/>
    <x v="297"/>
    <x v="3"/>
    <x v="6"/>
    <s v="D6FS4HA"/>
    <x v="1363"/>
    <d v="2021-06-19T00:00:00"/>
    <x v="397"/>
    <n v="1280"/>
  </r>
  <r>
    <x v="104"/>
    <x v="297"/>
    <x v="3"/>
    <x v="3"/>
    <s v="D6FT3TA"/>
    <x v="1364"/>
    <d v="2021-06-19T00:00:00"/>
    <x v="397"/>
    <n v="2377"/>
  </r>
  <r>
    <x v="104"/>
    <x v="297"/>
    <x v="3"/>
    <x v="2"/>
    <s v="D6FV0GA"/>
    <x v="919"/>
    <d v="2021-06-24T00:00:00"/>
    <x v="397"/>
    <n v="263"/>
  </r>
  <r>
    <x v="104"/>
    <x v="297"/>
    <x v="3"/>
    <x v="1"/>
    <s v="D6FW15A"/>
    <x v="777"/>
    <d v="2021-06-24T00:00:00"/>
    <x v="397"/>
    <n v="472"/>
  </r>
  <r>
    <x v="104"/>
    <x v="298"/>
    <x v="4"/>
    <x v="6"/>
    <s v="D6FR9HA"/>
    <x v="97"/>
    <d v="2021-06-19T00:00:00"/>
    <x v="397"/>
    <n v="293"/>
  </r>
  <r>
    <x v="104"/>
    <x v="298"/>
    <x v="4"/>
    <x v="2"/>
    <s v="D6FU4GA"/>
    <x v="698"/>
    <d v="2021-06-24T00:00:00"/>
    <x v="397"/>
    <n v="110"/>
  </r>
  <r>
    <x v="104"/>
    <x v="298"/>
    <x v="4"/>
    <x v="3"/>
    <s v="D6FV1TA"/>
    <x v="1365"/>
    <d v="2021-06-19T00:00:00"/>
    <x v="397"/>
    <n v="1009"/>
  </r>
  <r>
    <x v="104"/>
    <x v="298"/>
    <x v="4"/>
    <x v="1"/>
    <s v="D6FW25A"/>
    <x v="742"/>
    <d v="2021-06-24T00:00:00"/>
    <x v="397"/>
    <n v="181"/>
  </r>
  <r>
    <x v="48"/>
    <x v="295"/>
    <x v="3"/>
    <x v="13"/>
    <s v="D4SV00A"/>
    <x v="175"/>
    <d v="2021-06-22T00:00:00"/>
    <x v="398"/>
    <n v="170"/>
  </r>
  <r>
    <x v="48"/>
    <x v="295"/>
    <x v="3"/>
    <x v="13"/>
    <s v="D4SV20A"/>
    <x v="711"/>
    <d v="2021-06-22T00:00:00"/>
    <x v="398"/>
    <n v="1608"/>
  </r>
  <r>
    <x v="48"/>
    <x v="295"/>
    <x v="3"/>
    <x v="14"/>
    <n v="1633127"/>
    <x v="1065"/>
    <d v="2021-06-24T00:00:00"/>
    <x v="398"/>
    <n v="748"/>
  </r>
  <r>
    <x v="78"/>
    <x v="296"/>
    <x v="3"/>
    <x v="13"/>
    <s v="D4SU40A"/>
    <x v="156"/>
    <d v="2021-06-22T00:00:00"/>
    <x v="398"/>
    <n v="138"/>
  </r>
  <r>
    <x v="78"/>
    <x v="296"/>
    <x v="3"/>
    <x v="13"/>
    <s v="D4SU80A"/>
    <x v="1179"/>
    <d v="2021-06-22T00:00:00"/>
    <x v="398"/>
    <n v="1190"/>
  </r>
  <r>
    <x v="78"/>
    <x v="296"/>
    <x v="3"/>
    <x v="14"/>
    <n v="1633124"/>
    <x v="211"/>
    <d v="2021-06-24T00:00:00"/>
    <x v="398"/>
    <n v="557"/>
  </r>
  <r>
    <x v="102"/>
    <x v="293"/>
    <x v="4"/>
    <x v="14"/>
    <n v="1633078"/>
    <x v="69"/>
    <d v="2021-06-10T00:00:00"/>
    <x v="398"/>
    <n v="72"/>
  </r>
  <r>
    <x v="102"/>
    <x v="294"/>
    <x v="3"/>
    <x v="15"/>
    <n v="1638623"/>
    <x v="83"/>
    <d v="2021-06-28T00:00:00"/>
    <x v="398"/>
    <n v="45"/>
  </r>
  <r>
    <x v="104"/>
    <x v="297"/>
    <x v="3"/>
    <x v="16"/>
    <n v="1634774"/>
    <x v="527"/>
    <d v="2021-06-17T00:00:00"/>
    <x v="398"/>
    <n v="117"/>
  </r>
  <r>
    <x v="105"/>
    <x v="299"/>
    <x v="3"/>
    <x v="3"/>
    <s v="D7YV8TA"/>
    <x v="1366"/>
    <d v="2021-06-26T00:00:00"/>
    <x v="398"/>
    <n v="4883"/>
  </r>
  <r>
    <x v="105"/>
    <x v="299"/>
    <x v="3"/>
    <x v="6"/>
    <s v="D7YY0HA"/>
    <x v="1367"/>
    <d v="2021-06-26T00:00:00"/>
    <x v="398"/>
    <n v="1817"/>
  </r>
  <r>
    <x v="102"/>
    <x v="294"/>
    <x v="3"/>
    <x v="1"/>
    <s v="D7DG65A"/>
    <x v="1368"/>
    <d v="2021-07-01T00:00:00"/>
    <x v="399"/>
    <n v="349"/>
  </r>
  <r>
    <x v="102"/>
    <x v="294"/>
    <x v="3"/>
    <x v="3"/>
    <s v="D7DJ5TA"/>
    <x v="1369"/>
    <d v="2021-06-26T00:00:00"/>
    <x v="399"/>
    <n v="2318"/>
  </r>
  <r>
    <x v="105"/>
    <x v="299"/>
    <x v="3"/>
    <x v="6"/>
    <s v="D7YD6HA"/>
    <x v="1370"/>
    <d v="2021-06-26T00:00:00"/>
    <x v="399"/>
    <n v="3452"/>
  </r>
  <r>
    <x v="105"/>
    <x v="299"/>
    <x v="3"/>
    <x v="3"/>
    <s v="D7YK5TA"/>
    <x v="1371"/>
    <d v="2021-06-26T00:00:00"/>
    <x v="399"/>
    <n v="5901"/>
  </r>
  <r>
    <x v="105"/>
    <x v="300"/>
    <x v="5"/>
    <x v="1"/>
    <s v="D7BT9GA"/>
    <x v="148"/>
    <d v="2021-07-08T00:00:00"/>
    <x v="400"/>
    <n v="98"/>
  </r>
  <r>
    <x v="105"/>
    <x v="300"/>
    <x v="5"/>
    <x v="1"/>
    <s v="D7BU25A"/>
    <x v="498"/>
    <d v="2021-07-08T00:00:00"/>
    <x v="400"/>
    <n v="268"/>
  </r>
  <r>
    <x v="105"/>
    <x v="300"/>
    <x v="5"/>
    <x v="3"/>
    <s v="D7BU4TA"/>
    <x v="1372"/>
    <d v="2021-07-03T00:00:00"/>
    <x v="400"/>
    <n v="2168"/>
  </r>
  <r>
    <x v="105"/>
    <x v="300"/>
    <x v="5"/>
    <x v="3"/>
    <s v="D7BU5HA"/>
    <x v="603"/>
    <d v="2021-07-03T00:00:00"/>
    <x v="400"/>
    <n v="771"/>
  </r>
  <r>
    <x v="105"/>
    <x v="300"/>
    <x v="5"/>
    <x v="1"/>
    <s v="D7BT9GA"/>
    <x v="148"/>
    <d v="2021-07-08T00:00:00"/>
    <x v="400"/>
    <n v="98"/>
  </r>
  <r>
    <x v="105"/>
    <x v="300"/>
    <x v="5"/>
    <x v="1"/>
    <s v="D7BU25A"/>
    <x v="498"/>
    <d v="2021-07-08T00:00:00"/>
    <x v="400"/>
    <n v="268"/>
  </r>
  <r>
    <x v="105"/>
    <x v="300"/>
    <x v="5"/>
    <x v="3"/>
    <s v="D7BU4TA"/>
    <x v="1372"/>
    <d v="2021-07-03T00:00:00"/>
    <x v="400"/>
    <n v="2168"/>
  </r>
  <r>
    <x v="105"/>
    <x v="300"/>
    <x v="5"/>
    <x v="3"/>
    <s v="D7BU5HA"/>
    <x v="603"/>
    <d v="2021-07-03T00:00:00"/>
    <x v="400"/>
    <n v="771"/>
  </r>
  <r>
    <x v="105"/>
    <x v="301"/>
    <x v="5"/>
    <x v="1"/>
    <s v="D7BT8GA"/>
    <x v="234"/>
    <d v="2021-07-08T00:00:00"/>
    <x v="400"/>
    <n v="71"/>
  </r>
  <r>
    <x v="105"/>
    <x v="301"/>
    <x v="5"/>
    <x v="3"/>
    <s v="D7BU1TA"/>
    <x v="1373"/>
    <d v="2021-07-03T00:00:00"/>
    <x v="400"/>
    <n v="668"/>
  </r>
  <r>
    <x v="105"/>
    <x v="301"/>
    <x v="5"/>
    <x v="3"/>
    <s v="D7BU6HA"/>
    <x v="310"/>
    <d v="2021-07-03T00:00:00"/>
    <x v="400"/>
    <n v="258"/>
  </r>
  <r>
    <x v="105"/>
    <x v="301"/>
    <x v="5"/>
    <x v="1"/>
    <s v="D7BT8GA"/>
    <x v="234"/>
    <d v="2021-07-08T00:00:00"/>
    <x v="400"/>
    <n v="68"/>
  </r>
  <r>
    <x v="105"/>
    <x v="301"/>
    <x v="5"/>
    <x v="3"/>
    <s v="D7BU1TA"/>
    <x v="1253"/>
    <d v="2021-07-03T00:00:00"/>
    <x v="400"/>
    <n v="635"/>
  </r>
  <r>
    <x v="105"/>
    <x v="301"/>
    <x v="5"/>
    <x v="3"/>
    <s v="D7BU6HA"/>
    <x v="310"/>
    <d v="2021-07-03T00:00:00"/>
    <x v="400"/>
    <n v="258"/>
  </r>
  <r>
    <x v="105"/>
    <x v="293"/>
    <x v="5"/>
    <x v="1"/>
    <s v="D7DH15A"/>
    <x v="441"/>
    <d v="2021-07-08T00:00:00"/>
    <x v="400"/>
    <n v="135"/>
  </r>
  <r>
    <x v="105"/>
    <x v="293"/>
    <x v="5"/>
    <x v="1"/>
    <s v="D7DH4GA"/>
    <x v="436"/>
    <d v="2021-07-08T00:00:00"/>
    <x v="400"/>
    <n v="98"/>
  </r>
  <r>
    <x v="105"/>
    <x v="293"/>
    <x v="5"/>
    <x v="3"/>
    <s v="D7DH6HA"/>
    <x v="357"/>
    <d v="2021-07-02T00:00:00"/>
    <x v="400"/>
    <n v="346"/>
  </r>
  <r>
    <x v="105"/>
    <x v="293"/>
    <x v="5"/>
    <x v="3"/>
    <s v="D7DJ8TA"/>
    <x v="637"/>
    <d v="2021-07-02T00:00:00"/>
    <x v="400"/>
    <n v="754"/>
  </r>
  <r>
    <x v="105"/>
    <x v="294"/>
    <x v="5"/>
    <x v="1"/>
    <s v="D7DG9GA"/>
    <x v="286"/>
    <d v="2021-07-08T00:00:00"/>
    <x v="400"/>
    <n v="125"/>
  </r>
  <r>
    <x v="105"/>
    <x v="302"/>
    <x v="5"/>
    <x v="3"/>
    <s v="D9HD9HA"/>
    <x v="371"/>
    <d v="2021-07-10T00:00:00"/>
    <x v="400"/>
    <n v="280"/>
  </r>
  <r>
    <x v="105"/>
    <x v="301"/>
    <x v="5"/>
    <x v="1"/>
    <s v="D7BU35A"/>
    <x v="164"/>
    <d v="2021-07-08T00:00:00"/>
    <x v="401"/>
    <n v="123"/>
  </r>
  <r>
    <x v="105"/>
    <x v="301"/>
    <x v="5"/>
    <x v="1"/>
    <s v="D7BU35A"/>
    <x v="164"/>
    <d v="2021-07-08T00:00:00"/>
    <x v="401"/>
    <n v="118"/>
  </r>
  <r>
    <x v="105"/>
    <x v="303"/>
    <x v="5"/>
    <x v="1"/>
    <s v="D8ZK95A"/>
    <x v="58"/>
    <d v="2021-07-10T00:00:00"/>
    <x v="402"/>
    <n v="120"/>
  </r>
  <r>
    <x v="105"/>
    <x v="303"/>
    <x v="5"/>
    <x v="1"/>
    <s v="D8ZL4GA"/>
    <x v="788"/>
    <d v="2021-07-10T00:00:00"/>
    <x v="402"/>
    <n v="190"/>
  </r>
  <r>
    <x v="105"/>
    <x v="302"/>
    <x v="5"/>
    <x v="1"/>
    <s v="D9HD4GA"/>
    <x v="68"/>
    <d v="2021-07-15T00:00:00"/>
    <x v="403"/>
    <n v="50"/>
  </r>
  <r>
    <x v="105"/>
    <x v="304"/>
    <x v="5"/>
    <x v="3"/>
    <s v="D9HE7HA"/>
    <x v="777"/>
    <d v="2021-07-10T00:00:00"/>
    <x v="403"/>
    <n v="450"/>
  </r>
  <r>
    <x v="105"/>
    <x v="303"/>
    <x v="5"/>
    <x v="3"/>
    <s v="D8ZK5TA"/>
    <x v="741"/>
    <d v="2021-07-12T00:00:00"/>
    <x v="403"/>
    <n v="1250"/>
  </r>
  <r>
    <x v="105"/>
    <x v="303"/>
    <x v="5"/>
    <x v="3"/>
    <s v="D8ZL5HA"/>
    <x v="1374"/>
    <d v="2021-07-12T00:00:00"/>
    <x v="403"/>
    <n v="1672"/>
  </r>
  <r>
    <x v="105"/>
    <x v="304"/>
    <x v="5"/>
    <x v="1"/>
    <s v="D9HE4GA"/>
    <x v="327"/>
    <d v="2021-07-15T00:00:00"/>
    <x v="404"/>
    <n v="95"/>
  </r>
  <r>
    <x v="105"/>
    <x v="302"/>
    <x v="5"/>
    <x v="1"/>
    <s v="D9HD8GA"/>
    <x v="192"/>
    <d v="2021-07-17T00:00:00"/>
    <x v="405"/>
    <n v="130"/>
  </r>
  <r>
    <x v="105"/>
    <x v="304"/>
    <x v="5"/>
    <x v="1"/>
    <s v="D9HE6GA"/>
    <x v="226"/>
    <d v="2021-07-17T00:00:00"/>
    <x v="405"/>
    <n v="220"/>
  </r>
  <r>
    <x v="105"/>
    <x v="305"/>
    <x v="5"/>
    <x v="1"/>
    <s v="D9TE0GA"/>
    <x v="138"/>
    <d v="2021-07-17T00:00:00"/>
    <x v="405"/>
    <n v="59"/>
  </r>
  <r>
    <x v="105"/>
    <x v="306"/>
    <x v="5"/>
    <x v="1"/>
    <s v="D9HE8GA"/>
    <x v="618"/>
    <d v="2021-07-17T00:00:00"/>
    <x v="405"/>
    <n v="56"/>
  </r>
  <r>
    <x v="105"/>
    <x v="268"/>
    <x v="5"/>
    <x v="3"/>
    <s v="D8FH0HA"/>
    <x v="321"/>
    <d v="2021-07-17T00:00:00"/>
    <x v="406"/>
    <n v="282"/>
  </r>
  <r>
    <x v="105"/>
    <x v="268"/>
    <x v="5"/>
    <x v="3"/>
    <s v="D8FH0HA"/>
    <x v="635"/>
    <d v="2021-07-17T00:00:00"/>
    <x v="406"/>
    <n v="285"/>
  </r>
  <r>
    <x v="105"/>
    <x v="302"/>
    <x v="5"/>
    <x v="3"/>
    <s v="D9HD5HA"/>
    <x v="171"/>
    <d v="2021-07-19T00:00:00"/>
    <x v="406"/>
    <n v="942"/>
  </r>
  <r>
    <x v="105"/>
    <x v="304"/>
    <x v="5"/>
    <x v="3"/>
    <s v="D9HE0HA"/>
    <x v="913"/>
    <d v="2021-07-19T00:00:00"/>
    <x v="406"/>
    <n v="2400"/>
  </r>
  <r>
    <x v="105"/>
    <x v="305"/>
    <x v="5"/>
    <x v="3"/>
    <s v="D9TD4HA"/>
    <x v="986"/>
    <d v="2021-07-19T00:00:00"/>
    <x v="406"/>
    <n v="213"/>
  </r>
  <r>
    <x v="105"/>
    <x v="306"/>
    <x v="5"/>
    <x v="3"/>
    <s v="D9HE5HA"/>
    <x v="215"/>
    <d v="2021-07-19T00:00:00"/>
    <x v="406"/>
    <n v="203"/>
  </r>
  <r>
    <x v="105"/>
    <x v="297"/>
    <x v="5"/>
    <x v="1"/>
    <s v="E3ZP35A"/>
    <x v="777"/>
    <d v="2021-07-24T00:00:00"/>
    <x v="407"/>
    <n v="450"/>
  </r>
  <r>
    <x v="105"/>
    <x v="297"/>
    <x v="5"/>
    <x v="1"/>
    <s v="E3ZP7GA"/>
    <x v="68"/>
    <d v="2021-07-24T00:00:00"/>
    <x v="407"/>
    <n v="50"/>
  </r>
  <r>
    <x v="105"/>
    <x v="298"/>
    <x v="5"/>
    <x v="1"/>
    <s v="E3ZP6GA"/>
    <x v="698"/>
    <d v="2021-07-24T00:00:00"/>
    <x v="407"/>
    <n v="105"/>
  </r>
  <r>
    <x v="105"/>
    <x v="299"/>
    <x v="5"/>
    <x v="3"/>
    <s v="E4CL4TA"/>
    <x v="1375"/>
    <d v="2021-07-24T00:00:00"/>
    <x v="407"/>
    <n v="2449"/>
  </r>
  <r>
    <x v="105"/>
    <x v="299"/>
    <x v="5"/>
    <x v="3"/>
    <s v="E4CP0HA"/>
    <x v="1376"/>
    <d v="2021-07-24T00:00:00"/>
    <x v="407"/>
    <n v="870"/>
  </r>
  <r>
    <x v="105"/>
    <x v="299"/>
    <x v="5"/>
    <x v="3"/>
    <s v="E4CL4TA"/>
    <x v="1377"/>
    <d v="2021-07-24T00:00:00"/>
    <x v="407"/>
    <n v="2133"/>
  </r>
  <r>
    <x v="105"/>
    <x v="299"/>
    <x v="5"/>
    <x v="3"/>
    <s v="E4CP0HA"/>
    <x v="1318"/>
    <d v="2021-07-24T00:00:00"/>
    <x v="407"/>
    <n v="865"/>
  </r>
  <r>
    <x v="105"/>
    <x v="299"/>
    <x v="5"/>
    <x v="3"/>
    <s v="E4HG5TA"/>
    <x v="755"/>
    <d v="2021-07-24T00:00:00"/>
    <x v="407"/>
    <n v="2122"/>
  </r>
  <r>
    <x v="105"/>
    <x v="299"/>
    <x v="5"/>
    <x v="3"/>
    <s v="E4HK1HA"/>
    <x v="45"/>
    <d v="2021-07-25T00:00:00"/>
    <x v="407"/>
    <n v="541"/>
  </r>
  <r>
    <x v="105"/>
    <x v="297"/>
    <x v="5"/>
    <x v="3"/>
    <s v="E3ZP8HA"/>
    <x v="758"/>
    <d v="2021-07-26T00:00:00"/>
    <x v="408"/>
    <n v="599"/>
  </r>
  <r>
    <x v="105"/>
    <x v="298"/>
    <x v="5"/>
    <x v="3"/>
    <s v="E3ZQ8HA"/>
    <x v="1378"/>
    <d v="2021-07-26T00:00:00"/>
    <x v="408"/>
    <n v="298"/>
  </r>
  <r>
    <x v="105"/>
    <x v="299"/>
    <x v="5"/>
    <x v="1"/>
    <s v="E4HD85A"/>
    <x v="22"/>
    <d v="2021-07-29T00:00:00"/>
    <x v="408"/>
    <n v="229"/>
  </r>
  <r>
    <x v="105"/>
    <x v="307"/>
    <x v="5"/>
    <x v="7"/>
    <s v="D7YE5ZA"/>
    <x v="725"/>
    <d v="2021-07-26T00:00:00"/>
    <x v="409"/>
    <n v="500"/>
  </r>
  <r>
    <x v="105"/>
    <x v="307"/>
    <x v="5"/>
    <x v="7"/>
    <s v="D7ZA1ZA"/>
    <x v="834"/>
    <d v="2021-07-26T00:00:00"/>
    <x v="409"/>
    <n v="550"/>
  </r>
  <r>
    <x v="105"/>
    <x v="307"/>
    <x v="5"/>
    <x v="7"/>
    <s v="D7ZA1ZA"/>
    <x v="834"/>
    <d v="2021-07-26T00:00:00"/>
    <x v="409"/>
    <n v="550"/>
  </r>
  <r>
    <x v="105"/>
    <x v="299"/>
    <x v="5"/>
    <x v="1"/>
    <s v="E4CQ35A"/>
    <x v="347"/>
    <d v="2021-07-29T00:00:00"/>
    <x v="410"/>
    <n v="274"/>
  </r>
  <r>
    <x v="105"/>
    <x v="299"/>
    <x v="5"/>
    <x v="1"/>
    <s v="E4CQ35A"/>
    <x v="343"/>
    <d v="2021-07-29T00:00:00"/>
    <x v="410"/>
    <n v="187"/>
  </r>
  <r>
    <x v="5"/>
    <x v="79"/>
    <x v="3"/>
    <x v="3"/>
    <s v="E1RA5HA"/>
    <x v="689"/>
    <d v="2021-08-07T00:00:00"/>
    <x v="411"/>
    <n v="295"/>
  </r>
  <r>
    <x v="5"/>
    <x v="80"/>
    <x v="4"/>
    <x v="3"/>
    <s v="E1RE9HA"/>
    <x v="618"/>
    <d v="2021-08-07T00:00:00"/>
    <x v="411"/>
    <n v="56"/>
  </r>
  <r>
    <x v="87"/>
    <x v="302"/>
    <x v="3"/>
    <x v="3"/>
    <s v="E7DM7HA"/>
    <x v="749"/>
    <d v="2021-08-07T00:00:00"/>
    <x v="411"/>
    <n v="1623"/>
  </r>
  <r>
    <x v="87"/>
    <x v="302"/>
    <x v="3"/>
    <x v="5"/>
    <s v="E7ZK60A"/>
    <x v="1379"/>
    <d v="2021-08-10T00:00:00"/>
    <x v="411"/>
    <n v="1586"/>
  </r>
  <r>
    <x v="87"/>
    <x v="306"/>
    <x v="4"/>
    <x v="3"/>
    <s v="E7DM3HA"/>
    <x v="1083"/>
    <d v="2021-08-07T00:00:00"/>
    <x v="411"/>
    <n v="355"/>
  </r>
  <r>
    <x v="87"/>
    <x v="306"/>
    <x v="4"/>
    <x v="5"/>
    <s v="E7ZM60A"/>
    <x v="641"/>
    <d v="2021-08-10T00:00:00"/>
    <x v="411"/>
    <n v="264"/>
  </r>
  <r>
    <x v="83"/>
    <x v="304"/>
    <x v="3"/>
    <x v="3"/>
    <s v="E7DK7HA"/>
    <x v="1380"/>
    <d v="2021-08-07T00:00:00"/>
    <x v="411"/>
    <n v="4294"/>
  </r>
  <r>
    <x v="83"/>
    <x v="304"/>
    <x v="3"/>
    <x v="3"/>
    <s v="E7DL9TA"/>
    <x v="1381"/>
    <d v="2021-08-07T00:00:00"/>
    <x v="411"/>
    <n v="5218"/>
  </r>
  <r>
    <x v="83"/>
    <x v="305"/>
    <x v="4"/>
    <x v="3"/>
    <s v="E7DR4HA"/>
    <x v="463"/>
    <d v="2021-08-07T00:00:00"/>
    <x v="411"/>
    <n v="883"/>
  </r>
  <r>
    <x v="83"/>
    <x v="305"/>
    <x v="4"/>
    <x v="3"/>
    <s v="E7DV5TA"/>
    <x v="1382"/>
    <d v="2021-08-07T00:00:00"/>
    <x v="411"/>
    <n v="1331"/>
  </r>
  <r>
    <x v="92"/>
    <x v="308"/>
    <x v="3"/>
    <x v="3"/>
    <s v="E7DR7HA"/>
    <x v="1383"/>
    <d v="2021-08-07T00:00:00"/>
    <x v="411"/>
    <n v="3527"/>
  </r>
  <r>
    <x v="92"/>
    <x v="308"/>
    <x v="3"/>
    <x v="3"/>
    <s v="E7DX5TA"/>
    <x v="1384"/>
    <d v="2021-08-07T00:00:00"/>
    <x v="411"/>
    <n v="3310"/>
  </r>
  <r>
    <x v="92"/>
    <x v="309"/>
    <x v="4"/>
    <x v="3"/>
    <s v="E7DK8TA"/>
    <x v="194"/>
    <d v="2021-08-07T00:00:00"/>
    <x v="411"/>
    <n v="603"/>
  </r>
  <r>
    <x v="92"/>
    <x v="309"/>
    <x v="4"/>
    <x v="3"/>
    <s v="E7DP3HA"/>
    <x v="1268"/>
    <d v="2021-08-07T00:00:00"/>
    <x v="411"/>
    <n v="533"/>
  </r>
  <r>
    <x v="5"/>
    <x v="80"/>
    <x v="4"/>
    <x v="1"/>
    <s v="E1RA7GA"/>
    <x v="334"/>
    <d v="2021-08-12T00:00:00"/>
    <x v="412"/>
    <n v="89"/>
  </r>
  <r>
    <x v="106"/>
    <x v="310"/>
    <x v="3"/>
    <x v="1"/>
    <s v="E9LG25A"/>
    <x v="486"/>
    <d v="2021-08-19T00:00:00"/>
    <x v="413"/>
    <n v="1050"/>
  </r>
  <r>
    <x v="106"/>
    <x v="310"/>
    <x v="3"/>
    <x v="1"/>
    <s v="E9LG55A"/>
    <x v="175"/>
    <d v="2021-08-19T00:00:00"/>
    <x v="413"/>
    <n v="170"/>
  </r>
  <r>
    <x v="106"/>
    <x v="310"/>
    <x v="3"/>
    <x v="3"/>
    <s v="E9LE7XA"/>
    <x v="1385"/>
    <d v="2021-08-21T00:00:00"/>
    <x v="414"/>
    <n v="2135"/>
  </r>
  <r>
    <x v="106"/>
    <x v="310"/>
    <x v="3"/>
    <x v="3"/>
    <s v="E9LF0TA"/>
    <x v="1386"/>
    <d v="2021-08-21T00:00:00"/>
    <x v="414"/>
    <n v="1918"/>
  </r>
  <r>
    <x v="106"/>
    <x v="310"/>
    <x v="3"/>
    <x v="3"/>
    <s v="E9LF7TA"/>
    <x v="1387"/>
    <d v="2021-08-21T00:00:00"/>
    <x v="414"/>
    <n v="2567"/>
  </r>
  <r>
    <x v="106"/>
    <x v="310"/>
    <x v="3"/>
    <x v="3"/>
    <s v="E9LF0VA"/>
    <x v="516"/>
    <d v="2021-08-26T00:00:00"/>
    <x v="415"/>
    <n v="2315"/>
  </r>
  <r>
    <x v="106"/>
    <x v="310"/>
    <x v="3"/>
    <x v="3"/>
    <s v="E9LF7VA"/>
    <x v="1388"/>
    <d v="2021-08-26T00:00:00"/>
    <x v="415"/>
    <n v="2351"/>
  </r>
  <r>
    <x v="106"/>
    <x v="311"/>
    <x v="3"/>
    <x v="12"/>
    <s v="E9LC7RA"/>
    <x v="1376"/>
    <d v="2021-08-30T00:00:00"/>
    <x v="416"/>
    <n v="870"/>
  </r>
  <r>
    <x v="106"/>
    <x v="310"/>
    <x v="3"/>
    <x v="3"/>
    <s v="E9LF0PA"/>
    <x v="1389"/>
    <d v="2021-08-28T00:00:00"/>
    <x v="416"/>
    <n v="1467"/>
  </r>
  <r>
    <x v="106"/>
    <x v="310"/>
    <x v="3"/>
    <x v="3"/>
    <s v="E9LF4XA"/>
    <x v="1390"/>
    <d v="2021-08-28T00:00:00"/>
    <x v="416"/>
    <n v="6350"/>
  </r>
  <r>
    <x v="106"/>
    <x v="310"/>
    <x v="3"/>
    <x v="3"/>
    <s v="E9LF7PA"/>
    <x v="546"/>
    <d v="2021-08-28T00:00:00"/>
    <x v="416"/>
    <n v="1732"/>
  </r>
  <r>
    <x v="106"/>
    <x v="310"/>
    <x v="3"/>
    <x v="1"/>
    <s v="E9LG05A"/>
    <x v="446"/>
    <d v="2021-09-02T00:00:00"/>
    <x v="417"/>
    <n v="690"/>
  </r>
  <r>
    <x v="5"/>
    <x v="79"/>
    <x v="3"/>
    <x v="3"/>
    <s v="E1QX3HA"/>
    <x v="274"/>
    <d v="2021-09-04T00:00:00"/>
    <x v="418"/>
    <n v="99"/>
  </r>
  <r>
    <x v="5"/>
    <x v="80"/>
    <x v="4"/>
    <x v="3"/>
    <s v="E1RH6HA"/>
    <x v="33"/>
    <d v="2021-09-04T00:00:00"/>
    <x v="418"/>
    <n v="39"/>
  </r>
  <r>
    <x v="106"/>
    <x v="310"/>
    <x v="3"/>
    <x v="3"/>
    <s v="E9LE3XA"/>
    <x v="1391"/>
    <d v="2021-09-04T00:00:00"/>
    <x v="418"/>
    <n v="955"/>
  </r>
  <r>
    <x v="106"/>
    <x v="310"/>
    <x v="3"/>
    <x v="3"/>
    <s v="E9LE4TA"/>
    <x v="1285"/>
    <d v="2021-09-04T00:00:00"/>
    <x v="418"/>
    <n v="1140"/>
  </r>
  <r>
    <x v="106"/>
    <x v="310"/>
    <x v="3"/>
    <x v="3"/>
    <s v="E9LE4VA"/>
    <x v="1392"/>
    <d v="2021-09-09T00:00:00"/>
    <x v="419"/>
    <n v="1422"/>
  </r>
  <r>
    <x v="106"/>
    <x v="311"/>
    <x v="3"/>
    <x v="12"/>
    <s v="E9LC9RA"/>
    <x v="1159"/>
    <d v="2021-09-13T00:00:00"/>
    <x v="420"/>
    <n v="1200"/>
  </r>
  <r>
    <x v="106"/>
    <x v="310"/>
    <x v="3"/>
    <x v="3"/>
    <s v="E9LE4PA"/>
    <x v="1286"/>
    <d v="2021-09-11T00:00:00"/>
    <x v="420"/>
    <n v="898"/>
  </r>
  <r>
    <x v="106"/>
    <x v="310"/>
    <x v="3"/>
    <x v="1"/>
    <s v="E9LG35A"/>
    <x v="951"/>
    <d v="2021-09-16T00:00:00"/>
    <x v="421"/>
    <n v="480"/>
  </r>
  <r>
    <x v="106"/>
    <x v="311"/>
    <x v="3"/>
    <x v="12"/>
    <s v="E9LD1RA"/>
    <x v="530"/>
    <d v="2021-09-20T00:00:00"/>
    <x v="422"/>
    <n v="1100"/>
  </r>
  <r>
    <x v="106"/>
    <x v="310"/>
    <x v="3"/>
    <x v="3"/>
    <s v="E9LE8TA"/>
    <x v="1393"/>
    <d v="2021-09-18T00:00:00"/>
    <x v="422"/>
    <n v="2202"/>
  </r>
  <r>
    <x v="106"/>
    <x v="310"/>
    <x v="3"/>
    <x v="3"/>
    <s v="E9LE9XA"/>
    <x v="1097"/>
    <d v="2021-09-18T00:00:00"/>
    <x v="422"/>
    <n v="630"/>
  </r>
  <r>
    <x v="106"/>
    <x v="310"/>
    <x v="3"/>
    <x v="3"/>
    <s v="E9LE8VA"/>
    <x v="1394"/>
    <d v="2021-09-23T00:00:00"/>
    <x v="423"/>
    <n v="2185"/>
  </r>
  <r>
    <x v="106"/>
    <x v="310"/>
    <x v="3"/>
    <x v="1"/>
    <s v="E9LG15A"/>
    <x v="1050"/>
    <d v="2021-09-23T00:00:00"/>
    <x v="423"/>
    <n v="730"/>
  </r>
  <r>
    <x v="106"/>
    <x v="311"/>
    <x v="3"/>
    <x v="12"/>
    <s v="E9LC8RA"/>
    <x v="151"/>
    <d v="2021-09-27T00:00:00"/>
    <x v="424"/>
    <n v="400"/>
  </r>
  <r>
    <x v="106"/>
    <x v="310"/>
    <x v="3"/>
    <x v="3"/>
    <s v="E9LE5XA"/>
    <x v="92"/>
    <d v="2021-09-25T00:00:00"/>
    <x v="424"/>
    <n v="880"/>
  </r>
  <r>
    <x v="106"/>
    <x v="310"/>
    <x v="3"/>
    <x v="3"/>
    <s v="E9LE6TA"/>
    <x v="1395"/>
    <d v="2021-09-25T00:00:00"/>
    <x v="424"/>
    <n v="1444"/>
  </r>
  <r>
    <x v="106"/>
    <x v="310"/>
    <x v="3"/>
    <x v="3"/>
    <s v="E9LE8PA"/>
    <x v="1396"/>
    <d v="2021-09-25T00:00:00"/>
    <x v="424"/>
    <n v="1573"/>
  </r>
  <r>
    <x v="106"/>
    <x v="310"/>
    <x v="3"/>
    <x v="3"/>
    <s v="E9LF8XA"/>
    <x v="1397"/>
    <d v="2021-09-25T00:00:00"/>
    <x v="424"/>
    <n v="5530"/>
  </r>
  <r>
    <x v="106"/>
    <x v="310"/>
    <x v="3"/>
    <x v="3"/>
    <s v="E9LE6VA"/>
    <x v="1398"/>
    <d v="2021-09-30T00:00:00"/>
    <x v="425"/>
    <n v="1716"/>
  </r>
  <r>
    <x v="106"/>
    <x v="310"/>
    <x v="3"/>
    <x v="3"/>
    <s v="E9LE1PA"/>
    <x v="1120"/>
    <d v="2021-09-27T00:00:00"/>
    <x v="426"/>
    <n v="1317"/>
  </r>
  <r>
    <x v="106"/>
    <x v="310"/>
    <x v="3"/>
    <x v="3"/>
    <s v="E9LE1VA"/>
    <x v="1399"/>
    <d v="2021-09-27T00:00:00"/>
    <x v="426"/>
    <n v="2062"/>
  </r>
  <r>
    <x v="5"/>
    <x v="79"/>
    <x v="3"/>
    <x v="3"/>
    <s v="E1RB4HA"/>
    <x v="378"/>
    <d v="2021-10-02T00:00:00"/>
    <x v="427"/>
    <n v="345"/>
  </r>
  <r>
    <x v="106"/>
    <x v="311"/>
    <x v="3"/>
    <x v="12"/>
    <s v="E9LD2RA"/>
    <x v="1159"/>
    <d v="2021-10-04T00:00:00"/>
    <x v="427"/>
    <n v="1200"/>
  </r>
  <r>
    <x v="106"/>
    <x v="310"/>
    <x v="3"/>
    <x v="3"/>
    <s v="E9LE6PA"/>
    <x v="530"/>
    <d v="2021-10-02T00:00:00"/>
    <x v="427"/>
    <n v="1100"/>
  </r>
  <r>
    <x v="106"/>
    <x v="310"/>
    <x v="3"/>
    <x v="1"/>
    <s v="E9LF95A"/>
    <x v="554"/>
    <d v="2021-09-28T00:00:00"/>
    <x v="427"/>
    <n v="1000"/>
  </r>
  <r>
    <x v="106"/>
    <x v="310"/>
    <x v="3"/>
    <x v="3"/>
    <s v="E9LE0XA"/>
    <x v="1400"/>
    <d v="2021-09-30T00:00:00"/>
    <x v="428"/>
    <n v="2500"/>
  </r>
  <r>
    <x v="106"/>
    <x v="310"/>
    <x v="3"/>
    <x v="3"/>
    <s v="E9LE1TA"/>
    <x v="1401"/>
    <d v="2021-09-30T00:00:00"/>
    <x v="428"/>
    <n v="1721"/>
  </r>
  <r>
    <x v="5"/>
    <x v="79"/>
    <x v="3"/>
    <x v="1"/>
    <s v="E1QX2GA"/>
    <x v="68"/>
    <d v="2021-10-07T00:00:00"/>
    <x v="429"/>
    <n v="50"/>
  </r>
  <r>
    <x v="106"/>
    <x v="310"/>
    <x v="3"/>
    <x v="3"/>
    <s v="E9LF2XA"/>
    <x v="841"/>
    <d v="2021-10-16T00:00:00"/>
    <x v="430"/>
    <n v="255"/>
  </r>
  <r>
    <x v="5"/>
    <x v="79"/>
    <x v="3"/>
    <x v="3"/>
    <s v="E1RJ1HA"/>
    <x v="809"/>
    <d v="2021-10-30T00:00:00"/>
    <x v="431"/>
    <n v="1095"/>
  </r>
  <r>
    <x v="5"/>
    <x v="79"/>
    <x v="3"/>
    <x v="1"/>
    <s v="E1RF9GA"/>
    <x v="286"/>
    <d v="2021-11-04T00:00:00"/>
    <x v="432"/>
    <n v="125"/>
  </r>
  <r>
    <x v="87"/>
    <x v="312"/>
    <x v="3"/>
    <x v="3"/>
    <s v="F8QX8HA"/>
    <x v="1402"/>
    <d v="2021-11-06T00:00:00"/>
    <x v="433"/>
    <n v="1098"/>
  </r>
  <r>
    <x v="83"/>
    <x v="313"/>
    <x v="3"/>
    <x v="3"/>
    <s v="F9EC8HA"/>
    <x v="1403"/>
    <d v="2021-11-06T00:00:00"/>
    <x v="433"/>
    <n v="1203"/>
  </r>
  <r>
    <x v="92"/>
    <x v="314"/>
    <x v="3"/>
    <x v="3"/>
    <s v="F9GU1HA"/>
    <x v="1404"/>
    <d v="2021-11-06T00:00:00"/>
    <x v="433"/>
    <n v="1077"/>
  </r>
  <r>
    <x v="87"/>
    <x v="312"/>
    <x v="3"/>
    <x v="5"/>
    <s v="G5IY60A"/>
    <x v="1405"/>
    <d v="2021-11-09T00:00:00"/>
    <x v="434"/>
    <n v="1196"/>
  </r>
  <r>
    <x v="87"/>
    <x v="312"/>
    <x v="3"/>
    <x v="5"/>
    <n v="1649560"/>
    <x v="7"/>
    <d v="2021-11-04T00:00:00"/>
    <x v="434"/>
    <n v="100"/>
  </r>
  <r>
    <x v="87"/>
    <x v="312"/>
    <x v="3"/>
    <x v="12"/>
    <n v="1649902"/>
    <x v="454"/>
    <d v="2021-11-08T00:00:00"/>
    <x v="434"/>
    <n v="240"/>
  </r>
  <r>
    <x v="83"/>
    <x v="313"/>
    <x v="3"/>
    <x v="12"/>
    <n v="1649920"/>
    <x v="196"/>
    <d v="2021-11-08T00:00:00"/>
    <x v="434"/>
    <n v="150"/>
  </r>
  <r>
    <x v="83"/>
    <x v="313"/>
    <x v="3"/>
    <x v="5"/>
    <s v="G5IZ40A"/>
    <x v="471"/>
    <d v="2021-11-09T00:00:00"/>
    <x v="434"/>
    <n v="84"/>
  </r>
  <r>
    <x v="83"/>
    <x v="315"/>
    <x v="4"/>
    <x v="5"/>
    <n v="1649742"/>
    <x v="55"/>
    <d v="2021-11-11T00:00:00"/>
    <x v="434"/>
    <n v="96"/>
  </r>
  <r>
    <x v="97"/>
    <x v="316"/>
    <x v="3"/>
    <x v="5"/>
    <n v="1649490"/>
    <x v="96"/>
    <d v="2021-11-11T00:00:00"/>
    <x v="434"/>
    <n v="313"/>
  </r>
  <r>
    <x v="107"/>
    <x v="317"/>
    <x v="4"/>
    <x v="5"/>
    <n v="1649761"/>
    <x v="240"/>
    <d v="2021-11-11T00:00:00"/>
    <x v="434"/>
    <n v="108"/>
  </r>
  <r>
    <x v="107"/>
    <x v="318"/>
    <x v="3"/>
    <x v="5"/>
    <n v="1649735"/>
    <x v="132"/>
    <d v="2021-11-11T00:00:00"/>
    <x v="434"/>
    <n v="18"/>
  </r>
  <r>
    <x v="96"/>
    <x v="319"/>
    <x v="3"/>
    <x v="5"/>
    <n v="1649579"/>
    <x v="132"/>
    <d v="2021-11-11T00:00:00"/>
    <x v="434"/>
    <n v="128"/>
  </r>
  <r>
    <x v="87"/>
    <x v="312"/>
    <x v="3"/>
    <x v="1"/>
    <s v="F8RC0GA"/>
    <x v="372"/>
    <d v="2021-11-11T00:00:00"/>
    <x v="435"/>
    <n v="155"/>
  </r>
  <r>
    <x v="83"/>
    <x v="313"/>
    <x v="3"/>
    <x v="1"/>
    <s v="F9EA4GA"/>
    <x v="610"/>
    <d v="2021-11-11T00:00:00"/>
    <x v="435"/>
    <n v="271"/>
  </r>
  <r>
    <x v="97"/>
    <x v="320"/>
    <x v="4"/>
    <x v="3"/>
    <s v="F9SV8HA"/>
    <x v="1248"/>
    <d v="2021-11-13T00:00:00"/>
    <x v="436"/>
    <n v="616"/>
  </r>
  <r>
    <x v="97"/>
    <x v="316"/>
    <x v="3"/>
    <x v="5"/>
    <s v="G5JD00A"/>
    <x v="360"/>
    <d v="2021-11-16T00:00:00"/>
    <x v="436"/>
    <n v="14"/>
  </r>
  <r>
    <x v="107"/>
    <x v="318"/>
    <x v="3"/>
    <x v="5"/>
    <s v="G5JB00A"/>
    <x v="43"/>
    <d v="2021-11-14T00:00:00"/>
    <x v="436"/>
    <n v="156"/>
  </r>
  <r>
    <x v="107"/>
    <x v="318"/>
    <x v="3"/>
    <x v="5"/>
    <s v="G5JA90A"/>
    <x v="155"/>
    <d v="2021-11-16T00:00:00"/>
    <x v="436"/>
    <n v="44"/>
  </r>
  <r>
    <x v="83"/>
    <x v="304"/>
    <x v="3"/>
    <x v="3"/>
    <s v="G0ZJ3HA"/>
    <x v="724"/>
    <d v="2021-11-13T00:00:00"/>
    <x v="436"/>
    <n v="608"/>
  </r>
  <r>
    <x v="96"/>
    <x v="321"/>
    <x v="4"/>
    <x v="3"/>
    <s v="G1SN0HA"/>
    <x v="762"/>
    <d v="2021-11-13T00:00:00"/>
    <x v="436"/>
    <n v="555"/>
  </r>
  <r>
    <x v="96"/>
    <x v="321"/>
    <x v="4"/>
    <x v="3"/>
    <s v="G1SZ7TA"/>
    <x v="1406"/>
    <d v="2021-11-13T00:00:00"/>
    <x v="436"/>
    <n v="818"/>
  </r>
  <r>
    <x v="96"/>
    <x v="319"/>
    <x v="3"/>
    <x v="3"/>
    <s v="G1SJ0HA"/>
    <x v="812"/>
    <d v="2021-11-13T00:00:00"/>
    <x v="436"/>
    <n v="1645"/>
  </r>
  <r>
    <x v="97"/>
    <x v="316"/>
    <x v="3"/>
    <x v="5"/>
    <s v="G5JD10A"/>
    <x v="1407"/>
    <d v="2021-11-16T00:00:00"/>
    <x v="437"/>
    <n v="1794"/>
  </r>
  <r>
    <x v="97"/>
    <x v="316"/>
    <x v="3"/>
    <x v="5"/>
    <s v="G5JD20A"/>
    <x v="233"/>
    <d v="2021-11-16T00:00:00"/>
    <x v="437"/>
    <n v="126"/>
  </r>
  <r>
    <x v="96"/>
    <x v="319"/>
    <x v="3"/>
    <x v="5"/>
    <s v="G5JE50A"/>
    <x v="1408"/>
    <d v="2021-11-16T00:00:00"/>
    <x v="437"/>
    <n v="478"/>
  </r>
  <r>
    <x v="97"/>
    <x v="320"/>
    <x v="4"/>
    <x v="1"/>
    <s v="F9SZ5GA"/>
    <x v="594"/>
    <d v="2021-11-18T00:00:00"/>
    <x v="438"/>
    <n v="188"/>
  </r>
  <r>
    <x v="97"/>
    <x v="316"/>
    <x v="3"/>
    <x v="1"/>
    <s v="F9WW5GA"/>
    <x v="581"/>
    <d v="2021-11-18T00:00:00"/>
    <x v="438"/>
    <n v="796"/>
  </r>
  <r>
    <x v="97"/>
    <x v="316"/>
    <x v="3"/>
    <x v="3"/>
    <s v="F9XY7HA"/>
    <x v="1409"/>
    <d v="2021-11-13T00:00:00"/>
    <x v="438"/>
    <n v="4768"/>
  </r>
  <r>
    <x v="107"/>
    <x v="317"/>
    <x v="4"/>
    <x v="1"/>
    <s v="F4VZ6GA"/>
    <x v="555"/>
    <d v="2021-11-18T00:00:00"/>
    <x v="438"/>
    <n v="278"/>
  </r>
  <r>
    <x v="107"/>
    <x v="317"/>
    <x v="4"/>
    <x v="3"/>
    <s v="F4WC7HA"/>
    <x v="738"/>
    <d v="2021-11-13T00:00:00"/>
    <x v="438"/>
    <n v="1111"/>
  </r>
  <r>
    <x v="107"/>
    <x v="318"/>
    <x v="3"/>
    <x v="1"/>
    <s v="F4VU7GA"/>
    <x v="290"/>
    <d v="2021-11-18T00:00:00"/>
    <x v="438"/>
    <n v="899"/>
  </r>
  <r>
    <x v="107"/>
    <x v="318"/>
    <x v="3"/>
    <x v="3"/>
    <s v="F4WC5HA"/>
    <x v="1410"/>
    <d v="2021-11-13T00:00:00"/>
    <x v="438"/>
    <n v="5096"/>
  </r>
  <r>
    <x v="83"/>
    <x v="304"/>
    <x v="3"/>
    <x v="1"/>
    <s v="G0YY6GA"/>
    <x v="436"/>
    <d v="2021-11-18T00:00:00"/>
    <x v="438"/>
    <n v="98"/>
  </r>
  <r>
    <x v="96"/>
    <x v="321"/>
    <x v="4"/>
    <x v="1"/>
    <s v="G1SR75A"/>
    <x v="190"/>
    <d v="2021-11-18T00:00:00"/>
    <x v="438"/>
    <n v="152"/>
  </r>
  <r>
    <x v="96"/>
    <x v="321"/>
    <x v="4"/>
    <x v="1"/>
    <s v="G1SZ6GA"/>
    <x v="649"/>
    <d v="2021-11-18T00:00:00"/>
    <x v="438"/>
    <n v="164"/>
  </r>
  <r>
    <x v="96"/>
    <x v="319"/>
    <x v="3"/>
    <x v="3"/>
    <s v="G1OR1TA"/>
    <x v="1411"/>
    <d v="2021-11-13T00:00:00"/>
    <x v="438"/>
    <n v="5850"/>
  </r>
  <r>
    <x v="96"/>
    <x v="319"/>
    <x v="3"/>
    <x v="1"/>
    <s v="G1OZ45A"/>
    <x v="457"/>
    <d v="2021-11-18T00:00:00"/>
    <x v="438"/>
    <n v="788"/>
  </r>
  <r>
    <x v="96"/>
    <x v="319"/>
    <x v="3"/>
    <x v="1"/>
    <s v="G1SA3GA"/>
    <x v="1064"/>
    <d v="2021-11-18T00:00:00"/>
    <x v="438"/>
    <n v="405"/>
  </r>
  <r>
    <x v="105"/>
    <x v="299"/>
    <x v="3"/>
    <x v="1"/>
    <s v="G5PF05A"/>
    <x v="885"/>
    <d v="2021-11-18T00:00:00"/>
    <x v="438"/>
    <n v="580"/>
  </r>
  <r>
    <x v="105"/>
    <x v="299"/>
    <x v="3"/>
    <x v="3"/>
    <s v="G5PF9TA"/>
    <x v="1412"/>
    <d v="2021-11-13T00:00:00"/>
    <x v="438"/>
    <n v="3370"/>
  </r>
  <r>
    <x v="105"/>
    <x v="299"/>
    <x v="3"/>
    <x v="3"/>
    <s v="G5PG3HA"/>
    <x v="1413"/>
    <d v="2021-11-13T00:00:00"/>
    <x v="438"/>
    <n v="1377"/>
  </r>
  <r>
    <x v="105"/>
    <x v="299"/>
    <x v="3"/>
    <x v="3"/>
    <s v="G5PH9HA"/>
    <x v="1414"/>
    <d v="2021-11-20T00:00:00"/>
    <x v="438"/>
    <n v="1802"/>
  </r>
  <r>
    <x v="105"/>
    <x v="299"/>
    <x v="3"/>
    <x v="3"/>
    <s v="G5PJ5TA"/>
    <x v="288"/>
    <d v="2021-11-13T00:00:00"/>
    <x v="438"/>
    <n v="1074"/>
  </r>
  <r>
    <x v="105"/>
    <x v="299"/>
    <x v="3"/>
    <x v="3"/>
    <s v="G5PM7TA"/>
    <x v="1415"/>
    <d v="2021-11-20T00:00:00"/>
    <x v="438"/>
    <n v="2255"/>
  </r>
  <r>
    <x v="105"/>
    <x v="299"/>
    <x v="3"/>
    <x v="1"/>
    <s v="G5PO05A"/>
    <x v="498"/>
    <d v="2021-11-18T00:00:00"/>
    <x v="438"/>
    <n v="268"/>
  </r>
  <r>
    <x v="105"/>
    <x v="299"/>
    <x v="3"/>
    <x v="3"/>
    <s v="G5PS5HA"/>
    <x v="1416"/>
    <d v="2021-11-13T00:00:00"/>
    <x v="438"/>
    <n v="1158"/>
  </r>
  <r>
    <x v="105"/>
    <x v="299"/>
    <x v="3"/>
    <x v="3"/>
    <s v="G5PF1HA"/>
    <x v="1417"/>
    <d v="2021-11-13T00:00:00"/>
    <x v="438"/>
    <n v="1352"/>
  </r>
  <r>
    <x v="105"/>
    <x v="322"/>
    <x v="3"/>
    <x v="3"/>
    <s v="G5QA4HA"/>
    <x v="735"/>
    <d v="2021-11-13T00:00:00"/>
    <x v="438"/>
    <n v="1483"/>
  </r>
  <r>
    <x v="105"/>
    <x v="322"/>
    <x v="3"/>
    <x v="1"/>
    <s v="G5QE55A"/>
    <x v="366"/>
    <d v="2021-11-18T00:00:00"/>
    <x v="438"/>
    <n v="594"/>
  </r>
  <r>
    <x v="105"/>
    <x v="322"/>
    <x v="3"/>
    <x v="3"/>
    <s v="G5QL0TA"/>
    <x v="1418"/>
    <d v="2021-11-13T00:00:00"/>
    <x v="438"/>
    <n v="3498"/>
  </r>
  <r>
    <x v="87"/>
    <x v="312"/>
    <x v="3"/>
    <x v="5"/>
    <s v="G5IY50A"/>
    <x v="53"/>
    <d v="2021-11-08T00:00:00"/>
    <x v="439"/>
    <n v="80"/>
  </r>
  <r>
    <x v="97"/>
    <x v="320"/>
    <x v="4"/>
    <x v="5"/>
    <s v="G5JK20A"/>
    <x v="1419"/>
    <d v="2021-11-16T00:00:00"/>
    <x v="439"/>
    <n v="1244"/>
  </r>
  <r>
    <x v="107"/>
    <x v="318"/>
    <x v="3"/>
    <x v="5"/>
    <s v="G5JA80A"/>
    <x v="132"/>
    <d v="2021-11-15T00:00:00"/>
    <x v="439"/>
    <n v="128"/>
  </r>
  <r>
    <x v="108"/>
    <x v="323"/>
    <x v="3"/>
    <x v="3"/>
    <s v="G7ZZ3TA"/>
    <x v="1420"/>
    <d v="2021-12-04T00:00:00"/>
    <x v="440"/>
    <n v="3318"/>
  </r>
  <r>
    <x v="87"/>
    <x v="324"/>
    <x v="4"/>
    <x v="3"/>
    <s v="F8SL7HA"/>
    <x v="1008"/>
    <d v="2021-11-13T00:00:00"/>
    <x v="441"/>
    <n v="148"/>
  </r>
  <r>
    <x v="83"/>
    <x v="315"/>
    <x v="4"/>
    <x v="3"/>
    <s v="F9KN7HA"/>
    <x v="740"/>
    <d v="2021-11-13T00:00:00"/>
    <x v="441"/>
    <n v="128"/>
  </r>
  <r>
    <x v="92"/>
    <x v="325"/>
    <x v="4"/>
    <x v="3"/>
    <s v="F9EA3HA"/>
    <x v="18"/>
    <d v="2021-11-13T00:00:00"/>
    <x v="441"/>
    <n v="244"/>
  </r>
  <r>
    <x v="92"/>
    <x v="325"/>
    <x v="4"/>
    <x v="3"/>
    <s v="F9EU0TA"/>
    <x v="7"/>
    <d v="2021-11-06T00:00:00"/>
    <x v="441"/>
    <n v="104"/>
  </r>
  <r>
    <x v="97"/>
    <x v="316"/>
    <x v="3"/>
    <x v="12"/>
    <n v="1649934"/>
    <x v="284"/>
    <d v="2021-11-15T00:00:00"/>
    <x v="441"/>
    <n v="580"/>
  </r>
  <r>
    <x v="107"/>
    <x v="317"/>
    <x v="4"/>
    <x v="12"/>
    <n v="1649932"/>
    <x v="69"/>
    <d v="2021-11-15T00:00:00"/>
    <x v="441"/>
    <n v="160"/>
  </r>
  <r>
    <x v="107"/>
    <x v="318"/>
    <x v="3"/>
    <x v="12"/>
    <n v="1649471"/>
    <x v="663"/>
    <d v="2021-11-15T00:00:00"/>
    <x v="441"/>
    <n v="260"/>
  </r>
  <r>
    <x v="96"/>
    <x v="319"/>
    <x v="3"/>
    <x v="12"/>
    <n v="1649884"/>
    <x v="1239"/>
    <d v="2021-11-15T00:00:00"/>
    <x v="441"/>
    <n v="710"/>
  </r>
  <r>
    <x v="105"/>
    <x v="299"/>
    <x v="3"/>
    <x v="1"/>
    <s v="G5PI35A"/>
    <x v="782"/>
    <d v="2021-11-25T00:00:00"/>
    <x v="441"/>
    <n v="485"/>
  </r>
  <r>
    <x v="109"/>
    <x v="326"/>
    <x v="3"/>
    <x v="5"/>
    <n v="1649493"/>
    <x v="1135"/>
    <d v="2021-11-11T00:00:00"/>
    <x v="442"/>
    <n v="236"/>
  </r>
  <r>
    <x v="48"/>
    <x v="327"/>
    <x v="3"/>
    <x v="5"/>
    <n v="1651203"/>
    <x v="373"/>
    <d v="2021-12-02T00:00:00"/>
    <x v="442"/>
    <n v="124"/>
  </r>
  <r>
    <x v="48"/>
    <x v="327"/>
    <x v="3"/>
    <x v="5"/>
    <n v="1651207"/>
    <x v="346"/>
    <d v="2021-12-02T00:00:00"/>
    <x v="442"/>
    <n v="188"/>
  </r>
  <r>
    <x v="48"/>
    <x v="327"/>
    <x v="3"/>
    <x v="5"/>
    <n v="1651208"/>
    <x v="40"/>
    <d v="2021-12-02T00:00:00"/>
    <x v="442"/>
    <n v="60"/>
  </r>
  <r>
    <x v="97"/>
    <x v="320"/>
    <x v="4"/>
    <x v="5"/>
    <n v="1649760"/>
    <x v="58"/>
    <d v="2021-11-11T00:00:00"/>
    <x v="443"/>
    <n v="120"/>
  </r>
  <r>
    <x v="96"/>
    <x v="321"/>
    <x v="4"/>
    <x v="5"/>
    <n v="1649759"/>
    <x v="618"/>
    <d v="2021-11-11T00:00:00"/>
    <x v="443"/>
    <n v="56"/>
  </r>
  <r>
    <x v="5"/>
    <x v="79"/>
    <x v="3"/>
    <x v="1"/>
    <s v="F4OQ6GA"/>
    <x v="18"/>
    <d v="2021-12-02T00:00:00"/>
    <x v="444"/>
    <n v="244"/>
  </r>
  <r>
    <x v="5"/>
    <x v="79"/>
    <x v="3"/>
    <x v="3"/>
    <s v="F4OU7HA"/>
    <x v="68"/>
    <d v="2021-11-27T00:00:00"/>
    <x v="444"/>
    <n v="52"/>
  </r>
  <r>
    <x v="5"/>
    <x v="80"/>
    <x v="4"/>
    <x v="1"/>
    <s v="F4OV6GA"/>
    <x v="344"/>
    <d v="2021-12-02T00:00:00"/>
    <x v="444"/>
    <n v="120"/>
  </r>
  <r>
    <x v="5"/>
    <x v="80"/>
    <x v="4"/>
    <x v="1"/>
    <s v="F4OY5GA"/>
    <x v="649"/>
    <d v="2021-11-11T00:00:00"/>
    <x v="444"/>
    <n v="164"/>
  </r>
  <r>
    <x v="5"/>
    <x v="80"/>
    <x v="4"/>
    <x v="3"/>
    <s v="F4OZ8HA"/>
    <x v="68"/>
    <d v="2021-11-27T00:00:00"/>
    <x v="444"/>
    <n v="52"/>
  </r>
  <r>
    <x v="87"/>
    <x v="312"/>
    <x v="3"/>
    <x v="3"/>
    <s v="F8RX2HA"/>
    <x v="1421"/>
    <d v="2021-12-04T00:00:00"/>
    <x v="444"/>
    <n v="1216"/>
  </r>
  <r>
    <x v="87"/>
    <x v="312"/>
    <x v="3"/>
    <x v="3"/>
    <s v="F8ZU3HA"/>
    <x v="1422"/>
    <d v="2021-12-04T00:00:00"/>
    <x v="444"/>
    <n v="1612"/>
  </r>
  <r>
    <x v="87"/>
    <x v="324"/>
    <x v="4"/>
    <x v="1"/>
    <s v="F8PQ0GA"/>
    <x v="53"/>
    <d v="2021-11-11T00:00:00"/>
    <x v="444"/>
    <n v="84"/>
  </r>
  <r>
    <x v="83"/>
    <x v="313"/>
    <x v="3"/>
    <x v="3"/>
    <s v="F9GM1HA"/>
    <x v="940"/>
    <d v="2021-12-04T00:00:00"/>
    <x v="444"/>
    <n v="1210"/>
  </r>
  <r>
    <x v="83"/>
    <x v="315"/>
    <x v="4"/>
    <x v="1"/>
    <s v="F9IP5GA"/>
    <x v="53"/>
    <d v="2021-11-11T00:00:00"/>
    <x v="444"/>
    <n v="84"/>
  </r>
  <r>
    <x v="92"/>
    <x v="314"/>
    <x v="3"/>
    <x v="3"/>
    <s v="F9EW6HA"/>
    <x v="1002"/>
    <d v="2021-12-04T00:00:00"/>
    <x v="444"/>
    <n v="1047"/>
  </r>
  <r>
    <x v="92"/>
    <x v="325"/>
    <x v="4"/>
    <x v="1"/>
    <s v="F9HY8GA"/>
    <x v="322"/>
    <d v="2021-11-11T00:00:00"/>
    <x v="444"/>
    <n v="90"/>
  </r>
  <r>
    <x v="92"/>
    <x v="325"/>
    <x v="4"/>
    <x v="3"/>
    <s v="F9IN4TA"/>
    <x v="7"/>
    <d v="2021-12-04T00:00:00"/>
    <x v="444"/>
    <n v="104"/>
  </r>
  <r>
    <x v="48"/>
    <x v="327"/>
    <x v="3"/>
    <x v="5"/>
    <s v="G6WU80A"/>
    <x v="54"/>
    <d v="2021-12-05T00:00:00"/>
    <x v="444"/>
    <n v="18"/>
  </r>
  <r>
    <x v="108"/>
    <x v="323"/>
    <x v="3"/>
    <x v="3"/>
    <s v="G7ZI7HA"/>
    <x v="581"/>
    <d v="2021-12-04T00:00:00"/>
    <x v="444"/>
    <n v="792"/>
  </r>
  <r>
    <x v="82"/>
    <x v="263"/>
    <x v="3"/>
    <x v="12"/>
    <s v="F9GM2HA"/>
    <x v="118"/>
    <d v="2021-11-28T00:00:00"/>
    <x v="445"/>
    <n v="318"/>
  </r>
  <r>
    <x v="82"/>
    <x v="263"/>
    <x v="3"/>
    <x v="5"/>
    <s v="F9GM3HA"/>
    <x v="704"/>
    <d v="2021-11-28T00:00:00"/>
    <x v="445"/>
    <n v="111"/>
  </r>
  <r>
    <x v="82"/>
    <x v="263"/>
    <x v="3"/>
    <x v="5"/>
    <s v="F9GM4HA"/>
    <x v="113"/>
    <d v="2021-11-28T00:00:00"/>
    <x v="445"/>
    <n v="63"/>
  </r>
  <r>
    <x v="87"/>
    <x v="273"/>
    <x v="4"/>
    <x v="1"/>
    <s v="F9GM5HA"/>
    <x v="68"/>
    <d v="2021-11-28T00:00:00"/>
    <x v="445"/>
    <n v="50"/>
  </r>
  <r>
    <x v="91"/>
    <x v="272"/>
    <x v="3"/>
    <x v="5"/>
    <s v="F9GM6HA"/>
    <x v="54"/>
    <d v="2021-11-28T00:00:00"/>
    <x v="445"/>
    <n v="18"/>
  </r>
  <r>
    <x v="86"/>
    <x v="267"/>
    <x v="3"/>
    <x v="3"/>
    <s v="F9GM7HA"/>
    <x v="1348"/>
    <d v="2021-11-29T00:00:00"/>
    <x v="446"/>
    <n v="14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0FF74-E983-4CA4-908D-2F9F0FC78CB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M4788" firstHeaderRow="1" firstDataRow="4" firstDataCol="4" rowPageCount="1" colPageCount="1"/>
  <pivotFields count="11">
    <pivotField axis="axisRow" outline="0" showAll="0">
      <items count="111">
        <item x="20"/>
        <item x="3"/>
        <item x="9"/>
        <item x="5"/>
        <item x="0"/>
        <item x="1"/>
        <item x="7"/>
        <item x="2"/>
        <item x="10"/>
        <item x="4"/>
        <item x="12"/>
        <item x="16"/>
        <item x="13"/>
        <item x="15"/>
        <item x="14"/>
        <item x="59"/>
        <item x="19"/>
        <item x="31"/>
        <item x="24"/>
        <item x="27"/>
        <item x="28"/>
        <item x="33"/>
        <item x="25"/>
        <item x="29"/>
        <item x="32"/>
        <item x="23"/>
        <item x="30"/>
        <item x="26"/>
        <item x="35"/>
        <item x="36"/>
        <item x="37"/>
        <item x="46"/>
        <item x="38"/>
        <item x="43"/>
        <item x="70"/>
        <item x="39"/>
        <item x="40"/>
        <item x="41"/>
        <item x="44"/>
        <item x="42"/>
        <item x="45"/>
        <item x="48"/>
        <item x="91"/>
        <item x="47"/>
        <item x="50"/>
        <item x="56"/>
        <item x="95"/>
        <item x="60"/>
        <item x="63"/>
        <item x="49"/>
        <item x="51"/>
        <item x="52"/>
        <item x="57"/>
        <item x="62"/>
        <item x="72"/>
        <item x="69"/>
        <item x="71"/>
        <item x="53"/>
        <item x="55"/>
        <item x="54"/>
        <item x="68"/>
        <item x="80"/>
        <item x="93"/>
        <item x="75"/>
        <item x="74"/>
        <item x="76"/>
        <item x="77"/>
        <item x="78"/>
        <item x="73"/>
        <item x="85"/>
        <item x="90"/>
        <item x="88"/>
        <item x="89"/>
        <item x="86"/>
        <item x="82"/>
        <item x="87"/>
        <item x="83"/>
        <item x="92"/>
        <item x="97"/>
        <item x="98"/>
        <item x="96"/>
        <item x="99"/>
        <item x="101"/>
        <item x="102"/>
        <item x="104"/>
        <item x="109"/>
        <item x="107"/>
        <item x="11"/>
        <item x="8"/>
        <item x="58"/>
        <item x="18"/>
        <item x="17"/>
        <item x="34"/>
        <item x="22"/>
        <item x="21"/>
        <item x="67"/>
        <item x="106"/>
        <item x="66"/>
        <item x="100"/>
        <item x="65"/>
        <item x="61"/>
        <item x="79"/>
        <item x="64"/>
        <item x="81"/>
        <item x="103"/>
        <item x="94"/>
        <item x="84"/>
        <item x="105"/>
        <item x="108"/>
        <item x="6"/>
        <item t="default"/>
      </items>
    </pivotField>
    <pivotField axis="axisRow" outline="0" showAll="0">
      <items count="329">
        <item x="2"/>
        <item x="10"/>
        <item x="7"/>
        <item x="24"/>
        <item x="5"/>
        <item x="26"/>
        <item x="0"/>
        <item x="8"/>
        <item x="37"/>
        <item x="20"/>
        <item x="4"/>
        <item x="28"/>
        <item x="23"/>
        <item x="22"/>
        <item x="30"/>
        <item x="21"/>
        <item x="13"/>
        <item x="3"/>
        <item x="47"/>
        <item x="15"/>
        <item x="9"/>
        <item x="12"/>
        <item x="11"/>
        <item x="45"/>
        <item x="14"/>
        <item x="29"/>
        <item x="6"/>
        <item x="48"/>
        <item x="25"/>
        <item x="17"/>
        <item x="19"/>
        <item x="38"/>
        <item x="18"/>
        <item x="27"/>
        <item x="39"/>
        <item x="46"/>
        <item x="16"/>
        <item x="1"/>
        <item x="42"/>
        <item x="34"/>
        <item x="36"/>
        <item x="33"/>
        <item x="31"/>
        <item x="44"/>
        <item x="35"/>
        <item x="32"/>
        <item x="43"/>
        <item x="40"/>
        <item x="41"/>
        <item x="52"/>
        <item x="59"/>
        <item x="63"/>
        <item x="58"/>
        <item x="50"/>
        <item x="62"/>
        <item x="49"/>
        <item x="56"/>
        <item x="57"/>
        <item x="65"/>
        <item x="51"/>
        <item x="74"/>
        <item x="54"/>
        <item x="70"/>
        <item x="68"/>
        <item x="69"/>
        <item x="55"/>
        <item x="76"/>
        <item x="75"/>
        <item x="71"/>
        <item x="60"/>
        <item x="53"/>
        <item x="61"/>
        <item x="64"/>
        <item x="67"/>
        <item x="66"/>
        <item x="72"/>
        <item x="125"/>
        <item x="73"/>
        <item x="77"/>
        <item x="95"/>
        <item x="113"/>
        <item x="104"/>
        <item x="99"/>
        <item x="78"/>
        <item x="121"/>
        <item x="100"/>
        <item x="81"/>
        <item x="79"/>
        <item x="105"/>
        <item x="90"/>
        <item x="96"/>
        <item x="110"/>
        <item x="97"/>
        <item x="106"/>
        <item x="92"/>
        <item x="91"/>
        <item x="117"/>
        <item x="83"/>
        <item x="111"/>
        <item x="116"/>
        <item x="138"/>
        <item x="93"/>
        <item x="102"/>
        <item x="89"/>
        <item x="85"/>
        <item x="115"/>
        <item x="82"/>
        <item x="87"/>
        <item x="107"/>
        <item x="80"/>
        <item x="112"/>
        <item x="98"/>
        <item x="86"/>
        <item x="137"/>
        <item x="94"/>
        <item x="108"/>
        <item x="88"/>
        <item x="101"/>
        <item x="84"/>
        <item x="118"/>
        <item x="114"/>
        <item x="103"/>
        <item x="136"/>
        <item x="127"/>
        <item x="128"/>
        <item x="157"/>
        <item x="149"/>
        <item x="130"/>
        <item x="135"/>
        <item x="146"/>
        <item x="134"/>
        <item x="144"/>
        <item x="139"/>
        <item x="141"/>
        <item x="140"/>
        <item x="155"/>
        <item x="148"/>
        <item x="145"/>
        <item x="156"/>
        <item x="131"/>
        <item x="152"/>
        <item x="124"/>
        <item x="133"/>
        <item x="143"/>
        <item x="142"/>
        <item x="153"/>
        <item x="132"/>
        <item x="126"/>
        <item x="147"/>
        <item x="154"/>
        <item x="150"/>
        <item x="129"/>
        <item x="151"/>
        <item x="122"/>
        <item x="123"/>
        <item x="177"/>
        <item x="169"/>
        <item x="171"/>
        <item x="164"/>
        <item x="173"/>
        <item x="162"/>
        <item x="166"/>
        <item x="167"/>
        <item x="175"/>
        <item x="183"/>
        <item x="160"/>
        <item x="181"/>
        <item x="158"/>
        <item x="182"/>
        <item x="168"/>
        <item x="161"/>
        <item x="188"/>
        <item x="174"/>
        <item x="163"/>
        <item x="176"/>
        <item x="159"/>
        <item x="172"/>
        <item x="178"/>
        <item x="170"/>
        <item x="165"/>
        <item x="179"/>
        <item x="180"/>
        <item x="272"/>
        <item x="190"/>
        <item x="186"/>
        <item x="189"/>
        <item x="184"/>
        <item x="185"/>
        <item x="187"/>
        <item x="194"/>
        <item x="212"/>
        <item x="222"/>
        <item x="210"/>
        <item x="193"/>
        <item x="215"/>
        <item x="220"/>
        <item x="223"/>
        <item x="213"/>
        <item x="197"/>
        <item x="195"/>
        <item x="217"/>
        <item x="218"/>
        <item x="209"/>
        <item x="216"/>
        <item x="205"/>
        <item x="226"/>
        <item x="199"/>
        <item x="191"/>
        <item x="208"/>
        <item x="198"/>
        <item x="196"/>
        <item x="202"/>
        <item x="219"/>
        <item x="204"/>
        <item x="201"/>
        <item x="192"/>
        <item x="221"/>
        <item x="206"/>
        <item x="214"/>
        <item x="207"/>
        <item x="200"/>
        <item x="203"/>
        <item x="224"/>
        <item x="232"/>
        <item x="227"/>
        <item x="233"/>
        <item x="235"/>
        <item x="234"/>
        <item x="228"/>
        <item x="230"/>
        <item x="229"/>
        <item x="231"/>
        <item x="211"/>
        <item x="225"/>
        <item x="242"/>
        <item x="244"/>
        <item x="251"/>
        <item x="256"/>
        <item x="259"/>
        <item x="246"/>
        <item x="245"/>
        <item x="248"/>
        <item x="253"/>
        <item x="258"/>
        <item x="238"/>
        <item x="236"/>
        <item x="239"/>
        <item x="260"/>
        <item x="247"/>
        <item x="241"/>
        <item x="257"/>
        <item x="255"/>
        <item x="240"/>
        <item x="249"/>
        <item x="252"/>
        <item x="243"/>
        <item x="237"/>
        <item x="250"/>
        <item x="254"/>
        <item x="261"/>
        <item x="273"/>
        <item x="277"/>
        <item x="264"/>
        <item x="274"/>
        <item x="283"/>
        <item x="262"/>
        <item x="269"/>
        <item x="265"/>
        <item x="276"/>
        <item x="268"/>
        <item x="275"/>
        <item x="266"/>
        <item x="267"/>
        <item x="271"/>
        <item x="263"/>
        <item x="278"/>
        <item x="270"/>
        <item x="280"/>
        <item x="284"/>
        <item x="279"/>
        <item x="282"/>
        <item x="286"/>
        <item x="287"/>
        <item x="285"/>
        <item x="281"/>
        <item x="307"/>
        <item x="299"/>
        <item x="311"/>
        <item x="310"/>
        <item x="288"/>
        <item x="296"/>
        <item x="295"/>
        <item x="289"/>
        <item x="300"/>
        <item x="301"/>
        <item x="293"/>
        <item x="290"/>
        <item x="291"/>
        <item x="292"/>
        <item x="294"/>
        <item x="297"/>
        <item x="298"/>
        <item x="302"/>
        <item x="308"/>
        <item x="304"/>
        <item x="303"/>
        <item x="305"/>
        <item x="309"/>
        <item x="306"/>
        <item x="314"/>
        <item x="312"/>
        <item x="313"/>
        <item x="324"/>
        <item x="325"/>
        <item x="315"/>
        <item x="322"/>
        <item x="323"/>
        <item x="321"/>
        <item x="320"/>
        <item x="317"/>
        <item x="318"/>
        <item x="316"/>
        <item x="319"/>
        <item x="326"/>
        <item x="327"/>
        <item x="109"/>
        <item x="120"/>
        <item x="119"/>
        <item t="default"/>
      </items>
    </pivotField>
    <pivotField axis="axisRow" outline="0" showAll="0">
      <items count="7">
        <item x="2"/>
        <item x="0"/>
        <item x="1"/>
        <item x="4"/>
        <item x="3"/>
        <item x="5"/>
        <item t="default"/>
      </items>
    </pivotField>
    <pivotField axis="axisPage" showAll="0">
      <items count="18">
        <item x="1"/>
        <item x="2"/>
        <item x="10"/>
        <item x="8"/>
        <item x="12"/>
        <item x="4"/>
        <item x="0"/>
        <item x="5"/>
        <item x="9"/>
        <item x="13"/>
        <item x="16"/>
        <item x="15"/>
        <item x="14"/>
        <item x="7"/>
        <item x="3"/>
        <item x="6"/>
        <item x="11"/>
        <item t="default"/>
      </items>
    </pivotField>
    <pivotField showAll="0"/>
    <pivotField axis="axisRow" showAll="0">
      <items count="1424">
        <item x="924"/>
        <item x="161"/>
        <item x="38"/>
        <item x="925"/>
        <item x="59"/>
        <item x="605"/>
        <item x="295"/>
        <item x="1347"/>
        <item x="57"/>
        <item x="1336"/>
        <item x="360"/>
        <item x="285"/>
        <item x="114"/>
        <item x="428"/>
        <item x="54"/>
        <item x="353"/>
        <item x="376"/>
        <item x="380"/>
        <item x="642"/>
        <item x="828"/>
        <item x="6"/>
        <item x="30"/>
        <item x="84"/>
        <item x="433"/>
        <item x="477"/>
        <item x="1024"/>
        <item x="52"/>
        <item x="396"/>
        <item x="623"/>
        <item x="645"/>
        <item x="860"/>
        <item x="37"/>
        <item x="242"/>
        <item x="249"/>
        <item x="44"/>
        <item x="33"/>
        <item x="294"/>
        <item x="62"/>
        <item x="133"/>
        <item x="276"/>
        <item x="155"/>
        <item x="83"/>
        <item x="713"/>
        <item x="135"/>
        <item x="102"/>
        <item x="149"/>
        <item x="68"/>
        <item x="531"/>
        <item x="281"/>
        <item x="448"/>
        <item x="42"/>
        <item x="160"/>
        <item x="618"/>
        <item x="444"/>
        <item x="943"/>
        <item x="138"/>
        <item x="40"/>
        <item x="41"/>
        <item x="293"/>
        <item x="113"/>
        <item x="377"/>
        <item x="74"/>
        <item x="91"/>
        <item x="251"/>
        <item x="234"/>
        <item x="186"/>
        <item x="87"/>
        <item x="420"/>
        <item x="312"/>
        <item x="201"/>
        <item x="2"/>
        <item x="352"/>
        <item x="461"/>
        <item x="70"/>
        <item x="291"/>
        <item x="199"/>
        <item x="53"/>
        <item x="121"/>
        <item x="311"/>
        <item x="258"/>
        <item x="471"/>
        <item x="508"/>
        <item x="322"/>
        <item x="270"/>
        <item x="739"/>
        <item x="334"/>
        <item x="61"/>
        <item x="282"/>
        <item x="277"/>
        <item x="318"/>
        <item x="148"/>
        <item x="327"/>
        <item x="55"/>
        <item x="589"/>
        <item x="436"/>
        <item x="274"/>
        <item x="7"/>
        <item x="85"/>
        <item x="330"/>
        <item x="81"/>
        <item x="511"/>
        <item x="698"/>
        <item x="26"/>
        <item x="1007"/>
        <item x="240"/>
        <item x="369"/>
        <item x="146"/>
        <item x="704"/>
        <item x="5"/>
        <item x="28"/>
        <item x="583"/>
        <item x="344"/>
        <item x="549"/>
        <item x="527"/>
        <item x="164"/>
        <item x="328"/>
        <item x="58"/>
        <item x="839"/>
        <item x="335"/>
        <item x="740"/>
        <item x="373"/>
        <item x="286"/>
        <item x="233"/>
        <item x="163"/>
        <item x="132"/>
        <item x="24"/>
        <item x="192"/>
        <item x="150"/>
        <item x="183"/>
        <item x="117"/>
        <item x="313"/>
        <item x="441"/>
        <item x="27"/>
        <item x="302"/>
        <item x="156"/>
        <item x="202"/>
        <item x="703"/>
        <item x="125"/>
        <item x="1008"/>
        <item x="495"/>
        <item x="257"/>
        <item x="897"/>
        <item x="691"/>
        <item x="994"/>
        <item x="190"/>
        <item x="372"/>
        <item x="196"/>
        <item x="86"/>
        <item x="0"/>
        <item x="345"/>
        <item x="935"/>
        <item x="397"/>
        <item x="43"/>
        <item x="649"/>
        <item x="339"/>
        <item x="200"/>
        <item x="69"/>
        <item x="210"/>
        <item x="626"/>
        <item x="871"/>
        <item x="674"/>
        <item x="296"/>
        <item x="827"/>
        <item x="367"/>
        <item x="72"/>
        <item x="500"/>
        <item x="175"/>
        <item x="512"/>
        <item x="31"/>
        <item x="742"/>
        <item x="131"/>
        <item x="73"/>
        <item x="191"/>
        <item x="267"/>
        <item x="584"/>
        <item x="79"/>
        <item x="594"/>
        <item x="541"/>
        <item x="48"/>
        <item x="542"/>
        <item x="597"/>
        <item x="127"/>
        <item x="165"/>
        <item x="343"/>
        <item x="346"/>
        <item x="1225"/>
        <item x="788"/>
        <item x="320"/>
        <item x="205"/>
        <item x="147"/>
        <item x="1034"/>
        <item x="643"/>
        <item x="174"/>
        <item x="115"/>
        <item x="502"/>
        <item x="252"/>
        <item x="238"/>
        <item x="617"/>
        <item x="119"/>
        <item x="215"/>
        <item x="368"/>
        <item x="370"/>
        <item x="577"/>
        <item x="235"/>
        <item x="236"/>
        <item x="421"/>
        <item x="1106"/>
        <item x="76"/>
        <item x="35"/>
        <item x="986"/>
        <item x="162"/>
        <item x="774"/>
        <item x="363"/>
        <item x="1009"/>
        <item x="20"/>
        <item x="848"/>
        <item x="226"/>
        <item x="308"/>
        <item x="789"/>
        <item x="112"/>
        <item x="157"/>
        <item x="1119"/>
        <item x="763"/>
        <item x="727"/>
        <item x="595"/>
        <item x="22"/>
        <item x="453"/>
        <item x="134"/>
        <item x="66"/>
        <item x="78"/>
        <item x="18"/>
        <item x="418"/>
        <item x="1135"/>
        <item x="890"/>
        <item x="399"/>
        <item x="454"/>
        <item x="176"/>
        <item x="198"/>
        <item x="652"/>
        <item x="208"/>
        <item x="587"/>
        <item x="209"/>
        <item x="575"/>
        <item x="953"/>
        <item x="693"/>
        <item x="465"/>
        <item x="919"/>
        <item x="807"/>
        <item x="718"/>
        <item x="557"/>
        <item x="841"/>
        <item x="498"/>
        <item x="384"/>
        <item x="310"/>
        <item x="610"/>
        <item x="663"/>
        <item x="635"/>
        <item x="1157"/>
        <item x="321"/>
        <item x="641"/>
        <item x="833"/>
        <item x="856"/>
        <item x="570"/>
        <item x="555"/>
        <item x="1252"/>
        <item x="32"/>
        <item x="36"/>
        <item x="838"/>
        <item x="1304"/>
        <item x="347"/>
        <item x="153"/>
        <item x="23"/>
        <item x="1099"/>
        <item x="338"/>
        <item x="861"/>
        <item x="371"/>
        <item x="501"/>
        <item x="459"/>
        <item x="1359"/>
        <item x="1116"/>
        <item x="214"/>
        <item x="229"/>
        <item x="315"/>
        <item x="767"/>
        <item x="1171"/>
        <item x="97"/>
        <item x="552"/>
        <item x="216"/>
        <item x="1046"/>
        <item x="213"/>
        <item x="689"/>
        <item x="754"/>
        <item x="128"/>
        <item x="1378"/>
        <item x="884"/>
        <item x="619"/>
        <item x="525"/>
        <item x="883"/>
        <item x="770"/>
        <item x="578"/>
        <item x="185"/>
        <item x="640"/>
        <item x="3"/>
        <item x="437"/>
        <item x="894"/>
        <item x="1125"/>
        <item x="903"/>
        <item x="96"/>
        <item x="790"/>
        <item x="1053"/>
        <item x="1222"/>
        <item x="118"/>
        <item x="154"/>
        <item x="1055"/>
        <item x="507"/>
        <item x="624"/>
        <item x="451"/>
        <item x="672"/>
        <item x="351"/>
        <item x="1028"/>
        <item x="1016"/>
        <item x="232"/>
        <item x="401"/>
        <item x="307"/>
        <item x="188"/>
        <item x="1368"/>
        <item x="1045"/>
        <item x="129"/>
        <item x="476"/>
        <item x="324"/>
        <item x="673"/>
        <item x="716"/>
        <item x="794"/>
        <item x="300"/>
        <item x="866"/>
        <item x="354"/>
        <item x="736"/>
        <item x="378"/>
        <item x="357"/>
        <item x="25"/>
        <item x="1218"/>
        <item x="1074"/>
        <item x="264"/>
        <item x="1048"/>
        <item x="243"/>
        <item x="963"/>
        <item x="1083"/>
        <item x="137"/>
        <item x="753"/>
        <item x="771"/>
        <item x="14"/>
        <item x="517"/>
        <item x="158"/>
        <item x="329"/>
        <item x="808"/>
        <item x="39"/>
        <item x="206"/>
        <item x="473"/>
        <item x="280"/>
        <item x="950"/>
        <item x="792"/>
        <item x="34"/>
        <item x="1098"/>
        <item x="309"/>
        <item x="816"/>
        <item x="875"/>
        <item x="564"/>
        <item x="651"/>
        <item x="337"/>
        <item x="65"/>
        <item x="230"/>
        <item x="709"/>
        <item x="941"/>
        <item x="494"/>
        <item x="675"/>
        <item x="1064"/>
        <item x="379"/>
        <item x="1087"/>
        <item x="874"/>
        <item x="889"/>
        <item x="722"/>
        <item x="301"/>
        <item x="265"/>
        <item x="999"/>
        <item x="481"/>
        <item x="683"/>
        <item x="151"/>
        <item x="432"/>
        <item x="952"/>
        <item x="676"/>
        <item x="1195"/>
        <item x="246"/>
        <item x="719"/>
        <item x="858"/>
        <item x="1182"/>
        <item x="955"/>
        <item x="181"/>
        <item x="348"/>
        <item x="1172"/>
        <item x="1033"/>
        <item x="1122"/>
        <item x="574"/>
        <item x="204"/>
        <item x="971"/>
        <item x="656"/>
        <item x="1029"/>
        <item x="19"/>
        <item x="783"/>
        <item x="1040"/>
        <item x="981"/>
        <item x="438"/>
        <item x="707"/>
        <item x="728"/>
        <item x="499"/>
        <item x="820"/>
        <item x="662"/>
        <item x="1321"/>
        <item x="212"/>
        <item x="1148"/>
        <item x="1072"/>
        <item x="423"/>
        <item x="304"/>
        <item x="1118"/>
        <item x="585"/>
        <item x="504"/>
        <item x="1000"/>
        <item x="1260"/>
        <item x="582"/>
        <item x="1051"/>
        <item x="769"/>
        <item x="487"/>
        <item x="868"/>
        <item x="777"/>
        <item x="596"/>
        <item x="493"/>
        <item x="781"/>
        <item x="400"/>
        <item x="1230"/>
        <item x="664"/>
        <item x="598"/>
        <item x="768"/>
        <item x="101"/>
        <item x="782"/>
        <item x="1047"/>
        <item x="361"/>
        <item x="529"/>
        <item x="630"/>
        <item x="1111"/>
        <item x="629"/>
        <item x="929"/>
        <item x="800"/>
        <item x="1408"/>
        <item x="506"/>
        <item x="951"/>
        <item x="906"/>
        <item x="1244"/>
        <item x="197"/>
        <item x="90"/>
        <item x="1054"/>
        <item x="1325"/>
        <item x="677"/>
        <item x="225"/>
        <item x="143"/>
        <item x="949"/>
        <item x="977"/>
        <item x="1178"/>
        <item x="1145"/>
        <item x="750"/>
        <item x="646"/>
        <item x="122"/>
        <item x="1138"/>
        <item x="51"/>
        <item x="725"/>
        <item x="579"/>
        <item x="791"/>
        <item x="523"/>
        <item x="89"/>
        <item x="1320"/>
        <item x="67"/>
        <item x="1220"/>
        <item x="829"/>
        <item x="424"/>
        <item x="1217"/>
        <item x="757"/>
        <item x="550"/>
        <item x="47"/>
        <item x="1275"/>
        <item x="388"/>
        <item x="1319"/>
        <item x="136"/>
        <item x="899"/>
        <item x="1238"/>
        <item x="250"/>
        <item x="647"/>
        <item x="381"/>
        <item x="745"/>
        <item x="762"/>
        <item x="1049"/>
        <item x="887"/>
        <item x="1268"/>
        <item x="323"/>
        <item x="991"/>
        <item x="1283"/>
        <item x="712"/>
        <item x="364"/>
        <item x="71"/>
        <item x="45"/>
        <item x="1168"/>
        <item x="144"/>
        <item x="110"/>
        <item x="842"/>
        <item x="488"/>
        <item x="460"/>
        <item x="1355"/>
        <item x="1101"/>
        <item x="834"/>
        <item x="124"/>
        <item x="885"/>
        <item x="723"/>
        <item x="333"/>
        <item x="211"/>
        <item x="1201"/>
        <item x="1121"/>
        <item x="915"/>
        <item x="954"/>
        <item x="1167"/>
        <item x="366"/>
        <item x="224"/>
        <item x="1146"/>
        <item x="1257"/>
        <item x="561"/>
        <item x="467"/>
        <item x="111"/>
        <item x="1123"/>
        <item x="10"/>
        <item x="644"/>
        <item x="916"/>
        <item x="1175"/>
        <item x="228"/>
        <item x="284"/>
        <item x="1352"/>
        <item x="406"/>
        <item x="1254"/>
        <item x="75"/>
        <item x="509"/>
        <item x="1350"/>
        <item x="657"/>
        <item x="1251"/>
        <item x="700"/>
        <item x="1170"/>
        <item x="1228"/>
        <item x="1056"/>
        <item x="1248"/>
        <item x="914"/>
        <item x="521"/>
        <item x="1349"/>
        <item x="1338"/>
        <item x="758"/>
        <item x="518"/>
        <item x="926"/>
        <item x="419"/>
        <item x="194"/>
        <item x="720"/>
        <item x="900"/>
        <item x="724"/>
        <item x="319"/>
        <item x="184"/>
        <item x="1177"/>
        <item x="422"/>
        <item x="332"/>
        <item x="1"/>
        <item x="1090"/>
        <item x="1174"/>
        <item x="1115"/>
        <item x="474"/>
        <item x="336"/>
        <item x="1018"/>
        <item x="182"/>
        <item x="776"/>
        <item x="928"/>
        <item x="292"/>
        <item x="407"/>
        <item x="1097"/>
        <item x="227"/>
        <item x="840"/>
        <item x="1081"/>
        <item x="1089"/>
        <item x="1253"/>
        <item x="1373"/>
        <item x="390"/>
        <item x="682"/>
        <item x="219"/>
        <item x="1166"/>
        <item x="1289"/>
        <item x="450"/>
        <item x="799"/>
        <item x="593"/>
        <item x="980"/>
        <item x="1003"/>
        <item x="921"/>
        <item x="607"/>
        <item x="1351"/>
        <item x="979"/>
        <item x="395"/>
        <item x="1006"/>
        <item x="317"/>
        <item x="231"/>
        <item x="1204"/>
        <item x="1282"/>
        <item x="239"/>
        <item x="350"/>
        <item x="904"/>
        <item x="107"/>
        <item x="1246"/>
        <item x="303"/>
        <item x="1133"/>
        <item x="714"/>
        <item x="434"/>
        <item x="475"/>
        <item x="1223"/>
        <item x="1035"/>
        <item x="733"/>
        <item x="297"/>
        <item x="660"/>
        <item x="496"/>
        <item x="990"/>
        <item x="1110"/>
        <item x="751"/>
        <item x="177"/>
        <item x="446"/>
        <item x="56"/>
        <item x="957"/>
        <item x="1360"/>
        <item x="780"/>
        <item x="850"/>
        <item x="1109"/>
        <item x="480"/>
        <item x="978"/>
        <item x="21"/>
        <item x="60"/>
        <item x="831"/>
        <item x="1124"/>
        <item x="960"/>
        <item x="1239"/>
        <item x="77"/>
        <item x="806"/>
        <item x="573"/>
        <item x="1219"/>
        <item x="708"/>
        <item x="775"/>
        <item x="765"/>
        <item x="259"/>
        <item x="658"/>
        <item x="881"/>
        <item x="389"/>
        <item x="1207"/>
        <item x="1050"/>
        <item x="356"/>
        <item x="743"/>
        <item x="603"/>
        <item x="1058"/>
        <item x="166"/>
        <item x="995"/>
        <item x="1011"/>
        <item x="1212"/>
        <item x="987"/>
        <item x="927"/>
        <item x="832"/>
        <item x="1298"/>
        <item x="1200"/>
        <item x="145"/>
        <item x="1065"/>
        <item x="271"/>
        <item x="520"/>
        <item x="425"/>
        <item x="1232"/>
        <item x="637"/>
        <item x="1005"/>
        <item x="1079"/>
        <item x="383"/>
        <item x="1149"/>
        <item x="717"/>
        <item x="756"/>
        <item x="457"/>
        <item x="1194"/>
        <item x="1012"/>
        <item x="581"/>
        <item x="1030"/>
        <item x="1358"/>
        <item x="1104"/>
        <item x="263"/>
        <item x="1013"/>
        <item x="586"/>
        <item x="1261"/>
        <item x="1406"/>
        <item x="632"/>
        <item x="907"/>
        <item x="1296"/>
        <item x="404"/>
        <item x="1086"/>
        <item x="1066"/>
        <item x="283"/>
        <item x="255"/>
        <item x="1322"/>
        <item x="859"/>
        <item x="830"/>
        <item x="761"/>
        <item x="273"/>
        <item x="815"/>
        <item x="452"/>
        <item x="944"/>
        <item x="622"/>
        <item x="958"/>
        <item x="855"/>
        <item x="449"/>
        <item x="729"/>
        <item x="1191"/>
        <item x="80"/>
        <item x="11"/>
        <item x="602"/>
        <item x="1186"/>
        <item x="801"/>
        <item x="942"/>
        <item x="1077"/>
        <item x="13"/>
        <item x="961"/>
        <item x="1026"/>
        <item x="1295"/>
        <item x="852"/>
        <item x="1271"/>
        <item x="492"/>
        <item x="1277"/>
        <item x="1088"/>
        <item x="932"/>
        <item x="316"/>
        <item x="290"/>
        <item x="938"/>
        <item x="1073"/>
        <item x="1317"/>
        <item x="1245"/>
        <item x="1318"/>
        <item x="1023"/>
        <item x="408"/>
        <item x="1069"/>
        <item x="1376"/>
        <item x="967"/>
        <item x="106"/>
        <item x="365"/>
        <item x="811"/>
        <item x="1134"/>
        <item x="261"/>
        <item x="1173"/>
        <item x="92"/>
        <item x="463"/>
        <item x="1213"/>
        <item x="670"/>
        <item x="426"/>
        <item x="203"/>
        <item x="412"/>
        <item x="1169"/>
        <item x="973"/>
        <item x="1286"/>
        <item x="1231"/>
        <item x="462"/>
        <item x="362"/>
        <item x="456"/>
        <item x="341"/>
        <item x="489"/>
        <item x="730"/>
        <item x="1237"/>
        <item x="962"/>
        <item x="180"/>
        <item x="870"/>
        <item x="936"/>
        <item x="604"/>
        <item x="898"/>
        <item x="526"/>
        <item x="572"/>
        <item x="95"/>
        <item x="217"/>
        <item x="528"/>
        <item x="403"/>
        <item x="1176"/>
        <item x="813"/>
        <item x="671"/>
        <item x="667"/>
        <item x="99"/>
        <item x="171"/>
        <item x="590"/>
        <item x="478"/>
        <item x="1017"/>
        <item x="847"/>
        <item x="910"/>
        <item x="1391"/>
        <item x="877"/>
        <item x="580"/>
        <item x="331"/>
        <item x="1365"/>
        <item x="819"/>
        <item x="275"/>
        <item x="1276"/>
        <item x="1198"/>
        <item x="1132"/>
        <item x="1147"/>
        <item x="1004"/>
        <item x="892"/>
        <item x="1202"/>
        <item x="998"/>
        <item x="571"/>
        <item x="482"/>
        <item x="843"/>
        <item x="620"/>
        <item x="1052"/>
        <item x="349"/>
        <item x="849"/>
        <item x="1290"/>
        <item x="314"/>
        <item x="893"/>
        <item x="218"/>
        <item x="930"/>
        <item x="1084"/>
        <item x="554"/>
        <item x="959"/>
        <item x="699"/>
        <item x="483"/>
        <item x="1214"/>
        <item x="1281"/>
        <item x="880"/>
        <item x="1203"/>
        <item x="1002"/>
        <item x="288"/>
        <item x="268"/>
        <item x="1404"/>
        <item x="515"/>
        <item x="279"/>
        <item x="956"/>
        <item x="1324"/>
        <item x="931"/>
        <item x="778"/>
        <item x="826"/>
        <item x="601"/>
        <item x="920"/>
        <item x="1402"/>
        <item x="1080"/>
        <item x="486"/>
        <item x="466"/>
        <item x="1300"/>
        <item x="272"/>
        <item x="50"/>
        <item x="738"/>
        <item x="359"/>
        <item x="1216"/>
        <item x="631"/>
        <item x="1085"/>
        <item x="524"/>
        <item x="435"/>
        <item x="706"/>
        <item x="545"/>
        <item x="1183"/>
        <item x="1211"/>
        <item x="576"/>
        <item x="479"/>
        <item x="248"/>
        <item x="809"/>
        <item x="530"/>
        <item x="1272"/>
        <item x="1144"/>
        <item x="1416"/>
        <item x="563"/>
        <item x="1042"/>
        <item x="679"/>
        <item x="933"/>
        <item x="609"/>
        <item x="484"/>
        <item x="1287"/>
        <item x="1189"/>
        <item x="896"/>
        <item x="159"/>
        <item x="82"/>
        <item x="355"/>
        <item x="187"/>
        <item x="823"/>
        <item x="298"/>
        <item x="49"/>
        <item x="715"/>
        <item x="1285"/>
        <item x="685"/>
        <item x="1403"/>
        <item x="548"/>
        <item x="1103"/>
        <item x="621"/>
        <item x="940"/>
        <item x="326"/>
        <item x="1036"/>
        <item x="1421"/>
        <item x="1185"/>
        <item x="1142"/>
        <item x="411"/>
        <item x="1190"/>
        <item x="1333"/>
        <item x="207"/>
        <item x="1242"/>
        <item x="989"/>
        <item x="455"/>
        <item x="1312"/>
        <item x="695"/>
        <item x="1179"/>
        <item x="851"/>
        <item x="223"/>
        <item x="1405"/>
        <item x="1159"/>
        <item x="262"/>
        <item x="1362"/>
        <item x="565"/>
        <item x="402"/>
        <item x="909"/>
        <item x="1039"/>
        <item x="937"/>
        <item x="805"/>
        <item x="636"/>
        <item x="1330"/>
        <item x="654"/>
        <item x="442"/>
        <item x="1274"/>
        <item x="179"/>
        <item x="785"/>
        <item x="628"/>
        <item x="746"/>
        <item x="625"/>
        <item x="734"/>
        <item x="505"/>
        <item x="1419"/>
        <item x="1247"/>
        <item x="741"/>
        <item x="1010"/>
        <item x="1250"/>
        <item x="1343"/>
        <item x="278"/>
        <item x="417"/>
        <item x="591"/>
        <item x="241"/>
        <item x="544"/>
        <item x="470"/>
        <item x="16"/>
        <item x="857"/>
        <item x="1206"/>
        <item x="1280"/>
        <item x="1117"/>
        <item x="844"/>
        <item x="752"/>
        <item x="1197"/>
        <item x="1363"/>
        <item x="1093"/>
        <item x="385"/>
        <item x="661"/>
        <item x="846"/>
        <item x="968"/>
        <item x="1335"/>
        <item x="1112"/>
        <item x="1071"/>
        <item x="1413"/>
        <item x="1120"/>
        <item x="1417"/>
        <item x="340"/>
        <item x="431"/>
        <item x="939"/>
        <item x="1382"/>
        <item x="88"/>
        <item x="996"/>
        <item x="1015"/>
        <item x="1139"/>
        <item x="934"/>
        <item x="764"/>
        <item x="784"/>
        <item x="405"/>
        <item x="1041"/>
        <item x="1215"/>
        <item x="510"/>
        <item x="245"/>
        <item x="485"/>
        <item x="1162"/>
        <item x="514"/>
        <item x="178"/>
        <item x="1196"/>
        <item x="588"/>
        <item x="1025"/>
        <item x="556"/>
        <item x="15"/>
        <item x="130"/>
        <item x="1160"/>
        <item x="692"/>
        <item x="872"/>
        <item x="266"/>
        <item x="836"/>
        <item x="1226"/>
        <item x="923"/>
        <item x="666"/>
        <item x="1209"/>
        <item x="735"/>
        <item x="606"/>
        <item x="325"/>
        <item x="1392"/>
        <item x="1105"/>
        <item x="108"/>
        <item x="260"/>
        <item x="772"/>
        <item x="1348"/>
        <item x="1255"/>
        <item x="1221"/>
        <item x="1022"/>
        <item x="289"/>
        <item x="1395"/>
        <item x="802"/>
        <item x="522"/>
        <item x="472"/>
        <item x="964"/>
        <item x="1068"/>
        <item x="869"/>
        <item x="220"/>
        <item x="905"/>
        <item x="1389"/>
        <item x="123"/>
        <item x="458"/>
        <item x="1306"/>
        <item x="553"/>
        <item x="694"/>
        <item x="1316"/>
        <item x="1001"/>
        <item x="1108"/>
        <item x="464"/>
        <item x="109"/>
        <item x="398"/>
        <item x="1130"/>
        <item x="1158"/>
        <item x="737"/>
        <item x="439"/>
        <item x="1342"/>
        <item x="1102"/>
        <item x="306"/>
        <item x="650"/>
        <item x="1234"/>
        <item x="988"/>
        <item x="469"/>
        <item x="519"/>
        <item x="427"/>
        <item x="139"/>
        <item x="812"/>
        <item x="678"/>
        <item x="1396"/>
        <item x="535"/>
        <item x="1161"/>
        <item x="1233"/>
        <item x="1379"/>
        <item x="413"/>
        <item x="1152"/>
        <item x="358"/>
        <item x="497"/>
        <item x="711"/>
        <item x="189"/>
        <item x="1422"/>
        <item x="1143"/>
        <item x="1184"/>
        <item x="659"/>
        <item x="393"/>
        <item x="749"/>
        <item x="1263"/>
        <item x="173"/>
        <item x="680"/>
        <item x="592"/>
        <item x="1063"/>
        <item x="513"/>
        <item x="540"/>
        <item x="1037"/>
        <item x="1019"/>
        <item x="1353"/>
        <item x="600"/>
        <item x="1060"/>
        <item x="126"/>
        <item x="1278"/>
        <item x="1293"/>
        <item x="152"/>
        <item x="908"/>
        <item x="1256"/>
        <item x="825"/>
        <item x="1374"/>
        <item x="1043"/>
        <item x="705"/>
        <item x="1113"/>
        <item x="287"/>
        <item x="409"/>
        <item x="1131"/>
        <item x="611"/>
        <item x="766"/>
        <item x="1027"/>
        <item x="1398"/>
        <item x="1414"/>
        <item x="1401"/>
        <item x="141"/>
        <item x="822"/>
        <item x="1129"/>
        <item x="1367"/>
        <item x="546"/>
        <item x="684"/>
        <item x="222"/>
        <item x="1038"/>
        <item x="1262"/>
        <item x="1100"/>
        <item x="538"/>
        <item x="547"/>
        <item x="410"/>
        <item x="172"/>
        <item x="1308"/>
        <item x="997"/>
        <item x="429"/>
        <item x="1070"/>
        <item x="93"/>
        <item x="221"/>
        <item x="627"/>
        <item x="1407"/>
        <item x="639"/>
        <item x="29"/>
        <item x="759"/>
        <item x="430"/>
        <item x="599"/>
        <item x="1337"/>
        <item x="562"/>
        <item x="1314"/>
        <item x="901"/>
        <item x="614"/>
        <item x="608"/>
        <item x="726"/>
        <item x="1044"/>
        <item x="1165"/>
        <item x="864"/>
        <item x="613"/>
        <item x="1205"/>
        <item x="9"/>
        <item x="1140"/>
        <item x="12"/>
        <item x="1273"/>
        <item x="491"/>
        <item x="1361"/>
        <item x="569"/>
        <item x="1345"/>
        <item x="1386"/>
        <item x="1127"/>
        <item x="1031"/>
        <item x="648"/>
        <item x="876"/>
        <item x="922"/>
        <item x="798"/>
        <item x="1096"/>
        <item x="375"/>
        <item x="966"/>
        <item x="445"/>
        <item x="543"/>
        <item x="948"/>
        <item x="1128"/>
        <item x="1163"/>
        <item x="1249"/>
        <item x="1153"/>
        <item x="1155"/>
        <item x="503"/>
        <item x="539"/>
        <item x="1067"/>
        <item x="1078"/>
        <item x="534"/>
        <item x="1294"/>
        <item x="1082"/>
        <item x="867"/>
        <item x="414"/>
        <item x="1354"/>
        <item x="560"/>
        <item x="1309"/>
        <item x="1020"/>
        <item x="387"/>
        <item x="1021"/>
        <item x="1156"/>
        <item x="1399"/>
        <item x="142"/>
        <item x="1372"/>
        <item x="382"/>
        <item x="46"/>
        <item x="440"/>
        <item x="710"/>
        <item x="193"/>
        <item x="253"/>
        <item x="536"/>
        <item x="793"/>
        <item x="895"/>
        <item x="1315"/>
        <item x="681"/>
        <item x="755"/>
        <item x="195"/>
        <item x="1377"/>
        <item x="1385"/>
        <item x="533"/>
        <item x="551"/>
        <item x="1415"/>
        <item x="854"/>
        <item x="447"/>
        <item x="975"/>
        <item x="1059"/>
        <item x="1267"/>
        <item x="1394"/>
        <item x="244"/>
        <item x="1393"/>
        <item x="64"/>
        <item x="1369"/>
        <item x="305"/>
        <item x="254"/>
        <item x="1107"/>
        <item x="116"/>
        <item x="299"/>
        <item x="824"/>
        <item x="1364"/>
        <item x="1032"/>
        <item x="1187"/>
        <item x="748"/>
        <item x="490"/>
        <item x="688"/>
        <item x="1269"/>
        <item x="1181"/>
        <item x="817"/>
        <item x="633"/>
        <item x="516"/>
        <item x="1075"/>
        <item x="167"/>
        <item x="1291"/>
        <item x="237"/>
        <item x="1388"/>
        <item x="374"/>
        <item x="779"/>
        <item x="1332"/>
        <item x="342"/>
        <item x="1137"/>
        <item x="100"/>
        <item x="913"/>
        <item x="1259"/>
        <item x="1264"/>
        <item x="665"/>
        <item x="687"/>
        <item x="918"/>
        <item x="972"/>
        <item x="612"/>
        <item x="1375"/>
        <item x="94"/>
        <item x="965"/>
        <item x="1241"/>
        <item x="1062"/>
        <item x="386"/>
        <item x="120"/>
        <item x="1305"/>
        <item x="1151"/>
        <item x="810"/>
        <item x="1400"/>
        <item x="814"/>
        <item x="655"/>
        <item x="985"/>
        <item x="104"/>
        <item x="1387"/>
        <item x="970"/>
        <item x="1329"/>
        <item x="891"/>
        <item x="1126"/>
        <item x="865"/>
        <item x="17"/>
        <item x="1258"/>
        <item x="821"/>
        <item x="634"/>
        <item x="468"/>
        <item x="443"/>
        <item x="1193"/>
        <item x="247"/>
        <item x="638"/>
        <item x="795"/>
        <item x="1224"/>
        <item x="1192"/>
        <item x="1243"/>
        <item x="862"/>
        <item x="773"/>
        <item x="984"/>
        <item x="702"/>
        <item x="568"/>
        <item x="567"/>
        <item x="837"/>
        <item x="140"/>
        <item x="1240"/>
        <item x="992"/>
        <item x="1014"/>
        <item x="8"/>
        <item x="1297"/>
        <item x="747"/>
        <item x="1270"/>
        <item x="818"/>
        <item x="394"/>
        <item x="1229"/>
        <item x="559"/>
        <item x="1114"/>
        <item x="1199"/>
        <item x="1154"/>
        <item x="1356"/>
        <item x="170"/>
        <item x="721"/>
        <item x="1307"/>
        <item x="863"/>
        <item x="669"/>
        <item x="853"/>
        <item x="797"/>
        <item x="1210"/>
        <item x="873"/>
        <item x="760"/>
        <item x="945"/>
        <item x="1150"/>
        <item x="1284"/>
        <item x="1279"/>
        <item x="1266"/>
        <item x="169"/>
        <item x="105"/>
        <item x="886"/>
        <item x="1326"/>
        <item x="1334"/>
        <item x="1357"/>
        <item x="653"/>
        <item x="787"/>
        <item x="1420"/>
        <item x="1412"/>
        <item x="391"/>
        <item x="1370"/>
        <item x="1061"/>
        <item x="882"/>
        <item x="1136"/>
        <item x="1344"/>
        <item x="1384"/>
        <item x="974"/>
        <item x="878"/>
        <item x="1418"/>
        <item x="532"/>
        <item x="917"/>
        <item x="537"/>
        <item x="616"/>
        <item x="912"/>
        <item x="1346"/>
        <item x="911"/>
        <item x="98"/>
        <item x="416"/>
        <item x="983"/>
        <item x="1301"/>
        <item x="969"/>
        <item x="946"/>
        <item x="1383"/>
        <item x="256"/>
        <item x="269"/>
        <item x="1076"/>
        <item x="697"/>
        <item x="1057"/>
        <item x="566"/>
        <item x="845"/>
        <item x="982"/>
        <item x="947"/>
        <item x="803"/>
        <item x="686"/>
        <item x="63"/>
        <item x="1227"/>
        <item x="1288"/>
        <item x="1180"/>
        <item x="976"/>
        <item x="1094"/>
        <item x="690"/>
        <item x="879"/>
        <item x="744"/>
        <item x="888"/>
        <item x="1340"/>
        <item x="1141"/>
        <item x="1327"/>
        <item x="4"/>
        <item x="902"/>
        <item x="1311"/>
        <item x="1208"/>
        <item x="558"/>
        <item x="1188"/>
        <item x="701"/>
        <item x="1323"/>
        <item x="1331"/>
        <item x="993"/>
        <item x="168"/>
        <item x="835"/>
        <item x="1339"/>
        <item x="668"/>
        <item x="103"/>
        <item x="392"/>
        <item x="1380"/>
        <item x="1299"/>
        <item x="1095"/>
        <item x="415"/>
        <item x="796"/>
        <item x="1409"/>
        <item x="1366"/>
        <item x="1292"/>
        <item x="1410"/>
        <item x="1310"/>
        <item x="786"/>
        <item x="1328"/>
        <item x="1091"/>
        <item x="1381"/>
        <item x="1235"/>
        <item x="1397"/>
        <item x="1411"/>
        <item x="804"/>
        <item x="1265"/>
        <item x="1371"/>
        <item x="1302"/>
        <item x="1092"/>
        <item x="1313"/>
        <item x="615"/>
        <item x="732"/>
        <item x="1390"/>
        <item x="1341"/>
        <item x="1164"/>
        <item x="1303"/>
        <item x="696"/>
        <item x="731"/>
        <item x="1236"/>
        <item t="default"/>
      </items>
    </pivotField>
    <pivotField showAll="0"/>
    <pivotField axis="axisCol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x="4"/>
        <item sd="0" x="5"/>
        <item t="default"/>
      </items>
    </pivotField>
  </pivotFields>
  <rowFields count="4">
    <field x="0"/>
    <field x="1"/>
    <field x="2"/>
    <field x="5"/>
  </rowFields>
  <rowItems count="4782">
    <i>
      <x/>
      <x v="100"/>
      <x v="4"/>
      <x v="36"/>
    </i>
    <i r="3">
      <x v="44"/>
    </i>
    <i r="3">
      <x v="96"/>
    </i>
    <i r="3">
      <x v="101"/>
    </i>
    <i r="3">
      <x v="245"/>
    </i>
    <i r="3">
      <x v="367"/>
    </i>
    <i r="3">
      <x v="411"/>
    </i>
    <i r="3">
      <x v="432"/>
    </i>
    <i r="3">
      <x v="621"/>
    </i>
    <i r="3">
      <x v="715"/>
    </i>
    <i r="3">
      <x v="721"/>
    </i>
    <i r="3">
      <x v="831"/>
    </i>
    <i r="3">
      <x v="838"/>
    </i>
    <i r="3">
      <x v="856"/>
    </i>
    <i r="3">
      <x v="939"/>
    </i>
    <i r="3">
      <x v="1012"/>
    </i>
    <i r="3">
      <x v="1086"/>
    </i>
    <i t="default" r="2">
      <x v="4"/>
    </i>
    <i t="default" r="1">
      <x v="100"/>
    </i>
    <i r="1">
      <x v="113"/>
      <x v="3"/>
      <x v="16"/>
    </i>
    <i r="3">
      <x v="46"/>
    </i>
    <i r="3">
      <x v="80"/>
    </i>
    <i r="3">
      <x v="85"/>
    </i>
    <i r="3">
      <x v="87"/>
    </i>
    <i r="3">
      <x v="92"/>
    </i>
    <i r="3">
      <x v="96"/>
    </i>
    <i r="3">
      <x v="122"/>
    </i>
    <i r="3">
      <x v="172"/>
    </i>
    <i r="3">
      <x v="472"/>
    </i>
    <i r="3">
      <x v="610"/>
    </i>
    <i r="3">
      <x v="648"/>
    </i>
    <i t="default" r="2">
      <x v="3"/>
    </i>
    <i t="default" r="1">
      <x v="113"/>
    </i>
    <i r="1">
      <x v="123"/>
      <x v="3"/>
      <x v="18"/>
    </i>
    <i r="3">
      <x v="26"/>
    </i>
    <i r="3">
      <x v="28"/>
    </i>
    <i r="3">
      <x v="29"/>
    </i>
    <i r="3">
      <x v="31"/>
    </i>
    <i r="3">
      <x v="33"/>
    </i>
    <i r="3">
      <x v="57"/>
    </i>
    <i r="3">
      <x v="63"/>
    </i>
    <i r="3">
      <x v="73"/>
    </i>
    <i r="3">
      <x v="86"/>
    </i>
    <i r="3">
      <x v="87"/>
    </i>
    <i r="3">
      <x v="102"/>
    </i>
    <i r="3">
      <x v="119"/>
    </i>
    <i r="3">
      <x v="163"/>
    </i>
    <i r="3">
      <x v="219"/>
    </i>
    <i r="3">
      <x v="227"/>
    </i>
    <i r="3">
      <x v="235"/>
    </i>
    <i r="3">
      <x v="244"/>
    </i>
    <i r="3">
      <x v="283"/>
    </i>
    <i r="3">
      <x v="316"/>
    </i>
    <i r="3">
      <x v="468"/>
    </i>
    <i r="3">
      <x v="493"/>
    </i>
    <i r="3">
      <x v="590"/>
    </i>
    <i r="3">
      <x v="652"/>
    </i>
    <i t="default" r="2">
      <x v="3"/>
    </i>
    <i t="default" r="1">
      <x v="123"/>
    </i>
    <i r="1">
      <x v="124"/>
      <x v="3"/>
      <x v="26"/>
    </i>
    <i r="3">
      <x v="56"/>
    </i>
    <i r="3">
      <x v="133"/>
    </i>
    <i r="3">
      <x v="281"/>
    </i>
    <i r="3">
      <x v="374"/>
    </i>
    <i r="3">
      <x v="385"/>
    </i>
    <i t="default" r="2">
      <x v="3"/>
    </i>
    <i t="default" r="1">
      <x v="124"/>
    </i>
    <i r="1">
      <x v="151"/>
      <x v="4"/>
      <x v="6"/>
    </i>
    <i r="3">
      <x v="76"/>
    </i>
    <i r="3">
      <x v="89"/>
    </i>
    <i r="3">
      <x v="92"/>
    </i>
    <i r="3">
      <x v="116"/>
    </i>
    <i r="3">
      <x v="119"/>
    </i>
    <i r="3">
      <x v="126"/>
    </i>
    <i r="3">
      <x v="131"/>
    </i>
    <i r="3">
      <x v="153"/>
    </i>
    <i r="3">
      <x v="154"/>
    </i>
    <i r="3">
      <x v="248"/>
    </i>
    <i r="3">
      <x v="253"/>
    </i>
    <i r="3">
      <x v="255"/>
    </i>
    <i r="3">
      <x v="281"/>
    </i>
    <i r="3">
      <x v="292"/>
    </i>
    <i r="3">
      <x v="296"/>
    </i>
    <i r="3">
      <x v="312"/>
    </i>
    <i r="3">
      <x v="327"/>
    </i>
    <i r="3">
      <x v="329"/>
    </i>
    <i r="3">
      <x v="333"/>
    </i>
    <i r="3">
      <x v="353"/>
    </i>
    <i r="3">
      <x v="360"/>
    </i>
    <i r="3">
      <x v="385"/>
    </i>
    <i r="3">
      <x v="392"/>
    </i>
    <i r="3">
      <x v="415"/>
    </i>
    <i r="3">
      <x v="440"/>
    </i>
    <i r="3">
      <x v="442"/>
    </i>
    <i r="3">
      <x v="562"/>
    </i>
    <i r="3">
      <x v="622"/>
    </i>
    <i r="3">
      <x v="715"/>
    </i>
    <i r="3">
      <x v="768"/>
    </i>
    <i r="3">
      <x v="783"/>
    </i>
    <i r="3">
      <x v="886"/>
    </i>
    <i r="3">
      <x v="905"/>
    </i>
    <i r="3">
      <x v="907"/>
    </i>
    <i r="3">
      <x v="948"/>
    </i>
    <i r="3">
      <x v="1025"/>
    </i>
    <i r="3">
      <x v="1039"/>
    </i>
    <i r="3">
      <x v="1046"/>
    </i>
    <i r="3">
      <x v="1102"/>
    </i>
    <i r="3">
      <x v="1147"/>
    </i>
    <i t="default" r="2">
      <x v="4"/>
    </i>
    <i t="default" r="1">
      <x v="151"/>
    </i>
    <i r="1">
      <x v="326"/>
      <x v="4"/>
      <x v="8"/>
    </i>
    <i r="3">
      <x v="40"/>
    </i>
    <i r="3">
      <x v="56"/>
    </i>
    <i r="3">
      <x v="109"/>
    </i>
    <i r="3">
      <x v="172"/>
    </i>
    <i r="3">
      <x v="178"/>
    </i>
    <i r="3">
      <x v="197"/>
    </i>
    <i r="3">
      <x v="446"/>
    </i>
    <i r="3">
      <x v="811"/>
    </i>
    <i t="default" r="2">
      <x v="4"/>
    </i>
    <i t="default" r="1">
      <x v="326"/>
    </i>
    <i r="1">
      <x v="327"/>
      <x v="3"/>
      <x v="46"/>
    </i>
    <i r="3">
      <x v="52"/>
    </i>
    <i r="3">
      <x v="88"/>
    </i>
    <i r="3">
      <x v="104"/>
    </i>
    <i r="3">
      <x v="131"/>
    </i>
    <i r="3">
      <x v="182"/>
    </i>
    <i r="3">
      <x v="295"/>
    </i>
    <i r="3">
      <x v="307"/>
    </i>
    <i r="3">
      <x v="439"/>
    </i>
    <i t="default" r="2">
      <x v="3"/>
    </i>
    <i t="default" r="1">
      <x v="327"/>
    </i>
    <i t="default">
      <x/>
    </i>
    <i>
      <x v="1"/>
      <x v="3"/>
      <x v="1"/>
      <x v="34"/>
    </i>
    <i r="3">
      <x v="92"/>
    </i>
    <i r="3">
      <x v="630"/>
    </i>
    <i t="default" r="2">
      <x v="1"/>
    </i>
    <i t="default" r="1">
      <x v="3"/>
    </i>
    <i r="1">
      <x v="5"/>
      <x v="1"/>
      <x v="57"/>
    </i>
    <i r="3">
      <x v="170"/>
    </i>
    <i r="3">
      <x v="327"/>
    </i>
    <i r="3">
      <x v="485"/>
    </i>
    <i r="3">
      <x v="988"/>
    </i>
    <i r="3">
      <x v="1182"/>
    </i>
    <i t="default" r="2">
      <x v="1"/>
    </i>
    <i t="default" r="1">
      <x v="5"/>
    </i>
    <i r="1">
      <x v="14"/>
      <x v="1"/>
      <x v="12"/>
    </i>
    <i r="3">
      <x v="59"/>
    </i>
    <i r="3">
      <x v="77"/>
    </i>
    <i r="3">
      <x v="99"/>
    </i>
    <i r="3">
      <x v="1207"/>
    </i>
    <i r="3">
      <x v="1251"/>
    </i>
    <i r="3">
      <x v="1362"/>
    </i>
    <i t="default" r="2">
      <x v="1"/>
    </i>
    <i t="default" r="1">
      <x v="14"/>
    </i>
    <i r="1">
      <x v="16"/>
      <x/>
      <x v="102"/>
    </i>
    <i t="default" r="2">
      <x/>
    </i>
    <i t="default" r="1">
      <x v="16"/>
    </i>
    <i r="1">
      <x v="25"/>
      <x v="1"/>
      <x v="50"/>
    </i>
    <i t="default" r="2">
      <x v="1"/>
    </i>
    <i t="default" r="1">
      <x v="25"/>
    </i>
    <i r="1">
      <x v="27"/>
      <x/>
      <x v="51"/>
    </i>
    <i t="default" r="2">
      <x/>
    </i>
    <i t="default" r="1">
      <x v="27"/>
    </i>
    <i r="1">
      <x v="31"/>
      <x v="2"/>
      <x v="96"/>
    </i>
    <i r="3">
      <x v="193"/>
    </i>
    <i r="3">
      <x v="469"/>
    </i>
    <i r="3">
      <x v="752"/>
    </i>
    <i r="3">
      <x v="1115"/>
    </i>
    <i t="default" r="2">
      <x v="2"/>
    </i>
    <i t="default" r="1">
      <x v="31"/>
    </i>
    <i r="1">
      <x v="33"/>
      <x v="2"/>
      <x v="22"/>
    </i>
    <i r="3">
      <x v="124"/>
    </i>
    <i t="default" r="2">
      <x v="2"/>
    </i>
    <i t="default" r="1">
      <x v="33"/>
    </i>
    <i r="1">
      <x v="34"/>
      <x v="2"/>
      <x v="41"/>
    </i>
    <i r="3">
      <x v="61"/>
    </i>
    <i r="3">
      <x v="181"/>
    </i>
    <i r="3">
      <x v="285"/>
    </i>
    <i r="3">
      <x v="292"/>
    </i>
    <i r="3">
      <x v="307"/>
    </i>
    <i t="default" r="2">
      <x v="2"/>
    </i>
    <i t="default" r="1">
      <x v="34"/>
    </i>
    <i r="1">
      <x v="51"/>
      <x v="1"/>
      <x v="46"/>
    </i>
    <i r="3">
      <x v="95"/>
    </i>
    <i r="3">
      <x v="220"/>
    </i>
    <i r="3">
      <x v="539"/>
    </i>
    <i r="3">
      <x v="701"/>
    </i>
    <i r="3">
      <x v="707"/>
    </i>
    <i r="3">
      <x v="799"/>
    </i>
    <i t="default" r="2">
      <x v="1"/>
    </i>
    <i t="default" r="1">
      <x v="51"/>
    </i>
    <i r="1">
      <x v="72"/>
      <x v="2"/>
      <x v="11"/>
    </i>
    <i r="3">
      <x v="26"/>
    </i>
    <i r="3">
      <x v="39"/>
    </i>
    <i r="3">
      <x v="41"/>
    </i>
    <i r="3">
      <x v="46"/>
    </i>
    <i r="3">
      <x v="59"/>
    </i>
    <i r="3">
      <x v="76"/>
    </i>
    <i t="default" r="2">
      <x v="2"/>
    </i>
    <i t="default" r="1">
      <x v="72"/>
    </i>
    <i r="1">
      <x v="159"/>
      <x v="4"/>
      <x v="4"/>
    </i>
    <i r="3">
      <x v="11"/>
    </i>
    <i r="3">
      <x v="13"/>
    </i>
    <i r="3">
      <x v="14"/>
    </i>
    <i r="3">
      <x v="16"/>
    </i>
    <i r="3">
      <x v="50"/>
    </i>
    <i r="3">
      <x v="52"/>
    </i>
    <i r="3">
      <x v="54"/>
    </i>
    <i r="3">
      <x v="60"/>
    </i>
    <i r="3">
      <x v="73"/>
    </i>
    <i r="3">
      <x v="75"/>
    </i>
    <i r="3">
      <x v="76"/>
    </i>
    <i r="3">
      <x v="79"/>
    </i>
    <i r="3">
      <x v="87"/>
    </i>
    <i r="3">
      <x v="129"/>
    </i>
    <i r="3">
      <x v="132"/>
    </i>
    <i r="3">
      <x v="213"/>
    </i>
    <i r="3">
      <x v="246"/>
    </i>
    <i r="3">
      <x v="406"/>
    </i>
    <i r="3">
      <x v="480"/>
    </i>
    <i r="3">
      <x v="490"/>
    </i>
    <i r="3">
      <x v="518"/>
    </i>
    <i r="3">
      <x v="563"/>
    </i>
    <i r="3">
      <x v="595"/>
    </i>
    <i r="3">
      <x v="627"/>
    </i>
    <i r="3">
      <x v="662"/>
    </i>
    <i r="3">
      <x v="710"/>
    </i>
    <i r="3">
      <x v="965"/>
    </i>
    <i r="3">
      <x v="995"/>
    </i>
    <i r="3">
      <x v="1127"/>
    </i>
    <i r="3">
      <x v="1149"/>
    </i>
    <i r="3">
      <x v="1376"/>
    </i>
    <i t="default" r="2">
      <x v="4"/>
    </i>
    <i t="default" r="1">
      <x v="159"/>
    </i>
    <i r="1">
      <x v="172"/>
      <x v="3"/>
      <x v="33"/>
    </i>
    <i r="3">
      <x v="38"/>
    </i>
    <i r="3">
      <x v="46"/>
    </i>
    <i r="3">
      <x v="51"/>
    </i>
    <i r="3">
      <x v="79"/>
    </i>
    <i r="3">
      <x v="94"/>
    </i>
    <i r="3">
      <x v="96"/>
    </i>
    <i r="3">
      <x v="100"/>
    </i>
    <i r="3">
      <x v="128"/>
    </i>
    <i r="3">
      <x v="164"/>
    </i>
    <i r="3">
      <x v="306"/>
    </i>
    <i t="default" r="2">
      <x v="3"/>
    </i>
    <i t="default" r="1">
      <x v="172"/>
    </i>
    <i r="1">
      <x v="180"/>
      <x v="4"/>
      <x v="3"/>
    </i>
    <i r="3">
      <x v="16"/>
    </i>
    <i r="3">
      <x v="39"/>
    </i>
    <i r="3">
      <x v="56"/>
    </i>
    <i r="3">
      <x v="92"/>
    </i>
    <i r="3">
      <x v="104"/>
    </i>
    <i r="3">
      <x v="141"/>
    </i>
    <i r="3">
      <x v="155"/>
    </i>
    <i r="3">
      <x v="159"/>
    </i>
    <i r="3">
      <x v="175"/>
    </i>
    <i r="3">
      <x v="188"/>
    </i>
    <i r="3">
      <x v="215"/>
    </i>
    <i r="3">
      <x v="230"/>
    </i>
    <i r="3">
      <x v="239"/>
    </i>
    <i r="3">
      <x v="245"/>
    </i>
    <i r="3">
      <x v="266"/>
    </i>
    <i r="3">
      <x v="277"/>
    </i>
    <i r="3">
      <x v="289"/>
    </i>
    <i r="3">
      <x v="308"/>
    </i>
    <i r="3">
      <x v="367"/>
    </i>
    <i r="3">
      <x v="395"/>
    </i>
    <i r="3">
      <x v="396"/>
    </i>
    <i r="3">
      <x v="408"/>
    </i>
    <i r="3">
      <x v="409"/>
    </i>
    <i r="3">
      <x v="420"/>
    </i>
    <i r="3">
      <x v="428"/>
    </i>
    <i r="3">
      <x v="439"/>
    </i>
    <i r="3">
      <x v="445"/>
    </i>
    <i r="3">
      <x v="604"/>
    </i>
    <i r="3">
      <x v="663"/>
    </i>
    <i r="3">
      <x v="692"/>
    </i>
    <i r="3">
      <x v="726"/>
    </i>
    <i r="3">
      <x v="741"/>
    </i>
    <i r="3">
      <x v="745"/>
    </i>
    <i r="3">
      <x v="764"/>
    </i>
    <i r="3">
      <x v="770"/>
    </i>
    <i r="3">
      <x v="790"/>
    </i>
    <i r="3">
      <x v="805"/>
    </i>
    <i r="3">
      <x v="809"/>
    </i>
    <i r="3">
      <x v="893"/>
    </i>
    <i r="3">
      <x v="956"/>
    </i>
    <i r="3">
      <x v="968"/>
    </i>
    <i r="3">
      <x v="969"/>
    </i>
    <i r="3">
      <x v="975"/>
    </i>
    <i r="3">
      <x v="1009"/>
    </i>
    <i r="3">
      <x v="1072"/>
    </i>
    <i r="3">
      <x v="1073"/>
    </i>
    <i r="3">
      <x v="1085"/>
    </i>
    <i r="3">
      <x v="1109"/>
    </i>
    <i r="3">
      <x v="1112"/>
    </i>
    <i r="3">
      <x v="1131"/>
    </i>
    <i r="3">
      <x v="1146"/>
    </i>
    <i r="3">
      <x v="1153"/>
    </i>
    <i r="3">
      <x v="1174"/>
    </i>
    <i r="3">
      <x v="1176"/>
    </i>
    <i r="3">
      <x v="1216"/>
    </i>
    <i r="3">
      <x v="1247"/>
    </i>
    <i r="3">
      <x v="1258"/>
    </i>
    <i r="3">
      <x v="1261"/>
    </i>
    <i r="3">
      <x v="1281"/>
    </i>
    <i r="3">
      <x v="1346"/>
    </i>
    <i r="3">
      <x v="1348"/>
    </i>
    <i r="3">
      <x v="1358"/>
    </i>
    <i t="default" r="2">
      <x v="4"/>
    </i>
    <i t="default" r="1">
      <x v="180"/>
    </i>
    <i r="1">
      <x v="181"/>
      <x v="3"/>
      <x v="26"/>
    </i>
    <i r="3">
      <x v="36"/>
    </i>
    <i r="3">
      <x v="46"/>
    </i>
    <i r="3">
      <x v="70"/>
    </i>
    <i r="3">
      <x v="72"/>
    </i>
    <i r="3">
      <x v="75"/>
    </i>
    <i r="3">
      <x v="80"/>
    </i>
    <i r="3">
      <x v="84"/>
    </i>
    <i r="3">
      <x v="85"/>
    </i>
    <i r="3">
      <x v="94"/>
    </i>
    <i r="3">
      <x v="96"/>
    </i>
    <i r="3">
      <x v="98"/>
    </i>
    <i r="3">
      <x v="105"/>
    </i>
    <i r="3">
      <x v="110"/>
    </i>
    <i r="3">
      <x v="112"/>
    </i>
    <i r="3">
      <x v="116"/>
    </i>
    <i r="3">
      <x v="124"/>
    </i>
    <i r="3">
      <x v="126"/>
    </i>
    <i r="3">
      <x v="128"/>
    </i>
    <i r="3">
      <x v="130"/>
    </i>
    <i r="3">
      <x v="136"/>
    </i>
    <i r="3">
      <x v="137"/>
    </i>
    <i r="3">
      <x v="140"/>
    </i>
    <i r="3">
      <x v="141"/>
    </i>
    <i r="3">
      <x v="150"/>
    </i>
    <i r="3">
      <x v="151"/>
    </i>
    <i r="3">
      <x v="152"/>
    </i>
    <i r="3">
      <x v="155"/>
    </i>
    <i r="3">
      <x v="156"/>
    </i>
    <i r="3">
      <x v="168"/>
    </i>
    <i r="3">
      <x v="170"/>
    </i>
    <i r="3">
      <x v="190"/>
    </i>
    <i r="3">
      <x v="195"/>
    </i>
    <i r="3">
      <x v="203"/>
    </i>
    <i r="3">
      <x v="209"/>
    </i>
    <i r="3">
      <x v="215"/>
    </i>
    <i r="3">
      <x v="219"/>
    </i>
    <i r="3">
      <x v="251"/>
    </i>
    <i r="3">
      <x v="294"/>
    </i>
    <i r="3">
      <x v="309"/>
    </i>
    <i r="3">
      <x v="320"/>
    </i>
    <i r="3">
      <x v="328"/>
    </i>
    <i r="3">
      <x v="351"/>
    </i>
    <i r="3">
      <x v="372"/>
    </i>
    <i r="3">
      <x v="373"/>
    </i>
    <i r="3">
      <x v="376"/>
    </i>
    <i r="3">
      <x v="388"/>
    </i>
    <i r="3">
      <x v="402"/>
    </i>
    <i r="3">
      <x v="403"/>
    </i>
    <i r="3">
      <x v="405"/>
    </i>
    <i r="3">
      <x v="415"/>
    </i>
    <i r="3">
      <x v="421"/>
    </i>
    <i r="3">
      <x v="434"/>
    </i>
    <i t="default" r="2">
      <x v="3"/>
    </i>
    <i t="default" r="1">
      <x v="181"/>
    </i>
    <i r="1">
      <x v="185"/>
      <x v="4"/>
      <x v="26"/>
    </i>
    <i t="default" r="2">
      <x v="4"/>
    </i>
    <i t="default" r="1">
      <x v="185"/>
    </i>
    <i t="default">
      <x v="1"/>
    </i>
    <i>
      <x v="2"/>
      <x v="50"/>
      <x v="1"/>
      <x v="4"/>
    </i>
    <i r="3">
      <x v="96"/>
    </i>
    <i r="3">
      <x v="203"/>
    </i>
    <i r="3">
      <x v="204"/>
    </i>
    <i r="3">
      <x v="300"/>
    </i>
    <i r="3">
      <x v="321"/>
    </i>
    <i r="3">
      <x v="500"/>
    </i>
    <i r="3">
      <x v="505"/>
    </i>
    <i r="3">
      <x v="702"/>
    </i>
    <i r="3">
      <x v="992"/>
    </i>
    <i r="3">
      <x v="1186"/>
    </i>
    <i r="3">
      <x v="1210"/>
    </i>
    <i r="3">
      <x v="1351"/>
    </i>
    <i t="default" r="2">
      <x v="1"/>
    </i>
    <i t="default" r="1">
      <x v="50"/>
    </i>
    <i r="1">
      <x v="71"/>
      <x v="2"/>
      <x v="26"/>
    </i>
    <i r="3">
      <x v="46"/>
    </i>
    <i r="3">
      <x v="79"/>
    </i>
    <i r="3">
      <x v="140"/>
    </i>
    <i r="3">
      <x v="173"/>
    </i>
    <i r="3">
      <x v="193"/>
    </i>
    <i t="default" r="2">
      <x v="2"/>
    </i>
    <i t="default" r="1">
      <x v="71"/>
    </i>
    <i t="default">
      <x v="2"/>
    </i>
    <i>
      <x v="3"/>
      <x v="9"/>
      <x v="1"/>
      <x v="208"/>
    </i>
    <i r="3">
      <x v="266"/>
    </i>
    <i r="3">
      <x v="471"/>
    </i>
    <i r="3">
      <x v="639"/>
    </i>
    <i r="3">
      <x v="848"/>
    </i>
    <i r="3">
      <x v="883"/>
    </i>
    <i t="default" r="2">
      <x v="1"/>
    </i>
    <i t="default" r="1">
      <x v="9"/>
    </i>
    <i r="1">
      <x v="29"/>
      <x v="2"/>
      <x v="1"/>
    </i>
    <i r="3">
      <x v="2"/>
    </i>
    <i r="3">
      <x v="21"/>
    </i>
    <i r="3">
      <x v="26"/>
    </i>
    <i r="3">
      <x v="31"/>
    </i>
    <i r="3">
      <x v="37"/>
    </i>
    <i r="3">
      <x v="61"/>
    </i>
    <i r="3">
      <x v="86"/>
    </i>
    <i r="3">
      <x v="123"/>
    </i>
    <i r="3">
      <x v="168"/>
    </i>
    <i r="3">
      <x v="207"/>
    </i>
    <i r="3">
      <x v="543"/>
    </i>
    <i t="default" r="2">
      <x v="2"/>
    </i>
    <i t="default" r="1">
      <x v="29"/>
    </i>
    <i r="1">
      <x v="38"/>
      <x v="1"/>
      <x v="90"/>
    </i>
    <i r="3">
      <x v="106"/>
    </i>
    <i r="3">
      <x v="189"/>
    </i>
    <i r="3">
      <x v="462"/>
    </i>
    <i r="3">
      <x v="508"/>
    </i>
    <i r="3">
      <x v="612"/>
    </i>
    <i r="3">
      <x v="670"/>
    </i>
    <i r="3">
      <x v="746"/>
    </i>
    <i r="3">
      <x v="1003"/>
    </i>
    <i t="default" r="2">
      <x v="1"/>
    </i>
    <i t="default" r="1">
      <x v="38"/>
    </i>
    <i r="1">
      <x v="39"/>
      <x v="2"/>
      <x v="50"/>
    </i>
    <i r="3">
      <x v="66"/>
    </i>
    <i r="3">
      <x v="147"/>
    </i>
    <i r="3">
      <x v="164"/>
    </i>
    <i r="3">
      <x v="171"/>
    </i>
    <i r="3">
      <x v="457"/>
    </i>
    <i r="3">
      <x v="476"/>
    </i>
    <i r="3">
      <x v="505"/>
    </i>
    <i r="3">
      <x v="509"/>
    </i>
    <i r="3">
      <x v="532"/>
    </i>
    <i r="3">
      <x v="967"/>
    </i>
    <i r="3">
      <x v="1030"/>
    </i>
    <i t="default" r="2">
      <x v="2"/>
    </i>
    <i t="default" r="1">
      <x v="39"/>
    </i>
    <i r="1">
      <x v="40"/>
      <x v="2"/>
      <x v="62"/>
    </i>
    <i r="3">
      <x v="229"/>
    </i>
    <i t="default" r="2">
      <x v="2"/>
    </i>
    <i t="default" r="1">
      <x v="40"/>
    </i>
    <i r="1">
      <x v="43"/>
      <x v="2"/>
      <x v="46"/>
    </i>
    <i r="3">
      <x v="156"/>
    </i>
    <i t="default" r="2">
      <x v="2"/>
    </i>
    <i t="default" r="1">
      <x v="43"/>
    </i>
    <i r="1">
      <x v="44"/>
      <x v="1"/>
      <x v="61"/>
    </i>
    <i r="3">
      <x v="386"/>
    </i>
    <i r="3">
      <x v="644"/>
    </i>
    <i t="default" r="2">
      <x v="1"/>
    </i>
    <i t="default" r="1">
      <x v="44"/>
    </i>
    <i r="1">
      <x v="46"/>
      <x v="1"/>
      <x v="45"/>
    </i>
    <i r="3">
      <x v="55"/>
    </i>
    <i r="3">
      <x v="127"/>
    </i>
    <i r="3">
      <x v="219"/>
    </i>
    <i r="3">
      <x v="441"/>
    </i>
    <i t="default" r="2">
      <x v="1"/>
    </i>
    <i t="default" r="1">
      <x v="46"/>
    </i>
    <i r="1">
      <x v="53"/>
      <x v="1"/>
      <x v="126"/>
    </i>
    <i r="3">
      <x v="127"/>
    </i>
    <i r="3">
      <x v="128"/>
    </i>
    <i r="3">
      <x v="161"/>
    </i>
    <i r="3">
      <x v="170"/>
    </i>
    <i r="3">
      <x v="196"/>
    </i>
    <i r="3">
      <x v="199"/>
    </i>
    <i r="3">
      <x v="280"/>
    </i>
    <i r="3">
      <x v="287"/>
    </i>
    <i r="3">
      <x v="289"/>
    </i>
    <i r="3">
      <x v="577"/>
    </i>
    <i r="3">
      <x v="661"/>
    </i>
    <i t="default" r="2">
      <x v="1"/>
    </i>
    <i t="default" r="1">
      <x v="53"/>
    </i>
    <i r="1">
      <x v="83"/>
      <x v="4"/>
      <x v="8"/>
    </i>
    <i r="3">
      <x v="20"/>
    </i>
    <i r="3">
      <x v="94"/>
    </i>
    <i r="3">
      <x v="96"/>
    </i>
    <i r="3">
      <x v="252"/>
    </i>
    <i r="3">
      <x v="275"/>
    </i>
    <i r="3">
      <x v="316"/>
    </i>
    <i r="3">
      <x v="430"/>
    </i>
    <i r="3">
      <x v="506"/>
    </i>
    <i r="3">
      <x v="610"/>
    </i>
    <i r="3">
      <x v="679"/>
    </i>
    <i r="3">
      <x v="758"/>
    </i>
    <i r="3">
      <x v="897"/>
    </i>
    <i r="3">
      <x v="953"/>
    </i>
    <i t="default" r="2">
      <x v="4"/>
    </i>
    <i t="default" r="1">
      <x v="83"/>
    </i>
    <i r="1">
      <x v="86"/>
      <x v="4"/>
      <x v="201"/>
    </i>
    <i t="default" r="2">
      <x v="4"/>
    </i>
    <i t="default" r="1">
      <x v="86"/>
    </i>
    <i r="1">
      <x v="87"/>
      <x v="4"/>
      <x v="4"/>
    </i>
    <i r="3">
      <x v="6"/>
    </i>
    <i r="3">
      <x v="11"/>
    </i>
    <i r="3">
      <x v="16"/>
    </i>
    <i r="3">
      <x v="38"/>
    </i>
    <i r="3">
      <x v="46"/>
    </i>
    <i r="3">
      <x v="50"/>
    </i>
    <i r="3">
      <x v="51"/>
    </i>
    <i r="3">
      <x v="56"/>
    </i>
    <i r="3">
      <x v="66"/>
    </i>
    <i r="3">
      <x v="72"/>
    </i>
    <i r="3">
      <x v="78"/>
    </i>
    <i r="3">
      <x v="80"/>
    </i>
    <i r="3">
      <x v="84"/>
    </i>
    <i r="3">
      <x v="90"/>
    </i>
    <i r="3">
      <x v="91"/>
    </i>
    <i r="3">
      <x v="94"/>
    </i>
    <i r="3">
      <x v="95"/>
    </i>
    <i r="3">
      <x v="96"/>
    </i>
    <i r="3">
      <x v="98"/>
    </i>
    <i r="3">
      <x v="99"/>
    </i>
    <i r="3">
      <x v="100"/>
    </i>
    <i r="3">
      <x v="101"/>
    </i>
    <i r="3">
      <x v="109"/>
    </i>
    <i r="3">
      <x v="111"/>
    </i>
    <i r="3">
      <x v="112"/>
    </i>
    <i r="3">
      <x v="120"/>
    </i>
    <i r="3">
      <x v="121"/>
    </i>
    <i r="3">
      <x v="123"/>
    </i>
    <i r="3">
      <x v="124"/>
    </i>
    <i r="3">
      <x v="129"/>
    </i>
    <i r="3">
      <x v="133"/>
    </i>
    <i r="3">
      <x v="134"/>
    </i>
    <i r="3">
      <x v="136"/>
    </i>
    <i r="3">
      <x v="140"/>
    </i>
    <i r="3">
      <x v="142"/>
    </i>
    <i r="3">
      <x v="143"/>
    </i>
    <i r="3">
      <x v="145"/>
    </i>
    <i r="3">
      <x v="156"/>
    </i>
    <i r="3">
      <x v="170"/>
    </i>
    <i r="3">
      <x v="171"/>
    </i>
    <i r="3">
      <x v="172"/>
    </i>
    <i r="3">
      <x v="174"/>
    </i>
    <i r="3">
      <x v="180"/>
    </i>
    <i r="3">
      <x v="184"/>
    </i>
    <i r="3">
      <x v="201"/>
    </i>
    <i r="3">
      <x v="216"/>
    </i>
    <i r="3">
      <x v="221"/>
    </i>
    <i r="3">
      <x v="226"/>
    </i>
    <i r="3">
      <x v="227"/>
    </i>
    <i r="3">
      <x v="230"/>
    </i>
    <i r="3">
      <x v="234"/>
    </i>
    <i r="3">
      <x v="250"/>
    </i>
    <i r="3">
      <x v="253"/>
    </i>
    <i r="3">
      <x v="267"/>
    </i>
    <i r="3">
      <x v="269"/>
    </i>
    <i r="3">
      <x v="283"/>
    </i>
    <i r="3">
      <x v="290"/>
    </i>
    <i r="3">
      <x v="317"/>
    </i>
    <i r="3">
      <x v="337"/>
    </i>
    <i r="3">
      <x v="365"/>
    </i>
    <i r="3">
      <x v="367"/>
    </i>
    <i r="3">
      <x v="406"/>
    </i>
    <i r="3">
      <x v="419"/>
    </i>
    <i r="3">
      <x v="450"/>
    </i>
    <i r="3">
      <x v="487"/>
    </i>
    <i r="3">
      <x v="505"/>
    </i>
    <i r="3">
      <x v="511"/>
    </i>
    <i r="3">
      <x v="516"/>
    </i>
    <i r="3">
      <x v="527"/>
    </i>
    <i r="3">
      <x v="538"/>
    </i>
    <i r="3">
      <x v="548"/>
    </i>
    <i r="3">
      <x v="578"/>
    </i>
    <i r="3">
      <x v="595"/>
    </i>
    <i r="3">
      <x v="616"/>
    </i>
    <i r="3">
      <x v="649"/>
    </i>
    <i r="3">
      <x v="654"/>
    </i>
    <i r="3">
      <x v="655"/>
    </i>
    <i r="3">
      <x v="656"/>
    </i>
    <i r="3">
      <x v="676"/>
    </i>
    <i r="3">
      <x v="685"/>
    </i>
    <i r="3">
      <x v="688"/>
    </i>
    <i r="3">
      <x v="695"/>
    </i>
    <i r="3">
      <x v="704"/>
    </i>
    <i r="3">
      <x v="708"/>
    </i>
    <i r="3">
      <x v="709"/>
    </i>
    <i r="3">
      <x v="728"/>
    </i>
    <i r="3">
      <x v="735"/>
    </i>
    <i r="3">
      <x v="740"/>
    </i>
    <i r="3">
      <x v="747"/>
    </i>
    <i r="3">
      <x v="767"/>
    </i>
    <i r="3">
      <x v="771"/>
    </i>
    <i r="3">
      <x v="784"/>
    </i>
    <i r="3">
      <x v="852"/>
    </i>
    <i r="3">
      <x v="863"/>
    </i>
    <i r="3">
      <x v="892"/>
    </i>
    <i r="3">
      <x v="902"/>
    </i>
    <i r="3">
      <x v="919"/>
    </i>
    <i r="3">
      <x v="937"/>
    </i>
    <i r="3">
      <x v="1053"/>
    </i>
    <i r="3">
      <x v="1165"/>
    </i>
    <i r="3">
      <x v="1170"/>
    </i>
    <i r="3">
      <x v="1171"/>
    </i>
    <i r="3">
      <x v="1175"/>
    </i>
    <i r="3">
      <x v="1250"/>
    </i>
    <i r="3">
      <x v="1251"/>
    </i>
    <i r="3">
      <x v="1284"/>
    </i>
    <i r="3">
      <x v="1356"/>
    </i>
    <i r="3">
      <x v="1379"/>
    </i>
    <i t="default" r="2">
      <x v="4"/>
    </i>
    <i t="default" r="1">
      <x v="87"/>
    </i>
    <i r="1">
      <x v="98"/>
      <x v="4"/>
      <x v="36"/>
    </i>
    <i r="3">
      <x v="45"/>
    </i>
    <i r="3">
      <x v="46"/>
    </i>
    <i r="3">
      <x v="86"/>
    </i>
    <i r="3">
      <x v="179"/>
    </i>
    <i r="3">
      <x v="275"/>
    </i>
    <i r="3">
      <x v="600"/>
    </i>
    <i t="default" r="2">
      <x v="4"/>
    </i>
    <i t="default" r="1">
      <x v="98"/>
    </i>
    <i r="1">
      <x v="109"/>
      <x v="3"/>
      <x/>
    </i>
    <i r="3">
      <x v="1"/>
    </i>
    <i r="3">
      <x v="3"/>
    </i>
    <i r="3">
      <x v="4"/>
    </i>
    <i r="3">
      <x v="6"/>
    </i>
    <i r="3">
      <x v="8"/>
    </i>
    <i r="3">
      <x v="10"/>
    </i>
    <i r="3">
      <x v="12"/>
    </i>
    <i r="3">
      <x v="13"/>
    </i>
    <i r="3">
      <x v="15"/>
    </i>
    <i r="3">
      <x v="17"/>
    </i>
    <i r="3">
      <x v="21"/>
    </i>
    <i r="3">
      <x v="24"/>
    </i>
    <i r="3">
      <x v="26"/>
    </i>
    <i r="3">
      <x v="30"/>
    </i>
    <i r="3">
      <x v="32"/>
    </i>
    <i r="3">
      <x v="34"/>
    </i>
    <i r="3">
      <x v="35"/>
    </i>
    <i r="3">
      <x v="36"/>
    </i>
    <i r="3">
      <x v="46"/>
    </i>
    <i r="3">
      <x v="48"/>
    </i>
    <i r="3">
      <x v="52"/>
    </i>
    <i r="3">
      <x v="53"/>
    </i>
    <i r="3">
      <x v="56"/>
    </i>
    <i r="3">
      <x v="62"/>
    </i>
    <i r="3">
      <x v="68"/>
    </i>
    <i r="3">
      <x v="71"/>
    </i>
    <i r="3">
      <x v="72"/>
    </i>
    <i r="3">
      <x v="76"/>
    </i>
    <i r="3">
      <x v="85"/>
    </i>
    <i r="3">
      <x v="88"/>
    </i>
    <i r="3">
      <x v="92"/>
    </i>
    <i r="3">
      <x v="96"/>
    </i>
    <i r="3">
      <x v="99"/>
    </i>
    <i r="3">
      <x v="100"/>
    </i>
    <i r="3">
      <x v="102"/>
    </i>
    <i r="3">
      <x v="104"/>
    </i>
    <i r="3">
      <x v="111"/>
    </i>
    <i r="3">
      <x v="140"/>
    </i>
    <i r="3">
      <x v="145"/>
    </i>
    <i r="3">
      <x v="146"/>
    </i>
    <i r="3">
      <x v="153"/>
    </i>
    <i r="3">
      <x v="155"/>
    </i>
    <i r="3">
      <x v="156"/>
    </i>
    <i r="3">
      <x v="164"/>
    </i>
    <i r="3">
      <x v="188"/>
    </i>
    <i r="3">
      <x v="208"/>
    </i>
    <i r="3">
      <x v="235"/>
    </i>
    <i t="default" r="2">
      <x v="3"/>
    </i>
    <i t="default" r="1">
      <x v="109"/>
    </i>
    <i r="1">
      <x v="116"/>
      <x v="3"/>
      <x v="20"/>
    </i>
    <i r="3">
      <x v="23"/>
    </i>
    <i r="3">
      <x v="35"/>
    </i>
    <i r="3">
      <x v="46"/>
    </i>
    <i r="3">
      <x v="75"/>
    </i>
    <i r="3">
      <x v="91"/>
    </i>
    <i r="3">
      <x v="104"/>
    </i>
    <i r="3">
      <x v="123"/>
    </i>
    <i r="3">
      <x v="196"/>
    </i>
    <i t="default" r="2">
      <x v="3"/>
    </i>
    <i t="default" r="1">
      <x v="116"/>
    </i>
    <i r="1">
      <x v="152"/>
      <x v="4"/>
      <x v="12"/>
    </i>
    <i r="3">
      <x v="46"/>
    </i>
    <i r="3">
      <x v="51"/>
    </i>
    <i r="3">
      <x v="188"/>
    </i>
    <i r="3">
      <x v="414"/>
    </i>
    <i r="3">
      <x v="690"/>
    </i>
    <i r="3">
      <x v="798"/>
    </i>
    <i r="3">
      <x v="855"/>
    </i>
    <i t="default" r="2">
      <x v="4"/>
    </i>
    <i t="default" r="1">
      <x v="152"/>
    </i>
    <i r="1">
      <x v="184"/>
      <x v="4"/>
      <x v="36"/>
    </i>
    <i r="3">
      <x v="111"/>
    </i>
    <i r="3">
      <x v="443"/>
    </i>
    <i t="default" r="2">
      <x v="4"/>
    </i>
    <i t="default" r="1">
      <x v="184"/>
    </i>
    <i r="1">
      <x v="188"/>
      <x v="3"/>
      <x v="84"/>
    </i>
    <i t="default" r="2">
      <x v="3"/>
    </i>
    <i t="default" r="1">
      <x v="188"/>
    </i>
    <i r="1">
      <x v="191"/>
      <x v="3"/>
      <x v="8"/>
    </i>
    <i r="3">
      <x v="27"/>
    </i>
    <i r="3">
      <x v="44"/>
    </i>
    <i r="3">
      <x v="46"/>
    </i>
    <i r="3">
      <x v="128"/>
    </i>
    <i t="default" r="2">
      <x v="3"/>
    </i>
    <i t="default" r="1">
      <x v="191"/>
    </i>
    <i r="1">
      <x v="194"/>
      <x v="4"/>
      <x v="6"/>
    </i>
    <i r="3">
      <x v="16"/>
    </i>
    <i r="3">
      <x v="67"/>
    </i>
    <i r="3">
      <x v="70"/>
    </i>
    <i r="3">
      <x v="83"/>
    </i>
    <i r="3">
      <x v="146"/>
    </i>
    <i r="3">
      <x v="271"/>
    </i>
    <i r="3">
      <x v="385"/>
    </i>
    <i r="3">
      <x v="594"/>
    </i>
    <i r="3">
      <x v="604"/>
    </i>
    <i r="3">
      <x v="801"/>
    </i>
    <i r="3">
      <x v="823"/>
    </i>
    <i t="default" r="2">
      <x v="4"/>
    </i>
    <i t="default" r="1">
      <x v="194"/>
    </i>
    <i r="1">
      <x v="196"/>
      <x v="4"/>
      <x v="6"/>
    </i>
    <i r="3">
      <x v="16"/>
    </i>
    <i r="3">
      <x v="31"/>
    </i>
    <i r="3">
      <x v="32"/>
    </i>
    <i r="3">
      <x v="46"/>
    </i>
    <i r="3">
      <x v="84"/>
    </i>
    <i r="3">
      <x v="116"/>
    </i>
    <i r="3">
      <x v="321"/>
    </i>
    <i r="3">
      <x v="371"/>
    </i>
    <i r="3">
      <x v="469"/>
    </i>
    <i r="3">
      <x v="482"/>
    </i>
    <i t="default" r="2">
      <x v="4"/>
    </i>
    <i t="default" r="1">
      <x v="196"/>
    </i>
    <i r="1">
      <x v="205"/>
      <x v="3"/>
      <x v="46"/>
    </i>
    <i t="default" r="2">
      <x v="3"/>
    </i>
    <i t="default" r="1">
      <x v="205"/>
    </i>
    <i r="1">
      <x v="209"/>
      <x v="4"/>
      <x v="61"/>
    </i>
    <i r="3">
      <x v="68"/>
    </i>
    <i r="3">
      <x v="83"/>
    </i>
    <i r="3">
      <x v="113"/>
    </i>
    <i r="3">
      <x v="121"/>
    </i>
    <i r="3">
      <x v="344"/>
    </i>
    <i r="3">
      <x v="348"/>
    </i>
    <i r="3">
      <x v="515"/>
    </i>
    <i r="3">
      <x v="517"/>
    </i>
    <i r="3">
      <x v="671"/>
    </i>
    <i t="default" r="2">
      <x v="4"/>
    </i>
    <i t="default" r="1">
      <x v="209"/>
    </i>
    <i r="1">
      <x v="244"/>
      <x v="4"/>
      <x v="16"/>
    </i>
    <i r="3">
      <x v="76"/>
    </i>
    <i r="3">
      <x v="121"/>
    </i>
    <i r="3">
      <x v="269"/>
    </i>
    <i r="3">
      <x v="626"/>
    </i>
    <i r="3">
      <x v="643"/>
    </i>
    <i r="3">
      <x v="824"/>
    </i>
    <i r="3">
      <x v="829"/>
    </i>
    <i t="default" r="2">
      <x v="4"/>
    </i>
    <i t="default" r="1">
      <x v="244"/>
    </i>
    <i r="1">
      <x v="249"/>
      <x v="3"/>
      <x v="8"/>
    </i>
    <i r="3">
      <x v="15"/>
    </i>
    <i r="3">
      <x v="20"/>
    </i>
    <i r="3">
      <x v="26"/>
    </i>
    <i r="3">
      <x v="34"/>
    </i>
    <i r="3">
      <x v="46"/>
    </i>
    <i r="3">
      <x v="85"/>
    </i>
    <i t="default" r="2">
      <x v="3"/>
    </i>
    <i t="default" r="1">
      <x v="249"/>
    </i>
    <i t="default">
      <x v="3"/>
    </i>
    <i>
      <x v="4"/>
      <x/>
      <x v="1"/>
      <x v="56"/>
    </i>
    <i r="3">
      <x v="108"/>
    </i>
    <i r="3">
      <x v="116"/>
    </i>
    <i r="3">
      <x v="1375"/>
    </i>
    <i t="default" r="2">
      <x v="1"/>
    </i>
    <i t="default" r="1">
      <x/>
    </i>
    <i r="1">
      <x v="1"/>
      <x/>
      <x v="225"/>
    </i>
    <i t="default" r="2">
      <x/>
    </i>
    <i t="default" r="1">
      <x v="1"/>
    </i>
    <i r="1">
      <x v="2"/>
      <x/>
      <x v="230"/>
    </i>
    <i t="default" r="2">
      <x/>
    </i>
    <i t="default" r="1">
      <x v="2"/>
    </i>
    <i r="1">
      <x v="4"/>
      <x v="1"/>
      <x v="109"/>
    </i>
    <i r="3">
      <x v="943"/>
    </i>
    <i t="default" r="2">
      <x v="1"/>
    </i>
    <i t="default" r="1">
      <x v="4"/>
    </i>
    <i r="1">
      <x v="6"/>
      <x v="1"/>
      <x v="20"/>
    </i>
    <i r="3">
      <x v="70"/>
    </i>
    <i r="3">
      <x v="96"/>
    </i>
    <i r="3">
      <x v="148"/>
    </i>
    <i r="3">
      <x v="570"/>
    </i>
    <i r="3">
      <x v="1138"/>
    </i>
    <i r="3">
      <x v="1290"/>
    </i>
    <i t="default" r="2">
      <x v="1"/>
    </i>
    <i t="default" r="1">
      <x v="6"/>
    </i>
    <i r="1">
      <x v="7"/>
      <x v="1"/>
      <x v="214"/>
    </i>
    <i r="3">
      <x v="406"/>
    </i>
    <i t="default" r="2">
      <x v="1"/>
    </i>
    <i t="default" r="1">
      <x v="7"/>
    </i>
    <i r="1">
      <x v="11"/>
      <x v="1"/>
      <x v="76"/>
    </i>
    <i r="3">
      <x v="129"/>
    </i>
    <i t="default" r="2">
      <x v="1"/>
    </i>
    <i t="default" r="1">
      <x v="11"/>
    </i>
    <i r="1">
      <x v="20"/>
      <x/>
      <x v="638"/>
    </i>
    <i t="default" r="2">
      <x/>
    </i>
    <i t="default" r="1">
      <x v="20"/>
    </i>
    <i r="1">
      <x v="26"/>
      <x v="1"/>
      <x v="1266"/>
    </i>
    <i t="default" r="2">
      <x v="1"/>
    </i>
    <i t="default" r="1">
      <x v="26"/>
    </i>
    <i r="1">
      <x v="28"/>
      <x v="2"/>
      <x v="506"/>
    </i>
    <i t="default" r="2">
      <x v="2"/>
    </i>
    <i t="default" r="1">
      <x v="28"/>
    </i>
    <i r="1">
      <x v="30"/>
      <x v="2"/>
      <x v="355"/>
    </i>
    <i r="3">
      <x v="361"/>
    </i>
    <i t="default" r="2">
      <x v="2"/>
    </i>
    <i t="default" r="1">
      <x v="30"/>
    </i>
    <i r="1">
      <x v="32"/>
      <x v="1"/>
      <x v="35"/>
    </i>
    <i t="default" r="2">
      <x v="1"/>
    </i>
    <i t="default" r="1">
      <x v="32"/>
    </i>
    <i r="1">
      <x v="38"/>
      <x v="1"/>
      <x v="1097"/>
    </i>
    <i r="3">
      <x v="1179"/>
    </i>
    <i r="3">
      <x v="1259"/>
    </i>
    <i r="3">
      <x v="1286"/>
    </i>
    <i r="3">
      <x v="1318"/>
    </i>
    <i r="3">
      <x v="1389"/>
    </i>
    <i t="default" r="2">
      <x v="1"/>
    </i>
    <i t="default" r="1">
      <x v="38"/>
    </i>
    <i r="1">
      <x v="41"/>
      <x v="2"/>
      <x v="44"/>
    </i>
    <i r="3">
      <x v="46"/>
    </i>
    <i r="3">
      <x v="57"/>
    </i>
    <i r="3">
      <x v="61"/>
    </i>
    <i r="3">
      <x v="73"/>
    </i>
    <i r="3">
      <x v="156"/>
    </i>
    <i t="default" r="2">
      <x v="2"/>
    </i>
    <i t="default" r="1">
      <x v="41"/>
    </i>
    <i r="1">
      <x v="42"/>
      <x v="2"/>
      <x v="97"/>
    </i>
    <i r="3">
      <x v="369"/>
    </i>
    <i t="default" r="2">
      <x v="2"/>
    </i>
    <i t="default" r="1">
      <x v="42"/>
    </i>
    <i r="1">
      <x v="45"/>
      <x v="1"/>
      <x v="43"/>
    </i>
    <i r="3">
      <x v="55"/>
    </i>
    <i r="3">
      <x v="62"/>
    </i>
    <i r="3">
      <x v="137"/>
    </i>
    <i r="3">
      <x v="228"/>
    </i>
    <i r="3">
      <x v="347"/>
    </i>
    <i r="3">
      <x v="441"/>
    </i>
    <i r="3">
      <x v="478"/>
    </i>
    <i r="3">
      <x v="1045"/>
    </i>
    <i r="3">
      <x v="1236"/>
    </i>
    <i t="default" r="2">
      <x v="1"/>
    </i>
    <i t="default" r="1">
      <x v="45"/>
    </i>
    <i r="1">
      <x v="48"/>
      <x v="1"/>
      <x v="97"/>
    </i>
    <i r="3">
      <x v="489"/>
    </i>
    <i r="3">
      <x v="786"/>
    </i>
    <i t="default" r="2">
      <x v="1"/>
    </i>
    <i t="default" r="1">
      <x v="48"/>
    </i>
    <i t="default">
      <x v="4"/>
    </i>
    <i>
      <x v="5"/>
      <x v="6"/>
      <x v="1"/>
      <x v="717"/>
    </i>
    <i r="3">
      <x v="877"/>
    </i>
    <i r="3">
      <x v="1080"/>
    </i>
    <i r="3">
      <x v="1136"/>
    </i>
    <i t="default" r="2">
      <x v="1"/>
    </i>
    <i t="default" r="1">
      <x v="6"/>
    </i>
    <i r="1">
      <x v="10"/>
      <x v="1"/>
      <x v="271"/>
    </i>
    <i t="default" r="2">
      <x v="1"/>
    </i>
    <i t="default" r="1">
      <x v="10"/>
    </i>
    <i r="1">
      <x v="17"/>
      <x/>
      <x v="350"/>
    </i>
    <i t="default" r="2">
      <x/>
    </i>
    <i t="default" r="1">
      <x v="17"/>
    </i>
    <i r="1">
      <x v="37"/>
      <x v="2"/>
      <x v="198"/>
    </i>
    <i r="3">
      <x v="270"/>
    </i>
    <i r="3">
      <x v="302"/>
    </i>
    <i r="3">
      <x v="311"/>
    </i>
    <i r="3">
      <x v="312"/>
    </i>
    <i r="3">
      <x v="534"/>
    </i>
    <i r="3">
      <x v="718"/>
    </i>
    <i r="3">
      <x v="724"/>
    </i>
    <i t="default" r="2">
      <x v="2"/>
    </i>
    <i t="default" r="1">
      <x v="37"/>
    </i>
    <i t="default">
      <x v="5"/>
    </i>
    <i>
      <x v="6"/>
      <x v="59"/>
      <x v="1"/>
      <x v="12"/>
    </i>
    <i r="3">
      <x v="56"/>
    </i>
    <i r="3">
      <x v="65"/>
    </i>
    <i r="3">
      <x v="156"/>
    </i>
    <i r="3">
      <x v="300"/>
    </i>
    <i r="3">
      <x v="324"/>
    </i>
    <i r="3">
      <x v="421"/>
    </i>
    <i r="3">
      <x v="566"/>
    </i>
    <i r="3">
      <x v="591"/>
    </i>
    <i r="3">
      <x v="614"/>
    </i>
    <i r="3">
      <x v="622"/>
    </i>
    <i r="3">
      <x v="779"/>
    </i>
    <i r="3">
      <x v="818"/>
    </i>
    <i r="3">
      <x v="880"/>
    </i>
    <i r="3">
      <x v="1058"/>
    </i>
    <i r="3">
      <x v="1227"/>
    </i>
    <i r="3">
      <x v="1229"/>
    </i>
    <i r="3">
      <x v="1352"/>
    </i>
    <i t="default" r="2">
      <x v="1"/>
    </i>
    <i t="default" r="1">
      <x v="59"/>
    </i>
    <i r="1">
      <x v="65"/>
      <x/>
      <x v="520"/>
    </i>
    <i t="default" r="2">
      <x/>
    </i>
    <i t="default" r="1">
      <x v="65"/>
    </i>
    <i t="default">
      <x v="6"/>
    </i>
    <i>
      <x v="7"/>
      <x v="10"/>
      <x v="1"/>
      <x v="265"/>
    </i>
    <i r="3">
      <x v="987"/>
    </i>
    <i t="default" r="2">
      <x v="1"/>
    </i>
    <i t="default" r="1">
      <x v="10"/>
    </i>
    <i r="1">
      <x v="12"/>
      <x v="1"/>
      <x v="4"/>
    </i>
    <i r="3">
      <x v="26"/>
    </i>
    <i r="3">
      <x v="152"/>
    </i>
    <i t="default" r="2">
      <x v="1"/>
    </i>
    <i t="default" r="1">
      <x v="12"/>
    </i>
    <i r="1">
      <x v="13"/>
      <x v="1"/>
      <x v="14"/>
    </i>
    <i r="3">
      <x v="50"/>
    </i>
    <i t="default" r="2">
      <x v="1"/>
    </i>
    <i t="default" r="1">
      <x v="13"/>
    </i>
    <i r="1">
      <x v="15"/>
      <x v="1"/>
      <x v="57"/>
    </i>
    <i t="default" r="2">
      <x v="1"/>
    </i>
    <i t="default" r="1">
      <x v="15"/>
    </i>
    <i r="1">
      <x v="19"/>
      <x/>
      <x v="109"/>
    </i>
    <i t="default" r="2">
      <x/>
    </i>
    <i t="default" r="1">
      <x v="19"/>
    </i>
    <i r="1">
      <x v="21"/>
      <x/>
      <x v="339"/>
    </i>
    <i t="default" r="2">
      <x/>
    </i>
    <i t="default" r="1">
      <x v="21"/>
    </i>
    <i r="1">
      <x v="22"/>
      <x/>
      <x v="125"/>
    </i>
    <i t="default" r="2">
      <x/>
    </i>
    <i t="default" r="1">
      <x v="22"/>
    </i>
    <i t="default">
      <x v="7"/>
    </i>
    <i>
      <x v="8"/>
      <x v="54"/>
      <x v="1"/>
      <x v="4"/>
    </i>
    <i r="3">
      <x v="14"/>
    </i>
    <i r="3">
      <x v="26"/>
    </i>
    <i r="3">
      <x v="88"/>
    </i>
    <i r="3">
      <x v="456"/>
    </i>
    <i r="3">
      <x v="830"/>
    </i>
    <i r="3">
      <x v="850"/>
    </i>
    <i r="3">
      <x v="1055"/>
    </i>
    <i r="3">
      <x v="1088"/>
    </i>
    <i t="default" r="2">
      <x v="1"/>
    </i>
    <i t="default" r="1">
      <x v="54"/>
    </i>
    <i r="1">
      <x v="58"/>
      <x v="1"/>
      <x v="26"/>
    </i>
    <i r="3">
      <x v="86"/>
    </i>
    <i r="3">
      <x v="358"/>
    </i>
    <i r="3">
      <x v="735"/>
    </i>
    <i r="3">
      <x v="834"/>
    </i>
    <i r="3">
      <x v="937"/>
    </i>
    <i r="3">
      <x v="1010"/>
    </i>
    <i t="default" r="2">
      <x v="1"/>
    </i>
    <i t="default" r="1">
      <x v="58"/>
    </i>
    <i r="1">
      <x v="62"/>
      <x v="1"/>
      <x v="32"/>
    </i>
    <i r="3">
      <x v="36"/>
    </i>
    <i r="3">
      <x v="56"/>
    </i>
    <i r="3">
      <x v="86"/>
    </i>
    <i r="3">
      <x v="212"/>
    </i>
    <i r="3">
      <x v="236"/>
    </i>
    <i r="3">
      <x v="329"/>
    </i>
    <i r="3">
      <x v="526"/>
    </i>
    <i r="3">
      <x v="651"/>
    </i>
    <i r="3">
      <x v="747"/>
    </i>
    <i r="3">
      <x v="764"/>
    </i>
    <i r="3">
      <x v="766"/>
    </i>
    <i r="3">
      <x v="892"/>
    </i>
    <i r="3">
      <x v="963"/>
    </i>
    <i r="3">
      <x v="1000"/>
    </i>
    <i t="default" r="2">
      <x v="1"/>
    </i>
    <i t="default" r="1">
      <x v="62"/>
    </i>
    <i r="1">
      <x v="64"/>
      <x/>
      <x v="124"/>
    </i>
    <i t="default" r="2">
      <x/>
    </i>
    <i t="default" r="1">
      <x v="64"/>
    </i>
    <i r="1">
      <x v="73"/>
      <x v="2"/>
      <x v="6"/>
    </i>
    <i r="3">
      <x v="11"/>
    </i>
    <i r="3">
      <x v="26"/>
    </i>
    <i r="3">
      <x v="135"/>
    </i>
    <i t="default" r="2">
      <x v="2"/>
    </i>
    <i t="default" r="1">
      <x v="73"/>
    </i>
    <i r="1">
      <x v="74"/>
      <x v="2"/>
      <x v="26"/>
    </i>
    <i r="3">
      <x v="41"/>
    </i>
    <i r="3">
      <x v="46"/>
    </i>
    <i r="3">
      <x v="48"/>
    </i>
    <i r="3">
      <x v="55"/>
    </i>
    <i r="3">
      <x v="74"/>
    </i>
    <i t="default" r="2">
      <x v="2"/>
    </i>
    <i t="default" r="1">
      <x v="74"/>
    </i>
    <i r="1">
      <x v="75"/>
      <x v="2"/>
      <x v="21"/>
    </i>
    <i r="3">
      <x v="46"/>
    </i>
    <i r="3">
      <x v="63"/>
    </i>
    <i r="3">
      <x v="76"/>
    </i>
    <i r="3">
      <x v="91"/>
    </i>
    <i r="3">
      <x v="115"/>
    </i>
    <i r="3">
      <x v="125"/>
    </i>
    <i r="3">
      <x v="353"/>
    </i>
    <i t="default" r="2">
      <x v="2"/>
    </i>
    <i t="default" r="1">
      <x v="75"/>
    </i>
    <i t="default">
      <x v="8"/>
    </i>
    <i>
      <x v="9"/>
      <x v="8"/>
      <x v="1"/>
      <x v="4"/>
    </i>
    <i r="3">
      <x v="26"/>
    </i>
    <i r="3">
      <x v="175"/>
    </i>
    <i r="3">
      <x v="878"/>
    </i>
    <i t="default" r="2">
      <x v="1"/>
    </i>
    <i t="default" r="1">
      <x v="8"/>
    </i>
    <i r="1">
      <x v="18"/>
      <x/>
      <x v="51"/>
    </i>
    <i t="default" r="2">
      <x/>
    </i>
    <i t="default" r="1">
      <x v="18"/>
    </i>
    <i r="1">
      <x v="23"/>
      <x v="1"/>
      <x v="40"/>
    </i>
    <i r="3">
      <x v="132"/>
    </i>
    <i r="3">
      <x v="134"/>
    </i>
    <i r="3">
      <x v="220"/>
    </i>
    <i t="default" r="2">
      <x v="1"/>
    </i>
    <i t="default" r="1">
      <x v="23"/>
    </i>
    <i r="1">
      <x v="24"/>
      <x/>
      <x v="132"/>
    </i>
    <i t="default" r="2">
      <x/>
    </i>
    <i t="default" r="1">
      <x v="24"/>
    </i>
    <i r="1">
      <x v="25"/>
      <x v="1"/>
      <x v="4"/>
    </i>
    <i r="3">
      <x v="8"/>
    </i>
    <i r="3">
      <x v="21"/>
    </i>
    <i r="3">
      <x v="137"/>
    </i>
    <i r="3">
      <x v="516"/>
    </i>
    <i r="3">
      <x v="778"/>
    </i>
    <i r="3">
      <x v="1077"/>
    </i>
    <i r="3">
      <x v="1246"/>
    </i>
    <i t="default" r="2">
      <x v="1"/>
    </i>
    <i t="default" r="1">
      <x v="25"/>
    </i>
    <i r="1">
      <x v="31"/>
      <x v="2"/>
      <x v="1021"/>
    </i>
    <i t="default" r="2">
      <x v="2"/>
    </i>
    <i t="default" r="1">
      <x v="31"/>
    </i>
    <i r="1">
      <x v="33"/>
      <x v="2"/>
      <x v="38"/>
    </i>
    <i r="3">
      <x v="178"/>
    </i>
    <i r="3">
      <x v="210"/>
    </i>
    <i r="3">
      <x v="227"/>
    </i>
    <i t="default" r="2">
      <x v="2"/>
    </i>
    <i t="default" r="1">
      <x v="33"/>
    </i>
    <i r="1">
      <x v="35"/>
      <x/>
      <x v="352"/>
    </i>
    <i t="default" r="2">
      <x/>
    </i>
    <i t="default" r="1">
      <x v="35"/>
    </i>
    <i r="1">
      <x v="36"/>
      <x v="1"/>
      <x v="1120"/>
    </i>
    <i t="default" r="2">
      <x v="1"/>
    </i>
    <i t="default" r="1">
      <x v="36"/>
    </i>
    <i r="1">
      <x v="47"/>
      <x v="1"/>
      <x v="43"/>
    </i>
    <i r="3">
      <x v="62"/>
    </i>
    <i r="3">
      <x v="137"/>
    </i>
    <i r="3">
      <x v="228"/>
    </i>
    <i r="3">
      <x v="478"/>
    </i>
    <i t="default" r="2">
      <x v="1"/>
    </i>
    <i t="default" r="1">
      <x v="47"/>
    </i>
    <i r="1">
      <x v="48"/>
      <x v="1"/>
      <x v="1344"/>
    </i>
    <i t="default" r="2">
      <x v="1"/>
    </i>
    <i t="default" r="1">
      <x v="48"/>
    </i>
    <i r="1">
      <x v="49"/>
      <x v="1"/>
      <x v="36"/>
    </i>
    <i r="3">
      <x v="58"/>
    </i>
    <i r="3">
      <x v="66"/>
    </i>
    <i r="3">
      <x v="83"/>
    </i>
    <i r="3">
      <x v="87"/>
    </i>
    <i r="3">
      <x v="104"/>
    </i>
    <i r="3">
      <x v="126"/>
    </i>
    <i r="3">
      <x v="130"/>
    </i>
    <i r="3">
      <x v="144"/>
    </i>
    <i r="3">
      <x v="146"/>
    </i>
    <i r="3">
      <x v="157"/>
    </i>
    <i r="3">
      <x v="172"/>
    </i>
    <i r="3">
      <x v="216"/>
    </i>
    <i r="3">
      <x v="217"/>
    </i>
    <i r="3">
      <x v="241"/>
    </i>
    <i r="3">
      <x v="323"/>
    </i>
    <i r="3">
      <x v="333"/>
    </i>
    <i r="3">
      <x v="456"/>
    </i>
    <i r="3">
      <x v="461"/>
    </i>
    <i r="3">
      <x v="527"/>
    </i>
    <i r="3">
      <x v="561"/>
    </i>
    <i r="3">
      <x v="580"/>
    </i>
    <i r="3">
      <x v="609"/>
    </i>
    <i r="3">
      <x v="672"/>
    </i>
    <i r="3">
      <x v="787"/>
    </i>
    <i r="3">
      <x v="816"/>
    </i>
    <i r="3">
      <x v="831"/>
    </i>
    <i r="3">
      <x v="847"/>
    </i>
    <i r="3">
      <x v="882"/>
    </i>
    <i r="3">
      <x v="900"/>
    </i>
    <i r="3">
      <x v="908"/>
    </i>
    <i r="3">
      <x v="940"/>
    </i>
    <i r="3">
      <x v="1018"/>
    </i>
    <i r="3">
      <x v="1038"/>
    </i>
    <i r="3">
      <x v="1066"/>
    </i>
    <i r="3">
      <x v="1103"/>
    </i>
    <i r="3">
      <x v="1110"/>
    </i>
    <i r="3">
      <x v="1116"/>
    </i>
    <i r="3">
      <x v="1185"/>
    </i>
    <i r="3">
      <x v="1193"/>
    </i>
    <i r="3">
      <x v="1209"/>
    </i>
    <i r="3">
      <x v="1213"/>
    </i>
    <i r="3">
      <x v="1302"/>
    </i>
    <i r="3">
      <x v="1317"/>
    </i>
    <i r="3">
      <x v="1385"/>
    </i>
    <i t="default" r="2">
      <x v="1"/>
    </i>
    <i t="default" r="1">
      <x v="49"/>
    </i>
    <i r="1">
      <x v="55"/>
      <x v="1"/>
      <x v="26"/>
    </i>
    <i r="3">
      <x v="114"/>
    </i>
    <i r="3">
      <x v="133"/>
    </i>
    <i r="3">
      <x v="134"/>
    </i>
    <i r="3">
      <x v="182"/>
    </i>
    <i r="3">
      <x v="214"/>
    </i>
    <i r="3">
      <x v="253"/>
    </i>
    <i r="3">
      <x v="281"/>
    </i>
    <i r="3">
      <x v="344"/>
    </i>
    <i r="3">
      <x v="363"/>
    </i>
    <i r="3">
      <x v="381"/>
    </i>
    <i r="3">
      <x v="396"/>
    </i>
    <i r="3">
      <x v="402"/>
    </i>
    <i r="3">
      <x v="538"/>
    </i>
    <i r="3">
      <x v="583"/>
    </i>
    <i r="3">
      <x v="628"/>
    </i>
    <i r="3">
      <x v="651"/>
    </i>
    <i r="3">
      <x v="757"/>
    </i>
    <i r="3">
      <x v="924"/>
    </i>
    <i r="3">
      <x v="982"/>
    </i>
    <i t="default" r="2">
      <x v="1"/>
    </i>
    <i t="default" r="1">
      <x v="55"/>
    </i>
    <i r="1">
      <x v="56"/>
      <x/>
      <x v="98"/>
    </i>
    <i r="3">
      <x v="417"/>
    </i>
    <i t="default" r="2">
      <x/>
    </i>
    <i t="default" r="1">
      <x v="56"/>
    </i>
    <i r="1">
      <x v="57"/>
      <x/>
      <x v="56"/>
    </i>
    <i t="default" r="2">
      <x/>
    </i>
    <i t="default" r="1">
      <x v="57"/>
    </i>
    <i r="1">
      <x v="60"/>
      <x v="1"/>
      <x v="8"/>
    </i>
    <i r="3">
      <x v="21"/>
    </i>
    <i r="3">
      <x v="26"/>
    </i>
    <i r="3">
      <x v="32"/>
    </i>
    <i r="3">
      <x v="269"/>
    </i>
    <i r="3">
      <x v="335"/>
    </i>
    <i r="3">
      <x v="397"/>
    </i>
    <i r="3">
      <x v="657"/>
    </i>
    <i r="3">
      <x v="813"/>
    </i>
    <i r="3">
      <x v="879"/>
    </i>
    <i t="default" r="2">
      <x v="1"/>
    </i>
    <i t="default" r="1">
      <x v="60"/>
    </i>
    <i r="1">
      <x v="61"/>
      <x v="1"/>
      <x v="26"/>
    </i>
    <i r="3">
      <x v="178"/>
    </i>
    <i r="3">
      <x v="188"/>
    </i>
    <i r="3">
      <x v="228"/>
    </i>
    <i r="3">
      <x v="352"/>
    </i>
    <i r="3">
      <x v="356"/>
    </i>
    <i r="3">
      <x v="370"/>
    </i>
    <i r="3">
      <x v="396"/>
    </i>
    <i r="3">
      <x v="771"/>
    </i>
    <i t="default" r="2">
      <x v="1"/>
    </i>
    <i t="default" r="1">
      <x v="61"/>
    </i>
    <i r="1">
      <x v="63"/>
      <x v="1"/>
      <x v="26"/>
    </i>
    <i r="3">
      <x v="78"/>
    </i>
    <i r="3">
      <x v="137"/>
    </i>
    <i r="3">
      <x v="146"/>
    </i>
    <i r="3">
      <x v="182"/>
    </i>
    <i r="3">
      <x v="282"/>
    </i>
    <i r="3">
      <x v="350"/>
    </i>
    <i r="3">
      <x v="444"/>
    </i>
    <i r="3">
      <x v="504"/>
    </i>
    <i r="3">
      <x v="519"/>
    </i>
    <i r="3">
      <x v="569"/>
    </i>
    <i r="3">
      <x v="605"/>
    </i>
    <i r="3">
      <x v="734"/>
    </i>
    <i r="3">
      <x v="796"/>
    </i>
    <i t="default" r="2">
      <x v="1"/>
    </i>
    <i t="default" r="1">
      <x v="63"/>
    </i>
    <i r="1">
      <x v="66"/>
      <x/>
      <x v="56"/>
    </i>
    <i t="default" r="2">
      <x/>
    </i>
    <i t="default" r="1">
      <x v="66"/>
    </i>
    <i r="1">
      <x v="67"/>
      <x v="2"/>
      <x v="12"/>
    </i>
    <i r="3">
      <x v="46"/>
    </i>
    <i r="3">
      <x v="68"/>
    </i>
    <i r="3">
      <x v="132"/>
    </i>
    <i r="3">
      <x v="253"/>
    </i>
    <i r="3">
      <x v="324"/>
    </i>
    <i r="3">
      <x v="338"/>
    </i>
    <i t="default" r="2">
      <x v="2"/>
    </i>
    <i t="default" r="1">
      <x v="67"/>
    </i>
    <i r="1">
      <x v="68"/>
      <x v="2"/>
      <x v="12"/>
    </i>
    <i r="3">
      <x v="46"/>
    </i>
    <i r="3">
      <x v="85"/>
    </i>
    <i r="3">
      <x v="89"/>
    </i>
    <i r="3">
      <x v="97"/>
    </i>
    <i r="3">
      <x v="118"/>
    </i>
    <i t="default" r="2">
      <x v="2"/>
    </i>
    <i t="default" r="1">
      <x v="68"/>
    </i>
    <i r="1">
      <x v="70"/>
      <x v="2"/>
      <x v="32"/>
    </i>
    <i r="3">
      <x v="38"/>
    </i>
    <i r="3">
      <x v="62"/>
    </i>
    <i r="3">
      <x v="69"/>
    </i>
    <i r="3">
      <x v="75"/>
    </i>
    <i r="3">
      <x v="76"/>
    </i>
    <i r="3">
      <x v="96"/>
    </i>
    <i r="3">
      <x v="135"/>
    </i>
    <i r="3">
      <x v="148"/>
    </i>
    <i r="3">
      <x v="155"/>
    </i>
    <i r="3">
      <x v="164"/>
    </i>
    <i r="3">
      <x v="166"/>
    </i>
    <i r="3">
      <x v="171"/>
    </i>
    <i r="3">
      <x v="192"/>
    </i>
    <i r="3">
      <x v="236"/>
    </i>
    <i r="3">
      <x v="237"/>
    </i>
    <i r="3">
      <x v="239"/>
    </i>
    <i t="default" r="2">
      <x v="2"/>
    </i>
    <i t="default" r="1">
      <x v="70"/>
    </i>
    <i t="default">
      <x v="9"/>
    </i>
    <i>
      <x v="10"/>
      <x v="84"/>
      <x v="4"/>
      <x v="36"/>
    </i>
    <i r="3">
      <x v="46"/>
    </i>
    <i r="3">
      <x v="93"/>
    </i>
    <i r="3">
      <x v="102"/>
    </i>
    <i r="3">
      <x v="176"/>
    </i>
    <i r="3">
      <x v="191"/>
    </i>
    <i t="default" r="2">
      <x v="4"/>
    </i>
    <i t="default" r="1">
      <x v="84"/>
    </i>
    <i r="1">
      <x v="86"/>
      <x v="4"/>
      <x v="36"/>
    </i>
    <i r="3">
      <x v="46"/>
    </i>
    <i r="3">
      <x v="60"/>
    </i>
    <i r="3">
      <x v="71"/>
    </i>
    <i r="3">
      <x v="125"/>
    </i>
    <i r="3">
      <x v="126"/>
    </i>
    <i r="3">
      <x v="130"/>
    </i>
    <i r="3">
      <x v="131"/>
    </i>
    <i r="3">
      <x v="140"/>
    </i>
    <i r="3">
      <x v="142"/>
    </i>
    <i r="3">
      <x v="161"/>
    </i>
    <i r="3">
      <x v="208"/>
    </i>
    <i r="3">
      <x v="219"/>
    </i>
    <i r="3">
      <x v="228"/>
    </i>
    <i r="3">
      <x v="269"/>
    </i>
    <i r="3">
      <x v="303"/>
    </i>
    <i r="3">
      <x v="308"/>
    </i>
    <i r="3">
      <x v="401"/>
    </i>
    <i r="3">
      <x v="410"/>
    </i>
    <i r="3">
      <x v="434"/>
    </i>
    <i r="3">
      <x v="445"/>
    </i>
    <i r="3">
      <x v="448"/>
    </i>
    <i r="3">
      <x v="484"/>
    </i>
    <i r="3">
      <x v="500"/>
    </i>
    <i r="3">
      <x v="589"/>
    </i>
    <i r="3">
      <x v="683"/>
    </i>
    <i r="3">
      <x v="730"/>
    </i>
    <i r="3">
      <x v="765"/>
    </i>
    <i r="3">
      <x v="831"/>
    </i>
    <i r="3">
      <x v="890"/>
    </i>
    <i r="3">
      <x v="903"/>
    </i>
    <i r="3">
      <x v="938"/>
    </i>
    <i r="3">
      <x v="974"/>
    </i>
    <i r="3">
      <x v="1005"/>
    </i>
    <i r="3">
      <x v="1022"/>
    </i>
    <i r="3">
      <x v="1035"/>
    </i>
    <i r="3">
      <x v="1063"/>
    </i>
    <i r="3">
      <x v="1075"/>
    </i>
    <i r="3">
      <x v="1119"/>
    </i>
    <i r="3">
      <x v="1123"/>
    </i>
    <i r="3">
      <x v="1140"/>
    </i>
    <i r="3">
      <x v="1142"/>
    </i>
    <i r="3">
      <x v="1150"/>
    </i>
    <i r="3">
      <x v="1172"/>
    </i>
    <i r="3">
      <x v="1181"/>
    </i>
    <i r="3">
      <x v="1183"/>
    </i>
    <i r="3">
      <x v="1219"/>
    </i>
    <i r="3">
      <x v="1220"/>
    </i>
    <i r="3">
      <x v="1224"/>
    </i>
    <i r="3">
      <x v="1269"/>
    </i>
    <i r="3">
      <x v="1274"/>
    </i>
    <i r="3">
      <x v="1280"/>
    </i>
    <i r="3">
      <x v="1282"/>
    </i>
    <i r="3">
      <x v="1283"/>
    </i>
    <i r="3">
      <x v="1295"/>
    </i>
    <i r="3">
      <x v="1297"/>
    </i>
    <i r="3">
      <x v="1308"/>
    </i>
    <i r="3">
      <x v="1327"/>
    </i>
    <i r="3">
      <x v="1345"/>
    </i>
    <i r="3">
      <x v="1368"/>
    </i>
    <i r="3">
      <x v="1381"/>
    </i>
    <i r="3">
      <x v="1390"/>
    </i>
    <i r="3">
      <x v="1394"/>
    </i>
    <i t="default" r="2">
      <x v="4"/>
    </i>
    <i t="default" r="1">
      <x v="86"/>
    </i>
    <i r="1">
      <x v="89"/>
      <x v="4"/>
      <x v="39"/>
    </i>
    <i r="3">
      <x v="205"/>
    </i>
    <i r="3">
      <x v="568"/>
    </i>
    <i r="3">
      <x v="698"/>
    </i>
    <i r="3">
      <x v="781"/>
    </i>
    <i r="3">
      <x v="914"/>
    </i>
    <i t="default" r="2">
      <x v="4"/>
    </i>
    <i t="default" r="1">
      <x v="89"/>
    </i>
    <i r="1">
      <x v="94"/>
      <x v="4"/>
      <x v="8"/>
    </i>
    <i r="3">
      <x v="40"/>
    </i>
    <i r="3">
      <x v="56"/>
    </i>
    <i r="3">
      <x v="71"/>
    </i>
    <i r="3">
      <x v="78"/>
    </i>
    <i r="3">
      <x v="125"/>
    </i>
    <i r="3">
      <x v="176"/>
    </i>
    <i r="3">
      <x v="240"/>
    </i>
    <i r="3">
      <x v="466"/>
    </i>
    <i r="3">
      <x v="692"/>
    </i>
    <i r="3">
      <x v="788"/>
    </i>
    <i r="3">
      <x v="796"/>
    </i>
    <i r="3">
      <x v="939"/>
    </i>
    <i r="3">
      <x v="977"/>
    </i>
    <i r="3">
      <x v="1166"/>
    </i>
    <i r="3">
      <x v="1196"/>
    </i>
    <i t="default" r="2">
      <x v="4"/>
    </i>
    <i t="default" r="1">
      <x v="94"/>
    </i>
    <i r="1">
      <x v="96"/>
      <x v="4"/>
      <x v="13"/>
    </i>
    <i r="3">
      <x v="56"/>
    </i>
    <i r="3">
      <x v="154"/>
    </i>
    <i r="3">
      <x v="423"/>
    </i>
    <i r="3">
      <x v="926"/>
    </i>
    <i r="3">
      <x v="1117"/>
    </i>
    <i r="3">
      <x v="1128"/>
    </i>
    <i r="3">
      <x v="1134"/>
    </i>
    <i t="default" r="2">
      <x v="4"/>
    </i>
    <i t="default" r="1">
      <x v="96"/>
    </i>
    <i r="1">
      <x v="97"/>
      <x v="4"/>
      <x v="61"/>
    </i>
    <i r="3">
      <x v="65"/>
    </i>
    <i r="3">
      <x v="100"/>
    </i>
    <i r="3">
      <x v="139"/>
    </i>
    <i r="3">
      <x v="228"/>
    </i>
    <i r="3">
      <x v="277"/>
    </i>
    <i r="3">
      <x v="512"/>
    </i>
    <i r="3">
      <x v="756"/>
    </i>
    <i r="3">
      <x v="922"/>
    </i>
    <i r="3">
      <x v="1003"/>
    </i>
    <i r="3">
      <x v="1031"/>
    </i>
    <i r="3">
      <x v="1152"/>
    </i>
    <i r="3">
      <x v="1231"/>
    </i>
    <i r="3">
      <x v="1271"/>
    </i>
    <i t="default" r="2">
      <x v="4"/>
    </i>
    <i t="default" r="1">
      <x v="97"/>
    </i>
    <i r="1">
      <x v="99"/>
      <x v="4"/>
      <x v="61"/>
    </i>
    <i r="3">
      <x v="93"/>
    </i>
    <i r="3">
      <x v="174"/>
    </i>
    <i r="3">
      <x v="1244"/>
    </i>
    <i t="default" r="2">
      <x v="4"/>
    </i>
    <i t="default" r="1">
      <x v="99"/>
    </i>
    <i r="1">
      <x v="103"/>
      <x v="4"/>
      <x v="36"/>
    </i>
    <i r="3">
      <x v="60"/>
    </i>
    <i r="3">
      <x v="98"/>
    </i>
    <i r="3">
      <x v="207"/>
    </i>
    <i r="3">
      <x v="560"/>
    </i>
    <i r="3">
      <x v="1044"/>
    </i>
    <i t="default" r="2">
      <x v="4"/>
    </i>
    <i t="default" r="1">
      <x v="103"/>
    </i>
    <i r="1">
      <x v="104"/>
      <x v="4"/>
      <x v="8"/>
    </i>
    <i r="3">
      <x v="51"/>
    </i>
    <i r="3">
      <x v="53"/>
    </i>
    <i r="3">
      <x v="56"/>
    </i>
    <i r="3">
      <x v="67"/>
    </i>
    <i r="3">
      <x v="125"/>
    </i>
    <i r="3">
      <x v="135"/>
    </i>
    <i r="3">
      <x v="148"/>
    </i>
    <i r="3">
      <x v="436"/>
    </i>
    <i r="3">
      <x v="500"/>
    </i>
    <i r="3">
      <x v="624"/>
    </i>
    <i r="3">
      <x v="670"/>
    </i>
    <i r="3">
      <x v="753"/>
    </i>
    <i r="3">
      <x v="763"/>
    </i>
    <i r="3">
      <x v="1056"/>
    </i>
    <i t="default" r="2">
      <x v="4"/>
    </i>
    <i t="default" r="1">
      <x v="104"/>
    </i>
    <i r="1">
      <x v="105"/>
      <x v="4"/>
      <x v="12"/>
    </i>
    <i r="3">
      <x v="17"/>
    </i>
    <i r="3">
      <x v="56"/>
    </i>
    <i r="3">
      <x v="68"/>
    </i>
    <i r="3">
      <x v="110"/>
    </i>
    <i r="3">
      <x v="158"/>
    </i>
    <i r="3">
      <x v="163"/>
    </i>
    <i r="3">
      <x v="183"/>
    </i>
    <i r="3">
      <x v="1091"/>
    </i>
    <i t="default" r="2">
      <x v="4"/>
    </i>
    <i t="default" r="1">
      <x v="105"/>
    </i>
    <i r="1">
      <x v="106"/>
      <x v="3"/>
      <x v="10"/>
    </i>
    <i r="3">
      <x v="11"/>
    </i>
    <i r="3">
      <x v="23"/>
    </i>
    <i r="3">
      <x v="27"/>
    </i>
    <i r="3">
      <x v="46"/>
    </i>
    <i r="3">
      <x v="48"/>
    </i>
    <i r="3">
      <x v="70"/>
    </i>
    <i r="3">
      <x v="96"/>
    </i>
    <i r="3">
      <x v="111"/>
    </i>
    <i r="3">
      <x v="120"/>
    </i>
    <i r="3">
      <x v="127"/>
    </i>
    <i r="3">
      <x v="131"/>
    </i>
    <i r="3">
      <x v="133"/>
    </i>
    <i r="3">
      <x v="137"/>
    </i>
    <i r="3">
      <x v="139"/>
    </i>
    <i r="3">
      <x v="151"/>
    </i>
    <i r="3">
      <x v="211"/>
    </i>
    <i r="3">
      <x v="225"/>
    </i>
    <i r="3">
      <x v="227"/>
    </i>
    <i r="3">
      <x v="229"/>
    </i>
    <i r="3">
      <x v="231"/>
    </i>
    <i r="3">
      <x v="256"/>
    </i>
    <i r="3">
      <x v="258"/>
    </i>
    <i r="3">
      <x v="259"/>
    </i>
    <i r="3">
      <x v="262"/>
    </i>
    <i r="3">
      <x v="265"/>
    </i>
    <i r="3">
      <x v="270"/>
    </i>
    <i r="3">
      <x v="290"/>
    </i>
    <i r="3">
      <x v="301"/>
    </i>
    <i r="3">
      <x v="314"/>
    </i>
    <i r="3">
      <x v="318"/>
    </i>
    <i r="3">
      <x v="327"/>
    </i>
    <i r="3">
      <x v="373"/>
    </i>
    <i r="3">
      <x v="561"/>
    </i>
    <i r="3">
      <x v="603"/>
    </i>
    <i r="3">
      <x v="661"/>
    </i>
    <i t="default" r="2">
      <x v="3"/>
    </i>
    <i t="default" r="1">
      <x v="106"/>
    </i>
    <i r="1">
      <x v="112"/>
      <x v="3"/>
      <x v="14"/>
    </i>
    <i r="3">
      <x v="27"/>
    </i>
    <i r="3">
      <x v="46"/>
    </i>
    <i r="3">
      <x v="196"/>
    </i>
    <i r="3">
      <x v="251"/>
    </i>
    <i r="3">
      <x v="322"/>
    </i>
    <i r="3">
      <x v="337"/>
    </i>
    <i r="3">
      <x v="376"/>
    </i>
    <i t="default" r="2">
      <x v="3"/>
    </i>
    <i t="default" r="1">
      <x v="112"/>
    </i>
    <i r="1">
      <x v="118"/>
      <x v="3"/>
      <x v="16"/>
    </i>
    <i r="3">
      <x v="46"/>
    </i>
    <i r="3">
      <x v="60"/>
    </i>
    <i r="3">
      <x v="72"/>
    </i>
    <i r="3">
      <x v="88"/>
    </i>
    <i r="3">
      <x v="99"/>
    </i>
    <i r="3">
      <x v="234"/>
    </i>
    <i t="default" r="2">
      <x v="3"/>
    </i>
    <i t="default" r="1">
      <x v="118"/>
    </i>
    <i r="1">
      <x v="119"/>
      <x v="3"/>
      <x v="46"/>
    </i>
    <i r="3">
      <x v="70"/>
    </i>
    <i r="3">
      <x v="234"/>
    </i>
    <i t="default" r="2">
      <x v="3"/>
    </i>
    <i t="default" r="1">
      <x v="119"/>
    </i>
    <i r="1">
      <x v="127"/>
      <x v="3"/>
      <x v="11"/>
    </i>
    <i r="3">
      <x v="31"/>
    </i>
    <i r="3">
      <x v="56"/>
    </i>
    <i r="3">
      <x v="59"/>
    </i>
    <i r="3">
      <x v="63"/>
    </i>
    <i r="3">
      <x v="89"/>
    </i>
    <i r="3">
      <x v="132"/>
    </i>
    <i r="3">
      <x v="164"/>
    </i>
    <i r="3">
      <x v="172"/>
    </i>
    <i r="3">
      <x v="239"/>
    </i>
    <i r="3">
      <x v="277"/>
    </i>
    <i r="3">
      <x v="318"/>
    </i>
    <i r="3">
      <x v="367"/>
    </i>
    <i t="default" r="2">
      <x v="3"/>
    </i>
    <i t="default" r="1">
      <x v="127"/>
    </i>
    <i r="1">
      <x v="141"/>
      <x v="4"/>
      <x v="46"/>
    </i>
    <i r="3">
      <x v="68"/>
    </i>
    <i r="3">
      <x v="72"/>
    </i>
    <i r="3">
      <x v="75"/>
    </i>
    <i r="3">
      <x v="106"/>
    </i>
    <i r="3">
      <x v="114"/>
    </i>
    <i r="3">
      <x v="115"/>
    </i>
    <i r="3">
      <x v="120"/>
    </i>
    <i r="3">
      <x v="125"/>
    </i>
    <i r="3">
      <x v="132"/>
    </i>
    <i r="3">
      <x v="186"/>
    </i>
    <i r="3">
      <x v="238"/>
    </i>
    <i r="3">
      <x v="241"/>
    </i>
    <i r="3">
      <x v="247"/>
    </i>
    <i r="3">
      <x v="289"/>
    </i>
    <i r="3">
      <x v="298"/>
    </i>
    <i r="3">
      <x v="380"/>
    </i>
    <i r="3">
      <x v="404"/>
    </i>
    <i r="3">
      <x v="429"/>
    </i>
    <i r="3">
      <x v="438"/>
    </i>
    <i r="3">
      <x v="489"/>
    </i>
    <i r="3">
      <x v="518"/>
    </i>
    <i r="3">
      <x v="564"/>
    </i>
    <i r="3">
      <x v="600"/>
    </i>
    <i r="3">
      <x v="657"/>
    </i>
    <i r="3">
      <x v="708"/>
    </i>
    <i r="3">
      <x v="715"/>
    </i>
    <i r="3">
      <x v="921"/>
    </i>
    <i r="3">
      <x v="1083"/>
    </i>
    <i r="3">
      <x v="1188"/>
    </i>
    <i r="3">
      <x v="1214"/>
    </i>
    <i r="3">
      <x v="1240"/>
    </i>
    <i r="3">
      <x v="1241"/>
    </i>
    <i r="3">
      <x v="1256"/>
    </i>
    <i r="3">
      <x v="1257"/>
    </i>
    <i r="3">
      <x v="1303"/>
    </i>
    <i r="3">
      <x v="1323"/>
    </i>
    <i r="3">
      <x v="1354"/>
    </i>
    <i r="3">
      <x v="1361"/>
    </i>
    <i r="3">
      <x v="1415"/>
    </i>
    <i r="3">
      <x v="1420"/>
    </i>
    <i r="3">
      <x v="1421"/>
    </i>
    <i t="default" r="2">
      <x v="4"/>
    </i>
    <i t="default" r="1">
      <x v="141"/>
    </i>
    <i t="default">
      <x v="10"/>
    </i>
    <i>
      <x v="11"/>
      <x v="80"/>
      <x v="4"/>
      <x v="36"/>
    </i>
    <i r="3">
      <x v="44"/>
    </i>
    <i r="3">
      <x v="114"/>
    </i>
    <i r="3">
      <x v="146"/>
    </i>
    <i r="3">
      <x v="427"/>
    </i>
    <i r="3">
      <x v="764"/>
    </i>
    <i r="3">
      <x v="780"/>
    </i>
    <i r="3">
      <x v="984"/>
    </i>
    <i t="default" r="2">
      <x v="4"/>
    </i>
    <i t="default" r="1">
      <x v="80"/>
    </i>
    <i r="1">
      <x v="81"/>
      <x v="4"/>
      <x v="36"/>
    </i>
    <i r="3">
      <x v="299"/>
    </i>
    <i t="default" r="2">
      <x v="4"/>
    </i>
    <i t="default" r="1">
      <x v="81"/>
    </i>
    <i r="1">
      <x v="82"/>
      <x v="4"/>
      <x v="61"/>
    </i>
    <i r="3">
      <x v="124"/>
    </i>
    <i r="3">
      <x v="173"/>
    </i>
    <i r="3">
      <x v="516"/>
    </i>
    <i r="3">
      <x v="780"/>
    </i>
    <i r="3">
      <x v="833"/>
    </i>
    <i r="3">
      <x v="937"/>
    </i>
    <i r="3">
      <x v="1014"/>
    </i>
    <i r="3">
      <x v="1225"/>
    </i>
    <i t="default" r="2">
      <x v="4"/>
    </i>
    <i t="default" r="1">
      <x v="82"/>
    </i>
    <i r="1">
      <x v="88"/>
      <x v="4"/>
      <x v="53"/>
    </i>
    <i t="default" r="2">
      <x v="4"/>
    </i>
    <i t="default" r="1">
      <x v="88"/>
    </i>
    <i r="1">
      <x v="89"/>
      <x v="4"/>
      <x v="80"/>
    </i>
    <i r="3">
      <x v="166"/>
    </i>
    <i r="3">
      <x v="180"/>
    </i>
    <i r="3">
      <x v="245"/>
    </i>
    <i r="3">
      <x v="528"/>
    </i>
    <i r="3">
      <x v="1029"/>
    </i>
    <i r="3">
      <x v="1049"/>
    </i>
    <i r="3">
      <x v="1154"/>
    </i>
    <i r="3">
      <x v="1187"/>
    </i>
    <i t="default" r="2">
      <x v="4"/>
    </i>
    <i t="default" r="1">
      <x v="89"/>
    </i>
    <i r="1">
      <x v="92"/>
      <x v="4"/>
      <x v="26"/>
    </i>
    <i r="3">
      <x v="44"/>
    </i>
    <i r="3">
      <x v="94"/>
    </i>
    <i r="3">
      <x v="96"/>
    </i>
    <i r="3">
      <x v="140"/>
    </i>
    <i r="3">
      <x v="148"/>
    </i>
    <i r="3">
      <x v="152"/>
    </i>
    <i r="3">
      <x v="167"/>
    </i>
    <i r="3">
      <x v="176"/>
    </i>
    <i r="3">
      <x v="198"/>
    </i>
    <i r="3">
      <x v="242"/>
    </i>
    <i r="3">
      <x v="245"/>
    </i>
    <i r="3">
      <x v="296"/>
    </i>
    <i r="3">
      <x v="335"/>
    </i>
    <i r="3">
      <x v="376"/>
    </i>
    <i r="3">
      <x v="413"/>
    </i>
    <i r="3">
      <x v="418"/>
    </i>
    <i r="3">
      <x v="436"/>
    </i>
    <i r="3">
      <x v="481"/>
    </i>
    <i r="3">
      <x v="530"/>
    </i>
    <i r="3">
      <x v="531"/>
    </i>
    <i r="3">
      <x v="546"/>
    </i>
    <i r="3">
      <x v="596"/>
    </i>
    <i r="3">
      <x v="629"/>
    </i>
    <i r="3">
      <x v="652"/>
    </i>
    <i r="3">
      <x v="674"/>
    </i>
    <i r="3">
      <x v="711"/>
    </i>
    <i r="3">
      <x v="719"/>
    </i>
    <i r="3">
      <x v="776"/>
    </i>
    <i r="3">
      <x v="803"/>
    </i>
    <i r="3">
      <x v="808"/>
    </i>
    <i r="3">
      <x v="840"/>
    </i>
    <i r="3">
      <x v="845"/>
    </i>
    <i r="3">
      <x v="942"/>
    </i>
    <i r="3">
      <x v="981"/>
    </i>
    <i r="3">
      <x v="1042"/>
    </i>
    <i r="3">
      <x v="1068"/>
    </i>
    <i r="3">
      <x v="1070"/>
    </i>
    <i r="3">
      <x v="1071"/>
    </i>
    <i r="3">
      <x v="1107"/>
    </i>
    <i r="3">
      <x v="1125"/>
    </i>
    <i r="3">
      <x v="1163"/>
    </i>
    <i r="3">
      <x v="1200"/>
    </i>
    <i r="3">
      <x v="1270"/>
    </i>
    <i r="3">
      <x v="1339"/>
    </i>
    <i t="default" r="2">
      <x v="4"/>
    </i>
    <i t="default" r="1">
      <x v="92"/>
    </i>
    <i r="1">
      <x v="93"/>
      <x v="4"/>
      <x v="20"/>
    </i>
    <i r="3">
      <x v="39"/>
    </i>
    <i r="3">
      <x v="809"/>
    </i>
    <i t="default" r="2">
      <x v="4"/>
    </i>
    <i t="default" r="1">
      <x v="93"/>
    </i>
    <i r="1">
      <x v="102"/>
      <x v="4"/>
      <x v="8"/>
    </i>
    <i r="3">
      <x v="32"/>
    </i>
    <i r="3">
      <x v="46"/>
    </i>
    <i r="3">
      <x v="52"/>
    </i>
    <i r="3">
      <x v="55"/>
    </i>
    <i r="3">
      <x v="59"/>
    </i>
    <i r="3">
      <x v="89"/>
    </i>
    <i r="3">
      <x v="90"/>
    </i>
    <i r="3">
      <x v="94"/>
    </i>
    <i r="3">
      <x v="100"/>
    </i>
    <i r="3">
      <x v="227"/>
    </i>
    <i r="3">
      <x v="311"/>
    </i>
    <i r="3">
      <x v="506"/>
    </i>
    <i t="default" r="2">
      <x v="4"/>
    </i>
    <i t="default" r="1">
      <x v="102"/>
    </i>
    <i r="1">
      <x v="111"/>
      <x v="3"/>
      <x v="2"/>
    </i>
    <i r="3">
      <x v="6"/>
    </i>
    <i r="3">
      <x v="12"/>
    </i>
    <i r="3">
      <x v="13"/>
    </i>
    <i r="3">
      <x v="26"/>
    </i>
    <i r="3">
      <x v="31"/>
    </i>
    <i r="3">
      <x v="46"/>
    </i>
    <i r="3">
      <x v="49"/>
    </i>
    <i r="3">
      <x v="50"/>
    </i>
    <i r="3">
      <x v="51"/>
    </i>
    <i r="3">
      <x v="58"/>
    </i>
    <i r="3">
      <x v="68"/>
    </i>
    <i r="3">
      <x v="69"/>
    </i>
    <i r="3">
      <x v="80"/>
    </i>
    <i r="3">
      <x v="86"/>
    </i>
    <i r="3">
      <x v="88"/>
    </i>
    <i r="3">
      <x v="90"/>
    </i>
    <i r="3">
      <x v="94"/>
    </i>
    <i r="3">
      <x v="96"/>
    </i>
    <i r="3">
      <x v="98"/>
    </i>
    <i r="3">
      <x v="113"/>
    </i>
    <i r="3">
      <x v="120"/>
    </i>
    <i r="3">
      <x v="124"/>
    </i>
    <i r="3">
      <x v="126"/>
    </i>
    <i r="3">
      <x v="148"/>
    </i>
    <i r="3">
      <x v="165"/>
    </i>
    <i r="3">
      <x v="177"/>
    </i>
    <i r="3">
      <x v="179"/>
    </i>
    <i r="3">
      <x v="181"/>
    </i>
    <i r="3">
      <x v="200"/>
    </i>
    <i r="3">
      <x v="214"/>
    </i>
    <i r="3">
      <x v="276"/>
    </i>
    <i r="3">
      <x v="659"/>
    </i>
    <i r="3">
      <x v="771"/>
    </i>
    <i r="3">
      <x v="860"/>
    </i>
    <i t="default" r="2">
      <x v="3"/>
    </i>
    <i t="default" r="1">
      <x v="111"/>
    </i>
    <i r="1">
      <x v="115"/>
      <x v="3"/>
      <x v="20"/>
    </i>
    <i r="3">
      <x v="77"/>
    </i>
    <i r="3">
      <x v="99"/>
    </i>
    <i r="3">
      <x v="295"/>
    </i>
    <i t="default" r="2">
      <x v="3"/>
    </i>
    <i t="default" r="1">
      <x v="115"/>
    </i>
    <i r="1">
      <x v="120"/>
      <x v="3"/>
      <x v="18"/>
    </i>
    <i r="3">
      <x v="58"/>
    </i>
    <i r="3">
      <x v="134"/>
    </i>
    <i r="3">
      <x v="140"/>
    </i>
    <i r="3">
      <x v="160"/>
    </i>
    <i r="3">
      <x v="196"/>
    </i>
    <i r="3">
      <x v="254"/>
    </i>
    <i t="default" r="2">
      <x v="3"/>
    </i>
    <i t="default" r="1">
      <x v="120"/>
    </i>
    <i r="1">
      <x v="137"/>
      <x v="3"/>
      <x v="56"/>
    </i>
    <i r="3">
      <x v="349"/>
    </i>
    <i t="default" r="2">
      <x v="3"/>
    </i>
    <i t="default" r="1">
      <x v="137"/>
    </i>
    <i t="default">
      <x v="11"/>
    </i>
    <i>
      <x v="12"/>
      <x v="82"/>
      <x v="4"/>
      <x v="8"/>
    </i>
    <i r="3">
      <x v="26"/>
    </i>
    <i r="3">
      <x v="104"/>
    </i>
    <i r="3">
      <x v="194"/>
    </i>
    <i r="3">
      <x v="200"/>
    </i>
    <i r="3">
      <x v="357"/>
    </i>
    <i r="3">
      <x v="574"/>
    </i>
    <i r="3">
      <x v="774"/>
    </i>
    <i r="3">
      <x v="1113"/>
    </i>
    <i r="3">
      <x v="1162"/>
    </i>
    <i t="default" r="2">
      <x v="4"/>
    </i>
    <i t="default" r="1">
      <x v="82"/>
    </i>
    <i r="1">
      <x v="95"/>
      <x v="4"/>
      <x v="31"/>
    </i>
    <i r="3">
      <x v="56"/>
    </i>
    <i r="3">
      <x v="106"/>
    </i>
    <i r="3">
      <x v="420"/>
    </i>
    <i r="3">
      <x v="610"/>
    </i>
    <i r="3">
      <x v="714"/>
    </i>
    <i r="3">
      <x v="742"/>
    </i>
    <i r="3">
      <x v="779"/>
    </i>
    <i r="3">
      <x v="1089"/>
    </i>
    <i r="3">
      <x v="1109"/>
    </i>
    <i t="default" r="2">
      <x v="4"/>
    </i>
    <i t="default" r="1">
      <x v="95"/>
    </i>
    <i r="1">
      <x v="107"/>
      <x v="3"/>
      <x v="5"/>
    </i>
    <i r="3">
      <x v="10"/>
    </i>
    <i r="3">
      <x v="16"/>
    </i>
    <i r="3">
      <x v="17"/>
    </i>
    <i r="3">
      <x v="28"/>
    </i>
    <i r="3">
      <x v="37"/>
    </i>
    <i r="3">
      <x v="46"/>
    </i>
    <i r="3">
      <x v="55"/>
    </i>
    <i r="3">
      <x v="64"/>
    </i>
    <i r="3">
      <x v="96"/>
    </i>
    <i r="3">
      <x v="130"/>
    </i>
    <i r="3">
      <x v="161"/>
    </i>
    <i r="3">
      <x v="494"/>
    </i>
    <i r="3">
      <x v="541"/>
    </i>
    <i r="3">
      <x v="581"/>
    </i>
    <i r="3">
      <x v="617"/>
    </i>
    <i r="3">
      <x v="618"/>
    </i>
    <i t="default" r="2">
      <x v="3"/>
    </i>
    <i t="default" r="1">
      <x v="107"/>
    </i>
    <i t="default">
      <x v="12"/>
    </i>
    <i>
      <x v="13"/>
      <x v="79"/>
      <x v="4"/>
      <x v="26"/>
    </i>
    <i r="3">
      <x v="123"/>
    </i>
    <i r="3">
      <x v="127"/>
    </i>
    <i r="3">
      <x v="245"/>
    </i>
    <i r="3">
      <x v="314"/>
    </i>
    <i r="3">
      <x v="424"/>
    </i>
    <i r="3">
      <x v="452"/>
    </i>
    <i r="3">
      <x v="558"/>
    </i>
    <i r="3">
      <x v="674"/>
    </i>
    <i r="3">
      <x v="789"/>
    </i>
    <i r="3">
      <x v="1043"/>
    </i>
    <i t="default" r="2">
      <x v="4"/>
    </i>
    <i t="default" r="1">
      <x v="79"/>
    </i>
    <i r="1">
      <x v="93"/>
      <x v="4"/>
      <x v="441"/>
    </i>
    <i r="3">
      <x v="583"/>
    </i>
    <i r="3">
      <x v="979"/>
    </i>
    <i r="3">
      <x v="1337"/>
    </i>
    <i t="default" r="2">
      <x v="4"/>
    </i>
    <i t="default" r="1">
      <x v="93"/>
    </i>
    <i r="1">
      <x v="95"/>
      <x v="4"/>
      <x v="24"/>
    </i>
    <i r="3">
      <x v="328"/>
    </i>
    <i r="3">
      <x v="424"/>
    </i>
    <i r="3">
      <x v="930"/>
    </i>
    <i r="3">
      <x v="1122"/>
    </i>
    <i t="default" r="2">
      <x v="4"/>
    </i>
    <i t="default" r="1">
      <x v="95"/>
    </i>
    <i r="1">
      <x v="101"/>
      <x v="4"/>
      <x v="356"/>
    </i>
    <i r="3">
      <x v="470"/>
    </i>
    <i r="3">
      <x v="574"/>
    </i>
    <i t="default" r="2">
      <x v="4"/>
    </i>
    <i t="default" r="1">
      <x v="101"/>
    </i>
    <i r="1">
      <x v="108"/>
      <x v="3"/>
      <x v="146"/>
    </i>
    <i r="3">
      <x v="824"/>
    </i>
    <i r="3">
      <x v="844"/>
    </i>
    <i r="3">
      <x v="873"/>
    </i>
    <i t="default" r="2">
      <x v="3"/>
    </i>
    <i t="default" r="1">
      <x v="108"/>
    </i>
    <i r="1">
      <x v="114"/>
      <x v="3"/>
      <x v="11"/>
    </i>
    <i r="3">
      <x v="38"/>
    </i>
    <i r="3">
      <x v="89"/>
    </i>
    <i r="3">
      <x v="114"/>
    </i>
    <i r="3">
      <x v="146"/>
    </i>
    <i r="3">
      <x v="181"/>
    </i>
    <i r="3">
      <x v="196"/>
    </i>
    <i r="3">
      <x v="277"/>
    </i>
    <i r="3">
      <x v="351"/>
    </i>
    <i r="3">
      <x v="594"/>
    </i>
    <i r="3">
      <x v="855"/>
    </i>
    <i r="3">
      <x v="878"/>
    </i>
    <i r="3">
      <x v="964"/>
    </i>
    <i t="default" r="2">
      <x v="3"/>
    </i>
    <i t="default" r="1">
      <x v="114"/>
    </i>
    <i t="default">
      <x v="13"/>
    </i>
    <i>
      <x v="14"/>
      <x v="79"/>
      <x v="4"/>
      <x v="17"/>
    </i>
    <i r="3">
      <x v="23"/>
    </i>
    <i r="3">
      <x v="44"/>
    </i>
    <i r="3">
      <x v="77"/>
    </i>
    <i r="3">
      <x v="132"/>
    </i>
    <i r="3">
      <x v="140"/>
    </i>
    <i r="3">
      <x v="198"/>
    </i>
    <i r="3">
      <x v="202"/>
    </i>
    <i r="3">
      <x v="214"/>
    </i>
    <i r="3">
      <x v="312"/>
    </i>
    <i r="3">
      <x v="315"/>
    </i>
    <i r="3">
      <x v="329"/>
    </i>
    <i r="3">
      <x v="353"/>
    </i>
    <i r="3">
      <x v="366"/>
    </i>
    <i r="3">
      <x v="387"/>
    </i>
    <i r="3">
      <x v="646"/>
    </i>
    <i r="3">
      <x v="680"/>
    </i>
    <i r="3">
      <x v="777"/>
    </i>
    <i r="3">
      <x v="868"/>
    </i>
    <i r="3">
      <x v="941"/>
    </i>
    <i r="3">
      <x v="999"/>
    </i>
    <i r="3">
      <x v="1155"/>
    </i>
    <i t="default" r="2">
      <x v="4"/>
    </i>
    <i t="default" r="1">
      <x v="79"/>
    </i>
    <i r="1">
      <x v="81"/>
      <x v="4"/>
      <x v="24"/>
    </i>
    <i r="3">
      <x v="114"/>
    </i>
    <i r="3">
      <x v="878"/>
    </i>
    <i t="default" r="2">
      <x v="4"/>
    </i>
    <i t="default" r="1">
      <x v="81"/>
    </i>
    <i r="1">
      <x v="85"/>
      <x v="4"/>
      <x v="31"/>
    </i>
    <i r="3">
      <x v="57"/>
    </i>
    <i r="3">
      <x v="96"/>
    </i>
    <i r="3">
      <x v="134"/>
    </i>
    <i r="3">
      <x v="139"/>
    </i>
    <i r="3">
      <x v="199"/>
    </i>
    <i r="3">
      <x v="445"/>
    </i>
    <i r="3">
      <x v="466"/>
    </i>
    <i r="3">
      <x v="554"/>
    </i>
    <i r="3">
      <x v="574"/>
    </i>
    <i r="3">
      <x v="673"/>
    </i>
    <i r="3">
      <x v="857"/>
    </i>
    <i r="3">
      <x v="861"/>
    </i>
    <i r="3">
      <x v="1010"/>
    </i>
    <i r="3">
      <x v="1101"/>
    </i>
    <i t="default" r="2">
      <x v="4"/>
    </i>
    <i t="default" r="1">
      <x v="85"/>
    </i>
    <i r="1">
      <x v="88"/>
      <x v="4"/>
      <x v="8"/>
    </i>
    <i r="3">
      <x v="32"/>
    </i>
    <i r="3">
      <x v="384"/>
    </i>
    <i r="3">
      <x v="854"/>
    </i>
    <i t="default" r="2">
      <x v="4"/>
    </i>
    <i t="default" r="1">
      <x v="88"/>
    </i>
    <i r="1">
      <x v="90"/>
      <x v="4"/>
      <x v="20"/>
    </i>
    <i r="3">
      <x v="24"/>
    </i>
    <i r="3">
      <x v="41"/>
    </i>
    <i r="3">
      <x v="81"/>
    </i>
    <i r="3">
      <x v="90"/>
    </i>
    <i r="3">
      <x v="154"/>
    </i>
    <i r="3">
      <x v="189"/>
    </i>
    <i r="3">
      <x v="204"/>
    </i>
    <i r="3">
      <x v="456"/>
    </i>
    <i r="3">
      <x v="468"/>
    </i>
    <i r="3">
      <x v="544"/>
    </i>
    <i r="3">
      <x v="568"/>
    </i>
    <i r="3">
      <x v="636"/>
    </i>
    <i r="3">
      <x v="864"/>
    </i>
    <i r="3">
      <x v="888"/>
    </i>
    <i r="3">
      <x v="1013"/>
    </i>
    <i r="3">
      <x v="1108"/>
    </i>
    <i t="default" r="2">
      <x v="4"/>
    </i>
    <i t="default" r="1">
      <x v="90"/>
    </i>
    <i r="1">
      <x v="91"/>
      <x v="4"/>
      <x v="20"/>
    </i>
    <i r="3">
      <x v="21"/>
    </i>
    <i r="3">
      <x v="44"/>
    </i>
    <i r="3">
      <x v="56"/>
    </i>
    <i r="3">
      <x v="135"/>
    </i>
    <i r="3">
      <x v="245"/>
    </i>
    <i r="3">
      <x v="686"/>
    </i>
    <i r="3">
      <x v="872"/>
    </i>
    <i r="3">
      <x v="928"/>
    </i>
    <i r="3">
      <x v="1120"/>
    </i>
    <i r="3">
      <x v="1129"/>
    </i>
    <i t="default" r="2">
      <x v="4"/>
    </i>
    <i t="default" r="1">
      <x v="91"/>
    </i>
    <i r="1">
      <x v="101"/>
      <x v="4"/>
      <x v="8"/>
    </i>
    <i r="3">
      <x v="32"/>
    </i>
    <i r="3">
      <x v="47"/>
    </i>
    <i r="3">
      <x v="78"/>
    </i>
    <i r="3">
      <x v="85"/>
    </i>
    <i r="3">
      <x v="277"/>
    </i>
    <i r="3">
      <x v="475"/>
    </i>
    <i r="3">
      <x v="481"/>
    </i>
    <i t="default" r="2">
      <x v="4"/>
    </i>
    <i t="default" r="1">
      <x v="101"/>
    </i>
    <i r="1">
      <x v="110"/>
      <x v="3"/>
      <x v="8"/>
    </i>
    <i r="3">
      <x v="47"/>
    </i>
    <i r="3">
      <x v="207"/>
    </i>
    <i t="default" r="2">
      <x v="3"/>
    </i>
    <i t="default" r="1">
      <x v="110"/>
    </i>
    <i r="1">
      <x v="117"/>
      <x v="3"/>
      <x v="8"/>
    </i>
    <i r="3">
      <x v="46"/>
    </i>
    <i r="3">
      <x v="234"/>
    </i>
    <i t="default" r="2">
      <x v="3"/>
    </i>
    <i t="default" r="1">
      <x v="117"/>
    </i>
    <i r="1">
      <x v="121"/>
      <x v="3"/>
      <x v="6"/>
    </i>
    <i r="3">
      <x v="14"/>
    </i>
    <i r="3">
      <x v="56"/>
    </i>
    <i r="3">
      <x v="64"/>
    </i>
    <i r="3">
      <x v="79"/>
    </i>
    <i r="3">
      <x v="171"/>
    </i>
    <i t="default" r="2">
      <x v="3"/>
    </i>
    <i t="default" r="1">
      <x v="121"/>
    </i>
    <i r="1">
      <x v="232"/>
      <x v="4"/>
      <x v="821"/>
    </i>
    <i t="default" r="2">
      <x v="4"/>
    </i>
    <i t="default" r="1">
      <x v="232"/>
    </i>
    <i t="default">
      <x v="14"/>
    </i>
    <i>
      <x v="15"/>
      <x v="203"/>
      <x v="3"/>
      <x v="16"/>
    </i>
    <i r="3">
      <x v="39"/>
    </i>
    <i r="3">
      <x v="109"/>
    </i>
    <i r="3">
      <x v="126"/>
    </i>
    <i r="3">
      <x v="190"/>
    </i>
    <i r="3">
      <x v="199"/>
    </i>
    <i r="3">
      <x v="686"/>
    </i>
    <i t="default" r="2">
      <x v="3"/>
    </i>
    <i t="default" r="1">
      <x v="203"/>
    </i>
    <i r="1">
      <x v="212"/>
      <x v="4"/>
      <x v="106"/>
    </i>
    <i r="3">
      <x v="118"/>
    </i>
    <i r="3">
      <x v="151"/>
    </i>
    <i r="3">
      <x v="171"/>
    </i>
    <i r="3">
      <x v="344"/>
    </i>
    <i r="3">
      <x v="354"/>
    </i>
    <i r="3">
      <x v="474"/>
    </i>
    <i r="3">
      <x v="483"/>
    </i>
    <i r="3">
      <x v="659"/>
    </i>
    <i r="3">
      <x v="802"/>
    </i>
    <i r="3">
      <x v="806"/>
    </i>
    <i r="3">
      <x v="858"/>
    </i>
    <i r="3">
      <x v="980"/>
    </i>
    <i r="3">
      <x v="1047"/>
    </i>
    <i r="3">
      <x v="1051"/>
    </i>
    <i r="3">
      <x v="1299"/>
    </i>
    <i t="default" r="2">
      <x v="4"/>
    </i>
    <i t="default" r="1">
      <x v="212"/>
    </i>
    <i t="default">
      <x v="15"/>
    </i>
    <i>
      <x v="16"/>
      <x v="88"/>
      <x v="4"/>
      <x v="65"/>
    </i>
    <i r="3">
      <x v="71"/>
    </i>
    <i r="3">
      <x v="177"/>
    </i>
    <i r="3">
      <x v="179"/>
    </i>
    <i r="3">
      <x v="224"/>
    </i>
    <i r="3">
      <x v="292"/>
    </i>
    <i r="3">
      <x v="817"/>
    </i>
    <i r="3">
      <x v="970"/>
    </i>
    <i t="default" r="2">
      <x v="4"/>
    </i>
    <i t="default" r="1">
      <x v="88"/>
    </i>
    <i r="1">
      <x v="93"/>
      <x v="4"/>
      <x v="80"/>
    </i>
    <i r="3">
      <x v="99"/>
    </i>
    <i r="3">
      <x v="106"/>
    </i>
    <i r="3">
      <x v="182"/>
    </i>
    <i r="3">
      <x v="192"/>
    </i>
    <i r="3">
      <x v="239"/>
    </i>
    <i r="3">
      <x v="328"/>
    </i>
    <i r="3">
      <x v="433"/>
    </i>
    <i r="3">
      <x v="473"/>
    </i>
    <i r="3">
      <x v="570"/>
    </i>
    <i r="3">
      <x v="747"/>
    </i>
    <i r="3">
      <x v="795"/>
    </i>
    <i r="3">
      <x v="913"/>
    </i>
    <i r="3">
      <x v="1137"/>
    </i>
    <i r="3">
      <x v="1340"/>
    </i>
    <i r="3">
      <x v="1373"/>
    </i>
    <i r="3">
      <x v="1414"/>
    </i>
    <i t="default" r="2">
      <x v="4"/>
    </i>
    <i t="default" r="1">
      <x v="93"/>
    </i>
    <i r="1">
      <x v="108"/>
      <x v="3"/>
      <x v="48"/>
    </i>
    <i r="3">
      <x v="175"/>
    </i>
    <i r="3">
      <x v="180"/>
    </i>
    <i r="3">
      <x v="296"/>
    </i>
    <i r="3">
      <x v="896"/>
    </i>
    <i r="3">
      <x v="1060"/>
    </i>
    <i t="default" r="2">
      <x v="3"/>
    </i>
    <i t="default" r="1">
      <x v="108"/>
    </i>
    <i t="default">
      <x v="16"/>
    </i>
    <i>
      <x v="17"/>
      <x v="125"/>
      <x v="3"/>
      <x v="116"/>
    </i>
    <i r="3">
      <x v="242"/>
    </i>
    <i r="3">
      <x v="510"/>
    </i>
    <i r="3">
      <x v="810"/>
    </i>
    <i t="default" r="2">
      <x v="3"/>
    </i>
    <i t="default" r="1">
      <x v="125"/>
    </i>
    <i r="1">
      <x v="140"/>
      <x v="4"/>
      <x v="28"/>
    </i>
    <i r="3">
      <x v="30"/>
    </i>
    <i r="3">
      <x v="38"/>
    </i>
    <i r="3">
      <x v="68"/>
    </i>
    <i r="3">
      <x v="214"/>
    </i>
    <i r="3">
      <x v="261"/>
    </i>
    <i r="3">
      <x v="338"/>
    </i>
    <i r="3">
      <x v="376"/>
    </i>
    <i r="3">
      <x v="438"/>
    </i>
    <i r="3">
      <x v="474"/>
    </i>
    <i r="3">
      <x v="539"/>
    </i>
    <i r="3">
      <x v="881"/>
    </i>
    <i r="3">
      <x v="944"/>
    </i>
    <i r="3">
      <x v="1062"/>
    </i>
    <i r="3">
      <x v="1098"/>
    </i>
    <i r="3">
      <x v="1268"/>
    </i>
    <i t="default" r="2">
      <x v="4"/>
    </i>
    <i t="default" r="1">
      <x v="140"/>
    </i>
    <i t="default">
      <x v="17"/>
    </i>
    <i>
      <x v="18"/>
      <x v="128"/>
      <x v="3"/>
      <x v="26"/>
    </i>
    <i r="3">
      <x v="132"/>
    </i>
    <i r="3">
      <x v="187"/>
    </i>
    <i r="3">
      <x v="239"/>
    </i>
    <i r="3">
      <x v="317"/>
    </i>
    <i r="3">
      <x v="330"/>
    </i>
    <i t="default" r="2">
      <x v="3"/>
    </i>
    <i t="default" r="1">
      <x v="128"/>
    </i>
    <i r="1">
      <x v="130"/>
      <x v="3"/>
      <x v="17"/>
    </i>
    <i r="3">
      <x v="31"/>
    </i>
    <i r="3">
      <x v="46"/>
    </i>
    <i r="3">
      <x v="57"/>
    </i>
    <i r="3">
      <x v="66"/>
    </i>
    <i r="3">
      <x v="100"/>
    </i>
    <i r="3">
      <x v="117"/>
    </i>
    <i r="3">
      <x v="121"/>
    </i>
    <i r="3">
      <x v="140"/>
    </i>
    <i r="3">
      <x v="166"/>
    </i>
    <i r="3">
      <x v="183"/>
    </i>
    <i r="3">
      <x v="187"/>
    </i>
    <i r="3">
      <x v="215"/>
    </i>
    <i r="3">
      <x v="227"/>
    </i>
    <i r="3">
      <x v="230"/>
    </i>
    <i r="3">
      <x v="255"/>
    </i>
    <i r="3">
      <x v="260"/>
    </i>
    <i r="3">
      <x v="281"/>
    </i>
    <i r="3">
      <x v="308"/>
    </i>
    <i r="3">
      <x v="348"/>
    </i>
    <i r="3">
      <x v="467"/>
    </i>
    <i r="3">
      <x v="503"/>
    </i>
    <i r="3">
      <x v="614"/>
    </i>
    <i r="3">
      <x v="627"/>
    </i>
    <i r="3">
      <x v="755"/>
    </i>
    <i r="3">
      <x v="784"/>
    </i>
    <i r="3">
      <x v="949"/>
    </i>
    <i t="default" r="2">
      <x v="3"/>
    </i>
    <i t="default" r="1">
      <x v="130"/>
    </i>
    <i r="1">
      <x v="136"/>
      <x v="3"/>
      <x v="26"/>
    </i>
    <i r="3">
      <x v="247"/>
    </i>
    <i t="default" r="2">
      <x v="3"/>
    </i>
    <i t="default" r="1">
      <x v="136"/>
    </i>
    <i r="1">
      <x v="139"/>
      <x v="4"/>
      <x v="6"/>
    </i>
    <i r="3">
      <x v="8"/>
    </i>
    <i r="3">
      <x v="28"/>
    </i>
    <i r="3">
      <x v="32"/>
    </i>
    <i r="3">
      <x v="50"/>
    </i>
    <i r="3">
      <x v="56"/>
    </i>
    <i r="3">
      <x v="65"/>
    </i>
    <i r="3">
      <x v="84"/>
    </i>
    <i r="3">
      <x v="104"/>
    </i>
    <i r="3">
      <x v="134"/>
    </i>
    <i r="3">
      <x v="136"/>
    </i>
    <i r="3">
      <x v="169"/>
    </i>
    <i r="3">
      <x v="238"/>
    </i>
    <i r="3">
      <x v="249"/>
    </i>
    <i r="3">
      <x v="283"/>
    </i>
    <i r="3">
      <x v="301"/>
    </i>
    <i r="3">
      <x v="329"/>
    </i>
    <i r="3">
      <x v="344"/>
    </i>
    <i r="3">
      <x v="374"/>
    </i>
    <i r="3">
      <x v="386"/>
    </i>
    <i r="3">
      <x v="404"/>
    </i>
    <i r="3">
      <x v="445"/>
    </i>
    <i r="3">
      <x v="474"/>
    </i>
    <i r="3">
      <x v="495"/>
    </i>
    <i r="3">
      <x v="566"/>
    </i>
    <i r="3">
      <x v="640"/>
    </i>
    <i r="3">
      <x v="645"/>
    </i>
    <i r="3">
      <x v="658"/>
    </i>
    <i r="3">
      <x v="667"/>
    </i>
    <i r="3">
      <x v="715"/>
    </i>
    <i r="3">
      <x v="785"/>
    </i>
    <i r="3">
      <x v="791"/>
    </i>
    <i r="3">
      <x v="918"/>
    </i>
    <i r="3">
      <x v="927"/>
    </i>
    <i r="3">
      <x v="933"/>
    </i>
    <i r="3">
      <x v="955"/>
    </i>
    <i r="3">
      <x v="990"/>
    </i>
    <i r="3">
      <x v="996"/>
    </i>
    <i r="3">
      <x v="1057"/>
    </i>
    <i r="3">
      <x v="1062"/>
    </i>
    <i r="3">
      <x v="1064"/>
    </i>
    <i r="3">
      <x v="1184"/>
    </i>
    <i r="3">
      <x v="1218"/>
    </i>
    <i r="3">
      <x v="1286"/>
    </i>
    <i r="3">
      <x v="1292"/>
    </i>
    <i r="3">
      <x v="1306"/>
    </i>
    <i r="3">
      <x v="1357"/>
    </i>
    <i r="3">
      <x v="1360"/>
    </i>
    <i r="3">
      <x v="1370"/>
    </i>
    <i r="3">
      <x v="1388"/>
    </i>
    <i r="3">
      <x v="1408"/>
    </i>
    <i t="default" r="2">
      <x v="4"/>
    </i>
    <i t="default" r="1">
      <x v="139"/>
    </i>
    <i t="default">
      <x v="18"/>
    </i>
    <i>
      <x v="19"/>
      <x v="132"/>
      <x v="3"/>
      <x v="11"/>
    </i>
    <i r="3">
      <x v="26"/>
    </i>
    <i r="3">
      <x v="62"/>
    </i>
    <i r="3">
      <x v="64"/>
    </i>
    <i r="3">
      <x v="136"/>
    </i>
    <i r="3">
      <x v="170"/>
    </i>
    <i r="3">
      <x v="186"/>
    </i>
    <i r="3">
      <x v="234"/>
    </i>
    <i r="3">
      <x v="248"/>
    </i>
    <i r="3">
      <x v="539"/>
    </i>
    <i r="3">
      <x v="823"/>
    </i>
    <i r="3">
      <x v="929"/>
    </i>
    <i r="3">
      <x v="998"/>
    </i>
    <i t="default" r="2">
      <x v="3"/>
    </i>
    <i t="default" r="1">
      <x v="132"/>
    </i>
    <i r="1">
      <x v="143"/>
      <x v="4"/>
      <x v="34"/>
    </i>
    <i r="3">
      <x v="75"/>
    </i>
    <i r="3">
      <x v="102"/>
    </i>
    <i r="3">
      <x v="114"/>
    </i>
    <i r="3">
      <x v="144"/>
    </i>
    <i r="3">
      <x v="218"/>
    </i>
    <i r="3">
      <x v="231"/>
    </i>
    <i r="3">
      <x v="274"/>
    </i>
    <i r="3">
      <x v="275"/>
    </i>
    <i r="3">
      <x v="307"/>
    </i>
    <i r="3">
      <x v="332"/>
    </i>
    <i r="3">
      <x v="414"/>
    </i>
    <i r="3">
      <x v="506"/>
    </i>
    <i r="3">
      <x v="591"/>
    </i>
    <i r="3">
      <x v="776"/>
    </i>
    <i r="3">
      <x v="839"/>
    </i>
    <i r="3">
      <x v="863"/>
    </i>
    <i r="3">
      <x v="925"/>
    </i>
    <i r="3">
      <x v="1130"/>
    </i>
    <i r="3">
      <x v="1275"/>
    </i>
    <i r="3">
      <x v="1279"/>
    </i>
    <i r="3">
      <x v="1324"/>
    </i>
    <i r="3">
      <x v="1386"/>
    </i>
    <i r="3">
      <x v="1395"/>
    </i>
    <i r="3">
      <x v="1401"/>
    </i>
    <i t="default" r="2">
      <x v="4"/>
    </i>
    <i t="default" r="1">
      <x v="143"/>
    </i>
    <i t="default">
      <x v="19"/>
    </i>
    <i>
      <x v="20"/>
      <x v="131"/>
      <x v="3"/>
      <x v="11"/>
    </i>
    <i r="3">
      <x v="76"/>
    </i>
    <i r="3">
      <x v="133"/>
    </i>
    <i r="3">
      <x v="253"/>
    </i>
    <i r="3">
      <x v="330"/>
    </i>
    <i r="3">
      <x v="336"/>
    </i>
    <i r="3">
      <x v="446"/>
    </i>
    <i t="default" r="2">
      <x v="3"/>
    </i>
    <i t="default" r="1">
      <x v="131"/>
    </i>
    <i r="1">
      <x v="144"/>
      <x v="4"/>
      <x v="29"/>
    </i>
    <i r="3">
      <x v="40"/>
    </i>
    <i r="3">
      <x v="56"/>
    </i>
    <i r="3">
      <x v="62"/>
    </i>
    <i r="3">
      <x v="92"/>
    </i>
    <i r="3">
      <x v="125"/>
    </i>
    <i r="3">
      <x v="160"/>
    </i>
    <i r="3">
      <x v="162"/>
    </i>
    <i r="3">
      <x v="178"/>
    </i>
    <i r="3">
      <x v="223"/>
    </i>
    <i r="3">
      <x v="251"/>
    </i>
    <i r="3">
      <x v="265"/>
    </i>
    <i r="3">
      <x v="322"/>
    </i>
    <i r="3">
      <x v="371"/>
    </i>
    <i r="3">
      <x v="412"/>
    </i>
    <i r="3">
      <x v="445"/>
    </i>
    <i r="3">
      <x v="728"/>
    </i>
    <i r="3">
      <x v="849"/>
    </i>
    <i r="3">
      <x v="864"/>
    </i>
    <i r="3">
      <x v="880"/>
    </i>
    <i r="3">
      <x v="888"/>
    </i>
    <i r="3">
      <x v="993"/>
    </i>
    <i r="3">
      <x v="1034"/>
    </i>
    <i t="default" r="2">
      <x v="4"/>
    </i>
    <i t="default" r="1">
      <x v="144"/>
    </i>
    <i t="default">
      <x v="20"/>
    </i>
    <i>
      <x v="21"/>
      <x v="149"/>
      <x v="4"/>
      <x v="197"/>
    </i>
    <i r="3">
      <x v="705"/>
    </i>
    <i t="default" r="2">
      <x v="4"/>
    </i>
    <i t="default" r="1">
      <x v="149"/>
    </i>
    <i t="default">
      <x v="21"/>
    </i>
    <i>
      <x v="22"/>
      <x v="122"/>
      <x v="3"/>
      <x v="26"/>
    </i>
    <i r="3">
      <x v="42"/>
    </i>
    <i r="3">
      <x v="51"/>
    </i>
    <i r="3">
      <x v="52"/>
    </i>
    <i r="3">
      <x v="61"/>
    </i>
    <i r="3">
      <x v="66"/>
    </i>
    <i r="3">
      <x v="75"/>
    </i>
    <i r="3">
      <x v="97"/>
    </i>
    <i r="3">
      <x v="116"/>
    </i>
    <i r="3">
      <x v="133"/>
    </i>
    <i r="3">
      <x v="148"/>
    </i>
    <i r="3">
      <x v="160"/>
    </i>
    <i r="3">
      <x v="291"/>
    </i>
    <i r="3">
      <x v="355"/>
    </i>
    <i r="3">
      <x v="369"/>
    </i>
    <i r="3">
      <x v="374"/>
    </i>
    <i r="3">
      <x v="389"/>
    </i>
    <i r="3">
      <x v="460"/>
    </i>
    <i r="3">
      <x v="478"/>
    </i>
    <i t="default" r="2">
      <x v="3"/>
    </i>
    <i t="default" r="1">
      <x v="122"/>
    </i>
    <i r="1">
      <x v="146"/>
      <x v="4"/>
      <x v="12"/>
    </i>
    <i r="3">
      <x v="13"/>
    </i>
    <i r="3">
      <x v="15"/>
    </i>
    <i r="3">
      <x v="41"/>
    </i>
    <i r="3">
      <x v="43"/>
    </i>
    <i r="3">
      <x v="46"/>
    </i>
    <i r="3">
      <x v="52"/>
    </i>
    <i r="3">
      <x v="76"/>
    </i>
    <i r="3">
      <x v="80"/>
    </i>
    <i r="3">
      <x v="82"/>
    </i>
    <i r="3">
      <x v="129"/>
    </i>
    <i r="3">
      <x v="161"/>
    </i>
    <i r="3">
      <x v="205"/>
    </i>
    <i r="3">
      <x v="237"/>
    </i>
    <i r="3">
      <x v="315"/>
    </i>
    <i r="3">
      <x v="483"/>
    </i>
    <i r="3">
      <x v="616"/>
    </i>
    <i r="3">
      <x v="659"/>
    </i>
    <i r="3">
      <x v="682"/>
    </i>
    <i r="3">
      <x v="785"/>
    </i>
    <i r="3">
      <x v="1047"/>
    </i>
    <i r="3">
      <x v="1062"/>
    </i>
    <i r="3">
      <x v="1192"/>
    </i>
    <i r="3">
      <x v="1232"/>
    </i>
    <i t="default" r="2">
      <x v="4"/>
    </i>
    <i t="default" r="1">
      <x v="146"/>
    </i>
    <i t="default">
      <x v="22"/>
    </i>
    <i>
      <x v="23"/>
      <x v="129"/>
      <x v="3"/>
      <x v="2"/>
    </i>
    <i r="3">
      <x v="16"/>
    </i>
    <i r="3">
      <x v="19"/>
    </i>
    <i r="3">
      <x v="26"/>
    </i>
    <i r="3">
      <x v="27"/>
    </i>
    <i r="3">
      <x v="32"/>
    </i>
    <i r="3">
      <x v="46"/>
    </i>
    <i r="3">
      <x v="58"/>
    </i>
    <i r="3">
      <x v="68"/>
    </i>
    <i r="3">
      <x v="74"/>
    </i>
    <i r="3">
      <x v="81"/>
    </i>
    <i r="3">
      <x v="106"/>
    </i>
    <i r="3">
      <x v="140"/>
    </i>
    <i r="3">
      <x v="153"/>
    </i>
    <i t="default" r="2">
      <x v="3"/>
    </i>
    <i t="default" r="1">
      <x v="129"/>
    </i>
    <i r="1">
      <x v="148"/>
      <x v="4"/>
      <x v="4"/>
    </i>
    <i r="3">
      <x v="16"/>
    </i>
    <i r="3">
      <x v="20"/>
    </i>
    <i r="3">
      <x v="22"/>
    </i>
    <i r="3">
      <x v="27"/>
    </i>
    <i r="3">
      <x v="41"/>
    </i>
    <i r="3">
      <x v="43"/>
    </i>
    <i r="3">
      <x v="46"/>
    </i>
    <i r="3">
      <x v="56"/>
    </i>
    <i r="3">
      <x v="57"/>
    </i>
    <i r="3">
      <x v="61"/>
    </i>
    <i r="3">
      <x v="62"/>
    </i>
    <i r="3">
      <x v="71"/>
    </i>
    <i r="3">
      <x v="76"/>
    </i>
    <i r="3">
      <x v="121"/>
    </i>
    <i r="3">
      <x v="364"/>
    </i>
    <i r="3">
      <x v="427"/>
    </i>
    <i t="default" r="2">
      <x v="4"/>
    </i>
    <i t="default" r="1">
      <x v="148"/>
    </i>
    <i t="default">
      <x v="23"/>
    </i>
    <i>
      <x v="24"/>
      <x v="145"/>
      <x v="4"/>
      <x v="112"/>
    </i>
    <i r="3">
      <x v="117"/>
    </i>
    <i r="3">
      <x v="149"/>
    </i>
    <i r="3">
      <x v="174"/>
    </i>
    <i r="3">
      <x v="197"/>
    </i>
    <i r="3">
      <x v="216"/>
    </i>
    <i r="3">
      <x v="480"/>
    </i>
    <i r="3">
      <x v="1022"/>
    </i>
    <i t="default" r="2">
      <x v="4"/>
    </i>
    <i t="default" r="1">
      <x v="145"/>
    </i>
    <i t="default">
      <x v="24"/>
    </i>
    <i>
      <x v="25"/>
      <x v="134"/>
      <x v="3"/>
      <x v="26"/>
    </i>
    <i r="3">
      <x v="126"/>
    </i>
    <i r="3">
      <x v="557"/>
    </i>
    <i t="default" r="2">
      <x v="3"/>
    </i>
    <i t="default" r="1">
      <x v="134"/>
    </i>
    <i r="1">
      <x v="147"/>
      <x v="4"/>
      <x v="16"/>
    </i>
    <i r="3">
      <x v="66"/>
    </i>
    <i r="3">
      <x v="68"/>
    </i>
    <i r="3">
      <x v="435"/>
    </i>
    <i r="3">
      <x v="496"/>
    </i>
    <i r="3">
      <x v="535"/>
    </i>
    <i r="3">
      <x v="538"/>
    </i>
    <i r="3">
      <x v="558"/>
    </i>
    <i r="3">
      <x v="583"/>
    </i>
    <i r="3">
      <x v="623"/>
    </i>
    <i r="3">
      <x v="633"/>
    </i>
    <i r="3">
      <x v="706"/>
    </i>
    <i r="3">
      <x v="870"/>
    </i>
    <i r="3">
      <x v="884"/>
    </i>
    <i r="3">
      <x v="1062"/>
    </i>
    <i r="3">
      <x v="1089"/>
    </i>
    <i r="3">
      <x v="1121"/>
    </i>
    <i r="3">
      <x v="1311"/>
    </i>
    <i t="default" r="2">
      <x v="4"/>
    </i>
    <i t="default" r="1">
      <x v="147"/>
    </i>
    <i t="default">
      <x v="25"/>
    </i>
    <i>
      <x v="26"/>
      <x v="126"/>
      <x v="3"/>
      <x v="62"/>
    </i>
    <i r="3">
      <x v="86"/>
    </i>
    <i r="3">
      <x v="165"/>
    </i>
    <i r="3">
      <x v="186"/>
    </i>
    <i r="3">
      <x v="248"/>
    </i>
    <i r="3">
      <x v="281"/>
    </i>
    <i t="default" r="2">
      <x v="3"/>
    </i>
    <i t="default" r="1">
      <x v="126"/>
    </i>
    <i r="1">
      <x v="150"/>
      <x v="4"/>
      <x v="92"/>
    </i>
    <i r="3">
      <x v="251"/>
    </i>
    <i r="3">
      <x v="322"/>
    </i>
    <i r="3">
      <x v="584"/>
    </i>
    <i r="3">
      <x v="1199"/>
    </i>
    <i r="3">
      <x v="1223"/>
    </i>
    <i r="3">
      <x v="1294"/>
    </i>
    <i r="3">
      <x v="1307"/>
    </i>
    <i t="default" r="2">
      <x v="4"/>
    </i>
    <i t="default" r="1">
      <x v="150"/>
    </i>
    <i t="default">
      <x v="26"/>
    </i>
    <i>
      <x v="27"/>
      <x v="133"/>
      <x v="3"/>
      <x v="26"/>
    </i>
    <i r="3">
      <x v="31"/>
    </i>
    <i r="3">
      <x v="35"/>
    </i>
    <i r="3">
      <x v="40"/>
    </i>
    <i r="3">
      <x v="41"/>
    </i>
    <i r="3">
      <x v="46"/>
    </i>
    <i r="3">
      <x v="47"/>
    </i>
    <i r="3">
      <x v="56"/>
    </i>
    <i r="3">
      <x v="66"/>
    </i>
    <i r="3">
      <x v="72"/>
    </i>
    <i r="3">
      <x v="76"/>
    </i>
    <i r="3">
      <x v="95"/>
    </i>
    <i r="3">
      <x v="132"/>
    </i>
    <i r="3">
      <x v="140"/>
    </i>
    <i r="3">
      <x v="155"/>
    </i>
    <i r="3">
      <x v="183"/>
    </i>
    <i r="3">
      <x v="222"/>
    </i>
    <i r="3">
      <x v="354"/>
    </i>
    <i r="3">
      <x v="381"/>
    </i>
    <i r="3">
      <x v="382"/>
    </i>
    <i r="3">
      <x v="393"/>
    </i>
    <i r="3">
      <x v="407"/>
    </i>
    <i r="3">
      <x v="411"/>
    </i>
    <i r="3">
      <x v="442"/>
    </i>
    <i r="3">
      <x v="444"/>
    </i>
    <i t="default" r="2">
      <x v="3"/>
    </i>
    <i t="default" r="1">
      <x v="133"/>
    </i>
    <i r="1">
      <x v="142"/>
      <x v="4"/>
      <x v="12"/>
    </i>
    <i r="3">
      <x v="38"/>
    </i>
    <i r="3">
      <x v="47"/>
    </i>
    <i r="3">
      <x v="66"/>
    </i>
    <i r="3">
      <x v="81"/>
    </i>
    <i r="3">
      <x v="85"/>
    </i>
    <i r="3">
      <x v="107"/>
    </i>
    <i r="3">
      <x v="114"/>
    </i>
    <i r="3">
      <x v="119"/>
    </i>
    <i r="3">
      <x v="135"/>
    </i>
    <i r="3">
      <x v="230"/>
    </i>
    <i r="3">
      <x v="241"/>
    </i>
    <i r="3">
      <x v="331"/>
    </i>
    <i r="3">
      <x v="374"/>
    </i>
    <i r="3">
      <x v="427"/>
    </i>
    <i r="3">
      <x v="446"/>
    </i>
    <i r="3">
      <x v="515"/>
    </i>
    <i r="3">
      <x v="561"/>
    </i>
    <i r="3">
      <x v="564"/>
    </i>
    <i r="3">
      <x v="634"/>
    </i>
    <i r="3">
      <x v="650"/>
    </i>
    <i r="3">
      <x v="681"/>
    </i>
    <i r="3">
      <x v="734"/>
    </i>
    <i r="3">
      <x v="748"/>
    </i>
    <i r="3">
      <x v="814"/>
    </i>
    <i r="3">
      <x v="860"/>
    </i>
    <i r="3">
      <x v="863"/>
    </i>
    <i r="3">
      <x v="954"/>
    </i>
    <i r="3">
      <x v="972"/>
    </i>
    <i r="3">
      <x v="973"/>
    </i>
    <i r="3">
      <x v="1067"/>
    </i>
    <i r="3">
      <x v="1092"/>
    </i>
    <i r="3">
      <x v="1170"/>
    </i>
    <i r="3">
      <x v="1191"/>
    </i>
    <i r="3">
      <x v="1254"/>
    </i>
    <i t="default" r="2">
      <x v="4"/>
    </i>
    <i t="default" r="1">
      <x v="142"/>
    </i>
    <i t="default">
      <x v="27"/>
    </i>
    <i>
      <x v="28"/>
      <x v="135"/>
      <x v="3"/>
      <x v="26"/>
    </i>
    <i r="3">
      <x v="75"/>
    </i>
    <i t="default" r="2">
      <x v="3"/>
    </i>
    <i t="default" r="1">
      <x v="135"/>
    </i>
    <i r="1">
      <x v="138"/>
      <x v="4"/>
      <x v="154"/>
    </i>
    <i r="3">
      <x v="250"/>
    </i>
    <i r="3">
      <x v="713"/>
    </i>
    <i t="default" r="2">
      <x v="4"/>
    </i>
    <i t="default" r="1">
      <x v="138"/>
    </i>
    <i t="default">
      <x v="28"/>
    </i>
    <i>
      <x v="29"/>
      <x v="167"/>
      <x v="4"/>
      <x v="29"/>
    </i>
    <i r="3">
      <x v="56"/>
    </i>
    <i r="3">
      <x v="112"/>
    </i>
    <i r="3">
      <x v="120"/>
    </i>
    <i r="3">
      <x v="230"/>
    </i>
    <i r="3">
      <x v="283"/>
    </i>
    <i r="3">
      <x v="297"/>
    </i>
    <i r="3">
      <x v="334"/>
    </i>
    <i r="3">
      <x v="344"/>
    </i>
    <i r="3">
      <x v="415"/>
    </i>
    <i r="3">
      <x v="423"/>
    </i>
    <i r="3">
      <x v="454"/>
    </i>
    <i r="3">
      <x v="562"/>
    </i>
    <i r="3">
      <x v="579"/>
    </i>
    <i r="3">
      <x v="611"/>
    </i>
    <i r="3">
      <x v="1015"/>
    </i>
    <i r="3">
      <x v="1019"/>
    </i>
    <i r="3">
      <x v="1169"/>
    </i>
    <i r="3">
      <x v="1265"/>
    </i>
    <i t="default" r="2">
      <x v="4"/>
    </i>
    <i t="default" r="1">
      <x v="167"/>
    </i>
    <i r="1">
      <x v="175"/>
      <x v="3"/>
      <x v="35"/>
    </i>
    <i r="3">
      <x v="55"/>
    </i>
    <i r="3">
      <x v="64"/>
    </i>
    <i r="3">
      <x v="146"/>
    </i>
    <i r="3">
      <x v="431"/>
    </i>
    <i t="default" r="2">
      <x v="3"/>
    </i>
    <i t="default" r="1">
      <x v="175"/>
    </i>
    <i t="default">
      <x v="29"/>
    </i>
    <i>
      <x v="30"/>
      <x v="165"/>
      <x v="4"/>
      <x v="17"/>
    </i>
    <i r="3">
      <x v="48"/>
    </i>
    <i r="3">
      <x v="51"/>
    </i>
    <i r="3">
      <x v="58"/>
    </i>
    <i r="3">
      <x v="61"/>
    </i>
    <i r="3">
      <x v="64"/>
    </i>
    <i r="3">
      <x v="67"/>
    </i>
    <i r="3">
      <x v="69"/>
    </i>
    <i r="3">
      <x v="84"/>
    </i>
    <i r="3">
      <x v="85"/>
    </i>
    <i r="3">
      <x v="86"/>
    </i>
    <i r="3">
      <x v="91"/>
    </i>
    <i r="3">
      <x v="92"/>
    </i>
    <i r="3">
      <x v="100"/>
    </i>
    <i r="3">
      <x v="112"/>
    </i>
    <i r="3">
      <x v="113"/>
    </i>
    <i r="3">
      <x v="128"/>
    </i>
    <i r="3">
      <x v="152"/>
    </i>
    <i r="3">
      <x v="154"/>
    </i>
    <i r="3">
      <x v="156"/>
    </i>
    <i r="3">
      <x v="159"/>
    </i>
    <i r="3">
      <x v="195"/>
    </i>
    <i r="3">
      <x v="214"/>
    </i>
    <i r="3">
      <x v="243"/>
    </i>
    <i r="3">
      <x v="246"/>
    </i>
    <i r="3">
      <x v="255"/>
    </i>
    <i r="3">
      <x v="281"/>
    </i>
    <i r="3">
      <x v="290"/>
    </i>
    <i r="3">
      <x v="295"/>
    </i>
    <i r="3">
      <x v="300"/>
    </i>
    <i r="3">
      <x v="304"/>
    </i>
    <i r="3">
      <x v="315"/>
    </i>
    <i r="3">
      <x v="326"/>
    </i>
    <i r="3">
      <x v="348"/>
    </i>
    <i r="3">
      <x v="359"/>
    </i>
    <i r="3">
      <x v="368"/>
    </i>
    <i r="3">
      <x v="378"/>
    </i>
    <i r="3">
      <x v="395"/>
    </i>
    <i r="3">
      <x v="399"/>
    </i>
    <i r="3">
      <x v="417"/>
    </i>
    <i r="3">
      <x v="446"/>
    </i>
    <i r="3">
      <x v="449"/>
    </i>
    <i r="3">
      <x v="452"/>
    </i>
    <i r="3">
      <x v="453"/>
    </i>
    <i r="3">
      <x v="510"/>
    </i>
    <i r="3">
      <x v="524"/>
    </i>
    <i r="3">
      <x v="557"/>
    </i>
    <i r="3">
      <x v="562"/>
    </i>
    <i r="3">
      <x v="584"/>
    </i>
    <i r="3">
      <x v="596"/>
    </i>
    <i r="3">
      <x v="625"/>
    </i>
    <i r="3">
      <x v="665"/>
    </i>
    <i r="3">
      <x v="691"/>
    </i>
    <i r="3">
      <x v="696"/>
    </i>
    <i r="3">
      <x v="772"/>
    </i>
    <i r="3">
      <x v="804"/>
    </i>
    <i r="3">
      <x v="819"/>
    </i>
    <i r="3">
      <x v="877"/>
    </i>
    <i r="3">
      <x v="891"/>
    </i>
    <i r="3">
      <x v="915"/>
    </i>
    <i r="3">
      <x v="991"/>
    </i>
    <i r="3">
      <x v="1017"/>
    </i>
    <i r="3">
      <x v="1057"/>
    </i>
    <i r="3">
      <x v="1081"/>
    </i>
    <i r="3">
      <x v="1310"/>
    </i>
    <i t="default" r="2">
      <x v="4"/>
    </i>
    <i t="default" r="1">
      <x v="165"/>
    </i>
    <i r="1">
      <x v="170"/>
      <x v="3"/>
      <x v="31"/>
    </i>
    <i r="3">
      <x v="36"/>
    </i>
    <i r="3">
      <x v="55"/>
    </i>
    <i r="3">
      <x v="66"/>
    </i>
    <i r="3">
      <x v="67"/>
    </i>
    <i r="3">
      <x v="86"/>
    </i>
    <i r="3">
      <x v="90"/>
    </i>
    <i r="3">
      <x v="96"/>
    </i>
    <i r="3">
      <x v="109"/>
    </i>
    <i r="3">
      <x v="170"/>
    </i>
    <i r="3">
      <x v="256"/>
    </i>
    <i r="3">
      <x v="259"/>
    </i>
    <i r="3">
      <x v="351"/>
    </i>
    <i r="3">
      <x v="365"/>
    </i>
    <i r="3">
      <x v="379"/>
    </i>
    <i t="default" r="2">
      <x v="3"/>
    </i>
    <i t="default" r="1">
      <x v="170"/>
    </i>
    <i t="default">
      <x v="30"/>
    </i>
    <i>
      <x v="31"/>
      <x v="164"/>
      <x v="4"/>
      <x v="8"/>
    </i>
    <i r="3">
      <x v="263"/>
    </i>
    <i r="3">
      <x v="288"/>
    </i>
    <i r="3">
      <x v="336"/>
    </i>
    <i r="3">
      <x v="397"/>
    </i>
    <i t="default" r="2">
      <x v="4"/>
    </i>
    <i t="default" r="1">
      <x v="164"/>
    </i>
    <i r="1">
      <x v="171"/>
      <x v="3"/>
      <x v="52"/>
    </i>
    <i t="default" r="2">
      <x v="3"/>
    </i>
    <i t="default" r="1">
      <x v="171"/>
    </i>
    <i r="1">
      <x v="186"/>
      <x v="4"/>
      <x v="47"/>
    </i>
    <i r="3">
      <x v="61"/>
    </i>
    <i r="3">
      <x v="812"/>
    </i>
    <i t="default" r="2">
      <x v="4"/>
    </i>
    <i t="default" r="1">
      <x v="186"/>
    </i>
    <i t="default">
      <x v="31"/>
    </i>
    <i>
      <x v="32"/>
      <x v="160"/>
      <x v="4"/>
      <x v="36"/>
    </i>
    <i r="3">
      <x v="46"/>
    </i>
    <i r="3">
      <x v="53"/>
    </i>
    <i r="3">
      <x v="95"/>
    </i>
    <i r="3">
      <x v="100"/>
    </i>
    <i r="3">
      <x v="125"/>
    </i>
    <i r="3">
      <x v="128"/>
    </i>
    <i r="3">
      <x v="133"/>
    </i>
    <i r="3">
      <x v="141"/>
    </i>
    <i r="3">
      <x v="148"/>
    </i>
    <i r="3">
      <x v="162"/>
    </i>
    <i r="3">
      <x v="166"/>
    </i>
    <i r="3">
      <x v="181"/>
    </i>
    <i r="3">
      <x v="184"/>
    </i>
    <i r="3">
      <x v="197"/>
    </i>
    <i r="3">
      <x v="198"/>
    </i>
    <i r="3">
      <x v="225"/>
    </i>
    <i r="3">
      <x v="235"/>
    </i>
    <i r="3">
      <x v="249"/>
    </i>
    <i r="3">
      <x v="289"/>
    </i>
    <i r="3">
      <x v="302"/>
    </i>
    <i r="3">
      <x v="317"/>
    </i>
    <i r="3">
      <x v="334"/>
    </i>
    <i r="3">
      <x v="371"/>
    </i>
    <i r="3">
      <x v="372"/>
    </i>
    <i r="3">
      <x v="376"/>
    </i>
    <i r="3">
      <x v="393"/>
    </i>
    <i r="3">
      <x v="425"/>
    </i>
    <i r="3">
      <x v="501"/>
    </i>
    <i r="3">
      <x v="508"/>
    </i>
    <i r="3">
      <x v="520"/>
    </i>
    <i r="3">
      <x v="538"/>
    </i>
    <i r="3">
      <x v="598"/>
    </i>
    <i r="3">
      <x v="604"/>
    </i>
    <i r="3">
      <x v="631"/>
    </i>
    <i r="3">
      <x v="653"/>
    </i>
    <i r="3">
      <x v="677"/>
    </i>
    <i r="3">
      <x v="687"/>
    </i>
    <i r="3">
      <x v="712"/>
    </i>
    <i r="3">
      <x v="722"/>
    </i>
    <i r="3">
      <x v="733"/>
    </i>
    <i r="3">
      <x v="760"/>
    </i>
    <i r="3">
      <x v="771"/>
    </i>
    <i r="3">
      <x v="775"/>
    </i>
    <i r="3">
      <x v="792"/>
    </i>
    <i r="3">
      <x v="794"/>
    </i>
    <i r="3">
      <x v="827"/>
    </i>
    <i r="3">
      <x v="829"/>
    </i>
    <i r="3">
      <x v="835"/>
    </i>
    <i r="3">
      <x v="837"/>
    </i>
    <i r="3">
      <x v="871"/>
    </i>
    <i r="3">
      <x v="883"/>
    </i>
    <i r="3">
      <x v="916"/>
    </i>
    <i r="3">
      <x v="930"/>
    </i>
    <i r="3">
      <x v="971"/>
    </i>
    <i r="3">
      <x v="985"/>
    </i>
    <i r="3">
      <x v="1027"/>
    </i>
    <i r="3">
      <x v="1041"/>
    </i>
    <i r="3">
      <x v="1104"/>
    </i>
    <i r="3">
      <x v="1122"/>
    </i>
    <i r="3">
      <x v="1129"/>
    </i>
    <i r="3">
      <x v="1148"/>
    </i>
    <i r="3">
      <x v="1236"/>
    </i>
    <i r="3">
      <x v="1237"/>
    </i>
    <i r="3">
      <x v="1288"/>
    </i>
    <i r="3">
      <x v="1289"/>
    </i>
    <i r="3">
      <x v="1330"/>
    </i>
    <i r="3">
      <x v="1335"/>
    </i>
    <i r="3">
      <x v="1341"/>
    </i>
    <i r="3">
      <x v="1343"/>
    </i>
    <i r="3">
      <x v="1369"/>
    </i>
    <i r="3">
      <x v="1384"/>
    </i>
    <i t="default" r="2">
      <x v="4"/>
    </i>
    <i t="default" r="1">
      <x v="160"/>
    </i>
    <i r="1">
      <x v="173"/>
      <x v="3"/>
      <x v="14"/>
    </i>
    <i r="3">
      <x v="16"/>
    </i>
    <i r="3">
      <x v="17"/>
    </i>
    <i r="3">
      <x v="18"/>
    </i>
    <i r="3">
      <x v="46"/>
    </i>
    <i r="3">
      <x v="50"/>
    </i>
    <i r="3">
      <x v="52"/>
    </i>
    <i r="3">
      <x v="56"/>
    </i>
    <i r="3">
      <x v="62"/>
    </i>
    <i r="3">
      <x v="67"/>
    </i>
    <i r="3">
      <x v="69"/>
    </i>
    <i r="3">
      <x v="70"/>
    </i>
    <i r="3">
      <x v="71"/>
    </i>
    <i r="3">
      <x v="76"/>
    </i>
    <i r="3">
      <x v="85"/>
    </i>
    <i r="3">
      <x v="86"/>
    </i>
    <i r="3">
      <x v="87"/>
    </i>
    <i r="3">
      <x v="90"/>
    </i>
    <i r="3">
      <x v="101"/>
    </i>
    <i r="3">
      <x v="102"/>
    </i>
    <i r="3">
      <x v="103"/>
    </i>
    <i r="3">
      <x v="115"/>
    </i>
    <i r="3">
      <x v="129"/>
    </i>
    <i r="3">
      <x v="135"/>
    </i>
    <i r="3">
      <x v="136"/>
    </i>
    <i r="3">
      <x v="140"/>
    </i>
    <i r="3">
      <x v="141"/>
    </i>
    <i r="3">
      <x v="143"/>
    </i>
    <i r="3">
      <x v="146"/>
    </i>
    <i r="3">
      <x v="147"/>
    </i>
    <i r="3">
      <x v="150"/>
    </i>
    <i r="3">
      <x v="151"/>
    </i>
    <i r="3">
      <x v="157"/>
    </i>
    <i r="3">
      <x v="159"/>
    </i>
    <i r="3">
      <x v="162"/>
    </i>
    <i r="3">
      <x v="186"/>
    </i>
    <i r="3">
      <x v="188"/>
    </i>
    <i r="3">
      <x v="189"/>
    </i>
    <i r="3">
      <x v="197"/>
    </i>
    <i r="3">
      <x v="201"/>
    </i>
    <i r="3">
      <x v="294"/>
    </i>
    <i r="3">
      <x v="297"/>
    </i>
    <i r="3">
      <x v="299"/>
    </i>
    <i r="3">
      <x v="303"/>
    </i>
    <i r="3">
      <x v="363"/>
    </i>
    <i r="3">
      <x v="495"/>
    </i>
    <i r="3">
      <x v="517"/>
    </i>
    <i r="3">
      <x v="523"/>
    </i>
    <i r="3">
      <x v="536"/>
    </i>
    <i r="3">
      <x v="553"/>
    </i>
    <i r="3">
      <x v="563"/>
    </i>
    <i t="default" r="2">
      <x v="3"/>
    </i>
    <i t="default" r="1">
      <x v="173"/>
    </i>
    <i t="default">
      <x v="32"/>
    </i>
    <i>
      <x v="33"/>
      <x v="163"/>
      <x v="4"/>
      <x v="6"/>
    </i>
    <i r="3">
      <x v="24"/>
    </i>
    <i r="3">
      <x v="66"/>
    </i>
    <i r="3">
      <x v="88"/>
    </i>
    <i r="3">
      <x v="101"/>
    </i>
    <i r="3">
      <x v="112"/>
    </i>
    <i r="3">
      <x v="117"/>
    </i>
    <i r="3">
      <x v="120"/>
    </i>
    <i r="3">
      <x v="121"/>
    </i>
    <i r="3">
      <x v="127"/>
    </i>
    <i r="3">
      <x v="147"/>
    </i>
    <i r="3">
      <x v="195"/>
    </i>
    <i r="3">
      <x v="196"/>
    </i>
    <i r="3">
      <x v="243"/>
    </i>
    <i r="3">
      <x v="244"/>
    </i>
    <i r="3">
      <x v="245"/>
    </i>
    <i r="3">
      <x v="271"/>
    </i>
    <i r="3">
      <x v="283"/>
    </i>
    <i r="3">
      <x v="289"/>
    </i>
    <i r="3">
      <x v="322"/>
    </i>
    <i r="3">
      <x v="342"/>
    </i>
    <i r="3">
      <x v="343"/>
    </i>
    <i r="3">
      <x v="395"/>
    </i>
    <i r="3">
      <x v="397"/>
    </i>
    <i r="3">
      <x v="436"/>
    </i>
    <i r="3">
      <x v="481"/>
    </i>
    <i r="3">
      <x v="497"/>
    </i>
    <i r="3">
      <x v="509"/>
    </i>
    <i r="3">
      <x v="576"/>
    </i>
    <i r="3">
      <x v="620"/>
    </i>
    <i r="3">
      <x v="670"/>
    </i>
    <i r="3">
      <x v="725"/>
    </i>
    <i r="3">
      <x v="767"/>
    </i>
    <i r="3">
      <x v="770"/>
    </i>
    <i r="3">
      <x v="790"/>
    </i>
    <i r="3">
      <x v="798"/>
    </i>
    <i r="3">
      <x v="807"/>
    </i>
    <i r="3">
      <x v="869"/>
    </i>
    <i r="3">
      <x v="1012"/>
    </i>
    <i r="3">
      <x v="1024"/>
    </i>
    <i r="3">
      <x v="1077"/>
    </i>
    <i r="3">
      <x v="1093"/>
    </i>
    <i r="3">
      <x v="1156"/>
    </i>
    <i r="3">
      <x v="1201"/>
    </i>
    <i r="3">
      <x v="1243"/>
    </i>
    <i r="3">
      <x v="1312"/>
    </i>
    <i r="3">
      <x v="1334"/>
    </i>
    <i r="3">
      <x v="1349"/>
    </i>
    <i r="3">
      <x v="1359"/>
    </i>
    <i r="3">
      <x v="1366"/>
    </i>
    <i t="default" r="2">
      <x v="4"/>
    </i>
    <i t="default" r="1">
      <x v="163"/>
    </i>
    <i r="1">
      <x v="174"/>
      <x v="3"/>
      <x v="17"/>
    </i>
    <i r="3">
      <x v="26"/>
    </i>
    <i r="3">
      <x v="35"/>
    </i>
    <i r="3">
      <x v="38"/>
    </i>
    <i r="3">
      <x v="40"/>
    </i>
    <i r="3">
      <x v="47"/>
    </i>
    <i r="3">
      <x v="71"/>
    </i>
    <i r="3">
      <x v="73"/>
    </i>
    <i r="3">
      <x v="79"/>
    </i>
    <i r="3">
      <x v="82"/>
    </i>
    <i r="3">
      <x v="96"/>
    </i>
    <i r="3">
      <x v="108"/>
    </i>
    <i r="3">
      <x v="110"/>
    </i>
    <i r="3">
      <x v="115"/>
    </i>
    <i r="3">
      <x v="119"/>
    </i>
    <i r="3">
      <x v="138"/>
    </i>
    <i r="3">
      <x v="140"/>
    </i>
    <i r="3">
      <x v="142"/>
    </i>
    <i r="3">
      <x v="146"/>
    </i>
    <i r="3">
      <x v="147"/>
    </i>
    <i r="3">
      <x v="167"/>
    </i>
    <i r="3">
      <x v="196"/>
    </i>
    <i r="3">
      <x v="200"/>
    </i>
    <i r="3">
      <x v="201"/>
    </i>
    <i r="3">
      <x v="214"/>
    </i>
    <i r="3">
      <x v="226"/>
    </i>
    <i r="3">
      <x v="229"/>
    </i>
    <i r="3">
      <x v="234"/>
    </i>
    <i r="3">
      <x v="239"/>
    </i>
    <i r="3">
      <x v="247"/>
    </i>
    <i r="3">
      <x v="280"/>
    </i>
    <i r="3">
      <x v="298"/>
    </i>
    <i r="3">
      <x v="304"/>
    </i>
    <i r="3">
      <x v="319"/>
    </i>
    <i r="3">
      <x v="345"/>
    </i>
    <i r="3">
      <x v="383"/>
    </i>
    <i r="3">
      <x v="448"/>
    </i>
    <i r="3">
      <x v="463"/>
    </i>
    <i r="3">
      <x v="464"/>
    </i>
    <i r="3">
      <x v="503"/>
    </i>
    <i r="3">
      <x v="511"/>
    </i>
    <i r="3">
      <x v="554"/>
    </i>
    <i r="3">
      <x v="602"/>
    </i>
    <i r="3">
      <x v="637"/>
    </i>
    <i t="default" r="2">
      <x v="3"/>
    </i>
    <i t="default" r="1">
      <x v="174"/>
    </i>
    <i t="default">
      <x v="33"/>
    </i>
    <i>
      <x v="34"/>
      <x v="229"/>
      <x v="4"/>
      <x v="86"/>
    </i>
    <i t="default" r="2">
      <x v="4"/>
    </i>
    <i t="default" r="1">
      <x v="229"/>
    </i>
    <i r="1">
      <x v="231"/>
      <x v="4"/>
      <x v="69"/>
    </i>
    <i t="default" r="2">
      <x v="4"/>
    </i>
    <i t="default" r="1">
      <x v="231"/>
    </i>
    <i t="default">
      <x v="34"/>
    </i>
    <i>
      <x v="35"/>
      <x v="158"/>
      <x v="4"/>
      <x v="17"/>
    </i>
    <i r="3">
      <x v="50"/>
    </i>
    <i r="3">
      <x v="113"/>
    </i>
    <i r="3">
      <x v="191"/>
    </i>
    <i r="3">
      <x v="351"/>
    </i>
    <i r="3">
      <x v="498"/>
    </i>
    <i r="3">
      <x v="519"/>
    </i>
    <i r="3">
      <x v="559"/>
    </i>
    <i r="3">
      <x v="642"/>
    </i>
    <i r="3">
      <x v="764"/>
    </i>
    <i r="3">
      <x v="773"/>
    </i>
    <i r="3">
      <x v="822"/>
    </i>
    <i r="3">
      <x v="917"/>
    </i>
    <i r="3">
      <x v="1242"/>
    </i>
    <i r="3">
      <x v="1319"/>
    </i>
    <i r="3">
      <x v="1338"/>
    </i>
    <i r="3">
      <x v="1371"/>
    </i>
    <i t="default" r="2">
      <x v="4"/>
    </i>
    <i t="default" r="1">
      <x v="158"/>
    </i>
    <i r="1">
      <x v="179"/>
      <x v="3"/>
      <x v="96"/>
    </i>
    <i r="3">
      <x v="140"/>
    </i>
    <i r="3">
      <x v="379"/>
    </i>
    <i t="default" r="2">
      <x v="3"/>
    </i>
    <i t="default" r="1">
      <x v="179"/>
    </i>
    <i t="default">
      <x v="35"/>
    </i>
    <i>
      <x v="36"/>
      <x v="161"/>
      <x v="4"/>
      <x v="21"/>
    </i>
    <i r="3">
      <x v="54"/>
    </i>
    <i r="3">
      <x v="101"/>
    </i>
    <i r="3">
      <x v="107"/>
    </i>
    <i r="3">
      <x v="112"/>
    </i>
    <i r="3">
      <x v="154"/>
    </i>
    <i r="3">
      <x v="233"/>
    </i>
    <i r="3">
      <x v="246"/>
    </i>
    <i r="3">
      <x v="247"/>
    </i>
    <i r="3">
      <x v="506"/>
    </i>
    <i r="3">
      <x v="736"/>
    </i>
    <i r="3">
      <x v="1263"/>
    </i>
    <i t="default" r="2">
      <x v="4"/>
    </i>
    <i t="default" r="1">
      <x v="161"/>
    </i>
    <i t="default">
      <x v="36"/>
    </i>
    <i>
      <x v="37"/>
      <x v="162"/>
      <x v="4"/>
      <x v="40"/>
    </i>
    <i r="3">
      <x v="50"/>
    </i>
    <i r="3">
      <x v="180"/>
    </i>
    <i r="3">
      <x v="214"/>
    </i>
    <i r="3">
      <x v="317"/>
    </i>
    <i r="3">
      <x v="322"/>
    </i>
    <i r="3">
      <x v="666"/>
    </i>
    <i r="3">
      <x v="805"/>
    </i>
    <i r="3">
      <x v="817"/>
    </i>
    <i t="default" r="2">
      <x v="4"/>
    </i>
    <i t="default" r="1">
      <x v="162"/>
    </i>
    <i r="1">
      <x v="169"/>
      <x v="3"/>
      <x v="146"/>
    </i>
    <i r="3">
      <x v="304"/>
    </i>
    <i t="default" r="2">
      <x v="3"/>
    </i>
    <i t="default" r="1">
      <x v="169"/>
    </i>
    <i t="default">
      <x v="37"/>
    </i>
    <i>
      <x v="38"/>
      <x v="155"/>
      <x v="4"/>
      <x v="8"/>
    </i>
    <i r="3">
      <x v="22"/>
    </i>
    <i r="3">
      <x v="46"/>
    </i>
    <i r="3">
      <x v="117"/>
    </i>
    <i r="3">
      <x v="136"/>
    </i>
    <i r="3">
      <x v="388"/>
    </i>
    <i r="3">
      <x v="446"/>
    </i>
    <i r="3">
      <x v="597"/>
    </i>
    <i r="3">
      <x v="780"/>
    </i>
    <i r="3">
      <x v="840"/>
    </i>
    <i r="3">
      <x v="847"/>
    </i>
    <i t="default" r="2">
      <x v="4"/>
    </i>
    <i t="default" r="1">
      <x v="155"/>
    </i>
    <i r="1">
      <x v="177"/>
      <x v="3"/>
      <x v="46"/>
    </i>
    <i r="3">
      <x v="176"/>
    </i>
    <i r="3">
      <x v="210"/>
    </i>
    <i r="3">
      <x v="359"/>
    </i>
    <i r="3">
      <x v="361"/>
    </i>
    <i r="3">
      <x v="409"/>
    </i>
    <i t="default" r="2">
      <x v="3"/>
    </i>
    <i t="default" r="1">
      <x v="177"/>
    </i>
    <i t="default">
      <x v="38"/>
    </i>
    <i>
      <x v="39"/>
      <x v="156"/>
      <x v="4"/>
      <x v="16"/>
    </i>
    <i r="3">
      <x v="116"/>
    </i>
    <i r="3">
      <x v="159"/>
    </i>
    <i r="3">
      <x v="224"/>
    </i>
    <i r="3">
      <x v="438"/>
    </i>
    <i r="3">
      <x v="672"/>
    </i>
    <i r="3">
      <x v="876"/>
    </i>
    <i r="3">
      <x v="928"/>
    </i>
    <i r="3">
      <x v="930"/>
    </i>
    <i r="3">
      <x v="1038"/>
    </i>
    <i r="3">
      <x v="1189"/>
    </i>
    <i t="default" r="2">
      <x v="4"/>
    </i>
    <i t="default" r="1">
      <x v="156"/>
    </i>
    <i r="1">
      <x v="157"/>
      <x v="4"/>
      <x v="16"/>
    </i>
    <i r="3">
      <x v="24"/>
    </i>
    <i r="3">
      <x v="31"/>
    </i>
    <i r="3">
      <x v="32"/>
    </i>
    <i r="3">
      <x v="79"/>
    </i>
    <i r="3">
      <x v="196"/>
    </i>
    <i r="3">
      <x v="269"/>
    </i>
    <i r="3">
      <x v="516"/>
    </i>
    <i r="3">
      <x v="599"/>
    </i>
    <i r="3">
      <x v="775"/>
    </i>
    <i r="3">
      <x v="841"/>
    </i>
    <i t="default" r="2">
      <x v="4"/>
    </i>
    <i t="default" r="1">
      <x v="157"/>
    </i>
    <i r="1">
      <x v="176"/>
      <x v="3"/>
      <x v="16"/>
    </i>
    <i r="3">
      <x v="70"/>
    </i>
    <i r="3">
      <x v="95"/>
    </i>
    <i r="3">
      <x v="237"/>
    </i>
    <i t="default" r="2">
      <x v="3"/>
    </i>
    <i t="default" r="1">
      <x v="176"/>
    </i>
    <i r="1">
      <x v="178"/>
      <x v="3"/>
      <x v="46"/>
    </i>
    <i r="3">
      <x v="141"/>
    </i>
    <i t="default" r="2">
      <x v="3"/>
    </i>
    <i t="default" r="1">
      <x v="178"/>
    </i>
    <i t="default">
      <x v="39"/>
    </i>
    <i>
      <x v="40"/>
      <x v="166"/>
      <x v="4"/>
      <x v="14"/>
    </i>
    <i r="3">
      <x v="21"/>
    </i>
    <i r="3">
      <x v="44"/>
    </i>
    <i r="3">
      <x v="113"/>
    </i>
    <i r="3">
      <x v="144"/>
    </i>
    <i r="3">
      <x v="147"/>
    </i>
    <i r="3">
      <x v="155"/>
    </i>
    <i r="3">
      <x v="160"/>
    </i>
    <i r="3">
      <x v="213"/>
    </i>
    <i r="3">
      <x v="376"/>
    </i>
    <i r="3">
      <x v="386"/>
    </i>
    <i r="3">
      <x v="570"/>
    </i>
    <i r="3">
      <x v="574"/>
    </i>
    <i r="3">
      <x v="934"/>
    </i>
    <i t="default" r="2">
      <x v="4"/>
    </i>
    <i t="default" r="1">
      <x v="166"/>
    </i>
    <i r="1">
      <x v="168"/>
      <x v="4"/>
      <x v="14"/>
    </i>
    <i r="3">
      <x v="15"/>
    </i>
    <i r="3">
      <x v="20"/>
    </i>
    <i r="3">
      <x v="25"/>
    </i>
    <i r="3">
      <x v="65"/>
    </i>
    <i r="3">
      <x v="90"/>
    </i>
    <i r="3">
      <x v="96"/>
    </i>
    <i r="3">
      <x v="97"/>
    </i>
    <i r="3">
      <x v="111"/>
    </i>
    <i r="3">
      <x v="158"/>
    </i>
    <i r="3">
      <x v="265"/>
    </i>
    <i r="3">
      <x v="382"/>
    </i>
    <i r="3">
      <x v="794"/>
    </i>
    <i t="default" r="2">
      <x v="4"/>
    </i>
    <i t="default" r="1">
      <x v="168"/>
    </i>
    <i t="default">
      <x v="40"/>
    </i>
    <i>
      <x v="41"/>
      <x v="183"/>
      <x v="4"/>
      <x v="8"/>
    </i>
    <i r="3">
      <x v="174"/>
    </i>
    <i t="default" r="2">
      <x v="4"/>
    </i>
    <i t="default" r="1">
      <x v="183"/>
    </i>
    <i r="1">
      <x v="291"/>
      <x v="4"/>
      <x v="80"/>
    </i>
    <i r="3">
      <x v="166"/>
    </i>
    <i r="3">
      <x v="255"/>
    </i>
    <i r="3">
      <x v="337"/>
    </i>
    <i r="3">
      <x v="671"/>
    </i>
    <i r="3">
      <x v="1057"/>
    </i>
    <i t="default" r="2">
      <x v="4"/>
    </i>
    <i t="default" r="1">
      <x v="291"/>
    </i>
    <i r="1">
      <x v="324"/>
      <x v="4"/>
      <x v="14"/>
    </i>
    <i r="3">
      <x v="56"/>
    </i>
    <i r="3">
      <x v="120"/>
    </i>
    <i r="3">
      <x v="184"/>
    </i>
    <i t="default" r="2">
      <x v="4"/>
    </i>
    <i t="default" r="1">
      <x v="324"/>
    </i>
    <i t="default">
      <x v="41"/>
    </i>
    <i>
      <x v="42"/>
      <x v="182"/>
      <x v="4"/>
      <x v="14"/>
    </i>
    <i r="3">
      <x v="20"/>
    </i>
    <i r="3">
      <x v="210"/>
    </i>
    <i r="3">
      <x v="373"/>
    </i>
    <i t="default" r="2">
      <x v="4"/>
    </i>
    <i t="default" r="1">
      <x v="182"/>
    </i>
    <i t="default">
      <x v="42"/>
    </i>
    <i>
      <x v="43"/>
      <x v="187"/>
      <x v="4"/>
      <x v="480"/>
    </i>
    <i t="default" r="2">
      <x v="4"/>
    </i>
    <i t="default" r="1">
      <x v="187"/>
    </i>
    <i t="default">
      <x v="43"/>
    </i>
    <i>
      <x v="44"/>
      <x v="189"/>
      <x v="3"/>
      <x v="36"/>
    </i>
    <i r="3">
      <x v="46"/>
    </i>
    <i r="3">
      <x v="66"/>
    </i>
    <i r="3">
      <x v="100"/>
    </i>
    <i r="3">
      <x v="196"/>
    </i>
    <i r="3">
      <x v="375"/>
    </i>
    <i r="3">
      <x v="422"/>
    </i>
    <i r="3">
      <x v="660"/>
    </i>
    <i r="3">
      <x v="671"/>
    </i>
    <i r="3">
      <x v="700"/>
    </i>
    <i t="default" r="2">
      <x v="3"/>
    </i>
    <i t="default" r="1">
      <x v="189"/>
    </i>
    <i r="1">
      <x v="193"/>
      <x v="4"/>
      <x v="16"/>
    </i>
    <i r="3">
      <x v="68"/>
    </i>
    <i r="3">
      <x v="73"/>
    </i>
    <i r="3">
      <x v="82"/>
    </i>
    <i r="3">
      <x v="86"/>
    </i>
    <i r="3">
      <x v="178"/>
    </i>
    <i r="3">
      <x v="226"/>
    </i>
    <i r="3">
      <x v="238"/>
    </i>
    <i r="3">
      <x v="276"/>
    </i>
    <i r="3">
      <x v="476"/>
    </i>
    <i r="3">
      <x v="551"/>
    </i>
    <i r="3">
      <x v="723"/>
    </i>
    <i r="3">
      <x v="1003"/>
    </i>
    <i r="3">
      <x v="1069"/>
    </i>
    <i r="3">
      <x v="1132"/>
    </i>
    <i r="3">
      <x v="1177"/>
    </i>
    <i r="3">
      <x v="1249"/>
    </i>
    <i r="3">
      <x v="1264"/>
    </i>
    <i r="3">
      <x v="1329"/>
    </i>
    <i r="3">
      <x v="1355"/>
    </i>
    <i t="default" r="2">
      <x v="4"/>
    </i>
    <i t="default" r="1">
      <x v="193"/>
    </i>
    <i t="default">
      <x v="44"/>
    </i>
    <i>
      <x v="45"/>
      <x v="190"/>
      <x v="3"/>
      <x v="16"/>
    </i>
    <i r="3">
      <x v="120"/>
    </i>
    <i r="3">
      <x v="145"/>
    </i>
    <i r="3">
      <x v="151"/>
    </i>
    <i r="3">
      <x v="299"/>
    </i>
    <i r="3">
      <x v="354"/>
    </i>
    <i r="3">
      <x v="411"/>
    </i>
    <i r="3">
      <x v="487"/>
    </i>
    <i r="3">
      <x v="521"/>
    </i>
    <i r="3">
      <x v="660"/>
    </i>
    <i r="3">
      <x v="669"/>
    </i>
    <i r="3">
      <x v="704"/>
    </i>
    <i r="3">
      <x v="716"/>
    </i>
    <i r="3">
      <x v="720"/>
    </i>
    <i r="3">
      <x v="895"/>
    </i>
    <i t="default" r="2">
      <x v="3"/>
    </i>
    <i t="default" r="1">
      <x v="190"/>
    </i>
    <i r="1">
      <x v="192"/>
      <x v="4"/>
      <x v="16"/>
    </i>
    <i r="3">
      <x v="36"/>
    </i>
    <i r="3">
      <x v="78"/>
    </i>
    <i r="3">
      <x v="80"/>
    </i>
    <i r="3">
      <x v="126"/>
    </i>
    <i r="3">
      <x v="146"/>
    </i>
    <i r="3">
      <x v="273"/>
    </i>
    <i r="3">
      <x v="345"/>
    </i>
    <i r="3">
      <x v="385"/>
    </i>
    <i r="3">
      <x v="386"/>
    </i>
    <i r="3">
      <x v="402"/>
    </i>
    <i r="3">
      <x v="599"/>
    </i>
    <i r="3">
      <x v="619"/>
    </i>
    <i r="3">
      <x v="906"/>
    </i>
    <i r="3">
      <x v="952"/>
    </i>
    <i r="3">
      <x v="1087"/>
    </i>
    <i r="3">
      <x v="1158"/>
    </i>
    <i r="3">
      <x v="1217"/>
    </i>
    <i r="3">
      <x v="1276"/>
    </i>
    <i r="3">
      <x v="1277"/>
    </i>
    <i r="3">
      <x v="1281"/>
    </i>
    <i r="3">
      <x v="1298"/>
    </i>
    <i r="3">
      <x v="1380"/>
    </i>
    <i r="3">
      <x v="1403"/>
    </i>
    <i r="3">
      <x v="1412"/>
    </i>
    <i r="3">
      <x v="1418"/>
    </i>
    <i t="default" r="2">
      <x v="4"/>
    </i>
    <i t="default" r="1">
      <x v="192"/>
    </i>
    <i t="default">
      <x v="45"/>
    </i>
    <i>
      <x v="46"/>
      <x v="275"/>
      <x v="4"/>
      <x v="472"/>
    </i>
    <i t="default" r="2">
      <x v="4"/>
    </i>
    <i t="default" r="1">
      <x v="275"/>
    </i>
    <i t="default">
      <x v="46"/>
    </i>
    <i>
      <x v="47"/>
      <x v="200"/>
      <x v="4"/>
      <x v="5"/>
    </i>
    <i r="3">
      <x v="6"/>
    </i>
    <i r="3">
      <x v="62"/>
    </i>
    <i r="3">
      <x v="104"/>
    </i>
    <i r="3">
      <x v="196"/>
    </i>
    <i r="3">
      <x v="821"/>
    </i>
    <i t="default" r="2">
      <x v="4"/>
    </i>
    <i t="default" r="1">
      <x v="200"/>
    </i>
    <i r="1">
      <x v="201"/>
      <x v="4"/>
      <x v="472"/>
    </i>
    <i t="default" r="2">
      <x v="4"/>
    </i>
    <i t="default" r="1">
      <x v="201"/>
    </i>
    <i t="default">
      <x v="47"/>
    </i>
    <i>
      <x v="48"/>
      <x v="216"/>
      <x v="4"/>
      <x v="78"/>
    </i>
    <i r="3">
      <x v="269"/>
    </i>
    <i r="3">
      <x v="554"/>
    </i>
    <i r="3">
      <x v="1296"/>
    </i>
    <i t="default" r="2">
      <x v="4"/>
    </i>
    <i t="default" r="1">
      <x v="216"/>
    </i>
    <i t="default">
      <x v="48"/>
    </i>
    <i>
      <x v="49"/>
      <x v="207"/>
      <x v="3"/>
      <x v="16"/>
    </i>
    <i r="3">
      <x v="111"/>
    </i>
    <i r="3">
      <x v="415"/>
    </i>
    <i t="default" r="2">
      <x v="3"/>
    </i>
    <i t="default" r="1">
      <x v="207"/>
    </i>
    <i r="1">
      <x v="215"/>
      <x v="4"/>
      <x v="313"/>
    </i>
    <i r="3">
      <x v="458"/>
    </i>
    <i r="3">
      <x v="1174"/>
    </i>
    <i t="default" r="2">
      <x v="4"/>
    </i>
    <i t="default" r="1">
      <x v="215"/>
    </i>
    <i t="default">
      <x v="49"/>
    </i>
    <i>
      <x v="50"/>
      <x v="199"/>
      <x v="4"/>
      <x v="6"/>
    </i>
    <i r="3">
      <x v="16"/>
    </i>
    <i r="3">
      <x v="21"/>
    </i>
    <i r="3">
      <x v="31"/>
    </i>
    <i r="3">
      <x v="48"/>
    </i>
    <i r="3">
      <x v="59"/>
    </i>
    <i r="3">
      <x v="66"/>
    </i>
    <i r="3">
      <x v="68"/>
    </i>
    <i r="3">
      <x v="105"/>
    </i>
    <i r="3">
      <x v="106"/>
    </i>
    <i r="3">
      <x v="111"/>
    </i>
    <i r="3">
      <x v="117"/>
    </i>
    <i r="3">
      <x v="127"/>
    </i>
    <i r="3">
      <x v="160"/>
    </i>
    <i r="3">
      <x v="174"/>
    </i>
    <i r="3">
      <x v="176"/>
    </i>
    <i r="3">
      <x v="246"/>
    </i>
    <i r="3">
      <x v="254"/>
    </i>
    <i r="3">
      <x v="290"/>
    </i>
    <i r="3">
      <x v="317"/>
    </i>
    <i r="3">
      <x v="337"/>
    </i>
    <i r="3">
      <x v="341"/>
    </i>
    <i r="3">
      <x v="434"/>
    </i>
    <i r="3">
      <x v="549"/>
    </i>
    <i r="3">
      <x v="600"/>
    </i>
    <i r="3">
      <x v="635"/>
    </i>
    <i r="3">
      <x v="646"/>
    </i>
    <i r="3">
      <x v="710"/>
    </i>
    <i r="3">
      <x v="737"/>
    </i>
    <i r="3">
      <x v="759"/>
    </i>
    <i r="3">
      <x v="808"/>
    </i>
    <i r="3">
      <x v="820"/>
    </i>
    <i r="3">
      <x v="843"/>
    </i>
    <i r="3">
      <x v="872"/>
    </i>
    <i r="3">
      <x v="989"/>
    </i>
    <i r="3">
      <x v="1010"/>
    </i>
    <i r="3">
      <x v="1016"/>
    </i>
    <i r="3">
      <x v="1028"/>
    </i>
    <i r="3">
      <x v="1076"/>
    </i>
    <i r="3">
      <x v="1164"/>
    </i>
    <i r="3">
      <x v="1176"/>
    </i>
    <i r="3">
      <x v="1202"/>
    </i>
    <i r="3">
      <x v="1211"/>
    </i>
    <i r="3">
      <x v="1405"/>
    </i>
    <i t="default" r="2">
      <x v="4"/>
    </i>
    <i t="default" r="1">
      <x v="199"/>
    </i>
    <i r="1">
      <x v="210"/>
      <x v="3"/>
      <x v="46"/>
    </i>
    <i r="3">
      <x v="147"/>
    </i>
    <i r="3">
      <x v="167"/>
    </i>
    <i r="3">
      <x v="175"/>
    </i>
    <i r="3">
      <x v="198"/>
    </i>
    <i r="3">
      <x v="383"/>
    </i>
    <i t="default" r="2">
      <x v="3"/>
    </i>
    <i t="default" r="1">
      <x v="210"/>
    </i>
    <i r="1">
      <x v="219"/>
      <x v="3"/>
      <x v="54"/>
    </i>
    <i r="3">
      <x v="68"/>
    </i>
    <i r="3">
      <x v="81"/>
    </i>
    <i r="3">
      <x v="130"/>
    </i>
    <i t="default" r="2">
      <x v="3"/>
    </i>
    <i t="default" r="1">
      <x v="219"/>
    </i>
    <i r="1">
      <x v="221"/>
      <x v="4"/>
      <x v="6"/>
    </i>
    <i r="3">
      <x v="21"/>
    </i>
    <i r="3">
      <x v="26"/>
    </i>
    <i r="3">
      <x v="62"/>
    </i>
    <i r="3">
      <x v="69"/>
    </i>
    <i r="3">
      <x v="78"/>
    </i>
    <i r="3">
      <x v="104"/>
    </i>
    <i r="3">
      <x v="110"/>
    </i>
    <i r="3">
      <x v="134"/>
    </i>
    <i r="3">
      <x v="137"/>
    </i>
    <i r="3">
      <x v="139"/>
    </i>
    <i r="3">
      <x v="149"/>
    </i>
    <i r="3">
      <x v="157"/>
    </i>
    <i r="3">
      <x v="167"/>
    </i>
    <i r="3">
      <x v="172"/>
    </i>
    <i r="3">
      <x v="176"/>
    </i>
    <i r="3">
      <x v="221"/>
    </i>
    <i r="3">
      <x v="227"/>
    </i>
    <i r="3">
      <x v="317"/>
    </i>
    <i r="3">
      <x v="323"/>
    </i>
    <i r="3">
      <x v="355"/>
    </i>
    <i r="3">
      <x v="425"/>
    </i>
    <i r="3">
      <x v="441"/>
    </i>
    <i r="3">
      <x v="456"/>
    </i>
    <i r="3">
      <x v="484"/>
    </i>
    <i r="3">
      <x v="503"/>
    </i>
    <i r="3">
      <x v="512"/>
    </i>
    <i r="3">
      <x v="571"/>
    </i>
    <i r="3">
      <x v="572"/>
    </i>
    <i r="3">
      <x v="624"/>
    </i>
    <i r="3">
      <x v="633"/>
    </i>
    <i r="3">
      <x v="634"/>
    </i>
    <i r="3">
      <x v="636"/>
    </i>
    <i r="3">
      <x v="651"/>
    </i>
    <i r="3">
      <x v="701"/>
    </i>
    <i r="3">
      <x v="889"/>
    </i>
    <i r="3">
      <x v="947"/>
    </i>
    <i r="3">
      <x v="1037"/>
    </i>
    <i r="3">
      <x v="1099"/>
    </i>
    <i t="default" r="2">
      <x v="4"/>
    </i>
    <i t="default" r="1">
      <x v="221"/>
    </i>
    <i r="1">
      <x v="226"/>
      <x v="4"/>
      <x v="246"/>
    </i>
    <i r="3">
      <x v="252"/>
    </i>
    <i t="default" r="2">
      <x v="4"/>
    </i>
    <i t="default" r="1">
      <x v="226"/>
    </i>
    <i t="default">
      <x v="50"/>
    </i>
    <i>
      <x v="51"/>
      <x v="198"/>
      <x v="4"/>
      <x v="6"/>
    </i>
    <i r="3">
      <x v="51"/>
    </i>
    <i r="3">
      <x v="54"/>
    </i>
    <i r="3">
      <x v="55"/>
    </i>
    <i r="3">
      <x v="73"/>
    </i>
    <i r="3">
      <x v="161"/>
    </i>
    <i r="3">
      <x v="202"/>
    </i>
    <i r="3">
      <x v="222"/>
    </i>
    <i r="3">
      <x v="224"/>
    </i>
    <i r="3">
      <x v="299"/>
    </i>
    <i r="3">
      <x v="354"/>
    </i>
    <i r="3">
      <x v="609"/>
    </i>
    <i r="3">
      <x v="699"/>
    </i>
    <i r="3">
      <x v="743"/>
    </i>
    <i r="3">
      <x v="853"/>
    </i>
    <i r="3">
      <x v="917"/>
    </i>
    <i r="3">
      <x v="959"/>
    </i>
    <i r="3">
      <x v="1054"/>
    </i>
    <i r="3">
      <x v="1114"/>
    </i>
    <i r="3">
      <x v="1160"/>
    </i>
    <i t="default" r="2">
      <x v="4"/>
    </i>
    <i t="default" r="1">
      <x v="198"/>
    </i>
    <i r="1">
      <x v="206"/>
      <x v="3"/>
      <x v="46"/>
    </i>
    <i r="3">
      <x v="66"/>
    </i>
    <i r="3">
      <x v="146"/>
    </i>
    <i t="default" r="2">
      <x v="3"/>
    </i>
    <i t="default" r="1">
      <x v="206"/>
    </i>
    <i r="1">
      <x v="217"/>
      <x v="3"/>
      <x v="46"/>
    </i>
    <i r="3">
      <x v="125"/>
    </i>
    <i r="3">
      <x v="156"/>
    </i>
    <i t="default" r="2">
      <x v="3"/>
    </i>
    <i t="default" r="1">
      <x v="217"/>
    </i>
    <i r="1">
      <x v="220"/>
      <x v="4"/>
      <x v="6"/>
    </i>
    <i r="3">
      <x v="16"/>
    </i>
    <i r="3">
      <x v="20"/>
    </i>
    <i r="3">
      <x v="32"/>
    </i>
    <i r="3">
      <x v="42"/>
    </i>
    <i r="3">
      <x v="62"/>
    </i>
    <i r="3">
      <x v="99"/>
    </i>
    <i r="3">
      <x v="110"/>
    </i>
    <i r="3">
      <x v="155"/>
    </i>
    <i r="3">
      <x v="160"/>
    </i>
    <i r="3">
      <x v="194"/>
    </i>
    <i r="3">
      <x v="215"/>
    </i>
    <i r="3">
      <x v="276"/>
    </i>
    <i r="3">
      <x v="284"/>
    </i>
    <i r="3">
      <x v="285"/>
    </i>
    <i r="3">
      <x v="447"/>
    </i>
    <i r="3">
      <x v="449"/>
    </i>
    <i r="3">
      <x v="514"/>
    </i>
    <i r="3">
      <x v="585"/>
    </i>
    <i r="3">
      <x v="626"/>
    </i>
    <i r="3">
      <x v="639"/>
    </i>
    <i r="3">
      <x v="648"/>
    </i>
    <i r="3">
      <x v="798"/>
    </i>
    <i r="3">
      <x v="863"/>
    </i>
    <i r="3">
      <x v="958"/>
    </i>
    <i r="3">
      <x v="1106"/>
    </i>
    <i r="3">
      <x v="1157"/>
    </i>
    <i t="default" r="2">
      <x v="4"/>
    </i>
    <i t="default" r="1">
      <x v="220"/>
    </i>
    <i t="default">
      <x v="51"/>
    </i>
    <i>
      <x v="52"/>
      <x v="197"/>
      <x v="4"/>
      <x v="56"/>
    </i>
    <i r="3">
      <x v="105"/>
    </i>
    <i r="3">
      <x v="152"/>
    </i>
    <i r="3">
      <x v="154"/>
    </i>
    <i r="3">
      <x v="200"/>
    </i>
    <i r="3">
      <x v="279"/>
    </i>
    <i r="3">
      <x v="306"/>
    </i>
    <i r="3">
      <x v="314"/>
    </i>
    <i r="3">
      <x v="335"/>
    </i>
    <i r="3">
      <x v="573"/>
    </i>
    <i r="3">
      <x v="875"/>
    </i>
    <i r="3">
      <x v="947"/>
    </i>
    <i r="3">
      <x v="994"/>
    </i>
    <i r="3">
      <x v="1151"/>
    </i>
    <i r="3">
      <x v="1247"/>
    </i>
    <i r="3">
      <x v="1272"/>
    </i>
    <i r="3">
      <x v="1363"/>
    </i>
    <i r="3">
      <x v="1367"/>
    </i>
    <i r="3">
      <x v="1393"/>
    </i>
    <i t="default" r="2">
      <x v="4"/>
    </i>
    <i t="default" r="1">
      <x v="197"/>
    </i>
    <i r="1">
      <x v="218"/>
      <x v="3"/>
      <x v="65"/>
    </i>
    <i r="3">
      <x v="92"/>
    </i>
    <i r="3">
      <x v="146"/>
    </i>
    <i r="3">
      <x v="151"/>
    </i>
    <i r="3">
      <x v="179"/>
    </i>
    <i r="3">
      <x v="185"/>
    </i>
    <i r="3">
      <x v="362"/>
    </i>
    <i r="3">
      <x v="430"/>
    </i>
    <i r="3">
      <x v="554"/>
    </i>
    <i r="3">
      <x v="582"/>
    </i>
    <i r="3">
      <x v="684"/>
    </i>
    <i t="default" r="2">
      <x v="3"/>
    </i>
    <i t="default" r="1">
      <x v="218"/>
    </i>
    <i t="default">
      <x v="52"/>
    </i>
    <i>
      <x v="53"/>
      <x v="195"/>
      <x v="4"/>
      <x v="16"/>
    </i>
    <i r="3">
      <x v="287"/>
    </i>
    <i r="3">
      <x v="390"/>
    </i>
    <i r="3">
      <x v="1222"/>
    </i>
    <i r="3">
      <x v="1365"/>
    </i>
    <i t="default" r="2">
      <x v="4"/>
    </i>
    <i t="default" r="1">
      <x v="195"/>
    </i>
    <i t="default">
      <x v="53"/>
    </i>
    <i>
      <x v="54"/>
      <x v="227"/>
      <x v="4"/>
      <x v="675"/>
    </i>
    <i t="default" r="2">
      <x v="4"/>
    </i>
    <i t="default" r="1">
      <x v="227"/>
    </i>
    <i t="default">
      <x v="54"/>
    </i>
    <i>
      <x v="55"/>
      <x v="230"/>
      <x v="4"/>
      <x v="86"/>
    </i>
    <i t="default" r="2">
      <x v="4"/>
    </i>
    <i t="default" r="1">
      <x v="230"/>
    </i>
    <i t="default">
      <x v="55"/>
    </i>
    <i>
      <x v="56"/>
      <x v="223"/>
      <x v="4"/>
      <x v="282"/>
    </i>
    <i r="3">
      <x v="814"/>
    </i>
    <i r="3">
      <x v="1211"/>
    </i>
    <i r="3">
      <x v="1422"/>
    </i>
    <i t="default" r="2">
      <x v="4"/>
    </i>
    <i t="default" r="1">
      <x v="223"/>
    </i>
    <i r="1">
      <x v="225"/>
      <x v="3"/>
      <x v="54"/>
    </i>
    <i r="3">
      <x v="387"/>
    </i>
    <i r="3">
      <x v="769"/>
    </i>
    <i t="default" r="2">
      <x v="3"/>
    </i>
    <i t="default" r="1">
      <x v="225"/>
    </i>
    <i r="1">
      <x v="240"/>
      <x v="4"/>
      <x v="80"/>
    </i>
    <i r="3">
      <x v="698"/>
    </i>
    <i t="default" r="2">
      <x v="4"/>
    </i>
    <i t="default" r="1">
      <x v="240"/>
    </i>
    <i r="1">
      <x v="246"/>
      <x v="4"/>
      <x v="10"/>
    </i>
    <i r="3">
      <x v="16"/>
    </i>
    <i r="3">
      <x v="20"/>
    </i>
    <i r="3">
      <x v="44"/>
    </i>
    <i r="3">
      <x v="54"/>
    </i>
    <i r="3">
      <x v="126"/>
    </i>
    <i r="3">
      <x v="133"/>
    </i>
    <i r="3">
      <x v="179"/>
    </i>
    <i r="3">
      <x v="190"/>
    </i>
    <i r="3">
      <x v="263"/>
    </i>
    <i r="3">
      <x v="461"/>
    </i>
    <i r="3">
      <x v="1248"/>
    </i>
    <i t="default" r="2">
      <x v="4"/>
    </i>
    <i t="default" r="1">
      <x v="246"/>
    </i>
    <i t="default">
      <x v="56"/>
    </i>
    <i>
      <x v="57"/>
      <x v="208"/>
      <x v="3"/>
      <x v="14"/>
    </i>
    <i r="3">
      <x v="46"/>
    </i>
    <i r="3">
      <x v="48"/>
    </i>
    <i r="3">
      <x v="52"/>
    </i>
    <i r="3">
      <x v="55"/>
    </i>
    <i r="3">
      <x v="62"/>
    </i>
    <i r="3">
      <x v="64"/>
    </i>
    <i r="3">
      <x v="72"/>
    </i>
    <i r="3">
      <x v="98"/>
    </i>
    <i r="3">
      <x v="127"/>
    </i>
    <i r="3">
      <x v="132"/>
    </i>
    <i r="3">
      <x v="141"/>
    </i>
    <i r="3">
      <x v="149"/>
    </i>
    <i r="3">
      <x v="159"/>
    </i>
    <i r="3">
      <x v="164"/>
    </i>
    <i r="3">
      <x v="176"/>
    </i>
    <i r="3">
      <x v="185"/>
    </i>
    <i r="3">
      <x v="257"/>
    </i>
    <i r="3">
      <x v="294"/>
    </i>
    <i r="3">
      <x v="389"/>
    </i>
    <i r="3">
      <x v="683"/>
    </i>
    <i r="3">
      <x v="689"/>
    </i>
    <i r="3">
      <x v="719"/>
    </i>
    <i r="3">
      <x v="1040"/>
    </i>
    <i t="default" r="2">
      <x v="3"/>
    </i>
    <i t="default" r="1">
      <x v="208"/>
    </i>
    <i r="1">
      <x v="214"/>
      <x v="4"/>
      <x v="10"/>
    </i>
    <i r="3">
      <x v="20"/>
    </i>
    <i r="3">
      <x v="27"/>
    </i>
    <i r="3">
      <x v="31"/>
    </i>
    <i r="3">
      <x v="37"/>
    </i>
    <i r="3">
      <x v="46"/>
    </i>
    <i r="3">
      <x v="47"/>
    </i>
    <i r="3">
      <x v="58"/>
    </i>
    <i r="3">
      <x v="64"/>
    </i>
    <i r="3">
      <x v="68"/>
    </i>
    <i r="3">
      <x v="69"/>
    </i>
    <i r="3">
      <x v="71"/>
    </i>
    <i r="3">
      <x v="74"/>
    </i>
    <i r="3">
      <x v="80"/>
    </i>
    <i r="3">
      <x v="91"/>
    </i>
    <i r="3">
      <x v="92"/>
    </i>
    <i r="3">
      <x v="117"/>
    </i>
    <i r="3">
      <x v="121"/>
    </i>
    <i r="3">
      <x v="129"/>
    </i>
    <i r="3">
      <x v="131"/>
    </i>
    <i r="3">
      <x v="149"/>
    </i>
    <i r="3">
      <x v="150"/>
    </i>
    <i r="3">
      <x v="154"/>
    </i>
    <i r="3">
      <x v="170"/>
    </i>
    <i r="3">
      <x v="178"/>
    </i>
    <i r="3">
      <x v="188"/>
    </i>
    <i r="3">
      <x v="221"/>
    </i>
    <i r="3">
      <x v="225"/>
    </i>
    <i r="3">
      <x v="236"/>
    </i>
    <i r="3">
      <x v="266"/>
    </i>
    <i r="3">
      <x v="276"/>
    </i>
    <i r="3">
      <x v="277"/>
    </i>
    <i r="3">
      <x v="310"/>
    </i>
    <i r="3">
      <x v="377"/>
    </i>
    <i r="3">
      <x v="400"/>
    </i>
    <i r="3">
      <x v="445"/>
    </i>
    <i r="3">
      <x v="489"/>
    </i>
    <i r="3">
      <x v="503"/>
    </i>
    <i r="3">
      <x v="515"/>
    </i>
    <i r="3">
      <x v="518"/>
    </i>
    <i r="3">
      <x v="522"/>
    </i>
    <i r="3">
      <x v="533"/>
    </i>
    <i r="3">
      <x v="537"/>
    </i>
    <i r="3">
      <x v="602"/>
    </i>
    <i r="3">
      <x v="612"/>
    </i>
    <i r="3">
      <x v="615"/>
    </i>
    <i r="3">
      <x v="628"/>
    </i>
    <i r="3">
      <x v="637"/>
    </i>
    <i r="3">
      <x v="687"/>
    </i>
    <i r="3">
      <x v="732"/>
    </i>
    <i r="3">
      <x v="762"/>
    </i>
    <i r="3">
      <x v="802"/>
    </i>
    <i r="3">
      <x v="816"/>
    </i>
    <i r="3">
      <x v="961"/>
    </i>
    <i r="3">
      <x v="1012"/>
    </i>
    <i r="3">
      <x v="1090"/>
    </i>
    <i r="3">
      <x v="1099"/>
    </i>
    <i r="3">
      <x v="1161"/>
    </i>
    <i r="3">
      <x v="1162"/>
    </i>
    <i r="3">
      <x v="1168"/>
    </i>
    <i r="3">
      <x v="1177"/>
    </i>
    <i r="3">
      <x v="1185"/>
    </i>
    <i r="3">
      <x v="1226"/>
    </i>
    <i t="default" r="2">
      <x v="4"/>
    </i>
    <i t="default" r="1">
      <x v="214"/>
    </i>
    <i t="default">
      <x v="57"/>
    </i>
    <i>
      <x v="58"/>
      <x v="204"/>
      <x v="3"/>
      <x v="15"/>
    </i>
    <i r="3">
      <x v="26"/>
    </i>
    <i r="3">
      <x v="34"/>
    </i>
    <i r="3">
      <x v="40"/>
    </i>
    <i r="3">
      <x v="49"/>
    </i>
    <i r="3">
      <x v="62"/>
    </i>
    <i r="3">
      <x v="69"/>
    </i>
    <i r="3">
      <x v="85"/>
    </i>
    <i r="3">
      <x v="98"/>
    </i>
    <i r="3">
      <x v="102"/>
    </i>
    <i r="3">
      <x v="121"/>
    </i>
    <i r="3">
      <x v="125"/>
    </i>
    <i r="3">
      <x v="137"/>
    </i>
    <i r="3">
      <x v="165"/>
    </i>
    <i r="3">
      <x v="196"/>
    </i>
    <i r="3">
      <x v="213"/>
    </i>
    <i r="3">
      <x v="227"/>
    </i>
    <i t="default" r="2">
      <x v="3"/>
    </i>
    <i t="default" r="1">
      <x v="204"/>
    </i>
    <i r="1">
      <x v="213"/>
      <x v="4"/>
      <x v="8"/>
    </i>
    <i r="3">
      <x v="26"/>
    </i>
    <i r="3">
      <x v="64"/>
    </i>
    <i r="3">
      <x v="66"/>
    </i>
    <i r="3">
      <x v="86"/>
    </i>
    <i r="3">
      <x v="87"/>
    </i>
    <i r="3">
      <x v="91"/>
    </i>
    <i r="3">
      <x v="92"/>
    </i>
    <i r="3">
      <x v="96"/>
    </i>
    <i r="3">
      <x v="111"/>
    </i>
    <i r="3">
      <x v="115"/>
    </i>
    <i r="3">
      <x v="117"/>
    </i>
    <i r="3">
      <x v="119"/>
    </i>
    <i r="3">
      <x v="126"/>
    </i>
    <i r="3">
      <x v="134"/>
    </i>
    <i r="3">
      <x v="135"/>
    </i>
    <i r="3">
      <x v="146"/>
    </i>
    <i r="3">
      <x v="147"/>
    </i>
    <i r="3">
      <x v="148"/>
    </i>
    <i r="3">
      <x v="153"/>
    </i>
    <i r="3">
      <x v="164"/>
    </i>
    <i r="3">
      <x v="199"/>
    </i>
    <i r="3">
      <x v="200"/>
    </i>
    <i r="3">
      <x v="202"/>
    </i>
    <i r="3">
      <x v="219"/>
    </i>
    <i r="3">
      <x v="234"/>
    </i>
    <i r="3">
      <x v="236"/>
    </i>
    <i r="3">
      <x v="237"/>
    </i>
    <i r="3">
      <x v="264"/>
    </i>
    <i r="3">
      <x v="272"/>
    </i>
    <i r="3">
      <x v="302"/>
    </i>
    <i r="3">
      <x v="304"/>
    </i>
    <i r="3">
      <x v="333"/>
    </i>
    <i r="3">
      <x v="335"/>
    </i>
    <i r="3">
      <x v="360"/>
    </i>
    <i r="3">
      <x v="370"/>
    </i>
    <i r="3">
      <x v="374"/>
    </i>
    <i r="3">
      <x v="398"/>
    </i>
    <i r="3">
      <x v="437"/>
    </i>
    <i r="3">
      <x v="446"/>
    </i>
    <i r="3">
      <x v="457"/>
    </i>
    <i r="3">
      <x v="496"/>
    </i>
    <i r="3">
      <x v="499"/>
    </i>
    <i r="3">
      <x v="543"/>
    </i>
    <i r="3">
      <x v="552"/>
    </i>
    <i r="3">
      <x v="587"/>
    </i>
    <i r="3">
      <x v="593"/>
    </i>
    <i r="3">
      <x v="604"/>
    </i>
    <i r="3">
      <x v="613"/>
    </i>
    <i r="3">
      <x v="653"/>
    </i>
    <i r="3">
      <x v="663"/>
    </i>
    <i r="3">
      <x v="678"/>
    </i>
    <i r="3">
      <x v="690"/>
    </i>
    <i r="3">
      <x v="739"/>
    </i>
    <i r="3">
      <x v="751"/>
    </i>
    <i r="3">
      <x v="755"/>
    </i>
    <i r="3">
      <x v="821"/>
    </i>
    <i r="3">
      <x v="935"/>
    </i>
    <i r="3">
      <x v="976"/>
    </i>
    <i r="3">
      <x v="1008"/>
    </i>
    <i r="3">
      <x v="1083"/>
    </i>
    <i r="3">
      <x v="1114"/>
    </i>
    <i r="3">
      <x v="1145"/>
    </i>
    <i r="3">
      <x v="1159"/>
    </i>
    <i t="default" r="2">
      <x v="4"/>
    </i>
    <i t="default" r="1">
      <x v="213"/>
    </i>
    <i r="1">
      <x v="234"/>
      <x v="4"/>
      <x v="36"/>
    </i>
    <i r="3">
      <x v="103"/>
    </i>
    <i r="3">
      <x v="274"/>
    </i>
    <i r="3">
      <x v="322"/>
    </i>
    <i r="3">
      <x v="596"/>
    </i>
    <i r="3">
      <x v="685"/>
    </i>
    <i r="3">
      <x v="777"/>
    </i>
    <i r="3">
      <x v="778"/>
    </i>
    <i r="3">
      <x v="1221"/>
    </i>
    <i t="default" r="2">
      <x v="4"/>
    </i>
    <i t="default" r="1">
      <x v="234"/>
    </i>
    <i r="1">
      <x v="255"/>
      <x v="3"/>
      <x v="26"/>
    </i>
    <i r="3">
      <x v="56"/>
    </i>
    <i r="3">
      <x v="71"/>
    </i>
    <i r="3">
      <x v="128"/>
    </i>
    <i r="3">
      <x v="244"/>
    </i>
    <i r="3">
      <x v="247"/>
    </i>
    <i r="3">
      <x v="255"/>
    </i>
    <i r="3">
      <x v="290"/>
    </i>
    <i t="default" r="2">
      <x v="3"/>
    </i>
    <i t="default" r="1">
      <x v="255"/>
    </i>
    <i t="default">
      <x v="58"/>
    </i>
    <i>
      <x v="59"/>
      <x v="202"/>
      <x v="3"/>
      <x v="46"/>
    </i>
    <i r="3">
      <x v="61"/>
    </i>
    <i r="3">
      <x v="65"/>
    </i>
    <i r="3">
      <x v="72"/>
    </i>
    <i r="3">
      <x v="75"/>
    </i>
    <i r="3">
      <x v="94"/>
    </i>
    <i r="3">
      <x v="99"/>
    </i>
    <i r="3">
      <x v="107"/>
    </i>
    <i r="3">
      <x v="108"/>
    </i>
    <i r="3">
      <x v="111"/>
    </i>
    <i r="3">
      <x v="113"/>
    </i>
    <i r="3">
      <x v="121"/>
    </i>
    <i r="3">
      <x v="124"/>
    </i>
    <i r="3">
      <x v="126"/>
    </i>
    <i r="3">
      <x v="127"/>
    </i>
    <i r="3">
      <x v="146"/>
    </i>
    <i r="3">
      <x v="194"/>
    </i>
    <i r="3">
      <x v="206"/>
    </i>
    <i r="3">
      <x v="255"/>
    </i>
    <i r="3">
      <x v="361"/>
    </i>
    <i r="3">
      <x v="367"/>
    </i>
    <i r="3">
      <x v="413"/>
    </i>
    <i r="3">
      <x v="428"/>
    </i>
    <i r="3">
      <x v="432"/>
    </i>
    <i r="3">
      <x v="443"/>
    </i>
    <i r="3">
      <x v="503"/>
    </i>
    <i r="3">
      <x v="507"/>
    </i>
    <i r="3">
      <x v="564"/>
    </i>
    <i r="3">
      <x v="656"/>
    </i>
    <i t="default" r="2">
      <x v="3"/>
    </i>
    <i t="default" r="1">
      <x v="202"/>
    </i>
    <i r="1">
      <x v="211"/>
      <x v="4"/>
      <x v="10"/>
    </i>
    <i r="3">
      <x v="46"/>
    </i>
    <i r="3">
      <x v="47"/>
    </i>
    <i r="3">
      <x v="54"/>
    </i>
    <i r="3">
      <x v="60"/>
    </i>
    <i r="3">
      <x v="68"/>
    </i>
    <i r="3">
      <x v="71"/>
    </i>
    <i r="3">
      <x v="81"/>
    </i>
    <i r="3">
      <x v="82"/>
    </i>
    <i r="3">
      <x v="84"/>
    </i>
    <i r="3">
      <x v="92"/>
    </i>
    <i r="3">
      <x v="104"/>
    </i>
    <i r="3">
      <x v="120"/>
    </i>
    <i r="3">
      <x v="122"/>
    </i>
    <i r="3">
      <x v="127"/>
    </i>
    <i r="3">
      <x v="131"/>
    </i>
    <i r="3">
      <x v="136"/>
    </i>
    <i r="3">
      <x v="143"/>
    </i>
    <i r="3">
      <x v="147"/>
    </i>
    <i r="3">
      <x v="157"/>
    </i>
    <i r="3">
      <x v="174"/>
    </i>
    <i r="3">
      <x v="176"/>
    </i>
    <i r="3">
      <x v="179"/>
    </i>
    <i r="3">
      <x v="182"/>
    </i>
    <i r="3">
      <x v="184"/>
    </i>
    <i r="3">
      <x v="205"/>
    </i>
    <i r="3">
      <x v="217"/>
    </i>
    <i r="3">
      <x v="232"/>
    </i>
    <i r="3">
      <x v="233"/>
    </i>
    <i r="3">
      <x v="255"/>
    </i>
    <i r="3">
      <x v="258"/>
    </i>
    <i r="3">
      <x v="270"/>
    </i>
    <i r="3">
      <x v="272"/>
    </i>
    <i r="3">
      <x v="276"/>
    </i>
    <i r="3">
      <x v="305"/>
    </i>
    <i r="3">
      <x v="314"/>
    </i>
    <i r="3">
      <x v="317"/>
    </i>
    <i r="3">
      <x v="339"/>
    </i>
    <i r="3">
      <x v="340"/>
    </i>
    <i r="3">
      <x v="343"/>
    </i>
    <i r="3">
      <x v="346"/>
    </i>
    <i r="3">
      <x v="368"/>
    </i>
    <i r="3">
      <x v="373"/>
    </i>
    <i r="3">
      <x v="380"/>
    </i>
    <i r="3">
      <x v="390"/>
    </i>
    <i r="3">
      <x v="391"/>
    </i>
    <i r="3">
      <x v="393"/>
    </i>
    <i r="3">
      <x v="394"/>
    </i>
    <i r="3">
      <x v="412"/>
    </i>
    <i r="3">
      <x v="440"/>
    </i>
    <i r="3">
      <x v="445"/>
    </i>
    <i r="3">
      <x v="465"/>
    </i>
    <i r="3">
      <x v="470"/>
    </i>
    <i r="3">
      <x v="479"/>
    </i>
    <i r="3">
      <x v="491"/>
    </i>
    <i r="3">
      <x v="496"/>
    </i>
    <i r="3">
      <x v="515"/>
    </i>
    <i r="3">
      <x v="525"/>
    </i>
    <i r="3">
      <x v="533"/>
    </i>
    <i r="3">
      <x v="546"/>
    </i>
    <i r="3">
      <x v="567"/>
    </i>
    <i r="3">
      <x v="581"/>
    </i>
    <i r="3">
      <x v="586"/>
    </i>
    <i r="3">
      <x v="592"/>
    </i>
    <i r="3">
      <x v="641"/>
    </i>
    <i r="3">
      <x v="647"/>
    </i>
    <i r="3">
      <x v="667"/>
    </i>
    <i r="3">
      <x v="669"/>
    </i>
    <i r="3">
      <x v="679"/>
    </i>
    <i r="3">
      <x v="702"/>
    </i>
    <i r="3">
      <x v="732"/>
    </i>
    <i r="3">
      <x v="749"/>
    </i>
    <i r="3">
      <x v="782"/>
    </i>
    <i r="3">
      <x v="783"/>
    </i>
    <i r="3">
      <x v="789"/>
    </i>
    <i r="3">
      <x v="791"/>
    </i>
    <i r="3">
      <x v="799"/>
    </i>
    <i r="3">
      <x v="819"/>
    </i>
    <i r="3">
      <x v="835"/>
    </i>
    <i r="3">
      <x v="837"/>
    </i>
    <i r="3">
      <x v="866"/>
    </i>
    <i r="3">
      <x v="950"/>
    </i>
    <i r="3">
      <x v="998"/>
    </i>
    <i r="3">
      <x v="1002"/>
    </i>
    <i r="3">
      <x v="1032"/>
    </i>
    <i r="3">
      <x v="1033"/>
    </i>
    <i r="3">
      <x v="1050"/>
    </i>
    <i r="3">
      <x v="1181"/>
    </i>
    <i r="3">
      <x v="1235"/>
    </i>
    <i r="3">
      <x v="1331"/>
    </i>
    <i r="3">
      <x v="1353"/>
    </i>
    <i r="3">
      <x v="1378"/>
    </i>
    <i t="default" r="2">
      <x v="4"/>
    </i>
    <i t="default" r="1">
      <x v="211"/>
    </i>
    <i r="1">
      <x v="258"/>
      <x v="4"/>
      <x v="10"/>
    </i>
    <i r="3">
      <x v="16"/>
    </i>
    <i r="3">
      <x v="44"/>
    </i>
    <i r="3">
      <x v="65"/>
    </i>
    <i r="3">
      <x v="114"/>
    </i>
    <i r="3">
      <x v="195"/>
    </i>
    <i r="3">
      <x v="202"/>
    </i>
    <i r="3">
      <x v="729"/>
    </i>
    <i r="3">
      <x v="1293"/>
    </i>
    <i t="default" r="2">
      <x v="4"/>
    </i>
    <i t="default" r="1">
      <x v="258"/>
    </i>
    <i t="default">
      <x v="59"/>
    </i>
    <i>
      <x v="60"/>
      <x v="224"/>
      <x v="3"/>
      <x v="56"/>
    </i>
    <i t="default" r="2">
      <x v="3"/>
    </i>
    <i t="default" r="1">
      <x v="224"/>
    </i>
    <i r="1">
      <x v="228"/>
      <x v="4"/>
      <x v="210"/>
    </i>
    <i t="default" r="2">
      <x v="4"/>
    </i>
    <i t="default" r="1">
      <x v="228"/>
    </i>
    <i t="default">
      <x v="60"/>
    </i>
    <i>
      <x v="61"/>
      <x v="243"/>
      <x v="4"/>
      <x v="16"/>
    </i>
    <i r="3">
      <x v="46"/>
    </i>
    <i r="3">
      <x v="350"/>
    </i>
    <i t="default" r="2">
      <x v="4"/>
    </i>
    <i t="default" r="1">
      <x v="243"/>
    </i>
    <i r="1">
      <x v="251"/>
      <x v="3"/>
      <x v="26"/>
    </i>
    <i r="3">
      <x v="36"/>
    </i>
    <i t="default" r="2">
      <x v="3"/>
    </i>
    <i t="default" r="1">
      <x v="251"/>
    </i>
    <i t="default">
      <x v="61"/>
    </i>
    <i>
      <x v="62"/>
      <x v="268"/>
      <x v="4"/>
      <x v="250"/>
    </i>
    <i r="3">
      <x v="329"/>
    </i>
    <i r="3">
      <x v="402"/>
    </i>
    <i r="3">
      <x v="1173"/>
    </i>
    <i t="default" r="2">
      <x v="4"/>
    </i>
    <i t="default" r="1">
      <x v="268"/>
    </i>
    <i t="default">
      <x v="62"/>
    </i>
    <i>
      <x v="63"/>
      <x v="239"/>
      <x v="4"/>
      <x v="56"/>
    </i>
    <i r="3">
      <x v="112"/>
    </i>
    <i r="3">
      <x v="137"/>
    </i>
    <i r="3">
      <x v="170"/>
    </i>
    <i r="3">
      <x v="335"/>
    </i>
    <i r="3">
      <x v="680"/>
    </i>
    <i r="3">
      <x v="727"/>
    </i>
    <i r="3">
      <x v="865"/>
    </i>
    <i r="3">
      <x v="895"/>
    </i>
    <i r="3">
      <x v="1078"/>
    </i>
    <i r="3">
      <x v="1079"/>
    </i>
    <i t="default" r="2">
      <x v="4"/>
    </i>
    <i t="default" r="1">
      <x v="239"/>
    </i>
    <i r="1">
      <x v="248"/>
      <x v="3"/>
      <x v="28"/>
    </i>
    <i r="3">
      <x v="56"/>
    </i>
    <i r="3">
      <x v="62"/>
    </i>
    <i r="3">
      <x v="72"/>
    </i>
    <i r="3">
      <x v="88"/>
    </i>
    <i r="3">
      <x v="92"/>
    </i>
    <i r="3">
      <x v="123"/>
    </i>
    <i r="3">
      <x v="143"/>
    </i>
    <i r="3">
      <x v="172"/>
    </i>
    <i r="3">
      <x v="232"/>
    </i>
    <i t="default" r="2">
      <x v="3"/>
    </i>
    <i t="default" r="1">
      <x v="248"/>
    </i>
    <i t="default">
      <x v="63"/>
    </i>
    <i>
      <x v="64"/>
      <x v="235"/>
      <x v="4"/>
      <x v="14"/>
    </i>
    <i r="3">
      <x v="46"/>
    </i>
    <i r="3">
      <x v="47"/>
    </i>
    <i r="3">
      <x v="53"/>
    </i>
    <i r="3">
      <x v="54"/>
    </i>
    <i r="3">
      <x v="55"/>
    </i>
    <i r="3">
      <x v="57"/>
    </i>
    <i r="3">
      <x v="60"/>
    </i>
    <i r="3">
      <x v="69"/>
    </i>
    <i r="3">
      <x v="78"/>
    </i>
    <i r="3">
      <x v="99"/>
    </i>
    <i r="3">
      <x v="102"/>
    </i>
    <i r="3">
      <x v="132"/>
    </i>
    <i r="3">
      <x v="133"/>
    </i>
    <i r="3">
      <x v="141"/>
    </i>
    <i r="3">
      <x v="164"/>
    </i>
    <i r="3">
      <x v="170"/>
    </i>
    <i r="3">
      <x v="188"/>
    </i>
    <i r="3">
      <x v="192"/>
    </i>
    <i r="3">
      <x v="216"/>
    </i>
    <i r="3">
      <x v="221"/>
    </i>
    <i r="3">
      <x v="261"/>
    </i>
    <i r="3">
      <x v="275"/>
    </i>
    <i r="3">
      <x v="282"/>
    </i>
    <i r="3">
      <x v="297"/>
    </i>
    <i r="3">
      <x v="330"/>
    </i>
    <i r="3">
      <x v="346"/>
    </i>
    <i r="3">
      <x v="386"/>
    </i>
    <i r="3">
      <x v="408"/>
    </i>
    <i r="3">
      <x v="468"/>
    </i>
    <i r="3">
      <x v="480"/>
    </i>
    <i r="3">
      <x v="494"/>
    </i>
    <i r="3">
      <x v="510"/>
    </i>
    <i r="3">
      <x v="542"/>
    </i>
    <i r="3">
      <x v="547"/>
    </i>
    <i r="3">
      <x v="605"/>
    </i>
    <i r="3">
      <x v="646"/>
    </i>
    <i r="3">
      <x v="674"/>
    </i>
    <i r="3">
      <x v="690"/>
    </i>
    <i r="3">
      <x v="693"/>
    </i>
    <i r="3">
      <x v="715"/>
    </i>
    <i r="3">
      <x v="815"/>
    </i>
    <i r="3">
      <x v="821"/>
    </i>
    <i r="3">
      <x v="858"/>
    </i>
    <i r="3">
      <x v="864"/>
    </i>
    <i r="3">
      <x v="874"/>
    </i>
    <i r="3">
      <x v="885"/>
    </i>
    <i r="3">
      <x v="901"/>
    </i>
    <i r="3">
      <x v="917"/>
    </i>
    <i r="3">
      <x v="965"/>
    </i>
    <i r="3">
      <x v="1007"/>
    </i>
    <i r="3">
      <x v="1133"/>
    </i>
    <i r="3">
      <x v="1139"/>
    </i>
    <i r="3">
      <x v="1203"/>
    </i>
    <i r="3">
      <x v="1219"/>
    </i>
    <i r="3">
      <x v="1278"/>
    </i>
    <i r="3">
      <x v="1287"/>
    </i>
    <i r="3">
      <x v="1315"/>
    </i>
    <i r="3">
      <x v="1316"/>
    </i>
    <i r="3">
      <x v="1364"/>
    </i>
    <i t="default" r="2">
      <x v="4"/>
    </i>
    <i t="default" r="1">
      <x v="235"/>
    </i>
    <i r="1">
      <x v="252"/>
      <x v="3"/>
      <x v="5"/>
    </i>
    <i r="3">
      <x v="11"/>
    </i>
    <i r="3">
      <x v="12"/>
    </i>
    <i r="3">
      <x v="22"/>
    </i>
    <i r="3">
      <x v="26"/>
    </i>
    <i r="3">
      <x v="28"/>
    </i>
    <i r="3">
      <x v="36"/>
    </i>
    <i r="3">
      <x v="46"/>
    </i>
    <i r="3">
      <x v="60"/>
    </i>
    <i r="3">
      <x v="76"/>
    </i>
    <i r="3">
      <x v="77"/>
    </i>
    <i r="3">
      <x v="83"/>
    </i>
    <i r="3">
      <x v="93"/>
    </i>
    <i r="3">
      <x v="96"/>
    </i>
    <i r="3">
      <x v="137"/>
    </i>
    <i r="3">
      <x v="152"/>
    </i>
    <i r="3">
      <x v="164"/>
    </i>
    <i r="3">
      <x v="196"/>
    </i>
    <i r="3">
      <x v="207"/>
    </i>
    <i r="3">
      <x v="265"/>
    </i>
    <i r="3">
      <x v="330"/>
    </i>
    <i r="3">
      <x v="455"/>
    </i>
    <i r="3">
      <x v="457"/>
    </i>
    <i r="3">
      <x v="565"/>
    </i>
    <i t="default" r="2">
      <x v="3"/>
    </i>
    <i t="default" r="1">
      <x v="252"/>
    </i>
    <i t="default">
      <x v="64"/>
    </i>
    <i>
      <x v="65"/>
      <x v="237"/>
      <x v="4"/>
      <x v="10"/>
    </i>
    <i r="3">
      <x v="16"/>
    </i>
    <i r="3">
      <x v="65"/>
    </i>
    <i r="3">
      <x v="156"/>
    </i>
    <i r="3">
      <x v="372"/>
    </i>
    <i r="3">
      <x v="486"/>
    </i>
    <i r="3">
      <x v="571"/>
    </i>
    <i r="3">
      <x v="596"/>
    </i>
    <i r="3">
      <x v="734"/>
    </i>
    <i r="3">
      <x v="923"/>
    </i>
    <i r="3">
      <x v="946"/>
    </i>
    <i t="default" r="2">
      <x v="4"/>
    </i>
    <i t="default" r="1">
      <x v="237"/>
    </i>
    <i r="1">
      <x v="241"/>
      <x v="4"/>
      <x v="12"/>
    </i>
    <i r="3">
      <x v="17"/>
    </i>
    <i r="3">
      <x v="21"/>
    </i>
    <i r="3">
      <x v="24"/>
    </i>
    <i r="3">
      <x v="32"/>
    </i>
    <i r="3">
      <x v="61"/>
    </i>
    <i r="3">
      <x v="79"/>
    </i>
    <i r="3">
      <x v="125"/>
    </i>
    <i r="3">
      <x v="142"/>
    </i>
    <i r="3">
      <x v="169"/>
    </i>
    <i r="3">
      <x v="214"/>
    </i>
    <i r="3">
      <x v="243"/>
    </i>
    <i r="3">
      <x v="312"/>
    </i>
    <i r="3">
      <x v="457"/>
    </i>
    <i r="3">
      <x v="608"/>
    </i>
    <i r="3">
      <x v="731"/>
    </i>
    <i r="3">
      <x v="800"/>
    </i>
    <i r="3">
      <x v="826"/>
    </i>
    <i r="3">
      <x v="898"/>
    </i>
    <i r="3">
      <x v="1065"/>
    </i>
    <i r="3">
      <x v="1082"/>
    </i>
    <i r="3">
      <x v="1105"/>
    </i>
    <i r="3">
      <x v="1167"/>
    </i>
    <i r="3">
      <x v="1228"/>
    </i>
    <i t="default" r="2">
      <x v="4"/>
    </i>
    <i t="default" r="1">
      <x v="241"/>
    </i>
    <i r="1">
      <x v="250"/>
      <x v="3"/>
      <x v="10"/>
    </i>
    <i r="3">
      <x v="16"/>
    </i>
    <i r="3">
      <x v="51"/>
    </i>
    <i r="3">
      <x v="55"/>
    </i>
    <i r="3">
      <x v="87"/>
    </i>
    <i r="3">
      <x v="92"/>
    </i>
    <i r="3">
      <x v="170"/>
    </i>
    <i t="default" r="2">
      <x v="3"/>
    </i>
    <i t="default" r="1">
      <x v="250"/>
    </i>
    <i r="1">
      <x v="253"/>
      <x v="3"/>
      <x v="10"/>
    </i>
    <i r="3">
      <x v="18"/>
    </i>
    <i r="3">
      <x v="40"/>
    </i>
    <i r="3">
      <x v="52"/>
    </i>
    <i r="3">
      <x v="90"/>
    </i>
    <i r="3">
      <x v="95"/>
    </i>
    <i r="3">
      <x v="107"/>
    </i>
    <i r="3">
      <x v="140"/>
    </i>
    <i r="3">
      <x v="149"/>
    </i>
    <i r="3">
      <x v="156"/>
    </i>
    <i r="3">
      <x v="179"/>
    </i>
    <i r="3">
      <x v="206"/>
    </i>
    <i r="3">
      <x v="222"/>
    </i>
    <i r="3">
      <x v="233"/>
    </i>
    <i r="3">
      <x v="236"/>
    </i>
    <i r="3">
      <x v="248"/>
    </i>
    <i r="3">
      <x v="311"/>
    </i>
    <i t="default" r="2">
      <x v="3"/>
    </i>
    <i t="default" r="1">
      <x v="253"/>
    </i>
    <i t="default">
      <x v="65"/>
    </i>
    <i>
      <x v="66"/>
      <x v="257"/>
      <x v="4"/>
      <x v="162"/>
    </i>
    <i r="3">
      <x v="207"/>
    </i>
    <i r="3">
      <x v="529"/>
    </i>
    <i r="3">
      <x v="758"/>
    </i>
    <i t="default" r="2">
      <x v="4"/>
    </i>
    <i t="default" r="1">
      <x v="257"/>
    </i>
    <i t="default">
      <x v="66"/>
    </i>
    <i>
      <x v="67"/>
      <x v="236"/>
      <x v="4"/>
      <x v="45"/>
    </i>
    <i r="3">
      <x v="52"/>
    </i>
    <i r="3">
      <x v="79"/>
    </i>
    <i r="3">
      <x v="105"/>
    </i>
    <i r="3">
      <x v="214"/>
    </i>
    <i r="3">
      <x v="225"/>
    </i>
    <i r="3">
      <x v="284"/>
    </i>
    <i r="3">
      <x v="436"/>
    </i>
    <i r="3">
      <x v="502"/>
    </i>
    <i r="3">
      <x v="554"/>
    </i>
    <i r="3">
      <x v="814"/>
    </i>
    <i r="3">
      <x v="1238"/>
    </i>
    <i r="3">
      <x v="1239"/>
    </i>
    <i r="3">
      <x v="1267"/>
    </i>
    <i r="3">
      <x v="1398"/>
    </i>
    <i r="3">
      <x v="1409"/>
    </i>
    <i t="default" r="2">
      <x v="4"/>
    </i>
    <i t="default" r="1">
      <x v="236"/>
    </i>
    <i r="1">
      <x v="238"/>
      <x v="4"/>
      <x v="16"/>
    </i>
    <i r="3">
      <x v="193"/>
    </i>
    <i r="3">
      <x v="295"/>
    </i>
    <i r="3">
      <x v="668"/>
    </i>
    <i r="3">
      <x v="697"/>
    </i>
    <i r="3">
      <x v="1291"/>
    </i>
    <i t="default" r="2">
      <x v="4"/>
    </i>
    <i t="default" r="1">
      <x v="238"/>
    </i>
    <i r="1">
      <x v="247"/>
      <x v="3"/>
      <x v="40"/>
    </i>
    <i r="3">
      <x v="43"/>
    </i>
    <i r="3">
      <x v="69"/>
    </i>
    <i r="3">
      <x v="140"/>
    </i>
    <i r="3">
      <x v="149"/>
    </i>
    <i r="3">
      <x v="723"/>
    </i>
    <i t="default" r="2">
      <x v="3"/>
    </i>
    <i t="default" r="1">
      <x v="247"/>
    </i>
    <i r="1">
      <x v="254"/>
      <x v="3"/>
      <x v="37"/>
    </i>
    <i r="3">
      <x v="51"/>
    </i>
    <i r="3">
      <x v="133"/>
    </i>
    <i r="3">
      <x v="170"/>
    </i>
    <i r="3">
      <x v="172"/>
    </i>
    <i r="3">
      <x v="210"/>
    </i>
    <i r="3">
      <x v="315"/>
    </i>
    <i r="3">
      <x v="426"/>
    </i>
    <i r="3">
      <x v="429"/>
    </i>
    <i t="default" r="2">
      <x v="3"/>
    </i>
    <i t="default" r="1">
      <x v="254"/>
    </i>
    <i r="1">
      <x v="290"/>
      <x v="4"/>
      <x v="32"/>
    </i>
    <i r="3">
      <x v="134"/>
    </i>
    <i r="3">
      <x v="268"/>
    </i>
    <i r="3">
      <x v="520"/>
    </i>
    <i r="3">
      <x v="906"/>
    </i>
    <i r="3">
      <x v="989"/>
    </i>
    <i t="default" r="2">
      <x v="4"/>
    </i>
    <i t="default" r="1">
      <x v="290"/>
    </i>
    <i t="default">
      <x v="67"/>
    </i>
    <i>
      <x v="68"/>
      <x v="242"/>
      <x v="4"/>
      <x v="46"/>
    </i>
    <i r="3">
      <x v="108"/>
    </i>
    <i r="3">
      <x v="779"/>
    </i>
    <i t="default" r="2">
      <x v="4"/>
    </i>
    <i t="default" r="1">
      <x v="242"/>
    </i>
    <i r="1">
      <x v="245"/>
      <x v="4"/>
      <x v="32"/>
    </i>
    <i r="3">
      <x v="53"/>
    </i>
    <i r="3">
      <x v="81"/>
    </i>
    <i r="3">
      <x v="84"/>
    </i>
    <i r="3">
      <x v="86"/>
    </i>
    <i r="3">
      <x v="111"/>
    </i>
    <i r="3">
      <x v="120"/>
    </i>
    <i r="3">
      <x v="157"/>
    </i>
    <i r="3">
      <x v="167"/>
    </i>
    <i r="3">
      <x v="190"/>
    </i>
    <i r="3">
      <x v="196"/>
    </i>
    <i r="3">
      <x v="932"/>
    </i>
    <i r="3">
      <x v="1012"/>
    </i>
    <i t="default" r="2">
      <x v="4"/>
    </i>
    <i t="default" r="1">
      <x v="245"/>
    </i>
    <i r="1">
      <x v="256"/>
      <x v="3"/>
      <x v="3"/>
    </i>
    <i r="3">
      <x v="4"/>
    </i>
    <i r="3">
      <x v="10"/>
    </i>
    <i r="3">
      <x v="12"/>
    </i>
    <i r="3">
      <x v="14"/>
    </i>
    <i r="3">
      <x v="20"/>
    </i>
    <i r="3">
      <x v="22"/>
    </i>
    <i r="3">
      <x v="24"/>
    </i>
    <i r="3">
      <x v="32"/>
    </i>
    <i r="3">
      <x v="36"/>
    </i>
    <i r="3">
      <x v="39"/>
    </i>
    <i r="3">
      <x v="43"/>
    </i>
    <i r="3">
      <x v="44"/>
    </i>
    <i r="3">
      <x v="59"/>
    </i>
    <i r="3">
      <x v="63"/>
    </i>
    <i r="3">
      <x v="97"/>
    </i>
    <i t="default" r="2">
      <x v="3"/>
    </i>
    <i t="default" r="1">
      <x v="256"/>
    </i>
    <i t="default">
      <x v="68"/>
    </i>
    <i>
      <x v="69"/>
      <x v="271"/>
      <x v="4"/>
      <x v="11"/>
    </i>
    <i r="3">
      <x v="17"/>
    </i>
    <i t="default" r="2">
      <x v="4"/>
    </i>
    <i t="default" r="1">
      <x v="271"/>
    </i>
    <i t="default">
      <x v="69"/>
    </i>
    <i>
      <x v="70"/>
      <x v="261"/>
      <x v="3"/>
      <x v="43"/>
    </i>
    <i r="3">
      <x v="77"/>
    </i>
    <i r="3">
      <x v="96"/>
    </i>
    <i r="3">
      <x v="152"/>
    </i>
    <i r="3">
      <x v="211"/>
    </i>
    <i r="3">
      <x v="351"/>
    </i>
    <i r="3">
      <x v="880"/>
    </i>
    <i t="default" r="2">
      <x v="3"/>
    </i>
    <i t="default" r="1">
      <x v="261"/>
    </i>
    <i r="1">
      <x v="273"/>
      <x v="4"/>
      <x v="32"/>
    </i>
    <i r="3">
      <x v="51"/>
    </i>
    <i r="3">
      <x v="494"/>
    </i>
    <i r="3">
      <x v="608"/>
    </i>
    <i r="3">
      <x v="719"/>
    </i>
    <i r="3">
      <x v="904"/>
    </i>
    <i r="3">
      <x v="1400"/>
    </i>
    <i r="3">
      <x v="1413"/>
    </i>
    <i t="default" r="2">
      <x v="4"/>
    </i>
    <i t="default" r="1">
      <x v="273"/>
    </i>
    <i t="default">
      <x v="70"/>
    </i>
    <i>
      <x v="71"/>
      <x v="264"/>
      <x v="3"/>
      <x v="76"/>
    </i>
    <i r="3">
      <x v="100"/>
    </i>
    <i r="3">
      <x v="185"/>
    </i>
    <i r="3">
      <x v="194"/>
    </i>
    <i r="3">
      <x v="369"/>
    </i>
    <i r="3">
      <x v="494"/>
    </i>
    <i t="default" r="2">
      <x v="3"/>
    </i>
    <i t="default" r="1">
      <x v="264"/>
    </i>
    <i r="1">
      <x v="266"/>
      <x v="4"/>
      <x v="20"/>
    </i>
    <i r="3">
      <x v="34"/>
    </i>
    <i r="3">
      <x v="46"/>
    </i>
    <i r="3">
      <x v="52"/>
    </i>
    <i r="3">
      <x v="80"/>
    </i>
    <i r="3">
      <x v="92"/>
    </i>
    <i r="3">
      <x v="108"/>
    </i>
    <i r="3">
      <x v="196"/>
    </i>
    <i r="3">
      <x v="218"/>
    </i>
    <i r="3">
      <x v="233"/>
    </i>
    <i r="3">
      <x v="331"/>
    </i>
    <i r="3">
      <x v="416"/>
    </i>
    <i r="3">
      <x v="477"/>
    </i>
    <i r="3">
      <x v="798"/>
    </i>
    <i r="3">
      <x v="1167"/>
    </i>
    <i r="3">
      <x v="1170"/>
    </i>
    <i r="3">
      <x v="1320"/>
    </i>
    <i r="3">
      <x v="1374"/>
    </i>
    <i t="default" r="2">
      <x v="4"/>
    </i>
    <i t="default" r="1">
      <x v="266"/>
    </i>
    <i t="default">
      <x v="71"/>
    </i>
    <i>
      <x v="72"/>
      <x v="276"/>
      <x v="4"/>
      <x v="821"/>
    </i>
    <i t="default" r="2">
      <x v="4"/>
    </i>
    <i t="default" r="1">
      <x v="276"/>
    </i>
    <i t="default">
      <x v="72"/>
    </i>
    <i>
      <x v="73"/>
      <x v="272"/>
      <x v="4"/>
      <x v="26"/>
    </i>
    <i r="3">
      <x v="112"/>
    </i>
    <i r="3">
      <x v="781"/>
    </i>
    <i r="3">
      <x v="1006"/>
    </i>
    <i t="default" r="2">
      <x v="4"/>
    </i>
    <i t="default" r="1">
      <x v="272"/>
    </i>
    <i t="default">
      <x v="73"/>
    </i>
    <i>
      <x v="74"/>
      <x v="265"/>
      <x v="3"/>
      <x v="221"/>
    </i>
    <i r="3">
      <x v="268"/>
    </i>
    <i r="3">
      <x v="327"/>
    </i>
    <i r="3">
      <x v="500"/>
    </i>
    <i r="3">
      <x v="599"/>
    </i>
    <i r="3">
      <x v="846"/>
    </i>
    <i r="3">
      <x v="1347"/>
    </i>
    <i t="default" r="2">
      <x v="3"/>
    </i>
    <i t="default" r="1">
      <x v="265"/>
    </i>
    <i r="1">
      <x v="274"/>
      <x v="4"/>
      <x v="8"/>
    </i>
    <i r="3">
      <x v="10"/>
    </i>
    <i r="3">
      <x v="32"/>
    </i>
    <i r="3">
      <x v="59"/>
    </i>
    <i r="3">
      <x v="107"/>
    </i>
    <i r="3">
      <x v="176"/>
    </i>
    <i r="3">
      <x v="311"/>
    </i>
    <i r="3">
      <x v="334"/>
    </i>
    <i r="3">
      <x v="722"/>
    </i>
    <i r="3">
      <x v="784"/>
    </i>
    <i r="3">
      <x v="1190"/>
    </i>
    <i r="3">
      <x v="1411"/>
    </i>
    <i r="3">
      <x v="1419"/>
    </i>
    <i t="default" r="2">
      <x v="4"/>
    </i>
    <i t="default" r="1">
      <x v="274"/>
    </i>
    <i t="default">
      <x v="74"/>
    </i>
    <i>
      <x v="75"/>
      <x v="260"/>
      <x v="3"/>
      <x v="46"/>
    </i>
    <i r="3">
      <x v="56"/>
    </i>
    <i r="3">
      <x v="70"/>
    </i>
    <i r="3">
      <x v="80"/>
    </i>
    <i r="3">
      <x v="138"/>
    </i>
    <i r="3">
      <x v="150"/>
    </i>
    <i r="3">
      <x v="178"/>
    </i>
    <i r="3">
      <x v="212"/>
    </i>
    <i r="3">
      <x v="214"/>
    </i>
    <i r="3">
      <x v="224"/>
    </i>
    <i r="3">
      <x v="308"/>
    </i>
    <i r="3">
      <x v="318"/>
    </i>
    <i r="3">
      <x v="349"/>
    </i>
    <i r="3">
      <x v="798"/>
    </i>
    <i t="default" r="2">
      <x v="3"/>
    </i>
    <i t="default" r="1">
      <x v="260"/>
    </i>
    <i r="1">
      <x v="269"/>
      <x v="4"/>
      <x v="14"/>
    </i>
    <i r="3">
      <x v="19"/>
    </i>
    <i r="3">
      <x v="24"/>
    </i>
    <i r="3">
      <x v="46"/>
    </i>
    <i r="3">
      <x v="55"/>
    </i>
    <i r="3">
      <x v="60"/>
    </i>
    <i r="3">
      <x v="96"/>
    </i>
    <i r="3">
      <x v="109"/>
    </i>
    <i r="3">
      <x v="144"/>
    </i>
    <i r="3">
      <x v="157"/>
    </i>
    <i r="3">
      <x v="161"/>
    </i>
    <i r="3">
      <x v="164"/>
    </i>
    <i r="3">
      <x v="230"/>
    </i>
    <i r="3">
      <x v="239"/>
    </i>
    <i r="3">
      <x v="317"/>
    </i>
    <i r="3">
      <x v="346"/>
    </i>
    <i r="3">
      <x v="347"/>
    </i>
    <i r="3">
      <x v="424"/>
    </i>
    <i r="3">
      <x v="445"/>
    </i>
    <i r="3">
      <x v="488"/>
    </i>
    <i r="3">
      <x v="513"/>
    </i>
    <i r="3">
      <x v="520"/>
    </i>
    <i r="3">
      <x v="555"/>
    </i>
    <i r="3">
      <x v="609"/>
    </i>
    <i r="3">
      <x v="738"/>
    </i>
    <i r="3">
      <x v="772"/>
    </i>
    <i r="3">
      <x v="836"/>
    </i>
    <i r="3">
      <x v="948"/>
    </i>
    <i r="3">
      <x v="1014"/>
    </i>
    <i r="3">
      <x v="1023"/>
    </i>
    <i r="3">
      <x v="1074"/>
    </i>
    <i r="3">
      <x v="1377"/>
    </i>
    <i r="3">
      <x v="1382"/>
    </i>
    <i t="default" r="2">
      <x v="4"/>
    </i>
    <i t="default" r="1">
      <x v="269"/>
    </i>
    <i r="1">
      <x v="302"/>
      <x v="4"/>
      <x v="1052"/>
    </i>
    <i r="3">
      <x v="1064"/>
    </i>
    <i t="default" r="2">
      <x v="4"/>
    </i>
    <i t="default" r="1">
      <x v="302"/>
    </i>
    <i r="1">
      <x v="308"/>
      <x v="3"/>
      <x v="259"/>
    </i>
    <i r="3">
      <x v="346"/>
    </i>
    <i t="default" r="2">
      <x v="3"/>
    </i>
    <i t="default" r="1">
      <x v="308"/>
    </i>
    <i r="1">
      <x v="310"/>
      <x v="4"/>
      <x v="76"/>
    </i>
    <i r="3">
      <x v="96"/>
    </i>
    <i r="3">
      <x v="145"/>
    </i>
    <i r="3">
      <x v="235"/>
    </i>
    <i r="3">
      <x v="842"/>
    </i>
    <i r="3">
      <x v="894"/>
    </i>
    <i r="3">
      <x v="909"/>
    </i>
    <i r="3">
      <x v="1059"/>
    </i>
    <i t="default" r="2">
      <x v="4"/>
    </i>
    <i t="default" r="1">
      <x v="310"/>
    </i>
    <i r="1">
      <x v="312"/>
      <x v="3"/>
      <x v="76"/>
    </i>
    <i r="3">
      <x v="138"/>
    </i>
    <i t="default" r="2">
      <x v="3"/>
    </i>
    <i t="default" r="1">
      <x v="312"/>
    </i>
    <i t="default">
      <x v="75"/>
    </i>
    <i>
      <x v="76"/>
      <x v="262"/>
      <x v="3"/>
      <x v="8"/>
    </i>
    <i r="3">
      <x v="20"/>
    </i>
    <i r="3">
      <x v="26"/>
    </i>
    <i r="3">
      <x v="36"/>
    </i>
    <i r="3">
      <x v="44"/>
    </i>
    <i r="3">
      <x v="45"/>
    </i>
    <i r="3">
      <x v="48"/>
    </i>
    <i r="3">
      <x v="51"/>
    </i>
    <i r="3">
      <x v="56"/>
    </i>
    <i r="3">
      <x v="62"/>
    </i>
    <i r="3">
      <x v="66"/>
    </i>
    <i r="3">
      <x v="99"/>
    </i>
    <i r="3">
      <x v="101"/>
    </i>
    <i r="3">
      <x v="104"/>
    </i>
    <i r="3">
      <x v="112"/>
    </i>
    <i r="3">
      <x v="161"/>
    </i>
    <i r="3">
      <x v="218"/>
    </i>
    <i r="3">
      <x v="230"/>
    </i>
    <i r="3">
      <x v="238"/>
    </i>
    <i r="3">
      <x v="315"/>
    </i>
    <i r="3">
      <x v="322"/>
    </i>
    <i r="3">
      <x v="348"/>
    </i>
    <i r="3">
      <x v="373"/>
    </i>
    <i r="3">
      <x v="392"/>
    </i>
    <i r="3">
      <x v="459"/>
    </i>
    <i r="3">
      <x v="518"/>
    </i>
    <i t="default" r="2">
      <x v="3"/>
    </i>
    <i t="default" r="1">
      <x v="262"/>
    </i>
    <i r="1">
      <x v="267"/>
      <x v="4"/>
      <x v="9"/>
    </i>
    <i r="3">
      <x v="13"/>
    </i>
    <i r="3">
      <x v="14"/>
    </i>
    <i r="3">
      <x v="17"/>
    </i>
    <i r="3">
      <x v="24"/>
    </i>
    <i r="3">
      <x v="30"/>
    </i>
    <i r="3">
      <x v="32"/>
    </i>
    <i r="3">
      <x v="60"/>
    </i>
    <i r="3">
      <x v="72"/>
    </i>
    <i r="3">
      <x v="74"/>
    </i>
    <i r="3">
      <x v="76"/>
    </i>
    <i r="3">
      <x v="80"/>
    </i>
    <i r="3">
      <x v="81"/>
    </i>
    <i r="3">
      <x v="88"/>
    </i>
    <i r="3">
      <x v="95"/>
    </i>
    <i r="3">
      <x v="96"/>
    </i>
    <i r="3">
      <x v="146"/>
    </i>
    <i r="3">
      <x v="151"/>
    </i>
    <i r="3">
      <x v="156"/>
    </i>
    <i r="3">
      <x v="179"/>
    </i>
    <i r="3">
      <x v="202"/>
    </i>
    <i r="3">
      <x v="206"/>
    </i>
    <i r="3">
      <x v="208"/>
    </i>
    <i r="3">
      <x v="226"/>
    </i>
    <i r="3">
      <x v="259"/>
    </i>
    <i r="3">
      <x v="271"/>
    </i>
    <i r="3">
      <x v="275"/>
    </i>
    <i r="3">
      <x v="294"/>
    </i>
    <i r="3">
      <x v="341"/>
    </i>
    <i r="3">
      <x v="386"/>
    </i>
    <i r="3">
      <x v="423"/>
    </i>
    <i r="3">
      <x v="550"/>
    </i>
    <i r="3">
      <x v="601"/>
    </i>
    <i r="3">
      <x v="912"/>
    </i>
    <i r="3">
      <x v="1036"/>
    </i>
    <i r="3">
      <x v="1126"/>
    </i>
    <i r="3">
      <x v="1211"/>
    </i>
    <i r="3">
      <x v="1237"/>
    </i>
    <i r="3">
      <x v="1252"/>
    </i>
    <i r="3">
      <x v="1304"/>
    </i>
    <i t="default" r="2">
      <x v="4"/>
    </i>
    <i t="default" r="1">
      <x v="267"/>
    </i>
    <i r="1">
      <x v="279"/>
      <x v="4"/>
      <x v="14"/>
    </i>
    <i r="3">
      <x v="98"/>
    </i>
    <i r="3">
      <x v="121"/>
    </i>
    <i r="3">
      <x v="654"/>
    </i>
    <i r="3">
      <x v="703"/>
    </i>
    <i t="default" r="2">
      <x v="4"/>
    </i>
    <i t="default" r="1">
      <x v="279"/>
    </i>
    <i r="1">
      <x v="304"/>
      <x v="4"/>
      <x v="94"/>
    </i>
    <i r="3">
      <x v="564"/>
    </i>
    <i r="3">
      <x v="1391"/>
    </i>
    <i r="3">
      <x v="1404"/>
    </i>
    <i t="default" r="2">
      <x v="4"/>
    </i>
    <i t="default" r="1">
      <x v="304"/>
    </i>
    <i r="1">
      <x v="306"/>
      <x v="3"/>
      <x v="753"/>
    </i>
    <i r="3">
      <x v="966"/>
    </i>
    <i t="default" r="2">
      <x v="3"/>
    </i>
    <i t="default" r="1">
      <x v="306"/>
    </i>
    <i r="1">
      <x v="311"/>
      <x v="4"/>
      <x v="80"/>
    </i>
    <i r="3">
      <x v="146"/>
    </i>
    <i r="3">
      <x v="254"/>
    </i>
    <i r="3">
      <x v="887"/>
    </i>
    <i r="3">
      <x v="891"/>
    </i>
    <i t="default" r="2">
      <x v="4"/>
    </i>
    <i t="default" r="1">
      <x v="311"/>
    </i>
    <i r="1">
      <x v="314"/>
      <x v="3"/>
      <x v="76"/>
    </i>
    <i r="3">
      <x v="92"/>
    </i>
    <i r="3">
      <x v="119"/>
    </i>
    <i t="default" r="2">
      <x v="3"/>
    </i>
    <i t="default" r="1">
      <x v="314"/>
    </i>
    <i t="default">
      <x v="76"/>
    </i>
    <i>
      <x v="77"/>
      <x v="263"/>
      <x v="3"/>
      <x v="8"/>
    </i>
    <i r="3">
      <x v="30"/>
    </i>
    <i r="3">
      <x v="78"/>
    </i>
    <i r="3">
      <x v="156"/>
    </i>
    <i t="default" r="2">
      <x v="3"/>
    </i>
    <i t="default" r="1">
      <x v="263"/>
    </i>
    <i r="1">
      <x v="270"/>
      <x v="4"/>
      <x v="46"/>
    </i>
    <i r="3">
      <x v="65"/>
    </i>
    <i r="3">
      <x v="106"/>
    </i>
    <i r="3">
      <x v="181"/>
    </i>
    <i r="3">
      <x v="577"/>
    </i>
    <i r="3">
      <x v="835"/>
    </i>
    <i r="3">
      <x v="1111"/>
    </i>
    <i t="default" r="2">
      <x v="4"/>
    </i>
    <i t="default" r="1">
      <x v="270"/>
    </i>
    <i r="1">
      <x v="303"/>
      <x v="4"/>
      <x v="1333"/>
    </i>
    <i r="3">
      <x v="1350"/>
    </i>
    <i t="default" r="2">
      <x v="4"/>
    </i>
    <i t="default" r="1">
      <x v="303"/>
    </i>
    <i r="1">
      <x v="307"/>
      <x v="3"/>
      <x v="499"/>
    </i>
    <i r="3">
      <x v="561"/>
    </i>
    <i t="default" r="2">
      <x v="3"/>
    </i>
    <i t="default" r="1">
      <x v="307"/>
    </i>
    <i r="1">
      <x v="309"/>
      <x v="4"/>
      <x v="829"/>
    </i>
    <i r="3">
      <x v="832"/>
    </i>
    <i t="default" r="2">
      <x v="4"/>
    </i>
    <i t="default" r="1">
      <x v="309"/>
    </i>
    <i r="1">
      <x v="313"/>
      <x v="3"/>
      <x v="82"/>
    </i>
    <i r="3">
      <x v="96"/>
    </i>
    <i r="3">
      <x v="230"/>
    </i>
    <i t="default" r="2">
      <x v="3"/>
    </i>
    <i t="default" r="1">
      <x v="313"/>
    </i>
    <i t="default">
      <x v="77"/>
    </i>
    <i>
      <x v="78"/>
      <x v="280"/>
      <x v="4"/>
      <x v="32"/>
    </i>
    <i r="3">
      <x v="56"/>
    </i>
    <i r="3">
      <x v="67"/>
    </i>
    <i r="3">
      <x v="77"/>
    </i>
    <i r="3">
      <x v="88"/>
    </i>
    <i r="3">
      <x v="92"/>
    </i>
    <i r="3">
      <x v="100"/>
    </i>
    <i r="3">
      <x v="116"/>
    </i>
    <i r="3">
      <x v="129"/>
    </i>
    <i r="3">
      <x v="140"/>
    </i>
    <i r="3">
      <x v="172"/>
    </i>
    <i r="3">
      <x v="247"/>
    </i>
    <i r="3">
      <x v="437"/>
    </i>
    <i r="3">
      <x v="476"/>
    </i>
    <i r="3">
      <x v="526"/>
    </i>
    <i r="3">
      <x v="647"/>
    </i>
    <i r="3">
      <x v="936"/>
    </i>
    <i r="3">
      <x v="1006"/>
    </i>
    <i r="3">
      <x v="1124"/>
    </i>
    <i r="3">
      <x v="1233"/>
    </i>
    <i r="3">
      <x v="1332"/>
    </i>
    <i r="3">
      <x v="1387"/>
    </i>
    <i t="default" r="2">
      <x v="4"/>
    </i>
    <i t="default" r="1">
      <x v="280"/>
    </i>
    <i r="1">
      <x v="318"/>
      <x v="3"/>
      <x v="116"/>
    </i>
    <i r="3">
      <x v="176"/>
    </i>
    <i r="3">
      <x v="552"/>
    </i>
    <i r="3">
      <x v="931"/>
    </i>
    <i t="default" r="2">
      <x v="3"/>
    </i>
    <i t="default" r="1">
      <x v="318"/>
    </i>
    <i r="1">
      <x v="321"/>
      <x v="4"/>
      <x v="10"/>
    </i>
    <i r="3">
      <x v="122"/>
    </i>
    <i r="3">
      <x v="307"/>
    </i>
    <i r="3">
      <x v="539"/>
    </i>
    <i r="3">
      <x v="686"/>
    </i>
    <i r="3">
      <x v="1118"/>
    </i>
    <i r="3">
      <x v="1396"/>
    </i>
    <i t="default" r="2">
      <x v="4"/>
    </i>
    <i t="default" r="1">
      <x v="321"/>
    </i>
    <i t="default">
      <x v="78"/>
    </i>
    <i>
      <x v="79"/>
      <x v="278"/>
      <x v="4"/>
      <x v="76"/>
    </i>
    <i r="3">
      <x v="135"/>
    </i>
    <i r="3">
      <x v="273"/>
    </i>
    <i r="3">
      <x v="418"/>
    </i>
    <i r="3">
      <x v="920"/>
    </i>
    <i r="3">
      <x v="1383"/>
    </i>
    <i t="default" r="2">
      <x v="4"/>
    </i>
    <i t="default" r="1">
      <x v="278"/>
    </i>
    <i r="1">
      <x v="283"/>
      <x v="3"/>
      <x v="126"/>
    </i>
    <i r="3">
      <x v="336"/>
    </i>
    <i t="default" r="2">
      <x v="3"/>
    </i>
    <i t="default" r="1">
      <x v="283"/>
    </i>
    <i t="default">
      <x v="79"/>
    </i>
    <i>
      <x v="80"/>
      <x v="277"/>
      <x v="4"/>
      <x v="32"/>
    </i>
    <i r="3">
      <x v="63"/>
    </i>
    <i r="3">
      <x v="110"/>
    </i>
    <i r="3">
      <x v="224"/>
    </i>
    <i r="3">
      <x v="252"/>
    </i>
    <i r="3">
      <x v="282"/>
    </i>
    <i r="3">
      <x v="582"/>
    </i>
    <i r="3">
      <x v="654"/>
    </i>
    <i r="3">
      <x v="1262"/>
    </i>
    <i r="3">
      <x v="1402"/>
    </i>
    <i t="default" r="2">
      <x v="4"/>
    </i>
    <i t="default" r="1">
      <x v="277"/>
    </i>
    <i r="1">
      <x v="284"/>
      <x v="3"/>
      <x v="2"/>
    </i>
    <i r="3">
      <x v="48"/>
    </i>
    <i r="3">
      <x v="164"/>
    </i>
    <i r="3">
      <x v="281"/>
    </i>
    <i t="default" r="2">
      <x v="3"/>
    </i>
    <i t="default" r="1">
      <x v="284"/>
    </i>
    <i r="1">
      <x v="317"/>
      <x v="3"/>
      <x v="52"/>
    </i>
    <i r="3">
      <x v="144"/>
    </i>
    <i r="3">
      <x v="153"/>
    </i>
    <i r="3">
      <x v="496"/>
    </i>
    <i r="3">
      <x v="694"/>
    </i>
    <i t="default" r="2">
      <x v="3"/>
    </i>
    <i t="default" r="1">
      <x v="317"/>
    </i>
    <i r="1">
      <x v="322"/>
      <x v="4"/>
      <x v="124"/>
    </i>
    <i r="3">
      <x v="375"/>
    </i>
    <i r="3">
      <x v="451"/>
    </i>
    <i r="3">
      <x v="643"/>
    </i>
    <i r="3">
      <x v="683"/>
    </i>
    <i r="3">
      <x v="1046"/>
    </i>
    <i r="3">
      <x v="1407"/>
    </i>
    <i t="default" r="2">
      <x v="4"/>
    </i>
    <i t="default" r="1">
      <x v="322"/>
    </i>
    <i t="default">
      <x v="80"/>
    </i>
    <i>
      <x v="81"/>
      <x v="281"/>
      <x v="4"/>
      <x v="5"/>
    </i>
    <i r="3">
      <x v="7"/>
    </i>
    <i r="3">
      <x v="10"/>
    </i>
    <i r="3">
      <x v="14"/>
    </i>
    <i r="3">
      <x v="32"/>
    </i>
    <i r="3">
      <x v="38"/>
    </i>
    <i r="3">
      <x v="100"/>
    </i>
    <i r="3">
      <x v="113"/>
    </i>
    <i r="3">
      <x v="116"/>
    </i>
    <i r="3">
      <x v="132"/>
    </i>
    <i r="3">
      <x v="183"/>
    </i>
    <i r="3">
      <x v="246"/>
    </i>
    <i r="3">
      <x v="256"/>
    </i>
    <i r="3">
      <x v="313"/>
    </i>
    <i r="3">
      <x v="335"/>
    </i>
    <i r="3">
      <x v="340"/>
    </i>
    <i r="3">
      <x v="450"/>
    </i>
    <i r="3">
      <x v="498"/>
    </i>
    <i r="3">
      <x v="556"/>
    </i>
    <i r="3">
      <x v="647"/>
    </i>
    <i r="3">
      <x v="713"/>
    </i>
    <i r="3">
      <x v="803"/>
    </i>
    <i r="3">
      <x v="899"/>
    </i>
    <i r="3">
      <x v="1143"/>
    </i>
    <i r="3">
      <x v="1321"/>
    </i>
    <i r="3">
      <x v="1342"/>
    </i>
    <i r="3">
      <x v="1372"/>
    </i>
    <i r="3">
      <x v="1417"/>
    </i>
    <i t="default" r="2">
      <x v="4"/>
    </i>
    <i t="default" r="1">
      <x v="281"/>
    </i>
    <i r="1">
      <x v="282"/>
      <x v="3"/>
      <x v="8"/>
    </i>
    <i r="3">
      <x v="46"/>
    </i>
    <i r="3">
      <x v="100"/>
    </i>
    <i r="3">
      <x v="114"/>
    </i>
    <i r="3">
      <x v="170"/>
    </i>
    <i r="3">
      <x v="204"/>
    </i>
    <i r="3">
      <x v="369"/>
    </i>
    <i r="3">
      <x v="378"/>
    </i>
    <i t="default" r="2">
      <x v="3"/>
    </i>
    <i t="default" r="1">
      <x v="282"/>
    </i>
    <i t="default">
      <x v="81"/>
    </i>
    <i>
      <x v="82"/>
      <x v="292"/>
      <x v="4"/>
      <x v="32"/>
    </i>
    <i r="3">
      <x v="60"/>
    </i>
    <i r="3">
      <x v="150"/>
    </i>
    <i r="3">
      <x v="193"/>
    </i>
    <i r="3">
      <x v="299"/>
    </i>
    <i r="3">
      <x v="545"/>
    </i>
    <i t="default" r="2">
      <x v="4"/>
    </i>
    <i t="default" r="1">
      <x v="292"/>
    </i>
    <i r="1">
      <x v="296"/>
      <x v="3"/>
      <x v="32"/>
    </i>
    <i r="3">
      <x v="43"/>
    </i>
    <i r="3">
      <x v="118"/>
    </i>
    <i r="3">
      <x v="289"/>
    </i>
    <i t="default" r="2">
      <x v="3"/>
    </i>
    <i t="default" r="1">
      <x v="296"/>
    </i>
    <i t="default">
      <x v="82"/>
    </i>
    <i>
      <x v="83"/>
      <x v="295"/>
      <x v="3"/>
      <x v="4"/>
    </i>
    <i r="3">
      <x v="36"/>
    </i>
    <i r="3">
      <x v="74"/>
    </i>
    <i r="3">
      <x v="119"/>
    </i>
    <i r="3">
      <x v="156"/>
    </i>
    <i r="3">
      <x v="278"/>
    </i>
    <i r="3">
      <x v="632"/>
    </i>
    <i t="default" r="2">
      <x v="3"/>
    </i>
    <i t="default" r="1">
      <x v="295"/>
    </i>
    <i r="1">
      <x v="297"/>
      <x v="3"/>
      <x v="4"/>
    </i>
    <i r="3">
      <x v="21"/>
    </i>
    <i r="3">
      <x v="60"/>
    </i>
    <i r="3">
      <x v="138"/>
    </i>
    <i t="default" r="2">
      <x v="3"/>
    </i>
    <i t="default" r="1">
      <x v="297"/>
    </i>
    <i r="1">
      <x v="298"/>
      <x v="4"/>
      <x v="42"/>
    </i>
    <i r="3">
      <x v="91"/>
    </i>
    <i r="3">
      <x v="114"/>
    </i>
    <i r="3">
      <x v="540"/>
    </i>
    <i t="default" r="2">
      <x v="4"/>
    </i>
    <i t="default" r="1">
      <x v="298"/>
    </i>
    <i r="1">
      <x v="299"/>
      <x v="4"/>
      <x v="28"/>
    </i>
    <i r="3">
      <x v="34"/>
    </i>
    <i r="3">
      <x v="41"/>
    </i>
    <i r="3">
      <x v="42"/>
    </i>
    <i r="3">
      <x v="91"/>
    </i>
    <i r="3">
      <x v="172"/>
    </i>
    <i r="3">
      <x v="283"/>
    </i>
    <i r="3">
      <x v="325"/>
    </i>
    <i r="3">
      <x v="540"/>
    </i>
    <i r="3">
      <x v="1141"/>
    </i>
    <i r="3">
      <x v="1208"/>
    </i>
    <i t="default" r="2">
      <x v="4"/>
    </i>
    <i t="default" r="1">
      <x v="299"/>
    </i>
    <i t="default">
      <x v="83"/>
    </i>
    <i>
      <x v="84"/>
      <x v="300"/>
      <x v="4"/>
      <x v="24"/>
    </i>
    <i r="3">
      <x v="113"/>
    </i>
    <i r="3">
      <x v="246"/>
    </i>
    <i r="3">
      <x v="432"/>
    </i>
    <i r="3">
      <x v="951"/>
    </i>
    <i r="3">
      <x v="1215"/>
    </i>
    <i t="default" r="2">
      <x v="4"/>
    </i>
    <i t="default" r="1">
      <x v="300"/>
    </i>
    <i r="1">
      <x v="301"/>
      <x v="3"/>
      <x v="101"/>
    </i>
    <i r="3">
      <x v="169"/>
    </i>
    <i r="3">
      <x v="285"/>
    </i>
    <i r="3">
      <x v="797"/>
    </i>
    <i t="default" r="2">
      <x v="3"/>
    </i>
    <i t="default" r="1">
      <x v="301"/>
    </i>
    <i t="default">
      <x v="84"/>
    </i>
    <i>
      <x v="85"/>
      <x v="323"/>
      <x v="4"/>
      <x v="232"/>
    </i>
    <i t="default" r="2">
      <x v="4"/>
    </i>
    <i t="default" r="1">
      <x v="323"/>
    </i>
    <i t="default">
      <x v="85"/>
    </i>
    <i>
      <x v="86"/>
      <x v="319"/>
      <x v="3"/>
      <x v="104"/>
    </i>
    <i r="3">
      <x v="156"/>
    </i>
    <i r="3">
      <x v="263"/>
    </i>
    <i r="3">
      <x v="849"/>
    </i>
    <i t="default" r="2">
      <x v="3"/>
    </i>
    <i t="default" r="1">
      <x v="319"/>
    </i>
    <i r="1">
      <x v="320"/>
      <x v="4"/>
      <x v="40"/>
    </i>
    <i r="3">
      <x v="124"/>
    </i>
    <i r="3">
      <x v="152"/>
    </i>
    <i r="3">
      <x v="255"/>
    </i>
    <i r="3">
      <x v="735"/>
    </i>
    <i r="3">
      <x v="1399"/>
    </i>
    <i t="default" r="2">
      <x v="4"/>
    </i>
    <i t="default" r="1">
      <x v="320"/>
    </i>
    <i t="default">
      <x v="86"/>
    </i>
    <i>
      <x v="87"/>
      <x v="77"/>
      <x v="2"/>
      <x v="10"/>
    </i>
    <i r="3">
      <x v="15"/>
    </i>
    <i r="3">
      <x v="33"/>
    </i>
    <i r="3">
      <x v="71"/>
    </i>
    <i r="3">
      <x v="102"/>
    </i>
    <i r="3">
      <x v="111"/>
    </i>
    <i r="3">
      <x v="144"/>
    </i>
    <i r="3">
      <x v="149"/>
    </i>
    <i r="3">
      <x v="183"/>
    </i>
    <i r="3">
      <x v="184"/>
    </i>
    <i r="3">
      <x v="187"/>
    </i>
    <i t="default" r="2">
      <x v="2"/>
    </i>
    <i t="default" r="1">
      <x v="77"/>
    </i>
    <i r="1">
      <x v="78"/>
      <x v="2"/>
      <x v="36"/>
    </i>
    <i r="3">
      <x v="76"/>
    </i>
    <i r="3">
      <x v="105"/>
    </i>
    <i r="3">
      <x v="106"/>
    </i>
    <i r="3">
      <x v="161"/>
    </i>
    <i r="3">
      <x v="163"/>
    </i>
    <i r="3">
      <x v="196"/>
    </i>
    <i r="3">
      <x v="200"/>
    </i>
    <i r="3">
      <x v="201"/>
    </i>
    <i t="default" r="2">
      <x v="2"/>
    </i>
    <i t="default" r="1">
      <x v="78"/>
    </i>
    <i t="default">
      <x v="87"/>
    </i>
    <i>
      <x v="88"/>
      <x v="52"/>
      <x v="1"/>
      <x v="46"/>
    </i>
    <i r="3">
      <x v="64"/>
    </i>
    <i r="3">
      <x v="82"/>
    </i>
    <i r="3">
      <x v="104"/>
    </i>
    <i r="3">
      <x v="121"/>
    </i>
    <i r="3">
      <x v="122"/>
    </i>
    <i r="3">
      <x v="154"/>
    </i>
    <i r="3">
      <x v="187"/>
    </i>
    <i r="3">
      <x v="198"/>
    </i>
    <i r="3">
      <x v="225"/>
    </i>
    <i r="3">
      <x v="258"/>
    </i>
    <i r="3">
      <x v="273"/>
    </i>
    <i r="3">
      <x v="318"/>
    </i>
    <i r="3">
      <x v="321"/>
    </i>
    <i r="3">
      <x v="352"/>
    </i>
    <i r="3">
      <x v="368"/>
    </i>
    <i r="3">
      <x v="391"/>
    </i>
    <i r="3">
      <x v="565"/>
    </i>
    <i r="3">
      <x v="575"/>
    </i>
    <i r="3">
      <x v="606"/>
    </i>
    <i r="3">
      <x v="610"/>
    </i>
    <i r="3">
      <x v="690"/>
    </i>
    <i r="3">
      <x v="750"/>
    </i>
    <i r="3">
      <x v="862"/>
    </i>
    <i r="3">
      <x v="911"/>
    </i>
    <i r="3">
      <x v="978"/>
    </i>
    <i r="3">
      <x v="1004"/>
    </i>
    <i r="3">
      <x v="1205"/>
    </i>
    <i r="3">
      <x v="1234"/>
    </i>
    <i r="3">
      <x v="1273"/>
    </i>
    <i t="default" r="2">
      <x v="1"/>
    </i>
    <i t="default" r="1">
      <x v="52"/>
    </i>
    <i r="1">
      <x v="69"/>
      <x v="2"/>
      <x v="33"/>
    </i>
    <i r="3">
      <x v="63"/>
    </i>
    <i r="3">
      <x v="68"/>
    </i>
    <i r="3">
      <x v="77"/>
    </i>
    <i r="3">
      <x v="195"/>
    </i>
    <i r="3">
      <x v="289"/>
    </i>
    <i r="3">
      <x v="321"/>
    </i>
    <i r="3">
      <x v="342"/>
    </i>
    <i r="3">
      <x v="382"/>
    </i>
    <i r="3">
      <x v="492"/>
    </i>
    <i t="default" r="2">
      <x v="2"/>
    </i>
    <i t="default" r="1">
      <x v="69"/>
    </i>
    <i t="default">
      <x v="88"/>
    </i>
    <i>
      <x v="89"/>
      <x v="87"/>
      <x v="4"/>
      <x v="265"/>
    </i>
    <i r="3">
      <x v="910"/>
    </i>
    <i r="3">
      <x v="1253"/>
    </i>
    <i r="3">
      <x v="1300"/>
    </i>
    <i r="3">
      <x v="1313"/>
    </i>
    <i t="default" r="2">
      <x v="4"/>
    </i>
    <i t="default" r="1">
      <x v="87"/>
    </i>
    <i t="default">
      <x v="89"/>
    </i>
    <i>
      <x v="90"/>
      <x v="76"/>
      <x v="3"/>
      <x v="50"/>
    </i>
    <i r="3">
      <x v="338"/>
    </i>
    <i t="default" r="2">
      <x v="3"/>
    </i>
    <i t="default" r="1">
      <x v="76"/>
    </i>
    <i r="1">
      <x v="325"/>
      <x v="3"/>
      <x v="74"/>
    </i>
    <i r="3">
      <x v="96"/>
    </i>
    <i r="3">
      <x v="249"/>
    </i>
    <i r="3">
      <x v="263"/>
    </i>
    <i r="3">
      <x v="282"/>
    </i>
    <i r="3">
      <x v="286"/>
    </i>
    <i r="3">
      <x v="489"/>
    </i>
    <i t="default" r="2">
      <x v="3"/>
    </i>
    <i t="default" r="1">
      <x v="325"/>
    </i>
    <i t="default">
      <x v="90"/>
    </i>
    <i>
      <x v="91"/>
      <x v="111"/>
      <x v="3"/>
      <x v="821"/>
    </i>
    <i r="3">
      <x v="986"/>
    </i>
    <i r="3">
      <x v="1024"/>
    </i>
    <i r="3">
      <x v="1197"/>
    </i>
    <i t="default" r="2">
      <x v="3"/>
    </i>
    <i t="default" r="1">
      <x v="111"/>
    </i>
    <i t="default">
      <x v="91"/>
    </i>
    <i>
      <x v="92"/>
      <x v="145"/>
      <x v="4"/>
      <x v="96"/>
    </i>
    <i r="3">
      <x v="267"/>
    </i>
    <i r="3">
      <x v="353"/>
    </i>
    <i r="3">
      <x v="618"/>
    </i>
    <i r="3">
      <x v="1133"/>
    </i>
    <i r="3">
      <x v="1285"/>
    </i>
    <i r="3">
      <x v="1305"/>
    </i>
    <i t="default" r="2">
      <x v="4"/>
    </i>
    <i t="default" r="1">
      <x v="145"/>
    </i>
    <i t="default">
      <x v="92"/>
    </i>
    <i>
      <x v="93"/>
      <x v="154"/>
      <x v="4"/>
      <x v="68"/>
    </i>
    <i r="3">
      <x v="72"/>
    </i>
    <i r="3">
      <x v="80"/>
    </i>
    <i r="3">
      <x v="92"/>
    </i>
    <i r="3">
      <x v="100"/>
    </i>
    <i r="3">
      <x v="104"/>
    </i>
    <i r="3">
      <x v="112"/>
    </i>
    <i t="default" r="2">
      <x v="4"/>
    </i>
    <i t="default" r="1">
      <x v="154"/>
    </i>
    <i t="default">
      <x v="93"/>
    </i>
    <i>
      <x v="94"/>
      <x v="153"/>
      <x v="4"/>
      <x v="64"/>
    </i>
    <i t="default" r="2">
      <x v="4"/>
    </i>
    <i t="default" r="1">
      <x v="153"/>
    </i>
    <i t="default">
      <x v="94"/>
    </i>
    <i>
      <x v="95"/>
      <x v="222"/>
      <x v="4"/>
      <x v="61"/>
    </i>
    <i r="3">
      <x v="160"/>
    </i>
    <i r="3">
      <x v="267"/>
    </i>
    <i r="3">
      <x v="343"/>
    </i>
    <i r="3">
      <x v="550"/>
    </i>
    <i r="3">
      <x v="664"/>
    </i>
    <i r="3">
      <x v="822"/>
    </i>
    <i r="3">
      <x v="851"/>
    </i>
    <i r="3">
      <x v="859"/>
    </i>
    <i t="default" r="2">
      <x v="4"/>
    </i>
    <i t="default" r="1">
      <x v="222"/>
    </i>
    <i r="1">
      <x v="233"/>
      <x v="3"/>
      <x v="20"/>
    </i>
    <i r="3">
      <x v="46"/>
    </i>
    <i r="3">
      <x v="65"/>
    </i>
    <i r="3">
      <x v="70"/>
    </i>
    <i r="3">
      <x v="98"/>
    </i>
    <i r="3">
      <x v="125"/>
    </i>
    <i t="default" r="2">
      <x v="3"/>
    </i>
    <i t="default" r="1">
      <x v="233"/>
    </i>
    <i t="default">
      <x v="95"/>
    </i>
    <i>
      <x v="96"/>
      <x v="287"/>
      <x v="4"/>
      <x v="386"/>
    </i>
    <i r="3">
      <x v="744"/>
    </i>
    <i r="3">
      <x v="864"/>
    </i>
    <i r="3">
      <x v="910"/>
    </i>
    <i t="default" r="2">
      <x v="4"/>
    </i>
    <i t="default" r="1">
      <x v="287"/>
    </i>
    <i r="1">
      <x v="288"/>
      <x v="4"/>
      <x v="166"/>
    </i>
    <i r="3">
      <x v="250"/>
    </i>
    <i r="3">
      <x v="453"/>
    </i>
    <i r="3">
      <x v="582"/>
    </i>
    <i r="3">
      <x v="629"/>
    </i>
    <i r="3">
      <x v="656"/>
    </i>
    <i r="3">
      <x v="752"/>
    </i>
    <i r="3">
      <x v="761"/>
    </i>
    <i r="3">
      <x v="793"/>
    </i>
    <i r="3">
      <x v="821"/>
    </i>
    <i r="3">
      <x v="844"/>
    </i>
    <i r="3">
      <x v="864"/>
    </i>
    <i r="3">
      <x v="885"/>
    </i>
    <i r="3">
      <x v="961"/>
    </i>
    <i r="3">
      <x v="1001"/>
    </i>
    <i r="3">
      <x v="1011"/>
    </i>
    <i r="3">
      <x v="1020"/>
    </i>
    <i r="3">
      <x v="1048"/>
    </i>
    <i r="3">
      <x v="1094"/>
    </i>
    <i r="3">
      <x v="1096"/>
    </i>
    <i r="3">
      <x v="1101"/>
    </i>
    <i r="3">
      <x v="1144"/>
    </i>
    <i r="3">
      <x v="1178"/>
    </i>
    <i r="3">
      <x v="1195"/>
    </i>
    <i r="3">
      <x v="1204"/>
    </i>
    <i r="3">
      <x v="1206"/>
    </i>
    <i r="3">
      <x v="1225"/>
    </i>
    <i r="3">
      <x v="1230"/>
    </i>
    <i r="3">
      <x v="1255"/>
    </i>
    <i r="3">
      <x v="1260"/>
    </i>
    <i r="3">
      <x v="1406"/>
    </i>
    <i r="3">
      <x v="1416"/>
    </i>
    <i t="default" r="2">
      <x v="4"/>
    </i>
    <i t="default" r="1">
      <x v="288"/>
    </i>
    <i t="default">
      <x v="96"/>
    </i>
    <i>
      <x v="97"/>
      <x v="198"/>
      <x v="4"/>
      <x v="151"/>
    </i>
    <i r="3">
      <x v="517"/>
    </i>
    <i r="3">
      <x v="641"/>
    </i>
    <i r="3">
      <x v="945"/>
    </i>
    <i r="3">
      <x v="1080"/>
    </i>
    <i r="3">
      <x v="1135"/>
    </i>
    <i r="3">
      <x v="1142"/>
    </i>
    <i t="default" r="2">
      <x v="4"/>
    </i>
    <i t="default" r="1">
      <x v="198"/>
    </i>
    <i r="1">
      <x v="206"/>
      <x v="3"/>
      <x v="46"/>
    </i>
    <i r="3">
      <x v="102"/>
    </i>
    <i t="default" r="2">
      <x v="3"/>
    </i>
    <i t="default" r="1">
      <x v="206"/>
    </i>
    <i t="default">
      <x v="97"/>
    </i>
    <i>
      <x v="98"/>
      <x v="289"/>
      <x v="4"/>
      <x v="102"/>
    </i>
    <i r="3">
      <x v="957"/>
    </i>
    <i t="default" r="2">
      <x v="4"/>
    </i>
    <i t="default" r="1">
      <x v="289"/>
    </i>
    <i t="default">
      <x v="98"/>
    </i>
    <i>
      <x v="99"/>
      <x v="214"/>
      <x v="4"/>
      <x v="341"/>
    </i>
    <i r="3">
      <x v="799"/>
    </i>
    <i r="3">
      <x v="983"/>
    </i>
    <i r="3">
      <x v="997"/>
    </i>
    <i t="default" r="2">
      <x v="4"/>
    </i>
    <i t="default" r="1">
      <x v="214"/>
    </i>
    <i t="default">
      <x v="99"/>
    </i>
    <i>
      <x v="100"/>
      <x v="213"/>
      <x v="4"/>
      <x v="46"/>
    </i>
    <i r="3">
      <x v="56"/>
    </i>
    <i r="3">
      <x v="93"/>
    </i>
    <i r="3">
      <x v="146"/>
    </i>
    <i r="3">
      <x v="252"/>
    </i>
    <i r="3">
      <x v="528"/>
    </i>
    <i r="3">
      <x v="607"/>
    </i>
    <i r="3">
      <x v="752"/>
    </i>
    <i r="3">
      <x v="754"/>
    </i>
    <i r="3">
      <x v="825"/>
    </i>
    <i r="3">
      <x v="828"/>
    </i>
    <i r="3">
      <x v="976"/>
    </i>
    <i r="3">
      <x v="1309"/>
    </i>
    <i t="default" r="2">
      <x v="4"/>
    </i>
    <i t="default" r="1">
      <x v="213"/>
    </i>
    <i t="default">
      <x v="100"/>
    </i>
    <i>
      <x v="101"/>
      <x v="213"/>
      <x v="4"/>
      <x v="761"/>
    </i>
    <i r="3">
      <x v="1314"/>
    </i>
    <i t="default" r="2">
      <x v="4"/>
    </i>
    <i t="default" r="1">
      <x v="213"/>
    </i>
    <i r="1">
      <x v="234"/>
      <x v="4"/>
      <x v="106"/>
    </i>
    <i r="3">
      <x v="821"/>
    </i>
    <i t="default" r="2">
      <x v="4"/>
    </i>
    <i t="default" r="1">
      <x v="234"/>
    </i>
    <i t="default">
      <x v="101"/>
    </i>
    <i>
      <x v="102"/>
      <x v="211"/>
      <x v="4"/>
      <x v="489"/>
    </i>
    <i r="3">
      <x v="898"/>
    </i>
    <i r="3">
      <x v="1061"/>
    </i>
    <i r="3">
      <x v="1106"/>
    </i>
    <i t="default" r="2">
      <x v="4"/>
    </i>
    <i t="default" r="1">
      <x v="211"/>
    </i>
    <i t="default">
      <x v="102"/>
    </i>
    <i>
      <x v="103"/>
      <x v="259"/>
      <x v="4"/>
      <x v="507"/>
    </i>
    <i r="3">
      <x v="1392"/>
    </i>
    <i t="default" r="2">
      <x v="4"/>
    </i>
    <i t="default" r="1">
      <x v="259"/>
    </i>
    <i t="default">
      <x v="103"/>
    </i>
    <i>
      <x v="104"/>
      <x v="264"/>
      <x v="3"/>
      <x v="26"/>
    </i>
    <i r="3">
      <x v="56"/>
    </i>
    <i r="3">
      <x v="76"/>
    </i>
    <i t="default" r="2">
      <x v="3"/>
    </i>
    <i t="default" r="1">
      <x v="264"/>
    </i>
    <i r="1">
      <x v="266"/>
      <x v="4"/>
      <x v="285"/>
    </i>
    <i r="3">
      <x v="351"/>
    </i>
    <i r="3">
      <x v="1301"/>
    </i>
    <i r="3">
      <x v="1322"/>
    </i>
    <i t="default" r="2">
      <x v="4"/>
    </i>
    <i t="default" r="1">
      <x v="266"/>
    </i>
    <i t="default">
      <x v="104"/>
    </i>
    <i>
      <x v="105"/>
      <x v="269"/>
      <x v="4"/>
      <x v="96"/>
    </i>
    <i r="3">
      <x v="136"/>
    </i>
    <i r="3">
      <x v="821"/>
    </i>
    <i r="3">
      <x v="1026"/>
    </i>
    <i t="default" r="2">
      <x v="4"/>
    </i>
    <i t="default" r="1">
      <x v="269"/>
    </i>
    <i t="default">
      <x v="105"/>
    </i>
    <i>
      <x v="106"/>
      <x v="267"/>
      <x v="4"/>
      <x v="196"/>
    </i>
    <i r="3">
      <x v="799"/>
    </i>
    <i t="default" r="2">
      <x v="4"/>
    </i>
    <i t="default" r="1">
      <x v="267"/>
    </i>
    <i t="default">
      <x v="106"/>
    </i>
    <i>
      <x v="107"/>
      <x v="269"/>
      <x v="5"/>
      <x v="256"/>
    </i>
    <i r="3">
      <x v="258"/>
    </i>
    <i t="default" r="2">
      <x v="5"/>
    </i>
    <i t="default" r="1">
      <x v="269"/>
    </i>
    <i r="1">
      <x v="285"/>
      <x v="5"/>
      <x v="472"/>
    </i>
    <i r="3">
      <x v="515"/>
    </i>
    <i t="default" r="2">
      <x v="5"/>
    </i>
    <i t="default" r="1">
      <x v="285"/>
    </i>
    <i r="1">
      <x v="286"/>
      <x v="4"/>
      <x v="251"/>
    </i>
    <i r="3">
      <x v="442"/>
    </i>
    <i r="3">
      <x v="517"/>
    </i>
    <i r="3">
      <x v="830"/>
    </i>
    <i r="3">
      <x v="867"/>
    </i>
    <i r="3">
      <x v="960"/>
    </i>
    <i r="3">
      <x v="962"/>
    </i>
    <i r="3">
      <x v="1095"/>
    </i>
    <i r="3">
      <x v="1100"/>
    </i>
    <i r="3">
      <x v="1198"/>
    </i>
    <i r="3">
      <x v="1326"/>
    </i>
    <i r="3">
      <x v="1328"/>
    </i>
    <i r="3">
      <x v="1397"/>
    </i>
    <i r="3">
      <x v="1410"/>
    </i>
    <i t="default" r="2">
      <x v="4"/>
    </i>
    <i r="2">
      <x v="5"/>
      <x v="183"/>
    </i>
    <i r="3">
      <x v="225"/>
    </i>
    <i r="3">
      <x v="269"/>
    </i>
    <i r="3">
      <x v="506"/>
    </i>
    <i r="3">
      <x v="740"/>
    </i>
    <i r="3">
      <x v="744"/>
    </i>
    <i r="3">
      <x v="1192"/>
    </i>
    <i r="3">
      <x v="1194"/>
    </i>
    <i r="3">
      <x v="1245"/>
    </i>
    <i t="default" r="2">
      <x v="5"/>
    </i>
    <i t="default" r="1">
      <x v="286"/>
    </i>
    <i r="1">
      <x v="293"/>
      <x v="5"/>
      <x v="90"/>
    </i>
    <i r="3">
      <x v="251"/>
    </i>
    <i r="3">
      <x v="659"/>
    </i>
    <i r="3">
      <x v="1180"/>
    </i>
    <i t="default" r="2">
      <x v="5"/>
    </i>
    <i t="default" r="1">
      <x v="293"/>
    </i>
    <i r="1">
      <x v="294"/>
      <x v="5"/>
      <x v="64"/>
    </i>
    <i r="3">
      <x v="114"/>
    </i>
    <i r="3">
      <x v="253"/>
    </i>
    <i r="3">
      <x v="587"/>
    </i>
    <i r="3">
      <x v="588"/>
    </i>
    <i t="default" r="2">
      <x v="5"/>
    </i>
    <i t="default" r="1">
      <x v="294"/>
    </i>
    <i r="1">
      <x v="295"/>
      <x v="5"/>
      <x v="94"/>
    </i>
    <i r="3">
      <x v="131"/>
    </i>
    <i r="3">
      <x v="338"/>
    </i>
    <i r="3">
      <x v="676"/>
    </i>
    <i t="default" r="2">
      <x v="5"/>
    </i>
    <i t="default" r="1">
      <x v="295"/>
    </i>
    <i r="1">
      <x v="299"/>
      <x v="5"/>
      <x v="121"/>
    </i>
    <i t="default" r="2">
      <x v="5"/>
    </i>
    <i t="default" r="1">
      <x v="299"/>
    </i>
    <i r="1">
      <x v="300"/>
      <x v="5"/>
      <x v="46"/>
    </i>
    <i r="3">
      <x v="432"/>
    </i>
    <i r="3">
      <x v="557"/>
    </i>
    <i t="default" r="2">
      <x v="5"/>
    </i>
    <i t="default" r="1">
      <x v="300"/>
    </i>
    <i r="1">
      <x v="301"/>
      <x v="5"/>
      <x v="101"/>
    </i>
    <i r="3">
      <x v="293"/>
    </i>
    <i t="default" r="2">
      <x v="5"/>
    </i>
    <i t="default" r="1">
      <x v="301"/>
    </i>
    <i r="1">
      <x v="302"/>
      <x v="5"/>
      <x v="46"/>
    </i>
    <i r="3">
      <x v="126"/>
    </i>
    <i r="3">
      <x v="275"/>
    </i>
    <i r="3">
      <x v="787"/>
    </i>
    <i t="default" r="2">
      <x v="5"/>
    </i>
    <i t="default" r="1">
      <x v="302"/>
    </i>
    <i r="1">
      <x v="304"/>
      <x v="5"/>
      <x v="91"/>
    </i>
    <i r="3">
      <x v="216"/>
    </i>
    <i r="3">
      <x v="432"/>
    </i>
    <i r="3">
      <x v="1237"/>
    </i>
    <i t="default" r="2">
      <x v="5"/>
    </i>
    <i t="default" r="1">
      <x v="304"/>
    </i>
    <i r="1">
      <x v="305"/>
      <x v="5"/>
      <x v="116"/>
    </i>
    <i r="3">
      <x v="186"/>
    </i>
    <i r="3">
      <x v="933"/>
    </i>
    <i r="3">
      <x v="1084"/>
    </i>
    <i t="default" r="2">
      <x v="5"/>
    </i>
    <i t="default" r="1">
      <x v="305"/>
    </i>
    <i r="1">
      <x v="306"/>
      <x v="5"/>
      <x v="55"/>
    </i>
    <i r="3">
      <x v="209"/>
    </i>
    <i t="default" r="2">
      <x v="5"/>
    </i>
    <i t="default" r="1">
      <x v="306"/>
    </i>
    <i r="1">
      <x v="308"/>
      <x v="5"/>
      <x v="52"/>
    </i>
    <i r="3">
      <x v="199"/>
    </i>
    <i t="default" r="2">
      <x v="5"/>
    </i>
    <i t="default" r="1">
      <x v="308"/>
    </i>
    <i r="1">
      <x v="315"/>
      <x v="4"/>
      <x v="526"/>
    </i>
    <i r="3">
      <x v="998"/>
    </i>
    <i r="3">
      <x v="1336"/>
    </i>
    <i t="default" r="2">
      <x v="4"/>
    </i>
    <i t="default" r="1">
      <x v="315"/>
    </i>
    <i t="default">
      <x v="107"/>
    </i>
    <i>
      <x v="108"/>
      <x v="316"/>
      <x v="4"/>
      <x v="686"/>
    </i>
    <i r="3">
      <x v="1325"/>
    </i>
    <i t="default" r="2">
      <x v="4"/>
    </i>
    <i t="default" r="1">
      <x v="316"/>
    </i>
    <i t="default">
      <x v="108"/>
    </i>
    <i>
      <x v="109"/>
      <x v="48"/>
      <x v="1"/>
      <x v="1212"/>
    </i>
    <i t="default" r="2">
      <x v="1"/>
    </i>
    <i t="default" r="1">
      <x v="48"/>
    </i>
    <i t="default">
      <x v="109"/>
    </i>
    <i t="grand">
      <x/>
    </i>
  </rowItems>
  <colFields count="3">
    <field x="10"/>
    <field x="9"/>
    <field x="7"/>
  </colFields>
  <colItems count="9">
    <i>
      <x v="1"/>
    </i>
    <i>
      <x v="2"/>
    </i>
    <i>
      <x v="3"/>
    </i>
    <i>
      <x v="4"/>
      <x v="1"/>
    </i>
    <i r="1">
      <x v="2"/>
    </i>
    <i r="1">
      <x v="3"/>
    </i>
    <i r="1">
      <x v="4"/>
    </i>
    <i t="default">
      <x v="4"/>
    </i>
    <i t="grand">
      <x/>
    </i>
  </colItems>
  <pageFields count="1">
    <pageField fld="3" hier="-1"/>
  </pageFields>
  <dataFields count="1">
    <dataField name="Sum of ACTUAL Q'TY_x000a_SHIPPED_x000a_(pcs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54EE96-5553-416D-8457-EA7C1666101E}" name="Table1" displayName="Table1" ref="A1:E4" totalsRowShown="0">
  <autoFilter ref="A1:E4" xr:uid="{AF54EE96-5553-416D-8457-EA7C1666101E}"/>
  <tableColumns count="5">
    <tableColumn id="1" xr3:uid="{07AB2CC4-4298-4332-85CB-8618325AB27A}" name="Timeline" dataDxfId="0"/>
    <tableColumn id="2" xr3:uid="{AE43E8A0-45A0-42F4-A311-8DB1ED8A2296}" name="Values"/>
    <tableColumn id="3" xr3:uid="{55A4D7A1-FFDB-4C9C-8931-3958DA086223}" name="Forecast"/>
    <tableColumn id="4" xr3:uid="{87077E05-791D-4364-8A40-18ABE7542C0D}" name="Lower Confidence Bound"/>
    <tableColumn id="5" xr3:uid="{7F05AF39-78E5-44E8-A625-705005D228E4}" name="Upper Confidence Boun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B09B66-4FAD-4AA3-9646-D192010F3818}" name="Table3" displayName="Table3" ref="A1:E6" totalsRowShown="0">
  <autoFilter ref="A1:E6" xr:uid="{E5B09B66-4FAD-4AA3-9646-D192010F3818}"/>
  <tableColumns count="5">
    <tableColumn id="1" xr3:uid="{E7257988-0557-43C0-9F06-8058E142B2E9}" name="Timeline"/>
    <tableColumn id="2" xr3:uid="{E6C97BA2-4675-42A7-A366-8C041456D1EC}" name="Values"/>
    <tableColumn id="3" xr3:uid="{EC5B447B-4817-40B5-BAE3-F2B714903878}" name="Forecast"/>
    <tableColumn id="4" xr3:uid="{D44BF5BA-D468-4276-9B30-36268C4428E6}" name="Lower Confidence Bound"/>
    <tableColumn id="5" xr3:uid="{CC2F981B-4FCA-4E3B-8DA5-93D48096C3E0}" name="Upper Confidence Boun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D280D-DBE4-48D0-AA95-D00A7BB699D1}">
  <dimension ref="A1:I4211"/>
  <sheetViews>
    <sheetView workbookViewId="0">
      <selection activeCell="M4" sqref="M4"/>
    </sheetView>
  </sheetViews>
  <sheetFormatPr defaultRowHeight="14.4" x14ac:dyDescent="0.3"/>
  <cols>
    <col min="4" max="4" width="17.88671875" bestFit="1" customWidth="1"/>
    <col min="5" max="5" width="11.109375" style="935" bestFit="1" customWidth="1"/>
    <col min="7" max="7" width="10.109375" bestFit="1" customWidth="1"/>
    <col min="8" max="8" width="10.44140625" style="362" bestFit="1" customWidth="1"/>
    <col min="9" max="9" width="10.5546875" bestFit="1" customWidth="1"/>
  </cols>
  <sheetData>
    <row r="1" spans="1:9" ht="52.8" x14ac:dyDescent="0.3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4" t="s">
        <v>6</v>
      </c>
      <c r="H1" s="5" t="s">
        <v>7</v>
      </c>
      <c r="I1" s="6" t="s">
        <v>8</v>
      </c>
    </row>
    <row r="2" spans="1:9" x14ac:dyDescent="0.3">
      <c r="A2" s="7">
        <v>446066</v>
      </c>
      <c r="B2" s="8">
        <v>281498</v>
      </c>
      <c r="C2" s="8" t="s">
        <v>9</v>
      </c>
      <c r="D2" s="9" t="s">
        <v>10</v>
      </c>
      <c r="E2" s="10">
        <v>1408108</v>
      </c>
      <c r="F2" s="8">
        <v>39</v>
      </c>
      <c r="G2" s="11">
        <v>43100</v>
      </c>
      <c r="H2" s="12">
        <v>43117</v>
      </c>
      <c r="I2" s="13">
        <v>39</v>
      </c>
    </row>
    <row r="3" spans="1:9" x14ac:dyDescent="0.3">
      <c r="A3" s="14">
        <v>446066</v>
      </c>
      <c r="B3" s="8">
        <v>268409</v>
      </c>
      <c r="C3" s="8" t="s">
        <v>11</v>
      </c>
      <c r="D3" s="8" t="s">
        <v>11</v>
      </c>
      <c r="E3" s="15" t="s">
        <v>12</v>
      </c>
      <c r="F3" s="8">
        <v>234</v>
      </c>
      <c r="G3" s="11">
        <v>43118</v>
      </c>
      <c r="H3" s="12">
        <v>43110</v>
      </c>
      <c r="I3" s="13">
        <v>239</v>
      </c>
    </row>
    <row r="4" spans="1:9" x14ac:dyDescent="0.3">
      <c r="A4" s="16">
        <v>446066</v>
      </c>
      <c r="B4" s="8">
        <v>268437</v>
      </c>
      <c r="C4" s="8" t="s">
        <v>9</v>
      </c>
      <c r="D4" s="8" t="s">
        <v>13</v>
      </c>
      <c r="E4" s="17" t="s">
        <v>14</v>
      </c>
      <c r="F4" s="8">
        <v>1275</v>
      </c>
      <c r="G4" s="18">
        <v>43071</v>
      </c>
      <c r="H4" s="18">
        <v>43109</v>
      </c>
      <c r="I4" s="13">
        <v>1289</v>
      </c>
    </row>
    <row r="5" spans="1:9" x14ac:dyDescent="0.3">
      <c r="A5" s="19">
        <v>446066</v>
      </c>
      <c r="B5" s="8">
        <v>268437</v>
      </c>
      <c r="C5" s="8" t="s">
        <v>9</v>
      </c>
      <c r="D5" s="20" t="s">
        <v>15</v>
      </c>
      <c r="E5" s="10">
        <v>1414176</v>
      </c>
      <c r="F5" s="8">
        <v>113</v>
      </c>
      <c r="G5" s="21">
        <v>43065</v>
      </c>
      <c r="H5" s="12">
        <v>43118</v>
      </c>
      <c r="I5" s="13">
        <v>113</v>
      </c>
    </row>
    <row r="6" spans="1:9" x14ac:dyDescent="0.3">
      <c r="A6" s="19">
        <v>446066</v>
      </c>
      <c r="B6" s="8">
        <v>280836</v>
      </c>
      <c r="C6" s="8" t="s">
        <v>16</v>
      </c>
      <c r="D6" s="9" t="s">
        <v>13</v>
      </c>
      <c r="E6" s="10" t="s">
        <v>17</v>
      </c>
      <c r="F6" s="9">
        <v>365</v>
      </c>
      <c r="G6" s="11">
        <v>43097</v>
      </c>
      <c r="H6" s="12">
        <v>43118</v>
      </c>
      <c r="I6" s="13">
        <v>383</v>
      </c>
    </row>
    <row r="7" spans="1:9" x14ac:dyDescent="0.3">
      <c r="A7" s="19">
        <v>446066</v>
      </c>
      <c r="B7" s="8">
        <v>280836</v>
      </c>
      <c r="C7" s="8" t="s">
        <v>16</v>
      </c>
      <c r="D7" s="9" t="s">
        <v>13</v>
      </c>
      <c r="E7" s="10" t="s">
        <v>18</v>
      </c>
      <c r="F7" s="9">
        <v>372</v>
      </c>
      <c r="G7" s="11">
        <v>43099</v>
      </c>
      <c r="H7" s="12">
        <v>43117</v>
      </c>
      <c r="I7" s="13">
        <v>389</v>
      </c>
    </row>
    <row r="8" spans="1:9" x14ac:dyDescent="0.3">
      <c r="A8" s="22">
        <v>446066</v>
      </c>
      <c r="B8" s="8">
        <v>268443</v>
      </c>
      <c r="C8" s="8" t="s">
        <v>9</v>
      </c>
      <c r="D8" s="8" t="s">
        <v>19</v>
      </c>
      <c r="E8" s="17">
        <v>1410927</v>
      </c>
      <c r="F8" s="20">
        <v>420</v>
      </c>
      <c r="G8" s="18">
        <v>43067</v>
      </c>
      <c r="H8" s="12">
        <v>43110</v>
      </c>
      <c r="I8" s="13">
        <v>420</v>
      </c>
    </row>
    <row r="9" spans="1:9" x14ac:dyDescent="0.3">
      <c r="A9" s="19">
        <v>446066</v>
      </c>
      <c r="B9" s="8">
        <v>268443</v>
      </c>
      <c r="C9" s="8" t="s">
        <v>9</v>
      </c>
      <c r="D9" s="8" t="s">
        <v>20</v>
      </c>
      <c r="E9" s="17">
        <v>1410930</v>
      </c>
      <c r="F9" s="20">
        <v>218</v>
      </c>
      <c r="G9" s="12">
        <v>43064</v>
      </c>
      <c r="H9" s="12">
        <v>43110</v>
      </c>
      <c r="I9" s="13">
        <v>218</v>
      </c>
    </row>
    <row r="10" spans="1:9" x14ac:dyDescent="0.3">
      <c r="A10" s="19">
        <v>446066</v>
      </c>
      <c r="B10" s="8">
        <v>280537</v>
      </c>
      <c r="C10" s="8" t="s">
        <v>16</v>
      </c>
      <c r="D10" s="9" t="s">
        <v>13</v>
      </c>
      <c r="E10" s="15" t="s">
        <v>21</v>
      </c>
      <c r="F10" s="23">
        <v>541</v>
      </c>
      <c r="G10" s="11">
        <v>43097</v>
      </c>
      <c r="H10" s="12">
        <v>43119</v>
      </c>
      <c r="I10" s="8">
        <v>568</v>
      </c>
    </row>
    <row r="11" spans="1:9" x14ac:dyDescent="0.3">
      <c r="A11" s="19">
        <v>446066</v>
      </c>
      <c r="B11" s="13">
        <v>268457</v>
      </c>
      <c r="C11" s="13" t="s">
        <v>9</v>
      </c>
      <c r="D11" s="24" t="s">
        <v>19</v>
      </c>
      <c r="E11" s="25">
        <v>1414164</v>
      </c>
      <c r="F11" s="26">
        <v>80</v>
      </c>
      <c r="G11" s="27">
        <v>43067</v>
      </c>
      <c r="H11" s="28">
        <v>43122</v>
      </c>
      <c r="I11" s="13">
        <v>80</v>
      </c>
    </row>
    <row r="12" spans="1:9" x14ac:dyDescent="0.3">
      <c r="A12" s="956">
        <v>446066</v>
      </c>
      <c r="B12" s="8">
        <v>268457</v>
      </c>
      <c r="C12" s="8" t="s">
        <v>9</v>
      </c>
      <c r="D12" s="29" t="s">
        <v>19</v>
      </c>
      <c r="E12" s="30" t="s">
        <v>22</v>
      </c>
      <c r="F12" s="29">
        <v>133</v>
      </c>
      <c r="G12" s="12">
        <v>43122</v>
      </c>
      <c r="H12" s="12">
        <v>43137</v>
      </c>
      <c r="I12" s="13">
        <v>133</v>
      </c>
    </row>
    <row r="13" spans="1:9" x14ac:dyDescent="0.3">
      <c r="A13" s="19">
        <v>446066</v>
      </c>
      <c r="B13" s="8">
        <v>268528</v>
      </c>
      <c r="C13" s="8" t="s">
        <v>11</v>
      </c>
      <c r="D13" s="20" t="s">
        <v>11</v>
      </c>
      <c r="E13" s="17" t="s">
        <v>23</v>
      </c>
      <c r="F13" s="8">
        <v>705</v>
      </c>
      <c r="G13" s="12">
        <v>43118</v>
      </c>
      <c r="H13" s="31">
        <v>43110</v>
      </c>
      <c r="I13" s="13">
        <v>715</v>
      </c>
    </row>
    <row r="14" spans="1:9" x14ac:dyDescent="0.3">
      <c r="A14" s="956">
        <v>446066</v>
      </c>
      <c r="B14" s="8">
        <v>270348</v>
      </c>
      <c r="C14" s="8" t="s">
        <v>9</v>
      </c>
      <c r="D14" s="8" t="s">
        <v>13</v>
      </c>
      <c r="E14" s="32" t="s">
        <v>24</v>
      </c>
      <c r="F14" s="8">
        <v>2593</v>
      </c>
      <c r="G14" s="18">
        <v>43069</v>
      </c>
      <c r="H14" s="12">
        <v>43109</v>
      </c>
      <c r="I14" s="13">
        <v>2452</v>
      </c>
    </row>
    <row r="15" spans="1:9" x14ac:dyDescent="0.3">
      <c r="A15" s="7">
        <v>446066</v>
      </c>
      <c r="B15" s="8">
        <v>268335</v>
      </c>
      <c r="C15" s="8" t="s">
        <v>9</v>
      </c>
      <c r="D15" s="8" t="s">
        <v>13</v>
      </c>
      <c r="E15" s="32" t="s">
        <v>25</v>
      </c>
      <c r="F15" s="8">
        <v>3983</v>
      </c>
      <c r="G15" s="12">
        <v>43069</v>
      </c>
      <c r="H15" s="12">
        <v>43103</v>
      </c>
      <c r="I15" s="13">
        <v>4161</v>
      </c>
    </row>
    <row r="16" spans="1:9" x14ac:dyDescent="0.3">
      <c r="A16" s="19">
        <v>446066</v>
      </c>
      <c r="B16" s="8">
        <v>268335</v>
      </c>
      <c r="C16" s="8" t="s">
        <v>9</v>
      </c>
      <c r="D16" s="9" t="s">
        <v>10</v>
      </c>
      <c r="E16" s="15">
        <v>1400742</v>
      </c>
      <c r="F16" s="9">
        <v>112</v>
      </c>
      <c r="G16" s="11">
        <v>43106</v>
      </c>
      <c r="H16" s="12">
        <v>43103</v>
      </c>
      <c r="I16" s="13">
        <v>112</v>
      </c>
    </row>
    <row r="17" spans="1:9" x14ac:dyDescent="0.3">
      <c r="A17" s="33">
        <v>446066</v>
      </c>
      <c r="B17" s="8">
        <v>268335</v>
      </c>
      <c r="C17" s="8" t="s">
        <v>9</v>
      </c>
      <c r="D17" s="9" t="s">
        <v>20</v>
      </c>
      <c r="E17" s="15">
        <v>1414003</v>
      </c>
      <c r="F17" s="9">
        <v>60</v>
      </c>
      <c r="G17" s="11">
        <v>43071</v>
      </c>
      <c r="H17" s="12">
        <v>43118</v>
      </c>
      <c r="I17" s="13">
        <v>60</v>
      </c>
    </row>
    <row r="18" spans="1:9" x14ac:dyDescent="0.3">
      <c r="A18" s="19">
        <v>446066</v>
      </c>
      <c r="B18" s="13">
        <v>268335</v>
      </c>
      <c r="C18" s="13" t="s">
        <v>9</v>
      </c>
      <c r="D18" s="24" t="s">
        <v>19</v>
      </c>
      <c r="E18" s="25">
        <v>1414011</v>
      </c>
      <c r="F18" s="24">
        <v>120</v>
      </c>
      <c r="G18" s="27">
        <v>43066</v>
      </c>
      <c r="H18" s="34">
        <v>43124</v>
      </c>
      <c r="I18" s="13">
        <v>120</v>
      </c>
    </row>
    <row r="19" spans="1:9" x14ac:dyDescent="0.3">
      <c r="A19" s="19">
        <v>446066</v>
      </c>
      <c r="B19" s="8">
        <v>268388</v>
      </c>
      <c r="C19" s="8" t="s">
        <v>11</v>
      </c>
      <c r="D19" s="20" t="s">
        <v>11</v>
      </c>
      <c r="E19" s="10" t="s">
        <v>26</v>
      </c>
      <c r="F19" s="8">
        <v>229</v>
      </c>
      <c r="G19" s="11">
        <v>43118</v>
      </c>
      <c r="H19" s="12">
        <v>43110</v>
      </c>
      <c r="I19" s="13">
        <v>240</v>
      </c>
    </row>
    <row r="20" spans="1:9" x14ac:dyDescent="0.3">
      <c r="A20" s="19">
        <v>446066</v>
      </c>
      <c r="B20" s="8">
        <v>268440</v>
      </c>
      <c r="C20" s="8" t="s">
        <v>9</v>
      </c>
      <c r="D20" s="8" t="s">
        <v>19</v>
      </c>
      <c r="E20" s="17">
        <v>1411117</v>
      </c>
      <c r="F20" s="8">
        <v>24</v>
      </c>
      <c r="G20" s="12">
        <v>43066</v>
      </c>
      <c r="H20" s="31">
        <v>43103</v>
      </c>
      <c r="I20" s="35">
        <v>24</v>
      </c>
    </row>
    <row r="21" spans="1:9" x14ac:dyDescent="0.3">
      <c r="A21" s="956">
        <v>446066</v>
      </c>
      <c r="B21" s="8">
        <v>268440</v>
      </c>
      <c r="C21" s="8" t="s">
        <v>9</v>
      </c>
      <c r="D21" s="8" t="s">
        <v>20</v>
      </c>
      <c r="E21" s="17">
        <v>1411150</v>
      </c>
      <c r="F21" s="8">
        <v>152</v>
      </c>
      <c r="G21" s="12">
        <v>43064</v>
      </c>
      <c r="H21" s="31">
        <v>43102</v>
      </c>
      <c r="I21" s="35">
        <v>152</v>
      </c>
    </row>
    <row r="22" spans="1:9" x14ac:dyDescent="0.3">
      <c r="A22" s="19">
        <v>446066</v>
      </c>
      <c r="B22" s="8">
        <v>268440</v>
      </c>
      <c r="C22" s="8" t="s">
        <v>9</v>
      </c>
      <c r="D22" s="8" t="s">
        <v>10</v>
      </c>
      <c r="E22" s="17">
        <v>1400725</v>
      </c>
      <c r="F22" s="8">
        <v>100</v>
      </c>
      <c r="G22" s="12">
        <v>43074</v>
      </c>
      <c r="H22" s="40">
        <v>43103</v>
      </c>
      <c r="I22" s="8">
        <v>100</v>
      </c>
    </row>
    <row r="23" spans="1:9" x14ac:dyDescent="0.3">
      <c r="A23" s="19">
        <v>446066</v>
      </c>
      <c r="B23" s="8">
        <v>268440</v>
      </c>
      <c r="C23" s="8" t="s">
        <v>9</v>
      </c>
      <c r="D23" s="8" t="s">
        <v>27</v>
      </c>
      <c r="E23" s="17" t="s">
        <v>28</v>
      </c>
      <c r="F23" s="8">
        <v>615</v>
      </c>
      <c r="G23" s="12">
        <v>43071</v>
      </c>
      <c r="H23" s="40">
        <v>43102</v>
      </c>
      <c r="I23" s="8">
        <v>627</v>
      </c>
    </row>
    <row r="24" spans="1:9" x14ac:dyDescent="0.3">
      <c r="A24" s="7">
        <v>446066</v>
      </c>
      <c r="B24" s="8">
        <v>268440</v>
      </c>
      <c r="C24" s="8" t="s">
        <v>9</v>
      </c>
      <c r="D24" s="8" t="s">
        <v>13</v>
      </c>
      <c r="E24" s="17" t="s">
        <v>29</v>
      </c>
      <c r="F24" s="8">
        <v>2773</v>
      </c>
      <c r="G24" s="12">
        <v>43069</v>
      </c>
      <c r="H24" s="40">
        <v>43103</v>
      </c>
      <c r="I24" s="8">
        <v>2825</v>
      </c>
    </row>
    <row r="25" spans="1:9" x14ac:dyDescent="0.3">
      <c r="A25" s="19">
        <v>446066</v>
      </c>
      <c r="B25" s="8">
        <v>268440</v>
      </c>
      <c r="C25" s="8" t="s">
        <v>9</v>
      </c>
      <c r="D25" s="8" t="s">
        <v>13</v>
      </c>
      <c r="E25" s="17" t="s">
        <v>30</v>
      </c>
      <c r="F25" s="8">
        <v>1902</v>
      </c>
      <c r="G25" s="12">
        <v>43071</v>
      </c>
      <c r="H25" s="40">
        <v>43104</v>
      </c>
      <c r="I25" s="8">
        <v>1937</v>
      </c>
    </row>
    <row r="26" spans="1:9" x14ac:dyDescent="0.3">
      <c r="A26" s="41">
        <v>446066</v>
      </c>
      <c r="B26" s="8">
        <v>268440</v>
      </c>
      <c r="C26" s="8" t="s">
        <v>9</v>
      </c>
      <c r="D26" s="8" t="s">
        <v>31</v>
      </c>
      <c r="E26" s="17" t="s">
        <v>32</v>
      </c>
      <c r="F26" s="8">
        <v>74</v>
      </c>
      <c r="G26" s="12">
        <v>43071</v>
      </c>
      <c r="H26" s="40">
        <v>43102</v>
      </c>
      <c r="I26" s="8">
        <v>74</v>
      </c>
    </row>
    <row r="27" spans="1:9" x14ac:dyDescent="0.3">
      <c r="A27" s="19">
        <v>446083</v>
      </c>
      <c r="B27" s="8">
        <v>268440</v>
      </c>
      <c r="C27" s="8" t="s">
        <v>9</v>
      </c>
      <c r="D27" s="8" t="s">
        <v>33</v>
      </c>
      <c r="E27" s="17" t="s">
        <v>34</v>
      </c>
      <c r="F27" s="8">
        <v>1899</v>
      </c>
      <c r="G27" s="12">
        <v>43069</v>
      </c>
      <c r="H27" s="40">
        <v>43103</v>
      </c>
      <c r="I27" s="8">
        <v>1937</v>
      </c>
    </row>
    <row r="28" spans="1:9" x14ac:dyDescent="0.3">
      <c r="A28" s="957">
        <v>446083</v>
      </c>
      <c r="B28" s="8">
        <v>268440</v>
      </c>
      <c r="C28" s="8" t="s">
        <v>9</v>
      </c>
      <c r="D28" s="8" t="s">
        <v>33</v>
      </c>
      <c r="E28" s="17" t="s">
        <v>35</v>
      </c>
      <c r="F28" s="8">
        <v>813</v>
      </c>
      <c r="G28" s="12">
        <v>43097</v>
      </c>
      <c r="H28" s="40">
        <v>43131</v>
      </c>
      <c r="I28" s="8">
        <v>853</v>
      </c>
    </row>
    <row r="29" spans="1:9" x14ac:dyDescent="0.3">
      <c r="A29" s="33">
        <v>446083</v>
      </c>
      <c r="B29" s="8">
        <v>268440</v>
      </c>
      <c r="C29" s="8" t="s">
        <v>9</v>
      </c>
      <c r="D29" s="8" t="s">
        <v>13</v>
      </c>
      <c r="E29" s="17" t="s">
        <v>36</v>
      </c>
      <c r="F29" s="8">
        <v>1664</v>
      </c>
      <c r="G29" s="12">
        <v>43097</v>
      </c>
      <c r="H29" s="40">
        <v>43139</v>
      </c>
      <c r="I29" s="8">
        <v>1747</v>
      </c>
    </row>
    <row r="30" spans="1:9" x14ac:dyDescent="0.3">
      <c r="A30" s="19">
        <v>446083</v>
      </c>
      <c r="B30" s="8">
        <v>268440</v>
      </c>
      <c r="C30" s="8" t="s">
        <v>9</v>
      </c>
      <c r="D30" s="8" t="s">
        <v>13</v>
      </c>
      <c r="E30" s="17" t="s">
        <v>37</v>
      </c>
      <c r="F30" s="8">
        <v>1118</v>
      </c>
      <c r="G30" s="12">
        <v>43099</v>
      </c>
      <c r="H30" s="40">
        <v>43144</v>
      </c>
      <c r="I30" s="8">
        <v>1174</v>
      </c>
    </row>
    <row r="31" spans="1:9" x14ac:dyDescent="0.3">
      <c r="A31" s="956">
        <v>446083</v>
      </c>
      <c r="B31" s="8">
        <v>317655</v>
      </c>
      <c r="C31" s="8" t="s">
        <v>16</v>
      </c>
      <c r="D31" s="8" t="s">
        <v>27</v>
      </c>
      <c r="E31" s="17" t="s">
        <v>38</v>
      </c>
      <c r="F31" s="8">
        <v>308</v>
      </c>
      <c r="G31" s="12">
        <v>43071</v>
      </c>
      <c r="H31" s="40">
        <v>43102</v>
      </c>
      <c r="I31" s="8">
        <v>314</v>
      </c>
    </row>
    <row r="32" spans="1:9" x14ac:dyDescent="0.3">
      <c r="A32" s="19">
        <v>446083</v>
      </c>
      <c r="B32" s="8">
        <v>317655</v>
      </c>
      <c r="C32" s="8" t="s">
        <v>16</v>
      </c>
      <c r="D32" s="8" t="s">
        <v>33</v>
      </c>
      <c r="E32" s="17" t="s">
        <v>39</v>
      </c>
      <c r="F32" s="8">
        <v>575</v>
      </c>
      <c r="G32" s="12">
        <v>43069</v>
      </c>
      <c r="H32" s="40">
        <v>43103</v>
      </c>
      <c r="I32" s="8">
        <v>587</v>
      </c>
    </row>
    <row r="33" spans="1:9" x14ac:dyDescent="0.3">
      <c r="A33" s="956">
        <v>446083</v>
      </c>
      <c r="B33" s="8">
        <v>317655</v>
      </c>
      <c r="C33" s="8" t="s">
        <v>16</v>
      </c>
      <c r="D33" s="8" t="s">
        <v>33</v>
      </c>
      <c r="E33" s="17" t="s">
        <v>40</v>
      </c>
      <c r="F33" s="8">
        <v>275</v>
      </c>
      <c r="G33" s="12">
        <v>43097</v>
      </c>
      <c r="H33" s="31">
        <v>43139</v>
      </c>
      <c r="I33" s="8">
        <v>289</v>
      </c>
    </row>
    <row r="34" spans="1:9" x14ac:dyDescent="0.3">
      <c r="A34" s="19">
        <v>446083</v>
      </c>
      <c r="B34" s="8">
        <v>317655</v>
      </c>
      <c r="C34" s="8" t="s">
        <v>16</v>
      </c>
      <c r="D34" s="8" t="s">
        <v>13</v>
      </c>
      <c r="E34" s="17" t="s">
        <v>41</v>
      </c>
      <c r="F34" s="8">
        <v>814</v>
      </c>
      <c r="G34" s="12">
        <v>43069</v>
      </c>
      <c r="H34" s="40">
        <v>43103</v>
      </c>
      <c r="I34" s="8">
        <v>830</v>
      </c>
    </row>
    <row r="35" spans="1:9" x14ac:dyDescent="0.3">
      <c r="A35" s="956">
        <v>446083</v>
      </c>
      <c r="B35" s="8">
        <v>317655</v>
      </c>
      <c r="C35" s="8" t="s">
        <v>16</v>
      </c>
      <c r="D35" s="8" t="s">
        <v>13</v>
      </c>
      <c r="E35" s="17" t="s">
        <v>42</v>
      </c>
      <c r="F35" s="8">
        <v>825</v>
      </c>
      <c r="G35" s="12">
        <v>43071</v>
      </c>
      <c r="H35" s="40">
        <v>43104</v>
      </c>
      <c r="I35" s="8">
        <v>841</v>
      </c>
    </row>
    <row r="36" spans="1:9" x14ac:dyDescent="0.3">
      <c r="A36" s="19">
        <v>446083</v>
      </c>
      <c r="B36" s="8">
        <v>317655</v>
      </c>
      <c r="C36" s="8" t="s">
        <v>16</v>
      </c>
      <c r="D36" s="8" t="s">
        <v>13</v>
      </c>
      <c r="E36" s="17" t="s">
        <v>43</v>
      </c>
      <c r="F36" s="8">
        <v>319</v>
      </c>
      <c r="G36" s="12">
        <v>43097</v>
      </c>
      <c r="H36" s="31">
        <v>43139</v>
      </c>
      <c r="I36" s="8">
        <v>335</v>
      </c>
    </row>
    <row r="37" spans="1:9" x14ac:dyDescent="0.3">
      <c r="A37" s="956">
        <v>446083</v>
      </c>
      <c r="B37" s="42">
        <v>317655</v>
      </c>
      <c r="C37" s="42" t="s">
        <v>16</v>
      </c>
      <c r="D37" s="42" t="s">
        <v>13</v>
      </c>
      <c r="E37" s="43" t="s">
        <v>44</v>
      </c>
      <c r="F37" s="42">
        <v>318</v>
      </c>
      <c r="G37" s="44">
        <v>43099</v>
      </c>
      <c r="H37" s="45">
        <v>43138</v>
      </c>
      <c r="I37" s="8">
        <v>334</v>
      </c>
    </row>
    <row r="38" spans="1:9" x14ac:dyDescent="0.3">
      <c r="A38" s="19">
        <v>446083</v>
      </c>
      <c r="B38" s="8">
        <v>317655</v>
      </c>
      <c r="C38" s="8" t="s">
        <v>16</v>
      </c>
      <c r="D38" s="20" t="s">
        <v>31</v>
      </c>
      <c r="E38" s="17" t="s">
        <v>45</v>
      </c>
      <c r="F38" s="20">
        <v>202</v>
      </c>
      <c r="G38" s="82">
        <v>43099</v>
      </c>
      <c r="H38" s="12">
        <v>43138</v>
      </c>
      <c r="I38" s="8">
        <v>212</v>
      </c>
    </row>
    <row r="39" spans="1:9" x14ac:dyDescent="0.3">
      <c r="A39" s="19">
        <v>446083</v>
      </c>
      <c r="B39" s="48">
        <v>268519</v>
      </c>
      <c r="C39" s="48" t="s">
        <v>11</v>
      </c>
      <c r="D39" s="49" t="s">
        <v>11</v>
      </c>
      <c r="E39" s="50" t="s">
        <v>46</v>
      </c>
      <c r="F39" s="48">
        <v>359</v>
      </c>
      <c r="G39" s="51">
        <v>43090</v>
      </c>
      <c r="H39" s="40">
        <v>43105</v>
      </c>
      <c r="I39" s="8">
        <v>366</v>
      </c>
    </row>
    <row r="40" spans="1:9" x14ac:dyDescent="0.3">
      <c r="A40" s="7">
        <v>446083</v>
      </c>
      <c r="B40" s="331"/>
      <c r="C40" s="331"/>
      <c r="D40" s="958" t="s">
        <v>47</v>
      </c>
      <c r="E40" s="332">
        <v>15531</v>
      </c>
      <c r="F40" s="331">
        <v>15531</v>
      </c>
      <c r="G40" s="331">
        <v>0</v>
      </c>
      <c r="H40" s="52"/>
      <c r="I40" s="331">
        <v>15960</v>
      </c>
    </row>
    <row r="41" spans="1:9" x14ac:dyDescent="0.3">
      <c r="A41" s="53">
        <v>446083</v>
      </c>
      <c r="B41" s="48">
        <v>268454</v>
      </c>
      <c r="C41" s="48" t="s">
        <v>9</v>
      </c>
      <c r="D41" s="48" t="s">
        <v>20</v>
      </c>
      <c r="E41" s="54">
        <v>1411176</v>
      </c>
      <c r="F41" s="48">
        <v>276</v>
      </c>
      <c r="G41" s="55">
        <v>43078</v>
      </c>
      <c r="H41" s="12">
        <v>43110</v>
      </c>
      <c r="I41" s="13">
        <v>276</v>
      </c>
    </row>
    <row r="42" spans="1:9" x14ac:dyDescent="0.3">
      <c r="A42" s="19">
        <v>446097</v>
      </c>
      <c r="B42" s="8">
        <v>268454</v>
      </c>
      <c r="C42" s="8" t="s">
        <v>9</v>
      </c>
      <c r="D42" s="9" t="s">
        <v>19</v>
      </c>
      <c r="E42" s="10">
        <v>1411118</v>
      </c>
      <c r="F42" s="9">
        <v>270</v>
      </c>
      <c r="G42" s="21">
        <v>43081</v>
      </c>
      <c r="H42" s="12">
        <v>43115</v>
      </c>
      <c r="I42" s="13">
        <v>270</v>
      </c>
    </row>
    <row r="43" spans="1:9" x14ac:dyDescent="0.3">
      <c r="A43" s="57">
        <v>446097</v>
      </c>
      <c r="B43" s="8">
        <v>268454</v>
      </c>
      <c r="C43" s="8" t="s">
        <v>9</v>
      </c>
      <c r="D43" s="9" t="s">
        <v>48</v>
      </c>
      <c r="E43" s="15" t="s">
        <v>49</v>
      </c>
      <c r="F43" s="9">
        <v>1386</v>
      </c>
      <c r="G43" s="11">
        <v>43109</v>
      </c>
      <c r="H43" s="12">
        <v>43108</v>
      </c>
      <c r="I43" s="58">
        <v>1386</v>
      </c>
    </row>
    <row r="44" spans="1:9" x14ac:dyDescent="0.3">
      <c r="A44" s="19">
        <v>446097</v>
      </c>
      <c r="B44" s="8">
        <v>268527</v>
      </c>
      <c r="C44" s="8" t="s">
        <v>11</v>
      </c>
      <c r="D44" s="20" t="s">
        <v>11</v>
      </c>
      <c r="E44" s="10" t="s">
        <v>50</v>
      </c>
      <c r="F44" s="8">
        <v>113</v>
      </c>
      <c r="G44" s="11">
        <v>43118</v>
      </c>
      <c r="H44" s="12">
        <v>43111</v>
      </c>
      <c r="I44" s="931">
        <v>119</v>
      </c>
    </row>
    <row r="45" spans="1:9" x14ac:dyDescent="0.3">
      <c r="A45" s="19">
        <v>446097</v>
      </c>
      <c r="B45" s="8">
        <v>268502</v>
      </c>
      <c r="C45" s="8" t="s">
        <v>9</v>
      </c>
      <c r="D45" s="20" t="s">
        <v>15</v>
      </c>
      <c r="E45" s="10">
        <v>1414188</v>
      </c>
      <c r="F45" s="8">
        <v>61</v>
      </c>
      <c r="G45" s="21">
        <v>43078</v>
      </c>
      <c r="H45" s="12">
        <v>43118</v>
      </c>
      <c r="I45" s="13">
        <v>61</v>
      </c>
    </row>
    <row r="46" spans="1:9" x14ac:dyDescent="0.3">
      <c r="A46" s="59">
        <v>446097</v>
      </c>
      <c r="B46" s="13">
        <v>268476</v>
      </c>
      <c r="C46" s="13" t="s">
        <v>9</v>
      </c>
      <c r="D46" s="24" t="s">
        <v>19</v>
      </c>
      <c r="E46" s="60">
        <v>1414180</v>
      </c>
      <c r="F46" s="26">
        <v>18</v>
      </c>
      <c r="G46" s="61">
        <v>43081</v>
      </c>
      <c r="H46" s="34">
        <v>43122</v>
      </c>
      <c r="I46" s="13">
        <v>18</v>
      </c>
    </row>
    <row r="47" spans="1:9" x14ac:dyDescent="0.3">
      <c r="A47" s="19">
        <v>446097</v>
      </c>
      <c r="B47" s="8">
        <v>268476</v>
      </c>
      <c r="C47" s="8" t="s">
        <v>9</v>
      </c>
      <c r="D47" s="9" t="s">
        <v>20</v>
      </c>
      <c r="E47" s="10">
        <v>1414196</v>
      </c>
      <c r="F47" s="62">
        <v>54</v>
      </c>
      <c r="G47" s="21">
        <v>43078</v>
      </c>
      <c r="H47" s="12">
        <v>43118</v>
      </c>
      <c r="I47" s="13">
        <v>54</v>
      </c>
    </row>
    <row r="48" spans="1:9" x14ac:dyDescent="0.3">
      <c r="A48" s="19">
        <v>446097</v>
      </c>
      <c r="B48" s="8">
        <v>268541</v>
      </c>
      <c r="C48" s="8" t="s">
        <v>11</v>
      </c>
      <c r="D48" s="8" t="s">
        <v>11</v>
      </c>
      <c r="E48" s="10" t="s">
        <v>51</v>
      </c>
      <c r="F48" s="20">
        <v>129</v>
      </c>
      <c r="G48" s="11">
        <v>43118</v>
      </c>
      <c r="H48" s="12">
        <v>43110</v>
      </c>
      <c r="I48" s="13">
        <v>135</v>
      </c>
    </row>
    <row r="49" spans="1:9" x14ac:dyDescent="0.3">
      <c r="A49" s="19">
        <v>446097</v>
      </c>
      <c r="B49" s="13">
        <v>268458</v>
      </c>
      <c r="C49" s="13" t="s">
        <v>9</v>
      </c>
      <c r="D49" s="13" t="s">
        <v>19</v>
      </c>
      <c r="E49" s="63">
        <v>1414179</v>
      </c>
      <c r="F49" s="13">
        <v>30</v>
      </c>
      <c r="G49" s="34">
        <v>43094</v>
      </c>
      <c r="H49" s="34">
        <v>43120</v>
      </c>
      <c r="I49" s="13">
        <v>30</v>
      </c>
    </row>
    <row r="50" spans="1:9" x14ac:dyDescent="0.3">
      <c r="A50" s="19">
        <v>446097</v>
      </c>
      <c r="B50" s="8">
        <v>268458</v>
      </c>
      <c r="C50" s="8" t="s">
        <v>9</v>
      </c>
      <c r="D50" s="8" t="s">
        <v>20</v>
      </c>
      <c r="E50" s="32">
        <v>1414186</v>
      </c>
      <c r="F50" s="8">
        <v>156</v>
      </c>
      <c r="G50" s="12">
        <v>43092</v>
      </c>
      <c r="H50" s="12">
        <v>43118</v>
      </c>
      <c r="I50" s="13">
        <v>156</v>
      </c>
    </row>
    <row r="51" spans="1:9" ht="15" thickBot="1" x14ac:dyDescent="0.35">
      <c r="A51" s="64">
        <v>446097</v>
      </c>
      <c r="B51" s="13">
        <v>268458</v>
      </c>
      <c r="C51" s="13" t="s">
        <v>9</v>
      </c>
      <c r="D51" s="24" t="s">
        <v>48</v>
      </c>
      <c r="E51" s="60" t="s">
        <v>52</v>
      </c>
      <c r="F51" s="13">
        <v>8</v>
      </c>
      <c r="G51" s="27">
        <v>43094</v>
      </c>
      <c r="H51" s="34">
        <v>43124</v>
      </c>
      <c r="I51" s="13">
        <v>8</v>
      </c>
    </row>
    <row r="52" spans="1:9" ht="15" thickTop="1" x14ac:dyDescent="0.3">
      <c r="A52" s="65">
        <v>446097</v>
      </c>
      <c r="B52" s="8">
        <v>268530</v>
      </c>
      <c r="C52" s="8" t="s">
        <v>11</v>
      </c>
      <c r="D52" s="20" t="s">
        <v>11</v>
      </c>
      <c r="E52" s="10" t="s">
        <v>53</v>
      </c>
      <c r="F52" s="8">
        <v>347</v>
      </c>
      <c r="G52" s="11">
        <v>43118</v>
      </c>
      <c r="H52" s="12">
        <v>43110</v>
      </c>
      <c r="I52" s="13">
        <v>347</v>
      </c>
    </row>
    <row r="53" spans="1:9" x14ac:dyDescent="0.3">
      <c r="A53" s="19">
        <v>419754</v>
      </c>
      <c r="B53" s="13">
        <v>268419</v>
      </c>
      <c r="C53" s="13" t="s">
        <v>9</v>
      </c>
      <c r="D53" s="13" t="s">
        <v>19</v>
      </c>
      <c r="E53" s="63">
        <v>1414172</v>
      </c>
      <c r="F53" s="13">
        <v>96</v>
      </c>
      <c r="G53" s="34">
        <v>43095</v>
      </c>
      <c r="H53" s="34">
        <v>43122</v>
      </c>
      <c r="I53" s="13">
        <v>96</v>
      </c>
    </row>
    <row r="54" spans="1:9" x14ac:dyDescent="0.3">
      <c r="A54" s="956">
        <v>419754</v>
      </c>
      <c r="B54" s="8">
        <v>268419</v>
      </c>
      <c r="C54" s="8" t="s">
        <v>9</v>
      </c>
      <c r="D54" s="8" t="s">
        <v>20</v>
      </c>
      <c r="E54" s="32">
        <v>1414175</v>
      </c>
      <c r="F54" s="8">
        <v>38</v>
      </c>
      <c r="G54" s="12">
        <v>43093</v>
      </c>
      <c r="H54" s="12">
        <v>43118</v>
      </c>
      <c r="I54" s="13">
        <v>38</v>
      </c>
    </row>
    <row r="55" spans="1:9" x14ac:dyDescent="0.3">
      <c r="A55" s="19">
        <v>419754</v>
      </c>
      <c r="B55" s="13">
        <v>268419</v>
      </c>
      <c r="C55" s="13" t="s">
        <v>9</v>
      </c>
      <c r="D55" s="24" t="s">
        <v>54</v>
      </c>
      <c r="E55" s="60" t="s">
        <v>55</v>
      </c>
      <c r="F55" s="13">
        <v>693</v>
      </c>
      <c r="G55" s="27">
        <v>43095</v>
      </c>
      <c r="H55" s="34">
        <v>43122</v>
      </c>
      <c r="I55" s="13">
        <v>693</v>
      </c>
    </row>
    <row r="56" spans="1:9" x14ac:dyDescent="0.3">
      <c r="A56" s="7">
        <v>419754</v>
      </c>
      <c r="B56" s="8">
        <v>268513</v>
      </c>
      <c r="C56" s="8" t="s">
        <v>11</v>
      </c>
      <c r="D56" s="8" t="s">
        <v>11</v>
      </c>
      <c r="E56" s="32" t="s">
        <v>56</v>
      </c>
      <c r="F56" s="8">
        <v>106</v>
      </c>
      <c r="G56" s="12">
        <v>43118</v>
      </c>
      <c r="H56" s="12">
        <v>43110</v>
      </c>
      <c r="I56" s="13">
        <v>111</v>
      </c>
    </row>
    <row r="57" spans="1:9" x14ac:dyDescent="0.3">
      <c r="A57" s="19">
        <v>419754</v>
      </c>
      <c r="B57" s="8">
        <v>268491</v>
      </c>
      <c r="C57" s="8" t="s">
        <v>9</v>
      </c>
      <c r="D57" s="8" t="s">
        <v>20</v>
      </c>
      <c r="E57" s="32">
        <v>1411152</v>
      </c>
      <c r="F57" s="8">
        <v>63</v>
      </c>
      <c r="G57" s="12">
        <v>43136</v>
      </c>
      <c r="H57" s="12">
        <v>43134</v>
      </c>
      <c r="I57" s="13">
        <v>63</v>
      </c>
    </row>
    <row r="58" spans="1:9" x14ac:dyDescent="0.3">
      <c r="A58" s="19">
        <v>419754</v>
      </c>
      <c r="B58" s="8">
        <v>268491</v>
      </c>
      <c r="C58" s="8" t="s">
        <v>9</v>
      </c>
      <c r="D58" s="8" t="s">
        <v>19</v>
      </c>
      <c r="E58" s="32">
        <v>1411182</v>
      </c>
      <c r="F58" s="8">
        <v>16</v>
      </c>
      <c r="G58" s="12">
        <v>43136</v>
      </c>
      <c r="H58" s="12">
        <v>43134</v>
      </c>
      <c r="I58" s="13">
        <v>16</v>
      </c>
    </row>
    <row r="59" spans="1:9" x14ac:dyDescent="0.3">
      <c r="A59" s="19">
        <v>419754</v>
      </c>
      <c r="B59" s="42">
        <v>268491</v>
      </c>
      <c r="C59" s="42" t="s">
        <v>9</v>
      </c>
      <c r="D59" s="9" t="s">
        <v>10</v>
      </c>
      <c r="E59" s="15">
        <v>1400706</v>
      </c>
      <c r="F59" s="9">
        <v>103</v>
      </c>
      <c r="G59" s="11">
        <v>43135</v>
      </c>
      <c r="H59" s="12">
        <v>43131</v>
      </c>
      <c r="I59" s="13">
        <v>103</v>
      </c>
    </row>
    <row r="60" spans="1:9" x14ac:dyDescent="0.3">
      <c r="A60" s="19">
        <v>419754</v>
      </c>
      <c r="B60" s="13">
        <v>268491</v>
      </c>
      <c r="C60" s="13" t="s">
        <v>9</v>
      </c>
      <c r="D60" s="13" t="s">
        <v>13</v>
      </c>
      <c r="E60" s="63" t="s">
        <v>57</v>
      </c>
      <c r="F60" s="13">
        <v>3689</v>
      </c>
      <c r="G60" s="34">
        <v>43125</v>
      </c>
      <c r="H60" s="34">
        <v>43126</v>
      </c>
      <c r="I60" s="13">
        <v>3788</v>
      </c>
    </row>
    <row r="61" spans="1:9" x14ac:dyDescent="0.3">
      <c r="A61" s="7">
        <v>419754</v>
      </c>
      <c r="B61" s="959">
        <v>268491</v>
      </c>
      <c r="C61" s="959" t="s">
        <v>9</v>
      </c>
      <c r="D61" s="9" t="s">
        <v>13</v>
      </c>
      <c r="E61" s="15" t="s">
        <v>58</v>
      </c>
      <c r="F61" s="9">
        <v>2472</v>
      </c>
      <c r="G61" s="11">
        <v>43134</v>
      </c>
      <c r="H61" s="12">
        <v>43138</v>
      </c>
      <c r="I61" s="13">
        <v>2530</v>
      </c>
    </row>
    <row r="62" spans="1:9" x14ac:dyDescent="0.3">
      <c r="A62" s="19">
        <v>419754</v>
      </c>
      <c r="B62" s="13">
        <v>268491</v>
      </c>
      <c r="C62" s="13" t="s">
        <v>9</v>
      </c>
      <c r="D62" s="13" t="s">
        <v>33</v>
      </c>
      <c r="E62" s="63" t="s">
        <v>59</v>
      </c>
      <c r="F62" s="13">
        <v>2204</v>
      </c>
      <c r="G62" s="34">
        <v>43125</v>
      </c>
      <c r="H62" s="34">
        <v>43126</v>
      </c>
      <c r="I62" s="13">
        <v>2263</v>
      </c>
    </row>
    <row r="63" spans="1:9" x14ac:dyDescent="0.3">
      <c r="A63" s="19">
        <v>419754</v>
      </c>
      <c r="B63" s="48">
        <v>268491</v>
      </c>
      <c r="C63" s="48" t="s">
        <v>9</v>
      </c>
      <c r="D63" s="9" t="s">
        <v>31</v>
      </c>
      <c r="E63" s="15" t="s">
        <v>60</v>
      </c>
      <c r="F63" s="9">
        <v>81</v>
      </c>
      <c r="G63" s="11">
        <v>43134</v>
      </c>
      <c r="H63" s="12">
        <v>43138</v>
      </c>
      <c r="I63" s="13">
        <v>81</v>
      </c>
    </row>
    <row r="64" spans="1:9" x14ac:dyDescent="0.3">
      <c r="A64" s="53">
        <v>419754</v>
      </c>
      <c r="B64" s="8">
        <v>281321</v>
      </c>
      <c r="C64" s="8" t="s">
        <v>16</v>
      </c>
      <c r="D64" s="9" t="s">
        <v>10</v>
      </c>
      <c r="E64" s="10">
        <v>1403807</v>
      </c>
      <c r="F64" s="9">
        <v>100</v>
      </c>
      <c r="G64" s="11">
        <v>43135</v>
      </c>
      <c r="H64" s="12">
        <v>43131</v>
      </c>
      <c r="I64" s="13">
        <v>100</v>
      </c>
    </row>
    <row r="65" spans="1:9" x14ac:dyDescent="0.3">
      <c r="A65" s="33">
        <v>419754</v>
      </c>
      <c r="B65" s="8">
        <v>281321</v>
      </c>
      <c r="C65" s="8" t="s">
        <v>16</v>
      </c>
      <c r="D65" s="9" t="s">
        <v>31</v>
      </c>
      <c r="E65" s="10" t="s">
        <v>61</v>
      </c>
      <c r="F65" s="9">
        <v>197</v>
      </c>
      <c r="G65" s="11">
        <v>43141</v>
      </c>
      <c r="H65" s="12">
        <v>43135</v>
      </c>
      <c r="I65" s="13">
        <v>205</v>
      </c>
    </row>
    <row r="66" spans="1:9" x14ac:dyDescent="0.3">
      <c r="A66" s="19">
        <v>419754</v>
      </c>
      <c r="B66" s="8">
        <v>281321</v>
      </c>
      <c r="C66" s="8" t="s">
        <v>16</v>
      </c>
      <c r="D66" s="9" t="s">
        <v>27</v>
      </c>
      <c r="E66" s="10" t="s">
        <v>62</v>
      </c>
      <c r="F66" s="9">
        <v>496</v>
      </c>
      <c r="G66" s="11">
        <v>43141</v>
      </c>
      <c r="H66" s="12">
        <v>43138</v>
      </c>
      <c r="I66" s="13">
        <v>510</v>
      </c>
    </row>
    <row r="67" spans="1:9" x14ac:dyDescent="0.3">
      <c r="A67" s="7">
        <v>419754</v>
      </c>
      <c r="B67" s="8">
        <v>281321</v>
      </c>
      <c r="C67" s="8" t="s">
        <v>16</v>
      </c>
      <c r="D67" s="9" t="s">
        <v>33</v>
      </c>
      <c r="E67" s="10" t="s">
        <v>63</v>
      </c>
      <c r="F67" s="9">
        <v>880</v>
      </c>
      <c r="G67" s="11">
        <v>43132</v>
      </c>
      <c r="H67" s="12">
        <v>43133</v>
      </c>
      <c r="I67" s="13">
        <v>914</v>
      </c>
    </row>
    <row r="68" spans="1:9" x14ac:dyDescent="0.3">
      <c r="A68" s="53">
        <v>419754</v>
      </c>
      <c r="B68" s="8">
        <v>281321</v>
      </c>
      <c r="C68" s="8" t="s">
        <v>16</v>
      </c>
      <c r="D68" s="9" t="s">
        <v>13</v>
      </c>
      <c r="E68" s="15" t="s">
        <v>64</v>
      </c>
      <c r="F68" s="9">
        <v>1774</v>
      </c>
      <c r="G68" s="11">
        <v>43132</v>
      </c>
      <c r="H68" s="12">
        <v>43133</v>
      </c>
      <c r="I68" s="13">
        <v>1843</v>
      </c>
    </row>
    <row r="69" spans="1:9" x14ac:dyDescent="0.3">
      <c r="A69" s="19">
        <v>446156</v>
      </c>
      <c r="B69" s="8">
        <v>281321</v>
      </c>
      <c r="C69" s="8" t="s">
        <v>16</v>
      </c>
      <c r="D69" s="9" t="s">
        <v>13</v>
      </c>
      <c r="E69" s="15" t="s">
        <v>65</v>
      </c>
      <c r="F69" s="9">
        <v>1468</v>
      </c>
      <c r="G69" s="11">
        <v>43141</v>
      </c>
      <c r="H69" s="12">
        <v>43138</v>
      </c>
      <c r="I69" s="13">
        <v>1525</v>
      </c>
    </row>
    <row r="70" spans="1:9" x14ac:dyDescent="0.3">
      <c r="A70" s="67">
        <v>446156</v>
      </c>
      <c r="B70" s="8">
        <v>268447</v>
      </c>
      <c r="C70" s="8" t="s">
        <v>9</v>
      </c>
      <c r="D70" s="8" t="s">
        <v>33</v>
      </c>
      <c r="E70" s="32" t="s">
        <v>66</v>
      </c>
      <c r="F70" s="8">
        <v>1119</v>
      </c>
      <c r="G70" s="12">
        <v>43097</v>
      </c>
      <c r="H70" s="12">
        <v>43131</v>
      </c>
      <c r="I70" s="13">
        <v>1172</v>
      </c>
    </row>
    <row r="71" spans="1:9" x14ac:dyDescent="0.3">
      <c r="A71" s="19">
        <v>446156</v>
      </c>
      <c r="B71" s="8">
        <v>268447</v>
      </c>
      <c r="C71" s="8" t="s">
        <v>9</v>
      </c>
      <c r="D71" s="8" t="s">
        <v>31</v>
      </c>
      <c r="E71" s="32" t="s">
        <v>67</v>
      </c>
      <c r="F71" s="8">
        <v>179</v>
      </c>
      <c r="G71" s="12">
        <v>43099</v>
      </c>
      <c r="H71" s="12">
        <v>43130</v>
      </c>
      <c r="I71" s="13">
        <v>187</v>
      </c>
    </row>
    <row r="72" spans="1:9" x14ac:dyDescent="0.3">
      <c r="A72" s="7">
        <v>446156</v>
      </c>
      <c r="B72" s="8">
        <v>268447</v>
      </c>
      <c r="C72" s="8" t="s">
        <v>9</v>
      </c>
      <c r="D72" s="9" t="s">
        <v>48</v>
      </c>
      <c r="E72" s="10" t="s">
        <v>68</v>
      </c>
      <c r="F72" s="9">
        <v>30</v>
      </c>
      <c r="G72" s="11">
        <v>43094</v>
      </c>
      <c r="H72" s="12">
        <v>43130</v>
      </c>
      <c r="I72" s="13">
        <v>30</v>
      </c>
    </row>
    <row r="73" spans="1:9" x14ac:dyDescent="0.3">
      <c r="A73" s="19">
        <v>446156</v>
      </c>
      <c r="B73" s="8">
        <v>268447</v>
      </c>
      <c r="C73" s="8" t="s">
        <v>9</v>
      </c>
      <c r="D73" s="9" t="s">
        <v>48</v>
      </c>
      <c r="E73" s="10" t="s">
        <v>69</v>
      </c>
      <c r="F73" s="9">
        <v>8</v>
      </c>
      <c r="G73" s="11">
        <v>43094</v>
      </c>
      <c r="H73" s="12">
        <v>43131</v>
      </c>
      <c r="I73" s="13">
        <v>8</v>
      </c>
    </row>
    <row r="74" spans="1:9" x14ac:dyDescent="0.3">
      <c r="A74" s="67">
        <v>446156</v>
      </c>
      <c r="B74" s="8">
        <v>268523</v>
      </c>
      <c r="C74" s="8" t="s">
        <v>11</v>
      </c>
      <c r="D74" s="8" t="s">
        <v>11</v>
      </c>
      <c r="E74" s="32" t="s">
        <v>70</v>
      </c>
      <c r="F74" s="8">
        <v>55</v>
      </c>
      <c r="G74" s="12">
        <v>43118</v>
      </c>
      <c r="H74" s="12">
        <v>43144</v>
      </c>
      <c r="I74" s="13">
        <v>58</v>
      </c>
    </row>
    <row r="75" spans="1:9" x14ac:dyDescent="0.3">
      <c r="A75" s="68">
        <v>446156</v>
      </c>
      <c r="B75" s="8">
        <v>270181</v>
      </c>
      <c r="C75" s="8" t="s">
        <v>71</v>
      </c>
      <c r="D75" s="8" t="s">
        <v>11</v>
      </c>
      <c r="E75" s="32" t="s">
        <v>72</v>
      </c>
      <c r="F75" s="8">
        <v>136</v>
      </c>
      <c r="G75" s="12">
        <v>43118</v>
      </c>
      <c r="H75" s="12">
        <v>43110</v>
      </c>
      <c r="I75" s="13">
        <v>143</v>
      </c>
    </row>
    <row r="76" spans="1:9" x14ac:dyDescent="0.3">
      <c r="A76" s="19">
        <v>446156</v>
      </c>
      <c r="B76" s="9">
        <v>270175</v>
      </c>
      <c r="C76" s="8" t="s">
        <v>9</v>
      </c>
      <c r="D76" s="9" t="s">
        <v>19</v>
      </c>
      <c r="E76" s="10">
        <v>1414173</v>
      </c>
      <c r="F76" s="9">
        <v>44</v>
      </c>
      <c r="G76" s="11">
        <v>43095</v>
      </c>
      <c r="H76" s="12">
        <v>43143</v>
      </c>
      <c r="I76" s="13">
        <v>44</v>
      </c>
    </row>
    <row r="77" spans="1:9" x14ac:dyDescent="0.3">
      <c r="A77" s="19">
        <v>446156</v>
      </c>
      <c r="B77" s="9">
        <v>270175</v>
      </c>
      <c r="C77" s="8" t="s">
        <v>9</v>
      </c>
      <c r="D77" s="9" t="s">
        <v>20</v>
      </c>
      <c r="E77" s="10">
        <v>1414199</v>
      </c>
      <c r="F77" s="9">
        <v>136</v>
      </c>
      <c r="G77" s="11">
        <v>43093</v>
      </c>
      <c r="H77" s="12">
        <v>43143</v>
      </c>
      <c r="I77" s="13">
        <v>136</v>
      </c>
    </row>
    <row r="78" spans="1:9" x14ac:dyDescent="0.3">
      <c r="A78" s="19">
        <v>446156</v>
      </c>
      <c r="B78" s="9">
        <v>270175</v>
      </c>
      <c r="C78" s="8" t="s">
        <v>9</v>
      </c>
      <c r="D78" s="9" t="s">
        <v>48</v>
      </c>
      <c r="E78" s="10" t="s">
        <v>73</v>
      </c>
      <c r="F78" s="23">
        <v>138</v>
      </c>
      <c r="G78" s="11">
        <v>43094</v>
      </c>
      <c r="H78" s="12">
        <v>43143</v>
      </c>
      <c r="I78" s="13">
        <v>138</v>
      </c>
    </row>
    <row r="79" spans="1:9" x14ac:dyDescent="0.3">
      <c r="A79" s="19">
        <v>446156</v>
      </c>
      <c r="B79" s="9">
        <v>270175</v>
      </c>
      <c r="C79" s="8" t="s">
        <v>9</v>
      </c>
      <c r="D79" s="9" t="s">
        <v>48</v>
      </c>
      <c r="E79" s="10" t="s">
        <v>74</v>
      </c>
      <c r="F79" s="9">
        <v>224</v>
      </c>
      <c r="G79" s="11">
        <v>43095</v>
      </c>
      <c r="H79" s="12">
        <v>43143</v>
      </c>
      <c r="I79" s="13">
        <v>224</v>
      </c>
    </row>
    <row r="80" spans="1:9" x14ac:dyDescent="0.3">
      <c r="A80" s="19">
        <v>446156</v>
      </c>
      <c r="B80" s="13">
        <v>270343</v>
      </c>
      <c r="C80" s="13" t="s">
        <v>9</v>
      </c>
      <c r="D80" s="13" t="s">
        <v>19</v>
      </c>
      <c r="E80" s="63">
        <v>1411184</v>
      </c>
      <c r="F80" s="13">
        <v>12</v>
      </c>
      <c r="G80" s="34">
        <v>43130</v>
      </c>
      <c r="H80" s="34">
        <v>43123</v>
      </c>
      <c r="I80" s="13">
        <v>12</v>
      </c>
    </row>
    <row r="81" spans="1:9" x14ac:dyDescent="0.3">
      <c r="A81" s="19">
        <v>446156</v>
      </c>
      <c r="B81" s="13">
        <v>270343</v>
      </c>
      <c r="C81" s="13" t="s">
        <v>9</v>
      </c>
      <c r="D81" s="13" t="s">
        <v>20</v>
      </c>
      <c r="E81" s="63">
        <v>1411189</v>
      </c>
      <c r="F81" s="13">
        <v>25</v>
      </c>
      <c r="G81" s="34">
        <v>43128</v>
      </c>
      <c r="H81" s="34">
        <v>43123</v>
      </c>
      <c r="I81" s="13">
        <v>25</v>
      </c>
    </row>
    <row r="82" spans="1:9" x14ac:dyDescent="0.3">
      <c r="A82" s="19">
        <v>446156</v>
      </c>
      <c r="B82" s="42">
        <v>270343</v>
      </c>
      <c r="C82" s="42" t="s">
        <v>9</v>
      </c>
      <c r="D82" s="9" t="s">
        <v>54</v>
      </c>
      <c r="E82" s="15" t="s">
        <v>75</v>
      </c>
      <c r="F82" s="42">
        <v>8</v>
      </c>
      <c r="G82" s="11">
        <v>43129</v>
      </c>
      <c r="H82" s="44">
        <v>43131</v>
      </c>
      <c r="I82" s="13">
        <v>8</v>
      </c>
    </row>
    <row r="83" spans="1:9" x14ac:dyDescent="0.3">
      <c r="A83" s="19">
        <v>446156</v>
      </c>
      <c r="B83" s="8">
        <v>270343</v>
      </c>
      <c r="C83" s="8" t="s">
        <v>9</v>
      </c>
      <c r="D83" s="8" t="s">
        <v>27</v>
      </c>
      <c r="E83" s="17" t="s">
        <v>76</v>
      </c>
      <c r="F83" s="20">
        <v>552</v>
      </c>
      <c r="G83" s="12">
        <v>43134</v>
      </c>
      <c r="H83" s="12">
        <v>43138</v>
      </c>
      <c r="I83" s="13">
        <v>563</v>
      </c>
    </row>
    <row r="84" spans="1:9" x14ac:dyDescent="0.3">
      <c r="A84" s="19">
        <v>446156</v>
      </c>
      <c r="B84" s="8">
        <v>270343</v>
      </c>
      <c r="C84" s="8" t="s">
        <v>9</v>
      </c>
      <c r="D84" s="8" t="s">
        <v>31</v>
      </c>
      <c r="E84" s="17" t="s">
        <v>77</v>
      </c>
      <c r="F84" s="20">
        <v>141</v>
      </c>
      <c r="G84" s="12">
        <v>43134</v>
      </c>
      <c r="H84" s="12">
        <v>43138</v>
      </c>
      <c r="I84" s="13">
        <v>143</v>
      </c>
    </row>
    <row r="85" spans="1:9" x14ac:dyDescent="0.3">
      <c r="A85" s="19">
        <v>446156</v>
      </c>
      <c r="B85" s="48">
        <v>270343</v>
      </c>
      <c r="C85" s="48" t="s">
        <v>9</v>
      </c>
      <c r="D85" s="9" t="s">
        <v>13</v>
      </c>
      <c r="E85" s="10" t="s">
        <v>78</v>
      </c>
      <c r="F85" s="62">
        <v>2460</v>
      </c>
      <c r="G85" s="11">
        <v>43132</v>
      </c>
      <c r="H85" s="51">
        <v>43133</v>
      </c>
      <c r="I85" s="13">
        <v>2508</v>
      </c>
    </row>
    <row r="86" spans="1:9" x14ac:dyDescent="0.3">
      <c r="A86" s="19">
        <v>446156</v>
      </c>
      <c r="B86" s="8">
        <v>270343</v>
      </c>
      <c r="C86" s="8" t="s">
        <v>9</v>
      </c>
      <c r="D86" s="9" t="s">
        <v>13</v>
      </c>
      <c r="E86" s="10" t="s">
        <v>79</v>
      </c>
      <c r="F86" s="62">
        <v>1658</v>
      </c>
      <c r="G86" s="11">
        <v>43134</v>
      </c>
      <c r="H86" s="12">
        <v>43138</v>
      </c>
      <c r="I86" s="13">
        <v>1633</v>
      </c>
    </row>
    <row r="87" spans="1:9" x14ac:dyDescent="0.3">
      <c r="A87" s="53">
        <v>446156</v>
      </c>
      <c r="B87" s="42">
        <v>270343</v>
      </c>
      <c r="C87" s="42" t="s">
        <v>9</v>
      </c>
      <c r="D87" s="9" t="s">
        <v>33</v>
      </c>
      <c r="E87" s="10" t="s">
        <v>80</v>
      </c>
      <c r="F87" s="62">
        <v>929</v>
      </c>
      <c r="G87" s="11">
        <v>43132</v>
      </c>
      <c r="H87" s="51">
        <v>43133</v>
      </c>
      <c r="I87" s="13">
        <v>948</v>
      </c>
    </row>
    <row r="88" spans="1:9" x14ac:dyDescent="0.3">
      <c r="A88" s="19">
        <v>419754</v>
      </c>
      <c r="B88" s="8">
        <v>270343</v>
      </c>
      <c r="C88" s="8" t="s">
        <v>9</v>
      </c>
      <c r="D88" s="20" t="s">
        <v>81</v>
      </c>
      <c r="E88" s="17">
        <v>1400694</v>
      </c>
      <c r="F88" s="20">
        <v>54</v>
      </c>
      <c r="G88" s="11">
        <v>43136</v>
      </c>
      <c r="H88" s="12">
        <v>43131</v>
      </c>
      <c r="I88" s="13">
        <v>54</v>
      </c>
    </row>
    <row r="89" spans="1:9" x14ac:dyDescent="0.3">
      <c r="A89" s="33">
        <v>419754</v>
      </c>
      <c r="B89" s="9">
        <v>281649</v>
      </c>
      <c r="C89" s="48" t="s">
        <v>16</v>
      </c>
      <c r="D89" s="9" t="s">
        <v>33</v>
      </c>
      <c r="E89" s="10" t="s">
        <v>82</v>
      </c>
      <c r="F89" s="9">
        <v>313</v>
      </c>
      <c r="G89" s="11">
        <v>43132</v>
      </c>
      <c r="H89" s="51">
        <v>43133</v>
      </c>
      <c r="I89" s="13">
        <v>325</v>
      </c>
    </row>
    <row r="90" spans="1:9" x14ac:dyDescent="0.3">
      <c r="A90" s="19">
        <v>419754</v>
      </c>
      <c r="B90" s="9">
        <v>281649</v>
      </c>
      <c r="C90" s="8" t="s">
        <v>16</v>
      </c>
      <c r="D90" s="9" t="s">
        <v>27</v>
      </c>
      <c r="E90" s="10" t="s">
        <v>83</v>
      </c>
      <c r="F90" s="9">
        <v>185</v>
      </c>
      <c r="G90" s="11">
        <v>43134</v>
      </c>
      <c r="H90" s="12">
        <v>43138</v>
      </c>
      <c r="I90" s="13">
        <v>192</v>
      </c>
    </row>
    <row r="91" spans="1:9" x14ac:dyDescent="0.3">
      <c r="A91" s="33">
        <v>419754</v>
      </c>
      <c r="B91" s="9">
        <v>281649</v>
      </c>
      <c r="C91" s="8" t="s">
        <v>16</v>
      </c>
      <c r="D91" s="9" t="s">
        <v>13</v>
      </c>
      <c r="E91" s="10" t="s">
        <v>84</v>
      </c>
      <c r="F91" s="62">
        <v>290</v>
      </c>
      <c r="G91" s="11">
        <v>43132</v>
      </c>
      <c r="H91" s="51">
        <v>43133</v>
      </c>
      <c r="I91" s="13">
        <v>301</v>
      </c>
    </row>
    <row r="92" spans="1:9" x14ac:dyDescent="0.3">
      <c r="A92" s="19">
        <v>419754</v>
      </c>
      <c r="B92" s="9">
        <v>281649</v>
      </c>
      <c r="C92" s="8" t="s">
        <v>16</v>
      </c>
      <c r="D92" s="9" t="s">
        <v>13</v>
      </c>
      <c r="E92" s="10" t="s">
        <v>85</v>
      </c>
      <c r="F92" s="9">
        <v>297</v>
      </c>
      <c r="G92" s="11">
        <v>43134</v>
      </c>
      <c r="H92" s="12">
        <v>43138</v>
      </c>
      <c r="I92" s="13">
        <v>300</v>
      </c>
    </row>
    <row r="93" spans="1:9" x14ac:dyDescent="0.3">
      <c r="A93" s="19">
        <v>419754</v>
      </c>
      <c r="B93" s="9">
        <v>281649</v>
      </c>
      <c r="C93" s="42" t="s">
        <v>16</v>
      </c>
      <c r="D93" s="9" t="s">
        <v>31</v>
      </c>
      <c r="E93" s="10" t="s">
        <v>86</v>
      </c>
      <c r="F93" s="9">
        <v>65</v>
      </c>
      <c r="G93" s="11">
        <v>43134</v>
      </c>
      <c r="H93" s="12">
        <v>43138</v>
      </c>
      <c r="I93" s="13">
        <v>67</v>
      </c>
    </row>
    <row r="94" spans="1:9" x14ac:dyDescent="0.3">
      <c r="A94" s="19">
        <v>419754</v>
      </c>
      <c r="B94" s="8">
        <v>281649</v>
      </c>
      <c r="C94" s="8" t="s">
        <v>16</v>
      </c>
      <c r="D94" s="20" t="s">
        <v>81</v>
      </c>
      <c r="E94" s="17">
        <v>1404207</v>
      </c>
      <c r="F94" s="8">
        <v>45</v>
      </c>
      <c r="G94" s="11">
        <v>43136</v>
      </c>
      <c r="H94" s="12">
        <v>43131</v>
      </c>
      <c r="I94" s="13">
        <v>45</v>
      </c>
    </row>
    <row r="95" spans="1:9" x14ac:dyDescent="0.3">
      <c r="A95" s="7">
        <v>419754</v>
      </c>
      <c r="B95" s="69">
        <v>270383</v>
      </c>
      <c r="C95" s="69" t="s">
        <v>11</v>
      </c>
      <c r="D95" s="70" t="s">
        <v>71</v>
      </c>
      <c r="E95" s="71" t="s">
        <v>87</v>
      </c>
      <c r="F95" s="70">
        <v>55</v>
      </c>
      <c r="G95" s="72">
        <v>43174</v>
      </c>
      <c r="H95" s="73">
        <v>43186</v>
      </c>
      <c r="I95" s="13">
        <v>55</v>
      </c>
    </row>
    <row r="96" spans="1:9" x14ac:dyDescent="0.3">
      <c r="A96" s="19">
        <v>419754</v>
      </c>
      <c r="B96" s="13">
        <v>268438</v>
      </c>
      <c r="C96" s="13" t="s">
        <v>9</v>
      </c>
      <c r="D96" s="13" t="s">
        <v>20</v>
      </c>
      <c r="E96" s="63">
        <v>1411170</v>
      </c>
      <c r="F96" s="13">
        <v>61</v>
      </c>
      <c r="G96" s="34">
        <v>43128</v>
      </c>
      <c r="H96" s="34">
        <v>43123</v>
      </c>
      <c r="I96" s="13">
        <v>61</v>
      </c>
    </row>
    <row r="97" spans="1:9" x14ac:dyDescent="0.3">
      <c r="A97" s="33">
        <v>419754</v>
      </c>
      <c r="B97" s="8">
        <v>268438</v>
      </c>
      <c r="C97" s="8" t="s">
        <v>9</v>
      </c>
      <c r="D97" s="9" t="s">
        <v>27</v>
      </c>
      <c r="E97" s="15" t="s">
        <v>88</v>
      </c>
      <c r="F97" s="9">
        <v>335</v>
      </c>
      <c r="G97" s="11">
        <v>43134</v>
      </c>
      <c r="H97" s="12">
        <v>43138</v>
      </c>
      <c r="I97" s="13">
        <v>338</v>
      </c>
    </row>
    <row r="98" spans="1:9" x14ac:dyDescent="0.3">
      <c r="A98" s="19">
        <v>419754</v>
      </c>
      <c r="B98" s="8">
        <v>268438</v>
      </c>
      <c r="C98" s="8" t="s">
        <v>9</v>
      </c>
      <c r="D98" s="9" t="s">
        <v>13</v>
      </c>
      <c r="E98" s="15" t="s">
        <v>89</v>
      </c>
      <c r="F98" s="9">
        <v>2084</v>
      </c>
      <c r="G98" s="11">
        <v>43125</v>
      </c>
      <c r="H98" s="12">
        <v>43119</v>
      </c>
      <c r="I98" s="13">
        <v>2104</v>
      </c>
    </row>
    <row r="99" spans="1:9" x14ac:dyDescent="0.3">
      <c r="A99" s="19">
        <v>419754</v>
      </c>
      <c r="B99" s="8">
        <v>268438</v>
      </c>
      <c r="C99" s="8" t="s">
        <v>9</v>
      </c>
      <c r="D99" s="9" t="s">
        <v>13</v>
      </c>
      <c r="E99" s="15" t="s">
        <v>90</v>
      </c>
      <c r="F99" s="9">
        <v>1388</v>
      </c>
      <c r="G99" s="11">
        <v>43134</v>
      </c>
      <c r="H99" s="12">
        <v>43138</v>
      </c>
      <c r="I99" s="13">
        <v>1348</v>
      </c>
    </row>
    <row r="100" spans="1:9" x14ac:dyDescent="0.3">
      <c r="A100" s="7">
        <v>419754</v>
      </c>
      <c r="B100" s="8">
        <v>268438</v>
      </c>
      <c r="C100" s="8" t="s">
        <v>9</v>
      </c>
      <c r="D100" s="9" t="s">
        <v>31</v>
      </c>
      <c r="E100" s="15" t="s">
        <v>91</v>
      </c>
      <c r="F100" s="9">
        <v>174</v>
      </c>
      <c r="G100" s="11">
        <v>43134</v>
      </c>
      <c r="H100" s="12">
        <v>43138</v>
      </c>
      <c r="I100" s="13">
        <v>175</v>
      </c>
    </row>
    <row r="101" spans="1:9" x14ac:dyDescent="0.3">
      <c r="A101" s="19">
        <v>419754</v>
      </c>
      <c r="B101" s="8">
        <v>268438</v>
      </c>
      <c r="C101" s="8" t="s">
        <v>9</v>
      </c>
      <c r="D101" s="9" t="s">
        <v>33</v>
      </c>
      <c r="E101" s="15" t="s">
        <v>92</v>
      </c>
      <c r="F101" s="9">
        <v>517</v>
      </c>
      <c r="G101" s="11">
        <v>43125</v>
      </c>
      <c r="H101" s="12">
        <v>43119</v>
      </c>
      <c r="I101" s="13">
        <v>521</v>
      </c>
    </row>
    <row r="102" spans="1:9" x14ac:dyDescent="0.3">
      <c r="A102" s="19">
        <v>419754</v>
      </c>
      <c r="B102" s="8">
        <v>281626</v>
      </c>
      <c r="C102" s="8" t="s">
        <v>16</v>
      </c>
      <c r="D102" s="9" t="s">
        <v>10</v>
      </c>
      <c r="E102" s="10">
        <v>1404206</v>
      </c>
      <c r="F102" s="9">
        <v>26</v>
      </c>
      <c r="G102" s="11">
        <v>43135</v>
      </c>
      <c r="H102" s="12">
        <v>43131</v>
      </c>
      <c r="I102" s="13">
        <v>26</v>
      </c>
    </row>
    <row r="103" spans="1:9" x14ac:dyDescent="0.3">
      <c r="A103" s="74">
        <v>419754</v>
      </c>
      <c r="B103" s="8">
        <v>281626</v>
      </c>
      <c r="C103" s="8" t="s">
        <v>16</v>
      </c>
      <c r="D103" s="9" t="s">
        <v>27</v>
      </c>
      <c r="E103" s="10" t="s">
        <v>93</v>
      </c>
      <c r="F103" s="9">
        <v>128</v>
      </c>
      <c r="G103" s="11">
        <v>43134</v>
      </c>
      <c r="H103" s="12">
        <v>43138</v>
      </c>
      <c r="I103" s="13">
        <v>128</v>
      </c>
    </row>
    <row r="104" spans="1:9" x14ac:dyDescent="0.3">
      <c r="A104" s="19">
        <v>446156</v>
      </c>
      <c r="B104" s="8">
        <v>281626</v>
      </c>
      <c r="C104" s="8" t="s">
        <v>16</v>
      </c>
      <c r="D104" s="9" t="s">
        <v>31</v>
      </c>
      <c r="E104" s="10" t="s">
        <v>94</v>
      </c>
      <c r="F104" s="9">
        <v>42</v>
      </c>
      <c r="G104" s="11">
        <v>43134</v>
      </c>
      <c r="H104" s="12">
        <v>43138</v>
      </c>
      <c r="I104" s="13">
        <v>42</v>
      </c>
    </row>
    <row r="105" spans="1:9" x14ac:dyDescent="0.3">
      <c r="A105" s="7">
        <v>446156</v>
      </c>
      <c r="B105" s="13">
        <v>281626</v>
      </c>
      <c r="C105" s="13" t="s">
        <v>16</v>
      </c>
      <c r="D105" s="24" t="s">
        <v>13</v>
      </c>
      <c r="E105" s="60" t="s">
        <v>95</v>
      </c>
      <c r="F105" s="24">
        <v>214</v>
      </c>
      <c r="G105" s="27">
        <v>43125</v>
      </c>
      <c r="H105" s="34">
        <v>43169</v>
      </c>
      <c r="I105" s="13">
        <v>213</v>
      </c>
    </row>
    <row r="106" spans="1:9" x14ac:dyDescent="0.3">
      <c r="A106" s="19">
        <v>446156</v>
      </c>
      <c r="B106" s="8">
        <v>281626</v>
      </c>
      <c r="C106" s="8" t="s">
        <v>16</v>
      </c>
      <c r="D106" s="9" t="s">
        <v>13</v>
      </c>
      <c r="E106" s="10" t="s">
        <v>96</v>
      </c>
      <c r="F106" s="9">
        <v>231</v>
      </c>
      <c r="G106" s="11">
        <v>43134</v>
      </c>
      <c r="H106" s="12">
        <v>43138</v>
      </c>
      <c r="I106" s="13">
        <v>231</v>
      </c>
    </row>
    <row r="107" spans="1:9" x14ac:dyDescent="0.3">
      <c r="A107" s="33">
        <v>446156</v>
      </c>
      <c r="B107" s="8">
        <v>281626</v>
      </c>
      <c r="C107" s="8" t="s">
        <v>16</v>
      </c>
      <c r="D107" s="9" t="s">
        <v>33</v>
      </c>
      <c r="E107" s="10" t="s">
        <v>97</v>
      </c>
      <c r="F107" s="9">
        <v>182</v>
      </c>
      <c r="G107" s="11">
        <v>43125</v>
      </c>
      <c r="H107" s="12">
        <v>43119</v>
      </c>
      <c r="I107" s="13">
        <v>184</v>
      </c>
    </row>
    <row r="108" spans="1:9" x14ac:dyDescent="0.3">
      <c r="A108" s="19">
        <v>446156</v>
      </c>
      <c r="B108" s="8">
        <v>283384</v>
      </c>
      <c r="C108" s="8" t="s">
        <v>11</v>
      </c>
      <c r="D108" s="20" t="s">
        <v>11</v>
      </c>
      <c r="E108" s="10" t="s">
        <v>98</v>
      </c>
      <c r="F108" s="8">
        <v>362</v>
      </c>
      <c r="G108" s="11">
        <v>43153</v>
      </c>
      <c r="H108" s="12">
        <v>43143</v>
      </c>
      <c r="I108" s="13">
        <v>370</v>
      </c>
    </row>
    <row r="109" spans="1:9" x14ac:dyDescent="0.3">
      <c r="A109" s="75">
        <v>446156</v>
      </c>
      <c r="B109" s="8">
        <v>304101</v>
      </c>
      <c r="C109" s="8" t="s">
        <v>9</v>
      </c>
      <c r="D109" s="8" t="s">
        <v>33</v>
      </c>
      <c r="E109" s="32" t="s">
        <v>99</v>
      </c>
      <c r="F109" s="8">
        <v>1800</v>
      </c>
      <c r="G109" s="12">
        <v>43083</v>
      </c>
      <c r="H109" s="12">
        <v>43112</v>
      </c>
      <c r="I109" s="13">
        <v>1794</v>
      </c>
    </row>
    <row r="110" spans="1:9" x14ac:dyDescent="0.3">
      <c r="A110" s="75">
        <v>446156</v>
      </c>
      <c r="B110" s="8">
        <v>328470</v>
      </c>
      <c r="C110" s="8" t="s">
        <v>9</v>
      </c>
      <c r="D110" s="8" t="s">
        <v>27</v>
      </c>
      <c r="E110" s="32" t="s">
        <v>100</v>
      </c>
      <c r="F110" s="8">
        <v>47</v>
      </c>
      <c r="G110" s="12">
        <v>43134</v>
      </c>
      <c r="H110" s="12">
        <v>43138</v>
      </c>
      <c r="I110" s="13">
        <v>47</v>
      </c>
    </row>
    <row r="111" spans="1:9" x14ac:dyDescent="0.3">
      <c r="A111" s="19">
        <v>446156</v>
      </c>
      <c r="B111" s="8">
        <v>328470</v>
      </c>
      <c r="C111" s="8" t="s">
        <v>9</v>
      </c>
      <c r="D111" s="8" t="s">
        <v>13</v>
      </c>
      <c r="E111" s="32" t="s">
        <v>101</v>
      </c>
      <c r="F111" s="8">
        <v>232</v>
      </c>
      <c r="G111" s="12">
        <v>43132</v>
      </c>
      <c r="H111" s="12">
        <v>43133</v>
      </c>
      <c r="I111" s="13">
        <v>232</v>
      </c>
    </row>
    <row r="112" spans="1:9" x14ac:dyDescent="0.3">
      <c r="A112" s="19">
        <v>446156</v>
      </c>
      <c r="B112" s="8">
        <v>328470</v>
      </c>
      <c r="C112" s="8" t="s">
        <v>9</v>
      </c>
      <c r="D112" s="8" t="s">
        <v>13</v>
      </c>
      <c r="E112" s="32" t="s">
        <v>102</v>
      </c>
      <c r="F112" s="8">
        <v>141</v>
      </c>
      <c r="G112" s="12">
        <v>43134</v>
      </c>
      <c r="H112" s="12">
        <v>43138</v>
      </c>
      <c r="I112" s="13">
        <v>141</v>
      </c>
    </row>
    <row r="113" spans="1:9" x14ac:dyDescent="0.3">
      <c r="A113" s="19">
        <v>446156</v>
      </c>
      <c r="B113" s="8">
        <v>328470</v>
      </c>
      <c r="C113" s="8" t="s">
        <v>9</v>
      </c>
      <c r="D113" s="8" t="s">
        <v>33</v>
      </c>
      <c r="E113" s="32" t="s">
        <v>103</v>
      </c>
      <c r="F113" s="8">
        <v>507</v>
      </c>
      <c r="G113" s="12">
        <v>43132</v>
      </c>
      <c r="H113" s="12">
        <v>43133</v>
      </c>
      <c r="I113" s="13">
        <v>507</v>
      </c>
    </row>
    <row r="114" spans="1:9" x14ac:dyDescent="0.3">
      <c r="A114" s="19">
        <v>446156</v>
      </c>
      <c r="B114" s="8">
        <v>328470</v>
      </c>
      <c r="C114" s="8" t="s">
        <v>9</v>
      </c>
      <c r="D114" s="8" t="s">
        <v>31</v>
      </c>
      <c r="E114" s="32" t="s">
        <v>104</v>
      </c>
      <c r="F114" s="8">
        <v>66</v>
      </c>
      <c r="G114" s="12">
        <v>43134</v>
      </c>
      <c r="H114" s="12">
        <v>43138</v>
      </c>
      <c r="I114" s="13">
        <v>66</v>
      </c>
    </row>
    <row r="115" spans="1:9" ht="15" thickBot="1" x14ac:dyDescent="0.35">
      <c r="A115" s="76">
        <v>446156</v>
      </c>
      <c r="B115" s="8">
        <v>328473</v>
      </c>
      <c r="C115" s="8" t="s">
        <v>9</v>
      </c>
      <c r="D115" s="8" t="s">
        <v>13</v>
      </c>
      <c r="E115" s="32" t="s">
        <v>105</v>
      </c>
      <c r="F115" s="8">
        <v>3440</v>
      </c>
      <c r="G115" s="12">
        <v>43132</v>
      </c>
      <c r="H115" s="12">
        <v>43133</v>
      </c>
      <c r="I115" s="13">
        <v>3601</v>
      </c>
    </row>
    <row r="116" spans="1:9" ht="15" thickTop="1" x14ac:dyDescent="0.3">
      <c r="A116" s="77"/>
      <c r="B116" s="8">
        <v>328473</v>
      </c>
      <c r="C116" s="8" t="s">
        <v>9</v>
      </c>
      <c r="D116" s="8" t="s">
        <v>13</v>
      </c>
      <c r="E116" s="32" t="s">
        <v>106</v>
      </c>
      <c r="F116" s="8">
        <v>2242</v>
      </c>
      <c r="G116" s="12">
        <v>43134</v>
      </c>
      <c r="H116" s="12">
        <v>43135</v>
      </c>
      <c r="I116" s="13">
        <v>2346</v>
      </c>
    </row>
    <row r="117" spans="1:9" x14ac:dyDescent="0.3">
      <c r="A117" s="19">
        <v>446066</v>
      </c>
      <c r="B117" s="8">
        <v>328473</v>
      </c>
      <c r="C117" s="8" t="s">
        <v>9</v>
      </c>
      <c r="D117" s="8" t="s">
        <v>27</v>
      </c>
      <c r="E117" s="32" t="s">
        <v>107</v>
      </c>
      <c r="F117" s="8">
        <v>522</v>
      </c>
      <c r="G117" s="12">
        <v>43134</v>
      </c>
      <c r="H117" s="12">
        <v>43138</v>
      </c>
      <c r="I117" s="13">
        <v>546</v>
      </c>
    </row>
    <row r="118" spans="1:9" x14ac:dyDescent="0.3">
      <c r="A118" s="19">
        <v>446066</v>
      </c>
      <c r="B118" s="8">
        <v>328473</v>
      </c>
      <c r="C118" s="8" t="s">
        <v>9</v>
      </c>
      <c r="D118" s="8" t="s">
        <v>33</v>
      </c>
      <c r="E118" s="32" t="s">
        <v>108</v>
      </c>
      <c r="F118" s="8">
        <v>941</v>
      </c>
      <c r="G118" s="12">
        <v>43132</v>
      </c>
      <c r="H118" s="12">
        <v>43133</v>
      </c>
      <c r="I118" s="13">
        <v>987</v>
      </c>
    </row>
    <row r="119" spans="1:9" x14ac:dyDescent="0.3">
      <c r="A119" s="78">
        <v>446066</v>
      </c>
      <c r="B119" s="8">
        <v>328473</v>
      </c>
      <c r="C119" s="8" t="s">
        <v>9</v>
      </c>
      <c r="D119" s="8" t="s">
        <v>31</v>
      </c>
      <c r="E119" s="32" t="s">
        <v>109</v>
      </c>
      <c r="F119" s="8">
        <v>101</v>
      </c>
      <c r="G119" s="12">
        <v>43134</v>
      </c>
      <c r="H119" s="12">
        <v>43138</v>
      </c>
      <c r="I119" s="13">
        <v>105</v>
      </c>
    </row>
    <row r="120" spans="1:9" x14ac:dyDescent="0.3">
      <c r="A120" s="78">
        <v>446066</v>
      </c>
      <c r="B120" s="13">
        <v>326690</v>
      </c>
      <c r="C120" s="13" t="s">
        <v>16</v>
      </c>
      <c r="D120" s="79" t="s">
        <v>33</v>
      </c>
      <c r="E120" s="80" t="s">
        <v>110</v>
      </c>
      <c r="F120" s="79">
        <v>380</v>
      </c>
      <c r="G120" s="81">
        <v>43132</v>
      </c>
      <c r="H120" s="34">
        <v>43126</v>
      </c>
      <c r="I120" s="13">
        <v>380</v>
      </c>
    </row>
    <row r="121" spans="1:9" x14ac:dyDescent="0.3">
      <c r="A121" s="78">
        <v>446066</v>
      </c>
      <c r="B121" s="8">
        <v>326690</v>
      </c>
      <c r="C121" s="8" t="s">
        <v>16</v>
      </c>
      <c r="D121" s="20" t="s">
        <v>31</v>
      </c>
      <c r="E121" s="17" t="s">
        <v>111</v>
      </c>
      <c r="F121" s="20">
        <v>101</v>
      </c>
      <c r="G121" s="82">
        <v>43134</v>
      </c>
      <c r="H121" s="12">
        <v>43131</v>
      </c>
      <c r="I121" s="13">
        <v>106</v>
      </c>
    </row>
    <row r="122" spans="1:9" x14ac:dyDescent="0.3">
      <c r="A122" s="19">
        <v>446066</v>
      </c>
      <c r="B122" s="8">
        <v>328449</v>
      </c>
      <c r="C122" s="8" t="s">
        <v>9</v>
      </c>
      <c r="D122" s="8" t="s">
        <v>27</v>
      </c>
      <c r="E122" s="32" t="s">
        <v>112</v>
      </c>
      <c r="F122" s="8">
        <v>356</v>
      </c>
      <c r="G122" s="12">
        <v>43134</v>
      </c>
      <c r="H122" s="12">
        <v>43138</v>
      </c>
      <c r="I122" s="13">
        <v>356</v>
      </c>
    </row>
    <row r="123" spans="1:9" x14ac:dyDescent="0.3">
      <c r="A123" s="19">
        <v>446066</v>
      </c>
      <c r="B123" s="8">
        <v>328449</v>
      </c>
      <c r="C123" s="8" t="s">
        <v>9</v>
      </c>
      <c r="D123" s="8" t="s">
        <v>31</v>
      </c>
      <c r="E123" s="32" t="s">
        <v>113</v>
      </c>
      <c r="F123" s="8">
        <v>59</v>
      </c>
      <c r="G123" s="12">
        <v>43134</v>
      </c>
      <c r="H123" s="12">
        <v>43138</v>
      </c>
      <c r="I123" s="13">
        <v>59</v>
      </c>
    </row>
    <row r="124" spans="1:9" x14ac:dyDescent="0.3">
      <c r="A124" s="19">
        <v>446066</v>
      </c>
      <c r="B124" s="8">
        <v>328449</v>
      </c>
      <c r="C124" s="8" t="s">
        <v>9</v>
      </c>
      <c r="D124" s="8" t="s">
        <v>13</v>
      </c>
      <c r="E124" s="32" t="s">
        <v>114</v>
      </c>
      <c r="F124" s="8">
        <v>2386</v>
      </c>
      <c r="G124" s="12">
        <v>43132</v>
      </c>
      <c r="H124" s="12">
        <v>43133</v>
      </c>
      <c r="I124" s="13">
        <v>2386</v>
      </c>
    </row>
    <row r="125" spans="1:9" x14ac:dyDescent="0.3">
      <c r="A125" s="78">
        <v>446066</v>
      </c>
      <c r="B125" s="8">
        <v>328449</v>
      </c>
      <c r="C125" s="8" t="s">
        <v>9</v>
      </c>
      <c r="D125" s="8" t="s">
        <v>13</v>
      </c>
      <c r="E125" s="32" t="s">
        <v>115</v>
      </c>
      <c r="F125" s="8">
        <v>1563</v>
      </c>
      <c r="G125" s="12">
        <v>43134</v>
      </c>
      <c r="H125" s="12">
        <v>43138</v>
      </c>
      <c r="I125" s="13">
        <v>1559</v>
      </c>
    </row>
    <row r="126" spans="1:9" x14ac:dyDescent="0.3">
      <c r="A126" s="19">
        <v>446066</v>
      </c>
      <c r="B126" s="42">
        <v>328449</v>
      </c>
      <c r="C126" s="42" t="s">
        <v>9</v>
      </c>
      <c r="D126" s="42" t="s">
        <v>33</v>
      </c>
      <c r="E126" s="83" t="s">
        <v>116</v>
      </c>
      <c r="F126" s="42">
        <v>462</v>
      </c>
      <c r="G126" s="44">
        <v>43132</v>
      </c>
      <c r="H126" s="12">
        <v>43133</v>
      </c>
      <c r="I126" s="13">
        <v>462</v>
      </c>
    </row>
    <row r="127" spans="1:9" x14ac:dyDescent="0.3">
      <c r="A127" s="78">
        <v>446066</v>
      </c>
      <c r="B127" s="13">
        <v>328449</v>
      </c>
      <c r="C127" s="13" t="s">
        <v>9</v>
      </c>
      <c r="D127" s="13" t="s">
        <v>13</v>
      </c>
      <c r="E127" s="63" t="s">
        <v>117</v>
      </c>
      <c r="F127" s="84">
        <v>232</v>
      </c>
      <c r="G127" s="34">
        <v>43125</v>
      </c>
      <c r="H127" s="34">
        <v>43126</v>
      </c>
      <c r="I127" s="13">
        <v>228</v>
      </c>
    </row>
    <row r="128" spans="1:9" x14ac:dyDescent="0.3">
      <c r="A128" s="19">
        <v>446066</v>
      </c>
      <c r="B128" s="959">
        <v>328449</v>
      </c>
      <c r="C128" s="959" t="s">
        <v>9</v>
      </c>
      <c r="D128" s="9" t="s">
        <v>13</v>
      </c>
      <c r="E128" s="15" t="s">
        <v>118</v>
      </c>
      <c r="F128" s="9">
        <v>141</v>
      </c>
      <c r="G128" s="11">
        <v>43134</v>
      </c>
      <c r="H128" s="12">
        <v>43138</v>
      </c>
      <c r="I128" s="931">
        <v>144</v>
      </c>
    </row>
    <row r="129" spans="1:9" x14ac:dyDescent="0.3">
      <c r="A129" s="85">
        <v>446066</v>
      </c>
      <c r="B129" s="13">
        <v>328449</v>
      </c>
      <c r="C129" s="13" t="s">
        <v>9</v>
      </c>
      <c r="D129" s="13" t="s">
        <v>33</v>
      </c>
      <c r="E129" s="63" t="s">
        <v>119</v>
      </c>
      <c r="F129" s="84">
        <v>507</v>
      </c>
      <c r="G129" s="34">
        <v>43125</v>
      </c>
      <c r="H129" s="34">
        <v>43126</v>
      </c>
      <c r="I129" s="13">
        <v>497</v>
      </c>
    </row>
    <row r="130" spans="1:9" x14ac:dyDescent="0.3">
      <c r="A130" s="19">
        <v>446066</v>
      </c>
      <c r="B130" s="48">
        <v>328449</v>
      </c>
      <c r="C130" s="48" t="s">
        <v>9</v>
      </c>
      <c r="D130" s="9" t="s">
        <v>31</v>
      </c>
      <c r="E130" s="15" t="s">
        <v>120</v>
      </c>
      <c r="F130" s="9">
        <v>66</v>
      </c>
      <c r="G130" s="11">
        <v>43134</v>
      </c>
      <c r="H130" s="12">
        <v>43138</v>
      </c>
      <c r="I130" s="931">
        <v>66</v>
      </c>
    </row>
    <row r="131" spans="1:9" x14ac:dyDescent="0.3">
      <c r="A131" s="19">
        <v>446066</v>
      </c>
      <c r="B131" s="42">
        <v>328449</v>
      </c>
      <c r="C131" s="42" t="s">
        <v>9</v>
      </c>
      <c r="D131" s="9" t="s">
        <v>27</v>
      </c>
      <c r="E131" s="15" t="s">
        <v>121</v>
      </c>
      <c r="F131" s="9">
        <v>47</v>
      </c>
      <c r="G131" s="11">
        <v>43134</v>
      </c>
      <c r="H131" s="12">
        <v>43138</v>
      </c>
      <c r="I131" s="931">
        <v>47</v>
      </c>
    </row>
    <row r="132" spans="1:9" x14ac:dyDescent="0.3">
      <c r="A132" s="19">
        <v>446066</v>
      </c>
      <c r="B132" s="13">
        <v>326688</v>
      </c>
      <c r="C132" s="13" t="s">
        <v>16</v>
      </c>
      <c r="D132" s="13" t="s">
        <v>13</v>
      </c>
      <c r="E132" s="63" t="s">
        <v>122</v>
      </c>
      <c r="F132" s="84">
        <v>50</v>
      </c>
      <c r="G132" s="34">
        <v>43125</v>
      </c>
      <c r="H132" s="34">
        <v>43126</v>
      </c>
      <c r="I132" s="13">
        <v>52</v>
      </c>
    </row>
    <row r="133" spans="1:9" x14ac:dyDescent="0.3">
      <c r="A133" s="85">
        <v>446066</v>
      </c>
      <c r="B133" s="959">
        <v>326688</v>
      </c>
      <c r="C133" s="959" t="s">
        <v>16</v>
      </c>
      <c r="D133" s="9" t="s">
        <v>13</v>
      </c>
      <c r="E133" s="15" t="s">
        <v>123</v>
      </c>
      <c r="F133" s="9">
        <v>65</v>
      </c>
      <c r="G133" s="11">
        <v>43134</v>
      </c>
      <c r="H133" s="12">
        <v>43138</v>
      </c>
      <c r="I133" s="931">
        <v>68</v>
      </c>
    </row>
    <row r="134" spans="1:9" x14ac:dyDescent="0.3">
      <c r="A134" s="78">
        <v>446066</v>
      </c>
      <c r="B134" s="13">
        <v>326688</v>
      </c>
      <c r="C134" s="13" t="s">
        <v>16</v>
      </c>
      <c r="D134" s="13" t="s">
        <v>33</v>
      </c>
      <c r="E134" s="63" t="s">
        <v>124</v>
      </c>
      <c r="F134" s="84">
        <v>160</v>
      </c>
      <c r="G134" s="34">
        <v>43125</v>
      </c>
      <c r="H134" s="34">
        <v>43126</v>
      </c>
      <c r="I134" s="13">
        <v>168</v>
      </c>
    </row>
    <row r="135" spans="1:9" x14ac:dyDescent="0.3">
      <c r="A135" s="78">
        <v>446066</v>
      </c>
      <c r="B135" s="959">
        <v>326688</v>
      </c>
      <c r="C135" s="959" t="s">
        <v>16</v>
      </c>
      <c r="D135" s="9" t="s">
        <v>31</v>
      </c>
      <c r="E135" s="15" t="s">
        <v>125</v>
      </c>
      <c r="F135" s="9">
        <v>50</v>
      </c>
      <c r="G135" s="11">
        <v>43134</v>
      </c>
      <c r="H135" s="44">
        <v>43138</v>
      </c>
      <c r="I135" s="931">
        <v>52</v>
      </c>
    </row>
    <row r="136" spans="1:9" x14ac:dyDescent="0.3">
      <c r="A136" s="78">
        <v>446066</v>
      </c>
      <c r="B136" s="8">
        <v>326688</v>
      </c>
      <c r="C136" s="8" t="s">
        <v>16</v>
      </c>
      <c r="D136" s="62" t="s">
        <v>13</v>
      </c>
      <c r="E136" s="86" t="s">
        <v>126</v>
      </c>
      <c r="F136" s="23">
        <v>48</v>
      </c>
      <c r="G136" s="87">
        <v>43132</v>
      </c>
      <c r="H136" s="44">
        <v>43133</v>
      </c>
      <c r="I136" s="13">
        <v>50</v>
      </c>
    </row>
    <row r="137" spans="1:9" x14ac:dyDescent="0.3">
      <c r="A137" s="78">
        <v>446066</v>
      </c>
      <c r="B137" s="8">
        <v>326688</v>
      </c>
      <c r="C137" s="8" t="s">
        <v>16</v>
      </c>
      <c r="D137" s="62" t="s">
        <v>13</v>
      </c>
      <c r="E137" s="10" t="s">
        <v>127</v>
      </c>
      <c r="F137" s="62">
        <v>61</v>
      </c>
      <c r="G137" s="87">
        <v>43134</v>
      </c>
      <c r="H137" s="44">
        <v>43131</v>
      </c>
      <c r="I137" s="13">
        <v>62</v>
      </c>
    </row>
    <row r="138" spans="1:9" x14ac:dyDescent="0.3">
      <c r="A138" s="78">
        <v>446066</v>
      </c>
      <c r="B138" s="13">
        <v>326688</v>
      </c>
      <c r="C138" s="13" t="s">
        <v>16</v>
      </c>
      <c r="D138" s="26" t="s">
        <v>33</v>
      </c>
      <c r="E138" s="88" t="s">
        <v>128</v>
      </c>
      <c r="F138" s="89">
        <v>77</v>
      </c>
      <c r="G138" s="90">
        <v>43132</v>
      </c>
      <c r="H138" s="91">
        <v>43126</v>
      </c>
      <c r="I138" s="13">
        <v>81</v>
      </c>
    </row>
    <row r="139" spans="1:9" x14ac:dyDescent="0.3">
      <c r="A139" s="19">
        <v>446066</v>
      </c>
      <c r="B139" s="8">
        <v>326688</v>
      </c>
      <c r="C139" s="8" t="s">
        <v>16</v>
      </c>
      <c r="D139" s="20" t="s">
        <v>31</v>
      </c>
      <c r="E139" s="17" t="s">
        <v>129</v>
      </c>
      <c r="F139" s="20">
        <v>50</v>
      </c>
      <c r="G139" s="82">
        <v>43134</v>
      </c>
      <c r="H139" s="12">
        <v>43131</v>
      </c>
      <c r="I139" s="13">
        <v>52</v>
      </c>
    </row>
    <row r="140" spans="1:9" x14ac:dyDescent="0.3">
      <c r="A140" s="33">
        <v>446066</v>
      </c>
      <c r="B140" s="8">
        <v>324762</v>
      </c>
      <c r="C140" s="8" t="s">
        <v>9</v>
      </c>
      <c r="D140" s="8" t="s">
        <v>13</v>
      </c>
      <c r="E140" s="32" t="s">
        <v>130</v>
      </c>
      <c r="F140" s="8">
        <v>4273</v>
      </c>
      <c r="G140" s="12">
        <v>43132</v>
      </c>
      <c r="H140" s="12">
        <v>43133</v>
      </c>
      <c r="I140" s="13">
        <v>4314</v>
      </c>
    </row>
    <row r="141" spans="1:9" x14ac:dyDescent="0.3">
      <c r="A141" s="19">
        <v>446066</v>
      </c>
      <c r="B141" s="8">
        <v>324762</v>
      </c>
      <c r="C141" s="8" t="s">
        <v>9</v>
      </c>
      <c r="D141" s="8" t="s">
        <v>13</v>
      </c>
      <c r="E141" s="32" t="s">
        <v>131</v>
      </c>
      <c r="F141" s="8">
        <v>2765</v>
      </c>
      <c r="G141" s="12">
        <v>43134</v>
      </c>
      <c r="H141" s="12">
        <v>43138</v>
      </c>
      <c r="I141" s="13">
        <v>2765</v>
      </c>
    </row>
    <row r="142" spans="1:9" x14ac:dyDescent="0.3">
      <c r="A142" s="78">
        <v>446066</v>
      </c>
      <c r="B142" s="8">
        <v>324762</v>
      </c>
      <c r="C142" s="8" t="s">
        <v>9</v>
      </c>
      <c r="D142" s="8" t="s">
        <v>13</v>
      </c>
      <c r="E142" s="32" t="s">
        <v>132</v>
      </c>
      <c r="F142" s="20">
        <v>2553</v>
      </c>
      <c r="G142" s="12">
        <v>43132</v>
      </c>
      <c r="H142" s="12">
        <v>43133</v>
      </c>
      <c r="I142" s="13">
        <v>2568</v>
      </c>
    </row>
    <row r="143" spans="1:9" x14ac:dyDescent="0.3">
      <c r="A143" s="19">
        <v>446066</v>
      </c>
      <c r="B143" s="8">
        <v>324762</v>
      </c>
      <c r="C143" s="8" t="s">
        <v>9</v>
      </c>
      <c r="D143" s="8" t="s">
        <v>13</v>
      </c>
      <c r="E143" s="32" t="s">
        <v>133</v>
      </c>
      <c r="F143" s="20">
        <v>1727</v>
      </c>
      <c r="G143" s="12">
        <v>43134</v>
      </c>
      <c r="H143" s="12">
        <v>43138</v>
      </c>
      <c r="I143" s="13">
        <v>1727</v>
      </c>
    </row>
    <row r="144" spans="1:9" x14ac:dyDescent="0.3">
      <c r="A144" s="19">
        <v>446066</v>
      </c>
      <c r="B144" s="8">
        <v>324762</v>
      </c>
      <c r="C144" s="8" t="s">
        <v>9</v>
      </c>
      <c r="D144" s="8" t="s">
        <v>13</v>
      </c>
      <c r="E144" s="32" t="s">
        <v>134</v>
      </c>
      <c r="F144" s="8">
        <v>3149</v>
      </c>
      <c r="G144" s="12">
        <v>43132</v>
      </c>
      <c r="H144" s="12">
        <v>43133</v>
      </c>
      <c r="I144" s="13">
        <v>3149</v>
      </c>
    </row>
    <row r="145" spans="1:9" x14ac:dyDescent="0.3">
      <c r="A145" s="92">
        <v>446066</v>
      </c>
      <c r="B145" s="8">
        <v>324762</v>
      </c>
      <c r="C145" s="8" t="s">
        <v>9</v>
      </c>
      <c r="D145" s="8" t="s">
        <v>13</v>
      </c>
      <c r="E145" s="32" t="s">
        <v>135</v>
      </c>
      <c r="F145" s="8">
        <v>2064</v>
      </c>
      <c r="G145" s="12">
        <v>43134</v>
      </c>
      <c r="H145" s="12">
        <v>43138</v>
      </c>
      <c r="I145" s="13">
        <v>1967</v>
      </c>
    </row>
    <row r="146" spans="1:9" x14ac:dyDescent="0.3">
      <c r="A146" s="19">
        <v>432735</v>
      </c>
      <c r="B146" s="8">
        <v>324762</v>
      </c>
      <c r="C146" s="8" t="s">
        <v>9</v>
      </c>
      <c r="D146" s="8" t="s">
        <v>27</v>
      </c>
      <c r="E146" s="32" t="s">
        <v>136</v>
      </c>
      <c r="F146" s="8">
        <v>489</v>
      </c>
      <c r="G146" s="12">
        <v>43134</v>
      </c>
      <c r="H146" s="12">
        <v>43138</v>
      </c>
      <c r="I146" s="13">
        <v>489</v>
      </c>
    </row>
    <row r="147" spans="1:9" x14ac:dyDescent="0.3">
      <c r="A147" s="33">
        <v>432735</v>
      </c>
      <c r="B147" s="8">
        <v>324762</v>
      </c>
      <c r="C147" s="8" t="s">
        <v>9</v>
      </c>
      <c r="D147" s="8" t="s">
        <v>27</v>
      </c>
      <c r="E147" s="32" t="s">
        <v>137</v>
      </c>
      <c r="F147" s="8">
        <v>543</v>
      </c>
      <c r="G147" s="12">
        <v>43134</v>
      </c>
      <c r="H147" s="12">
        <v>43138</v>
      </c>
      <c r="I147" s="13">
        <v>543</v>
      </c>
    </row>
    <row r="148" spans="1:9" x14ac:dyDescent="0.3">
      <c r="A148" s="19">
        <v>432735</v>
      </c>
      <c r="B148" s="8">
        <v>324762</v>
      </c>
      <c r="C148" s="8" t="s">
        <v>9</v>
      </c>
      <c r="D148" s="8" t="s">
        <v>27</v>
      </c>
      <c r="E148" s="32" t="s">
        <v>138</v>
      </c>
      <c r="F148" s="8">
        <v>746</v>
      </c>
      <c r="G148" s="12">
        <v>43134</v>
      </c>
      <c r="H148" s="12">
        <v>43138</v>
      </c>
      <c r="I148" s="13">
        <v>753</v>
      </c>
    </row>
    <row r="149" spans="1:9" x14ac:dyDescent="0.3">
      <c r="A149" s="19">
        <v>432735</v>
      </c>
      <c r="B149" s="8">
        <v>324762</v>
      </c>
      <c r="C149" s="8" t="s">
        <v>9</v>
      </c>
      <c r="D149" s="8" t="s">
        <v>33</v>
      </c>
      <c r="E149" s="32" t="s">
        <v>139</v>
      </c>
      <c r="F149" s="20">
        <v>872</v>
      </c>
      <c r="G149" s="12">
        <v>43132</v>
      </c>
      <c r="H149" s="12">
        <v>43133</v>
      </c>
      <c r="I149" s="13">
        <v>882</v>
      </c>
    </row>
    <row r="150" spans="1:9" x14ac:dyDescent="0.3">
      <c r="A150" s="19">
        <v>432735</v>
      </c>
      <c r="B150" s="8">
        <v>324762</v>
      </c>
      <c r="C150" s="8" t="s">
        <v>9</v>
      </c>
      <c r="D150" s="8" t="s">
        <v>33</v>
      </c>
      <c r="E150" s="32" t="s">
        <v>140</v>
      </c>
      <c r="F150" s="8">
        <v>669</v>
      </c>
      <c r="G150" s="12">
        <v>43132</v>
      </c>
      <c r="H150" s="12">
        <v>43133</v>
      </c>
      <c r="I150" s="13">
        <v>669</v>
      </c>
    </row>
    <row r="151" spans="1:9" x14ac:dyDescent="0.3">
      <c r="A151" s="19">
        <v>432735</v>
      </c>
      <c r="B151" s="8">
        <v>324762</v>
      </c>
      <c r="C151" s="8" t="s">
        <v>9</v>
      </c>
      <c r="D151" s="8" t="s">
        <v>33</v>
      </c>
      <c r="E151" s="32" t="s">
        <v>141</v>
      </c>
      <c r="F151" s="8">
        <v>1427</v>
      </c>
      <c r="G151" s="12">
        <v>43132</v>
      </c>
      <c r="H151" s="12">
        <v>43133</v>
      </c>
      <c r="I151" s="13">
        <v>1440</v>
      </c>
    </row>
    <row r="152" spans="1:9" x14ac:dyDescent="0.3">
      <c r="A152" s="19">
        <v>432735</v>
      </c>
      <c r="B152" s="8">
        <v>324762</v>
      </c>
      <c r="C152" s="8" t="s">
        <v>9</v>
      </c>
      <c r="D152" s="8" t="s">
        <v>31</v>
      </c>
      <c r="E152" s="32" t="s">
        <v>142</v>
      </c>
      <c r="F152" s="8">
        <v>110</v>
      </c>
      <c r="G152" s="12">
        <v>43134</v>
      </c>
      <c r="H152" s="12">
        <v>43138</v>
      </c>
      <c r="I152" s="13">
        <v>110</v>
      </c>
    </row>
    <row r="153" spans="1:9" x14ac:dyDescent="0.3">
      <c r="A153" s="19">
        <v>432735</v>
      </c>
      <c r="B153" s="8">
        <v>324762</v>
      </c>
      <c r="C153" s="8" t="s">
        <v>9</v>
      </c>
      <c r="D153" s="8" t="s">
        <v>31</v>
      </c>
      <c r="E153" s="32" t="s">
        <v>143</v>
      </c>
      <c r="F153" s="8">
        <v>193</v>
      </c>
      <c r="G153" s="12">
        <v>43134</v>
      </c>
      <c r="H153" s="12">
        <v>43138</v>
      </c>
      <c r="I153" s="13">
        <v>195</v>
      </c>
    </row>
    <row r="154" spans="1:9" x14ac:dyDescent="0.3">
      <c r="A154" s="78">
        <v>432735</v>
      </c>
      <c r="B154" s="42">
        <v>324762</v>
      </c>
      <c r="C154" s="42" t="s">
        <v>9</v>
      </c>
      <c r="D154" s="42" t="s">
        <v>31</v>
      </c>
      <c r="E154" s="83" t="s">
        <v>144</v>
      </c>
      <c r="F154" s="42">
        <v>94</v>
      </c>
      <c r="G154" s="44">
        <v>43134</v>
      </c>
      <c r="H154" s="12">
        <v>43138</v>
      </c>
      <c r="I154" s="13">
        <v>94</v>
      </c>
    </row>
    <row r="155" spans="1:9" x14ac:dyDescent="0.3">
      <c r="A155" s="78">
        <v>432735</v>
      </c>
      <c r="B155" s="8">
        <v>326657</v>
      </c>
      <c r="C155" s="8" t="s">
        <v>16</v>
      </c>
      <c r="D155" s="8" t="s">
        <v>31</v>
      </c>
      <c r="E155" s="93" t="s">
        <v>145</v>
      </c>
      <c r="F155" s="20">
        <v>151</v>
      </c>
      <c r="G155" s="82">
        <v>43134</v>
      </c>
      <c r="H155" s="44">
        <v>43131</v>
      </c>
      <c r="I155" s="13">
        <v>151</v>
      </c>
    </row>
    <row r="156" spans="1:9" x14ac:dyDescent="0.3">
      <c r="A156" s="19">
        <v>432735</v>
      </c>
      <c r="B156" s="8">
        <v>326657</v>
      </c>
      <c r="C156" s="8" t="s">
        <v>16</v>
      </c>
      <c r="D156" s="8" t="s">
        <v>31</v>
      </c>
      <c r="E156" s="93" t="s">
        <v>146</v>
      </c>
      <c r="F156" s="94">
        <v>54</v>
      </c>
      <c r="G156" s="82">
        <v>43134</v>
      </c>
      <c r="H156" s="44">
        <v>43131</v>
      </c>
      <c r="I156" s="13">
        <v>54</v>
      </c>
    </row>
    <row r="157" spans="1:9" x14ac:dyDescent="0.3">
      <c r="A157" s="19">
        <v>432735</v>
      </c>
      <c r="B157" s="8">
        <v>326657</v>
      </c>
      <c r="C157" s="8" t="s">
        <v>16</v>
      </c>
      <c r="D157" s="8" t="s">
        <v>31</v>
      </c>
      <c r="E157" s="93" t="s">
        <v>147</v>
      </c>
      <c r="F157" s="94">
        <v>70</v>
      </c>
      <c r="G157" s="82">
        <v>43134</v>
      </c>
      <c r="H157" s="44">
        <v>43131</v>
      </c>
      <c r="I157" s="13">
        <v>72</v>
      </c>
    </row>
    <row r="158" spans="1:9" x14ac:dyDescent="0.3">
      <c r="A158" s="78">
        <v>432735</v>
      </c>
      <c r="B158" s="13">
        <v>326657</v>
      </c>
      <c r="C158" s="13" t="s">
        <v>16</v>
      </c>
      <c r="D158" s="13" t="s">
        <v>33</v>
      </c>
      <c r="E158" s="95" t="s">
        <v>148</v>
      </c>
      <c r="F158" s="84">
        <v>540</v>
      </c>
      <c r="G158" s="81">
        <v>43132</v>
      </c>
      <c r="H158" s="91">
        <v>43126</v>
      </c>
      <c r="I158" s="13">
        <v>543</v>
      </c>
    </row>
    <row r="159" spans="1:9" x14ac:dyDescent="0.3">
      <c r="A159" s="19">
        <v>432735</v>
      </c>
      <c r="B159" s="13">
        <v>326657</v>
      </c>
      <c r="C159" s="13" t="s">
        <v>16</v>
      </c>
      <c r="D159" s="13" t="s">
        <v>33</v>
      </c>
      <c r="E159" s="95" t="s">
        <v>149</v>
      </c>
      <c r="F159" s="84">
        <v>168</v>
      </c>
      <c r="G159" s="81">
        <v>43132</v>
      </c>
      <c r="H159" s="91">
        <v>43126</v>
      </c>
      <c r="I159" s="13">
        <v>171</v>
      </c>
    </row>
    <row r="160" spans="1:9" x14ac:dyDescent="0.3">
      <c r="A160" s="78">
        <v>432735</v>
      </c>
      <c r="B160" s="13">
        <v>326657</v>
      </c>
      <c r="C160" s="13" t="s">
        <v>16</v>
      </c>
      <c r="D160" s="13" t="s">
        <v>33</v>
      </c>
      <c r="E160" s="95" t="s">
        <v>150</v>
      </c>
      <c r="F160" s="84">
        <v>175</v>
      </c>
      <c r="G160" s="81">
        <v>43132</v>
      </c>
      <c r="H160" s="91">
        <v>43126</v>
      </c>
      <c r="I160" s="13">
        <v>180</v>
      </c>
    </row>
    <row r="161" spans="1:9" x14ac:dyDescent="0.3">
      <c r="A161" s="19">
        <v>432735</v>
      </c>
      <c r="B161" s="8">
        <v>326657</v>
      </c>
      <c r="C161" s="8" t="s">
        <v>16</v>
      </c>
      <c r="D161" s="8" t="s">
        <v>13</v>
      </c>
      <c r="E161" s="96" t="s">
        <v>151</v>
      </c>
      <c r="F161" s="29">
        <v>1502</v>
      </c>
      <c r="G161" s="82">
        <v>43132</v>
      </c>
      <c r="H161" s="44">
        <v>43133</v>
      </c>
      <c r="I161" s="13">
        <v>1502</v>
      </c>
    </row>
    <row r="162" spans="1:9" x14ac:dyDescent="0.3">
      <c r="A162" s="85">
        <v>432735</v>
      </c>
      <c r="B162" s="8">
        <v>326657</v>
      </c>
      <c r="C162" s="8" t="s">
        <v>16</v>
      </c>
      <c r="D162" s="8" t="s">
        <v>13</v>
      </c>
      <c r="E162" s="93" t="s">
        <v>152</v>
      </c>
      <c r="F162" s="20">
        <v>1333</v>
      </c>
      <c r="G162" s="82">
        <v>43134</v>
      </c>
      <c r="H162" s="44">
        <v>43131</v>
      </c>
      <c r="I162" s="13">
        <v>1333</v>
      </c>
    </row>
    <row r="163" spans="1:9" x14ac:dyDescent="0.3">
      <c r="A163" s="78">
        <v>432735</v>
      </c>
      <c r="B163" s="8">
        <v>326657</v>
      </c>
      <c r="C163" s="8" t="s">
        <v>16</v>
      </c>
      <c r="D163" s="8" t="s">
        <v>13</v>
      </c>
      <c r="E163" s="96" t="s">
        <v>153</v>
      </c>
      <c r="F163" s="97">
        <v>544</v>
      </c>
      <c r="G163" s="82">
        <v>43132</v>
      </c>
      <c r="H163" s="44">
        <v>43133</v>
      </c>
      <c r="I163" s="13">
        <v>553</v>
      </c>
    </row>
    <row r="164" spans="1:9" x14ac:dyDescent="0.3">
      <c r="A164" s="78">
        <v>432735</v>
      </c>
      <c r="B164" s="8">
        <v>326657</v>
      </c>
      <c r="C164" s="8" t="s">
        <v>16</v>
      </c>
      <c r="D164" s="8" t="s">
        <v>13</v>
      </c>
      <c r="E164" s="93" t="s">
        <v>154</v>
      </c>
      <c r="F164" s="94">
        <v>504</v>
      </c>
      <c r="G164" s="82">
        <v>43134</v>
      </c>
      <c r="H164" s="44">
        <v>43131</v>
      </c>
      <c r="I164" s="13">
        <v>513</v>
      </c>
    </row>
    <row r="165" spans="1:9" x14ac:dyDescent="0.3">
      <c r="A165" s="85">
        <v>432735</v>
      </c>
      <c r="B165" s="8">
        <v>326657</v>
      </c>
      <c r="C165" s="8" t="s">
        <v>16</v>
      </c>
      <c r="D165" s="8" t="s">
        <v>13</v>
      </c>
      <c r="E165" s="96" t="s">
        <v>155</v>
      </c>
      <c r="F165" s="97">
        <v>573</v>
      </c>
      <c r="G165" s="82">
        <v>43132</v>
      </c>
      <c r="H165" s="44">
        <v>43133</v>
      </c>
      <c r="I165" s="13">
        <v>588</v>
      </c>
    </row>
    <row r="166" spans="1:9" x14ac:dyDescent="0.3">
      <c r="A166" s="85">
        <v>432735</v>
      </c>
      <c r="B166" s="8">
        <v>326657</v>
      </c>
      <c r="C166" s="8" t="s">
        <v>16</v>
      </c>
      <c r="D166" s="8" t="s">
        <v>13</v>
      </c>
      <c r="E166" s="93" t="s">
        <v>156</v>
      </c>
      <c r="F166" s="20">
        <v>484</v>
      </c>
      <c r="G166" s="82">
        <v>43134</v>
      </c>
      <c r="H166" s="44">
        <v>43131</v>
      </c>
      <c r="I166" s="13">
        <v>498</v>
      </c>
    </row>
    <row r="167" spans="1:9" x14ac:dyDescent="0.3">
      <c r="A167" s="19">
        <v>432735</v>
      </c>
      <c r="B167" s="8">
        <v>268448</v>
      </c>
      <c r="C167" s="8" t="s">
        <v>9</v>
      </c>
      <c r="D167" s="8" t="s">
        <v>13</v>
      </c>
      <c r="E167" s="32" t="s">
        <v>157</v>
      </c>
      <c r="F167" s="29">
        <v>1132</v>
      </c>
      <c r="G167" s="12">
        <v>43069</v>
      </c>
      <c r="H167" s="12">
        <v>43119</v>
      </c>
      <c r="I167" s="13">
        <v>1175</v>
      </c>
    </row>
    <row r="168" spans="1:9" x14ac:dyDescent="0.3">
      <c r="A168" s="19">
        <v>432735</v>
      </c>
      <c r="B168" s="13">
        <v>268448</v>
      </c>
      <c r="C168" s="13" t="s">
        <v>9</v>
      </c>
      <c r="D168" s="13" t="s">
        <v>13</v>
      </c>
      <c r="E168" s="98" t="s">
        <v>158</v>
      </c>
      <c r="F168" s="79">
        <v>706</v>
      </c>
      <c r="G168" s="34">
        <v>43071</v>
      </c>
      <c r="H168" s="34">
        <v>43124</v>
      </c>
      <c r="I168" s="13">
        <v>715</v>
      </c>
    </row>
    <row r="169" spans="1:9" x14ac:dyDescent="0.3">
      <c r="A169" s="19">
        <v>432735</v>
      </c>
      <c r="B169" s="8">
        <v>268448</v>
      </c>
      <c r="C169" s="8" t="s">
        <v>9</v>
      </c>
      <c r="D169" s="8" t="s">
        <v>27</v>
      </c>
      <c r="E169" s="32" t="s">
        <v>159</v>
      </c>
      <c r="F169" s="8">
        <v>212</v>
      </c>
      <c r="G169" s="12">
        <v>43071</v>
      </c>
      <c r="H169" s="12">
        <v>43117</v>
      </c>
      <c r="I169" s="13">
        <v>221</v>
      </c>
    </row>
    <row r="170" spans="1:9" x14ac:dyDescent="0.3">
      <c r="A170" s="19">
        <v>432735</v>
      </c>
      <c r="B170" s="8">
        <v>268448</v>
      </c>
      <c r="C170" s="8" t="s">
        <v>9</v>
      </c>
      <c r="D170" s="8" t="s">
        <v>33</v>
      </c>
      <c r="E170" s="30" t="s">
        <v>160</v>
      </c>
      <c r="F170" s="29">
        <v>1059</v>
      </c>
      <c r="G170" s="12">
        <v>43069</v>
      </c>
      <c r="H170" s="12">
        <v>43119</v>
      </c>
      <c r="I170" s="13">
        <v>1096</v>
      </c>
    </row>
    <row r="171" spans="1:9" x14ac:dyDescent="0.3">
      <c r="A171" s="19">
        <v>432735</v>
      </c>
      <c r="B171" s="8">
        <v>268448</v>
      </c>
      <c r="C171" s="8" t="s">
        <v>9</v>
      </c>
      <c r="D171" s="8" t="s">
        <v>33</v>
      </c>
      <c r="E171" s="30" t="s">
        <v>161</v>
      </c>
      <c r="F171" s="29">
        <v>498</v>
      </c>
      <c r="G171" s="12">
        <v>43097</v>
      </c>
      <c r="H171" s="12">
        <v>43119</v>
      </c>
      <c r="I171" s="13">
        <v>518</v>
      </c>
    </row>
    <row r="172" spans="1:9" x14ac:dyDescent="0.3">
      <c r="A172" s="33">
        <v>432735</v>
      </c>
      <c r="B172" s="8">
        <v>268448</v>
      </c>
      <c r="C172" s="8" t="s">
        <v>9</v>
      </c>
      <c r="D172" s="8" t="s">
        <v>31</v>
      </c>
      <c r="E172" s="86" t="s">
        <v>162</v>
      </c>
      <c r="F172" s="29">
        <v>271</v>
      </c>
      <c r="G172" s="12">
        <v>43071</v>
      </c>
      <c r="H172" s="12">
        <v>43117</v>
      </c>
      <c r="I172" s="13">
        <v>280</v>
      </c>
    </row>
    <row r="173" spans="1:9" x14ac:dyDescent="0.3">
      <c r="A173" s="19">
        <v>432735</v>
      </c>
      <c r="B173" s="24">
        <v>280695</v>
      </c>
      <c r="C173" s="13" t="s">
        <v>16</v>
      </c>
      <c r="D173" s="24" t="s">
        <v>13</v>
      </c>
      <c r="E173" s="60" t="s">
        <v>163</v>
      </c>
      <c r="F173" s="24">
        <v>65</v>
      </c>
      <c r="G173" s="27">
        <v>43069</v>
      </c>
      <c r="H173" s="34">
        <v>43126</v>
      </c>
      <c r="I173" s="13">
        <v>68</v>
      </c>
    </row>
    <row r="174" spans="1:9" x14ac:dyDescent="0.3">
      <c r="A174" s="99">
        <v>432735</v>
      </c>
      <c r="B174" s="24">
        <v>280695</v>
      </c>
      <c r="C174" s="13" t="s">
        <v>16</v>
      </c>
      <c r="D174" s="24" t="s">
        <v>13</v>
      </c>
      <c r="E174" s="88" t="s">
        <v>164</v>
      </c>
      <c r="F174" s="24">
        <v>90</v>
      </c>
      <c r="G174" s="27">
        <v>43071</v>
      </c>
      <c r="H174" s="34">
        <v>43124</v>
      </c>
      <c r="I174" s="13">
        <v>94</v>
      </c>
    </row>
    <row r="175" spans="1:9" x14ac:dyDescent="0.3">
      <c r="A175" s="19">
        <v>432735</v>
      </c>
      <c r="B175" s="24">
        <v>280695</v>
      </c>
      <c r="C175" s="13" t="s">
        <v>16</v>
      </c>
      <c r="D175" s="24" t="s">
        <v>13</v>
      </c>
      <c r="E175" s="60" t="s">
        <v>165</v>
      </c>
      <c r="F175" s="24">
        <v>25</v>
      </c>
      <c r="G175" s="27">
        <v>43097</v>
      </c>
      <c r="H175" s="34">
        <v>43126</v>
      </c>
      <c r="I175" s="13">
        <v>25</v>
      </c>
    </row>
    <row r="176" spans="1:9" x14ac:dyDescent="0.3">
      <c r="A176" s="75">
        <v>432735</v>
      </c>
      <c r="B176" s="24">
        <v>280695</v>
      </c>
      <c r="C176" s="13" t="s">
        <v>16</v>
      </c>
      <c r="D176" s="24" t="s">
        <v>13</v>
      </c>
      <c r="E176" s="60" t="s">
        <v>166</v>
      </c>
      <c r="F176" s="24">
        <v>41</v>
      </c>
      <c r="G176" s="27">
        <v>43099</v>
      </c>
      <c r="H176" s="34">
        <v>43124</v>
      </c>
      <c r="I176" s="13">
        <v>42</v>
      </c>
    </row>
    <row r="177" spans="1:9" x14ac:dyDescent="0.3">
      <c r="A177" s="75">
        <v>432735</v>
      </c>
      <c r="B177" s="9">
        <v>280695</v>
      </c>
      <c r="C177" s="8" t="s">
        <v>16</v>
      </c>
      <c r="D177" s="9" t="s">
        <v>13</v>
      </c>
      <c r="E177" s="10" t="s">
        <v>167</v>
      </c>
      <c r="F177" s="9">
        <v>25</v>
      </c>
      <c r="G177" s="11">
        <v>43118</v>
      </c>
      <c r="H177" s="12">
        <v>43112</v>
      </c>
      <c r="I177" s="13">
        <v>26</v>
      </c>
    </row>
    <row r="178" spans="1:9" x14ac:dyDescent="0.3">
      <c r="A178" s="33">
        <v>432735</v>
      </c>
      <c r="B178" s="24">
        <v>280695</v>
      </c>
      <c r="C178" s="13" t="s">
        <v>16</v>
      </c>
      <c r="D178" s="24" t="s">
        <v>13</v>
      </c>
      <c r="E178" s="60" t="s">
        <v>168</v>
      </c>
      <c r="F178" s="24">
        <v>30</v>
      </c>
      <c r="G178" s="27">
        <v>43127</v>
      </c>
      <c r="H178" s="34">
        <v>43124</v>
      </c>
      <c r="I178" s="13">
        <v>30</v>
      </c>
    </row>
    <row r="179" spans="1:9" x14ac:dyDescent="0.3">
      <c r="A179" s="19">
        <v>432735</v>
      </c>
      <c r="B179" s="9">
        <v>280695</v>
      </c>
      <c r="C179" s="8" t="s">
        <v>16</v>
      </c>
      <c r="D179" s="9" t="s">
        <v>27</v>
      </c>
      <c r="E179" s="10" t="s">
        <v>169</v>
      </c>
      <c r="F179" s="9">
        <v>35</v>
      </c>
      <c r="G179" s="11">
        <v>43071</v>
      </c>
      <c r="H179" s="12">
        <v>43117</v>
      </c>
      <c r="I179" s="13">
        <v>35</v>
      </c>
    </row>
    <row r="180" spans="1:9" x14ac:dyDescent="0.3">
      <c r="A180" s="7">
        <v>432735</v>
      </c>
      <c r="B180" s="9">
        <v>280695</v>
      </c>
      <c r="C180" s="8" t="s">
        <v>16</v>
      </c>
      <c r="D180" s="9" t="s">
        <v>27</v>
      </c>
      <c r="E180" s="10" t="s">
        <v>170</v>
      </c>
      <c r="F180" s="9">
        <v>6</v>
      </c>
      <c r="G180" s="11">
        <v>43099</v>
      </c>
      <c r="H180" s="12">
        <v>43117</v>
      </c>
      <c r="I180" s="13">
        <v>6</v>
      </c>
    </row>
    <row r="181" spans="1:9" x14ac:dyDescent="0.3">
      <c r="A181" s="19">
        <v>432735</v>
      </c>
      <c r="B181" s="9">
        <v>280695</v>
      </c>
      <c r="C181" s="8" t="s">
        <v>16</v>
      </c>
      <c r="D181" s="9" t="s">
        <v>27</v>
      </c>
      <c r="E181" s="10" t="s">
        <v>171</v>
      </c>
      <c r="F181" s="9">
        <v>4</v>
      </c>
      <c r="G181" s="11">
        <v>43127</v>
      </c>
      <c r="H181" s="12">
        <v>43157</v>
      </c>
      <c r="I181" s="13">
        <v>4</v>
      </c>
    </row>
    <row r="182" spans="1:9" x14ac:dyDescent="0.3">
      <c r="A182" s="78">
        <v>432735</v>
      </c>
      <c r="B182" s="24">
        <v>280695</v>
      </c>
      <c r="C182" s="13" t="s">
        <v>16</v>
      </c>
      <c r="D182" s="24" t="s">
        <v>33</v>
      </c>
      <c r="E182" s="60" t="s">
        <v>172</v>
      </c>
      <c r="F182" s="24">
        <v>585</v>
      </c>
      <c r="G182" s="27">
        <v>43069</v>
      </c>
      <c r="H182" s="34">
        <v>43126</v>
      </c>
      <c r="I182" s="13">
        <v>591</v>
      </c>
    </row>
    <row r="183" spans="1:9" x14ac:dyDescent="0.3">
      <c r="A183" s="19">
        <v>432735</v>
      </c>
      <c r="B183" s="24">
        <v>280695</v>
      </c>
      <c r="C183" s="13" t="s">
        <v>16</v>
      </c>
      <c r="D183" s="24" t="s">
        <v>33</v>
      </c>
      <c r="E183" s="60" t="s">
        <v>173</v>
      </c>
      <c r="F183" s="24">
        <v>211</v>
      </c>
      <c r="G183" s="27">
        <v>43097</v>
      </c>
      <c r="H183" s="34">
        <v>43126</v>
      </c>
      <c r="I183" s="13">
        <v>217</v>
      </c>
    </row>
    <row r="184" spans="1:9" x14ac:dyDescent="0.3">
      <c r="A184" s="19">
        <v>432735</v>
      </c>
      <c r="B184" s="9">
        <v>280695</v>
      </c>
      <c r="C184" s="8" t="s">
        <v>16</v>
      </c>
      <c r="D184" s="9" t="s">
        <v>33</v>
      </c>
      <c r="E184" s="10" t="s">
        <v>174</v>
      </c>
      <c r="F184" s="9">
        <v>172</v>
      </c>
      <c r="G184" s="11">
        <v>43118</v>
      </c>
      <c r="H184" s="12">
        <v>43112</v>
      </c>
      <c r="I184" s="13">
        <v>180</v>
      </c>
    </row>
    <row r="185" spans="1:9" x14ac:dyDescent="0.3">
      <c r="A185" s="78">
        <v>432735</v>
      </c>
      <c r="B185" s="24">
        <v>280695</v>
      </c>
      <c r="C185" s="13" t="s">
        <v>16</v>
      </c>
      <c r="D185" s="24" t="s">
        <v>31</v>
      </c>
      <c r="E185" s="88" t="s">
        <v>175</v>
      </c>
      <c r="F185" s="24">
        <v>127</v>
      </c>
      <c r="G185" s="27">
        <v>43071</v>
      </c>
      <c r="H185" s="34">
        <v>43195</v>
      </c>
      <c r="I185" s="13">
        <v>133</v>
      </c>
    </row>
    <row r="186" spans="1:9" x14ac:dyDescent="0.3">
      <c r="A186" s="78">
        <v>432735</v>
      </c>
      <c r="B186" s="8">
        <v>328451</v>
      </c>
      <c r="C186" s="8" t="s">
        <v>9</v>
      </c>
      <c r="D186" s="8" t="s">
        <v>31</v>
      </c>
      <c r="E186" s="17" t="s">
        <v>176</v>
      </c>
      <c r="F186" s="8">
        <v>59</v>
      </c>
      <c r="G186" s="12">
        <v>43134</v>
      </c>
      <c r="H186" s="12">
        <v>43138</v>
      </c>
      <c r="I186" s="13">
        <v>59</v>
      </c>
    </row>
    <row r="187" spans="1:9" x14ac:dyDescent="0.3">
      <c r="A187" s="19">
        <v>432735</v>
      </c>
      <c r="B187" s="8">
        <v>328451</v>
      </c>
      <c r="C187" s="8" t="s">
        <v>9</v>
      </c>
      <c r="D187" s="8" t="s">
        <v>27</v>
      </c>
      <c r="E187" s="17" t="s">
        <v>177</v>
      </c>
      <c r="F187" s="8">
        <v>49</v>
      </c>
      <c r="G187" s="12">
        <v>43134</v>
      </c>
      <c r="H187" s="12">
        <v>43138</v>
      </c>
      <c r="I187" s="13">
        <v>49</v>
      </c>
    </row>
    <row r="188" spans="1:9" x14ac:dyDescent="0.3">
      <c r="A188" s="19">
        <v>432735</v>
      </c>
      <c r="B188" s="8">
        <v>328451</v>
      </c>
      <c r="C188" s="8" t="s">
        <v>9</v>
      </c>
      <c r="D188" s="8" t="s">
        <v>13</v>
      </c>
      <c r="E188" s="17" t="s">
        <v>178</v>
      </c>
      <c r="F188" s="8">
        <v>223</v>
      </c>
      <c r="G188" s="12">
        <v>43132</v>
      </c>
      <c r="H188" s="12">
        <v>43133</v>
      </c>
      <c r="I188" s="13">
        <v>200</v>
      </c>
    </row>
    <row r="189" spans="1:9" x14ac:dyDescent="0.3">
      <c r="A189" s="19">
        <v>432735</v>
      </c>
      <c r="B189" s="8">
        <v>328451</v>
      </c>
      <c r="C189" s="8" t="s">
        <v>9</v>
      </c>
      <c r="D189" s="8" t="s">
        <v>13</v>
      </c>
      <c r="E189" s="17" t="s">
        <v>179</v>
      </c>
      <c r="F189" s="959">
        <v>131</v>
      </c>
      <c r="G189" s="12">
        <v>43134</v>
      </c>
      <c r="H189" s="12">
        <v>43138</v>
      </c>
      <c r="I189" s="13">
        <v>118</v>
      </c>
    </row>
    <row r="190" spans="1:9" x14ac:dyDescent="0.3">
      <c r="A190" s="19">
        <v>432735</v>
      </c>
      <c r="B190" s="9">
        <v>328451</v>
      </c>
      <c r="C190" s="959" t="s">
        <v>9</v>
      </c>
      <c r="D190" s="9" t="s">
        <v>33</v>
      </c>
      <c r="E190" s="10" t="s">
        <v>180</v>
      </c>
      <c r="F190" s="9">
        <v>462</v>
      </c>
      <c r="G190" s="11">
        <v>43132</v>
      </c>
      <c r="H190" s="12">
        <v>43133</v>
      </c>
      <c r="I190" s="13">
        <v>424</v>
      </c>
    </row>
    <row r="191" spans="1:9" x14ac:dyDescent="0.3">
      <c r="A191" s="19">
        <v>432735</v>
      </c>
      <c r="B191" s="8">
        <v>326764</v>
      </c>
      <c r="C191" s="8" t="s">
        <v>16</v>
      </c>
      <c r="D191" s="8" t="s">
        <v>31</v>
      </c>
      <c r="E191" s="17" t="s">
        <v>181</v>
      </c>
      <c r="F191" s="8">
        <v>50</v>
      </c>
      <c r="G191" s="12">
        <v>43134</v>
      </c>
      <c r="H191" s="12">
        <v>43138</v>
      </c>
      <c r="I191" s="13">
        <v>50</v>
      </c>
    </row>
    <row r="192" spans="1:9" x14ac:dyDescent="0.3">
      <c r="A192" s="19">
        <v>432735</v>
      </c>
      <c r="B192" s="8">
        <v>326764</v>
      </c>
      <c r="C192" s="8" t="s">
        <v>16</v>
      </c>
      <c r="D192" s="8" t="s">
        <v>33</v>
      </c>
      <c r="E192" s="17" t="s">
        <v>182</v>
      </c>
      <c r="F192" s="8">
        <v>160</v>
      </c>
      <c r="G192" s="12">
        <v>43132</v>
      </c>
      <c r="H192" s="12">
        <v>43133</v>
      </c>
      <c r="I192" s="13">
        <v>144</v>
      </c>
    </row>
    <row r="193" spans="1:9" x14ac:dyDescent="0.3">
      <c r="A193" s="92">
        <v>432735</v>
      </c>
      <c r="B193" s="8">
        <v>328428</v>
      </c>
      <c r="C193" s="8" t="s">
        <v>9</v>
      </c>
      <c r="D193" s="9" t="s">
        <v>31</v>
      </c>
      <c r="E193" s="15" t="s">
        <v>183</v>
      </c>
      <c r="F193" s="9">
        <v>65</v>
      </c>
      <c r="G193" s="11">
        <v>43134</v>
      </c>
      <c r="H193" s="12">
        <v>43138</v>
      </c>
      <c r="I193" s="13">
        <v>67</v>
      </c>
    </row>
    <row r="194" spans="1:9" x14ac:dyDescent="0.3">
      <c r="A194" s="19">
        <v>432735</v>
      </c>
      <c r="B194" s="42">
        <v>328428</v>
      </c>
      <c r="C194" s="42" t="s">
        <v>9</v>
      </c>
      <c r="D194" s="9" t="s">
        <v>27</v>
      </c>
      <c r="E194" s="15" t="s">
        <v>184</v>
      </c>
      <c r="F194" s="9">
        <v>400</v>
      </c>
      <c r="G194" s="11">
        <v>43134</v>
      </c>
      <c r="H194" s="12">
        <v>43138</v>
      </c>
      <c r="I194" s="13">
        <v>417</v>
      </c>
    </row>
    <row r="195" spans="1:9" x14ac:dyDescent="0.3">
      <c r="A195" s="78">
        <v>432735</v>
      </c>
      <c r="B195" s="13">
        <v>328428</v>
      </c>
      <c r="C195" s="13" t="s">
        <v>9</v>
      </c>
      <c r="D195" s="13" t="s">
        <v>33</v>
      </c>
      <c r="E195" s="98" t="s">
        <v>185</v>
      </c>
      <c r="F195" s="13">
        <v>711</v>
      </c>
      <c r="G195" s="34">
        <v>43125</v>
      </c>
      <c r="H195" s="91">
        <v>43126</v>
      </c>
      <c r="I195" s="13">
        <v>746</v>
      </c>
    </row>
    <row r="196" spans="1:9" x14ac:dyDescent="0.3">
      <c r="A196" s="78">
        <v>432735</v>
      </c>
      <c r="B196" s="100">
        <v>326661</v>
      </c>
      <c r="C196" s="100" t="s">
        <v>16</v>
      </c>
      <c r="D196" s="101" t="s">
        <v>33</v>
      </c>
      <c r="E196" s="102" t="s">
        <v>186</v>
      </c>
      <c r="F196" s="100">
        <v>233</v>
      </c>
      <c r="G196" s="103">
        <v>43132</v>
      </c>
      <c r="H196" s="91">
        <v>43126</v>
      </c>
      <c r="I196" s="13">
        <v>245</v>
      </c>
    </row>
    <row r="197" spans="1:9" x14ac:dyDescent="0.3">
      <c r="A197" s="19">
        <v>432735</v>
      </c>
      <c r="B197" s="48">
        <v>326661</v>
      </c>
      <c r="C197" s="48" t="s">
        <v>16</v>
      </c>
      <c r="D197" s="49" t="s">
        <v>31</v>
      </c>
      <c r="E197" s="104" t="s">
        <v>187</v>
      </c>
      <c r="F197" s="49">
        <v>66</v>
      </c>
      <c r="G197" s="51">
        <v>43134</v>
      </c>
      <c r="H197" s="12">
        <v>43131</v>
      </c>
      <c r="I197" s="13">
        <v>69</v>
      </c>
    </row>
    <row r="198" spans="1:9" x14ac:dyDescent="0.3">
      <c r="A198" s="78">
        <v>432735</v>
      </c>
      <c r="B198" s="9">
        <v>360962</v>
      </c>
      <c r="C198" s="9" t="s">
        <v>9</v>
      </c>
      <c r="D198" s="9" t="s">
        <v>13</v>
      </c>
      <c r="E198" s="10" t="s">
        <v>188</v>
      </c>
      <c r="F198" s="9">
        <v>623</v>
      </c>
      <c r="H198" s="11">
        <v>43243</v>
      </c>
      <c r="I198" s="105">
        <v>646</v>
      </c>
    </row>
    <row r="199" spans="1:9" x14ac:dyDescent="0.3">
      <c r="A199" s="19">
        <v>432735</v>
      </c>
      <c r="B199" s="8">
        <v>360962</v>
      </c>
      <c r="C199" s="8" t="s">
        <v>9</v>
      </c>
      <c r="D199" s="8" t="s">
        <v>33</v>
      </c>
      <c r="E199" s="32" t="s">
        <v>189</v>
      </c>
      <c r="F199" s="8">
        <v>737</v>
      </c>
      <c r="G199" s="12">
        <v>43244</v>
      </c>
      <c r="H199" s="11">
        <v>43238</v>
      </c>
      <c r="I199" s="8">
        <v>773</v>
      </c>
    </row>
    <row r="200" spans="1:9" x14ac:dyDescent="0.3">
      <c r="A200" s="78">
        <v>432735</v>
      </c>
      <c r="B200" s="9">
        <v>360962</v>
      </c>
      <c r="C200" s="9" t="s">
        <v>9</v>
      </c>
      <c r="D200" s="9" t="s">
        <v>31</v>
      </c>
      <c r="E200" s="15" t="s">
        <v>190</v>
      </c>
      <c r="F200" s="9">
        <v>132</v>
      </c>
      <c r="G200" s="11">
        <v>43246</v>
      </c>
      <c r="H200" s="11">
        <v>43243</v>
      </c>
      <c r="I200" s="105">
        <v>137</v>
      </c>
    </row>
    <row r="201" spans="1:9" x14ac:dyDescent="0.3">
      <c r="A201" s="19">
        <v>432735</v>
      </c>
      <c r="B201" s="8">
        <v>360962</v>
      </c>
      <c r="C201" s="8" t="s">
        <v>9</v>
      </c>
      <c r="D201" s="8" t="s">
        <v>13</v>
      </c>
      <c r="E201" s="17" t="s">
        <v>191</v>
      </c>
      <c r="F201" s="29">
        <v>294</v>
      </c>
      <c r="G201" s="12">
        <v>43272</v>
      </c>
      <c r="H201" s="11">
        <v>43257</v>
      </c>
      <c r="I201" s="105">
        <v>308</v>
      </c>
    </row>
    <row r="202" spans="1:9" x14ac:dyDescent="0.3">
      <c r="A202" s="19">
        <v>432735</v>
      </c>
      <c r="B202" s="8">
        <v>360962</v>
      </c>
      <c r="C202" s="8" t="s">
        <v>9</v>
      </c>
      <c r="D202" s="8" t="s">
        <v>13</v>
      </c>
      <c r="E202" s="17" t="s">
        <v>192</v>
      </c>
      <c r="F202" s="29">
        <v>285</v>
      </c>
      <c r="G202" s="12">
        <v>43272</v>
      </c>
      <c r="H202" s="11">
        <v>43257</v>
      </c>
      <c r="I202" s="105">
        <v>299</v>
      </c>
    </row>
    <row r="203" spans="1:9" x14ac:dyDescent="0.3">
      <c r="A203" s="19">
        <v>432735</v>
      </c>
      <c r="B203" s="8">
        <v>360962</v>
      </c>
      <c r="C203" s="8" t="s">
        <v>9</v>
      </c>
      <c r="D203" s="8" t="s">
        <v>13</v>
      </c>
      <c r="E203" s="17" t="s">
        <v>193</v>
      </c>
      <c r="F203" s="29">
        <v>203</v>
      </c>
      <c r="G203" s="12">
        <v>43274</v>
      </c>
      <c r="H203" s="11">
        <v>43257</v>
      </c>
      <c r="I203" s="105">
        <v>213</v>
      </c>
    </row>
    <row r="204" spans="1:9" x14ac:dyDescent="0.3">
      <c r="A204" s="19">
        <v>432735</v>
      </c>
      <c r="B204" s="8">
        <v>360962</v>
      </c>
      <c r="C204" s="8" t="s">
        <v>9</v>
      </c>
      <c r="D204" s="8" t="s">
        <v>33</v>
      </c>
      <c r="E204" s="17" t="s">
        <v>194</v>
      </c>
      <c r="F204" s="29">
        <v>292</v>
      </c>
      <c r="G204" s="12">
        <v>43272</v>
      </c>
      <c r="H204" s="11">
        <v>43257</v>
      </c>
      <c r="I204" s="105">
        <v>306</v>
      </c>
    </row>
    <row r="205" spans="1:9" x14ac:dyDescent="0.3">
      <c r="A205" s="85">
        <v>432735</v>
      </c>
      <c r="B205" s="24">
        <v>360962</v>
      </c>
      <c r="C205" s="24" t="s">
        <v>9</v>
      </c>
      <c r="D205" s="24" t="s">
        <v>13</v>
      </c>
      <c r="E205" s="60" t="s">
        <v>195</v>
      </c>
      <c r="F205" s="89">
        <v>165</v>
      </c>
      <c r="G205" s="27">
        <v>43300</v>
      </c>
      <c r="H205" s="27">
        <v>43294</v>
      </c>
      <c r="I205" s="105">
        <v>173</v>
      </c>
    </row>
    <row r="206" spans="1:9" x14ac:dyDescent="0.3">
      <c r="A206" s="78">
        <v>432735</v>
      </c>
      <c r="B206" s="9">
        <v>360962</v>
      </c>
      <c r="C206" s="9" t="s">
        <v>9</v>
      </c>
      <c r="D206" s="9" t="s">
        <v>13</v>
      </c>
      <c r="E206" s="10" t="s">
        <v>196</v>
      </c>
      <c r="F206" s="23">
        <v>174</v>
      </c>
      <c r="G206" s="11">
        <v>43300</v>
      </c>
      <c r="H206" s="11">
        <v>43299</v>
      </c>
      <c r="I206" s="105">
        <v>182</v>
      </c>
    </row>
    <row r="207" spans="1:9" x14ac:dyDescent="0.3">
      <c r="A207" s="78">
        <v>432735</v>
      </c>
      <c r="B207" s="9">
        <v>360962</v>
      </c>
      <c r="C207" s="9" t="s">
        <v>9</v>
      </c>
      <c r="D207" s="9" t="s">
        <v>13</v>
      </c>
      <c r="E207" s="10" t="s">
        <v>197</v>
      </c>
      <c r="F207" s="23">
        <v>130</v>
      </c>
      <c r="G207" s="11">
        <v>43302</v>
      </c>
      <c r="H207" s="11">
        <v>43299</v>
      </c>
      <c r="I207" s="105">
        <v>136</v>
      </c>
    </row>
    <row r="208" spans="1:9" x14ac:dyDescent="0.3">
      <c r="A208" s="85">
        <v>432735</v>
      </c>
      <c r="B208" s="24">
        <v>360962</v>
      </c>
      <c r="C208" s="24" t="s">
        <v>9</v>
      </c>
      <c r="D208" s="24" t="s">
        <v>33</v>
      </c>
      <c r="E208" s="60" t="s">
        <v>198</v>
      </c>
      <c r="F208" s="89">
        <v>131</v>
      </c>
      <c r="G208" s="27">
        <v>43300</v>
      </c>
      <c r="H208" s="27">
        <v>43294</v>
      </c>
      <c r="I208" s="105">
        <v>137</v>
      </c>
    </row>
    <row r="209" spans="1:9" x14ac:dyDescent="0.3">
      <c r="A209" s="19">
        <v>432735</v>
      </c>
      <c r="B209" s="8">
        <v>360962</v>
      </c>
      <c r="C209" s="8" t="s">
        <v>9</v>
      </c>
      <c r="D209" s="8" t="s">
        <v>27</v>
      </c>
      <c r="E209" s="17" t="s">
        <v>199</v>
      </c>
      <c r="F209" s="29">
        <v>200</v>
      </c>
      <c r="G209" s="12">
        <v>43274</v>
      </c>
      <c r="H209" s="11">
        <v>43273</v>
      </c>
      <c r="I209" s="105">
        <v>209</v>
      </c>
    </row>
    <row r="210" spans="1:9" x14ac:dyDescent="0.3">
      <c r="A210" s="19">
        <v>446084</v>
      </c>
      <c r="B210" s="8">
        <v>361119</v>
      </c>
      <c r="C210" s="8" t="s">
        <v>9</v>
      </c>
      <c r="D210" s="8" t="s">
        <v>20</v>
      </c>
      <c r="E210" s="32">
        <v>1445105</v>
      </c>
      <c r="F210" s="20">
        <v>611</v>
      </c>
      <c r="G210" s="12">
        <v>43240</v>
      </c>
      <c r="H210" s="11">
        <v>43243</v>
      </c>
      <c r="I210" s="106">
        <v>611</v>
      </c>
    </row>
    <row r="211" spans="1:9" x14ac:dyDescent="0.3">
      <c r="A211" s="33">
        <v>446084</v>
      </c>
      <c r="B211" s="42">
        <v>361119</v>
      </c>
      <c r="C211" s="42" t="s">
        <v>9</v>
      </c>
      <c r="D211" s="42" t="s">
        <v>19</v>
      </c>
      <c r="E211" s="83">
        <v>1445116</v>
      </c>
      <c r="F211" s="107">
        <v>306</v>
      </c>
      <c r="G211" s="44">
        <v>43241</v>
      </c>
      <c r="H211" s="11">
        <v>43243</v>
      </c>
      <c r="I211" s="106">
        <v>306</v>
      </c>
    </row>
    <row r="212" spans="1:9" x14ac:dyDescent="0.3">
      <c r="A212" s="19">
        <v>446084</v>
      </c>
      <c r="B212" s="8">
        <v>361119</v>
      </c>
      <c r="C212" s="8" t="s">
        <v>9</v>
      </c>
      <c r="D212" s="8" t="s">
        <v>54</v>
      </c>
      <c r="E212" s="32" t="s">
        <v>200</v>
      </c>
      <c r="F212" s="20">
        <v>160</v>
      </c>
      <c r="G212" s="12">
        <v>43277</v>
      </c>
      <c r="H212" s="11">
        <v>43276</v>
      </c>
      <c r="I212" s="106">
        <v>160</v>
      </c>
    </row>
    <row r="213" spans="1:9" x14ac:dyDescent="0.3">
      <c r="A213" s="7">
        <v>446084</v>
      </c>
      <c r="B213" s="48">
        <v>361119</v>
      </c>
      <c r="C213" s="48" t="s">
        <v>9</v>
      </c>
      <c r="D213" s="48" t="s">
        <v>54</v>
      </c>
      <c r="E213" s="50" t="s">
        <v>201</v>
      </c>
      <c r="F213" s="49">
        <v>69</v>
      </c>
      <c r="G213" s="51">
        <v>43241</v>
      </c>
      <c r="H213" s="11">
        <v>43243</v>
      </c>
      <c r="I213" s="106">
        <v>69</v>
      </c>
    </row>
    <row r="214" spans="1:9" x14ac:dyDescent="0.3">
      <c r="A214" s="19">
        <v>446084</v>
      </c>
      <c r="B214" s="8">
        <v>361119</v>
      </c>
      <c r="C214" s="8" t="s">
        <v>9</v>
      </c>
      <c r="D214" s="8" t="s">
        <v>54</v>
      </c>
      <c r="E214" s="32" t="s">
        <v>202</v>
      </c>
      <c r="F214" s="29">
        <v>60</v>
      </c>
      <c r="G214" s="12">
        <v>43241</v>
      </c>
      <c r="H214" s="11">
        <v>43243</v>
      </c>
      <c r="I214" s="106">
        <v>60</v>
      </c>
    </row>
    <row r="215" spans="1:9" x14ac:dyDescent="0.3">
      <c r="A215" s="19">
        <v>446084</v>
      </c>
      <c r="B215" s="8">
        <v>361119</v>
      </c>
      <c r="C215" s="8" t="s">
        <v>9</v>
      </c>
      <c r="D215" s="8" t="s">
        <v>54</v>
      </c>
      <c r="E215" s="32" t="s">
        <v>203</v>
      </c>
      <c r="F215" s="29">
        <v>16</v>
      </c>
      <c r="G215" s="12">
        <v>43241</v>
      </c>
      <c r="H215" s="11">
        <v>43243</v>
      </c>
      <c r="I215" s="106">
        <v>16</v>
      </c>
    </row>
    <row r="216" spans="1:9" x14ac:dyDescent="0.3">
      <c r="A216" s="78">
        <v>446084</v>
      </c>
      <c r="B216" s="9">
        <v>361119</v>
      </c>
      <c r="C216" s="9" t="s">
        <v>9</v>
      </c>
      <c r="D216" s="9" t="s">
        <v>27</v>
      </c>
      <c r="E216" s="15" t="s">
        <v>204</v>
      </c>
      <c r="F216" s="62">
        <v>1122</v>
      </c>
      <c r="G216" s="11">
        <v>43246</v>
      </c>
      <c r="H216" s="11">
        <v>43243</v>
      </c>
      <c r="I216" s="105">
        <v>1125</v>
      </c>
    </row>
    <row r="217" spans="1:9" x14ac:dyDescent="0.3">
      <c r="A217" s="78">
        <v>446084</v>
      </c>
      <c r="B217" s="9">
        <v>361119</v>
      </c>
      <c r="C217" s="9" t="s">
        <v>9</v>
      </c>
      <c r="D217" s="9" t="s">
        <v>31</v>
      </c>
      <c r="E217" s="15" t="s">
        <v>205</v>
      </c>
      <c r="F217" s="62">
        <v>332</v>
      </c>
      <c r="G217" s="11">
        <v>43246</v>
      </c>
      <c r="H217" s="11">
        <v>43243</v>
      </c>
      <c r="I217" s="105">
        <v>332</v>
      </c>
    </row>
    <row r="218" spans="1:9" x14ac:dyDescent="0.3">
      <c r="A218" s="33">
        <v>446084</v>
      </c>
      <c r="B218" s="42">
        <v>361119</v>
      </c>
      <c r="C218" s="42" t="s">
        <v>9</v>
      </c>
      <c r="D218" s="42" t="s">
        <v>13</v>
      </c>
      <c r="E218" s="43" t="s">
        <v>206</v>
      </c>
      <c r="F218" s="42">
        <v>2338</v>
      </c>
      <c r="G218" s="44">
        <v>43244</v>
      </c>
      <c r="H218" s="11">
        <v>43238</v>
      </c>
      <c r="I218" s="8">
        <v>2337</v>
      </c>
    </row>
    <row r="219" spans="1:9" x14ac:dyDescent="0.3">
      <c r="A219" s="19">
        <v>446084</v>
      </c>
      <c r="B219" s="8">
        <v>361119</v>
      </c>
      <c r="C219" s="8" t="s">
        <v>9</v>
      </c>
      <c r="D219" s="8" t="s">
        <v>13</v>
      </c>
      <c r="E219" s="17" t="s">
        <v>207</v>
      </c>
      <c r="F219" s="8">
        <f>2342</f>
        <v>2342</v>
      </c>
      <c r="G219" s="12">
        <v>43244</v>
      </c>
      <c r="H219" s="11">
        <v>43272</v>
      </c>
      <c r="I219" s="8">
        <v>2340</v>
      </c>
    </row>
    <row r="220" spans="1:9" x14ac:dyDescent="0.3">
      <c r="A220" s="78">
        <v>446084</v>
      </c>
      <c r="B220" s="9">
        <v>361119</v>
      </c>
      <c r="C220" s="9" t="s">
        <v>9</v>
      </c>
      <c r="D220" s="9" t="s">
        <v>13</v>
      </c>
      <c r="E220" s="10" t="s">
        <v>208</v>
      </c>
      <c r="F220" s="9">
        <f>1609</f>
        <v>1609</v>
      </c>
      <c r="G220" s="11">
        <v>43246</v>
      </c>
      <c r="H220" s="11">
        <v>43243</v>
      </c>
      <c r="I220" s="105">
        <v>1607</v>
      </c>
    </row>
    <row r="221" spans="1:9" x14ac:dyDescent="0.3">
      <c r="A221" s="19">
        <v>446084</v>
      </c>
      <c r="B221" s="8">
        <v>361119</v>
      </c>
      <c r="C221" s="8" t="s">
        <v>9</v>
      </c>
      <c r="D221" s="8" t="s">
        <v>33</v>
      </c>
      <c r="E221" s="32" t="s">
        <v>209</v>
      </c>
      <c r="F221" s="20">
        <v>3549</v>
      </c>
      <c r="G221" s="12">
        <v>43244</v>
      </c>
      <c r="H221" s="11">
        <v>43280</v>
      </c>
      <c r="I221" s="8">
        <v>3494</v>
      </c>
    </row>
    <row r="222" spans="1:9" x14ac:dyDescent="0.3">
      <c r="A222" s="19">
        <v>446084</v>
      </c>
      <c r="B222" s="8">
        <v>361119</v>
      </c>
      <c r="C222" s="8" t="s">
        <v>9</v>
      </c>
      <c r="D222" s="8" t="s">
        <v>13</v>
      </c>
      <c r="E222" s="17" t="s">
        <v>210</v>
      </c>
      <c r="F222" s="29">
        <v>932</v>
      </c>
      <c r="G222" s="12">
        <v>43272</v>
      </c>
      <c r="H222" s="11">
        <v>43257</v>
      </c>
      <c r="I222" s="23">
        <v>949</v>
      </c>
    </row>
    <row r="223" spans="1:9" x14ac:dyDescent="0.3">
      <c r="A223" s="19">
        <v>446084</v>
      </c>
      <c r="B223" s="8">
        <v>361119</v>
      </c>
      <c r="C223" s="8" t="s">
        <v>9</v>
      </c>
      <c r="D223" s="8" t="s">
        <v>13</v>
      </c>
      <c r="E223" s="17" t="s">
        <v>211</v>
      </c>
      <c r="F223" s="29">
        <v>992</v>
      </c>
      <c r="G223" s="12">
        <v>43272</v>
      </c>
      <c r="H223" s="11">
        <v>43257</v>
      </c>
      <c r="I223" s="23">
        <v>1008</v>
      </c>
    </row>
    <row r="224" spans="1:9" x14ac:dyDescent="0.3">
      <c r="A224" s="19">
        <v>446084</v>
      </c>
      <c r="B224" s="8">
        <v>361119</v>
      </c>
      <c r="C224" s="8" t="s">
        <v>9</v>
      </c>
      <c r="D224" s="8" t="s">
        <v>13</v>
      </c>
      <c r="E224" s="17" t="s">
        <v>212</v>
      </c>
      <c r="F224" s="29">
        <v>643</v>
      </c>
      <c r="G224" s="12">
        <v>43274</v>
      </c>
      <c r="H224" s="11">
        <v>43257</v>
      </c>
      <c r="I224" s="23">
        <v>651</v>
      </c>
    </row>
    <row r="225" spans="1:9" x14ac:dyDescent="0.3">
      <c r="A225" s="99">
        <v>446084</v>
      </c>
      <c r="B225" s="100">
        <v>361119</v>
      </c>
      <c r="C225" s="100" t="s">
        <v>9</v>
      </c>
      <c r="D225" s="24" t="s">
        <v>13</v>
      </c>
      <c r="E225" s="60" t="s">
        <v>213</v>
      </c>
      <c r="F225" s="89">
        <v>682</v>
      </c>
      <c r="G225" s="27">
        <v>43300</v>
      </c>
      <c r="H225" s="27">
        <v>43294</v>
      </c>
      <c r="I225" s="23">
        <v>694</v>
      </c>
    </row>
    <row r="226" spans="1:9" x14ac:dyDescent="0.3">
      <c r="A226" s="19">
        <v>446084</v>
      </c>
      <c r="B226" s="8">
        <v>361119</v>
      </c>
      <c r="C226" s="8" t="s">
        <v>9</v>
      </c>
      <c r="D226" s="9" t="s">
        <v>13</v>
      </c>
      <c r="E226" s="10" t="s">
        <v>214</v>
      </c>
      <c r="F226" s="23">
        <v>672</v>
      </c>
      <c r="G226" s="11">
        <v>43300</v>
      </c>
      <c r="H226" s="11">
        <v>43299</v>
      </c>
      <c r="I226" s="23">
        <v>694</v>
      </c>
    </row>
    <row r="227" spans="1:9" x14ac:dyDescent="0.3">
      <c r="A227" s="33">
        <v>446084</v>
      </c>
      <c r="B227" s="42">
        <v>361119</v>
      </c>
      <c r="C227" s="42" t="s">
        <v>9</v>
      </c>
      <c r="D227" s="9" t="s">
        <v>13</v>
      </c>
      <c r="E227" s="10" t="s">
        <v>215</v>
      </c>
      <c r="F227" s="23">
        <v>436</v>
      </c>
      <c r="G227" s="11">
        <v>43302</v>
      </c>
      <c r="H227" s="11">
        <v>43299</v>
      </c>
      <c r="I227" s="23">
        <v>458</v>
      </c>
    </row>
    <row r="228" spans="1:9" x14ac:dyDescent="0.3">
      <c r="A228" s="19">
        <v>446084</v>
      </c>
      <c r="B228" s="8">
        <v>361172</v>
      </c>
      <c r="C228" s="8" t="s">
        <v>71</v>
      </c>
      <c r="D228" s="8" t="s">
        <v>71</v>
      </c>
      <c r="E228" s="32" t="s">
        <v>216</v>
      </c>
      <c r="F228" s="8">
        <v>557</v>
      </c>
      <c r="G228" s="12">
        <v>43265</v>
      </c>
      <c r="H228" s="11">
        <v>43255</v>
      </c>
      <c r="I228" s="23">
        <v>557</v>
      </c>
    </row>
    <row r="229" spans="1:9" x14ac:dyDescent="0.3">
      <c r="A229" s="33">
        <v>446156</v>
      </c>
      <c r="B229" s="42">
        <v>360883</v>
      </c>
      <c r="C229" s="42" t="s">
        <v>9</v>
      </c>
      <c r="D229" s="42" t="s">
        <v>19</v>
      </c>
      <c r="E229" s="83">
        <v>1445119</v>
      </c>
      <c r="F229" s="42">
        <v>148</v>
      </c>
      <c r="G229" s="44">
        <v>43242</v>
      </c>
      <c r="H229" s="11">
        <v>43243</v>
      </c>
      <c r="I229" s="105">
        <v>148</v>
      </c>
    </row>
    <row r="230" spans="1:9" x14ac:dyDescent="0.3">
      <c r="A230" s="19">
        <v>446156</v>
      </c>
      <c r="B230" s="8">
        <v>360883</v>
      </c>
      <c r="C230" s="8" t="s">
        <v>9</v>
      </c>
      <c r="D230" s="8" t="s">
        <v>19</v>
      </c>
      <c r="E230" s="32">
        <v>1445120</v>
      </c>
      <c r="F230" s="8">
        <v>1024</v>
      </c>
      <c r="G230" s="12">
        <v>43241</v>
      </c>
      <c r="H230" s="11">
        <v>43279</v>
      </c>
      <c r="I230" s="9">
        <v>869</v>
      </c>
    </row>
    <row r="231" spans="1:9" x14ac:dyDescent="0.3">
      <c r="A231" s="7">
        <v>446156</v>
      </c>
      <c r="B231" s="48">
        <v>360883</v>
      </c>
      <c r="C231" s="48" t="s">
        <v>9</v>
      </c>
      <c r="D231" s="48" t="s">
        <v>217</v>
      </c>
      <c r="E231" s="50">
        <v>1445134</v>
      </c>
      <c r="F231" s="48">
        <v>246</v>
      </c>
      <c r="G231" s="51">
        <v>43240</v>
      </c>
      <c r="H231" s="11">
        <v>43246</v>
      </c>
      <c r="I231" s="9">
        <v>246</v>
      </c>
    </row>
    <row r="232" spans="1:9" x14ac:dyDescent="0.3">
      <c r="A232" s="33">
        <v>446156</v>
      </c>
      <c r="B232" s="42">
        <v>360883</v>
      </c>
      <c r="C232" s="42" t="s">
        <v>9</v>
      </c>
      <c r="D232" s="42" t="s">
        <v>217</v>
      </c>
      <c r="E232" s="83">
        <v>1445135</v>
      </c>
      <c r="F232" s="42">
        <v>176</v>
      </c>
      <c r="G232" s="44">
        <v>43241</v>
      </c>
      <c r="H232" s="11">
        <v>43243</v>
      </c>
      <c r="I232" s="9">
        <v>176</v>
      </c>
    </row>
    <row r="233" spans="1:9" x14ac:dyDescent="0.3">
      <c r="A233" s="19">
        <v>446156</v>
      </c>
      <c r="B233" s="8">
        <v>360883</v>
      </c>
      <c r="C233" s="8" t="s">
        <v>9</v>
      </c>
      <c r="D233" s="8" t="s">
        <v>48</v>
      </c>
      <c r="E233" s="17" t="s">
        <v>218</v>
      </c>
      <c r="F233" s="8">
        <f>1755-1594</f>
        <v>161</v>
      </c>
      <c r="G233" s="12">
        <v>43255</v>
      </c>
      <c r="H233" s="11">
        <v>43249</v>
      </c>
      <c r="I233" s="9">
        <v>161</v>
      </c>
    </row>
    <row r="234" spans="1:9" x14ac:dyDescent="0.3">
      <c r="A234" s="78">
        <v>446156</v>
      </c>
      <c r="B234" s="9">
        <v>360883</v>
      </c>
      <c r="C234" s="9" t="s">
        <v>9</v>
      </c>
      <c r="D234" s="9" t="s">
        <v>10</v>
      </c>
      <c r="E234" s="10">
        <v>1451592</v>
      </c>
      <c r="F234" s="9">
        <v>130</v>
      </c>
      <c r="G234" s="11">
        <v>43248</v>
      </c>
      <c r="H234" s="11">
        <v>43243</v>
      </c>
      <c r="I234" s="9">
        <v>130</v>
      </c>
    </row>
    <row r="235" spans="1:9" x14ac:dyDescent="0.3">
      <c r="A235" s="19">
        <v>446156</v>
      </c>
      <c r="B235" s="8">
        <v>360883</v>
      </c>
      <c r="C235" s="8" t="s">
        <v>9</v>
      </c>
      <c r="D235" s="8" t="s">
        <v>10</v>
      </c>
      <c r="E235" s="17">
        <v>1454213</v>
      </c>
      <c r="F235" s="8">
        <v>70</v>
      </c>
      <c r="G235" s="12">
        <v>43283</v>
      </c>
      <c r="H235" s="11">
        <v>43285</v>
      </c>
      <c r="I235" s="9">
        <v>70</v>
      </c>
    </row>
    <row r="236" spans="1:9" x14ac:dyDescent="0.3">
      <c r="A236" s="85">
        <v>446156</v>
      </c>
      <c r="B236" s="24">
        <v>360883</v>
      </c>
      <c r="C236" s="24" t="s">
        <v>9</v>
      </c>
      <c r="D236" s="24" t="s">
        <v>10</v>
      </c>
      <c r="E236" s="60">
        <v>1454214</v>
      </c>
      <c r="F236" s="24">
        <v>40</v>
      </c>
      <c r="G236" s="27">
        <v>43290</v>
      </c>
      <c r="H236" s="27">
        <v>43291</v>
      </c>
      <c r="I236" s="9">
        <v>40</v>
      </c>
    </row>
    <row r="237" spans="1:9" x14ac:dyDescent="0.3">
      <c r="A237" s="19">
        <v>446156</v>
      </c>
      <c r="B237" s="8">
        <v>360883</v>
      </c>
      <c r="C237" s="8" t="s">
        <v>9</v>
      </c>
      <c r="D237" s="8" t="s">
        <v>33</v>
      </c>
      <c r="E237" s="17" t="s">
        <v>219</v>
      </c>
      <c r="F237" s="8">
        <v>4214</v>
      </c>
      <c r="G237" s="12">
        <v>43244</v>
      </c>
      <c r="H237" s="11">
        <v>43238</v>
      </c>
      <c r="I237" s="8">
        <v>4243</v>
      </c>
    </row>
    <row r="238" spans="1:9" x14ac:dyDescent="0.3">
      <c r="A238" s="78">
        <v>446156</v>
      </c>
      <c r="B238" s="9">
        <v>360883</v>
      </c>
      <c r="C238" s="9" t="s">
        <v>9</v>
      </c>
      <c r="D238" s="9" t="s">
        <v>31</v>
      </c>
      <c r="E238" s="10" t="s">
        <v>220</v>
      </c>
      <c r="F238" s="9">
        <v>2101</v>
      </c>
      <c r="G238" s="11">
        <v>43246</v>
      </c>
      <c r="H238" s="11">
        <v>43243</v>
      </c>
      <c r="I238" s="105">
        <v>2042</v>
      </c>
    </row>
    <row r="239" spans="1:9" x14ac:dyDescent="0.3">
      <c r="A239" s="78">
        <v>446156</v>
      </c>
      <c r="B239" s="9">
        <v>360883</v>
      </c>
      <c r="C239" s="9" t="s">
        <v>9</v>
      </c>
      <c r="D239" s="9" t="s">
        <v>27</v>
      </c>
      <c r="E239" s="10" t="s">
        <v>221</v>
      </c>
      <c r="F239" s="9">
        <v>603</v>
      </c>
      <c r="G239" s="11">
        <v>43246</v>
      </c>
      <c r="H239" s="11">
        <v>43243</v>
      </c>
      <c r="I239" s="105">
        <v>631</v>
      </c>
    </row>
    <row r="240" spans="1:9" x14ac:dyDescent="0.3">
      <c r="A240" s="19">
        <v>446156</v>
      </c>
      <c r="B240" s="8">
        <v>360883</v>
      </c>
      <c r="C240" s="8" t="s">
        <v>9</v>
      </c>
      <c r="D240" s="8" t="s">
        <v>13</v>
      </c>
      <c r="E240" s="17" t="s">
        <v>222</v>
      </c>
      <c r="F240" s="8">
        <v>3145</v>
      </c>
      <c r="G240" s="12">
        <v>43244</v>
      </c>
      <c r="H240" s="11">
        <v>43238</v>
      </c>
      <c r="I240" s="8">
        <v>3206</v>
      </c>
    </row>
    <row r="241" spans="1:9" x14ac:dyDescent="0.3">
      <c r="A241" s="19">
        <v>446156</v>
      </c>
      <c r="B241" s="8">
        <v>360883</v>
      </c>
      <c r="C241" s="8" t="s">
        <v>9</v>
      </c>
      <c r="D241" s="8" t="s">
        <v>13</v>
      </c>
      <c r="E241" s="17" t="s">
        <v>223</v>
      </c>
      <c r="F241" s="8">
        <v>2904</v>
      </c>
      <c r="G241" s="12">
        <v>43244</v>
      </c>
      <c r="H241" s="11">
        <v>43238</v>
      </c>
      <c r="I241" s="8">
        <v>2961</v>
      </c>
    </row>
    <row r="242" spans="1:9" x14ac:dyDescent="0.3">
      <c r="A242" s="78">
        <v>446156</v>
      </c>
      <c r="B242" s="9">
        <v>360883</v>
      </c>
      <c r="C242" s="9" t="s">
        <v>9</v>
      </c>
      <c r="D242" s="9" t="s">
        <v>13</v>
      </c>
      <c r="E242" s="10" t="s">
        <v>224</v>
      </c>
      <c r="F242" s="9">
        <v>2132</v>
      </c>
      <c r="G242" s="11">
        <v>43246</v>
      </c>
      <c r="H242" s="11">
        <v>43243</v>
      </c>
      <c r="I242" s="105">
        <v>2174</v>
      </c>
    </row>
    <row r="243" spans="1:9" x14ac:dyDescent="0.3">
      <c r="A243" s="19">
        <v>446156</v>
      </c>
      <c r="B243" s="8">
        <v>360883</v>
      </c>
      <c r="C243" s="8" t="s">
        <v>9</v>
      </c>
      <c r="D243" s="8" t="s">
        <v>33</v>
      </c>
      <c r="E243" s="17" t="s">
        <v>225</v>
      </c>
      <c r="F243" s="8">
        <v>942</v>
      </c>
      <c r="G243" s="12">
        <v>43244</v>
      </c>
      <c r="H243" s="11">
        <v>43238</v>
      </c>
      <c r="I243" s="8">
        <v>960</v>
      </c>
    </row>
    <row r="244" spans="1:9" x14ac:dyDescent="0.3">
      <c r="A244" s="78">
        <v>446156</v>
      </c>
      <c r="B244" s="9">
        <v>360883</v>
      </c>
      <c r="C244" s="9" t="s">
        <v>9</v>
      </c>
      <c r="D244" s="9" t="s">
        <v>31</v>
      </c>
      <c r="E244" s="10" t="s">
        <v>226</v>
      </c>
      <c r="F244" s="9">
        <v>150</v>
      </c>
      <c r="G244" s="11">
        <v>43246</v>
      </c>
      <c r="H244" s="11">
        <v>43243</v>
      </c>
      <c r="I244" s="105">
        <v>152</v>
      </c>
    </row>
    <row r="245" spans="1:9" x14ac:dyDescent="0.3">
      <c r="A245" s="78">
        <v>446156</v>
      </c>
      <c r="B245" s="9">
        <v>360883</v>
      </c>
      <c r="C245" s="9" t="s">
        <v>9</v>
      </c>
      <c r="D245" s="9" t="s">
        <v>27</v>
      </c>
      <c r="E245" s="10" t="s">
        <v>227</v>
      </c>
      <c r="F245" s="9">
        <v>483</v>
      </c>
      <c r="G245" s="11">
        <v>43246</v>
      </c>
      <c r="H245" s="11">
        <v>43243</v>
      </c>
      <c r="I245" s="105">
        <v>489</v>
      </c>
    </row>
    <row r="246" spans="1:9" x14ac:dyDescent="0.3">
      <c r="A246" s="19">
        <v>446156</v>
      </c>
      <c r="B246" s="8">
        <v>360883</v>
      </c>
      <c r="C246" s="8" t="s">
        <v>9</v>
      </c>
      <c r="D246" s="8" t="s">
        <v>13</v>
      </c>
      <c r="E246" s="17" t="s">
        <v>228</v>
      </c>
      <c r="F246" s="8">
        <v>1759</v>
      </c>
      <c r="G246" s="12">
        <v>43244</v>
      </c>
      <c r="H246" s="11">
        <v>43238</v>
      </c>
      <c r="I246" s="8">
        <v>1784</v>
      </c>
    </row>
    <row r="247" spans="1:9" x14ac:dyDescent="0.3">
      <c r="A247" s="19">
        <v>446156</v>
      </c>
      <c r="B247" s="8">
        <v>360883</v>
      </c>
      <c r="C247" s="8" t="s">
        <v>9</v>
      </c>
      <c r="D247" s="8" t="s">
        <v>13</v>
      </c>
      <c r="E247" s="17" t="s">
        <v>229</v>
      </c>
      <c r="F247" s="8">
        <v>1629</v>
      </c>
      <c r="G247" s="12">
        <v>43244</v>
      </c>
      <c r="H247" s="11">
        <v>43238</v>
      </c>
      <c r="I247" s="8">
        <v>1652</v>
      </c>
    </row>
    <row r="248" spans="1:9" x14ac:dyDescent="0.3">
      <c r="A248" s="78">
        <v>446156</v>
      </c>
      <c r="B248" s="9">
        <v>360883</v>
      </c>
      <c r="C248" s="9" t="s">
        <v>9</v>
      </c>
      <c r="D248" s="9" t="s">
        <v>13</v>
      </c>
      <c r="E248" s="10" t="s">
        <v>230</v>
      </c>
      <c r="F248" s="9">
        <v>1173</v>
      </c>
      <c r="G248" s="11">
        <v>43246</v>
      </c>
      <c r="H248" s="11">
        <v>43245</v>
      </c>
      <c r="I248" s="105">
        <v>1114</v>
      </c>
    </row>
    <row r="249" spans="1:9" x14ac:dyDescent="0.3">
      <c r="A249" s="19">
        <v>446156</v>
      </c>
      <c r="B249" s="8">
        <v>360883</v>
      </c>
      <c r="C249" s="8" t="s">
        <v>9</v>
      </c>
      <c r="D249" s="8" t="s">
        <v>33</v>
      </c>
      <c r="E249" s="32" t="s">
        <v>231</v>
      </c>
      <c r="F249" s="8">
        <v>1463</v>
      </c>
      <c r="G249" s="12">
        <v>43272</v>
      </c>
      <c r="H249" s="11">
        <v>43257</v>
      </c>
      <c r="I249" s="105">
        <v>1448</v>
      </c>
    </row>
    <row r="250" spans="1:9" x14ac:dyDescent="0.3">
      <c r="A250" s="85">
        <v>446156</v>
      </c>
      <c r="B250" s="24">
        <v>360883</v>
      </c>
      <c r="C250" s="24" t="s">
        <v>9</v>
      </c>
      <c r="D250" s="24" t="s">
        <v>33</v>
      </c>
      <c r="E250" s="25" t="s">
        <v>232</v>
      </c>
      <c r="F250" s="24">
        <v>1130</v>
      </c>
      <c r="G250" s="27">
        <v>43300</v>
      </c>
      <c r="H250" s="27">
        <v>43294</v>
      </c>
      <c r="I250" s="105">
        <v>1122</v>
      </c>
    </row>
    <row r="251" spans="1:9" x14ac:dyDescent="0.3">
      <c r="A251" s="19">
        <v>446156</v>
      </c>
      <c r="B251" s="8">
        <v>360883</v>
      </c>
      <c r="C251" s="8" t="s">
        <v>9</v>
      </c>
      <c r="D251" s="8" t="s">
        <v>13</v>
      </c>
      <c r="E251" s="32" t="s">
        <v>233</v>
      </c>
      <c r="F251" s="8">
        <v>1778</v>
      </c>
      <c r="G251" s="12">
        <v>43272</v>
      </c>
      <c r="H251" s="11">
        <v>43257</v>
      </c>
      <c r="I251" s="9">
        <v>1780</v>
      </c>
    </row>
    <row r="252" spans="1:9" x14ac:dyDescent="0.3">
      <c r="A252" s="19">
        <v>446156</v>
      </c>
      <c r="B252" s="8">
        <v>360883</v>
      </c>
      <c r="C252" s="8" t="s">
        <v>9</v>
      </c>
      <c r="D252" s="8" t="s">
        <v>13</v>
      </c>
      <c r="E252" s="32" t="s">
        <v>234</v>
      </c>
      <c r="F252" s="8">
        <v>1734</v>
      </c>
      <c r="G252" s="12">
        <v>43272</v>
      </c>
      <c r="H252" s="11">
        <v>43257</v>
      </c>
      <c r="I252" s="9">
        <v>1732</v>
      </c>
    </row>
    <row r="253" spans="1:9" x14ac:dyDescent="0.3">
      <c r="A253" s="19">
        <v>446156</v>
      </c>
      <c r="B253" s="8">
        <v>360883</v>
      </c>
      <c r="C253" s="8" t="s">
        <v>9</v>
      </c>
      <c r="D253" s="8" t="s">
        <v>13</v>
      </c>
      <c r="E253" s="32" t="s">
        <v>235</v>
      </c>
      <c r="F253" s="8">
        <v>1195</v>
      </c>
      <c r="G253" s="12">
        <v>43274</v>
      </c>
      <c r="H253" s="11">
        <v>43257</v>
      </c>
      <c r="I253" s="9">
        <v>1193</v>
      </c>
    </row>
    <row r="254" spans="1:9" x14ac:dyDescent="0.3">
      <c r="A254" s="85">
        <v>446156</v>
      </c>
      <c r="B254" s="24">
        <v>360883</v>
      </c>
      <c r="C254" s="24" t="s">
        <v>9</v>
      </c>
      <c r="D254" s="24" t="s">
        <v>13</v>
      </c>
      <c r="E254" s="25" t="s">
        <v>236</v>
      </c>
      <c r="F254" s="24">
        <v>2249</v>
      </c>
      <c r="G254" s="27">
        <v>43300</v>
      </c>
      <c r="H254" s="27">
        <v>43294</v>
      </c>
      <c r="I254" s="9">
        <v>2245</v>
      </c>
    </row>
    <row r="255" spans="1:9" x14ac:dyDescent="0.3">
      <c r="A255" s="78">
        <v>446156</v>
      </c>
      <c r="B255" s="9">
        <v>360883</v>
      </c>
      <c r="C255" s="9" t="s">
        <v>9</v>
      </c>
      <c r="D255" s="9" t="s">
        <v>13</v>
      </c>
      <c r="E255" s="15" t="s">
        <v>237</v>
      </c>
      <c r="F255" s="9">
        <v>2217</v>
      </c>
      <c r="G255" s="11">
        <v>43300</v>
      </c>
      <c r="H255" s="11">
        <v>43299</v>
      </c>
      <c r="I255" s="9">
        <v>2128</v>
      </c>
    </row>
    <row r="256" spans="1:9" x14ac:dyDescent="0.3">
      <c r="A256" s="78">
        <v>446156</v>
      </c>
      <c r="B256" s="9">
        <v>360883</v>
      </c>
      <c r="C256" s="9" t="s">
        <v>9</v>
      </c>
      <c r="D256" s="9" t="s">
        <v>13</v>
      </c>
      <c r="E256" s="15" t="s">
        <v>238</v>
      </c>
      <c r="F256" s="9">
        <v>1532</v>
      </c>
      <c r="G256" s="11">
        <v>43302</v>
      </c>
      <c r="H256" s="11">
        <v>43299</v>
      </c>
      <c r="I256" s="9">
        <v>1470</v>
      </c>
    </row>
    <row r="257" spans="1:9" x14ac:dyDescent="0.3">
      <c r="A257" s="19">
        <v>446156</v>
      </c>
      <c r="B257" s="8">
        <v>360883</v>
      </c>
      <c r="C257" s="8" t="s">
        <v>9</v>
      </c>
      <c r="D257" s="8" t="s">
        <v>27</v>
      </c>
      <c r="E257" s="32" t="s">
        <v>239</v>
      </c>
      <c r="F257" s="8">
        <v>666</v>
      </c>
      <c r="G257" s="12">
        <v>43274</v>
      </c>
      <c r="H257" s="11">
        <v>43273</v>
      </c>
      <c r="I257" s="9">
        <v>665</v>
      </c>
    </row>
    <row r="258" spans="1:9" x14ac:dyDescent="0.3">
      <c r="A258" s="78">
        <v>446156</v>
      </c>
      <c r="B258" s="9">
        <v>360883</v>
      </c>
      <c r="C258" s="9" t="s">
        <v>9</v>
      </c>
      <c r="D258" s="9" t="s">
        <v>27</v>
      </c>
      <c r="E258" s="15" t="s">
        <v>240</v>
      </c>
      <c r="F258" s="9">
        <v>989</v>
      </c>
      <c r="G258" s="11">
        <v>43302</v>
      </c>
      <c r="H258" s="11">
        <v>43301</v>
      </c>
      <c r="I258" s="9">
        <v>801</v>
      </c>
    </row>
    <row r="259" spans="1:9" x14ac:dyDescent="0.3">
      <c r="A259" s="19">
        <v>446156</v>
      </c>
      <c r="B259" s="8">
        <v>360883</v>
      </c>
      <c r="C259" s="8" t="s">
        <v>9</v>
      </c>
      <c r="D259" s="8" t="s">
        <v>13</v>
      </c>
      <c r="E259" s="17" t="s">
        <v>241</v>
      </c>
      <c r="F259" s="8">
        <v>567</v>
      </c>
      <c r="G259" s="108">
        <v>43272</v>
      </c>
      <c r="H259" s="11">
        <v>43257</v>
      </c>
      <c r="I259" s="9">
        <v>539</v>
      </c>
    </row>
    <row r="260" spans="1:9" x14ac:dyDescent="0.3">
      <c r="A260" s="19">
        <v>446156</v>
      </c>
      <c r="B260" s="8">
        <v>360883</v>
      </c>
      <c r="C260" s="8" t="s">
        <v>9</v>
      </c>
      <c r="D260" s="8" t="s">
        <v>13</v>
      </c>
      <c r="E260" s="17" t="s">
        <v>242</v>
      </c>
      <c r="F260" s="8">
        <v>488</v>
      </c>
      <c r="G260" s="108">
        <v>43275</v>
      </c>
      <c r="H260" s="11">
        <v>43257</v>
      </c>
      <c r="I260" s="9">
        <v>464</v>
      </c>
    </row>
    <row r="261" spans="1:9" x14ac:dyDescent="0.3">
      <c r="A261" s="19">
        <v>446156</v>
      </c>
      <c r="B261" s="8">
        <v>360883</v>
      </c>
      <c r="C261" s="8" t="s">
        <v>9</v>
      </c>
      <c r="D261" s="8" t="s">
        <v>13</v>
      </c>
      <c r="E261" s="17" t="s">
        <v>243</v>
      </c>
      <c r="F261" s="8">
        <f>354-134</f>
        <v>220</v>
      </c>
      <c r="G261" s="108">
        <v>43275</v>
      </c>
      <c r="H261" s="11">
        <v>43257</v>
      </c>
      <c r="I261" s="9">
        <v>209</v>
      </c>
    </row>
    <row r="262" spans="1:9" x14ac:dyDescent="0.3">
      <c r="A262" s="19">
        <v>446156</v>
      </c>
      <c r="B262" s="8">
        <v>360883</v>
      </c>
      <c r="C262" s="8" t="s">
        <v>9</v>
      </c>
      <c r="D262" s="8" t="s">
        <v>13</v>
      </c>
      <c r="E262" s="17" t="s">
        <v>244</v>
      </c>
      <c r="F262" s="8">
        <v>134</v>
      </c>
      <c r="G262" s="109">
        <v>43303</v>
      </c>
      <c r="H262" s="11">
        <v>43300</v>
      </c>
      <c r="I262" s="9">
        <v>69</v>
      </c>
    </row>
    <row r="263" spans="1:9" x14ac:dyDescent="0.3">
      <c r="A263" s="85">
        <v>446156</v>
      </c>
      <c r="B263" s="24">
        <v>360883</v>
      </c>
      <c r="C263" s="24" t="s">
        <v>9</v>
      </c>
      <c r="D263" s="24" t="s">
        <v>13</v>
      </c>
      <c r="E263" s="25" t="s">
        <v>245</v>
      </c>
      <c r="F263" s="24">
        <v>341</v>
      </c>
      <c r="G263" s="27">
        <v>43300</v>
      </c>
      <c r="H263" s="27">
        <v>43294</v>
      </c>
      <c r="I263" s="9">
        <v>276</v>
      </c>
    </row>
    <row r="264" spans="1:9" x14ac:dyDescent="0.3">
      <c r="A264" s="78">
        <v>446156</v>
      </c>
      <c r="B264" s="9">
        <v>360883</v>
      </c>
      <c r="C264" s="9" t="s">
        <v>9</v>
      </c>
      <c r="D264" s="9" t="s">
        <v>13</v>
      </c>
      <c r="E264" s="15" t="s">
        <v>246</v>
      </c>
      <c r="F264" s="9">
        <v>331</v>
      </c>
      <c r="G264" s="11">
        <v>43300</v>
      </c>
      <c r="H264" s="11">
        <v>43299</v>
      </c>
      <c r="I264" s="9">
        <v>276</v>
      </c>
    </row>
    <row r="265" spans="1:9" x14ac:dyDescent="0.3">
      <c r="A265" s="78">
        <v>446156</v>
      </c>
      <c r="B265" s="9">
        <v>360883</v>
      </c>
      <c r="C265" s="9" t="s">
        <v>9</v>
      </c>
      <c r="D265" s="9" t="s">
        <v>13</v>
      </c>
      <c r="E265" s="15" t="s">
        <v>247</v>
      </c>
      <c r="F265" s="9">
        <v>221</v>
      </c>
      <c r="G265" s="11">
        <v>43302</v>
      </c>
      <c r="H265" s="11">
        <v>43299</v>
      </c>
      <c r="I265" s="9">
        <v>184</v>
      </c>
    </row>
    <row r="266" spans="1:9" x14ac:dyDescent="0.3">
      <c r="A266" s="19">
        <v>446156</v>
      </c>
      <c r="B266" s="8">
        <v>360883</v>
      </c>
      <c r="C266" s="8" t="s">
        <v>9</v>
      </c>
      <c r="D266" s="8" t="s">
        <v>27</v>
      </c>
      <c r="E266" s="32" t="s">
        <v>248</v>
      </c>
      <c r="F266" s="8">
        <v>108</v>
      </c>
      <c r="G266" s="12">
        <v>43274</v>
      </c>
      <c r="H266" s="11">
        <v>43273</v>
      </c>
      <c r="I266" s="9">
        <v>111</v>
      </c>
    </row>
    <row r="267" spans="1:9" x14ac:dyDescent="0.3">
      <c r="A267" s="78">
        <v>446156</v>
      </c>
      <c r="B267" s="9">
        <v>360883</v>
      </c>
      <c r="C267" s="9" t="s">
        <v>9</v>
      </c>
      <c r="D267" s="9" t="s">
        <v>27</v>
      </c>
      <c r="E267" s="15" t="s">
        <v>249</v>
      </c>
      <c r="F267" s="9">
        <v>87</v>
      </c>
      <c r="G267" s="11">
        <v>43302</v>
      </c>
      <c r="H267" s="11">
        <v>43301</v>
      </c>
      <c r="I267" s="9">
        <v>87</v>
      </c>
    </row>
    <row r="268" spans="1:9" x14ac:dyDescent="0.3">
      <c r="A268" s="19">
        <v>446156</v>
      </c>
      <c r="B268" s="8">
        <v>360883</v>
      </c>
      <c r="C268" s="8" t="s">
        <v>9</v>
      </c>
      <c r="D268" s="8" t="s">
        <v>13</v>
      </c>
      <c r="E268" s="32" t="s">
        <v>250</v>
      </c>
      <c r="F268" s="8">
        <v>87</v>
      </c>
      <c r="G268" s="12">
        <v>43286</v>
      </c>
      <c r="H268" s="11">
        <v>43280</v>
      </c>
      <c r="I268" s="9">
        <v>79</v>
      </c>
    </row>
    <row r="269" spans="1:9" x14ac:dyDescent="0.3">
      <c r="A269" s="19">
        <v>446156</v>
      </c>
      <c r="B269" s="8">
        <v>360883</v>
      </c>
      <c r="C269" s="8" t="s">
        <v>9</v>
      </c>
      <c r="D269" s="8" t="s">
        <v>13</v>
      </c>
      <c r="E269" s="32" t="s">
        <v>251</v>
      </c>
      <c r="F269" s="8">
        <v>108</v>
      </c>
      <c r="G269" s="12">
        <v>43286</v>
      </c>
      <c r="H269" s="11">
        <v>43285</v>
      </c>
      <c r="I269" s="9">
        <v>97</v>
      </c>
    </row>
    <row r="270" spans="1:9" x14ac:dyDescent="0.3">
      <c r="A270" s="78">
        <v>446156</v>
      </c>
      <c r="B270" s="9">
        <v>360883</v>
      </c>
      <c r="C270" s="9" t="s">
        <v>9</v>
      </c>
      <c r="D270" s="9" t="s">
        <v>13</v>
      </c>
      <c r="E270" s="15" t="s">
        <v>252</v>
      </c>
      <c r="F270" s="9">
        <v>91</v>
      </c>
      <c r="G270" s="11">
        <v>43288</v>
      </c>
      <c r="H270" s="11">
        <v>43285</v>
      </c>
      <c r="I270" s="9">
        <v>82</v>
      </c>
    </row>
    <row r="271" spans="1:9" x14ac:dyDescent="0.3">
      <c r="A271" s="19">
        <v>446156</v>
      </c>
      <c r="B271" s="8">
        <v>360883</v>
      </c>
      <c r="C271" s="8" t="s">
        <v>9</v>
      </c>
      <c r="D271" s="8" t="s">
        <v>33</v>
      </c>
      <c r="E271" s="32" t="s">
        <v>253</v>
      </c>
      <c r="F271" s="8">
        <v>1263</v>
      </c>
      <c r="G271" s="12">
        <v>43279</v>
      </c>
      <c r="H271" s="11">
        <v>43273</v>
      </c>
      <c r="I271" s="9">
        <v>1112</v>
      </c>
    </row>
    <row r="272" spans="1:9" x14ac:dyDescent="0.3">
      <c r="A272" s="19">
        <v>446156</v>
      </c>
      <c r="B272" s="8">
        <v>360883</v>
      </c>
      <c r="C272" s="8" t="s">
        <v>9</v>
      </c>
      <c r="D272" s="8" t="s">
        <v>33</v>
      </c>
      <c r="E272" s="32" t="s">
        <v>254</v>
      </c>
      <c r="F272" s="8">
        <v>749</v>
      </c>
      <c r="G272" s="12">
        <v>43286</v>
      </c>
      <c r="H272" s="11">
        <v>43280</v>
      </c>
      <c r="I272" s="9">
        <v>674</v>
      </c>
    </row>
    <row r="273" spans="1:9" x14ac:dyDescent="0.3">
      <c r="A273" s="19">
        <v>446156</v>
      </c>
      <c r="B273" s="8">
        <v>360883</v>
      </c>
      <c r="C273" s="8" t="s">
        <v>9</v>
      </c>
      <c r="D273" s="8" t="s">
        <v>31</v>
      </c>
      <c r="E273" s="32" t="s">
        <v>255</v>
      </c>
      <c r="F273" s="8">
        <v>1058</v>
      </c>
      <c r="G273" s="12">
        <v>43281</v>
      </c>
      <c r="H273" s="11">
        <v>43280</v>
      </c>
      <c r="I273" s="9">
        <v>897</v>
      </c>
    </row>
    <row r="274" spans="1:9" x14ac:dyDescent="0.3">
      <c r="A274" s="78">
        <v>446156</v>
      </c>
      <c r="B274" s="9">
        <v>360883</v>
      </c>
      <c r="C274" s="9" t="s">
        <v>9</v>
      </c>
      <c r="D274" s="9" t="s">
        <v>31</v>
      </c>
      <c r="E274" s="15" t="s">
        <v>256</v>
      </c>
      <c r="F274" s="9">
        <v>628</v>
      </c>
      <c r="G274" s="11">
        <v>43288</v>
      </c>
      <c r="H274" s="11">
        <v>43287</v>
      </c>
      <c r="I274" s="9">
        <v>542</v>
      </c>
    </row>
    <row r="275" spans="1:9" x14ac:dyDescent="0.3">
      <c r="A275" s="78">
        <v>446156</v>
      </c>
      <c r="B275" s="9">
        <v>360883</v>
      </c>
      <c r="C275" s="9" t="s">
        <v>9</v>
      </c>
      <c r="D275" s="9" t="s">
        <v>27</v>
      </c>
      <c r="E275" s="15" t="s">
        <v>257</v>
      </c>
      <c r="F275" s="9">
        <v>62</v>
      </c>
      <c r="G275" s="11">
        <v>43288</v>
      </c>
      <c r="H275" s="11">
        <v>43288</v>
      </c>
      <c r="I275" s="9">
        <v>62</v>
      </c>
    </row>
    <row r="276" spans="1:9" x14ac:dyDescent="0.3">
      <c r="A276" s="19">
        <v>446156</v>
      </c>
      <c r="B276" s="20">
        <v>364324</v>
      </c>
      <c r="C276" s="20" t="s">
        <v>258</v>
      </c>
      <c r="D276" s="20" t="s">
        <v>10</v>
      </c>
      <c r="E276" s="17">
        <v>1451989</v>
      </c>
      <c r="F276" s="20">
        <f>42</f>
        <v>42</v>
      </c>
      <c r="G276" s="82">
        <v>43247</v>
      </c>
      <c r="H276" s="11">
        <v>43255</v>
      </c>
      <c r="I276" s="9">
        <v>42</v>
      </c>
    </row>
    <row r="277" spans="1:9" x14ac:dyDescent="0.3">
      <c r="A277" s="7">
        <v>446156</v>
      </c>
      <c r="B277" s="110">
        <v>364324</v>
      </c>
      <c r="C277" s="110" t="s">
        <v>258</v>
      </c>
      <c r="D277" s="110" t="s">
        <v>13</v>
      </c>
      <c r="E277" s="54" t="s">
        <v>259</v>
      </c>
      <c r="F277" s="110">
        <f>294-98</f>
        <v>196</v>
      </c>
      <c r="G277" s="111">
        <v>43244</v>
      </c>
      <c r="H277" s="11">
        <v>43238</v>
      </c>
      <c r="I277" s="8">
        <v>200</v>
      </c>
    </row>
    <row r="278" spans="1:9" x14ac:dyDescent="0.3">
      <c r="A278" s="19">
        <v>446156</v>
      </c>
      <c r="B278" s="20">
        <v>364324</v>
      </c>
      <c r="C278" s="20" t="s">
        <v>258</v>
      </c>
      <c r="D278" s="20" t="s">
        <v>13</v>
      </c>
      <c r="E278" s="17" t="s">
        <v>260</v>
      </c>
      <c r="F278" s="20">
        <f>255-85</f>
        <v>170</v>
      </c>
      <c r="G278" s="82">
        <v>43244</v>
      </c>
      <c r="H278" s="11">
        <v>43238</v>
      </c>
      <c r="I278" s="959">
        <v>174</v>
      </c>
    </row>
    <row r="279" spans="1:9" x14ac:dyDescent="0.3">
      <c r="A279" s="78">
        <v>446156</v>
      </c>
      <c r="B279" s="62">
        <v>364324</v>
      </c>
      <c r="C279" s="62" t="s">
        <v>258</v>
      </c>
      <c r="D279" s="62" t="s">
        <v>13</v>
      </c>
      <c r="E279" s="17" t="s">
        <v>261</v>
      </c>
      <c r="F279" s="62">
        <f>363-121</f>
        <v>242</v>
      </c>
      <c r="G279" s="87">
        <v>43246</v>
      </c>
      <c r="H279" s="11">
        <v>43243</v>
      </c>
      <c r="I279" s="9">
        <v>246</v>
      </c>
    </row>
    <row r="280" spans="1:9" x14ac:dyDescent="0.3">
      <c r="A280" s="78">
        <v>446156</v>
      </c>
      <c r="B280" s="62">
        <v>364324</v>
      </c>
      <c r="C280" s="62" t="s">
        <v>258</v>
      </c>
      <c r="D280" s="62" t="s">
        <v>13</v>
      </c>
      <c r="E280" s="10" t="s">
        <v>262</v>
      </c>
      <c r="F280" s="62">
        <v>152</v>
      </c>
      <c r="G280" s="87">
        <v>43251</v>
      </c>
      <c r="H280" s="11">
        <v>43245</v>
      </c>
      <c r="I280" s="9">
        <v>154</v>
      </c>
    </row>
    <row r="281" spans="1:9" x14ac:dyDescent="0.3">
      <c r="A281" s="19">
        <v>446156</v>
      </c>
      <c r="B281" s="20">
        <v>364324</v>
      </c>
      <c r="C281" s="20" t="s">
        <v>258</v>
      </c>
      <c r="D281" s="20" t="s">
        <v>13</v>
      </c>
      <c r="E281" s="17" t="s">
        <v>263</v>
      </c>
      <c r="F281" s="20">
        <v>152</v>
      </c>
      <c r="G281" s="82">
        <v>43253</v>
      </c>
      <c r="H281" s="11">
        <v>43245</v>
      </c>
      <c r="I281" s="9">
        <v>154</v>
      </c>
    </row>
    <row r="282" spans="1:9" x14ac:dyDescent="0.3">
      <c r="A282" s="78">
        <v>446156</v>
      </c>
      <c r="B282" s="62">
        <v>364324</v>
      </c>
      <c r="C282" s="62" t="s">
        <v>258</v>
      </c>
      <c r="D282" s="62" t="s">
        <v>27</v>
      </c>
      <c r="E282" s="10" t="s">
        <v>264</v>
      </c>
      <c r="F282" s="62">
        <v>79</v>
      </c>
      <c r="G282" s="87">
        <v>43246</v>
      </c>
      <c r="H282" s="11">
        <v>43243</v>
      </c>
      <c r="I282" s="9">
        <v>82</v>
      </c>
    </row>
    <row r="283" spans="1:9" x14ac:dyDescent="0.3">
      <c r="A283" s="19">
        <v>446156</v>
      </c>
      <c r="B283" s="20">
        <v>364324</v>
      </c>
      <c r="C283" s="20" t="s">
        <v>258</v>
      </c>
      <c r="D283" s="20" t="s">
        <v>33</v>
      </c>
      <c r="E283" s="17" t="s">
        <v>265</v>
      </c>
      <c r="F283" s="20">
        <f>307-66</f>
        <v>241</v>
      </c>
      <c r="G283" s="82">
        <v>43244</v>
      </c>
      <c r="H283" s="11">
        <v>43238</v>
      </c>
      <c r="I283" s="8">
        <v>248</v>
      </c>
    </row>
    <row r="284" spans="1:9" x14ac:dyDescent="0.3">
      <c r="A284" s="19">
        <v>446156</v>
      </c>
      <c r="B284" s="20">
        <v>364324</v>
      </c>
      <c r="C284" s="20" t="s">
        <v>258</v>
      </c>
      <c r="D284" s="20" t="s">
        <v>33</v>
      </c>
      <c r="E284" s="17" t="s">
        <v>266</v>
      </c>
      <c r="F284" s="20">
        <v>66</v>
      </c>
      <c r="G284" s="82">
        <v>43244</v>
      </c>
      <c r="H284" s="11">
        <v>43245</v>
      </c>
      <c r="I284" s="105">
        <v>66</v>
      </c>
    </row>
    <row r="285" spans="1:9" x14ac:dyDescent="0.3">
      <c r="A285" s="78">
        <v>446156</v>
      </c>
      <c r="B285" s="62">
        <v>364324</v>
      </c>
      <c r="C285" s="62" t="s">
        <v>258</v>
      </c>
      <c r="D285" s="62" t="s">
        <v>31</v>
      </c>
      <c r="E285" s="10" t="s">
        <v>267</v>
      </c>
      <c r="F285" s="62">
        <f>232-73</f>
        <v>159</v>
      </c>
      <c r="G285" s="87">
        <v>43246</v>
      </c>
      <c r="H285" s="11">
        <v>43243</v>
      </c>
      <c r="I285" s="105">
        <v>162</v>
      </c>
    </row>
    <row r="286" spans="1:9" x14ac:dyDescent="0.3">
      <c r="A286" s="78">
        <v>446156</v>
      </c>
      <c r="B286" s="62">
        <v>364324</v>
      </c>
      <c r="C286" s="62" t="s">
        <v>258</v>
      </c>
      <c r="D286" s="62" t="s">
        <v>31</v>
      </c>
      <c r="E286" s="10" t="s">
        <v>268</v>
      </c>
      <c r="F286" s="62">
        <v>73</v>
      </c>
      <c r="G286" s="11">
        <v>43246</v>
      </c>
      <c r="H286" s="11">
        <v>43243</v>
      </c>
      <c r="I286" s="105">
        <v>75</v>
      </c>
    </row>
    <row r="287" spans="1:9" x14ac:dyDescent="0.3">
      <c r="A287" s="19">
        <v>446156</v>
      </c>
      <c r="B287" s="8">
        <v>364324</v>
      </c>
      <c r="C287" s="8" t="s">
        <v>258</v>
      </c>
      <c r="D287" s="8" t="s">
        <v>13</v>
      </c>
      <c r="E287" s="17" t="s">
        <v>269</v>
      </c>
      <c r="F287" s="20">
        <v>196</v>
      </c>
      <c r="G287" s="12">
        <v>43244</v>
      </c>
      <c r="H287" s="11">
        <v>43245</v>
      </c>
      <c r="I287" s="105">
        <v>198</v>
      </c>
    </row>
    <row r="288" spans="1:9" x14ac:dyDescent="0.3">
      <c r="A288" s="33">
        <v>446156</v>
      </c>
      <c r="B288" s="42">
        <v>364324</v>
      </c>
      <c r="C288" s="42" t="s">
        <v>258</v>
      </c>
      <c r="D288" s="42" t="s">
        <v>13</v>
      </c>
      <c r="E288" s="43" t="s">
        <v>270</v>
      </c>
      <c r="F288" s="107">
        <v>168</v>
      </c>
      <c r="G288" s="44">
        <v>43244</v>
      </c>
      <c r="H288" s="11">
        <v>43245</v>
      </c>
      <c r="I288" s="105">
        <v>168</v>
      </c>
    </row>
    <row r="289" spans="1:9" x14ac:dyDescent="0.3">
      <c r="A289" s="19">
        <v>446156</v>
      </c>
      <c r="B289" s="8">
        <v>364324</v>
      </c>
      <c r="C289" s="8" t="s">
        <v>258</v>
      </c>
      <c r="D289" s="8" t="s">
        <v>13</v>
      </c>
      <c r="E289" s="17" t="s">
        <v>271</v>
      </c>
      <c r="F289" s="20">
        <v>244</v>
      </c>
      <c r="G289" s="12">
        <v>43246</v>
      </c>
      <c r="H289" s="11">
        <v>43245</v>
      </c>
      <c r="I289" s="105">
        <v>241</v>
      </c>
    </row>
    <row r="290" spans="1:9" x14ac:dyDescent="0.3">
      <c r="A290" s="78">
        <v>446156</v>
      </c>
      <c r="B290" s="9">
        <v>364324</v>
      </c>
      <c r="C290" s="9" t="s">
        <v>258</v>
      </c>
      <c r="D290" s="9" t="s">
        <v>27</v>
      </c>
      <c r="E290" s="10" t="s">
        <v>272</v>
      </c>
      <c r="F290" s="62">
        <v>139</v>
      </c>
      <c r="G290" s="11">
        <v>43246</v>
      </c>
      <c r="H290" s="11">
        <v>43243</v>
      </c>
      <c r="I290" s="105">
        <v>141</v>
      </c>
    </row>
    <row r="291" spans="1:9" x14ac:dyDescent="0.3">
      <c r="A291" s="19">
        <v>446156</v>
      </c>
      <c r="B291" s="8">
        <v>364324</v>
      </c>
      <c r="C291" s="8" t="s">
        <v>258</v>
      </c>
      <c r="D291" s="8" t="s">
        <v>33</v>
      </c>
      <c r="E291" s="17" t="s">
        <v>273</v>
      </c>
      <c r="F291" s="20">
        <v>100</v>
      </c>
      <c r="G291" s="12">
        <v>43244</v>
      </c>
      <c r="H291" s="11">
        <v>43245</v>
      </c>
      <c r="I291" s="105">
        <v>100</v>
      </c>
    </row>
    <row r="292" spans="1:9" x14ac:dyDescent="0.3">
      <c r="A292" s="78">
        <v>446156</v>
      </c>
      <c r="B292" s="9">
        <v>364324</v>
      </c>
      <c r="C292" s="9" t="s">
        <v>258</v>
      </c>
      <c r="D292" s="9" t="s">
        <v>31</v>
      </c>
      <c r="E292" s="10" t="s">
        <v>274</v>
      </c>
      <c r="F292" s="62">
        <v>100</v>
      </c>
      <c r="G292" s="11">
        <v>43246</v>
      </c>
      <c r="H292" s="11">
        <v>43243</v>
      </c>
      <c r="I292" s="105">
        <v>100</v>
      </c>
    </row>
    <row r="293" spans="1:9" x14ac:dyDescent="0.3">
      <c r="A293" s="19">
        <v>446156</v>
      </c>
      <c r="B293" s="8">
        <v>364324</v>
      </c>
      <c r="C293" s="8" t="s">
        <v>258</v>
      </c>
      <c r="D293" s="8" t="s">
        <v>33</v>
      </c>
      <c r="E293" s="17" t="s">
        <v>275</v>
      </c>
      <c r="F293" s="20">
        <v>36</v>
      </c>
      <c r="G293" s="12">
        <v>43272</v>
      </c>
      <c r="H293" s="11">
        <v>43273</v>
      </c>
      <c r="I293" s="105">
        <v>37</v>
      </c>
    </row>
    <row r="294" spans="1:9" x14ac:dyDescent="0.3">
      <c r="A294" s="19">
        <v>446156</v>
      </c>
      <c r="B294" s="8">
        <v>364324</v>
      </c>
      <c r="C294" s="8" t="s">
        <v>258</v>
      </c>
      <c r="D294" s="8" t="s">
        <v>33</v>
      </c>
      <c r="E294" s="17" t="s">
        <v>276</v>
      </c>
      <c r="F294" s="20">
        <v>80</v>
      </c>
      <c r="G294" s="12">
        <v>43272</v>
      </c>
      <c r="H294" s="11">
        <v>43273</v>
      </c>
      <c r="I294" s="105">
        <v>83</v>
      </c>
    </row>
    <row r="295" spans="1:9" x14ac:dyDescent="0.3">
      <c r="A295" s="78">
        <v>446156</v>
      </c>
      <c r="B295" s="9">
        <v>364324</v>
      </c>
      <c r="C295" s="9" t="s">
        <v>258</v>
      </c>
      <c r="D295" s="9"/>
      <c r="E295" s="10" t="s">
        <v>277</v>
      </c>
      <c r="F295" s="62">
        <v>175</v>
      </c>
      <c r="G295" s="11">
        <v>43246</v>
      </c>
      <c r="H295" s="11">
        <v>43243</v>
      </c>
      <c r="I295" s="105">
        <v>179</v>
      </c>
    </row>
    <row r="296" spans="1:9" x14ac:dyDescent="0.3">
      <c r="A296" s="78">
        <v>446156</v>
      </c>
      <c r="B296" s="9">
        <v>360974</v>
      </c>
      <c r="C296" s="9" t="s">
        <v>71</v>
      </c>
      <c r="D296" s="9" t="s">
        <v>71</v>
      </c>
      <c r="E296" s="10" t="s">
        <v>278</v>
      </c>
      <c r="F296" s="62">
        <v>102</v>
      </c>
      <c r="G296" s="112">
        <v>43307</v>
      </c>
      <c r="H296" s="11">
        <v>43306</v>
      </c>
      <c r="I296" s="9">
        <v>101</v>
      </c>
    </row>
    <row r="297" spans="1:9" x14ac:dyDescent="0.3">
      <c r="A297" s="19">
        <v>446156</v>
      </c>
      <c r="B297" s="8">
        <v>360974</v>
      </c>
      <c r="C297" s="8" t="s">
        <v>71</v>
      </c>
      <c r="D297" s="8" t="s">
        <v>71</v>
      </c>
      <c r="E297" s="17" t="s">
        <v>279</v>
      </c>
      <c r="F297" s="8">
        <v>432</v>
      </c>
      <c r="G297" s="12">
        <v>43265</v>
      </c>
      <c r="H297" s="11">
        <v>43255</v>
      </c>
      <c r="I297" s="9">
        <v>441</v>
      </c>
    </row>
    <row r="298" spans="1:9" x14ac:dyDescent="0.3">
      <c r="A298" s="19">
        <v>446156</v>
      </c>
      <c r="B298" s="20">
        <v>360966</v>
      </c>
      <c r="C298" s="8" t="s">
        <v>9</v>
      </c>
      <c r="D298" s="8" t="s">
        <v>19</v>
      </c>
      <c r="E298" s="17">
        <v>1445128</v>
      </c>
      <c r="F298" s="8">
        <v>118</v>
      </c>
      <c r="G298" s="12">
        <v>43242</v>
      </c>
      <c r="H298" s="11">
        <v>43236</v>
      </c>
      <c r="I298" s="8">
        <v>118</v>
      </c>
    </row>
    <row r="299" spans="1:9" x14ac:dyDescent="0.3">
      <c r="A299" s="19">
        <v>446156</v>
      </c>
      <c r="B299" s="20">
        <v>360966</v>
      </c>
      <c r="C299" s="8" t="s">
        <v>9</v>
      </c>
      <c r="D299" s="8" t="s">
        <v>217</v>
      </c>
      <c r="E299" s="17">
        <v>1445136</v>
      </c>
      <c r="F299" s="8">
        <v>186</v>
      </c>
      <c r="G299" s="12">
        <v>43241</v>
      </c>
      <c r="H299" s="11">
        <v>43236</v>
      </c>
      <c r="I299" s="8">
        <v>186</v>
      </c>
    </row>
    <row r="300" spans="1:9" x14ac:dyDescent="0.3">
      <c r="A300" s="78">
        <v>446156</v>
      </c>
      <c r="B300" s="62">
        <v>360966</v>
      </c>
      <c r="C300" s="9" t="s">
        <v>9</v>
      </c>
      <c r="D300" s="9" t="s">
        <v>10</v>
      </c>
      <c r="E300" s="10">
        <v>1451594</v>
      </c>
      <c r="F300" s="9">
        <v>30</v>
      </c>
      <c r="G300" s="11">
        <v>43248</v>
      </c>
      <c r="H300" s="11">
        <v>43243</v>
      </c>
      <c r="I300" s="105">
        <v>30</v>
      </c>
    </row>
    <row r="301" spans="1:9" x14ac:dyDescent="0.3">
      <c r="A301" s="19">
        <v>446156</v>
      </c>
      <c r="B301" s="20">
        <v>360966</v>
      </c>
      <c r="C301" s="8" t="s">
        <v>9</v>
      </c>
      <c r="D301" s="8" t="s">
        <v>48</v>
      </c>
      <c r="E301" s="17" t="s">
        <v>280</v>
      </c>
      <c r="F301" s="8">
        <v>722</v>
      </c>
      <c r="G301" s="12">
        <v>43277</v>
      </c>
      <c r="H301" s="11">
        <v>43276</v>
      </c>
      <c r="I301" s="105">
        <v>722</v>
      </c>
    </row>
    <row r="302" spans="1:9" x14ac:dyDescent="0.3">
      <c r="A302" s="19">
        <v>446156</v>
      </c>
      <c r="B302" s="20">
        <v>360966</v>
      </c>
      <c r="C302" s="8" t="s">
        <v>9</v>
      </c>
      <c r="D302" s="8" t="s">
        <v>13</v>
      </c>
      <c r="E302" s="17" t="s">
        <v>281</v>
      </c>
      <c r="F302" s="8">
        <v>631</v>
      </c>
      <c r="G302" s="12">
        <v>43272</v>
      </c>
      <c r="H302" s="11">
        <v>43257</v>
      </c>
      <c r="I302" s="9">
        <v>662</v>
      </c>
    </row>
    <row r="303" spans="1:9" x14ac:dyDescent="0.3">
      <c r="A303" s="19">
        <v>446156</v>
      </c>
      <c r="B303" s="20">
        <v>360966</v>
      </c>
      <c r="C303" s="8" t="s">
        <v>9</v>
      </c>
      <c r="D303" s="8" t="s">
        <v>13</v>
      </c>
      <c r="E303" s="17" t="s">
        <v>282</v>
      </c>
      <c r="F303" s="8">
        <v>579</v>
      </c>
      <c r="G303" s="12">
        <v>43272</v>
      </c>
      <c r="H303" s="11">
        <v>43257</v>
      </c>
      <c r="I303" s="9">
        <v>606</v>
      </c>
    </row>
    <row r="304" spans="1:9" x14ac:dyDescent="0.3">
      <c r="A304" s="19">
        <v>446156</v>
      </c>
      <c r="B304" s="20">
        <v>360966</v>
      </c>
      <c r="C304" s="8" t="s">
        <v>9</v>
      </c>
      <c r="D304" s="8" t="s">
        <v>13</v>
      </c>
      <c r="E304" s="17" t="s">
        <v>283</v>
      </c>
      <c r="F304" s="8">
        <v>410</v>
      </c>
      <c r="G304" s="12">
        <v>43274</v>
      </c>
      <c r="H304" s="11">
        <v>43257</v>
      </c>
      <c r="I304" s="9">
        <v>429</v>
      </c>
    </row>
    <row r="305" spans="1:9" x14ac:dyDescent="0.3">
      <c r="A305" s="85">
        <v>446156</v>
      </c>
      <c r="B305" s="26">
        <v>360966</v>
      </c>
      <c r="C305" s="24" t="s">
        <v>9</v>
      </c>
      <c r="D305" s="24" t="s">
        <v>13</v>
      </c>
      <c r="E305" s="60" t="s">
        <v>284</v>
      </c>
      <c r="F305" s="24">
        <v>394</v>
      </c>
      <c r="G305" s="27">
        <v>43300</v>
      </c>
      <c r="H305" s="27">
        <v>43294</v>
      </c>
      <c r="I305" s="9">
        <v>412</v>
      </c>
    </row>
    <row r="306" spans="1:9" x14ac:dyDescent="0.3">
      <c r="A306" s="78">
        <v>446156</v>
      </c>
      <c r="B306" s="62">
        <v>360966</v>
      </c>
      <c r="C306" s="9" t="s">
        <v>9</v>
      </c>
      <c r="D306" s="9" t="s">
        <v>13</v>
      </c>
      <c r="E306" s="10" t="s">
        <v>285</v>
      </c>
      <c r="F306" s="9">
        <v>374</v>
      </c>
      <c r="G306" s="11">
        <v>43300</v>
      </c>
      <c r="H306" s="11">
        <v>43299</v>
      </c>
      <c r="I306" s="9">
        <v>392</v>
      </c>
    </row>
    <row r="307" spans="1:9" x14ac:dyDescent="0.3">
      <c r="A307" s="78">
        <v>446156</v>
      </c>
      <c r="B307" s="62">
        <v>360966</v>
      </c>
      <c r="C307" s="9" t="s">
        <v>9</v>
      </c>
      <c r="D307" s="9" t="s">
        <v>13</v>
      </c>
      <c r="E307" s="10" t="s">
        <v>286</v>
      </c>
      <c r="F307" s="9">
        <v>258</v>
      </c>
      <c r="G307" s="11">
        <v>43302</v>
      </c>
      <c r="H307" s="11">
        <v>43299</v>
      </c>
      <c r="I307" s="9">
        <v>271</v>
      </c>
    </row>
    <row r="308" spans="1:9" x14ac:dyDescent="0.3">
      <c r="A308" s="19">
        <v>446156</v>
      </c>
      <c r="B308" s="20">
        <v>360966</v>
      </c>
      <c r="C308" s="8" t="s">
        <v>9</v>
      </c>
      <c r="D308" s="8" t="s">
        <v>33</v>
      </c>
      <c r="E308" s="17" t="s">
        <v>287</v>
      </c>
      <c r="F308" s="8">
        <v>286</v>
      </c>
      <c r="G308" s="12">
        <v>43272</v>
      </c>
      <c r="H308" s="11">
        <v>43257</v>
      </c>
      <c r="I308" s="9">
        <v>299</v>
      </c>
    </row>
    <row r="309" spans="1:9" x14ac:dyDescent="0.3">
      <c r="A309" s="85">
        <v>446156</v>
      </c>
      <c r="B309" s="26">
        <v>360966</v>
      </c>
      <c r="C309" s="24" t="s">
        <v>9</v>
      </c>
      <c r="D309" s="24" t="s">
        <v>33</v>
      </c>
      <c r="E309" s="60" t="s">
        <v>288</v>
      </c>
      <c r="F309" s="24">
        <v>137</v>
      </c>
      <c r="G309" s="27">
        <v>43300</v>
      </c>
      <c r="H309" s="27">
        <v>43294</v>
      </c>
      <c r="I309" s="9">
        <v>143</v>
      </c>
    </row>
    <row r="310" spans="1:9" x14ac:dyDescent="0.3">
      <c r="A310" s="19">
        <v>446156</v>
      </c>
      <c r="B310" s="20">
        <v>360966</v>
      </c>
      <c r="C310" s="8" t="s">
        <v>9</v>
      </c>
      <c r="D310" s="8" t="s">
        <v>27</v>
      </c>
      <c r="E310" s="17" t="s">
        <v>289</v>
      </c>
      <c r="F310" s="8">
        <v>353</v>
      </c>
      <c r="G310" s="12">
        <v>43274</v>
      </c>
      <c r="H310" s="11">
        <v>43273</v>
      </c>
      <c r="I310" s="9">
        <v>364</v>
      </c>
    </row>
    <row r="311" spans="1:9" x14ac:dyDescent="0.3">
      <c r="A311" s="7">
        <v>446156</v>
      </c>
      <c r="B311" s="110">
        <v>360966</v>
      </c>
      <c r="C311" s="48" t="s">
        <v>9</v>
      </c>
      <c r="D311" s="48" t="s">
        <v>54</v>
      </c>
      <c r="E311" s="54" t="s">
        <v>290</v>
      </c>
      <c r="F311" s="48">
        <v>138</v>
      </c>
      <c r="G311" s="51">
        <v>43241</v>
      </c>
      <c r="H311" s="11">
        <v>43243</v>
      </c>
      <c r="I311" s="105">
        <v>138</v>
      </c>
    </row>
    <row r="312" spans="1:9" x14ac:dyDescent="0.3">
      <c r="A312" s="19">
        <v>446156</v>
      </c>
      <c r="B312" s="20">
        <v>360966</v>
      </c>
      <c r="C312" s="8" t="s">
        <v>9</v>
      </c>
      <c r="D312" s="8" t="s">
        <v>33</v>
      </c>
      <c r="E312" s="17" t="s">
        <v>291</v>
      </c>
      <c r="F312" s="8">
        <v>688</v>
      </c>
      <c r="G312" s="12">
        <v>43244</v>
      </c>
      <c r="H312" s="11">
        <v>43238</v>
      </c>
      <c r="I312" s="8">
        <v>723</v>
      </c>
    </row>
    <row r="313" spans="1:9" x14ac:dyDescent="0.3">
      <c r="A313" s="78">
        <v>446156</v>
      </c>
      <c r="B313" s="62">
        <v>360966</v>
      </c>
      <c r="C313" s="9" t="s">
        <v>9</v>
      </c>
      <c r="D313" s="9" t="s">
        <v>31</v>
      </c>
      <c r="E313" s="10" t="s">
        <v>292</v>
      </c>
      <c r="F313" s="9">
        <v>218</v>
      </c>
      <c r="G313" s="11">
        <v>43246</v>
      </c>
      <c r="H313" s="11">
        <v>43243</v>
      </c>
      <c r="I313" s="105">
        <v>227</v>
      </c>
    </row>
    <row r="314" spans="1:9" x14ac:dyDescent="0.3">
      <c r="A314" s="19">
        <v>446156</v>
      </c>
      <c r="B314" s="20">
        <v>360966</v>
      </c>
      <c r="C314" s="8" t="s">
        <v>9</v>
      </c>
      <c r="D314" s="8" t="s">
        <v>13</v>
      </c>
      <c r="E314" s="17" t="s">
        <v>293</v>
      </c>
      <c r="F314" s="8">
        <v>1364</v>
      </c>
      <c r="G314" s="12">
        <v>43244</v>
      </c>
      <c r="H314" s="11">
        <v>43238</v>
      </c>
      <c r="I314" s="8">
        <v>1426</v>
      </c>
    </row>
    <row r="315" spans="1:9" x14ac:dyDescent="0.3">
      <c r="A315" s="19">
        <v>446156</v>
      </c>
      <c r="B315" s="20">
        <v>360966</v>
      </c>
      <c r="C315" s="8" t="s">
        <v>9</v>
      </c>
      <c r="D315" s="8" t="s">
        <v>13</v>
      </c>
      <c r="E315" s="17" t="s">
        <v>294</v>
      </c>
      <c r="F315" s="8">
        <v>1229</v>
      </c>
      <c r="G315" s="12">
        <v>43244</v>
      </c>
      <c r="H315" s="11">
        <v>43238</v>
      </c>
      <c r="I315" s="8">
        <v>1285</v>
      </c>
    </row>
    <row r="316" spans="1:9" x14ac:dyDescent="0.3">
      <c r="A316" s="78">
        <v>446156</v>
      </c>
      <c r="B316" s="62">
        <v>360966</v>
      </c>
      <c r="C316" s="9" t="s">
        <v>9</v>
      </c>
      <c r="D316" s="9" t="s">
        <v>13</v>
      </c>
      <c r="E316" s="10" t="s">
        <v>295</v>
      </c>
      <c r="F316" s="9">
        <v>890</v>
      </c>
      <c r="G316" s="11">
        <v>43246</v>
      </c>
      <c r="H316" s="11">
        <v>43243</v>
      </c>
      <c r="I316" s="105">
        <v>931</v>
      </c>
    </row>
    <row r="317" spans="1:9" x14ac:dyDescent="0.3">
      <c r="A317" s="78">
        <v>446156</v>
      </c>
      <c r="B317" s="62">
        <v>360966</v>
      </c>
      <c r="C317" s="9" t="s">
        <v>9</v>
      </c>
      <c r="D317" s="9" t="s">
        <v>27</v>
      </c>
      <c r="E317" s="10" t="s">
        <v>296</v>
      </c>
      <c r="F317" s="9">
        <v>416</v>
      </c>
      <c r="G317" s="11">
        <v>43246</v>
      </c>
      <c r="H317" s="11">
        <v>43243</v>
      </c>
      <c r="I317" s="105">
        <v>434</v>
      </c>
    </row>
    <row r="318" spans="1:9" x14ac:dyDescent="0.3">
      <c r="A318" s="19">
        <v>446156</v>
      </c>
      <c r="B318" s="20">
        <v>361068</v>
      </c>
      <c r="C318" s="8" t="s">
        <v>71</v>
      </c>
      <c r="D318" s="8" t="s">
        <v>71</v>
      </c>
      <c r="E318" s="32" t="s">
        <v>297</v>
      </c>
      <c r="F318" s="8">
        <v>60</v>
      </c>
      <c r="G318" s="12">
        <v>43265</v>
      </c>
      <c r="H318" s="11">
        <v>43255</v>
      </c>
      <c r="I318" s="105">
        <v>63</v>
      </c>
    </row>
    <row r="319" spans="1:9" x14ac:dyDescent="0.3">
      <c r="A319" s="19">
        <v>446156</v>
      </c>
      <c r="B319" s="20">
        <v>361129</v>
      </c>
      <c r="C319" s="8" t="s">
        <v>9</v>
      </c>
      <c r="D319" s="8" t="s">
        <v>10</v>
      </c>
      <c r="E319" s="32">
        <v>1451593</v>
      </c>
      <c r="F319" s="8">
        <v>30</v>
      </c>
      <c r="G319" s="12">
        <v>43247</v>
      </c>
      <c r="H319" s="11">
        <v>43255</v>
      </c>
      <c r="I319" s="9">
        <v>30</v>
      </c>
    </row>
    <row r="320" spans="1:9" x14ac:dyDescent="0.3">
      <c r="A320" s="85">
        <v>446156</v>
      </c>
      <c r="B320" s="26">
        <v>361129</v>
      </c>
      <c r="C320" s="24" t="s">
        <v>9</v>
      </c>
      <c r="D320" s="24" t="s">
        <v>33</v>
      </c>
      <c r="E320" s="25" t="s">
        <v>298</v>
      </c>
      <c r="F320" s="24">
        <v>182</v>
      </c>
      <c r="G320" s="27">
        <v>43300</v>
      </c>
      <c r="H320" s="27">
        <v>43294</v>
      </c>
      <c r="I320" s="9">
        <v>189</v>
      </c>
    </row>
    <row r="321" spans="1:9" x14ac:dyDescent="0.3">
      <c r="A321" s="19">
        <v>446156</v>
      </c>
      <c r="B321" s="20">
        <v>361129</v>
      </c>
      <c r="C321" s="8" t="s">
        <v>9</v>
      </c>
      <c r="D321" s="8" t="s">
        <v>33</v>
      </c>
      <c r="E321" s="32" t="s">
        <v>299</v>
      </c>
      <c r="F321" s="8">
        <v>381</v>
      </c>
      <c r="G321" s="12">
        <v>43272</v>
      </c>
      <c r="H321" s="11">
        <v>43257</v>
      </c>
      <c r="I321" s="9">
        <v>400</v>
      </c>
    </row>
    <row r="322" spans="1:9" x14ac:dyDescent="0.3">
      <c r="A322" s="7">
        <v>446156</v>
      </c>
      <c r="B322" s="110">
        <v>361129</v>
      </c>
      <c r="C322" s="48" t="s">
        <v>9</v>
      </c>
      <c r="D322" s="48" t="s">
        <v>33</v>
      </c>
      <c r="E322" s="50" t="s">
        <v>300</v>
      </c>
      <c r="F322" s="48">
        <v>917</v>
      </c>
      <c r="G322" s="51">
        <v>43244</v>
      </c>
      <c r="H322" s="11">
        <v>43238</v>
      </c>
      <c r="I322" s="8">
        <v>898</v>
      </c>
    </row>
    <row r="323" spans="1:9" x14ac:dyDescent="0.3">
      <c r="A323" s="78">
        <v>446156</v>
      </c>
      <c r="B323" s="62">
        <v>361129</v>
      </c>
      <c r="C323" s="9" t="s">
        <v>9</v>
      </c>
      <c r="D323" s="9" t="s">
        <v>31</v>
      </c>
      <c r="E323" s="15" t="s">
        <v>301</v>
      </c>
      <c r="F323" s="9">
        <v>192</v>
      </c>
      <c r="G323" s="11">
        <v>43246</v>
      </c>
      <c r="H323" s="11">
        <v>43243</v>
      </c>
      <c r="I323" s="105">
        <v>187</v>
      </c>
    </row>
    <row r="324" spans="1:9" x14ac:dyDescent="0.3">
      <c r="A324" s="78">
        <v>446156</v>
      </c>
      <c r="B324" s="62">
        <v>361129</v>
      </c>
      <c r="C324" s="9" t="s">
        <v>9</v>
      </c>
      <c r="D324" s="9" t="s">
        <v>27</v>
      </c>
      <c r="E324" s="15" t="s">
        <v>302</v>
      </c>
      <c r="F324" s="9">
        <v>232</v>
      </c>
      <c r="G324" s="11">
        <v>43246</v>
      </c>
      <c r="H324" s="11">
        <v>43243</v>
      </c>
      <c r="I324" s="105">
        <v>227</v>
      </c>
    </row>
    <row r="325" spans="1:9" x14ac:dyDescent="0.3">
      <c r="A325" s="19">
        <v>446156</v>
      </c>
      <c r="B325" s="20">
        <v>361129</v>
      </c>
      <c r="C325" s="8" t="s">
        <v>9</v>
      </c>
      <c r="D325" s="8" t="s">
        <v>13</v>
      </c>
      <c r="E325" s="32" t="s">
        <v>303</v>
      </c>
      <c r="F325" s="8">
        <v>362</v>
      </c>
      <c r="G325" s="12">
        <v>43244</v>
      </c>
      <c r="H325" s="11">
        <v>43238</v>
      </c>
      <c r="I325" s="8">
        <v>354</v>
      </c>
    </row>
    <row r="326" spans="1:9" x14ac:dyDescent="0.3">
      <c r="A326" s="19">
        <v>446156</v>
      </c>
      <c r="B326" s="20">
        <v>361129</v>
      </c>
      <c r="C326" s="8" t="s">
        <v>9</v>
      </c>
      <c r="D326" s="8" t="s">
        <v>13</v>
      </c>
      <c r="E326" s="32" t="s">
        <v>304</v>
      </c>
      <c r="F326" s="8">
        <v>410</v>
      </c>
      <c r="G326" s="12">
        <v>43244</v>
      </c>
      <c r="H326" s="11">
        <v>43238</v>
      </c>
      <c r="I326" s="8">
        <v>401</v>
      </c>
    </row>
    <row r="327" spans="1:9" x14ac:dyDescent="0.3">
      <c r="A327" s="78">
        <v>446156</v>
      </c>
      <c r="B327" s="62">
        <v>361129</v>
      </c>
      <c r="C327" s="9" t="s">
        <v>9</v>
      </c>
      <c r="D327" s="9" t="s">
        <v>13</v>
      </c>
      <c r="E327" s="15" t="s">
        <v>305</v>
      </c>
      <c r="F327" s="9">
        <v>366</v>
      </c>
      <c r="G327" s="11">
        <v>43246</v>
      </c>
      <c r="H327" s="11">
        <v>43243</v>
      </c>
      <c r="I327" s="105">
        <v>358</v>
      </c>
    </row>
    <row r="328" spans="1:9" x14ac:dyDescent="0.3">
      <c r="A328" s="19">
        <v>446156</v>
      </c>
      <c r="B328" s="20">
        <v>361137</v>
      </c>
      <c r="C328" s="8" t="s">
        <v>9</v>
      </c>
      <c r="D328" s="8" t="s">
        <v>306</v>
      </c>
      <c r="E328" s="17">
        <v>1445138</v>
      </c>
      <c r="F328" s="8">
        <v>150</v>
      </c>
      <c r="G328" s="113">
        <v>43304</v>
      </c>
      <c r="H328" s="11">
        <v>43299</v>
      </c>
      <c r="I328" s="105">
        <v>150</v>
      </c>
    </row>
    <row r="329" spans="1:9" x14ac:dyDescent="0.3">
      <c r="A329" s="33">
        <v>446156</v>
      </c>
      <c r="B329" s="107">
        <v>361137</v>
      </c>
      <c r="C329" s="42" t="s">
        <v>9</v>
      </c>
      <c r="D329" s="42" t="s">
        <v>19</v>
      </c>
      <c r="E329" s="43">
        <v>1445151</v>
      </c>
      <c r="F329" s="42">
        <v>82</v>
      </c>
      <c r="G329" s="114">
        <v>43305</v>
      </c>
      <c r="H329" s="11">
        <v>43299</v>
      </c>
      <c r="I329" s="105">
        <v>82</v>
      </c>
    </row>
    <row r="330" spans="1:9" x14ac:dyDescent="0.3">
      <c r="A330" s="19">
        <v>446156</v>
      </c>
      <c r="B330" s="20">
        <v>361137</v>
      </c>
      <c r="C330" s="8" t="s">
        <v>9</v>
      </c>
      <c r="D330" s="8" t="s">
        <v>48</v>
      </c>
      <c r="E330" s="17" t="s">
        <v>307</v>
      </c>
      <c r="F330" s="8">
        <v>141</v>
      </c>
      <c r="G330" s="113">
        <v>43304</v>
      </c>
      <c r="H330" s="11">
        <v>43306</v>
      </c>
      <c r="I330" s="105">
        <v>141</v>
      </c>
    </row>
    <row r="331" spans="1:9" x14ac:dyDescent="0.3">
      <c r="A331" s="956">
        <v>446156</v>
      </c>
      <c r="B331" s="960">
        <v>361137</v>
      </c>
      <c r="C331" s="959" t="s">
        <v>9</v>
      </c>
      <c r="D331" s="959" t="s">
        <v>10</v>
      </c>
      <c r="E331" s="961">
        <v>1458935</v>
      </c>
      <c r="F331" s="959">
        <v>30</v>
      </c>
      <c r="G331" s="962">
        <v>43310</v>
      </c>
      <c r="H331" s="11">
        <v>43312</v>
      </c>
      <c r="I331" s="105">
        <v>30</v>
      </c>
    </row>
    <row r="332" spans="1:9" x14ac:dyDescent="0.3">
      <c r="A332" s="19">
        <v>446156</v>
      </c>
      <c r="B332" s="20">
        <v>361137</v>
      </c>
      <c r="C332" s="8" t="s">
        <v>9</v>
      </c>
      <c r="D332" s="8" t="s">
        <v>27</v>
      </c>
      <c r="E332" s="32" t="s">
        <v>308</v>
      </c>
      <c r="F332" s="8">
        <v>287</v>
      </c>
      <c r="G332" s="12">
        <v>43307</v>
      </c>
      <c r="H332" s="11">
        <v>43301</v>
      </c>
      <c r="I332" s="105">
        <v>293</v>
      </c>
    </row>
    <row r="333" spans="1:9" x14ac:dyDescent="0.3">
      <c r="A333" s="19">
        <v>446156</v>
      </c>
      <c r="B333" s="20">
        <v>361137</v>
      </c>
      <c r="C333" s="8" t="s">
        <v>9</v>
      </c>
      <c r="D333" s="8" t="s">
        <v>13</v>
      </c>
      <c r="E333" s="32" t="s">
        <v>309</v>
      </c>
      <c r="F333" s="8">
        <v>855</v>
      </c>
      <c r="G333" s="12">
        <v>43307</v>
      </c>
      <c r="H333" s="11">
        <v>43301</v>
      </c>
      <c r="I333" s="105">
        <v>870</v>
      </c>
    </row>
    <row r="334" spans="1:9" x14ac:dyDescent="0.3">
      <c r="A334" s="7">
        <v>446156</v>
      </c>
      <c r="B334" s="110">
        <v>361137</v>
      </c>
      <c r="C334" s="48" t="s">
        <v>9</v>
      </c>
      <c r="D334" s="9" t="s">
        <v>13</v>
      </c>
      <c r="E334" s="15" t="s">
        <v>310</v>
      </c>
      <c r="F334" s="9">
        <v>959</v>
      </c>
      <c r="G334" s="11">
        <v>43310</v>
      </c>
      <c r="H334" s="11">
        <v>43306</v>
      </c>
      <c r="I334" s="105">
        <v>987</v>
      </c>
    </row>
    <row r="335" spans="1:9" x14ac:dyDescent="0.3">
      <c r="A335" s="33">
        <v>446156</v>
      </c>
      <c r="B335" s="107">
        <v>361137</v>
      </c>
      <c r="C335" s="42" t="s">
        <v>9</v>
      </c>
      <c r="D335" s="9" t="s">
        <v>13</v>
      </c>
      <c r="E335" s="15" t="s">
        <v>311</v>
      </c>
      <c r="F335" s="9">
        <v>614</v>
      </c>
      <c r="G335" s="11">
        <v>43310</v>
      </c>
      <c r="H335" s="11">
        <v>43306</v>
      </c>
      <c r="I335" s="105">
        <v>632</v>
      </c>
    </row>
    <row r="336" spans="1:9" x14ac:dyDescent="0.3">
      <c r="A336" s="19">
        <v>446156</v>
      </c>
      <c r="B336" s="20">
        <v>361137</v>
      </c>
      <c r="C336" s="8" t="s">
        <v>9</v>
      </c>
      <c r="D336" s="8" t="s">
        <v>33</v>
      </c>
      <c r="E336" s="32" t="s">
        <v>312</v>
      </c>
      <c r="F336" s="8">
        <v>661</v>
      </c>
      <c r="G336" s="12">
        <v>43307</v>
      </c>
      <c r="H336" s="11">
        <v>43301</v>
      </c>
      <c r="I336" s="105">
        <v>674</v>
      </c>
    </row>
    <row r="337" spans="1:9" x14ac:dyDescent="0.3">
      <c r="A337" s="19">
        <v>446156</v>
      </c>
      <c r="B337" s="20">
        <v>361137</v>
      </c>
      <c r="C337" s="8" t="s">
        <v>9</v>
      </c>
      <c r="D337" s="8" t="s">
        <v>31</v>
      </c>
      <c r="E337" s="32" t="s">
        <v>313</v>
      </c>
      <c r="F337" s="8">
        <v>555</v>
      </c>
      <c r="G337" s="12">
        <v>43307</v>
      </c>
      <c r="H337" s="11">
        <v>43306</v>
      </c>
      <c r="I337" s="105">
        <v>561</v>
      </c>
    </row>
    <row r="338" spans="1:9" x14ac:dyDescent="0.3">
      <c r="A338" s="99">
        <v>446156</v>
      </c>
      <c r="B338" s="115">
        <v>361137</v>
      </c>
      <c r="C338" s="100" t="s">
        <v>9</v>
      </c>
      <c r="D338" s="24" t="s">
        <v>27</v>
      </c>
      <c r="E338" s="25" t="s">
        <v>314</v>
      </c>
      <c r="F338" s="24">
        <v>186</v>
      </c>
      <c r="G338" s="27">
        <v>43335</v>
      </c>
      <c r="H338" s="27">
        <v>43328</v>
      </c>
      <c r="I338" s="105">
        <v>191</v>
      </c>
    </row>
    <row r="339" spans="1:9" x14ac:dyDescent="0.3">
      <c r="A339" s="19">
        <v>446156</v>
      </c>
      <c r="B339" s="20">
        <v>361137</v>
      </c>
      <c r="C339" s="8" t="s">
        <v>9</v>
      </c>
      <c r="D339" s="9" t="s">
        <v>13</v>
      </c>
      <c r="E339" s="15" t="s">
        <v>315</v>
      </c>
      <c r="F339" s="9">
        <v>466</v>
      </c>
      <c r="G339" s="11">
        <v>43328</v>
      </c>
      <c r="H339" s="11">
        <v>43322</v>
      </c>
      <c r="I339" s="105">
        <v>480</v>
      </c>
    </row>
    <row r="340" spans="1:9" x14ac:dyDescent="0.3">
      <c r="A340" s="75">
        <v>446156</v>
      </c>
      <c r="B340" s="79">
        <v>361137</v>
      </c>
      <c r="C340" s="13" t="s">
        <v>9</v>
      </c>
      <c r="D340" s="24" t="s">
        <v>13</v>
      </c>
      <c r="E340" s="88" t="s">
        <v>316</v>
      </c>
      <c r="F340" s="24">
        <v>539</v>
      </c>
      <c r="G340" s="27">
        <v>43338</v>
      </c>
      <c r="H340" s="27">
        <v>43332</v>
      </c>
      <c r="I340" s="105">
        <v>552</v>
      </c>
    </row>
    <row r="341" spans="1:9" x14ac:dyDescent="0.3">
      <c r="A341" s="75">
        <v>446156</v>
      </c>
      <c r="B341" s="79">
        <v>361137</v>
      </c>
      <c r="C341" s="13" t="s">
        <v>9</v>
      </c>
      <c r="D341" s="24" t="s">
        <v>13</v>
      </c>
      <c r="E341" s="88" t="s">
        <v>317</v>
      </c>
      <c r="F341" s="24">
        <v>359</v>
      </c>
      <c r="G341" s="27">
        <v>43338</v>
      </c>
      <c r="H341" s="27">
        <v>43332</v>
      </c>
      <c r="I341" s="105">
        <v>369</v>
      </c>
    </row>
    <row r="342" spans="1:9" x14ac:dyDescent="0.3">
      <c r="A342" s="33">
        <v>446156</v>
      </c>
      <c r="B342" s="33">
        <v>364149</v>
      </c>
      <c r="C342" s="42" t="s">
        <v>258</v>
      </c>
      <c r="D342" s="42" t="s">
        <v>10</v>
      </c>
      <c r="E342" s="43">
        <v>1458934</v>
      </c>
      <c r="F342" s="116">
        <v>16</v>
      </c>
      <c r="G342" s="44">
        <v>43317</v>
      </c>
      <c r="H342" s="11">
        <v>43312</v>
      </c>
      <c r="I342" s="105">
        <v>16</v>
      </c>
    </row>
    <row r="343" spans="1:9" x14ac:dyDescent="0.3">
      <c r="A343" s="19">
        <v>446156</v>
      </c>
      <c r="B343" s="19">
        <v>364149</v>
      </c>
      <c r="C343" s="8" t="s">
        <v>258</v>
      </c>
      <c r="D343" s="8" t="s">
        <v>27</v>
      </c>
      <c r="E343" s="32" t="s">
        <v>318</v>
      </c>
      <c r="F343" s="8">
        <v>101</v>
      </c>
      <c r="G343" s="12">
        <v>43307</v>
      </c>
      <c r="H343" s="11">
        <v>43301</v>
      </c>
      <c r="I343" s="105">
        <v>106</v>
      </c>
    </row>
    <row r="344" spans="1:9" x14ac:dyDescent="0.3">
      <c r="A344" s="19">
        <v>446156</v>
      </c>
      <c r="B344" s="19">
        <v>364149</v>
      </c>
      <c r="C344" s="8" t="s">
        <v>258</v>
      </c>
      <c r="D344" s="8" t="s">
        <v>13</v>
      </c>
      <c r="E344" s="32" t="s">
        <v>319</v>
      </c>
      <c r="F344" s="8">
        <v>93</v>
      </c>
      <c r="G344" s="12">
        <v>43307</v>
      </c>
      <c r="H344" s="11">
        <v>43301</v>
      </c>
      <c r="I344" s="105">
        <v>97</v>
      </c>
    </row>
    <row r="345" spans="1:9" x14ac:dyDescent="0.3">
      <c r="A345" s="7">
        <v>446156</v>
      </c>
      <c r="B345" s="7">
        <v>364149</v>
      </c>
      <c r="C345" s="48" t="s">
        <v>258</v>
      </c>
      <c r="D345" s="9" t="s">
        <v>13</v>
      </c>
      <c r="E345" s="15" t="s">
        <v>320</v>
      </c>
      <c r="F345" s="9">
        <v>89</v>
      </c>
      <c r="G345" s="11">
        <v>43310</v>
      </c>
      <c r="H345" s="11">
        <v>43306</v>
      </c>
      <c r="I345" s="105">
        <v>92</v>
      </c>
    </row>
    <row r="346" spans="1:9" x14ac:dyDescent="0.3">
      <c r="A346" s="33">
        <v>446156</v>
      </c>
      <c r="B346" s="33">
        <v>364149</v>
      </c>
      <c r="C346" s="42" t="s">
        <v>258</v>
      </c>
      <c r="D346" s="9" t="s">
        <v>13</v>
      </c>
      <c r="E346" s="15" t="s">
        <v>321</v>
      </c>
      <c r="F346" s="9">
        <v>122</v>
      </c>
      <c r="G346" s="11">
        <v>43310</v>
      </c>
      <c r="H346" s="11">
        <v>43306</v>
      </c>
      <c r="I346" s="105">
        <v>127</v>
      </c>
    </row>
    <row r="347" spans="1:9" x14ac:dyDescent="0.3">
      <c r="A347" s="19">
        <v>446156</v>
      </c>
      <c r="B347" s="19">
        <v>364149</v>
      </c>
      <c r="C347" s="8" t="s">
        <v>258</v>
      </c>
      <c r="D347" s="8" t="s">
        <v>31</v>
      </c>
      <c r="E347" s="32" t="s">
        <v>322</v>
      </c>
      <c r="F347" s="8">
        <v>50</v>
      </c>
      <c r="G347" s="12">
        <v>43307</v>
      </c>
      <c r="H347" s="11">
        <v>43301</v>
      </c>
      <c r="I347" s="105">
        <v>52</v>
      </c>
    </row>
    <row r="348" spans="1:9" x14ac:dyDescent="0.3">
      <c r="A348" s="19">
        <v>446156</v>
      </c>
      <c r="B348" s="19">
        <v>364149</v>
      </c>
      <c r="C348" s="8" t="s">
        <v>258</v>
      </c>
      <c r="D348" s="8" t="s">
        <v>33</v>
      </c>
      <c r="E348" s="32" t="s">
        <v>323</v>
      </c>
      <c r="F348" s="8">
        <v>50</v>
      </c>
      <c r="G348" s="12">
        <v>43307</v>
      </c>
      <c r="H348" s="11">
        <v>43301</v>
      </c>
      <c r="I348" s="105">
        <v>52</v>
      </c>
    </row>
    <row r="349" spans="1:9" x14ac:dyDescent="0.3">
      <c r="A349" s="7">
        <v>446156</v>
      </c>
      <c r="B349" s="7">
        <v>361200</v>
      </c>
      <c r="C349" s="48" t="s">
        <v>71</v>
      </c>
      <c r="D349" s="48" t="s">
        <v>71</v>
      </c>
      <c r="E349" s="15" t="s">
        <v>324</v>
      </c>
      <c r="F349" s="49">
        <v>60</v>
      </c>
      <c r="G349" s="11">
        <v>43325</v>
      </c>
      <c r="H349" s="11">
        <v>43320</v>
      </c>
      <c r="I349" s="105">
        <v>63</v>
      </c>
    </row>
    <row r="350" spans="1:9" x14ac:dyDescent="0.3">
      <c r="A350" s="19">
        <v>446156</v>
      </c>
      <c r="B350" s="19">
        <v>361124</v>
      </c>
      <c r="C350" s="8" t="s">
        <v>9</v>
      </c>
      <c r="D350" s="8" t="s">
        <v>306</v>
      </c>
      <c r="E350" s="17">
        <v>1445146</v>
      </c>
      <c r="F350" s="8">
        <v>30</v>
      </c>
      <c r="G350" s="12">
        <v>43318</v>
      </c>
      <c r="H350" s="11">
        <v>43312</v>
      </c>
      <c r="I350" s="105">
        <v>30</v>
      </c>
    </row>
    <row r="351" spans="1:9" x14ac:dyDescent="0.3">
      <c r="A351" s="19">
        <v>446156</v>
      </c>
      <c r="B351" s="19">
        <v>361124</v>
      </c>
      <c r="C351" s="8" t="s">
        <v>9</v>
      </c>
      <c r="D351" s="8" t="s">
        <v>19</v>
      </c>
      <c r="E351" s="17">
        <v>1445150</v>
      </c>
      <c r="F351" s="8">
        <v>12</v>
      </c>
      <c r="G351" s="12">
        <v>43319</v>
      </c>
      <c r="H351" s="11">
        <v>43312</v>
      </c>
      <c r="I351" s="105">
        <v>12</v>
      </c>
    </row>
    <row r="352" spans="1:9" x14ac:dyDescent="0.3">
      <c r="A352" s="19">
        <v>446156</v>
      </c>
      <c r="B352" s="19">
        <v>361124</v>
      </c>
      <c r="C352" s="8" t="s">
        <v>9</v>
      </c>
      <c r="D352" s="8" t="s">
        <v>48</v>
      </c>
      <c r="E352" s="17" t="s">
        <v>325</v>
      </c>
      <c r="F352" s="8">
        <v>36</v>
      </c>
      <c r="G352" s="12">
        <v>43318</v>
      </c>
      <c r="H352" s="11">
        <v>43325</v>
      </c>
      <c r="I352" s="105">
        <v>36</v>
      </c>
    </row>
    <row r="353" spans="1:9" x14ac:dyDescent="0.3">
      <c r="A353" s="75">
        <v>446156</v>
      </c>
      <c r="B353" s="75">
        <v>361124</v>
      </c>
      <c r="C353" s="13" t="s">
        <v>9</v>
      </c>
      <c r="D353" s="24" t="s">
        <v>10</v>
      </c>
      <c r="E353" s="60">
        <v>1464904</v>
      </c>
      <c r="F353" s="24">
        <v>25</v>
      </c>
      <c r="G353" s="27">
        <v>43332</v>
      </c>
      <c r="H353" s="27">
        <v>43326</v>
      </c>
      <c r="I353" s="105">
        <v>25</v>
      </c>
    </row>
    <row r="354" spans="1:9" x14ac:dyDescent="0.3">
      <c r="A354" s="19">
        <v>446156</v>
      </c>
      <c r="B354" s="19">
        <v>361124</v>
      </c>
      <c r="C354" s="8" t="s">
        <v>9</v>
      </c>
      <c r="D354" s="9" t="s">
        <v>27</v>
      </c>
      <c r="E354" s="10" t="s">
        <v>326</v>
      </c>
      <c r="F354" s="9">
        <v>274</v>
      </c>
      <c r="G354" s="11">
        <v>43321</v>
      </c>
      <c r="H354" s="11">
        <v>43315</v>
      </c>
      <c r="I354" s="105">
        <v>274</v>
      </c>
    </row>
    <row r="355" spans="1:9" x14ac:dyDescent="0.3">
      <c r="A355" s="19">
        <v>446156</v>
      </c>
      <c r="B355" s="19">
        <v>361124</v>
      </c>
      <c r="C355" s="8" t="s">
        <v>9</v>
      </c>
      <c r="D355" s="9" t="s">
        <v>31</v>
      </c>
      <c r="E355" s="10" t="s">
        <v>327</v>
      </c>
      <c r="F355" s="9">
        <v>343</v>
      </c>
      <c r="G355" s="11">
        <v>43321</v>
      </c>
      <c r="H355" s="11">
        <v>43320</v>
      </c>
      <c r="I355" s="105">
        <v>342</v>
      </c>
    </row>
    <row r="356" spans="1:9" x14ac:dyDescent="0.3">
      <c r="A356" s="19">
        <v>446156</v>
      </c>
      <c r="B356" s="19">
        <v>361124</v>
      </c>
      <c r="C356" s="8" t="s">
        <v>9</v>
      </c>
      <c r="D356" s="9" t="s">
        <v>33</v>
      </c>
      <c r="E356" s="10" t="s">
        <v>328</v>
      </c>
      <c r="F356" s="9">
        <v>411</v>
      </c>
      <c r="G356" s="11">
        <v>43321</v>
      </c>
      <c r="H356" s="11">
        <v>43315</v>
      </c>
      <c r="I356" s="105">
        <v>411</v>
      </c>
    </row>
    <row r="357" spans="1:9" x14ac:dyDescent="0.3">
      <c r="A357" s="19">
        <v>446156</v>
      </c>
      <c r="B357" s="19">
        <v>361124</v>
      </c>
      <c r="C357" s="8" t="s">
        <v>9</v>
      </c>
      <c r="D357" s="9" t="s">
        <v>13</v>
      </c>
      <c r="E357" s="10" t="s">
        <v>329</v>
      </c>
      <c r="F357" s="9">
        <v>986</v>
      </c>
      <c r="G357" s="11">
        <v>43321</v>
      </c>
      <c r="H357" s="11">
        <v>43315</v>
      </c>
      <c r="I357" s="9">
        <v>986</v>
      </c>
    </row>
    <row r="358" spans="1:9" x14ac:dyDescent="0.3">
      <c r="A358" s="19">
        <v>446156</v>
      </c>
      <c r="B358" s="19">
        <v>361124</v>
      </c>
      <c r="C358" s="8" t="s">
        <v>9</v>
      </c>
      <c r="D358" s="9" t="s">
        <v>13</v>
      </c>
      <c r="E358" s="10" t="s">
        <v>330</v>
      </c>
      <c r="F358" s="9">
        <v>1120</v>
      </c>
      <c r="G358" s="11">
        <v>43324</v>
      </c>
      <c r="H358" s="11">
        <v>43320</v>
      </c>
      <c r="I358" s="9">
        <v>1125</v>
      </c>
    </row>
    <row r="359" spans="1:9" x14ac:dyDescent="0.3">
      <c r="A359" s="19">
        <v>446156</v>
      </c>
      <c r="B359" s="19">
        <v>361124</v>
      </c>
      <c r="C359" s="8" t="s">
        <v>9</v>
      </c>
      <c r="D359" s="9" t="s">
        <v>13</v>
      </c>
      <c r="E359" s="10" t="s">
        <v>331</v>
      </c>
      <c r="F359" s="9">
        <v>732</v>
      </c>
      <c r="G359" s="11">
        <v>43324</v>
      </c>
      <c r="H359" s="11">
        <v>43320</v>
      </c>
      <c r="I359" s="9">
        <v>732</v>
      </c>
    </row>
    <row r="360" spans="1:9" x14ac:dyDescent="0.3">
      <c r="A360" s="75">
        <v>446156</v>
      </c>
      <c r="B360" s="75">
        <v>364147</v>
      </c>
      <c r="C360" s="13" t="s">
        <v>258</v>
      </c>
      <c r="D360" s="24" t="s">
        <v>10</v>
      </c>
      <c r="E360" s="60">
        <v>1464903</v>
      </c>
      <c r="F360" s="24">
        <v>16</v>
      </c>
      <c r="G360" s="27">
        <v>43332</v>
      </c>
      <c r="H360" s="27">
        <v>43326</v>
      </c>
      <c r="I360" s="9">
        <v>16</v>
      </c>
    </row>
    <row r="361" spans="1:9" x14ac:dyDescent="0.3">
      <c r="A361" s="19">
        <v>446156</v>
      </c>
      <c r="B361" s="19">
        <v>364147</v>
      </c>
      <c r="C361" s="8" t="s">
        <v>258</v>
      </c>
      <c r="D361" s="9" t="s">
        <v>33</v>
      </c>
      <c r="E361" s="10" t="s">
        <v>332</v>
      </c>
      <c r="F361" s="9">
        <v>72</v>
      </c>
      <c r="G361" s="11">
        <v>43321</v>
      </c>
      <c r="H361" s="11">
        <v>43315</v>
      </c>
      <c r="I361" s="9">
        <v>69</v>
      </c>
    </row>
    <row r="362" spans="1:9" x14ac:dyDescent="0.3">
      <c r="A362" s="19">
        <v>446156</v>
      </c>
      <c r="B362" s="19">
        <v>364147</v>
      </c>
      <c r="C362" s="8" t="s">
        <v>258</v>
      </c>
      <c r="D362" s="9" t="s">
        <v>27</v>
      </c>
      <c r="E362" s="10" t="s">
        <v>333</v>
      </c>
      <c r="F362" s="9">
        <v>136</v>
      </c>
      <c r="G362" s="11">
        <v>43321</v>
      </c>
      <c r="H362" s="11">
        <v>43315</v>
      </c>
      <c r="I362" s="9">
        <v>130</v>
      </c>
    </row>
    <row r="363" spans="1:9" x14ac:dyDescent="0.3">
      <c r="A363" s="19">
        <v>446156</v>
      </c>
      <c r="B363" s="19">
        <v>364147</v>
      </c>
      <c r="C363" s="8" t="s">
        <v>258</v>
      </c>
      <c r="D363" s="9" t="s">
        <v>31</v>
      </c>
      <c r="E363" s="10" t="s">
        <v>334</v>
      </c>
      <c r="F363" s="9">
        <v>50</v>
      </c>
      <c r="G363" s="11">
        <v>43321</v>
      </c>
      <c r="H363" s="11">
        <v>43320</v>
      </c>
      <c r="I363" s="9">
        <v>50</v>
      </c>
    </row>
    <row r="364" spans="1:9" x14ac:dyDescent="0.3">
      <c r="A364" s="19">
        <v>446156</v>
      </c>
      <c r="B364" s="19">
        <v>364147</v>
      </c>
      <c r="C364" s="8" t="s">
        <v>258</v>
      </c>
      <c r="D364" s="9" t="s">
        <v>13</v>
      </c>
      <c r="E364" s="10" t="s">
        <v>335</v>
      </c>
      <c r="F364" s="9">
        <v>258</v>
      </c>
      <c r="G364" s="11">
        <v>43321</v>
      </c>
      <c r="H364" s="11">
        <v>43315</v>
      </c>
      <c r="I364" s="9">
        <v>246</v>
      </c>
    </row>
    <row r="365" spans="1:9" x14ac:dyDescent="0.3">
      <c r="A365" s="19">
        <v>446156</v>
      </c>
      <c r="B365" s="19">
        <v>364147</v>
      </c>
      <c r="C365" s="8" t="s">
        <v>258</v>
      </c>
      <c r="D365" s="9" t="s">
        <v>13</v>
      </c>
      <c r="E365" s="10" t="s">
        <v>336</v>
      </c>
      <c r="F365" s="9">
        <v>346</v>
      </c>
      <c r="G365" s="11">
        <v>43324</v>
      </c>
      <c r="H365" s="11">
        <v>43320</v>
      </c>
      <c r="I365" s="9">
        <v>343</v>
      </c>
    </row>
    <row r="366" spans="1:9" x14ac:dyDescent="0.3">
      <c r="A366" s="19">
        <v>446156</v>
      </c>
      <c r="B366" s="19">
        <v>364147</v>
      </c>
      <c r="C366" s="8" t="s">
        <v>258</v>
      </c>
      <c r="D366" s="9" t="s">
        <v>13</v>
      </c>
      <c r="E366" s="10" t="s">
        <v>337</v>
      </c>
      <c r="F366" s="9">
        <v>332</v>
      </c>
      <c r="G366" s="11">
        <v>43324</v>
      </c>
      <c r="H366" s="11">
        <v>43320</v>
      </c>
      <c r="I366" s="9">
        <v>328</v>
      </c>
    </row>
    <row r="367" spans="1:9" x14ac:dyDescent="0.3">
      <c r="A367" s="117">
        <v>419754</v>
      </c>
      <c r="B367" s="117">
        <v>360929</v>
      </c>
      <c r="C367" s="118" t="s">
        <v>9</v>
      </c>
      <c r="D367" s="118" t="s">
        <v>10</v>
      </c>
      <c r="E367" s="119">
        <v>1455805</v>
      </c>
      <c r="F367" s="120">
        <v>50</v>
      </c>
      <c r="G367" s="91">
        <v>43289</v>
      </c>
      <c r="H367" s="27">
        <v>43291</v>
      </c>
      <c r="I367" s="105">
        <v>50</v>
      </c>
    </row>
    <row r="368" spans="1:9" x14ac:dyDescent="0.3">
      <c r="A368" s="19">
        <v>419754</v>
      </c>
      <c r="B368" s="19">
        <v>360929</v>
      </c>
      <c r="C368" s="8" t="s">
        <v>9</v>
      </c>
      <c r="D368" s="8" t="s">
        <v>13</v>
      </c>
      <c r="E368" s="17" t="s">
        <v>338</v>
      </c>
      <c r="F368" s="20">
        <v>801</v>
      </c>
      <c r="G368" s="12">
        <v>43286</v>
      </c>
      <c r="H368" s="11">
        <v>43280</v>
      </c>
      <c r="I368" s="9">
        <v>801</v>
      </c>
    </row>
    <row r="369" spans="1:9" x14ac:dyDescent="0.3">
      <c r="A369" s="7">
        <v>419754</v>
      </c>
      <c r="B369" s="7">
        <v>360929</v>
      </c>
      <c r="C369" s="48" t="s">
        <v>9</v>
      </c>
      <c r="D369" s="48" t="s">
        <v>13</v>
      </c>
      <c r="E369" s="54" t="s">
        <v>339</v>
      </c>
      <c r="F369" s="110">
        <v>795</v>
      </c>
      <c r="G369" s="51">
        <v>43289</v>
      </c>
      <c r="H369" s="11">
        <v>43285</v>
      </c>
      <c r="I369" s="9">
        <v>765</v>
      </c>
    </row>
    <row r="370" spans="1:9" x14ac:dyDescent="0.3">
      <c r="A370" s="33">
        <v>419754</v>
      </c>
      <c r="B370" s="33">
        <v>360929</v>
      </c>
      <c r="C370" s="42" t="s">
        <v>9</v>
      </c>
      <c r="D370" s="42" t="s">
        <v>13</v>
      </c>
      <c r="E370" s="43" t="s">
        <v>340</v>
      </c>
      <c r="F370" s="107">
        <v>580</v>
      </c>
      <c r="G370" s="44">
        <v>43289</v>
      </c>
      <c r="H370" s="11">
        <v>43285</v>
      </c>
      <c r="I370" s="9">
        <v>571</v>
      </c>
    </row>
    <row r="371" spans="1:9" x14ac:dyDescent="0.3">
      <c r="A371" s="19">
        <v>419754</v>
      </c>
      <c r="B371" s="19">
        <v>360929</v>
      </c>
      <c r="C371" s="8" t="s">
        <v>9</v>
      </c>
      <c r="D371" s="8" t="s">
        <v>27</v>
      </c>
      <c r="E371" s="17" t="s">
        <v>341</v>
      </c>
      <c r="F371" s="20">
        <v>224</v>
      </c>
      <c r="G371" s="12">
        <v>43286</v>
      </c>
      <c r="H371" s="11">
        <v>43280</v>
      </c>
      <c r="I371" s="9">
        <v>224</v>
      </c>
    </row>
    <row r="372" spans="1:9" x14ac:dyDescent="0.3">
      <c r="A372" s="19">
        <v>419754</v>
      </c>
      <c r="B372" s="19">
        <v>360929</v>
      </c>
      <c r="C372" s="8" t="s">
        <v>9</v>
      </c>
      <c r="D372" s="8" t="s">
        <v>31</v>
      </c>
      <c r="E372" s="17" t="s">
        <v>342</v>
      </c>
      <c r="F372" s="20">
        <v>99</v>
      </c>
      <c r="G372" s="12">
        <v>43286</v>
      </c>
      <c r="H372" s="11">
        <v>43280</v>
      </c>
      <c r="I372" s="9">
        <v>99</v>
      </c>
    </row>
    <row r="373" spans="1:9" x14ac:dyDescent="0.3">
      <c r="A373" s="19">
        <v>419754</v>
      </c>
      <c r="B373" s="19">
        <v>360929</v>
      </c>
      <c r="C373" s="8" t="s">
        <v>9</v>
      </c>
      <c r="D373" s="8" t="s">
        <v>33</v>
      </c>
      <c r="E373" s="17" t="s">
        <v>343</v>
      </c>
      <c r="F373" s="20">
        <v>964</v>
      </c>
      <c r="G373" s="12">
        <v>43286</v>
      </c>
      <c r="H373" s="11">
        <v>43280</v>
      </c>
      <c r="I373" s="9">
        <v>964</v>
      </c>
    </row>
    <row r="374" spans="1:9" x14ac:dyDescent="0.3">
      <c r="A374" s="19">
        <v>419754</v>
      </c>
      <c r="B374" s="19">
        <v>364395</v>
      </c>
      <c r="C374" s="8" t="s">
        <v>258</v>
      </c>
      <c r="D374" s="8" t="s">
        <v>10</v>
      </c>
      <c r="E374" s="17">
        <v>1455804</v>
      </c>
      <c r="F374" s="20">
        <v>15</v>
      </c>
      <c r="G374" s="12">
        <v>43289</v>
      </c>
      <c r="H374" s="11">
        <v>43285</v>
      </c>
      <c r="I374" s="9">
        <v>15</v>
      </c>
    </row>
    <row r="375" spans="1:9" x14ac:dyDescent="0.3">
      <c r="A375" s="19">
        <v>419754</v>
      </c>
      <c r="B375" s="19">
        <v>364395</v>
      </c>
      <c r="C375" s="8" t="s">
        <v>258</v>
      </c>
      <c r="D375" s="8" t="s">
        <v>31</v>
      </c>
      <c r="E375" s="17" t="s">
        <v>344</v>
      </c>
      <c r="F375" s="8">
        <v>30</v>
      </c>
      <c r="G375" s="12">
        <v>43286</v>
      </c>
      <c r="H375" s="11">
        <v>43280</v>
      </c>
      <c r="I375" s="9">
        <v>30</v>
      </c>
    </row>
    <row r="376" spans="1:9" x14ac:dyDescent="0.3">
      <c r="A376" s="19">
        <v>419754</v>
      </c>
      <c r="B376" s="19">
        <v>364395</v>
      </c>
      <c r="C376" s="8" t="s">
        <v>258</v>
      </c>
      <c r="D376" s="8" t="s">
        <v>27</v>
      </c>
      <c r="E376" s="17" t="s">
        <v>345</v>
      </c>
      <c r="F376" s="8">
        <v>43</v>
      </c>
      <c r="G376" s="12">
        <v>43286</v>
      </c>
      <c r="H376" s="11">
        <v>43280</v>
      </c>
      <c r="I376" s="9">
        <v>43</v>
      </c>
    </row>
    <row r="377" spans="1:9" x14ac:dyDescent="0.3">
      <c r="A377" s="19">
        <v>419754</v>
      </c>
      <c r="B377" s="19">
        <v>364395</v>
      </c>
      <c r="C377" s="8" t="s">
        <v>258</v>
      </c>
      <c r="D377" s="8" t="s">
        <v>13</v>
      </c>
      <c r="E377" s="17" t="s">
        <v>346</v>
      </c>
      <c r="F377" s="8">
        <f>188-125</f>
        <v>63</v>
      </c>
      <c r="G377" s="12">
        <v>43286</v>
      </c>
      <c r="H377" s="11">
        <v>43280</v>
      </c>
      <c r="I377" s="9">
        <v>64</v>
      </c>
    </row>
    <row r="378" spans="1:9" x14ac:dyDescent="0.3">
      <c r="A378" s="19">
        <v>419754</v>
      </c>
      <c r="B378" s="19">
        <v>364395</v>
      </c>
      <c r="C378" s="8" t="s">
        <v>258</v>
      </c>
      <c r="D378" s="8" t="s">
        <v>13</v>
      </c>
      <c r="E378" s="17" t="s">
        <v>347</v>
      </c>
      <c r="F378" s="8">
        <v>45</v>
      </c>
      <c r="G378" s="12">
        <v>43289</v>
      </c>
      <c r="H378" s="11">
        <v>43285</v>
      </c>
      <c r="I378" s="9">
        <v>45</v>
      </c>
    </row>
    <row r="379" spans="1:9" x14ac:dyDescent="0.3">
      <c r="A379" s="19">
        <v>419754</v>
      </c>
      <c r="B379" s="19">
        <v>364395</v>
      </c>
      <c r="C379" s="8" t="s">
        <v>258</v>
      </c>
      <c r="D379" s="8" t="s">
        <v>13</v>
      </c>
      <c r="E379" s="17" t="s">
        <v>348</v>
      </c>
      <c r="F379" s="8">
        <v>80</v>
      </c>
      <c r="G379" s="12">
        <v>43289</v>
      </c>
      <c r="H379" s="11">
        <v>43285</v>
      </c>
      <c r="I379" s="9">
        <v>80</v>
      </c>
    </row>
    <row r="380" spans="1:9" x14ac:dyDescent="0.3">
      <c r="A380" s="19">
        <v>419754</v>
      </c>
      <c r="B380" s="19">
        <v>364395</v>
      </c>
      <c r="C380" s="8" t="s">
        <v>258</v>
      </c>
      <c r="D380" s="8" t="s">
        <v>33</v>
      </c>
      <c r="E380" s="17" t="s">
        <v>349</v>
      </c>
      <c r="F380" s="8">
        <v>50</v>
      </c>
      <c r="G380" s="12">
        <v>43286</v>
      </c>
      <c r="H380" s="11">
        <v>43280</v>
      </c>
      <c r="I380" s="9">
        <v>51</v>
      </c>
    </row>
    <row r="381" spans="1:9" ht="28.8" x14ac:dyDescent="0.3">
      <c r="A381" s="121" t="s">
        <v>350</v>
      </c>
      <c r="B381" s="121">
        <v>360936</v>
      </c>
      <c r="C381" s="8" t="s">
        <v>9</v>
      </c>
      <c r="D381" s="8" t="s">
        <v>306</v>
      </c>
      <c r="E381" s="32">
        <v>1445096</v>
      </c>
      <c r="F381" s="8">
        <v>662</v>
      </c>
      <c r="G381" s="12">
        <v>43276</v>
      </c>
      <c r="H381" s="11">
        <v>43258</v>
      </c>
      <c r="I381" s="9">
        <v>662</v>
      </c>
    </row>
    <row r="382" spans="1:9" ht="28.8" x14ac:dyDescent="0.3">
      <c r="A382" s="121" t="s">
        <v>350</v>
      </c>
      <c r="B382" s="121">
        <v>360936</v>
      </c>
      <c r="C382" s="8" t="s">
        <v>9</v>
      </c>
      <c r="D382" s="8" t="s">
        <v>19</v>
      </c>
      <c r="E382" s="32">
        <v>1445125</v>
      </c>
      <c r="F382" s="8">
        <v>328</v>
      </c>
      <c r="G382" s="12">
        <v>43277</v>
      </c>
      <c r="H382" s="11">
        <v>43258</v>
      </c>
      <c r="I382" s="9">
        <v>328</v>
      </c>
    </row>
    <row r="383" spans="1:9" ht="28.8" x14ac:dyDescent="0.3">
      <c r="A383" s="121" t="s">
        <v>350</v>
      </c>
      <c r="B383" s="121">
        <v>360936</v>
      </c>
      <c r="C383" s="8" t="s">
        <v>9</v>
      </c>
      <c r="D383" s="8" t="s">
        <v>19</v>
      </c>
      <c r="E383" s="32">
        <v>1445126</v>
      </c>
      <c r="F383" s="8">
        <v>126</v>
      </c>
      <c r="G383" s="12">
        <v>43277</v>
      </c>
      <c r="H383" s="11">
        <v>43258</v>
      </c>
      <c r="I383" s="9">
        <v>126</v>
      </c>
    </row>
    <row r="384" spans="1:9" ht="28.8" x14ac:dyDescent="0.3">
      <c r="A384" s="121" t="s">
        <v>350</v>
      </c>
      <c r="B384" s="121">
        <v>360936</v>
      </c>
      <c r="C384" s="8" t="s">
        <v>9</v>
      </c>
      <c r="D384" s="8" t="s">
        <v>306</v>
      </c>
      <c r="E384" s="32">
        <v>1445141</v>
      </c>
      <c r="F384" s="8">
        <v>68</v>
      </c>
      <c r="G384" s="12">
        <v>43276</v>
      </c>
      <c r="H384" s="11">
        <v>43258</v>
      </c>
      <c r="I384" s="9">
        <v>68</v>
      </c>
    </row>
    <row r="385" spans="1:9" ht="28.8" x14ac:dyDescent="0.3">
      <c r="A385" s="121" t="s">
        <v>350</v>
      </c>
      <c r="B385" s="121">
        <v>360936</v>
      </c>
      <c r="C385" s="8" t="s">
        <v>9</v>
      </c>
      <c r="D385" s="8" t="s">
        <v>48</v>
      </c>
      <c r="E385" s="32" t="s">
        <v>351</v>
      </c>
      <c r="F385" s="20">
        <v>108</v>
      </c>
      <c r="G385" s="12">
        <v>43283</v>
      </c>
      <c r="H385" s="11">
        <v>43285</v>
      </c>
      <c r="I385" s="9">
        <v>108</v>
      </c>
    </row>
    <row r="386" spans="1:9" ht="28.8" x14ac:dyDescent="0.3">
      <c r="A386" s="122" t="s">
        <v>350</v>
      </c>
      <c r="B386" s="963">
        <v>360936</v>
      </c>
      <c r="C386" s="959" t="s">
        <v>9</v>
      </c>
      <c r="D386" s="9" t="s">
        <v>48</v>
      </c>
      <c r="E386" s="86" t="s">
        <v>352</v>
      </c>
      <c r="F386" s="62">
        <v>2379</v>
      </c>
      <c r="G386" s="11">
        <v>43312</v>
      </c>
      <c r="H386" s="11">
        <v>43311</v>
      </c>
      <c r="I386" s="9">
        <v>2379</v>
      </c>
    </row>
    <row r="387" spans="1:9" ht="28.8" x14ac:dyDescent="0.3">
      <c r="A387" s="121" t="s">
        <v>350</v>
      </c>
      <c r="B387" s="121">
        <v>360936</v>
      </c>
      <c r="C387" s="8" t="s">
        <v>9</v>
      </c>
      <c r="D387" s="8" t="s">
        <v>10</v>
      </c>
      <c r="E387" s="17">
        <v>1455359</v>
      </c>
      <c r="F387" s="8">
        <v>125</v>
      </c>
      <c r="G387" s="12">
        <v>43282</v>
      </c>
      <c r="H387" s="11">
        <v>43285</v>
      </c>
      <c r="I387" s="9">
        <v>125</v>
      </c>
    </row>
    <row r="388" spans="1:9" ht="28.8" x14ac:dyDescent="0.3">
      <c r="A388" s="121" t="s">
        <v>350</v>
      </c>
      <c r="B388" s="121">
        <v>360936</v>
      </c>
      <c r="C388" s="8" t="s">
        <v>9</v>
      </c>
      <c r="D388" s="8" t="s">
        <v>33</v>
      </c>
      <c r="E388" s="32" t="s">
        <v>353</v>
      </c>
      <c r="F388" s="8">
        <v>2189</v>
      </c>
      <c r="G388" s="12">
        <v>43279</v>
      </c>
      <c r="H388" s="11">
        <v>43273</v>
      </c>
      <c r="I388" s="9">
        <v>2210</v>
      </c>
    </row>
    <row r="389" spans="1:9" ht="28.8" x14ac:dyDescent="0.3">
      <c r="A389" s="121" t="s">
        <v>350</v>
      </c>
      <c r="B389" s="121">
        <v>360936</v>
      </c>
      <c r="C389" s="8" t="s">
        <v>9</v>
      </c>
      <c r="D389" s="8" t="s">
        <v>13</v>
      </c>
      <c r="E389" s="32" t="s">
        <v>354</v>
      </c>
      <c r="F389" s="8">
        <v>1355</v>
      </c>
      <c r="G389" s="12">
        <v>43279</v>
      </c>
      <c r="H389" s="11">
        <v>43273</v>
      </c>
      <c r="I389" s="9">
        <v>1355</v>
      </c>
    </row>
    <row r="390" spans="1:9" ht="28.8" x14ac:dyDescent="0.3">
      <c r="A390" s="121" t="s">
        <v>350</v>
      </c>
      <c r="B390" s="121">
        <v>360936</v>
      </c>
      <c r="C390" s="8" t="s">
        <v>9</v>
      </c>
      <c r="D390" s="8" t="s">
        <v>13</v>
      </c>
      <c r="E390" s="32" t="s">
        <v>355</v>
      </c>
      <c r="F390" s="8">
        <v>1428</v>
      </c>
      <c r="G390" s="12">
        <v>43282</v>
      </c>
      <c r="H390" s="11">
        <v>43277</v>
      </c>
      <c r="I390" s="9">
        <v>1428</v>
      </c>
    </row>
    <row r="391" spans="1:9" ht="28.8" x14ac:dyDescent="0.3">
      <c r="A391" s="121" t="s">
        <v>350</v>
      </c>
      <c r="B391" s="121">
        <v>360936</v>
      </c>
      <c r="C391" s="8" t="s">
        <v>9</v>
      </c>
      <c r="D391" s="8" t="s">
        <v>13</v>
      </c>
      <c r="E391" s="32" t="s">
        <v>356</v>
      </c>
      <c r="F391" s="8">
        <v>877</v>
      </c>
      <c r="G391" s="12">
        <v>43282</v>
      </c>
      <c r="H391" s="11">
        <v>43277</v>
      </c>
      <c r="I391" s="9">
        <v>877</v>
      </c>
    </row>
    <row r="392" spans="1:9" ht="28.8" x14ac:dyDescent="0.3">
      <c r="A392" s="121" t="s">
        <v>350</v>
      </c>
      <c r="B392" s="121">
        <v>360936</v>
      </c>
      <c r="C392" s="8" t="s">
        <v>9</v>
      </c>
      <c r="D392" s="8" t="s">
        <v>31</v>
      </c>
      <c r="E392" s="32" t="s">
        <v>357</v>
      </c>
      <c r="F392" s="8">
        <v>202</v>
      </c>
      <c r="G392" s="12">
        <v>43279</v>
      </c>
      <c r="H392" s="11">
        <v>43273</v>
      </c>
      <c r="I392" s="9">
        <v>204</v>
      </c>
    </row>
    <row r="393" spans="1:9" ht="28.8" x14ac:dyDescent="0.3">
      <c r="A393" s="121" t="s">
        <v>350</v>
      </c>
      <c r="B393" s="121">
        <v>360936</v>
      </c>
      <c r="C393" s="8" t="s">
        <v>9</v>
      </c>
      <c r="D393" s="8" t="s">
        <v>27</v>
      </c>
      <c r="E393" s="32" t="s">
        <v>358</v>
      </c>
      <c r="F393" s="8">
        <v>405</v>
      </c>
      <c r="G393" s="12">
        <v>43279</v>
      </c>
      <c r="H393" s="11">
        <v>43273</v>
      </c>
      <c r="I393" s="9">
        <v>405</v>
      </c>
    </row>
    <row r="394" spans="1:9" ht="28.8" x14ac:dyDescent="0.3">
      <c r="A394" s="121" t="s">
        <v>350</v>
      </c>
      <c r="B394" s="121">
        <v>360936</v>
      </c>
      <c r="C394" s="8" t="s">
        <v>9</v>
      </c>
      <c r="D394" s="8" t="s">
        <v>33</v>
      </c>
      <c r="E394" s="32" t="s">
        <v>359</v>
      </c>
      <c r="F394" s="8">
        <v>2650</v>
      </c>
      <c r="G394" s="12">
        <v>43279</v>
      </c>
      <c r="H394" s="11">
        <v>43273</v>
      </c>
      <c r="I394" s="9">
        <v>2517</v>
      </c>
    </row>
    <row r="395" spans="1:9" ht="28.8" x14ac:dyDescent="0.3">
      <c r="A395" s="121" t="s">
        <v>350</v>
      </c>
      <c r="B395" s="121">
        <v>360936</v>
      </c>
      <c r="C395" s="8" t="s">
        <v>9</v>
      </c>
      <c r="D395" s="8" t="s">
        <v>13</v>
      </c>
      <c r="E395" s="32" t="s">
        <v>360</v>
      </c>
      <c r="F395" s="8">
        <v>1094</v>
      </c>
      <c r="G395" s="12">
        <v>43279</v>
      </c>
      <c r="H395" s="11">
        <v>43273</v>
      </c>
      <c r="I395" s="9">
        <v>1050</v>
      </c>
    </row>
    <row r="396" spans="1:9" ht="28.8" x14ac:dyDescent="0.3">
      <c r="A396" s="121" t="s">
        <v>350</v>
      </c>
      <c r="B396" s="121">
        <v>360936</v>
      </c>
      <c r="C396" s="8" t="s">
        <v>9</v>
      </c>
      <c r="D396" s="8" t="s">
        <v>13</v>
      </c>
      <c r="E396" s="32" t="s">
        <v>361</v>
      </c>
      <c r="F396" s="8">
        <v>1203</v>
      </c>
      <c r="G396" s="12">
        <v>43282</v>
      </c>
      <c r="H396" s="11">
        <v>43277</v>
      </c>
      <c r="I396" s="9">
        <v>1054</v>
      </c>
    </row>
    <row r="397" spans="1:9" ht="28.8" x14ac:dyDescent="0.3">
      <c r="A397" s="121" t="s">
        <v>350</v>
      </c>
      <c r="B397" s="121">
        <v>360936</v>
      </c>
      <c r="C397" s="8" t="s">
        <v>9</v>
      </c>
      <c r="D397" s="8" t="s">
        <v>13</v>
      </c>
      <c r="E397" s="32" t="s">
        <v>362</v>
      </c>
      <c r="F397" s="8">
        <v>775</v>
      </c>
      <c r="G397" s="12">
        <v>43282</v>
      </c>
      <c r="H397" s="11">
        <v>43277</v>
      </c>
      <c r="I397" s="9">
        <v>745</v>
      </c>
    </row>
    <row r="398" spans="1:9" ht="28.8" x14ac:dyDescent="0.3">
      <c r="A398" s="121" t="s">
        <v>350</v>
      </c>
      <c r="B398" s="121">
        <v>360936</v>
      </c>
      <c r="C398" s="8" t="s">
        <v>9</v>
      </c>
      <c r="D398" s="8" t="s">
        <v>27</v>
      </c>
      <c r="E398" s="32" t="s">
        <v>363</v>
      </c>
      <c r="F398" s="8">
        <v>362</v>
      </c>
      <c r="G398" s="12">
        <v>43279</v>
      </c>
      <c r="H398" s="11">
        <v>43273</v>
      </c>
      <c r="I398" s="9">
        <v>347</v>
      </c>
    </row>
    <row r="399" spans="1:9" ht="28.8" x14ac:dyDescent="0.3">
      <c r="A399" s="121" t="s">
        <v>350</v>
      </c>
      <c r="B399" s="121">
        <v>360936</v>
      </c>
      <c r="C399" s="8" t="s">
        <v>9</v>
      </c>
      <c r="D399" s="8" t="s">
        <v>31</v>
      </c>
      <c r="E399" s="32" t="s">
        <v>364</v>
      </c>
      <c r="F399" s="8">
        <v>229</v>
      </c>
      <c r="G399" s="12">
        <v>43279</v>
      </c>
      <c r="H399" s="11">
        <v>43273</v>
      </c>
      <c r="I399" s="9">
        <v>218</v>
      </c>
    </row>
    <row r="400" spans="1:9" ht="28.8" x14ac:dyDescent="0.3">
      <c r="A400" s="121" t="s">
        <v>350</v>
      </c>
      <c r="B400" s="121">
        <v>360936</v>
      </c>
      <c r="C400" s="8" t="s">
        <v>9</v>
      </c>
      <c r="D400" s="8" t="s">
        <v>33</v>
      </c>
      <c r="E400" s="17" t="s">
        <v>365</v>
      </c>
      <c r="F400" s="8">
        <v>667</v>
      </c>
      <c r="G400" s="12">
        <v>43321</v>
      </c>
      <c r="H400" s="11">
        <v>43315</v>
      </c>
      <c r="I400" s="9">
        <v>661</v>
      </c>
    </row>
    <row r="401" spans="1:9" ht="28.8" x14ac:dyDescent="0.3">
      <c r="A401" s="121" t="s">
        <v>350</v>
      </c>
      <c r="B401" s="121">
        <v>360936</v>
      </c>
      <c r="C401" s="8" t="s">
        <v>9</v>
      </c>
      <c r="D401" s="8" t="s">
        <v>31</v>
      </c>
      <c r="E401" s="17" t="s">
        <v>366</v>
      </c>
      <c r="F401" s="8">
        <v>50</v>
      </c>
      <c r="G401" s="12">
        <v>43321</v>
      </c>
      <c r="H401" s="11">
        <v>43321</v>
      </c>
      <c r="I401" s="9">
        <v>50</v>
      </c>
    </row>
    <row r="402" spans="1:9" ht="28.8" x14ac:dyDescent="0.3">
      <c r="A402" s="121" t="s">
        <v>350</v>
      </c>
      <c r="B402" s="121">
        <v>360936</v>
      </c>
      <c r="C402" s="8" t="s">
        <v>9</v>
      </c>
      <c r="D402" s="8" t="s">
        <v>33</v>
      </c>
      <c r="E402" s="17" t="s">
        <v>367</v>
      </c>
      <c r="F402" s="8">
        <v>325</v>
      </c>
      <c r="G402" s="12">
        <v>43321</v>
      </c>
      <c r="H402" s="11">
        <v>43315</v>
      </c>
      <c r="I402" s="9">
        <v>284</v>
      </c>
    </row>
    <row r="403" spans="1:9" ht="28.8" x14ac:dyDescent="0.3">
      <c r="A403" s="121" t="s">
        <v>350</v>
      </c>
      <c r="B403" s="121">
        <v>360936</v>
      </c>
      <c r="C403" s="8" t="s">
        <v>9</v>
      </c>
      <c r="D403" s="8" t="s">
        <v>31</v>
      </c>
      <c r="E403" s="17" t="s">
        <v>368</v>
      </c>
      <c r="F403" s="8">
        <v>50</v>
      </c>
      <c r="G403" s="12">
        <v>43321</v>
      </c>
      <c r="H403" s="11">
        <v>43320</v>
      </c>
      <c r="I403" s="9">
        <v>50</v>
      </c>
    </row>
    <row r="404" spans="1:9" ht="28.8" x14ac:dyDescent="0.3">
      <c r="A404" s="123" t="s">
        <v>350</v>
      </c>
      <c r="B404" s="123">
        <v>360936</v>
      </c>
      <c r="C404" s="48" t="s">
        <v>9</v>
      </c>
      <c r="D404" s="9" t="s">
        <v>13</v>
      </c>
      <c r="E404" s="10" t="s">
        <v>369</v>
      </c>
      <c r="F404" s="9">
        <v>610</v>
      </c>
      <c r="G404" s="11">
        <v>43307</v>
      </c>
      <c r="H404" s="11">
        <v>43301</v>
      </c>
      <c r="I404" s="9">
        <v>610</v>
      </c>
    </row>
    <row r="405" spans="1:9" ht="28.8" x14ac:dyDescent="0.3">
      <c r="A405" s="121" t="s">
        <v>350</v>
      </c>
      <c r="B405" s="121">
        <v>360936</v>
      </c>
      <c r="C405" s="8" t="s">
        <v>9</v>
      </c>
      <c r="D405" s="9" t="s">
        <v>13</v>
      </c>
      <c r="E405" s="86" t="s">
        <v>370</v>
      </c>
      <c r="F405" s="9">
        <v>621</v>
      </c>
      <c r="G405" s="11">
        <v>43310</v>
      </c>
      <c r="H405" s="11">
        <v>43306</v>
      </c>
      <c r="I405" s="9">
        <v>651</v>
      </c>
    </row>
    <row r="406" spans="1:9" ht="28.8" x14ac:dyDescent="0.3">
      <c r="A406" s="124" t="s">
        <v>350</v>
      </c>
      <c r="B406" s="124">
        <v>360936</v>
      </c>
      <c r="C406" s="42" t="s">
        <v>9</v>
      </c>
      <c r="D406" s="9" t="s">
        <v>13</v>
      </c>
      <c r="E406" s="86" t="s">
        <v>371</v>
      </c>
      <c r="F406" s="9">
        <v>379</v>
      </c>
      <c r="G406" s="11">
        <v>43310</v>
      </c>
      <c r="H406" s="11">
        <v>43306</v>
      </c>
      <c r="I406" s="9">
        <v>398</v>
      </c>
    </row>
    <row r="407" spans="1:9" ht="28.8" x14ac:dyDescent="0.3">
      <c r="A407" s="121" t="s">
        <v>350</v>
      </c>
      <c r="B407" s="121">
        <v>360936</v>
      </c>
      <c r="C407" s="8" t="s">
        <v>9</v>
      </c>
      <c r="D407" s="8" t="s">
        <v>27</v>
      </c>
      <c r="E407" s="17" t="s">
        <v>372</v>
      </c>
      <c r="F407" s="8">
        <v>191</v>
      </c>
      <c r="G407" s="12">
        <v>43307</v>
      </c>
      <c r="H407" s="11">
        <v>43301</v>
      </c>
      <c r="I407" s="9">
        <v>191</v>
      </c>
    </row>
    <row r="408" spans="1:9" ht="28.8" x14ac:dyDescent="0.3">
      <c r="A408" s="123" t="s">
        <v>350</v>
      </c>
      <c r="B408" s="123">
        <v>360936</v>
      </c>
      <c r="C408" s="48" t="s">
        <v>9</v>
      </c>
      <c r="D408" s="9" t="s">
        <v>13</v>
      </c>
      <c r="E408" s="10" t="s">
        <v>373</v>
      </c>
      <c r="F408" s="9">
        <v>263</v>
      </c>
      <c r="G408" s="11">
        <v>43307</v>
      </c>
      <c r="H408" s="11">
        <v>43301</v>
      </c>
      <c r="I408" s="9">
        <v>263</v>
      </c>
    </row>
    <row r="409" spans="1:9" ht="28.8" x14ac:dyDescent="0.3">
      <c r="A409" s="121" t="s">
        <v>350</v>
      </c>
      <c r="B409" s="121">
        <v>360936</v>
      </c>
      <c r="C409" s="8" t="s">
        <v>9</v>
      </c>
      <c r="D409" s="9" t="s">
        <v>13</v>
      </c>
      <c r="E409" s="86" t="s">
        <v>374</v>
      </c>
      <c r="F409" s="9">
        <v>278</v>
      </c>
      <c r="G409" s="11">
        <v>43310</v>
      </c>
      <c r="H409" s="11">
        <v>43306</v>
      </c>
      <c r="I409" s="9">
        <v>278</v>
      </c>
    </row>
    <row r="410" spans="1:9" ht="28.8" x14ac:dyDescent="0.3">
      <c r="A410" s="124" t="s">
        <v>350</v>
      </c>
      <c r="B410" s="124">
        <v>360936</v>
      </c>
      <c r="C410" s="42" t="s">
        <v>9</v>
      </c>
      <c r="D410" s="9" t="s">
        <v>13</v>
      </c>
      <c r="E410" s="86" t="s">
        <v>375</v>
      </c>
      <c r="F410" s="9">
        <v>158</v>
      </c>
      <c r="G410" s="11">
        <v>43310</v>
      </c>
      <c r="H410" s="11">
        <v>43306</v>
      </c>
      <c r="I410" s="9">
        <v>158</v>
      </c>
    </row>
    <row r="411" spans="1:9" ht="28.8" x14ac:dyDescent="0.3">
      <c r="A411" s="121" t="s">
        <v>350</v>
      </c>
      <c r="B411" s="121">
        <v>360936</v>
      </c>
      <c r="C411" s="8" t="s">
        <v>9</v>
      </c>
      <c r="D411" s="8" t="s">
        <v>27</v>
      </c>
      <c r="E411" s="17" t="s">
        <v>376</v>
      </c>
      <c r="F411" s="8">
        <v>86</v>
      </c>
      <c r="G411" s="12">
        <v>43307</v>
      </c>
      <c r="H411" s="11">
        <v>43301</v>
      </c>
      <c r="I411" s="9">
        <v>83</v>
      </c>
    </row>
    <row r="412" spans="1:9" ht="28.8" x14ac:dyDescent="0.3">
      <c r="A412" s="123" t="s">
        <v>350</v>
      </c>
      <c r="B412" s="123">
        <v>364154</v>
      </c>
      <c r="C412" s="48" t="s">
        <v>258</v>
      </c>
      <c r="D412" s="48" t="s">
        <v>10</v>
      </c>
      <c r="E412" s="54">
        <v>1455358</v>
      </c>
      <c r="F412" s="110">
        <v>72</v>
      </c>
      <c r="G412" s="51">
        <v>43282</v>
      </c>
      <c r="H412" s="11">
        <v>43299</v>
      </c>
      <c r="I412" s="9">
        <v>72</v>
      </c>
    </row>
    <row r="413" spans="1:9" ht="28.8" x14ac:dyDescent="0.3">
      <c r="A413" s="121" t="s">
        <v>350</v>
      </c>
      <c r="B413" s="121">
        <v>364154</v>
      </c>
      <c r="C413" s="8" t="s">
        <v>258</v>
      </c>
      <c r="D413" s="8" t="s">
        <v>31</v>
      </c>
      <c r="E413" s="32" t="s">
        <v>377</v>
      </c>
      <c r="F413" s="8">
        <v>37</v>
      </c>
      <c r="G413" s="12">
        <v>43279</v>
      </c>
      <c r="H413" s="11">
        <v>43273</v>
      </c>
      <c r="I413" s="9">
        <v>37</v>
      </c>
    </row>
    <row r="414" spans="1:9" ht="28.8" x14ac:dyDescent="0.3">
      <c r="A414" s="121" t="s">
        <v>350</v>
      </c>
      <c r="B414" s="121">
        <v>364154</v>
      </c>
      <c r="C414" s="8" t="s">
        <v>258</v>
      </c>
      <c r="D414" s="8" t="s">
        <v>33</v>
      </c>
      <c r="E414" s="32" t="s">
        <v>378</v>
      </c>
      <c r="F414" s="8">
        <v>328</v>
      </c>
      <c r="G414" s="12">
        <v>43279</v>
      </c>
      <c r="H414" s="11">
        <v>43273</v>
      </c>
      <c r="I414" s="9">
        <v>316</v>
      </c>
    </row>
    <row r="415" spans="1:9" ht="28.8" x14ac:dyDescent="0.3">
      <c r="A415" s="121" t="s">
        <v>350</v>
      </c>
      <c r="B415" s="121">
        <v>364154</v>
      </c>
      <c r="C415" s="8" t="s">
        <v>258</v>
      </c>
      <c r="D415" s="8" t="s">
        <v>33</v>
      </c>
      <c r="E415" s="32" t="s">
        <v>379</v>
      </c>
      <c r="F415" s="8">
        <v>525</v>
      </c>
      <c r="G415" s="12">
        <v>43279</v>
      </c>
      <c r="H415" s="11">
        <v>43273</v>
      </c>
      <c r="I415" s="9">
        <v>520</v>
      </c>
    </row>
    <row r="416" spans="1:9" ht="28.8" x14ac:dyDescent="0.3">
      <c r="A416" s="121" t="s">
        <v>350</v>
      </c>
      <c r="B416" s="121">
        <v>364154</v>
      </c>
      <c r="C416" s="8" t="s">
        <v>258</v>
      </c>
      <c r="D416" s="8" t="s">
        <v>13</v>
      </c>
      <c r="E416" s="32" t="s">
        <v>380</v>
      </c>
      <c r="F416" s="8">
        <v>294</v>
      </c>
      <c r="G416" s="12">
        <v>43279</v>
      </c>
      <c r="H416" s="11">
        <v>43273</v>
      </c>
      <c r="I416" s="9">
        <v>293</v>
      </c>
    </row>
    <row r="417" spans="1:9" ht="28.8" x14ac:dyDescent="0.3">
      <c r="A417" s="121" t="s">
        <v>350</v>
      </c>
      <c r="B417" s="121">
        <v>364154</v>
      </c>
      <c r="C417" s="8" t="s">
        <v>258</v>
      </c>
      <c r="D417" s="8" t="s">
        <v>13</v>
      </c>
      <c r="E417" s="32" t="s">
        <v>381</v>
      </c>
      <c r="F417" s="8">
        <v>351</v>
      </c>
      <c r="G417" s="12">
        <v>43282</v>
      </c>
      <c r="H417" s="11">
        <v>43277</v>
      </c>
      <c r="I417" s="9">
        <v>341</v>
      </c>
    </row>
    <row r="418" spans="1:9" ht="28.8" x14ac:dyDescent="0.3">
      <c r="A418" s="121" t="s">
        <v>350</v>
      </c>
      <c r="B418" s="121">
        <v>364154</v>
      </c>
      <c r="C418" s="8" t="s">
        <v>258</v>
      </c>
      <c r="D418" s="8" t="s">
        <v>13</v>
      </c>
      <c r="E418" s="32" t="s">
        <v>382</v>
      </c>
      <c r="F418" s="8">
        <v>395</v>
      </c>
      <c r="G418" s="12">
        <v>43282</v>
      </c>
      <c r="H418" s="11">
        <v>43277</v>
      </c>
      <c r="I418" s="9">
        <v>393</v>
      </c>
    </row>
    <row r="419" spans="1:9" ht="28.8" x14ac:dyDescent="0.3">
      <c r="A419" s="121" t="s">
        <v>350</v>
      </c>
      <c r="B419" s="121">
        <v>364154</v>
      </c>
      <c r="C419" s="8" t="s">
        <v>258</v>
      </c>
      <c r="D419" s="8" t="s">
        <v>31</v>
      </c>
      <c r="E419" s="32" t="s">
        <v>383</v>
      </c>
      <c r="F419" s="8">
        <v>67</v>
      </c>
      <c r="G419" s="12">
        <v>43279</v>
      </c>
      <c r="H419" s="11">
        <v>43273</v>
      </c>
      <c r="I419" s="9">
        <v>67</v>
      </c>
    </row>
    <row r="420" spans="1:9" ht="28.8" x14ac:dyDescent="0.3">
      <c r="A420" s="124" t="s">
        <v>350</v>
      </c>
      <c r="B420" s="124">
        <v>364154</v>
      </c>
      <c r="C420" s="42" t="s">
        <v>258</v>
      </c>
      <c r="D420" s="42" t="s">
        <v>27</v>
      </c>
      <c r="E420" s="83" t="s">
        <v>384</v>
      </c>
      <c r="F420" s="42">
        <v>199</v>
      </c>
      <c r="G420" s="44">
        <v>43279</v>
      </c>
      <c r="H420" s="11">
        <v>43273</v>
      </c>
      <c r="I420" s="9">
        <v>198</v>
      </c>
    </row>
    <row r="421" spans="1:9" ht="28.8" x14ac:dyDescent="0.3">
      <c r="A421" s="121" t="s">
        <v>350</v>
      </c>
      <c r="B421" s="121">
        <v>364154</v>
      </c>
      <c r="C421" s="8" t="s">
        <v>258</v>
      </c>
      <c r="D421" s="8" t="s">
        <v>33</v>
      </c>
      <c r="E421" s="17" t="s">
        <v>385</v>
      </c>
      <c r="F421" s="8">
        <v>81</v>
      </c>
      <c r="G421" s="12">
        <v>43307</v>
      </c>
      <c r="H421" s="11">
        <v>43301</v>
      </c>
      <c r="I421" s="9">
        <v>79</v>
      </c>
    </row>
    <row r="422" spans="1:9" ht="28.8" x14ac:dyDescent="0.3">
      <c r="A422" s="121" t="s">
        <v>350</v>
      </c>
      <c r="B422" s="121">
        <v>364154</v>
      </c>
      <c r="C422" s="8" t="s">
        <v>258</v>
      </c>
      <c r="D422" s="8" t="s">
        <v>33</v>
      </c>
      <c r="E422" s="17" t="s">
        <v>386</v>
      </c>
      <c r="F422" s="8">
        <v>81</v>
      </c>
      <c r="G422" s="12">
        <v>43307</v>
      </c>
      <c r="H422" s="11">
        <v>43310</v>
      </c>
      <c r="I422" s="9">
        <v>79</v>
      </c>
    </row>
    <row r="423" spans="1:9" ht="15.6" x14ac:dyDescent="0.3">
      <c r="A423" s="125">
        <v>419772</v>
      </c>
      <c r="B423" s="125">
        <v>360924</v>
      </c>
      <c r="C423" s="8" t="s">
        <v>9</v>
      </c>
      <c r="D423" s="8" t="s">
        <v>217</v>
      </c>
      <c r="E423" s="32">
        <v>1445094</v>
      </c>
      <c r="F423" s="8">
        <v>207</v>
      </c>
      <c r="G423" s="12">
        <v>43276</v>
      </c>
      <c r="H423" s="11">
        <v>43258</v>
      </c>
      <c r="I423" s="9">
        <v>207</v>
      </c>
    </row>
    <row r="424" spans="1:9" ht="15.6" x14ac:dyDescent="0.3">
      <c r="A424" s="125">
        <v>419772</v>
      </c>
      <c r="B424" s="125">
        <v>360924</v>
      </c>
      <c r="C424" s="8" t="s">
        <v>9</v>
      </c>
      <c r="D424" s="8" t="s">
        <v>19</v>
      </c>
      <c r="E424" s="32">
        <v>1445123</v>
      </c>
      <c r="F424" s="8">
        <v>208</v>
      </c>
      <c r="G424" s="12">
        <v>43277</v>
      </c>
      <c r="H424" s="11">
        <v>43258</v>
      </c>
      <c r="I424" s="9">
        <v>208</v>
      </c>
    </row>
    <row r="425" spans="1:9" ht="15.6" x14ac:dyDescent="0.3">
      <c r="A425" s="125">
        <v>419772</v>
      </c>
      <c r="B425" s="125">
        <v>360924</v>
      </c>
      <c r="C425" s="8" t="s">
        <v>9</v>
      </c>
      <c r="D425" s="8" t="s">
        <v>48</v>
      </c>
      <c r="E425" s="32" t="s">
        <v>387</v>
      </c>
      <c r="F425" s="8">
        <v>8</v>
      </c>
      <c r="G425" s="12">
        <v>43283</v>
      </c>
      <c r="H425" s="11">
        <v>43285</v>
      </c>
      <c r="I425" s="9">
        <v>8</v>
      </c>
    </row>
    <row r="426" spans="1:9" ht="15.6" x14ac:dyDescent="0.3">
      <c r="A426" s="125">
        <v>419772</v>
      </c>
      <c r="B426" s="125">
        <v>360924</v>
      </c>
      <c r="C426" s="8" t="s">
        <v>9</v>
      </c>
      <c r="D426" s="8" t="s">
        <v>10</v>
      </c>
      <c r="E426" s="17">
        <v>1455364</v>
      </c>
      <c r="F426" s="8">
        <v>100</v>
      </c>
      <c r="G426" s="12">
        <v>43282</v>
      </c>
      <c r="H426" s="11">
        <v>43285</v>
      </c>
      <c r="I426" s="9">
        <v>100</v>
      </c>
    </row>
    <row r="427" spans="1:9" ht="15.6" x14ac:dyDescent="0.3">
      <c r="A427" s="125">
        <v>419772</v>
      </c>
      <c r="B427" s="125">
        <v>360924</v>
      </c>
      <c r="C427" s="8" t="s">
        <v>9</v>
      </c>
      <c r="D427" s="8" t="s">
        <v>13</v>
      </c>
      <c r="E427" s="32" t="s">
        <v>388</v>
      </c>
      <c r="F427" s="8">
        <v>2106</v>
      </c>
      <c r="G427" s="12">
        <v>43279</v>
      </c>
      <c r="H427" s="11">
        <v>43273</v>
      </c>
      <c r="I427" s="9">
        <v>2190</v>
      </c>
    </row>
    <row r="428" spans="1:9" ht="15.6" x14ac:dyDescent="0.3">
      <c r="A428" s="125">
        <v>419772</v>
      </c>
      <c r="B428" s="125">
        <v>360924</v>
      </c>
      <c r="C428" s="8" t="s">
        <v>9</v>
      </c>
      <c r="D428" s="8" t="s">
        <v>13</v>
      </c>
      <c r="E428" s="32" t="s">
        <v>389</v>
      </c>
      <c r="F428" s="8">
        <v>2222</v>
      </c>
      <c r="G428" s="12">
        <v>43282</v>
      </c>
      <c r="H428" s="11">
        <v>43273</v>
      </c>
      <c r="I428" s="9">
        <v>2250</v>
      </c>
    </row>
    <row r="429" spans="1:9" ht="15.6" x14ac:dyDescent="0.3">
      <c r="A429" s="125">
        <v>419772</v>
      </c>
      <c r="B429" s="125">
        <v>360924</v>
      </c>
      <c r="C429" s="8" t="s">
        <v>9</v>
      </c>
      <c r="D429" s="8" t="s">
        <v>13</v>
      </c>
      <c r="E429" s="32" t="s">
        <v>390</v>
      </c>
      <c r="F429" s="8">
        <v>1398</v>
      </c>
      <c r="G429" s="12">
        <v>43282</v>
      </c>
      <c r="H429" s="11">
        <v>43277</v>
      </c>
      <c r="I429" s="9">
        <v>1453</v>
      </c>
    </row>
    <row r="430" spans="1:9" ht="15.6" x14ac:dyDescent="0.3">
      <c r="A430" s="126">
        <v>419772</v>
      </c>
      <c r="B430" s="127">
        <v>360924</v>
      </c>
      <c r="C430" s="959" t="s">
        <v>9</v>
      </c>
      <c r="D430" s="9" t="s">
        <v>13</v>
      </c>
      <c r="E430" s="15" t="s">
        <v>391</v>
      </c>
      <c r="F430" s="9">
        <v>534</v>
      </c>
      <c r="G430" s="11">
        <v>43307</v>
      </c>
      <c r="H430" s="11">
        <v>43301</v>
      </c>
      <c r="I430" s="9">
        <v>534</v>
      </c>
    </row>
    <row r="431" spans="1:9" ht="15.6" x14ac:dyDescent="0.3">
      <c r="A431" s="126">
        <v>419772</v>
      </c>
      <c r="B431" s="127">
        <v>360924</v>
      </c>
      <c r="C431" s="959" t="s">
        <v>9</v>
      </c>
      <c r="D431" s="9" t="s">
        <v>13</v>
      </c>
      <c r="E431" s="15" t="s">
        <v>392</v>
      </c>
      <c r="F431" s="9">
        <v>540</v>
      </c>
      <c r="G431" s="11">
        <v>43310</v>
      </c>
      <c r="H431" s="11">
        <v>43306</v>
      </c>
      <c r="I431" s="9">
        <v>542</v>
      </c>
    </row>
    <row r="432" spans="1:9" ht="15.6" x14ac:dyDescent="0.3">
      <c r="A432" s="128">
        <v>419772</v>
      </c>
      <c r="B432" s="964">
        <v>360924</v>
      </c>
      <c r="C432" s="959" t="s">
        <v>9</v>
      </c>
      <c r="D432" s="9" t="s">
        <v>13</v>
      </c>
      <c r="E432" s="15" t="s">
        <v>393</v>
      </c>
      <c r="F432" s="9">
        <v>328</v>
      </c>
      <c r="G432" s="11">
        <v>43310</v>
      </c>
      <c r="H432" s="11">
        <v>43306</v>
      </c>
      <c r="I432" s="9">
        <v>328</v>
      </c>
    </row>
    <row r="433" spans="1:9" ht="15.6" x14ac:dyDescent="0.3">
      <c r="A433" s="125">
        <v>419772</v>
      </c>
      <c r="B433" s="125">
        <v>360924</v>
      </c>
      <c r="C433" s="8" t="s">
        <v>9</v>
      </c>
      <c r="D433" s="8" t="s">
        <v>27</v>
      </c>
      <c r="E433" s="32" t="s">
        <v>394</v>
      </c>
      <c r="F433" s="8">
        <v>796</v>
      </c>
      <c r="G433" s="12">
        <v>43279</v>
      </c>
      <c r="H433" s="11">
        <v>43273</v>
      </c>
      <c r="I433" s="9">
        <v>829</v>
      </c>
    </row>
    <row r="434" spans="1:9" ht="15.6" x14ac:dyDescent="0.3">
      <c r="A434" s="125">
        <v>419772</v>
      </c>
      <c r="B434" s="125">
        <v>360924</v>
      </c>
      <c r="C434" s="8" t="s">
        <v>9</v>
      </c>
      <c r="D434" s="8" t="s">
        <v>33</v>
      </c>
      <c r="E434" s="32" t="s">
        <v>395</v>
      </c>
      <c r="F434" s="8">
        <v>3528</v>
      </c>
      <c r="G434" s="12">
        <v>43279</v>
      </c>
      <c r="H434" s="11">
        <v>43273</v>
      </c>
      <c r="I434" s="9">
        <v>3547</v>
      </c>
    </row>
    <row r="435" spans="1:9" ht="15.6" x14ac:dyDescent="0.3">
      <c r="A435" s="125">
        <v>419772</v>
      </c>
      <c r="B435" s="125">
        <v>360924</v>
      </c>
      <c r="C435" s="8" t="s">
        <v>9</v>
      </c>
      <c r="D435" s="8" t="s">
        <v>31</v>
      </c>
      <c r="E435" s="32" t="s">
        <v>396</v>
      </c>
      <c r="F435" s="8">
        <v>306</v>
      </c>
      <c r="G435" s="12">
        <v>43279</v>
      </c>
      <c r="H435" s="11">
        <v>43273</v>
      </c>
      <c r="I435" s="9">
        <v>315</v>
      </c>
    </row>
    <row r="436" spans="1:9" ht="15.6" x14ac:dyDescent="0.3">
      <c r="A436" s="125">
        <v>419772</v>
      </c>
      <c r="B436" s="125">
        <v>364361</v>
      </c>
      <c r="C436" s="8" t="s">
        <v>258</v>
      </c>
      <c r="D436" s="8" t="s">
        <v>13</v>
      </c>
      <c r="E436" s="32" t="s">
        <v>397</v>
      </c>
      <c r="F436" s="8">
        <v>144</v>
      </c>
      <c r="G436" s="12">
        <v>43279</v>
      </c>
      <c r="H436" s="11">
        <v>43273</v>
      </c>
      <c r="I436" s="9">
        <v>150</v>
      </c>
    </row>
    <row r="437" spans="1:9" ht="15.6" x14ac:dyDescent="0.3">
      <c r="A437" s="125">
        <v>419772</v>
      </c>
      <c r="B437" s="125">
        <v>364361</v>
      </c>
      <c r="C437" s="8" t="s">
        <v>258</v>
      </c>
      <c r="D437" s="8" t="s">
        <v>13</v>
      </c>
      <c r="E437" s="32" t="s">
        <v>398</v>
      </c>
      <c r="F437" s="8">
        <v>177</v>
      </c>
      <c r="G437" s="12">
        <v>43282</v>
      </c>
      <c r="H437" s="11">
        <v>43277</v>
      </c>
      <c r="I437" s="9">
        <v>185</v>
      </c>
    </row>
    <row r="438" spans="1:9" ht="15.6" x14ac:dyDescent="0.3">
      <c r="A438" s="125">
        <v>419772</v>
      </c>
      <c r="B438" s="125">
        <v>364361</v>
      </c>
      <c r="C438" s="8" t="s">
        <v>258</v>
      </c>
      <c r="D438" s="8" t="s">
        <v>13</v>
      </c>
      <c r="E438" s="32" t="s">
        <v>399</v>
      </c>
      <c r="F438" s="8">
        <v>197</v>
      </c>
      <c r="G438" s="12">
        <v>43282</v>
      </c>
      <c r="H438" s="11">
        <v>43277</v>
      </c>
      <c r="I438" s="9">
        <v>205</v>
      </c>
    </row>
    <row r="439" spans="1:9" ht="15.6" x14ac:dyDescent="0.3">
      <c r="A439" s="125">
        <v>419772</v>
      </c>
      <c r="B439" s="125">
        <v>364361</v>
      </c>
      <c r="C439" s="8" t="s">
        <v>258</v>
      </c>
      <c r="D439" s="8" t="s">
        <v>31</v>
      </c>
      <c r="E439" s="32" t="s">
        <v>400</v>
      </c>
      <c r="F439" s="8">
        <v>30</v>
      </c>
      <c r="G439" s="12">
        <v>43279</v>
      </c>
      <c r="H439" s="11">
        <v>43273</v>
      </c>
      <c r="I439" s="9">
        <v>31</v>
      </c>
    </row>
    <row r="440" spans="1:9" ht="15.6" x14ac:dyDescent="0.3">
      <c r="A440" s="125">
        <v>419772</v>
      </c>
      <c r="B440" s="125">
        <v>364361</v>
      </c>
      <c r="C440" s="8" t="s">
        <v>258</v>
      </c>
      <c r="D440" s="8" t="s">
        <v>27</v>
      </c>
      <c r="E440" s="32" t="s">
        <v>401</v>
      </c>
      <c r="F440" s="8">
        <v>83</v>
      </c>
      <c r="G440" s="12">
        <v>43279</v>
      </c>
      <c r="H440" s="11">
        <v>43273</v>
      </c>
      <c r="I440" s="9">
        <v>87</v>
      </c>
    </row>
    <row r="441" spans="1:9" ht="15.6" x14ac:dyDescent="0.3">
      <c r="A441" s="125">
        <v>419772</v>
      </c>
      <c r="B441" s="125">
        <v>364361</v>
      </c>
      <c r="C441" s="8" t="s">
        <v>258</v>
      </c>
      <c r="D441" s="8" t="s">
        <v>33</v>
      </c>
      <c r="E441" s="32" t="s">
        <v>402</v>
      </c>
      <c r="F441" s="8">
        <v>50</v>
      </c>
      <c r="G441" s="12">
        <v>43279</v>
      </c>
      <c r="H441" s="11">
        <v>43273</v>
      </c>
      <c r="I441" s="9">
        <v>52</v>
      </c>
    </row>
    <row r="442" spans="1:9" ht="15.6" x14ac:dyDescent="0.3">
      <c r="A442" s="125">
        <v>446146</v>
      </c>
      <c r="B442" s="125">
        <v>360963</v>
      </c>
      <c r="C442" s="8" t="s">
        <v>9</v>
      </c>
      <c r="D442" s="8" t="s">
        <v>217</v>
      </c>
      <c r="E442" s="17">
        <v>1445097</v>
      </c>
      <c r="F442" s="8">
        <v>8</v>
      </c>
      <c r="G442" s="12">
        <v>43283</v>
      </c>
      <c r="H442" s="11">
        <v>43277</v>
      </c>
      <c r="I442" s="9">
        <v>8</v>
      </c>
    </row>
    <row r="443" spans="1:9" ht="15.6" x14ac:dyDescent="0.3">
      <c r="A443" s="125">
        <v>446146</v>
      </c>
      <c r="B443" s="125">
        <v>360963</v>
      </c>
      <c r="C443" s="8" t="s">
        <v>9</v>
      </c>
      <c r="D443" s="8" t="s">
        <v>19</v>
      </c>
      <c r="E443" s="17">
        <v>1445143</v>
      </c>
      <c r="F443" s="8">
        <v>18</v>
      </c>
      <c r="G443" s="12">
        <v>43284</v>
      </c>
      <c r="H443" s="11">
        <v>43277</v>
      </c>
      <c r="I443" s="9">
        <v>18</v>
      </c>
    </row>
    <row r="444" spans="1:9" ht="15.6" x14ac:dyDescent="0.3">
      <c r="A444" s="125">
        <v>446146</v>
      </c>
      <c r="B444" s="125">
        <v>360963</v>
      </c>
      <c r="C444" s="8" t="s">
        <v>9</v>
      </c>
      <c r="D444" s="8" t="s">
        <v>48</v>
      </c>
      <c r="E444" s="17" t="s">
        <v>403</v>
      </c>
      <c r="F444" s="8">
        <v>8</v>
      </c>
      <c r="G444" s="12">
        <v>43283</v>
      </c>
      <c r="H444" s="11">
        <v>43285</v>
      </c>
      <c r="I444" s="9">
        <v>8</v>
      </c>
    </row>
    <row r="445" spans="1:9" ht="15.6" x14ac:dyDescent="0.3">
      <c r="A445" s="965">
        <v>446146</v>
      </c>
      <c r="B445" s="965">
        <v>360963</v>
      </c>
      <c r="C445" s="931" t="s">
        <v>9</v>
      </c>
      <c r="D445" s="931" t="s">
        <v>10</v>
      </c>
      <c r="E445" s="966">
        <v>1455363</v>
      </c>
      <c r="F445" s="931">
        <v>30</v>
      </c>
      <c r="G445" s="933">
        <v>43290</v>
      </c>
      <c r="H445" s="27">
        <v>43291</v>
      </c>
      <c r="I445" s="9">
        <v>30</v>
      </c>
    </row>
    <row r="446" spans="1:9" ht="15.6" x14ac:dyDescent="0.3">
      <c r="A446" s="125">
        <v>446146</v>
      </c>
      <c r="B446" s="125">
        <v>360963</v>
      </c>
      <c r="C446" s="8" t="s">
        <v>9</v>
      </c>
      <c r="D446" s="8" t="s">
        <v>13</v>
      </c>
      <c r="E446" s="17" t="s">
        <v>404</v>
      </c>
      <c r="F446" s="8">
        <v>1597</v>
      </c>
      <c r="G446" s="12">
        <v>43286</v>
      </c>
      <c r="H446" s="11">
        <v>43321</v>
      </c>
      <c r="I446" s="9">
        <v>1521</v>
      </c>
    </row>
    <row r="447" spans="1:9" ht="15.6" x14ac:dyDescent="0.3">
      <c r="A447" s="129">
        <v>446146</v>
      </c>
      <c r="B447" s="129">
        <v>360963</v>
      </c>
      <c r="C447" s="48" t="s">
        <v>9</v>
      </c>
      <c r="D447" s="48" t="s">
        <v>13</v>
      </c>
      <c r="E447" s="54" t="s">
        <v>405</v>
      </c>
      <c r="F447" s="49">
        <v>1686</v>
      </c>
      <c r="G447" s="51">
        <v>43289</v>
      </c>
      <c r="H447" s="11">
        <v>43285</v>
      </c>
      <c r="I447" s="9">
        <v>1670</v>
      </c>
    </row>
    <row r="448" spans="1:9" ht="15.6" x14ac:dyDescent="0.3">
      <c r="A448" s="130">
        <v>446146</v>
      </c>
      <c r="B448" s="130">
        <v>360963</v>
      </c>
      <c r="C448" s="42" t="s">
        <v>9</v>
      </c>
      <c r="D448" s="42" t="s">
        <v>13</v>
      </c>
      <c r="E448" s="43" t="s">
        <v>406</v>
      </c>
      <c r="F448" s="116">
        <v>1023</v>
      </c>
      <c r="G448" s="44">
        <v>43289</v>
      </c>
      <c r="H448" s="11">
        <v>43285</v>
      </c>
      <c r="I448" s="9">
        <v>1014</v>
      </c>
    </row>
    <row r="449" spans="1:9" ht="15.6" x14ac:dyDescent="0.3">
      <c r="A449" s="125">
        <v>446146</v>
      </c>
      <c r="B449" s="125">
        <v>360963</v>
      </c>
      <c r="C449" s="8" t="s">
        <v>9</v>
      </c>
      <c r="D449" s="8" t="s">
        <v>31</v>
      </c>
      <c r="E449" s="17" t="s">
        <v>407</v>
      </c>
      <c r="F449" s="8">
        <v>92</v>
      </c>
      <c r="G449" s="12">
        <v>43286</v>
      </c>
      <c r="H449" s="11">
        <v>43280</v>
      </c>
      <c r="I449" s="9">
        <v>91</v>
      </c>
    </row>
    <row r="450" spans="1:9" ht="15.6" x14ac:dyDescent="0.3">
      <c r="A450" s="125">
        <v>446146</v>
      </c>
      <c r="B450" s="125">
        <v>360963</v>
      </c>
      <c r="C450" s="8" t="s">
        <v>9</v>
      </c>
      <c r="D450" s="8" t="s">
        <v>33</v>
      </c>
      <c r="E450" s="17" t="s">
        <v>408</v>
      </c>
      <c r="F450" s="8">
        <v>1063</v>
      </c>
      <c r="G450" s="12">
        <v>43286</v>
      </c>
      <c r="H450" s="11">
        <v>43321</v>
      </c>
      <c r="I450" s="9">
        <v>1071</v>
      </c>
    </row>
    <row r="451" spans="1:9" ht="15.6" x14ac:dyDescent="0.3">
      <c r="A451" s="125">
        <v>446146</v>
      </c>
      <c r="B451" s="125">
        <v>360963</v>
      </c>
      <c r="C451" s="8" t="s">
        <v>9</v>
      </c>
      <c r="D451" s="8" t="s">
        <v>27</v>
      </c>
      <c r="E451" s="17" t="s">
        <v>409</v>
      </c>
      <c r="F451" s="8">
        <v>483</v>
      </c>
      <c r="G451" s="12">
        <v>43286</v>
      </c>
      <c r="H451" s="11">
        <v>43280</v>
      </c>
      <c r="I451" s="9">
        <v>478</v>
      </c>
    </row>
    <row r="452" spans="1:9" ht="15.6" x14ac:dyDescent="0.3">
      <c r="A452" s="131">
        <v>446146</v>
      </c>
      <c r="B452" s="131">
        <v>364475</v>
      </c>
      <c r="C452" s="100" t="s">
        <v>16</v>
      </c>
      <c r="D452" s="100" t="s">
        <v>13</v>
      </c>
      <c r="E452" s="132" t="s">
        <v>410</v>
      </c>
      <c r="F452" s="100">
        <v>10</v>
      </c>
      <c r="G452" s="103">
        <v>43289</v>
      </c>
      <c r="H452" s="27">
        <v>43292</v>
      </c>
      <c r="I452" s="9">
        <v>10</v>
      </c>
    </row>
    <row r="453" spans="1:9" ht="15.6" x14ac:dyDescent="0.3">
      <c r="A453" s="133">
        <v>446146</v>
      </c>
      <c r="B453" s="133">
        <v>364475</v>
      </c>
      <c r="C453" s="118" t="s">
        <v>16</v>
      </c>
      <c r="D453" s="118" t="s">
        <v>13</v>
      </c>
      <c r="E453" s="119" t="s">
        <v>411</v>
      </c>
      <c r="F453" s="118">
        <v>15</v>
      </c>
      <c r="G453" s="91">
        <v>43289</v>
      </c>
      <c r="H453" s="27">
        <v>43292</v>
      </c>
      <c r="I453" s="9">
        <v>15</v>
      </c>
    </row>
    <row r="454" spans="1:9" ht="15.6" x14ac:dyDescent="0.3">
      <c r="A454" s="125">
        <v>446146</v>
      </c>
      <c r="B454" s="125">
        <v>364475</v>
      </c>
      <c r="C454" s="8" t="s">
        <v>16</v>
      </c>
      <c r="D454" s="8" t="s">
        <v>33</v>
      </c>
      <c r="E454" s="17" t="s">
        <v>412</v>
      </c>
      <c r="F454" s="8">
        <v>139</v>
      </c>
      <c r="G454" s="12">
        <v>43286</v>
      </c>
      <c r="H454" s="11">
        <v>43288</v>
      </c>
      <c r="I454" s="9">
        <v>139</v>
      </c>
    </row>
    <row r="455" spans="1:9" ht="15.6" x14ac:dyDescent="0.3">
      <c r="A455" s="125">
        <v>446146</v>
      </c>
      <c r="B455" s="125">
        <v>364475</v>
      </c>
      <c r="C455" s="8" t="s">
        <v>16</v>
      </c>
      <c r="D455" s="8" t="s">
        <v>27</v>
      </c>
      <c r="E455" s="17" t="s">
        <v>413</v>
      </c>
      <c r="F455" s="8">
        <v>30</v>
      </c>
      <c r="G455" s="12">
        <v>43286</v>
      </c>
      <c r="H455" s="11">
        <v>43288</v>
      </c>
      <c r="I455" s="9">
        <v>31</v>
      </c>
    </row>
    <row r="456" spans="1:9" ht="15.6" x14ac:dyDescent="0.3">
      <c r="A456" s="134">
        <v>446146</v>
      </c>
      <c r="B456" s="134">
        <v>364475</v>
      </c>
      <c r="C456" s="13" t="s">
        <v>16</v>
      </c>
      <c r="D456" s="13" t="s">
        <v>31</v>
      </c>
      <c r="E456" s="98" t="s">
        <v>414</v>
      </c>
      <c r="F456" s="13">
        <v>30</v>
      </c>
      <c r="G456" s="34">
        <v>43286</v>
      </c>
      <c r="H456" s="27">
        <v>43292</v>
      </c>
      <c r="I456" s="9">
        <v>31</v>
      </c>
    </row>
    <row r="457" spans="1:9" ht="15.6" x14ac:dyDescent="0.3">
      <c r="A457" s="133">
        <v>446146</v>
      </c>
      <c r="B457" s="133">
        <v>361079</v>
      </c>
      <c r="C457" s="118" t="s">
        <v>9</v>
      </c>
      <c r="D457" s="118" t="s">
        <v>10</v>
      </c>
      <c r="E457" s="135">
        <v>1455362</v>
      </c>
      <c r="F457" s="118">
        <v>30</v>
      </c>
      <c r="G457" s="91">
        <v>43290</v>
      </c>
      <c r="H457" s="27">
        <v>43291</v>
      </c>
      <c r="I457" s="9">
        <v>30</v>
      </c>
    </row>
    <row r="458" spans="1:9" ht="15.6" x14ac:dyDescent="0.3">
      <c r="A458" s="125">
        <v>446146</v>
      </c>
      <c r="B458" s="125">
        <v>361079</v>
      </c>
      <c r="C458" s="8" t="s">
        <v>9</v>
      </c>
      <c r="D458" s="8" t="s">
        <v>13</v>
      </c>
      <c r="E458" s="32" t="s">
        <v>415</v>
      </c>
      <c r="F458" s="8">
        <v>1256</v>
      </c>
      <c r="G458" s="12">
        <v>43286</v>
      </c>
      <c r="H458" s="11">
        <v>43280</v>
      </c>
      <c r="I458" s="9">
        <v>1314</v>
      </c>
    </row>
    <row r="459" spans="1:9" ht="15.6" x14ac:dyDescent="0.3">
      <c r="A459" s="129">
        <v>446146</v>
      </c>
      <c r="B459" s="129">
        <v>361079</v>
      </c>
      <c r="C459" s="48" t="s">
        <v>9</v>
      </c>
      <c r="D459" s="48" t="s">
        <v>13</v>
      </c>
      <c r="E459" s="50" t="s">
        <v>416</v>
      </c>
      <c r="F459" s="48">
        <v>1439</v>
      </c>
      <c r="G459" s="51">
        <v>43289</v>
      </c>
      <c r="H459" s="11">
        <v>43285</v>
      </c>
      <c r="I459" s="9">
        <v>1506</v>
      </c>
    </row>
    <row r="460" spans="1:9" ht="15.6" x14ac:dyDescent="0.3">
      <c r="A460" s="130">
        <v>446146</v>
      </c>
      <c r="B460" s="130">
        <v>361079</v>
      </c>
      <c r="C460" s="42" t="s">
        <v>9</v>
      </c>
      <c r="D460" s="42" t="s">
        <v>13</v>
      </c>
      <c r="E460" s="83" t="s">
        <v>417</v>
      </c>
      <c r="F460" s="42">
        <v>858</v>
      </c>
      <c r="G460" s="44">
        <v>43289</v>
      </c>
      <c r="H460" s="11">
        <v>43285</v>
      </c>
      <c r="I460" s="9">
        <v>897</v>
      </c>
    </row>
    <row r="461" spans="1:9" ht="15.6" x14ac:dyDescent="0.3">
      <c r="A461" s="125">
        <v>446146</v>
      </c>
      <c r="B461" s="125">
        <v>361079</v>
      </c>
      <c r="C461" s="8" t="s">
        <v>9</v>
      </c>
      <c r="D461" s="8" t="s">
        <v>33</v>
      </c>
      <c r="E461" s="32" t="s">
        <v>418</v>
      </c>
      <c r="F461" s="8">
        <v>1029</v>
      </c>
      <c r="G461" s="12">
        <v>43286</v>
      </c>
      <c r="H461" s="11">
        <v>43280</v>
      </c>
      <c r="I461" s="9">
        <v>1079</v>
      </c>
    </row>
    <row r="462" spans="1:9" ht="15.6" x14ac:dyDescent="0.3">
      <c r="A462" s="125">
        <v>446146</v>
      </c>
      <c r="B462" s="125">
        <v>361079</v>
      </c>
      <c r="C462" s="8" t="s">
        <v>9</v>
      </c>
      <c r="D462" s="8" t="s">
        <v>27</v>
      </c>
      <c r="E462" s="32" t="s">
        <v>419</v>
      </c>
      <c r="F462" s="8">
        <v>369</v>
      </c>
      <c r="G462" s="12">
        <v>43286</v>
      </c>
      <c r="H462" s="11">
        <v>43280</v>
      </c>
      <c r="I462" s="9">
        <v>386</v>
      </c>
    </row>
    <row r="463" spans="1:9" ht="15.6" x14ac:dyDescent="0.3">
      <c r="A463" s="125">
        <v>446146</v>
      </c>
      <c r="B463" s="125">
        <v>361079</v>
      </c>
      <c r="C463" s="8" t="s">
        <v>9</v>
      </c>
      <c r="D463" s="8" t="s">
        <v>31</v>
      </c>
      <c r="E463" s="32" t="s">
        <v>420</v>
      </c>
      <c r="F463" s="8">
        <v>90</v>
      </c>
      <c r="G463" s="12">
        <v>43286</v>
      </c>
      <c r="H463" s="11">
        <v>43280</v>
      </c>
      <c r="I463" s="9">
        <v>92</v>
      </c>
    </row>
    <row r="464" spans="1:9" ht="15.6" x14ac:dyDescent="0.3">
      <c r="A464" s="964">
        <v>446146</v>
      </c>
      <c r="B464" s="964">
        <v>361146</v>
      </c>
      <c r="C464" s="959" t="s">
        <v>71</v>
      </c>
      <c r="D464" s="959" t="s">
        <v>71</v>
      </c>
      <c r="E464" s="967" t="s">
        <v>421</v>
      </c>
      <c r="F464" s="968">
        <v>128</v>
      </c>
      <c r="G464" s="962">
        <v>43304</v>
      </c>
      <c r="H464" s="11">
        <v>43299</v>
      </c>
      <c r="I464" s="9">
        <v>134</v>
      </c>
    </row>
    <row r="465" spans="1:9" ht="15.6" x14ac:dyDescent="0.3">
      <c r="A465" s="125">
        <v>446146</v>
      </c>
      <c r="B465" s="125">
        <v>364478</v>
      </c>
      <c r="C465" s="8" t="s">
        <v>258</v>
      </c>
      <c r="D465" s="8" t="s">
        <v>13</v>
      </c>
      <c r="E465" s="32" t="s">
        <v>422</v>
      </c>
      <c r="F465" s="8">
        <v>59</v>
      </c>
      <c r="G465" s="12">
        <v>43286</v>
      </c>
      <c r="H465" s="11">
        <v>43280</v>
      </c>
      <c r="I465" s="9">
        <v>62</v>
      </c>
    </row>
    <row r="466" spans="1:9" ht="15.6" x14ac:dyDescent="0.3">
      <c r="A466" s="129">
        <v>446146</v>
      </c>
      <c r="B466" s="129">
        <v>364478</v>
      </c>
      <c r="C466" s="48" t="s">
        <v>258</v>
      </c>
      <c r="D466" s="48" t="s">
        <v>13</v>
      </c>
      <c r="E466" s="50" t="s">
        <v>423</v>
      </c>
      <c r="F466" s="48">
        <v>45</v>
      </c>
      <c r="G466" s="51">
        <v>43289</v>
      </c>
      <c r="H466" s="11">
        <v>43285</v>
      </c>
      <c r="I466" s="9">
        <v>45</v>
      </c>
    </row>
    <row r="467" spans="1:9" ht="15.6" x14ac:dyDescent="0.3">
      <c r="A467" s="130">
        <v>446146</v>
      </c>
      <c r="B467" s="130">
        <v>364478</v>
      </c>
      <c r="C467" s="42" t="s">
        <v>258</v>
      </c>
      <c r="D467" s="42" t="s">
        <v>13</v>
      </c>
      <c r="E467" s="83" t="s">
        <v>424</v>
      </c>
      <c r="F467" s="42">
        <v>78</v>
      </c>
      <c r="G467" s="44">
        <v>43289</v>
      </c>
      <c r="H467" s="11">
        <v>43285</v>
      </c>
      <c r="I467" s="9">
        <v>82</v>
      </c>
    </row>
    <row r="468" spans="1:9" ht="15.6" x14ac:dyDescent="0.3">
      <c r="A468" s="125">
        <v>446146</v>
      </c>
      <c r="B468" s="125">
        <v>364478</v>
      </c>
      <c r="C468" s="8" t="s">
        <v>258</v>
      </c>
      <c r="D468" s="8" t="s">
        <v>27</v>
      </c>
      <c r="E468" s="32" t="s">
        <v>425</v>
      </c>
      <c r="F468" s="8">
        <v>52</v>
      </c>
      <c r="G468" s="12">
        <v>43286</v>
      </c>
      <c r="H468" s="11">
        <v>43280</v>
      </c>
      <c r="I468" s="9">
        <v>53</v>
      </c>
    </row>
    <row r="469" spans="1:9" ht="15.6" x14ac:dyDescent="0.3">
      <c r="A469" s="125">
        <v>446146</v>
      </c>
      <c r="B469" s="125">
        <v>364478</v>
      </c>
      <c r="C469" s="8" t="s">
        <v>258</v>
      </c>
      <c r="D469" s="8" t="s">
        <v>33</v>
      </c>
      <c r="E469" s="32" t="s">
        <v>426</v>
      </c>
      <c r="F469" s="8">
        <v>50</v>
      </c>
      <c r="G469" s="12">
        <v>43286</v>
      </c>
      <c r="H469" s="11">
        <v>43280</v>
      </c>
      <c r="I469" s="9">
        <v>52</v>
      </c>
    </row>
    <row r="470" spans="1:9" ht="15.6" x14ac:dyDescent="0.3">
      <c r="A470" s="125">
        <v>446146</v>
      </c>
      <c r="B470" s="125">
        <v>364478</v>
      </c>
      <c r="C470" s="8" t="s">
        <v>258</v>
      </c>
      <c r="D470" s="8" t="s">
        <v>31</v>
      </c>
      <c r="E470" s="32" t="s">
        <v>427</v>
      </c>
      <c r="F470" s="8">
        <v>30</v>
      </c>
      <c r="G470" s="12">
        <v>43286</v>
      </c>
      <c r="H470" s="11">
        <v>43280</v>
      </c>
      <c r="I470" s="9">
        <v>30</v>
      </c>
    </row>
    <row r="471" spans="1:9" ht="15.6" x14ac:dyDescent="0.3">
      <c r="A471" s="136">
        <v>446146</v>
      </c>
      <c r="B471" s="136">
        <v>361133</v>
      </c>
      <c r="C471" s="8" t="s">
        <v>9</v>
      </c>
      <c r="D471" s="8" t="s">
        <v>306</v>
      </c>
      <c r="E471" s="17">
        <v>1445137</v>
      </c>
      <c r="F471" s="8">
        <v>241</v>
      </c>
      <c r="G471" s="12">
        <v>43304</v>
      </c>
      <c r="H471" s="11">
        <v>43299</v>
      </c>
      <c r="I471" s="9">
        <v>241</v>
      </c>
    </row>
    <row r="472" spans="1:9" ht="15.6" x14ac:dyDescent="0.3">
      <c r="A472" s="136">
        <v>446146</v>
      </c>
      <c r="B472" s="136">
        <v>361133</v>
      </c>
      <c r="C472" s="8" t="s">
        <v>9</v>
      </c>
      <c r="D472" s="8" t="s">
        <v>19</v>
      </c>
      <c r="E472" s="17">
        <v>1445154</v>
      </c>
      <c r="F472" s="8">
        <v>60</v>
      </c>
      <c r="G472" s="12">
        <v>43305</v>
      </c>
      <c r="H472" s="11">
        <v>43299</v>
      </c>
      <c r="I472" s="9">
        <v>60</v>
      </c>
    </row>
    <row r="473" spans="1:9" ht="15.6" x14ac:dyDescent="0.3">
      <c r="A473" s="136">
        <v>446146</v>
      </c>
      <c r="B473" s="136">
        <v>361133</v>
      </c>
      <c r="C473" s="8" t="s">
        <v>9</v>
      </c>
      <c r="D473" s="8" t="s">
        <v>48</v>
      </c>
      <c r="E473" s="17" t="s">
        <v>428</v>
      </c>
      <c r="F473" s="8">
        <v>36</v>
      </c>
      <c r="G473" s="12">
        <v>43304</v>
      </c>
      <c r="H473" s="11">
        <v>43306</v>
      </c>
      <c r="I473" s="9">
        <v>36</v>
      </c>
    </row>
    <row r="474" spans="1:9" ht="15.6" x14ac:dyDescent="0.3">
      <c r="A474" s="136">
        <v>446146</v>
      </c>
      <c r="B474" s="136">
        <v>361133</v>
      </c>
      <c r="C474" s="8" t="s">
        <v>9</v>
      </c>
      <c r="D474" s="8" t="s">
        <v>48</v>
      </c>
      <c r="E474" s="17" t="s">
        <v>429</v>
      </c>
      <c r="F474" s="8">
        <v>722</v>
      </c>
      <c r="G474" s="12">
        <v>43340</v>
      </c>
      <c r="H474" s="11">
        <v>43339</v>
      </c>
      <c r="I474" s="9">
        <v>722</v>
      </c>
    </row>
    <row r="475" spans="1:9" ht="15.6" x14ac:dyDescent="0.3">
      <c r="A475" s="137">
        <v>446146</v>
      </c>
      <c r="B475" s="137">
        <v>361133</v>
      </c>
      <c r="C475" s="42" t="s">
        <v>9</v>
      </c>
      <c r="D475" s="42" t="s">
        <v>10</v>
      </c>
      <c r="E475" s="43">
        <v>1458924</v>
      </c>
      <c r="F475" s="42">
        <v>40</v>
      </c>
      <c r="G475" s="44">
        <v>43317</v>
      </c>
      <c r="H475" s="11">
        <v>43312</v>
      </c>
      <c r="I475" s="9">
        <v>40</v>
      </c>
    </row>
    <row r="476" spans="1:9" ht="15.6" x14ac:dyDescent="0.3">
      <c r="A476" s="136">
        <v>446146</v>
      </c>
      <c r="B476" s="136">
        <v>361133</v>
      </c>
      <c r="C476" s="8" t="s">
        <v>9</v>
      </c>
      <c r="D476" s="8" t="s">
        <v>31</v>
      </c>
      <c r="E476" s="17" t="s">
        <v>430</v>
      </c>
      <c r="F476" s="8">
        <v>90</v>
      </c>
      <c r="G476" s="12">
        <v>43307</v>
      </c>
      <c r="H476" s="11">
        <v>43306</v>
      </c>
      <c r="I476" s="9">
        <v>94</v>
      </c>
    </row>
    <row r="477" spans="1:9" ht="15.6" x14ac:dyDescent="0.3">
      <c r="A477" s="136">
        <v>446146</v>
      </c>
      <c r="B477" s="136">
        <v>361133</v>
      </c>
      <c r="C477" s="8" t="s">
        <v>9</v>
      </c>
      <c r="D477" s="8" t="s">
        <v>27</v>
      </c>
      <c r="E477" s="17" t="s">
        <v>431</v>
      </c>
      <c r="F477" s="8">
        <v>337</v>
      </c>
      <c r="G477" s="12">
        <v>43307</v>
      </c>
      <c r="H477" s="11">
        <v>43301</v>
      </c>
      <c r="I477" s="9">
        <v>354</v>
      </c>
    </row>
    <row r="478" spans="1:9" ht="15.6" x14ac:dyDescent="0.3">
      <c r="A478" s="136">
        <v>446146</v>
      </c>
      <c r="B478" s="136">
        <v>361133</v>
      </c>
      <c r="C478" s="8" t="s">
        <v>9</v>
      </c>
      <c r="D478" s="8" t="s">
        <v>13</v>
      </c>
      <c r="E478" s="17" t="s">
        <v>432</v>
      </c>
      <c r="F478" s="8">
        <v>1418</v>
      </c>
      <c r="G478" s="12">
        <v>43307</v>
      </c>
      <c r="H478" s="11">
        <v>43301</v>
      </c>
      <c r="I478" s="9">
        <v>1487</v>
      </c>
    </row>
    <row r="479" spans="1:9" ht="15.6" x14ac:dyDescent="0.3">
      <c r="A479" s="138">
        <v>446146</v>
      </c>
      <c r="B479" s="138">
        <v>361133</v>
      </c>
      <c r="C479" s="48" t="s">
        <v>9</v>
      </c>
      <c r="D479" s="9" t="s">
        <v>13</v>
      </c>
      <c r="E479" s="10" t="s">
        <v>433</v>
      </c>
      <c r="F479" s="9">
        <v>1324</v>
      </c>
      <c r="G479" s="11">
        <v>43310</v>
      </c>
      <c r="H479" s="11">
        <v>43306</v>
      </c>
      <c r="I479" s="9">
        <v>1388</v>
      </c>
    </row>
    <row r="480" spans="1:9" ht="15.6" x14ac:dyDescent="0.3">
      <c r="A480" s="136">
        <v>446146</v>
      </c>
      <c r="B480" s="136">
        <v>361133</v>
      </c>
      <c r="C480" s="8" t="s">
        <v>9</v>
      </c>
      <c r="D480" s="9" t="s">
        <v>13</v>
      </c>
      <c r="E480" s="10" t="s">
        <v>434</v>
      </c>
      <c r="F480" s="9">
        <v>910</v>
      </c>
      <c r="G480" s="11">
        <v>43310</v>
      </c>
      <c r="H480" s="11">
        <v>43306</v>
      </c>
      <c r="I480" s="9">
        <v>954</v>
      </c>
    </row>
    <row r="481" spans="1:9" ht="15.6" x14ac:dyDescent="0.3">
      <c r="A481" s="139">
        <v>446146</v>
      </c>
      <c r="B481" s="139">
        <v>361133</v>
      </c>
      <c r="C481" s="13" t="s">
        <v>9</v>
      </c>
      <c r="D481" s="24" t="s">
        <v>27</v>
      </c>
      <c r="E481" s="60" t="s">
        <v>435</v>
      </c>
      <c r="F481" s="24">
        <v>216</v>
      </c>
      <c r="G481" s="27">
        <v>43335</v>
      </c>
      <c r="H481" s="27">
        <v>43328</v>
      </c>
      <c r="I481" s="9">
        <v>226</v>
      </c>
    </row>
    <row r="482" spans="1:9" ht="15.6" x14ac:dyDescent="0.3">
      <c r="A482" s="136">
        <v>446146</v>
      </c>
      <c r="B482" s="136">
        <v>361133</v>
      </c>
      <c r="C482" s="8" t="s">
        <v>9</v>
      </c>
      <c r="D482" s="9" t="s">
        <v>13</v>
      </c>
      <c r="E482" s="10" t="s">
        <v>436</v>
      </c>
      <c r="F482" s="9">
        <v>906</v>
      </c>
      <c r="G482" s="11">
        <v>43328</v>
      </c>
      <c r="H482" s="11">
        <v>43322</v>
      </c>
      <c r="I482" s="9">
        <v>951</v>
      </c>
    </row>
    <row r="483" spans="1:9" ht="15.6" x14ac:dyDescent="0.3">
      <c r="A483" s="139">
        <v>446146</v>
      </c>
      <c r="B483" s="139">
        <v>361133</v>
      </c>
      <c r="C483" s="13" t="s">
        <v>9</v>
      </c>
      <c r="D483" s="24" t="s">
        <v>13</v>
      </c>
      <c r="E483" s="88" t="s">
        <v>437</v>
      </c>
      <c r="F483" s="24">
        <v>874</v>
      </c>
      <c r="G483" s="27">
        <v>43338</v>
      </c>
      <c r="H483" s="27">
        <v>43332</v>
      </c>
      <c r="I483" s="9">
        <v>918</v>
      </c>
    </row>
    <row r="484" spans="1:9" ht="15.6" x14ac:dyDescent="0.3">
      <c r="A484" s="140">
        <v>446146</v>
      </c>
      <c r="B484" s="140">
        <v>361133</v>
      </c>
      <c r="C484" s="118" t="s">
        <v>9</v>
      </c>
      <c r="D484" s="24" t="s">
        <v>13</v>
      </c>
      <c r="E484" s="88" t="s">
        <v>438</v>
      </c>
      <c r="F484" s="24">
        <v>566</v>
      </c>
      <c r="G484" s="27">
        <v>43338</v>
      </c>
      <c r="H484" s="27">
        <v>43332</v>
      </c>
      <c r="I484" s="9">
        <v>594</v>
      </c>
    </row>
    <row r="485" spans="1:9" ht="15.6" x14ac:dyDescent="0.3">
      <c r="A485" s="136">
        <v>446146</v>
      </c>
      <c r="B485" s="136">
        <v>361133</v>
      </c>
      <c r="C485" s="8" t="s">
        <v>9</v>
      </c>
      <c r="D485" s="8" t="s">
        <v>33</v>
      </c>
      <c r="E485" s="17" t="s">
        <v>439</v>
      </c>
      <c r="F485" s="8">
        <v>1153</v>
      </c>
      <c r="G485" s="12">
        <v>43307</v>
      </c>
      <c r="H485" s="11">
        <v>43301</v>
      </c>
      <c r="I485" s="9">
        <v>1210</v>
      </c>
    </row>
    <row r="486" spans="1:9" ht="15.6" x14ac:dyDescent="0.3">
      <c r="A486" s="969">
        <v>446146</v>
      </c>
      <c r="B486" s="969">
        <v>364518</v>
      </c>
      <c r="C486" s="959" t="s">
        <v>16</v>
      </c>
      <c r="D486" s="959" t="s">
        <v>10</v>
      </c>
      <c r="E486" s="961">
        <v>1458923</v>
      </c>
      <c r="F486" s="968">
        <v>25</v>
      </c>
      <c r="G486" s="962">
        <v>43317</v>
      </c>
      <c r="H486" s="11">
        <v>43312</v>
      </c>
      <c r="I486" s="9">
        <v>25</v>
      </c>
    </row>
    <row r="487" spans="1:9" ht="15.6" x14ac:dyDescent="0.3">
      <c r="A487" s="136">
        <v>446146</v>
      </c>
      <c r="B487" s="136">
        <v>364518</v>
      </c>
      <c r="C487" s="8" t="s">
        <v>16</v>
      </c>
      <c r="D487" s="8" t="s">
        <v>31</v>
      </c>
      <c r="E487" s="17" t="s">
        <v>440</v>
      </c>
      <c r="F487" s="8">
        <v>50</v>
      </c>
      <c r="G487" s="12">
        <v>43307</v>
      </c>
      <c r="H487" s="11">
        <v>43306</v>
      </c>
      <c r="I487" s="9">
        <v>52</v>
      </c>
    </row>
    <row r="488" spans="1:9" ht="15.6" x14ac:dyDescent="0.3">
      <c r="A488" s="969">
        <v>446146</v>
      </c>
      <c r="B488" s="969">
        <v>364518</v>
      </c>
      <c r="C488" s="959" t="s">
        <v>16</v>
      </c>
      <c r="D488" s="9" t="s">
        <v>33</v>
      </c>
      <c r="E488" s="10" t="s">
        <v>441</v>
      </c>
      <c r="F488" s="9">
        <v>67</v>
      </c>
      <c r="G488" s="11">
        <v>43328</v>
      </c>
      <c r="H488" s="11">
        <v>43322</v>
      </c>
      <c r="I488" s="9">
        <v>70</v>
      </c>
    </row>
    <row r="489" spans="1:9" ht="15.6" x14ac:dyDescent="0.3">
      <c r="A489" s="136">
        <v>446146</v>
      </c>
      <c r="B489" s="136">
        <v>364518</v>
      </c>
      <c r="C489" s="8" t="s">
        <v>16</v>
      </c>
      <c r="D489" s="8" t="s">
        <v>13</v>
      </c>
      <c r="E489" s="17" t="s">
        <v>442</v>
      </c>
      <c r="F489" s="8">
        <v>95</v>
      </c>
      <c r="G489" s="12">
        <v>43307</v>
      </c>
      <c r="H489" s="11">
        <v>43301</v>
      </c>
      <c r="I489" s="9">
        <v>99</v>
      </c>
    </row>
    <row r="490" spans="1:9" ht="15.6" x14ac:dyDescent="0.3">
      <c r="A490" s="138">
        <v>446146</v>
      </c>
      <c r="B490" s="138">
        <v>364518</v>
      </c>
      <c r="C490" s="48" t="s">
        <v>16</v>
      </c>
      <c r="D490" s="9" t="s">
        <v>13</v>
      </c>
      <c r="E490" s="10" t="s">
        <v>443</v>
      </c>
      <c r="F490" s="9">
        <v>80</v>
      </c>
      <c r="G490" s="11">
        <v>43310</v>
      </c>
      <c r="H490" s="11">
        <v>43306</v>
      </c>
      <c r="I490" s="9">
        <v>84</v>
      </c>
    </row>
    <row r="491" spans="1:9" ht="15.6" x14ac:dyDescent="0.3">
      <c r="A491" s="137">
        <v>446146</v>
      </c>
      <c r="B491" s="137">
        <v>364518</v>
      </c>
      <c r="C491" s="42" t="s">
        <v>16</v>
      </c>
      <c r="D491" s="9" t="s">
        <v>13</v>
      </c>
      <c r="E491" s="10" t="s">
        <v>444</v>
      </c>
      <c r="F491" s="9">
        <v>129</v>
      </c>
      <c r="G491" s="11">
        <v>43310</v>
      </c>
      <c r="H491" s="11">
        <v>43306</v>
      </c>
      <c r="I491" s="9">
        <v>135</v>
      </c>
    </row>
    <row r="492" spans="1:9" ht="15.6" x14ac:dyDescent="0.3">
      <c r="A492" s="136">
        <v>446146</v>
      </c>
      <c r="B492" s="136">
        <v>364518</v>
      </c>
      <c r="C492" s="8" t="s">
        <v>16</v>
      </c>
      <c r="D492" s="8" t="s">
        <v>27</v>
      </c>
      <c r="E492" s="17" t="s">
        <v>445</v>
      </c>
      <c r="F492" s="8">
        <v>119</v>
      </c>
      <c r="G492" s="12">
        <v>43307</v>
      </c>
      <c r="H492" s="11">
        <v>43301</v>
      </c>
      <c r="I492" s="9">
        <v>125</v>
      </c>
    </row>
    <row r="493" spans="1:9" ht="15.6" x14ac:dyDescent="0.3">
      <c r="A493" s="136">
        <v>446146</v>
      </c>
      <c r="B493" s="136">
        <v>364518</v>
      </c>
      <c r="C493" s="8" t="s">
        <v>16</v>
      </c>
      <c r="D493" s="8" t="s">
        <v>33</v>
      </c>
      <c r="E493" s="17" t="s">
        <v>446</v>
      </c>
      <c r="F493" s="8">
        <v>363</v>
      </c>
      <c r="G493" s="12">
        <v>43307</v>
      </c>
      <c r="H493" s="11">
        <v>43301</v>
      </c>
      <c r="I493" s="9">
        <v>381</v>
      </c>
    </row>
    <row r="494" spans="1:9" x14ac:dyDescent="0.3">
      <c r="A494" s="9" t="s">
        <v>447</v>
      </c>
      <c r="B494" s="9">
        <v>404561</v>
      </c>
      <c r="C494" s="9" t="s">
        <v>258</v>
      </c>
      <c r="D494" s="9" t="s">
        <v>13</v>
      </c>
      <c r="E494" s="10" t="s">
        <v>448</v>
      </c>
      <c r="F494" s="23">
        <v>153</v>
      </c>
      <c r="G494" s="11">
        <v>43315</v>
      </c>
      <c r="H494" s="11">
        <v>43314</v>
      </c>
      <c r="I494" s="9">
        <v>160</v>
      </c>
    </row>
    <row r="495" spans="1:9" x14ac:dyDescent="0.3">
      <c r="A495" s="9" t="s">
        <v>447</v>
      </c>
      <c r="B495" s="9">
        <v>404561</v>
      </c>
      <c r="C495" s="9" t="s">
        <v>258</v>
      </c>
      <c r="D495" s="9" t="s">
        <v>13</v>
      </c>
      <c r="E495" s="10" t="s">
        <v>449</v>
      </c>
      <c r="F495" s="62">
        <v>106</v>
      </c>
      <c r="G495" s="11">
        <v>43313</v>
      </c>
      <c r="H495" s="11">
        <v>43312</v>
      </c>
      <c r="I495" s="9">
        <v>111</v>
      </c>
    </row>
    <row r="496" spans="1:9" x14ac:dyDescent="0.3">
      <c r="A496" s="9" t="s">
        <v>447</v>
      </c>
      <c r="B496" s="9">
        <v>404561</v>
      </c>
      <c r="C496" s="9" t="s">
        <v>258</v>
      </c>
      <c r="D496" s="9" t="s">
        <v>13</v>
      </c>
      <c r="E496" s="10" t="s">
        <v>450</v>
      </c>
      <c r="F496" s="62">
        <v>191</v>
      </c>
      <c r="G496" s="11">
        <v>43312</v>
      </c>
      <c r="H496" s="11">
        <v>43311</v>
      </c>
      <c r="I496" s="9">
        <v>200</v>
      </c>
    </row>
    <row r="497" spans="1:9" x14ac:dyDescent="0.3">
      <c r="A497" s="9" t="s">
        <v>447</v>
      </c>
      <c r="B497" s="9">
        <v>404561</v>
      </c>
      <c r="C497" s="9" t="s">
        <v>258</v>
      </c>
      <c r="D497" s="9" t="s">
        <v>27</v>
      </c>
      <c r="E497" s="10" t="s">
        <v>451</v>
      </c>
      <c r="F497" s="62">
        <v>75</v>
      </c>
      <c r="G497" s="11">
        <v>43313</v>
      </c>
      <c r="H497" s="11">
        <v>43316</v>
      </c>
      <c r="I497" s="9">
        <v>78</v>
      </c>
    </row>
    <row r="498" spans="1:9" x14ac:dyDescent="0.3">
      <c r="A498" s="9" t="s">
        <v>447</v>
      </c>
      <c r="B498" s="9">
        <v>404561</v>
      </c>
      <c r="C498" s="9" t="s">
        <v>258</v>
      </c>
      <c r="D498" s="9" t="s">
        <v>31</v>
      </c>
      <c r="E498" s="10" t="s">
        <v>452</v>
      </c>
      <c r="F498" s="62">
        <v>37</v>
      </c>
      <c r="G498" s="11">
        <v>43313</v>
      </c>
      <c r="H498" s="11">
        <v>43316</v>
      </c>
      <c r="I498" s="9">
        <v>38</v>
      </c>
    </row>
    <row r="499" spans="1:9" x14ac:dyDescent="0.3">
      <c r="A499" s="9" t="s">
        <v>447</v>
      </c>
      <c r="B499" s="9">
        <v>404561</v>
      </c>
      <c r="C499" s="9" t="s">
        <v>258</v>
      </c>
      <c r="D499" s="9" t="s">
        <v>33</v>
      </c>
      <c r="E499" s="10" t="s">
        <v>453</v>
      </c>
      <c r="F499" s="62">
        <v>188</v>
      </c>
      <c r="G499" s="11">
        <v>43315</v>
      </c>
      <c r="H499" s="11">
        <v>43314</v>
      </c>
      <c r="I499" s="9">
        <v>197</v>
      </c>
    </row>
    <row r="500" spans="1:9" x14ac:dyDescent="0.3">
      <c r="A500" s="9" t="s">
        <v>447</v>
      </c>
      <c r="B500" s="9">
        <v>404561</v>
      </c>
      <c r="C500" s="9" t="s">
        <v>258</v>
      </c>
      <c r="D500" s="9" t="s">
        <v>31</v>
      </c>
      <c r="E500" s="10" t="s">
        <v>454</v>
      </c>
      <c r="F500" s="62">
        <v>37</v>
      </c>
      <c r="G500" s="11">
        <v>43313</v>
      </c>
      <c r="H500" s="11">
        <v>43316</v>
      </c>
      <c r="I500" s="9">
        <v>38</v>
      </c>
    </row>
    <row r="501" spans="1:9" x14ac:dyDescent="0.3">
      <c r="A501" s="9" t="s">
        <v>447</v>
      </c>
      <c r="B501" s="9">
        <v>404561</v>
      </c>
      <c r="C501" s="9" t="s">
        <v>258</v>
      </c>
      <c r="D501" s="9" t="s">
        <v>33</v>
      </c>
      <c r="E501" s="10" t="s">
        <v>455</v>
      </c>
      <c r="F501" s="62">
        <v>188</v>
      </c>
      <c r="G501" s="11">
        <v>43315</v>
      </c>
      <c r="H501" s="11">
        <v>43314</v>
      </c>
      <c r="I501" s="9">
        <v>197</v>
      </c>
    </row>
    <row r="502" spans="1:9" x14ac:dyDescent="0.3">
      <c r="A502" s="9" t="s">
        <v>447</v>
      </c>
      <c r="B502" s="9">
        <v>404561</v>
      </c>
      <c r="C502" s="9" t="s">
        <v>258</v>
      </c>
      <c r="D502" s="9" t="s">
        <v>27</v>
      </c>
      <c r="E502" s="10" t="s">
        <v>456</v>
      </c>
      <c r="F502" s="62">
        <v>75</v>
      </c>
      <c r="G502" s="11">
        <v>43313</v>
      </c>
      <c r="H502" s="11">
        <v>43316</v>
      </c>
      <c r="I502" s="9">
        <v>78</v>
      </c>
    </row>
    <row r="503" spans="1:9" x14ac:dyDescent="0.3">
      <c r="A503" s="9" t="s">
        <v>447</v>
      </c>
      <c r="B503" s="9">
        <v>404561</v>
      </c>
      <c r="C503" s="9" t="s">
        <v>258</v>
      </c>
      <c r="D503" s="9" t="s">
        <v>13</v>
      </c>
      <c r="E503" s="10" t="s">
        <v>457</v>
      </c>
      <c r="F503" s="62">
        <v>148</v>
      </c>
      <c r="G503" s="11">
        <v>43315</v>
      </c>
      <c r="H503" s="11">
        <v>43315</v>
      </c>
      <c r="I503" s="9">
        <v>155</v>
      </c>
    </row>
    <row r="504" spans="1:9" x14ac:dyDescent="0.3">
      <c r="A504" s="9" t="s">
        <v>447</v>
      </c>
      <c r="B504" s="9">
        <v>404561</v>
      </c>
      <c r="C504" s="9" t="s">
        <v>258</v>
      </c>
      <c r="D504" s="9" t="s">
        <v>13</v>
      </c>
      <c r="E504" s="10" t="s">
        <v>458</v>
      </c>
      <c r="F504" s="62">
        <v>115</v>
      </c>
      <c r="G504" s="11">
        <v>43313</v>
      </c>
      <c r="H504" s="11">
        <v>43312</v>
      </c>
      <c r="I504" s="9">
        <v>120</v>
      </c>
    </row>
    <row r="505" spans="1:9" x14ac:dyDescent="0.3">
      <c r="A505" s="9" t="s">
        <v>447</v>
      </c>
      <c r="B505" s="9">
        <v>404561</v>
      </c>
      <c r="C505" s="9" t="s">
        <v>258</v>
      </c>
      <c r="D505" s="9" t="s">
        <v>13</v>
      </c>
      <c r="E505" s="10" t="s">
        <v>459</v>
      </c>
      <c r="F505" s="62">
        <v>187</v>
      </c>
      <c r="G505" s="11">
        <v>43312</v>
      </c>
      <c r="H505" s="11">
        <v>43311</v>
      </c>
      <c r="I505" s="9">
        <v>196</v>
      </c>
    </row>
    <row r="506" spans="1:9" x14ac:dyDescent="0.3">
      <c r="A506" s="9" t="s">
        <v>447</v>
      </c>
      <c r="B506" s="9">
        <v>404561</v>
      </c>
      <c r="C506" s="9" t="s">
        <v>258</v>
      </c>
      <c r="D506" s="9" t="s">
        <v>13</v>
      </c>
      <c r="E506" s="15" t="s">
        <v>460</v>
      </c>
      <c r="F506" s="9">
        <v>14</v>
      </c>
      <c r="G506" s="11">
        <v>43322</v>
      </c>
      <c r="H506" s="11">
        <v>43321</v>
      </c>
      <c r="I506" s="9">
        <v>14</v>
      </c>
    </row>
    <row r="507" spans="1:9" x14ac:dyDescent="0.3">
      <c r="A507" s="9" t="s">
        <v>447</v>
      </c>
      <c r="B507" s="9">
        <v>404561</v>
      </c>
      <c r="C507" s="9" t="s">
        <v>258</v>
      </c>
      <c r="D507" s="9" t="s">
        <v>13</v>
      </c>
      <c r="E507" s="15" t="s">
        <v>461</v>
      </c>
      <c r="F507" s="9">
        <v>19</v>
      </c>
      <c r="G507" s="11">
        <v>43320</v>
      </c>
      <c r="H507" s="11">
        <v>43319</v>
      </c>
      <c r="I507" s="9">
        <v>18</v>
      </c>
    </row>
    <row r="508" spans="1:9" x14ac:dyDescent="0.3">
      <c r="A508" s="9" t="s">
        <v>447</v>
      </c>
      <c r="B508" s="9">
        <v>404561</v>
      </c>
      <c r="C508" s="9" t="s">
        <v>258</v>
      </c>
      <c r="D508" s="9" t="s">
        <v>13</v>
      </c>
      <c r="E508" s="15" t="s">
        <v>462</v>
      </c>
      <c r="F508" s="9">
        <v>19</v>
      </c>
      <c r="G508" s="11">
        <v>43319</v>
      </c>
      <c r="H508" s="11">
        <v>43318</v>
      </c>
      <c r="I508" s="9">
        <v>18</v>
      </c>
    </row>
    <row r="509" spans="1:9" x14ac:dyDescent="0.3">
      <c r="A509" s="24" t="s">
        <v>447</v>
      </c>
      <c r="B509" s="24">
        <v>417716</v>
      </c>
      <c r="C509" s="24" t="s">
        <v>258</v>
      </c>
      <c r="D509" s="24" t="s">
        <v>31</v>
      </c>
      <c r="E509" s="88" t="s">
        <v>463</v>
      </c>
      <c r="F509" s="24">
        <v>40</v>
      </c>
      <c r="G509" s="27">
        <v>43313</v>
      </c>
      <c r="H509" s="27">
        <v>43361</v>
      </c>
      <c r="I509" s="24">
        <v>42</v>
      </c>
    </row>
    <row r="510" spans="1:9" x14ac:dyDescent="0.3">
      <c r="A510" s="24" t="s">
        <v>447</v>
      </c>
      <c r="B510" s="24">
        <v>417716</v>
      </c>
      <c r="C510" s="24" t="s">
        <v>258</v>
      </c>
      <c r="D510" s="24" t="s">
        <v>31</v>
      </c>
      <c r="E510" s="88" t="s">
        <v>464</v>
      </c>
      <c r="F510" s="24">
        <v>40</v>
      </c>
      <c r="G510" s="27">
        <v>43313</v>
      </c>
      <c r="H510" s="27">
        <v>43361</v>
      </c>
      <c r="I510" s="24">
        <v>42</v>
      </c>
    </row>
    <row r="511" spans="1:9" x14ac:dyDescent="0.3">
      <c r="A511" s="24" t="s">
        <v>447</v>
      </c>
      <c r="B511" s="24">
        <v>417716</v>
      </c>
      <c r="C511" s="24" t="s">
        <v>258</v>
      </c>
      <c r="D511" s="24" t="s">
        <v>27</v>
      </c>
      <c r="E511" s="88" t="s">
        <v>465</v>
      </c>
      <c r="F511" s="24">
        <v>80</v>
      </c>
      <c r="G511" s="27">
        <v>43313</v>
      </c>
      <c r="H511" s="27">
        <v>43361</v>
      </c>
      <c r="I511" s="24">
        <v>84</v>
      </c>
    </row>
    <row r="512" spans="1:9" x14ac:dyDescent="0.3">
      <c r="A512" s="24" t="s">
        <v>447</v>
      </c>
      <c r="B512" s="24">
        <v>417716</v>
      </c>
      <c r="C512" s="24" t="s">
        <v>258</v>
      </c>
      <c r="D512" s="24" t="s">
        <v>27</v>
      </c>
      <c r="E512" s="88" t="s">
        <v>466</v>
      </c>
      <c r="F512" s="24">
        <v>80</v>
      </c>
      <c r="G512" s="27">
        <v>43313</v>
      </c>
      <c r="H512" s="27">
        <v>43361</v>
      </c>
      <c r="I512" s="24">
        <v>81</v>
      </c>
    </row>
    <row r="513" spans="1:9" x14ac:dyDescent="0.3">
      <c r="A513" s="24" t="s">
        <v>447</v>
      </c>
      <c r="B513" s="24">
        <v>417716</v>
      </c>
      <c r="C513" s="24" t="s">
        <v>258</v>
      </c>
      <c r="D513" s="24" t="s">
        <v>33</v>
      </c>
      <c r="E513" s="88" t="s">
        <v>467</v>
      </c>
      <c r="F513" s="24">
        <v>200</v>
      </c>
      <c r="G513" s="27">
        <v>43315</v>
      </c>
      <c r="H513" s="27">
        <v>43361</v>
      </c>
      <c r="I513" s="24">
        <v>208</v>
      </c>
    </row>
    <row r="514" spans="1:9" x14ac:dyDescent="0.3">
      <c r="A514" s="24" t="s">
        <v>447</v>
      </c>
      <c r="B514" s="24">
        <v>417716</v>
      </c>
      <c r="C514" s="24" t="s">
        <v>258</v>
      </c>
      <c r="D514" s="24" t="s">
        <v>33</v>
      </c>
      <c r="E514" s="88" t="s">
        <v>468</v>
      </c>
      <c r="F514" s="24">
        <v>200</v>
      </c>
      <c r="G514" s="27">
        <v>43315</v>
      </c>
      <c r="H514" s="27">
        <v>43361</v>
      </c>
      <c r="I514" s="24">
        <v>210</v>
      </c>
    </row>
    <row r="515" spans="1:9" x14ac:dyDescent="0.3">
      <c r="A515" s="9" t="s">
        <v>447</v>
      </c>
      <c r="B515" s="9">
        <v>417716</v>
      </c>
      <c r="C515" s="9" t="s">
        <v>258</v>
      </c>
      <c r="D515" s="9" t="s">
        <v>13</v>
      </c>
      <c r="E515" s="86" t="s">
        <v>469</v>
      </c>
      <c r="F515" s="9">
        <v>165</v>
      </c>
      <c r="G515" s="11">
        <v>43315</v>
      </c>
      <c r="H515" s="11">
        <v>43374</v>
      </c>
      <c r="I515" s="24">
        <v>159</v>
      </c>
    </row>
    <row r="516" spans="1:9" x14ac:dyDescent="0.3">
      <c r="A516" s="9" t="s">
        <v>447</v>
      </c>
      <c r="B516" s="9">
        <v>417716</v>
      </c>
      <c r="C516" s="9" t="s">
        <v>258</v>
      </c>
      <c r="D516" s="9" t="s">
        <v>13</v>
      </c>
      <c r="E516" s="86" t="s">
        <v>470</v>
      </c>
      <c r="F516" s="9">
        <v>110</v>
      </c>
      <c r="G516" s="11">
        <v>43313</v>
      </c>
      <c r="H516" s="11">
        <v>43374</v>
      </c>
      <c r="I516" s="24">
        <v>107</v>
      </c>
    </row>
    <row r="517" spans="1:9" x14ac:dyDescent="0.3">
      <c r="A517" s="9" t="s">
        <v>447</v>
      </c>
      <c r="B517" s="9">
        <v>417716</v>
      </c>
      <c r="C517" s="9" t="s">
        <v>258</v>
      </c>
      <c r="D517" s="9" t="s">
        <v>13</v>
      </c>
      <c r="E517" s="86" t="s">
        <v>471</v>
      </c>
      <c r="F517" s="9">
        <v>205</v>
      </c>
      <c r="G517" s="11">
        <v>43312</v>
      </c>
      <c r="H517" s="11">
        <v>43370</v>
      </c>
      <c r="I517" s="9">
        <v>196</v>
      </c>
    </row>
    <row r="518" spans="1:9" x14ac:dyDescent="0.3">
      <c r="A518" s="24" t="s">
        <v>447</v>
      </c>
      <c r="B518" s="24">
        <v>417716</v>
      </c>
      <c r="C518" s="24" t="s">
        <v>258</v>
      </c>
      <c r="D518" s="24" t="s">
        <v>13</v>
      </c>
      <c r="E518" s="88" t="s">
        <v>472</v>
      </c>
      <c r="F518" s="24">
        <v>167</v>
      </c>
      <c r="G518" s="27">
        <v>43315</v>
      </c>
      <c r="H518" s="27">
        <v>43361</v>
      </c>
      <c r="I518" s="24">
        <v>168</v>
      </c>
    </row>
    <row r="519" spans="1:9" x14ac:dyDescent="0.3">
      <c r="A519" s="24" t="s">
        <v>447</v>
      </c>
      <c r="B519" s="24">
        <v>417716</v>
      </c>
      <c r="C519" s="24" t="s">
        <v>258</v>
      </c>
      <c r="D519" s="24" t="s">
        <v>13</v>
      </c>
      <c r="E519" s="88" t="s">
        <v>473</v>
      </c>
      <c r="F519" s="24">
        <v>109</v>
      </c>
      <c r="G519" s="27">
        <v>43313</v>
      </c>
      <c r="H519" s="27">
        <v>43362</v>
      </c>
      <c r="I519" s="24">
        <v>108</v>
      </c>
    </row>
    <row r="520" spans="1:9" x14ac:dyDescent="0.3">
      <c r="A520" s="24" t="s">
        <v>447</v>
      </c>
      <c r="B520" s="24">
        <v>417716</v>
      </c>
      <c r="C520" s="24" t="s">
        <v>258</v>
      </c>
      <c r="D520" s="24" t="s">
        <v>13</v>
      </c>
      <c r="E520" s="88" t="s">
        <v>474</v>
      </c>
      <c r="F520" s="24">
        <v>204</v>
      </c>
      <c r="G520" s="27">
        <v>43312</v>
      </c>
      <c r="H520" s="27">
        <v>43361</v>
      </c>
      <c r="I520" s="24">
        <v>204</v>
      </c>
    </row>
    <row r="521" spans="1:9" x14ac:dyDescent="0.3">
      <c r="A521" s="141">
        <v>432735</v>
      </c>
      <c r="B521" s="142">
        <v>425425</v>
      </c>
      <c r="C521" s="142" t="s">
        <v>475</v>
      </c>
      <c r="D521" s="142" t="s">
        <v>48</v>
      </c>
      <c r="E521" s="143" t="s">
        <v>476</v>
      </c>
      <c r="F521" s="142">
        <v>88</v>
      </c>
      <c r="G521" s="144">
        <v>43641</v>
      </c>
      <c r="H521" s="145">
        <v>43634</v>
      </c>
      <c r="I521" s="146">
        <v>88</v>
      </c>
    </row>
    <row r="522" spans="1:9" x14ac:dyDescent="0.3">
      <c r="A522" s="147">
        <v>432735</v>
      </c>
      <c r="B522" s="148">
        <v>425425</v>
      </c>
      <c r="C522" s="148" t="s">
        <v>475</v>
      </c>
      <c r="D522" s="148" t="s">
        <v>48</v>
      </c>
      <c r="E522" s="149" t="s">
        <v>477</v>
      </c>
      <c r="F522" s="148">
        <v>288</v>
      </c>
      <c r="G522" s="150">
        <v>43634</v>
      </c>
      <c r="H522" s="151">
        <v>43643</v>
      </c>
      <c r="I522" s="147">
        <v>288</v>
      </c>
    </row>
    <row r="523" spans="1:9" x14ac:dyDescent="0.3">
      <c r="A523" s="152">
        <v>432735</v>
      </c>
      <c r="B523" s="153">
        <v>425425</v>
      </c>
      <c r="C523" s="153" t="s">
        <v>475</v>
      </c>
      <c r="D523" s="153" t="s">
        <v>48</v>
      </c>
      <c r="E523" s="154" t="s">
        <v>478</v>
      </c>
      <c r="F523" s="153">
        <v>76</v>
      </c>
      <c r="G523" s="155">
        <v>43682</v>
      </c>
      <c r="H523" s="156">
        <v>43676</v>
      </c>
      <c r="I523" s="152">
        <v>76</v>
      </c>
    </row>
    <row r="524" spans="1:9" x14ac:dyDescent="0.3">
      <c r="A524" s="147">
        <v>432735</v>
      </c>
      <c r="B524" s="148">
        <v>425425</v>
      </c>
      <c r="C524" s="148" t="s">
        <v>475</v>
      </c>
      <c r="D524" s="148" t="s">
        <v>48</v>
      </c>
      <c r="E524" s="149" t="s">
        <v>479</v>
      </c>
      <c r="F524" s="148">
        <v>95</v>
      </c>
      <c r="G524" s="150">
        <v>43640</v>
      </c>
      <c r="H524" s="151">
        <v>43634</v>
      </c>
      <c r="I524" s="147">
        <v>95</v>
      </c>
    </row>
    <row r="525" spans="1:9" x14ac:dyDescent="0.3">
      <c r="A525" s="147">
        <v>432735</v>
      </c>
      <c r="B525" s="148">
        <v>425425</v>
      </c>
      <c r="C525" s="148" t="s">
        <v>475</v>
      </c>
      <c r="D525" s="148" t="s">
        <v>48</v>
      </c>
      <c r="E525" s="149" t="s">
        <v>480</v>
      </c>
      <c r="F525" s="148">
        <v>8</v>
      </c>
      <c r="G525" s="150">
        <v>43669</v>
      </c>
      <c r="H525" s="151">
        <v>43663</v>
      </c>
      <c r="I525" s="147">
        <v>8</v>
      </c>
    </row>
    <row r="526" spans="1:9" x14ac:dyDescent="0.3">
      <c r="A526" s="147">
        <v>432735</v>
      </c>
      <c r="B526" s="148">
        <v>425425</v>
      </c>
      <c r="C526" s="148" t="s">
        <v>475</v>
      </c>
      <c r="D526" s="148" t="s">
        <v>481</v>
      </c>
      <c r="E526" s="149" t="s">
        <v>482</v>
      </c>
      <c r="F526" s="148">
        <v>137</v>
      </c>
      <c r="G526" s="150">
        <v>43622</v>
      </c>
      <c r="H526" s="151">
        <v>43609</v>
      </c>
      <c r="I526" s="147">
        <v>139</v>
      </c>
    </row>
    <row r="527" spans="1:9" x14ac:dyDescent="0.3">
      <c r="A527" s="147">
        <v>432735</v>
      </c>
      <c r="B527" s="148">
        <v>425425</v>
      </c>
      <c r="C527" s="148" t="s">
        <v>475</v>
      </c>
      <c r="D527" s="148" t="s">
        <v>483</v>
      </c>
      <c r="E527" s="149" t="s">
        <v>484</v>
      </c>
      <c r="F527" s="148">
        <v>50</v>
      </c>
      <c r="G527" s="150">
        <v>43622</v>
      </c>
      <c r="H527" s="151">
        <v>43609</v>
      </c>
      <c r="I527" s="147">
        <v>50</v>
      </c>
    </row>
    <row r="528" spans="1:9" x14ac:dyDescent="0.3">
      <c r="A528" s="147">
        <v>432735</v>
      </c>
      <c r="B528" s="148">
        <v>425425</v>
      </c>
      <c r="C528" s="148" t="s">
        <v>475</v>
      </c>
      <c r="D528" s="148" t="s">
        <v>13</v>
      </c>
      <c r="E528" s="149" t="s">
        <v>485</v>
      </c>
      <c r="F528" s="148">
        <v>674</v>
      </c>
      <c r="G528" s="150">
        <v>43615</v>
      </c>
      <c r="H528" s="151">
        <v>43609</v>
      </c>
      <c r="I528" s="147">
        <v>693</v>
      </c>
    </row>
    <row r="529" spans="1:9" x14ac:dyDescent="0.3">
      <c r="A529" s="147">
        <v>432735</v>
      </c>
      <c r="B529" s="148">
        <v>425425</v>
      </c>
      <c r="C529" s="148" t="s">
        <v>475</v>
      </c>
      <c r="D529" s="148" t="s">
        <v>13</v>
      </c>
      <c r="E529" s="149" t="s">
        <v>486</v>
      </c>
      <c r="F529" s="148">
        <v>874</v>
      </c>
      <c r="G529" s="150">
        <v>43615</v>
      </c>
      <c r="H529" s="151">
        <v>43609</v>
      </c>
      <c r="I529" s="147">
        <v>903</v>
      </c>
    </row>
    <row r="530" spans="1:9" x14ac:dyDescent="0.3">
      <c r="A530" s="147">
        <v>432735</v>
      </c>
      <c r="B530" s="148">
        <v>425425</v>
      </c>
      <c r="C530" s="148" t="s">
        <v>475</v>
      </c>
      <c r="D530" s="148" t="s">
        <v>13</v>
      </c>
      <c r="E530" s="149" t="s">
        <v>487</v>
      </c>
      <c r="F530" s="148">
        <v>837</v>
      </c>
      <c r="G530" s="150">
        <v>43625</v>
      </c>
      <c r="H530" s="151">
        <v>43612</v>
      </c>
      <c r="I530" s="147">
        <v>837</v>
      </c>
    </row>
    <row r="531" spans="1:9" x14ac:dyDescent="0.3">
      <c r="A531" s="147">
        <v>432735</v>
      </c>
      <c r="B531" s="148">
        <v>425425</v>
      </c>
      <c r="C531" s="148" t="s">
        <v>475</v>
      </c>
      <c r="D531" s="148" t="s">
        <v>13</v>
      </c>
      <c r="E531" s="149" t="s">
        <v>488</v>
      </c>
      <c r="F531" s="148">
        <v>567</v>
      </c>
      <c r="G531" s="150">
        <v>43625</v>
      </c>
      <c r="H531" s="151">
        <v>43612</v>
      </c>
      <c r="I531" s="147">
        <v>567</v>
      </c>
    </row>
    <row r="532" spans="1:9" x14ac:dyDescent="0.3">
      <c r="A532" s="147">
        <v>432735</v>
      </c>
      <c r="B532" s="148">
        <v>425425</v>
      </c>
      <c r="C532" s="148" t="s">
        <v>475</v>
      </c>
      <c r="D532" s="148" t="s">
        <v>48</v>
      </c>
      <c r="E532" s="149" t="s">
        <v>489</v>
      </c>
      <c r="F532" s="148">
        <v>376</v>
      </c>
      <c r="G532" s="150">
        <v>43640</v>
      </c>
      <c r="H532" s="151">
        <v>43634</v>
      </c>
      <c r="I532" s="147">
        <v>376</v>
      </c>
    </row>
    <row r="533" spans="1:9" x14ac:dyDescent="0.3">
      <c r="A533" s="147">
        <v>432735</v>
      </c>
      <c r="B533" s="148">
        <v>425425</v>
      </c>
      <c r="C533" s="148" t="s">
        <v>475</v>
      </c>
      <c r="D533" s="148" t="s">
        <v>48</v>
      </c>
      <c r="E533" s="149" t="s">
        <v>490</v>
      </c>
      <c r="F533" s="148">
        <v>144</v>
      </c>
      <c r="G533" s="150">
        <v>43662</v>
      </c>
      <c r="H533" s="151">
        <v>43656</v>
      </c>
      <c r="I533" s="147">
        <v>144</v>
      </c>
    </row>
    <row r="534" spans="1:9" x14ac:dyDescent="0.3">
      <c r="A534" s="147">
        <v>432735</v>
      </c>
      <c r="B534" s="148">
        <v>425425</v>
      </c>
      <c r="C534" s="148" t="s">
        <v>475</v>
      </c>
      <c r="D534" s="148" t="s">
        <v>48</v>
      </c>
      <c r="E534" s="149" t="s">
        <v>491</v>
      </c>
      <c r="F534" s="148">
        <v>42</v>
      </c>
      <c r="G534" s="150">
        <v>43668</v>
      </c>
      <c r="H534" s="151">
        <v>43663</v>
      </c>
      <c r="I534" s="147">
        <v>42</v>
      </c>
    </row>
    <row r="535" spans="1:9" x14ac:dyDescent="0.3">
      <c r="A535" s="147">
        <v>432735</v>
      </c>
      <c r="B535" s="148">
        <v>425425</v>
      </c>
      <c r="C535" s="148" t="s">
        <v>475</v>
      </c>
      <c r="D535" s="157" t="s">
        <v>481</v>
      </c>
      <c r="E535" s="158" t="s">
        <v>492</v>
      </c>
      <c r="F535" s="157">
        <v>55</v>
      </c>
      <c r="G535" s="159">
        <v>43699</v>
      </c>
      <c r="H535" s="151">
        <v>43693</v>
      </c>
      <c r="I535" s="147">
        <v>55</v>
      </c>
    </row>
    <row r="536" spans="1:9" x14ac:dyDescent="0.3">
      <c r="A536" s="147">
        <v>432735</v>
      </c>
      <c r="B536" s="148">
        <v>425425</v>
      </c>
      <c r="C536" s="148" t="s">
        <v>475</v>
      </c>
      <c r="D536" s="157" t="s">
        <v>481</v>
      </c>
      <c r="E536" s="158" t="s">
        <v>493</v>
      </c>
      <c r="F536" s="157">
        <v>274</v>
      </c>
      <c r="G536" s="159">
        <v>43671</v>
      </c>
      <c r="H536" s="151">
        <v>43665</v>
      </c>
      <c r="I536" s="147">
        <v>269</v>
      </c>
    </row>
    <row r="537" spans="1:9" x14ac:dyDescent="0.3">
      <c r="A537" s="152">
        <v>432735</v>
      </c>
      <c r="B537" s="153">
        <v>425425</v>
      </c>
      <c r="C537" s="153" t="s">
        <v>475</v>
      </c>
      <c r="D537" s="148" t="s">
        <v>13</v>
      </c>
      <c r="E537" s="160" t="s">
        <v>494</v>
      </c>
      <c r="F537" s="161">
        <v>231</v>
      </c>
      <c r="G537" s="162">
        <v>43692</v>
      </c>
      <c r="H537" s="156">
        <v>43686</v>
      </c>
      <c r="I537" s="152">
        <v>231</v>
      </c>
    </row>
    <row r="538" spans="1:9" x14ac:dyDescent="0.3">
      <c r="A538" s="147">
        <v>432735</v>
      </c>
      <c r="B538" s="148">
        <v>425425</v>
      </c>
      <c r="C538" s="148" t="s">
        <v>475</v>
      </c>
      <c r="D538" s="148" t="s">
        <v>483</v>
      </c>
      <c r="E538" s="158" t="s">
        <v>495</v>
      </c>
      <c r="F538" s="157">
        <v>84</v>
      </c>
      <c r="G538" s="159">
        <v>43671</v>
      </c>
      <c r="H538" s="151">
        <v>43665</v>
      </c>
      <c r="I538" s="147">
        <v>84</v>
      </c>
    </row>
    <row r="539" spans="1:9" x14ac:dyDescent="0.3">
      <c r="A539" s="152">
        <v>432735</v>
      </c>
      <c r="B539" s="153">
        <v>425425</v>
      </c>
      <c r="C539" s="153" t="s">
        <v>475</v>
      </c>
      <c r="D539" s="148" t="s">
        <v>13</v>
      </c>
      <c r="E539" s="160" t="s">
        <v>496</v>
      </c>
      <c r="F539" s="161">
        <v>160</v>
      </c>
      <c r="G539" s="162">
        <v>43692</v>
      </c>
      <c r="H539" s="156">
        <v>43686</v>
      </c>
      <c r="I539" s="152">
        <v>160</v>
      </c>
    </row>
    <row r="540" spans="1:9" x14ac:dyDescent="0.3">
      <c r="A540" s="147">
        <v>432735</v>
      </c>
      <c r="B540" s="148">
        <v>425425</v>
      </c>
      <c r="C540" s="148" t="s">
        <v>475</v>
      </c>
      <c r="D540" s="157" t="s">
        <v>13</v>
      </c>
      <c r="E540" s="158" t="s">
        <v>497</v>
      </c>
      <c r="F540" s="157">
        <v>147</v>
      </c>
      <c r="G540" s="159">
        <v>43702</v>
      </c>
      <c r="H540" s="151">
        <v>43698</v>
      </c>
      <c r="I540" s="147">
        <v>154</v>
      </c>
    </row>
    <row r="541" spans="1:9" x14ac:dyDescent="0.3">
      <c r="A541" s="147">
        <v>432735</v>
      </c>
      <c r="B541" s="148">
        <v>425425</v>
      </c>
      <c r="C541" s="148" t="s">
        <v>475</v>
      </c>
      <c r="D541" s="157" t="s">
        <v>13</v>
      </c>
      <c r="E541" s="158" t="s">
        <v>498</v>
      </c>
      <c r="F541" s="157">
        <v>104</v>
      </c>
      <c r="G541" s="159">
        <v>43702</v>
      </c>
      <c r="H541" s="151">
        <v>43698</v>
      </c>
      <c r="I541" s="147">
        <v>108</v>
      </c>
    </row>
    <row r="542" spans="1:9" x14ac:dyDescent="0.3">
      <c r="A542" s="147">
        <v>432735</v>
      </c>
      <c r="B542" s="148">
        <v>425425</v>
      </c>
      <c r="C542" s="148" t="s">
        <v>475</v>
      </c>
      <c r="D542" s="148" t="s">
        <v>13</v>
      </c>
      <c r="E542" s="158" t="s">
        <v>499</v>
      </c>
      <c r="F542" s="157">
        <v>782</v>
      </c>
      <c r="G542" s="159">
        <v>43664</v>
      </c>
      <c r="H542" s="151">
        <v>43658</v>
      </c>
      <c r="I542" s="147">
        <v>766</v>
      </c>
    </row>
    <row r="543" spans="1:9" x14ac:dyDescent="0.3">
      <c r="A543" s="147">
        <v>432735</v>
      </c>
      <c r="B543" s="148">
        <v>425425</v>
      </c>
      <c r="C543" s="148" t="s">
        <v>475</v>
      </c>
      <c r="D543" s="148" t="s">
        <v>13</v>
      </c>
      <c r="E543" s="158" t="s">
        <v>500</v>
      </c>
      <c r="F543" s="157">
        <v>1181</v>
      </c>
      <c r="G543" s="159">
        <v>43664</v>
      </c>
      <c r="H543" s="151">
        <v>43658</v>
      </c>
      <c r="I543" s="147">
        <v>1161</v>
      </c>
    </row>
    <row r="544" spans="1:9" x14ac:dyDescent="0.3">
      <c r="A544" s="147">
        <v>432735</v>
      </c>
      <c r="B544" s="148">
        <v>425425</v>
      </c>
      <c r="C544" s="148" t="s">
        <v>475</v>
      </c>
      <c r="D544" s="157" t="s">
        <v>13</v>
      </c>
      <c r="E544" s="158" t="s">
        <v>501</v>
      </c>
      <c r="F544" s="157">
        <v>1153</v>
      </c>
      <c r="G544" s="159">
        <v>43674</v>
      </c>
      <c r="H544" s="151">
        <v>43670</v>
      </c>
      <c r="I544" s="147">
        <v>1153</v>
      </c>
    </row>
    <row r="545" spans="1:9" x14ac:dyDescent="0.3">
      <c r="A545" s="147">
        <v>432735</v>
      </c>
      <c r="B545" s="148">
        <v>425425</v>
      </c>
      <c r="C545" s="148" t="s">
        <v>475</v>
      </c>
      <c r="D545" s="157" t="s">
        <v>13</v>
      </c>
      <c r="E545" s="158" t="s">
        <v>502</v>
      </c>
      <c r="F545" s="157">
        <v>768</v>
      </c>
      <c r="G545" s="159">
        <v>43674</v>
      </c>
      <c r="H545" s="151">
        <v>43670</v>
      </c>
      <c r="I545" s="147">
        <v>768</v>
      </c>
    </row>
    <row r="546" spans="1:9" x14ac:dyDescent="0.3">
      <c r="A546" s="147">
        <v>432735</v>
      </c>
      <c r="B546" s="148">
        <v>431090</v>
      </c>
      <c r="C546" s="148" t="s">
        <v>503</v>
      </c>
      <c r="D546" s="148" t="s">
        <v>13</v>
      </c>
      <c r="E546" s="149" t="s">
        <v>504</v>
      </c>
      <c r="F546" s="148">
        <v>160</v>
      </c>
      <c r="G546" s="150">
        <v>43643</v>
      </c>
      <c r="H546" s="151">
        <v>43637</v>
      </c>
      <c r="I546" s="147">
        <v>164</v>
      </c>
    </row>
    <row r="547" spans="1:9" x14ac:dyDescent="0.3">
      <c r="A547" s="147">
        <v>432735</v>
      </c>
      <c r="B547" s="148">
        <v>431090</v>
      </c>
      <c r="C547" s="148" t="s">
        <v>503</v>
      </c>
      <c r="D547" s="148" t="s">
        <v>13</v>
      </c>
      <c r="E547" s="163" t="s">
        <v>505</v>
      </c>
      <c r="F547" s="157">
        <v>4</v>
      </c>
      <c r="G547" s="159">
        <v>43643</v>
      </c>
      <c r="H547" s="151">
        <v>43650</v>
      </c>
      <c r="I547" s="147">
        <v>4</v>
      </c>
    </row>
    <row r="548" spans="1:9" x14ac:dyDescent="0.3">
      <c r="A548" s="147">
        <v>432735</v>
      </c>
      <c r="B548" s="148">
        <v>431090</v>
      </c>
      <c r="C548" s="148" t="s">
        <v>503</v>
      </c>
      <c r="D548" s="157" t="s">
        <v>13</v>
      </c>
      <c r="E548" s="163" t="s">
        <v>506</v>
      </c>
      <c r="F548" s="157">
        <v>21</v>
      </c>
      <c r="G548" s="159">
        <v>43653</v>
      </c>
      <c r="H548" s="151">
        <v>43649</v>
      </c>
      <c r="I548" s="147">
        <v>21</v>
      </c>
    </row>
    <row r="549" spans="1:9" x14ac:dyDescent="0.3">
      <c r="A549" s="147">
        <v>432735</v>
      </c>
      <c r="B549" s="148">
        <v>431090</v>
      </c>
      <c r="C549" s="148" t="s">
        <v>503</v>
      </c>
      <c r="D549" s="148" t="s">
        <v>13</v>
      </c>
      <c r="E549" s="163" t="s">
        <v>507</v>
      </c>
      <c r="F549" s="157">
        <v>75</v>
      </c>
      <c r="G549" s="159">
        <v>43653</v>
      </c>
      <c r="H549" s="151">
        <v>43648</v>
      </c>
      <c r="I549" s="147">
        <v>75</v>
      </c>
    </row>
    <row r="550" spans="1:9" x14ac:dyDescent="0.3">
      <c r="A550" s="147">
        <v>432735</v>
      </c>
      <c r="B550" s="148">
        <v>431090</v>
      </c>
      <c r="C550" s="148" t="s">
        <v>503</v>
      </c>
      <c r="D550" s="148" t="s">
        <v>481</v>
      </c>
      <c r="E550" s="149" t="s">
        <v>508</v>
      </c>
      <c r="F550" s="148">
        <v>100</v>
      </c>
      <c r="G550" s="150">
        <v>43622</v>
      </c>
      <c r="H550" s="151">
        <v>43609</v>
      </c>
      <c r="I550" s="147">
        <v>100</v>
      </c>
    </row>
    <row r="551" spans="1:9" x14ac:dyDescent="0.3">
      <c r="A551" s="147">
        <v>432735</v>
      </c>
      <c r="B551" s="148">
        <v>431090</v>
      </c>
      <c r="C551" s="148" t="s">
        <v>503</v>
      </c>
      <c r="D551" s="148" t="s">
        <v>13</v>
      </c>
      <c r="E551" s="149" t="s">
        <v>509</v>
      </c>
      <c r="F551" s="148">
        <v>192</v>
      </c>
      <c r="G551" s="150">
        <v>43671</v>
      </c>
      <c r="H551" s="151">
        <v>43665</v>
      </c>
      <c r="I551" s="147">
        <v>196</v>
      </c>
    </row>
    <row r="552" spans="1:9" x14ac:dyDescent="0.3">
      <c r="A552" s="147">
        <v>432735</v>
      </c>
      <c r="B552" s="148">
        <v>431090</v>
      </c>
      <c r="C552" s="148" t="s">
        <v>503</v>
      </c>
      <c r="D552" s="148" t="s">
        <v>13</v>
      </c>
      <c r="E552" s="149" t="s">
        <v>510</v>
      </c>
      <c r="F552" s="148">
        <v>144</v>
      </c>
      <c r="G552" s="150">
        <v>43615</v>
      </c>
      <c r="H552" s="151">
        <v>43609</v>
      </c>
      <c r="I552" s="147">
        <v>148</v>
      </c>
    </row>
    <row r="553" spans="1:9" x14ac:dyDescent="0.3">
      <c r="A553" s="147">
        <v>432735</v>
      </c>
      <c r="B553" s="148">
        <v>431090</v>
      </c>
      <c r="C553" s="148" t="s">
        <v>503</v>
      </c>
      <c r="D553" s="148" t="s">
        <v>483</v>
      </c>
      <c r="E553" s="149" t="s">
        <v>511</v>
      </c>
      <c r="F553" s="148">
        <v>100</v>
      </c>
      <c r="G553" s="150">
        <v>43650</v>
      </c>
      <c r="H553" s="151">
        <v>43644</v>
      </c>
      <c r="I553" s="147">
        <v>100</v>
      </c>
    </row>
    <row r="554" spans="1:9" x14ac:dyDescent="0.3">
      <c r="A554" s="147">
        <v>432735</v>
      </c>
      <c r="B554" s="148">
        <v>431090</v>
      </c>
      <c r="C554" s="148" t="s">
        <v>503</v>
      </c>
      <c r="D554" s="148" t="s">
        <v>13</v>
      </c>
      <c r="E554" s="149" t="s">
        <v>512</v>
      </c>
      <c r="F554" s="148">
        <v>1</v>
      </c>
      <c r="G554" s="150">
        <v>43615</v>
      </c>
      <c r="H554" s="151">
        <v>43609</v>
      </c>
      <c r="I554" s="147">
        <v>1</v>
      </c>
    </row>
    <row r="555" spans="1:9" x14ac:dyDescent="0.3">
      <c r="A555" s="147">
        <v>432735</v>
      </c>
      <c r="B555" s="148">
        <v>431090</v>
      </c>
      <c r="C555" s="148" t="s">
        <v>503</v>
      </c>
      <c r="D555" s="157" t="s">
        <v>13</v>
      </c>
      <c r="E555" s="149" t="s">
        <v>513</v>
      </c>
      <c r="F555" s="148">
        <v>7</v>
      </c>
      <c r="G555" s="150">
        <v>43625</v>
      </c>
      <c r="H555" s="151">
        <v>43612</v>
      </c>
      <c r="I555" s="147">
        <v>7</v>
      </c>
    </row>
    <row r="556" spans="1:9" x14ac:dyDescent="0.3">
      <c r="A556" s="147">
        <v>432735</v>
      </c>
      <c r="B556" s="148">
        <v>431090</v>
      </c>
      <c r="C556" s="148" t="s">
        <v>503</v>
      </c>
      <c r="D556" s="148" t="s">
        <v>13</v>
      </c>
      <c r="E556" s="149" t="s">
        <v>514</v>
      </c>
      <c r="F556" s="148">
        <v>92</v>
      </c>
      <c r="G556" s="150">
        <v>43625</v>
      </c>
      <c r="H556" s="151">
        <v>43612</v>
      </c>
      <c r="I556" s="147">
        <v>94</v>
      </c>
    </row>
    <row r="557" spans="1:9" x14ac:dyDescent="0.3">
      <c r="A557" s="147">
        <v>432735</v>
      </c>
      <c r="B557" s="148">
        <v>431090</v>
      </c>
      <c r="C557" s="148" t="s">
        <v>503</v>
      </c>
      <c r="D557" s="148" t="s">
        <v>483</v>
      </c>
      <c r="E557" s="158" t="s">
        <v>515</v>
      </c>
      <c r="F557" s="157">
        <v>50</v>
      </c>
      <c r="G557" s="159">
        <v>43671</v>
      </c>
      <c r="H557" s="151">
        <v>43665</v>
      </c>
      <c r="I557" s="147">
        <v>50</v>
      </c>
    </row>
    <row r="558" spans="1:9" x14ac:dyDescent="0.3">
      <c r="A558" s="147">
        <v>432735</v>
      </c>
      <c r="B558" s="148">
        <v>431090</v>
      </c>
      <c r="C558" s="148" t="s">
        <v>503</v>
      </c>
      <c r="D558" s="157" t="s">
        <v>481</v>
      </c>
      <c r="E558" s="158" t="s">
        <v>516</v>
      </c>
      <c r="F558" s="157">
        <v>50</v>
      </c>
      <c r="G558" s="159">
        <v>43671</v>
      </c>
      <c r="H558" s="151">
        <v>43665</v>
      </c>
      <c r="I558" s="147">
        <v>52</v>
      </c>
    </row>
    <row r="559" spans="1:9" x14ac:dyDescent="0.3">
      <c r="A559" s="147">
        <v>432735</v>
      </c>
      <c r="B559" s="148">
        <v>431090</v>
      </c>
      <c r="C559" s="148" t="s">
        <v>503</v>
      </c>
      <c r="D559" s="148" t="s">
        <v>13</v>
      </c>
      <c r="E559" s="158" t="s">
        <v>517</v>
      </c>
      <c r="F559" s="157">
        <v>12</v>
      </c>
      <c r="G559" s="159">
        <v>43664</v>
      </c>
      <c r="H559" s="151">
        <v>43658</v>
      </c>
      <c r="I559" s="147">
        <v>12</v>
      </c>
    </row>
    <row r="560" spans="1:9" x14ac:dyDescent="0.3">
      <c r="A560" s="147">
        <v>432735</v>
      </c>
      <c r="B560" s="148">
        <v>431090</v>
      </c>
      <c r="C560" s="148" t="s">
        <v>503</v>
      </c>
      <c r="D560" s="157" t="s">
        <v>13</v>
      </c>
      <c r="E560" s="158" t="s">
        <v>518</v>
      </c>
      <c r="F560" s="157">
        <v>34</v>
      </c>
      <c r="G560" s="159">
        <v>43674</v>
      </c>
      <c r="H560" s="151">
        <v>43670</v>
      </c>
      <c r="I560" s="147">
        <v>34</v>
      </c>
    </row>
    <row r="561" spans="1:9" x14ac:dyDescent="0.3">
      <c r="A561" s="147">
        <v>432735</v>
      </c>
      <c r="B561" s="148">
        <v>431090</v>
      </c>
      <c r="C561" s="148" t="s">
        <v>503</v>
      </c>
      <c r="D561" s="157" t="s">
        <v>13</v>
      </c>
      <c r="E561" s="158" t="s">
        <v>519</v>
      </c>
      <c r="F561" s="157">
        <v>57</v>
      </c>
      <c r="G561" s="159">
        <v>43674</v>
      </c>
      <c r="H561" s="151">
        <v>43670</v>
      </c>
      <c r="I561" s="147">
        <v>59</v>
      </c>
    </row>
    <row r="562" spans="1:9" ht="15" thickBot="1" x14ac:dyDescent="0.35">
      <c r="A562" s="147">
        <v>432735</v>
      </c>
      <c r="B562" s="148">
        <v>431090</v>
      </c>
      <c r="C562" s="148" t="s">
        <v>503</v>
      </c>
      <c r="D562" s="148" t="s">
        <v>13</v>
      </c>
      <c r="E562" s="158" t="s">
        <v>520</v>
      </c>
      <c r="F562" s="157">
        <v>168</v>
      </c>
      <c r="G562" s="159">
        <v>43664</v>
      </c>
      <c r="H562" s="151">
        <v>43658</v>
      </c>
      <c r="I562" s="147">
        <v>174</v>
      </c>
    </row>
    <row r="563" spans="1:9" x14ac:dyDescent="0.3">
      <c r="A563" s="164">
        <v>490276</v>
      </c>
      <c r="B563" s="165">
        <v>493530</v>
      </c>
      <c r="C563" s="165" t="s">
        <v>475</v>
      </c>
      <c r="D563" s="165" t="s">
        <v>48</v>
      </c>
      <c r="E563" s="166" t="s">
        <v>521</v>
      </c>
      <c r="F563" s="165">
        <v>234</v>
      </c>
      <c r="G563" s="167">
        <v>43605</v>
      </c>
      <c r="H563" s="168">
        <v>43607</v>
      </c>
      <c r="I563" s="169">
        <v>234</v>
      </c>
    </row>
    <row r="564" spans="1:9" x14ac:dyDescent="0.3">
      <c r="A564" s="170">
        <v>490276</v>
      </c>
      <c r="B564" s="148">
        <v>493530</v>
      </c>
      <c r="C564" s="148" t="s">
        <v>475</v>
      </c>
      <c r="D564" s="148" t="s">
        <v>48</v>
      </c>
      <c r="E564" s="149" t="s">
        <v>522</v>
      </c>
      <c r="F564" s="148">
        <v>353</v>
      </c>
      <c r="G564" s="150">
        <v>43606</v>
      </c>
      <c r="H564" s="151">
        <v>43607</v>
      </c>
      <c r="I564" s="147">
        <v>353</v>
      </c>
    </row>
    <row r="565" spans="1:9" x14ac:dyDescent="0.3">
      <c r="A565" s="171">
        <v>490276</v>
      </c>
      <c r="B565" s="172">
        <v>493530</v>
      </c>
      <c r="C565" s="172" t="s">
        <v>475</v>
      </c>
      <c r="D565" s="148" t="s">
        <v>481</v>
      </c>
      <c r="E565" s="173" t="s">
        <v>523</v>
      </c>
      <c r="F565" s="172">
        <v>604</v>
      </c>
      <c r="G565" s="174">
        <v>43608</v>
      </c>
      <c r="H565" s="175">
        <v>43602</v>
      </c>
      <c r="I565" s="176">
        <v>614</v>
      </c>
    </row>
    <row r="566" spans="1:9" x14ac:dyDescent="0.3">
      <c r="A566" s="171">
        <v>490276</v>
      </c>
      <c r="B566" s="172">
        <v>493530</v>
      </c>
      <c r="C566" s="172" t="s">
        <v>475</v>
      </c>
      <c r="D566" s="148" t="s">
        <v>13</v>
      </c>
      <c r="E566" s="173" t="s">
        <v>524</v>
      </c>
      <c r="F566" s="172">
        <v>2591</v>
      </c>
      <c r="G566" s="174">
        <v>43601</v>
      </c>
      <c r="H566" s="175">
        <v>43602</v>
      </c>
      <c r="I566" s="176">
        <v>2568</v>
      </c>
    </row>
    <row r="567" spans="1:9" x14ac:dyDescent="0.3">
      <c r="A567" s="171">
        <v>490276</v>
      </c>
      <c r="B567" s="172">
        <v>493530</v>
      </c>
      <c r="C567" s="172" t="s">
        <v>475</v>
      </c>
      <c r="D567" s="148" t="s">
        <v>483</v>
      </c>
      <c r="E567" s="173" t="s">
        <v>525</v>
      </c>
      <c r="F567" s="172">
        <v>342</v>
      </c>
      <c r="G567" s="174">
        <v>43608</v>
      </c>
      <c r="H567" s="175">
        <v>43602</v>
      </c>
      <c r="I567" s="176">
        <v>348</v>
      </c>
    </row>
    <row r="568" spans="1:9" x14ac:dyDescent="0.3">
      <c r="A568" s="171">
        <v>490276</v>
      </c>
      <c r="B568" s="172">
        <v>493530</v>
      </c>
      <c r="C568" s="172" t="s">
        <v>475</v>
      </c>
      <c r="D568" s="148" t="s">
        <v>13</v>
      </c>
      <c r="E568" s="173" t="s">
        <v>526</v>
      </c>
      <c r="F568" s="172">
        <v>2031</v>
      </c>
      <c r="G568" s="174">
        <v>43601</v>
      </c>
      <c r="H568" s="175">
        <v>43602</v>
      </c>
      <c r="I568" s="176">
        <v>2058</v>
      </c>
    </row>
    <row r="569" spans="1:9" x14ac:dyDescent="0.3">
      <c r="A569" s="170">
        <v>490276</v>
      </c>
      <c r="B569" s="148">
        <v>493530</v>
      </c>
      <c r="C569" s="148" t="s">
        <v>475</v>
      </c>
      <c r="D569" s="157" t="s">
        <v>13</v>
      </c>
      <c r="E569" s="149" t="s">
        <v>527</v>
      </c>
      <c r="F569" s="148">
        <f>2117-1449</f>
        <v>668</v>
      </c>
      <c r="G569" s="150">
        <v>43611</v>
      </c>
      <c r="H569" s="151">
        <v>43607</v>
      </c>
      <c r="I569" s="147">
        <v>646</v>
      </c>
    </row>
    <row r="570" spans="1:9" x14ac:dyDescent="0.3">
      <c r="A570" s="171">
        <v>490276</v>
      </c>
      <c r="B570" s="172">
        <v>493530</v>
      </c>
      <c r="C570" s="172" t="s">
        <v>475</v>
      </c>
      <c r="D570" s="157" t="s">
        <v>13</v>
      </c>
      <c r="E570" s="173" t="s">
        <v>528</v>
      </c>
      <c r="F570" s="172">
        <v>1449</v>
      </c>
      <c r="G570" s="174">
        <v>43641</v>
      </c>
      <c r="H570" s="175">
        <v>43640</v>
      </c>
      <c r="I570" s="176">
        <v>1513</v>
      </c>
    </row>
    <row r="571" spans="1:9" x14ac:dyDescent="0.3">
      <c r="A571" s="170">
        <v>490276</v>
      </c>
      <c r="B571" s="148">
        <v>493530</v>
      </c>
      <c r="C571" s="148" t="s">
        <v>475</v>
      </c>
      <c r="D571" s="148" t="s">
        <v>13</v>
      </c>
      <c r="E571" s="149" t="s">
        <v>529</v>
      </c>
      <c r="F571" s="148">
        <v>1465</v>
      </c>
      <c r="G571" s="150">
        <v>43611</v>
      </c>
      <c r="H571" s="151">
        <v>43607</v>
      </c>
      <c r="I571" s="147">
        <v>1465</v>
      </c>
    </row>
    <row r="572" spans="1:9" x14ac:dyDescent="0.3">
      <c r="A572" s="170">
        <v>490276</v>
      </c>
      <c r="B572" s="148">
        <v>493530</v>
      </c>
      <c r="C572" s="148" t="s">
        <v>475</v>
      </c>
      <c r="D572" s="148" t="s">
        <v>11</v>
      </c>
      <c r="E572" s="149" t="s">
        <v>530</v>
      </c>
      <c r="F572" s="148">
        <v>116</v>
      </c>
      <c r="G572" s="150">
        <v>43626</v>
      </c>
      <c r="H572" s="151">
        <v>43612</v>
      </c>
      <c r="I572" s="147">
        <v>120</v>
      </c>
    </row>
    <row r="573" spans="1:9" x14ac:dyDescent="0.3">
      <c r="A573" s="170">
        <v>490276</v>
      </c>
      <c r="B573" s="148">
        <v>493530</v>
      </c>
      <c r="C573" s="148" t="s">
        <v>475</v>
      </c>
      <c r="D573" s="148" t="s">
        <v>48</v>
      </c>
      <c r="E573" s="149" t="s">
        <v>531</v>
      </c>
      <c r="F573" s="148">
        <v>481</v>
      </c>
      <c r="G573" s="150">
        <v>43605</v>
      </c>
      <c r="H573" s="151">
        <v>43607</v>
      </c>
      <c r="I573" s="147">
        <v>481</v>
      </c>
    </row>
    <row r="574" spans="1:9" x14ac:dyDescent="0.3">
      <c r="A574" s="170">
        <v>490276</v>
      </c>
      <c r="B574" s="148">
        <v>493530</v>
      </c>
      <c r="C574" s="148" t="s">
        <v>475</v>
      </c>
      <c r="D574" s="148" t="s">
        <v>48</v>
      </c>
      <c r="E574" s="149" t="s">
        <v>532</v>
      </c>
      <c r="F574" s="148">
        <v>60</v>
      </c>
      <c r="G574" s="150">
        <v>43605</v>
      </c>
      <c r="H574" s="151">
        <v>43607</v>
      </c>
      <c r="I574" s="147">
        <v>60</v>
      </c>
    </row>
    <row r="575" spans="1:9" x14ac:dyDescent="0.3">
      <c r="A575" s="170">
        <v>490276</v>
      </c>
      <c r="B575" s="148">
        <v>493530</v>
      </c>
      <c r="C575" s="148" t="s">
        <v>475</v>
      </c>
      <c r="D575" s="148" t="s">
        <v>48</v>
      </c>
      <c r="E575" s="149" t="s">
        <v>533</v>
      </c>
      <c r="F575" s="148">
        <v>288</v>
      </c>
      <c r="G575" s="150">
        <v>43608</v>
      </c>
      <c r="H575" s="151">
        <v>43607</v>
      </c>
      <c r="I575" s="147">
        <v>288</v>
      </c>
    </row>
    <row r="576" spans="1:9" x14ac:dyDescent="0.3">
      <c r="A576" s="170">
        <v>490276</v>
      </c>
      <c r="B576" s="148">
        <v>493530</v>
      </c>
      <c r="C576" s="148" t="s">
        <v>475</v>
      </c>
      <c r="D576" s="153" t="s">
        <v>48</v>
      </c>
      <c r="E576" s="149" t="s">
        <v>534</v>
      </c>
      <c r="F576" s="148">
        <v>33</v>
      </c>
      <c r="G576" s="150">
        <v>43626</v>
      </c>
      <c r="H576" s="151">
        <v>43612</v>
      </c>
      <c r="I576" s="147">
        <v>33</v>
      </c>
    </row>
    <row r="577" spans="1:9" x14ac:dyDescent="0.3">
      <c r="A577" s="170">
        <v>490276</v>
      </c>
      <c r="B577" s="148">
        <v>493530</v>
      </c>
      <c r="C577" s="148" t="s">
        <v>475</v>
      </c>
      <c r="D577" s="148" t="s">
        <v>13</v>
      </c>
      <c r="E577" s="163" t="s">
        <v>535</v>
      </c>
      <c r="F577" s="177">
        <v>430</v>
      </c>
      <c r="G577" s="159">
        <v>43629</v>
      </c>
      <c r="H577" s="151">
        <v>43614</v>
      </c>
      <c r="I577" s="147">
        <v>430</v>
      </c>
    </row>
    <row r="578" spans="1:9" x14ac:dyDescent="0.3">
      <c r="A578" s="171">
        <v>490276</v>
      </c>
      <c r="B578" s="172">
        <v>493530</v>
      </c>
      <c r="C578" s="172" t="s">
        <v>475</v>
      </c>
      <c r="D578" s="157" t="s">
        <v>13</v>
      </c>
      <c r="E578" s="178" t="s">
        <v>536</v>
      </c>
      <c r="F578" s="179">
        <v>438</v>
      </c>
      <c r="G578" s="180">
        <v>43639</v>
      </c>
      <c r="H578" s="175">
        <v>43635</v>
      </c>
      <c r="I578" s="176">
        <v>438</v>
      </c>
    </row>
    <row r="579" spans="1:9" x14ac:dyDescent="0.3">
      <c r="A579" s="171">
        <v>490276</v>
      </c>
      <c r="B579" s="172">
        <v>493530</v>
      </c>
      <c r="C579" s="172" t="s">
        <v>475</v>
      </c>
      <c r="D579" s="148" t="s">
        <v>13</v>
      </c>
      <c r="E579" s="178" t="s">
        <v>537</v>
      </c>
      <c r="F579" s="179">
        <v>303</v>
      </c>
      <c r="G579" s="180">
        <v>43639</v>
      </c>
      <c r="H579" s="175">
        <v>43635</v>
      </c>
      <c r="I579" s="176">
        <v>303</v>
      </c>
    </row>
    <row r="580" spans="1:9" x14ac:dyDescent="0.3">
      <c r="A580" s="170">
        <v>490276</v>
      </c>
      <c r="B580" s="148">
        <v>493530</v>
      </c>
      <c r="C580" s="148" t="s">
        <v>475</v>
      </c>
      <c r="D580" s="148" t="s">
        <v>13</v>
      </c>
      <c r="E580" s="149" t="s">
        <v>538</v>
      </c>
      <c r="F580" s="148">
        <v>627</v>
      </c>
      <c r="G580" s="150">
        <v>43629</v>
      </c>
      <c r="H580" s="151">
        <v>43614</v>
      </c>
      <c r="I580" s="147">
        <v>619</v>
      </c>
    </row>
    <row r="581" spans="1:9" x14ac:dyDescent="0.3">
      <c r="A581" s="171">
        <v>490276</v>
      </c>
      <c r="B581" s="172">
        <v>493530</v>
      </c>
      <c r="C581" s="172" t="s">
        <v>475</v>
      </c>
      <c r="D581" s="148" t="s">
        <v>481</v>
      </c>
      <c r="E581" s="178" t="s">
        <v>539</v>
      </c>
      <c r="F581" s="172">
        <v>124</v>
      </c>
      <c r="G581" s="174">
        <v>43636</v>
      </c>
      <c r="H581" s="175">
        <v>43630</v>
      </c>
      <c r="I581" s="176">
        <v>124</v>
      </c>
    </row>
    <row r="582" spans="1:9" x14ac:dyDescent="0.3">
      <c r="A582" s="170">
        <v>490276</v>
      </c>
      <c r="B582" s="148">
        <v>494240</v>
      </c>
      <c r="C582" s="148" t="s">
        <v>503</v>
      </c>
      <c r="D582" s="148" t="s">
        <v>48</v>
      </c>
      <c r="E582" s="149" t="s">
        <v>540</v>
      </c>
      <c r="F582" s="148">
        <v>68</v>
      </c>
      <c r="G582" s="150">
        <v>43606</v>
      </c>
      <c r="H582" s="151">
        <v>43607</v>
      </c>
      <c r="I582" s="147">
        <v>68</v>
      </c>
    </row>
    <row r="583" spans="1:9" x14ac:dyDescent="0.3">
      <c r="A583" s="171">
        <v>490276</v>
      </c>
      <c r="B583" s="172">
        <v>494240</v>
      </c>
      <c r="C583" s="172" t="s">
        <v>503</v>
      </c>
      <c r="D583" s="148" t="s">
        <v>13</v>
      </c>
      <c r="E583" s="173" t="s">
        <v>541</v>
      </c>
      <c r="F583" s="172">
        <v>449</v>
      </c>
      <c r="G583" s="174">
        <v>43601</v>
      </c>
      <c r="H583" s="175">
        <v>43602</v>
      </c>
      <c r="I583" s="176">
        <v>463</v>
      </c>
    </row>
    <row r="584" spans="1:9" x14ac:dyDescent="0.3">
      <c r="A584" s="171">
        <v>490276</v>
      </c>
      <c r="B584" s="172">
        <v>494240</v>
      </c>
      <c r="C584" s="172" t="s">
        <v>503</v>
      </c>
      <c r="D584" s="148" t="s">
        <v>483</v>
      </c>
      <c r="E584" s="173" t="s">
        <v>542</v>
      </c>
      <c r="F584" s="172">
        <v>150</v>
      </c>
      <c r="G584" s="174">
        <v>43608</v>
      </c>
      <c r="H584" s="175">
        <v>43602</v>
      </c>
      <c r="I584" s="176">
        <v>256</v>
      </c>
    </row>
    <row r="585" spans="1:9" x14ac:dyDescent="0.3">
      <c r="A585" s="170">
        <v>490276</v>
      </c>
      <c r="B585" s="148">
        <v>494240</v>
      </c>
      <c r="C585" s="148" t="s">
        <v>503</v>
      </c>
      <c r="D585" s="148" t="s">
        <v>48</v>
      </c>
      <c r="E585" s="149" t="s">
        <v>543</v>
      </c>
      <c r="F585" s="148">
        <v>39</v>
      </c>
      <c r="G585" s="150">
        <v>43605</v>
      </c>
      <c r="H585" s="151">
        <v>43607</v>
      </c>
      <c r="I585" s="147">
        <v>39</v>
      </c>
    </row>
    <row r="586" spans="1:9" ht="15" thickBot="1" x14ac:dyDescent="0.35">
      <c r="A586" s="170">
        <v>490276</v>
      </c>
      <c r="B586" s="148">
        <v>494240</v>
      </c>
      <c r="C586" s="148" t="s">
        <v>503</v>
      </c>
      <c r="D586" s="148" t="s">
        <v>13</v>
      </c>
      <c r="E586" s="163" t="s">
        <v>544</v>
      </c>
      <c r="F586" s="148">
        <v>59</v>
      </c>
      <c r="G586" s="150">
        <v>43629</v>
      </c>
      <c r="H586" s="151">
        <v>43614</v>
      </c>
      <c r="I586" s="147">
        <v>60</v>
      </c>
    </row>
    <row r="587" spans="1:9" x14ac:dyDescent="0.3">
      <c r="A587" s="181">
        <v>490281</v>
      </c>
      <c r="B587" s="165">
        <v>493515</v>
      </c>
      <c r="C587" s="165" t="s">
        <v>475</v>
      </c>
      <c r="D587" s="165" t="s">
        <v>48</v>
      </c>
      <c r="E587" s="166" t="s">
        <v>545</v>
      </c>
      <c r="F587" s="165">
        <v>156</v>
      </c>
      <c r="G587" s="167">
        <v>43605</v>
      </c>
      <c r="H587" s="168">
        <v>43607</v>
      </c>
      <c r="I587" s="169">
        <v>156</v>
      </c>
    </row>
    <row r="588" spans="1:9" x14ac:dyDescent="0.3">
      <c r="A588" s="170">
        <v>490281</v>
      </c>
      <c r="B588" s="148">
        <v>493515</v>
      </c>
      <c r="C588" s="148" t="s">
        <v>475</v>
      </c>
      <c r="D588" s="148" t="s">
        <v>48</v>
      </c>
      <c r="E588" s="149" t="s">
        <v>546</v>
      </c>
      <c r="F588" s="148">
        <v>469</v>
      </c>
      <c r="G588" s="150">
        <v>43606</v>
      </c>
      <c r="H588" s="151">
        <v>43607</v>
      </c>
      <c r="I588" s="147">
        <v>469</v>
      </c>
    </row>
    <row r="589" spans="1:9" x14ac:dyDescent="0.3">
      <c r="A589" s="170">
        <v>490281</v>
      </c>
      <c r="B589" s="148">
        <v>493515</v>
      </c>
      <c r="C589" s="148" t="s">
        <v>475</v>
      </c>
      <c r="D589" s="157" t="s">
        <v>48</v>
      </c>
      <c r="E589" s="163">
        <v>1514354</v>
      </c>
      <c r="F589" s="182">
        <v>480</v>
      </c>
      <c r="G589" s="159">
        <v>43641</v>
      </c>
      <c r="H589" s="151">
        <v>43634</v>
      </c>
      <c r="I589" s="147">
        <v>480</v>
      </c>
    </row>
    <row r="590" spans="1:9" x14ac:dyDescent="0.3">
      <c r="A590" s="171">
        <v>490281</v>
      </c>
      <c r="B590" s="172">
        <v>493515</v>
      </c>
      <c r="C590" s="172" t="s">
        <v>475</v>
      </c>
      <c r="D590" s="148" t="s">
        <v>13</v>
      </c>
      <c r="E590" s="173" t="s">
        <v>547</v>
      </c>
      <c r="F590" s="172">
        <v>1456</v>
      </c>
      <c r="G590" s="174">
        <v>43601</v>
      </c>
      <c r="H590" s="175">
        <v>43602</v>
      </c>
      <c r="I590" s="176">
        <v>1526</v>
      </c>
    </row>
    <row r="591" spans="1:9" x14ac:dyDescent="0.3">
      <c r="A591" s="171">
        <v>490281</v>
      </c>
      <c r="B591" s="172">
        <v>493515</v>
      </c>
      <c r="C591" s="172" t="s">
        <v>475</v>
      </c>
      <c r="D591" s="148" t="s">
        <v>13</v>
      </c>
      <c r="E591" s="173" t="s">
        <v>548</v>
      </c>
      <c r="F591" s="172">
        <v>918</v>
      </c>
      <c r="G591" s="174">
        <v>43601</v>
      </c>
      <c r="H591" s="175">
        <v>43602</v>
      </c>
      <c r="I591" s="176">
        <v>959</v>
      </c>
    </row>
    <row r="592" spans="1:9" x14ac:dyDescent="0.3">
      <c r="A592" s="170">
        <v>490281</v>
      </c>
      <c r="B592" s="148">
        <v>493515</v>
      </c>
      <c r="C592" s="148" t="s">
        <v>475</v>
      </c>
      <c r="D592" s="157" t="s">
        <v>13</v>
      </c>
      <c r="E592" s="149" t="s">
        <v>549</v>
      </c>
      <c r="F592" s="148">
        <v>1118</v>
      </c>
      <c r="G592" s="150">
        <v>43611</v>
      </c>
      <c r="H592" s="151">
        <v>43607</v>
      </c>
      <c r="I592" s="147">
        <v>1149</v>
      </c>
    </row>
    <row r="593" spans="1:9" x14ac:dyDescent="0.3">
      <c r="A593" s="170">
        <v>490281</v>
      </c>
      <c r="B593" s="148">
        <v>493515</v>
      </c>
      <c r="C593" s="148" t="s">
        <v>475</v>
      </c>
      <c r="D593" s="148" t="s">
        <v>13</v>
      </c>
      <c r="E593" s="149" t="s">
        <v>550</v>
      </c>
      <c r="F593" s="148">
        <v>783</v>
      </c>
      <c r="G593" s="150">
        <v>43611</v>
      </c>
      <c r="H593" s="151">
        <v>43607</v>
      </c>
      <c r="I593" s="147">
        <v>803</v>
      </c>
    </row>
    <row r="594" spans="1:9" x14ac:dyDescent="0.3">
      <c r="A594" s="171">
        <v>490281</v>
      </c>
      <c r="B594" s="172">
        <v>493515</v>
      </c>
      <c r="C594" s="172" t="s">
        <v>475</v>
      </c>
      <c r="D594" s="148" t="s">
        <v>483</v>
      </c>
      <c r="E594" s="173" t="s">
        <v>551</v>
      </c>
      <c r="F594" s="172">
        <v>163</v>
      </c>
      <c r="G594" s="174">
        <v>43608</v>
      </c>
      <c r="H594" s="175">
        <v>43602</v>
      </c>
      <c r="I594" s="176">
        <v>170</v>
      </c>
    </row>
    <row r="595" spans="1:9" x14ac:dyDescent="0.3">
      <c r="A595" s="171">
        <v>490281</v>
      </c>
      <c r="B595" s="172">
        <v>493515</v>
      </c>
      <c r="C595" s="172" t="s">
        <v>475</v>
      </c>
      <c r="D595" s="148" t="s">
        <v>481</v>
      </c>
      <c r="E595" s="173" t="s">
        <v>552</v>
      </c>
      <c r="F595" s="172">
        <v>218</v>
      </c>
      <c r="G595" s="174">
        <v>43608</v>
      </c>
      <c r="H595" s="175">
        <v>43602</v>
      </c>
      <c r="I595" s="176">
        <v>228</v>
      </c>
    </row>
    <row r="596" spans="1:9" x14ac:dyDescent="0.3">
      <c r="A596" s="171">
        <v>490281</v>
      </c>
      <c r="B596" s="172">
        <v>493515</v>
      </c>
      <c r="C596" s="172" t="s">
        <v>475</v>
      </c>
      <c r="D596" s="148" t="s">
        <v>13</v>
      </c>
      <c r="E596" s="173" t="s">
        <v>553</v>
      </c>
      <c r="F596" s="172">
        <v>1397</v>
      </c>
      <c r="G596" s="174">
        <v>43601</v>
      </c>
      <c r="H596" s="175">
        <v>43602</v>
      </c>
      <c r="I596" s="176">
        <v>1454</v>
      </c>
    </row>
    <row r="597" spans="1:9" x14ac:dyDescent="0.3">
      <c r="A597" s="170">
        <v>490281</v>
      </c>
      <c r="B597" s="148">
        <v>493515</v>
      </c>
      <c r="C597" s="148" t="s">
        <v>475</v>
      </c>
      <c r="D597" s="148" t="s">
        <v>13</v>
      </c>
      <c r="E597" s="149" t="s">
        <v>554</v>
      </c>
      <c r="F597" s="148">
        <v>1665</v>
      </c>
      <c r="G597" s="150">
        <v>43611</v>
      </c>
      <c r="H597" s="151">
        <v>43607</v>
      </c>
      <c r="I597" s="147">
        <v>1720</v>
      </c>
    </row>
    <row r="598" spans="1:9" x14ac:dyDescent="0.3">
      <c r="A598" s="170">
        <v>490281</v>
      </c>
      <c r="B598" s="148">
        <v>493515</v>
      </c>
      <c r="C598" s="148" t="s">
        <v>475</v>
      </c>
      <c r="D598" s="148" t="s">
        <v>13</v>
      </c>
      <c r="E598" s="149" t="s">
        <v>555</v>
      </c>
      <c r="F598" s="148">
        <v>1211</v>
      </c>
      <c r="G598" s="150">
        <v>43611</v>
      </c>
      <c r="H598" s="151">
        <v>43607</v>
      </c>
      <c r="I598" s="147">
        <v>1245</v>
      </c>
    </row>
    <row r="599" spans="1:9" x14ac:dyDescent="0.3">
      <c r="A599" s="171">
        <v>490281</v>
      </c>
      <c r="B599" s="172">
        <v>493515</v>
      </c>
      <c r="C599" s="172" t="s">
        <v>475</v>
      </c>
      <c r="D599" s="148" t="s">
        <v>13</v>
      </c>
      <c r="E599" s="173" t="s">
        <v>556</v>
      </c>
      <c r="F599" s="172">
        <v>3028</v>
      </c>
      <c r="G599" s="174">
        <v>43601</v>
      </c>
      <c r="H599" s="175">
        <v>43602</v>
      </c>
      <c r="I599" s="176">
        <v>3155</v>
      </c>
    </row>
    <row r="600" spans="1:9" x14ac:dyDescent="0.3">
      <c r="A600" s="171">
        <v>490281</v>
      </c>
      <c r="B600" s="172">
        <v>493515</v>
      </c>
      <c r="C600" s="172" t="s">
        <v>475</v>
      </c>
      <c r="D600" s="148" t="s">
        <v>483</v>
      </c>
      <c r="E600" s="173" t="s">
        <v>557</v>
      </c>
      <c r="F600" s="172">
        <v>479</v>
      </c>
      <c r="G600" s="174">
        <v>43608</v>
      </c>
      <c r="H600" s="175">
        <v>43602</v>
      </c>
      <c r="I600" s="176">
        <v>498</v>
      </c>
    </row>
    <row r="601" spans="1:9" x14ac:dyDescent="0.3">
      <c r="A601" s="171">
        <v>490281</v>
      </c>
      <c r="B601" s="172">
        <v>493515</v>
      </c>
      <c r="C601" s="172" t="s">
        <v>475</v>
      </c>
      <c r="D601" s="148" t="s">
        <v>481</v>
      </c>
      <c r="E601" s="173" t="s">
        <v>558</v>
      </c>
      <c r="F601" s="172">
        <v>390</v>
      </c>
      <c r="G601" s="174">
        <v>43608</v>
      </c>
      <c r="H601" s="175">
        <v>43602</v>
      </c>
      <c r="I601" s="176">
        <v>404</v>
      </c>
    </row>
    <row r="602" spans="1:9" x14ac:dyDescent="0.3">
      <c r="A602" s="170">
        <v>490281</v>
      </c>
      <c r="B602" s="148">
        <v>493515</v>
      </c>
      <c r="C602" s="148" t="s">
        <v>475</v>
      </c>
      <c r="D602" s="148" t="s">
        <v>48</v>
      </c>
      <c r="E602" s="149" t="s">
        <v>559</v>
      </c>
      <c r="F602" s="148">
        <v>390</v>
      </c>
      <c r="G602" s="150">
        <v>43608</v>
      </c>
      <c r="H602" s="151">
        <v>43607</v>
      </c>
      <c r="I602" s="147">
        <v>390</v>
      </c>
    </row>
    <row r="603" spans="1:9" x14ac:dyDescent="0.3">
      <c r="A603" s="170">
        <v>490281</v>
      </c>
      <c r="B603" s="148">
        <v>493515</v>
      </c>
      <c r="C603" s="148" t="s">
        <v>475</v>
      </c>
      <c r="D603" s="148" t="s">
        <v>48</v>
      </c>
      <c r="E603" s="149" t="s">
        <v>560</v>
      </c>
      <c r="F603" s="148">
        <v>300</v>
      </c>
      <c r="G603" s="150">
        <v>43605</v>
      </c>
      <c r="H603" s="151">
        <v>43607</v>
      </c>
      <c r="I603" s="147">
        <v>300</v>
      </c>
    </row>
    <row r="604" spans="1:9" x14ac:dyDescent="0.3">
      <c r="A604" s="170">
        <v>490281</v>
      </c>
      <c r="B604" s="148">
        <v>493515</v>
      </c>
      <c r="C604" s="148" t="s">
        <v>475</v>
      </c>
      <c r="D604" s="153" t="s">
        <v>48</v>
      </c>
      <c r="E604" s="149" t="s">
        <v>561</v>
      </c>
      <c r="F604" s="148">
        <v>90</v>
      </c>
      <c r="G604" s="150">
        <v>43626</v>
      </c>
      <c r="H604" s="151">
        <v>43607</v>
      </c>
      <c r="I604" s="147">
        <v>90</v>
      </c>
    </row>
    <row r="605" spans="1:9" x14ac:dyDescent="0.3">
      <c r="A605" s="170">
        <v>490281</v>
      </c>
      <c r="B605" s="148">
        <v>493515</v>
      </c>
      <c r="C605" s="148" t="s">
        <v>475</v>
      </c>
      <c r="D605" s="153" t="s">
        <v>48</v>
      </c>
      <c r="E605" s="149" t="s">
        <v>562</v>
      </c>
      <c r="F605" s="183">
        <v>55</v>
      </c>
      <c r="G605" s="150">
        <v>43661</v>
      </c>
      <c r="H605" s="151">
        <v>43656</v>
      </c>
      <c r="I605" s="147">
        <v>55</v>
      </c>
    </row>
    <row r="606" spans="1:9" x14ac:dyDescent="0.3">
      <c r="A606" s="170">
        <v>490281</v>
      </c>
      <c r="B606" s="148">
        <v>493515</v>
      </c>
      <c r="C606" s="148" t="s">
        <v>475</v>
      </c>
      <c r="D606" s="148" t="s">
        <v>48</v>
      </c>
      <c r="E606" s="149" t="s">
        <v>563</v>
      </c>
      <c r="F606" s="183">
        <v>158</v>
      </c>
      <c r="G606" s="150">
        <v>43640</v>
      </c>
      <c r="H606" s="151">
        <v>43634</v>
      </c>
      <c r="I606" s="147">
        <v>158</v>
      </c>
    </row>
    <row r="607" spans="1:9" x14ac:dyDescent="0.3">
      <c r="A607" s="170">
        <v>490281</v>
      </c>
      <c r="B607" s="148">
        <v>493515</v>
      </c>
      <c r="C607" s="148" t="s">
        <v>475</v>
      </c>
      <c r="D607" s="153" t="s">
        <v>48</v>
      </c>
      <c r="E607" s="158" t="s">
        <v>564</v>
      </c>
      <c r="F607" s="184">
        <v>21</v>
      </c>
      <c r="G607" s="159">
        <v>43689</v>
      </c>
      <c r="H607" s="151">
        <v>43684</v>
      </c>
      <c r="I607" s="147">
        <v>21</v>
      </c>
    </row>
    <row r="608" spans="1:9" x14ac:dyDescent="0.3">
      <c r="A608" s="170">
        <v>490281</v>
      </c>
      <c r="B608" s="148">
        <v>493515</v>
      </c>
      <c r="C608" s="148" t="s">
        <v>475</v>
      </c>
      <c r="D608" s="148" t="s">
        <v>481</v>
      </c>
      <c r="E608" s="163" t="s">
        <v>565</v>
      </c>
      <c r="F608" s="183">
        <v>104</v>
      </c>
      <c r="G608" s="150">
        <v>43664</v>
      </c>
      <c r="H608" s="151">
        <v>43658</v>
      </c>
      <c r="I608" s="147">
        <v>107</v>
      </c>
    </row>
    <row r="609" spans="1:9" x14ac:dyDescent="0.3">
      <c r="A609" s="170">
        <v>490281</v>
      </c>
      <c r="B609" s="148">
        <v>493515</v>
      </c>
      <c r="C609" s="148" t="s">
        <v>475</v>
      </c>
      <c r="D609" s="148" t="s">
        <v>13</v>
      </c>
      <c r="E609" s="163" t="s">
        <v>566</v>
      </c>
      <c r="F609" s="182">
        <v>295</v>
      </c>
      <c r="G609" s="159">
        <v>43629</v>
      </c>
      <c r="H609" s="151">
        <v>43614</v>
      </c>
      <c r="I609" s="147">
        <v>303</v>
      </c>
    </row>
    <row r="610" spans="1:9" x14ac:dyDescent="0.3">
      <c r="A610" s="170">
        <v>490281</v>
      </c>
      <c r="B610" s="148">
        <v>493515</v>
      </c>
      <c r="C610" s="148" t="s">
        <v>475</v>
      </c>
      <c r="D610" s="157" t="s">
        <v>13</v>
      </c>
      <c r="E610" s="163" t="s">
        <v>567</v>
      </c>
      <c r="F610" s="182">
        <v>357</v>
      </c>
      <c r="G610" s="159">
        <v>43639</v>
      </c>
      <c r="H610" s="151">
        <v>43635</v>
      </c>
      <c r="I610" s="147">
        <v>367</v>
      </c>
    </row>
    <row r="611" spans="1:9" x14ac:dyDescent="0.3">
      <c r="A611" s="170">
        <v>490281</v>
      </c>
      <c r="B611" s="148">
        <v>493515</v>
      </c>
      <c r="C611" s="148" t="s">
        <v>475</v>
      </c>
      <c r="D611" s="148" t="s">
        <v>13</v>
      </c>
      <c r="E611" s="163" t="s">
        <v>568</v>
      </c>
      <c r="F611" s="182">
        <v>248</v>
      </c>
      <c r="G611" s="159">
        <v>43639</v>
      </c>
      <c r="H611" s="151">
        <v>43635</v>
      </c>
      <c r="I611" s="147">
        <v>255</v>
      </c>
    </row>
    <row r="612" spans="1:9" x14ac:dyDescent="0.3">
      <c r="A612" s="170">
        <v>490281</v>
      </c>
      <c r="B612" s="148">
        <v>493515</v>
      </c>
      <c r="C612" s="148" t="s">
        <v>475</v>
      </c>
      <c r="D612" s="148" t="s">
        <v>13</v>
      </c>
      <c r="E612" s="149" t="s">
        <v>569</v>
      </c>
      <c r="F612" s="183">
        <v>741</v>
      </c>
      <c r="G612" s="150">
        <v>43657</v>
      </c>
      <c r="H612" s="151">
        <v>43650</v>
      </c>
      <c r="I612" s="147">
        <v>761</v>
      </c>
    </row>
    <row r="613" spans="1:9" x14ac:dyDescent="0.3">
      <c r="A613" s="170">
        <v>490281</v>
      </c>
      <c r="B613" s="148">
        <v>493515</v>
      </c>
      <c r="C613" s="148" t="s">
        <v>475</v>
      </c>
      <c r="D613" s="148" t="s">
        <v>483</v>
      </c>
      <c r="E613" s="149" t="s">
        <v>570</v>
      </c>
      <c r="F613" s="183">
        <v>52</v>
      </c>
      <c r="G613" s="150">
        <v>43636</v>
      </c>
      <c r="H613" s="151">
        <v>43630</v>
      </c>
      <c r="I613" s="147">
        <v>52</v>
      </c>
    </row>
    <row r="614" spans="1:9" x14ac:dyDescent="0.3">
      <c r="A614" s="170">
        <v>490281</v>
      </c>
      <c r="B614" s="148">
        <v>493515</v>
      </c>
      <c r="C614" s="148" t="s">
        <v>475</v>
      </c>
      <c r="D614" s="148" t="s">
        <v>13</v>
      </c>
      <c r="E614" s="149" t="s">
        <v>571</v>
      </c>
      <c r="F614" s="185">
        <v>379</v>
      </c>
      <c r="G614" s="159">
        <v>43657</v>
      </c>
      <c r="H614" s="151">
        <v>43650</v>
      </c>
      <c r="I614" s="147">
        <v>390</v>
      </c>
    </row>
    <row r="615" spans="1:9" x14ac:dyDescent="0.3">
      <c r="A615" s="170">
        <v>490281</v>
      </c>
      <c r="B615" s="148">
        <v>493515</v>
      </c>
      <c r="C615" s="148" t="s">
        <v>475</v>
      </c>
      <c r="D615" s="157" t="s">
        <v>13</v>
      </c>
      <c r="E615" s="149" t="s">
        <v>572</v>
      </c>
      <c r="F615" s="185">
        <v>432</v>
      </c>
      <c r="G615" s="159">
        <v>43667</v>
      </c>
      <c r="H615" s="151">
        <v>43663</v>
      </c>
      <c r="I615" s="147">
        <v>453</v>
      </c>
    </row>
    <row r="616" spans="1:9" x14ac:dyDescent="0.3">
      <c r="A616" s="170">
        <v>490281</v>
      </c>
      <c r="B616" s="148">
        <v>493515</v>
      </c>
      <c r="C616" s="148" t="s">
        <v>475</v>
      </c>
      <c r="D616" s="148" t="s">
        <v>13</v>
      </c>
      <c r="E616" s="149" t="s">
        <v>573</v>
      </c>
      <c r="F616" s="185">
        <v>306</v>
      </c>
      <c r="G616" s="159">
        <v>43667</v>
      </c>
      <c r="H616" s="151">
        <v>43663</v>
      </c>
      <c r="I616" s="147">
        <v>320</v>
      </c>
    </row>
    <row r="617" spans="1:9" x14ac:dyDescent="0.3">
      <c r="A617" s="170">
        <v>490281</v>
      </c>
      <c r="B617" s="148">
        <v>493515</v>
      </c>
      <c r="C617" s="148" t="s">
        <v>475</v>
      </c>
      <c r="D617" s="148" t="s">
        <v>481</v>
      </c>
      <c r="E617" s="163" t="s">
        <v>574</v>
      </c>
      <c r="F617" s="183">
        <v>62</v>
      </c>
      <c r="G617" s="150">
        <v>43636</v>
      </c>
      <c r="H617" s="151">
        <v>43630</v>
      </c>
      <c r="I617" s="147">
        <v>62</v>
      </c>
    </row>
    <row r="618" spans="1:9" x14ac:dyDescent="0.3">
      <c r="A618" s="170">
        <v>490281</v>
      </c>
      <c r="B618" s="148">
        <v>493515</v>
      </c>
      <c r="C618" s="148" t="s">
        <v>475</v>
      </c>
      <c r="D618" s="148" t="s">
        <v>483</v>
      </c>
      <c r="E618" s="163" t="s">
        <v>575</v>
      </c>
      <c r="F618" s="183">
        <v>68</v>
      </c>
      <c r="G618" s="150">
        <v>43664</v>
      </c>
      <c r="H618" s="151">
        <v>43658</v>
      </c>
      <c r="I618" s="147">
        <v>70</v>
      </c>
    </row>
    <row r="619" spans="1:9" x14ac:dyDescent="0.3">
      <c r="A619" s="170">
        <v>490281</v>
      </c>
      <c r="B619" s="148">
        <v>493515</v>
      </c>
      <c r="C619" s="148" t="s">
        <v>475</v>
      </c>
      <c r="D619" s="148" t="s">
        <v>13</v>
      </c>
      <c r="E619" s="163" t="s">
        <v>576</v>
      </c>
      <c r="F619" s="183">
        <v>604</v>
      </c>
      <c r="G619" s="150">
        <v>43629</v>
      </c>
      <c r="H619" s="151">
        <v>43614</v>
      </c>
      <c r="I619" s="147">
        <v>619</v>
      </c>
    </row>
    <row r="620" spans="1:9" x14ac:dyDescent="0.3">
      <c r="A620" s="170">
        <v>490281</v>
      </c>
      <c r="B620" s="148">
        <v>493515</v>
      </c>
      <c r="C620" s="148" t="s">
        <v>475</v>
      </c>
      <c r="D620" s="148" t="s">
        <v>13</v>
      </c>
      <c r="E620" s="163" t="s">
        <v>577</v>
      </c>
      <c r="F620" s="182">
        <v>476</v>
      </c>
      <c r="G620" s="159">
        <v>43629</v>
      </c>
      <c r="H620" s="151">
        <v>43614</v>
      </c>
      <c r="I620" s="147">
        <v>492</v>
      </c>
    </row>
    <row r="621" spans="1:9" x14ac:dyDescent="0.3">
      <c r="A621" s="170">
        <v>490281</v>
      </c>
      <c r="B621" s="148">
        <v>493515</v>
      </c>
      <c r="C621" s="148" t="s">
        <v>475</v>
      </c>
      <c r="D621" s="157" t="s">
        <v>13</v>
      </c>
      <c r="E621" s="163" t="s">
        <v>578</v>
      </c>
      <c r="F621" s="182">
        <v>563</v>
      </c>
      <c r="G621" s="159">
        <v>43639</v>
      </c>
      <c r="H621" s="151">
        <v>43635</v>
      </c>
      <c r="I621" s="147">
        <v>581</v>
      </c>
    </row>
    <row r="622" spans="1:9" x14ac:dyDescent="0.3">
      <c r="A622" s="170">
        <v>490281</v>
      </c>
      <c r="B622" s="148">
        <v>493515</v>
      </c>
      <c r="C622" s="148" t="s">
        <v>475</v>
      </c>
      <c r="D622" s="148" t="s">
        <v>13</v>
      </c>
      <c r="E622" s="163" t="s">
        <v>579</v>
      </c>
      <c r="F622" s="177">
        <v>409</v>
      </c>
      <c r="G622" s="159">
        <v>43639</v>
      </c>
      <c r="H622" s="151">
        <v>43635</v>
      </c>
      <c r="I622" s="147">
        <v>420</v>
      </c>
    </row>
    <row r="623" spans="1:9" x14ac:dyDescent="0.3">
      <c r="A623" s="170">
        <v>490281</v>
      </c>
      <c r="B623" s="148">
        <v>493515</v>
      </c>
      <c r="C623" s="148" t="s">
        <v>475</v>
      </c>
      <c r="D623" s="148" t="s">
        <v>13</v>
      </c>
      <c r="E623" s="149" t="s">
        <v>580</v>
      </c>
      <c r="F623" s="148">
        <v>993</v>
      </c>
      <c r="G623" s="150">
        <v>43629</v>
      </c>
      <c r="H623" s="151">
        <v>43614</v>
      </c>
      <c r="I623" s="147">
        <v>1010</v>
      </c>
    </row>
    <row r="624" spans="1:9" x14ac:dyDescent="0.3">
      <c r="A624" s="170">
        <v>490281</v>
      </c>
      <c r="B624" s="148">
        <v>493515</v>
      </c>
      <c r="C624" s="148" t="s">
        <v>475</v>
      </c>
      <c r="D624" s="148" t="s">
        <v>481</v>
      </c>
      <c r="E624" s="163" t="s">
        <v>581</v>
      </c>
      <c r="F624" s="148">
        <v>88</v>
      </c>
      <c r="G624" s="150">
        <v>43636</v>
      </c>
      <c r="H624" s="151">
        <v>43630</v>
      </c>
      <c r="I624" s="147">
        <v>91</v>
      </c>
    </row>
    <row r="625" spans="1:9" x14ac:dyDescent="0.3">
      <c r="A625" s="170">
        <v>490281</v>
      </c>
      <c r="B625" s="148">
        <v>493515</v>
      </c>
      <c r="C625" s="148" t="s">
        <v>475</v>
      </c>
      <c r="D625" s="148" t="s">
        <v>483</v>
      </c>
      <c r="E625" s="163" t="s">
        <v>582</v>
      </c>
      <c r="F625" s="148">
        <v>160</v>
      </c>
      <c r="G625" s="150">
        <v>43643</v>
      </c>
      <c r="H625" s="151">
        <v>43637</v>
      </c>
      <c r="I625" s="147">
        <v>164</v>
      </c>
    </row>
    <row r="626" spans="1:9" x14ac:dyDescent="0.3">
      <c r="A626" s="170">
        <v>490281</v>
      </c>
      <c r="B626" s="148">
        <v>493515</v>
      </c>
      <c r="C626" s="148" t="s">
        <v>475</v>
      </c>
      <c r="D626" s="148" t="s">
        <v>13</v>
      </c>
      <c r="E626" s="163" t="s">
        <v>583</v>
      </c>
      <c r="F626" s="148">
        <v>1608</v>
      </c>
      <c r="G626" s="150">
        <v>43636</v>
      </c>
      <c r="H626" s="151">
        <v>43630</v>
      </c>
      <c r="I626" s="147">
        <v>1671</v>
      </c>
    </row>
    <row r="627" spans="1:9" x14ac:dyDescent="0.3">
      <c r="A627" s="170">
        <v>490281</v>
      </c>
      <c r="B627" s="148">
        <v>493515</v>
      </c>
      <c r="C627" s="148" t="s">
        <v>475</v>
      </c>
      <c r="D627" s="148" t="s">
        <v>483</v>
      </c>
      <c r="E627" s="163" t="s">
        <v>584</v>
      </c>
      <c r="F627" s="148">
        <v>65</v>
      </c>
      <c r="G627" s="150">
        <v>43643</v>
      </c>
      <c r="H627" s="151">
        <v>43637</v>
      </c>
      <c r="I627" s="147">
        <v>65</v>
      </c>
    </row>
    <row r="628" spans="1:9" x14ac:dyDescent="0.3">
      <c r="A628" s="170">
        <v>490281</v>
      </c>
      <c r="B628" s="148">
        <v>493515</v>
      </c>
      <c r="C628" s="148" t="s">
        <v>475</v>
      </c>
      <c r="D628" s="148" t="s">
        <v>13</v>
      </c>
      <c r="E628" s="163" t="s">
        <v>585</v>
      </c>
      <c r="F628" s="148">
        <v>1152</v>
      </c>
      <c r="G628" s="150">
        <v>43636</v>
      </c>
      <c r="H628" s="151">
        <v>43630</v>
      </c>
      <c r="I628" s="147">
        <v>1187</v>
      </c>
    </row>
    <row r="629" spans="1:9" x14ac:dyDescent="0.3">
      <c r="A629" s="170">
        <v>490281</v>
      </c>
      <c r="B629" s="148">
        <v>493515</v>
      </c>
      <c r="C629" s="148" t="s">
        <v>475</v>
      </c>
      <c r="D629" s="157" t="s">
        <v>481</v>
      </c>
      <c r="E629" s="158" t="s">
        <v>586</v>
      </c>
      <c r="F629" s="157">
        <v>117</v>
      </c>
      <c r="G629" s="159">
        <v>43692</v>
      </c>
      <c r="H629" s="151">
        <v>43686</v>
      </c>
      <c r="I629" s="147">
        <v>120</v>
      </c>
    </row>
    <row r="630" spans="1:9" x14ac:dyDescent="0.3">
      <c r="A630" s="170">
        <v>490281</v>
      </c>
      <c r="B630" s="148">
        <v>493515</v>
      </c>
      <c r="C630" s="148" t="s">
        <v>475</v>
      </c>
      <c r="D630" s="148" t="s">
        <v>13</v>
      </c>
      <c r="E630" s="158" t="s">
        <v>587</v>
      </c>
      <c r="F630" s="157">
        <v>649</v>
      </c>
      <c r="G630" s="159">
        <v>43685</v>
      </c>
      <c r="H630" s="151">
        <v>43679</v>
      </c>
      <c r="I630" s="147">
        <v>679</v>
      </c>
    </row>
    <row r="631" spans="1:9" x14ac:dyDescent="0.3">
      <c r="A631" s="170">
        <v>490281</v>
      </c>
      <c r="B631" s="148">
        <v>493515</v>
      </c>
      <c r="C631" s="148" t="s">
        <v>475</v>
      </c>
      <c r="D631" s="148" t="s">
        <v>483</v>
      </c>
      <c r="E631" s="158" t="s">
        <v>588</v>
      </c>
      <c r="F631" s="157">
        <v>71</v>
      </c>
      <c r="G631" s="159">
        <v>43692</v>
      </c>
      <c r="H631" s="151">
        <v>43686</v>
      </c>
      <c r="I631" s="147">
        <v>73</v>
      </c>
    </row>
    <row r="632" spans="1:9" x14ac:dyDescent="0.3">
      <c r="A632" s="170">
        <v>490281</v>
      </c>
      <c r="B632" s="148">
        <v>493515</v>
      </c>
      <c r="C632" s="148" t="s">
        <v>475</v>
      </c>
      <c r="D632" s="148" t="s">
        <v>13</v>
      </c>
      <c r="E632" s="158" t="s">
        <v>589</v>
      </c>
      <c r="F632" s="157">
        <v>370</v>
      </c>
      <c r="G632" s="159">
        <v>43685</v>
      </c>
      <c r="H632" s="151">
        <v>43679</v>
      </c>
      <c r="I632" s="147">
        <v>380</v>
      </c>
    </row>
    <row r="633" spans="1:9" x14ac:dyDescent="0.3">
      <c r="A633" s="170">
        <v>490281</v>
      </c>
      <c r="B633" s="148">
        <v>493515</v>
      </c>
      <c r="C633" s="148" t="s">
        <v>475</v>
      </c>
      <c r="D633" s="157" t="s">
        <v>13</v>
      </c>
      <c r="E633" s="158" t="s">
        <v>590</v>
      </c>
      <c r="F633" s="157">
        <v>413</v>
      </c>
      <c r="G633" s="159">
        <v>43695</v>
      </c>
      <c r="H633" s="151">
        <v>43694</v>
      </c>
      <c r="I633" s="147">
        <v>426</v>
      </c>
    </row>
    <row r="634" spans="1:9" x14ac:dyDescent="0.3">
      <c r="A634" s="170">
        <v>490281</v>
      </c>
      <c r="B634" s="148">
        <v>493515</v>
      </c>
      <c r="C634" s="148" t="s">
        <v>475</v>
      </c>
      <c r="D634" s="157" t="s">
        <v>13</v>
      </c>
      <c r="E634" s="158" t="s">
        <v>591</v>
      </c>
      <c r="F634" s="157">
        <v>310</v>
      </c>
      <c r="G634" s="159">
        <v>43695</v>
      </c>
      <c r="H634" s="151">
        <v>43694</v>
      </c>
      <c r="I634" s="147">
        <v>320</v>
      </c>
    </row>
    <row r="635" spans="1:9" x14ac:dyDescent="0.3">
      <c r="A635" s="170">
        <v>490281</v>
      </c>
      <c r="B635" s="148">
        <v>493515</v>
      </c>
      <c r="C635" s="148" t="s">
        <v>475</v>
      </c>
      <c r="D635" s="148" t="s">
        <v>13</v>
      </c>
      <c r="E635" s="158" t="s">
        <v>592</v>
      </c>
      <c r="F635" s="157">
        <v>599</v>
      </c>
      <c r="G635" s="159">
        <v>43664</v>
      </c>
      <c r="H635" s="151">
        <v>43658</v>
      </c>
      <c r="I635" s="147">
        <v>617</v>
      </c>
    </row>
    <row r="636" spans="1:9" x14ac:dyDescent="0.3">
      <c r="A636" s="170">
        <v>490281</v>
      </c>
      <c r="B636" s="148">
        <v>493515</v>
      </c>
      <c r="C636" s="148" t="s">
        <v>475</v>
      </c>
      <c r="D636" s="148" t="s">
        <v>483</v>
      </c>
      <c r="E636" s="158" t="s">
        <v>593</v>
      </c>
      <c r="F636" s="157">
        <v>96</v>
      </c>
      <c r="G636" s="159">
        <v>43671</v>
      </c>
      <c r="H636" s="151">
        <v>43665</v>
      </c>
      <c r="I636" s="147">
        <v>98</v>
      </c>
    </row>
    <row r="637" spans="1:9" x14ac:dyDescent="0.3">
      <c r="A637" s="170">
        <v>490281</v>
      </c>
      <c r="B637" s="148">
        <v>493515</v>
      </c>
      <c r="C637" s="148" t="s">
        <v>475</v>
      </c>
      <c r="D637" s="148" t="s">
        <v>13</v>
      </c>
      <c r="E637" s="158" t="s">
        <v>594</v>
      </c>
      <c r="F637" s="157">
        <v>632</v>
      </c>
      <c r="G637" s="159">
        <v>43692</v>
      </c>
      <c r="H637" s="151">
        <v>43686</v>
      </c>
      <c r="I637" s="147">
        <v>658</v>
      </c>
    </row>
    <row r="638" spans="1:9" x14ac:dyDescent="0.3">
      <c r="A638" s="170">
        <v>490281</v>
      </c>
      <c r="B638" s="148">
        <v>493515</v>
      </c>
      <c r="C638" s="148" t="s">
        <v>475</v>
      </c>
      <c r="D638" s="157" t="s">
        <v>481</v>
      </c>
      <c r="E638" s="158" t="s">
        <v>595</v>
      </c>
      <c r="F638" s="157">
        <v>199</v>
      </c>
      <c r="G638" s="159">
        <v>43671</v>
      </c>
      <c r="H638" s="151">
        <v>43665</v>
      </c>
      <c r="I638" s="147">
        <v>204</v>
      </c>
    </row>
    <row r="639" spans="1:9" x14ac:dyDescent="0.3">
      <c r="A639" s="170">
        <v>490281</v>
      </c>
      <c r="B639" s="148">
        <v>493515</v>
      </c>
      <c r="C639" s="148" t="s">
        <v>475</v>
      </c>
      <c r="D639" s="148" t="s">
        <v>13</v>
      </c>
      <c r="E639" s="158" t="s">
        <v>596</v>
      </c>
      <c r="F639" s="157">
        <v>971</v>
      </c>
      <c r="G639" s="159">
        <v>43664</v>
      </c>
      <c r="H639" s="151">
        <v>43665</v>
      </c>
      <c r="I639" s="147">
        <v>999</v>
      </c>
    </row>
    <row r="640" spans="1:9" x14ac:dyDescent="0.3">
      <c r="A640" s="170">
        <v>490281</v>
      </c>
      <c r="B640" s="148">
        <v>493515</v>
      </c>
      <c r="C640" s="148" t="s">
        <v>475</v>
      </c>
      <c r="D640" s="148" t="s">
        <v>13</v>
      </c>
      <c r="E640" s="158" t="s">
        <v>597</v>
      </c>
      <c r="F640" s="157">
        <v>95</v>
      </c>
      <c r="G640" s="159">
        <v>43692</v>
      </c>
      <c r="H640" s="151">
        <v>43686</v>
      </c>
      <c r="I640" s="147">
        <v>91</v>
      </c>
    </row>
    <row r="641" spans="1:9" x14ac:dyDescent="0.3">
      <c r="A641" s="170">
        <v>490281</v>
      </c>
      <c r="B641" s="148">
        <v>493515</v>
      </c>
      <c r="C641" s="148" t="s">
        <v>475</v>
      </c>
      <c r="D641" s="157" t="s">
        <v>13</v>
      </c>
      <c r="E641" s="158" t="s">
        <v>598</v>
      </c>
      <c r="F641" s="157">
        <v>116</v>
      </c>
      <c r="G641" s="159">
        <v>43702</v>
      </c>
      <c r="H641" s="151">
        <v>43698</v>
      </c>
      <c r="I641" s="147">
        <v>111</v>
      </c>
    </row>
    <row r="642" spans="1:9" x14ac:dyDescent="0.3">
      <c r="A642" s="170">
        <v>490281</v>
      </c>
      <c r="B642" s="148">
        <v>493515</v>
      </c>
      <c r="C642" s="148" t="s">
        <v>475</v>
      </c>
      <c r="D642" s="157" t="s">
        <v>13</v>
      </c>
      <c r="E642" s="158" t="s">
        <v>599</v>
      </c>
      <c r="F642" s="157">
        <v>89</v>
      </c>
      <c r="G642" s="159">
        <v>43702</v>
      </c>
      <c r="H642" s="151">
        <v>43698</v>
      </c>
      <c r="I642" s="147">
        <v>85</v>
      </c>
    </row>
    <row r="643" spans="1:9" x14ac:dyDescent="0.3">
      <c r="A643" s="170">
        <v>490281</v>
      </c>
      <c r="B643" s="148">
        <v>493515</v>
      </c>
      <c r="C643" s="148" t="s">
        <v>475</v>
      </c>
      <c r="D643" s="148" t="s">
        <v>13</v>
      </c>
      <c r="E643" s="158" t="s">
        <v>600</v>
      </c>
      <c r="F643" s="157">
        <v>685</v>
      </c>
      <c r="G643" s="159">
        <v>43664</v>
      </c>
      <c r="H643" s="151">
        <v>43658</v>
      </c>
      <c r="I643" s="147">
        <v>702</v>
      </c>
    </row>
    <row r="644" spans="1:9" x14ac:dyDescent="0.3">
      <c r="A644" s="170">
        <v>490281</v>
      </c>
      <c r="B644" s="148">
        <v>493515</v>
      </c>
      <c r="C644" s="148" t="s">
        <v>475</v>
      </c>
      <c r="D644" s="157" t="s">
        <v>13</v>
      </c>
      <c r="E644" s="158" t="s">
        <v>601</v>
      </c>
      <c r="F644" s="157">
        <v>776</v>
      </c>
      <c r="G644" s="159">
        <v>43674</v>
      </c>
      <c r="H644" s="151">
        <v>43670</v>
      </c>
      <c r="I644" s="147">
        <v>743</v>
      </c>
    </row>
    <row r="645" spans="1:9" x14ac:dyDescent="0.3">
      <c r="A645" s="170">
        <v>490281</v>
      </c>
      <c r="B645" s="148">
        <v>493515</v>
      </c>
      <c r="C645" s="148" t="s">
        <v>475</v>
      </c>
      <c r="D645" s="157" t="s">
        <v>13</v>
      </c>
      <c r="E645" s="158" t="s">
        <v>602</v>
      </c>
      <c r="F645" s="157">
        <v>545</v>
      </c>
      <c r="G645" s="159">
        <v>43674</v>
      </c>
      <c r="H645" s="151">
        <v>43670</v>
      </c>
      <c r="I645" s="147">
        <v>522</v>
      </c>
    </row>
    <row r="646" spans="1:9" x14ac:dyDescent="0.3">
      <c r="A646" s="170">
        <v>490281</v>
      </c>
      <c r="B646" s="148">
        <v>493515</v>
      </c>
      <c r="C646" s="148" t="s">
        <v>475</v>
      </c>
      <c r="D646" s="148" t="s">
        <v>13</v>
      </c>
      <c r="E646" s="158" t="s">
        <v>603</v>
      </c>
      <c r="F646" s="157">
        <v>322</v>
      </c>
      <c r="G646" s="159">
        <v>43692</v>
      </c>
      <c r="H646" s="151">
        <v>43686</v>
      </c>
      <c r="I646" s="147">
        <v>230</v>
      </c>
    </row>
    <row r="647" spans="1:9" x14ac:dyDescent="0.3">
      <c r="A647" s="170">
        <v>490281</v>
      </c>
      <c r="B647" s="148">
        <v>493515</v>
      </c>
      <c r="C647" s="148" t="s">
        <v>475</v>
      </c>
      <c r="D647" s="148" t="s">
        <v>483</v>
      </c>
      <c r="E647" s="158" t="s">
        <v>604</v>
      </c>
      <c r="F647" s="157">
        <v>132</v>
      </c>
      <c r="G647" s="159">
        <v>43671</v>
      </c>
      <c r="H647" s="151">
        <v>43665</v>
      </c>
      <c r="I647" s="147">
        <v>135</v>
      </c>
    </row>
    <row r="648" spans="1:9" x14ac:dyDescent="0.3">
      <c r="A648" s="170">
        <v>490281</v>
      </c>
      <c r="B648" s="148">
        <v>494164</v>
      </c>
      <c r="C648" s="148" t="s">
        <v>503</v>
      </c>
      <c r="D648" s="148" t="s">
        <v>48</v>
      </c>
      <c r="E648" s="149" t="s">
        <v>605</v>
      </c>
      <c r="F648" s="148">
        <v>40</v>
      </c>
      <c r="G648" s="150">
        <v>43606</v>
      </c>
      <c r="H648" s="151">
        <v>43607</v>
      </c>
      <c r="I648" s="147">
        <v>40</v>
      </c>
    </row>
    <row r="649" spans="1:9" x14ac:dyDescent="0.3">
      <c r="A649" s="171">
        <v>490281</v>
      </c>
      <c r="B649" s="172">
        <v>494164</v>
      </c>
      <c r="C649" s="172" t="s">
        <v>503</v>
      </c>
      <c r="D649" s="148" t="s">
        <v>481</v>
      </c>
      <c r="E649" s="186" t="s">
        <v>606</v>
      </c>
      <c r="F649" s="172">
        <v>174</v>
      </c>
      <c r="G649" s="174">
        <v>43608</v>
      </c>
      <c r="H649" s="175">
        <v>43602</v>
      </c>
      <c r="I649" s="176">
        <v>181</v>
      </c>
    </row>
    <row r="650" spans="1:9" x14ac:dyDescent="0.3">
      <c r="A650" s="171">
        <v>490281</v>
      </c>
      <c r="B650" s="172">
        <v>494164</v>
      </c>
      <c r="C650" s="172" t="s">
        <v>503</v>
      </c>
      <c r="D650" s="148" t="s">
        <v>13</v>
      </c>
      <c r="E650" s="186" t="s">
        <v>607</v>
      </c>
      <c r="F650" s="172">
        <v>376</v>
      </c>
      <c r="G650" s="174">
        <v>43601</v>
      </c>
      <c r="H650" s="175">
        <v>43602</v>
      </c>
      <c r="I650" s="176">
        <v>394</v>
      </c>
    </row>
    <row r="651" spans="1:9" x14ac:dyDescent="0.3">
      <c r="A651" s="171">
        <v>490281</v>
      </c>
      <c r="B651" s="172">
        <v>494164</v>
      </c>
      <c r="C651" s="172" t="s">
        <v>503</v>
      </c>
      <c r="D651" s="148" t="s">
        <v>483</v>
      </c>
      <c r="E651" s="186" t="s">
        <v>608</v>
      </c>
      <c r="F651" s="172">
        <v>100</v>
      </c>
      <c r="G651" s="174">
        <v>43608</v>
      </c>
      <c r="H651" s="175">
        <v>43602</v>
      </c>
      <c r="I651" s="176">
        <v>104</v>
      </c>
    </row>
    <row r="652" spans="1:9" x14ac:dyDescent="0.3">
      <c r="A652" s="171">
        <v>490281</v>
      </c>
      <c r="B652" s="172">
        <v>494164</v>
      </c>
      <c r="C652" s="172" t="s">
        <v>503</v>
      </c>
      <c r="D652" s="148" t="s">
        <v>13</v>
      </c>
      <c r="E652" s="186" t="s">
        <v>609</v>
      </c>
      <c r="F652" s="172">
        <v>264</v>
      </c>
      <c r="G652" s="174">
        <v>43601</v>
      </c>
      <c r="H652" s="175">
        <v>43602</v>
      </c>
      <c r="I652" s="176">
        <v>276</v>
      </c>
    </row>
    <row r="653" spans="1:9" x14ac:dyDescent="0.3">
      <c r="A653" s="170">
        <v>490281</v>
      </c>
      <c r="B653" s="148">
        <v>494164</v>
      </c>
      <c r="C653" s="148" t="s">
        <v>503</v>
      </c>
      <c r="D653" s="157" t="s">
        <v>13</v>
      </c>
      <c r="E653" s="187" t="s">
        <v>610</v>
      </c>
      <c r="F653" s="157">
        <v>261</v>
      </c>
      <c r="G653" s="159">
        <v>43611</v>
      </c>
      <c r="H653" s="151">
        <v>43607</v>
      </c>
      <c r="I653" s="147">
        <v>268</v>
      </c>
    </row>
    <row r="654" spans="1:9" x14ac:dyDescent="0.3">
      <c r="A654" s="170">
        <v>490281</v>
      </c>
      <c r="B654" s="148">
        <v>494164</v>
      </c>
      <c r="C654" s="148" t="s">
        <v>503</v>
      </c>
      <c r="D654" s="148" t="s">
        <v>13</v>
      </c>
      <c r="E654" s="187" t="s">
        <v>611</v>
      </c>
      <c r="F654" s="157">
        <v>360</v>
      </c>
      <c r="G654" s="159">
        <v>43611</v>
      </c>
      <c r="H654" s="151">
        <v>43607</v>
      </c>
      <c r="I654" s="147">
        <v>372</v>
      </c>
    </row>
    <row r="655" spans="1:9" x14ac:dyDescent="0.3">
      <c r="A655" s="170">
        <v>490281</v>
      </c>
      <c r="B655" s="148">
        <v>494164</v>
      </c>
      <c r="C655" s="148" t="s">
        <v>503</v>
      </c>
      <c r="D655" s="148" t="s">
        <v>13</v>
      </c>
      <c r="E655" s="163" t="s">
        <v>612</v>
      </c>
      <c r="F655" s="177">
        <v>71</v>
      </c>
      <c r="G655" s="159">
        <v>43629</v>
      </c>
      <c r="H655" s="151">
        <v>43614</v>
      </c>
      <c r="I655" s="147">
        <v>73</v>
      </c>
    </row>
    <row r="656" spans="1:9" x14ac:dyDescent="0.3">
      <c r="A656" s="170">
        <v>490281</v>
      </c>
      <c r="B656" s="148">
        <v>494164</v>
      </c>
      <c r="C656" s="148" t="s">
        <v>503</v>
      </c>
      <c r="D656" s="157" t="s">
        <v>13</v>
      </c>
      <c r="E656" s="163" t="s">
        <v>613</v>
      </c>
      <c r="F656" s="177">
        <v>70</v>
      </c>
      <c r="G656" s="159">
        <v>43639</v>
      </c>
      <c r="H656" s="151">
        <v>43635</v>
      </c>
      <c r="I656" s="147">
        <v>72</v>
      </c>
    </row>
    <row r="657" spans="1:9" x14ac:dyDescent="0.3">
      <c r="A657" s="170">
        <v>490281</v>
      </c>
      <c r="B657" s="148">
        <v>494164</v>
      </c>
      <c r="C657" s="148" t="s">
        <v>503</v>
      </c>
      <c r="D657" s="148" t="s">
        <v>13</v>
      </c>
      <c r="E657" s="163" t="s">
        <v>614</v>
      </c>
      <c r="F657" s="177">
        <v>94</v>
      </c>
      <c r="G657" s="159">
        <v>43639</v>
      </c>
      <c r="H657" s="151">
        <v>43635</v>
      </c>
      <c r="I657" s="147">
        <v>94</v>
      </c>
    </row>
    <row r="658" spans="1:9" x14ac:dyDescent="0.3">
      <c r="A658" s="170">
        <v>490281</v>
      </c>
      <c r="B658" s="148">
        <v>494164</v>
      </c>
      <c r="C658" s="148" t="s">
        <v>503</v>
      </c>
      <c r="D658" s="148" t="s">
        <v>13</v>
      </c>
      <c r="E658" s="163" t="s">
        <v>615</v>
      </c>
      <c r="F658" s="148">
        <v>59</v>
      </c>
      <c r="G658" s="150">
        <v>43629</v>
      </c>
      <c r="H658" s="151">
        <v>43614</v>
      </c>
      <c r="I658" s="147">
        <v>60</v>
      </c>
    </row>
    <row r="659" spans="1:9" x14ac:dyDescent="0.3">
      <c r="A659" s="170">
        <v>490281</v>
      </c>
      <c r="B659" s="148">
        <v>494164</v>
      </c>
      <c r="C659" s="148" t="s">
        <v>503</v>
      </c>
      <c r="D659" s="148" t="s">
        <v>13</v>
      </c>
      <c r="E659" s="158" t="s">
        <v>616</v>
      </c>
      <c r="F659" s="157">
        <v>392</v>
      </c>
      <c r="G659" s="159">
        <v>43664</v>
      </c>
      <c r="H659" s="151">
        <v>43658</v>
      </c>
      <c r="I659" s="147">
        <v>409</v>
      </c>
    </row>
    <row r="660" spans="1:9" x14ac:dyDescent="0.3">
      <c r="A660" s="170">
        <v>490281</v>
      </c>
      <c r="B660" s="148">
        <v>494164</v>
      </c>
      <c r="C660" s="148" t="s">
        <v>503</v>
      </c>
      <c r="D660" s="153" t="s">
        <v>48</v>
      </c>
      <c r="E660" s="163">
        <v>1535659</v>
      </c>
      <c r="F660" s="148">
        <v>35</v>
      </c>
      <c r="G660" s="150">
        <v>43626</v>
      </c>
      <c r="H660" s="188">
        <v>43669</v>
      </c>
      <c r="I660" s="147">
        <v>35</v>
      </c>
    </row>
    <row r="661" spans="1:9" x14ac:dyDescent="0.3">
      <c r="A661" s="170">
        <v>490281</v>
      </c>
      <c r="B661" s="148">
        <v>494164</v>
      </c>
      <c r="C661" s="148" t="s">
        <v>503</v>
      </c>
      <c r="D661" s="148" t="s">
        <v>13</v>
      </c>
      <c r="E661" s="158" t="s">
        <v>617</v>
      </c>
      <c r="F661" s="157">
        <v>90</v>
      </c>
      <c r="G661" s="159">
        <v>43692</v>
      </c>
      <c r="H661" s="151">
        <v>43686</v>
      </c>
      <c r="I661" s="147">
        <v>92</v>
      </c>
    </row>
    <row r="662" spans="1:9" x14ac:dyDescent="0.3">
      <c r="A662" s="170">
        <v>490281</v>
      </c>
      <c r="B662" s="148">
        <v>494164</v>
      </c>
      <c r="C662" s="148" t="s">
        <v>503</v>
      </c>
      <c r="D662" s="148" t="s">
        <v>483</v>
      </c>
      <c r="E662" s="158" t="s">
        <v>618</v>
      </c>
      <c r="F662" s="157">
        <v>113</v>
      </c>
      <c r="G662" s="159">
        <v>43671</v>
      </c>
      <c r="H662" s="151">
        <v>43665</v>
      </c>
      <c r="I662" s="147">
        <v>115</v>
      </c>
    </row>
    <row r="663" spans="1:9" ht="15" thickBot="1" x14ac:dyDescent="0.35">
      <c r="A663" s="170">
        <v>490281</v>
      </c>
      <c r="B663" s="148">
        <v>494164</v>
      </c>
      <c r="C663" s="148" t="s">
        <v>503</v>
      </c>
      <c r="D663" s="153" t="s">
        <v>48</v>
      </c>
      <c r="E663" s="189">
        <v>1523191</v>
      </c>
      <c r="F663" s="147">
        <v>35</v>
      </c>
      <c r="G663" s="190">
        <v>43689</v>
      </c>
      <c r="H663" s="151">
        <v>43684</v>
      </c>
      <c r="I663" s="147">
        <v>35</v>
      </c>
    </row>
    <row r="664" spans="1:9" x14ac:dyDescent="0.3">
      <c r="A664" s="164">
        <v>490293</v>
      </c>
      <c r="B664" s="165">
        <v>493483</v>
      </c>
      <c r="C664" s="165" t="s">
        <v>475</v>
      </c>
      <c r="D664" s="165" t="s">
        <v>48</v>
      </c>
      <c r="E664" s="166" t="s">
        <v>619</v>
      </c>
      <c r="F664" s="191">
        <v>923</v>
      </c>
      <c r="G664" s="167">
        <v>43605</v>
      </c>
      <c r="H664" s="168">
        <v>43607</v>
      </c>
      <c r="I664" s="169">
        <v>923</v>
      </c>
    </row>
    <row r="665" spans="1:9" x14ac:dyDescent="0.3">
      <c r="A665" s="170">
        <v>490293</v>
      </c>
      <c r="B665" s="148">
        <v>493483</v>
      </c>
      <c r="C665" s="148" t="s">
        <v>475</v>
      </c>
      <c r="D665" s="148" t="s">
        <v>48</v>
      </c>
      <c r="E665" s="149" t="s">
        <v>620</v>
      </c>
      <c r="F665" s="183">
        <v>953</v>
      </c>
      <c r="G665" s="150">
        <v>43606</v>
      </c>
      <c r="H665" s="151">
        <v>43607</v>
      </c>
      <c r="I665" s="147">
        <v>953</v>
      </c>
    </row>
    <row r="666" spans="1:9" x14ac:dyDescent="0.3">
      <c r="A666" s="170">
        <v>490293</v>
      </c>
      <c r="B666" s="148">
        <v>493483</v>
      </c>
      <c r="C666" s="148" t="s">
        <v>475</v>
      </c>
      <c r="D666" s="148" t="s">
        <v>48</v>
      </c>
      <c r="E666" s="149" t="s">
        <v>621</v>
      </c>
      <c r="F666" s="183">
        <v>40</v>
      </c>
      <c r="G666" s="150">
        <v>43641</v>
      </c>
      <c r="H666" s="151">
        <v>43634</v>
      </c>
      <c r="I666" s="147">
        <v>40</v>
      </c>
    </row>
    <row r="667" spans="1:9" x14ac:dyDescent="0.3">
      <c r="A667" s="171">
        <v>490293</v>
      </c>
      <c r="B667" s="172">
        <v>493483</v>
      </c>
      <c r="C667" s="172" t="s">
        <v>475</v>
      </c>
      <c r="D667" s="148" t="s">
        <v>13</v>
      </c>
      <c r="E667" s="173" t="s">
        <v>622</v>
      </c>
      <c r="F667" s="172">
        <v>1930</v>
      </c>
      <c r="G667" s="174">
        <v>43601</v>
      </c>
      <c r="H667" s="175">
        <v>43602</v>
      </c>
      <c r="I667" s="176">
        <v>1986</v>
      </c>
    </row>
    <row r="668" spans="1:9" x14ac:dyDescent="0.3">
      <c r="A668" s="171">
        <v>490293</v>
      </c>
      <c r="B668" s="172">
        <v>493483</v>
      </c>
      <c r="C668" s="172" t="s">
        <v>475</v>
      </c>
      <c r="D668" s="148" t="s">
        <v>481</v>
      </c>
      <c r="E668" s="173" t="s">
        <v>623</v>
      </c>
      <c r="F668" s="192">
        <v>957</v>
      </c>
      <c r="G668" s="174">
        <v>43608</v>
      </c>
      <c r="H668" s="175">
        <v>43602</v>
      </c>
      <c r="I668" s="176">
        <v>982</v>
      </c>
    </row>
    <row r="669" spans="1:9" x14ac:dyDescent="0.3">
      <c r="A669" s="171">
        <v>490293</v>
      </c>
      <c r="B669" s="172">
        <v>493483</v>
      </c>
      <c r="C669" s="172" t="s">
        <v>475</v>
      </c>
      <c r="D669" s="148" t="s">
        <v>483</v>
      </c>
      <c r="E669" s="173" t="s">
        <v>624</v>
      </c>
      <c r="F669" s="192">
        <v>324</v>
      </c>
      <c r="G669" s="174">
        <v>43608</v>
      </c>
      <c r="H669" s="175">
        <v>43602</v>
      </c>
      <c r="I669" s="176">
        <v>332</v>
      </c>
    </row>
    <row r="670" spans="1:9" x14ac:dyDescent="0.3">
      <c r="A670" s="171">
        <v>490293</v>
      </c>
      <c r="B670" s="172">
        <v>493483</v>
      </c>
      <c r="C670" s="172" t="s">
        <v>475</v>
      </c>
      <c r="D670" s="148" t="s">
        <v>13</v>
      </c>
      <c r="E670" s="173" t="s">
        <v>625</v>
      </c>
      <c r="F670" s="172">
        <v>3328</v>
      </c>
      <c r="G670" s="174">
        <v>43601</v>
      </c>
      <c r="H670" s="175">
        <v>43602</v>
      </c>
      <c r="I670" s="176">
        <v>3420</v>
      </c>
    </row>
    <row r="671" spans="1:9" x14ac:dyDescent="0.3">
      <c r="A671" s="170">
        <v>490293</v>
      </c>
      <c r="B671" s="148">
        <v>493483</v>
      </c>
      <c r="C671" s="148" t="s">
        <v>475</v>
      </c>
      <c r="D671" s="157" t="s">
        <v>13</v>
      </c>
      <c r="E671" s="149" t="s">
        <v>626</v>
      </c>
      <c r="F671" s="148">
        <v>3437</v>
      </c>
      <c r="G671" s="150">
        <v>43611</v>
      </c>
      <c r="H671" s="151">
        <v>43607</v>
      </c>
      <c r="I671" s="147">
        <v>3475</v>
      </c>
    </row>
    <row r="672" spans="1:9" x14ac:dyDescent="0.3">
      <c r="A672" s="170">
        <v>490293</v>
      </c>
      <c r="B672" s="148">
        <v>493483</v>
      </c>
      <c r="C672" s="148" t="s">
        <v>475</v>
      </c>
      <c r="D672" s="148" t="s">
        <v>13</v>
      </c>
      <c r="E672" s="149" t="s">
        <v>627</v>
      </c>
      <c r="F672" s="148">
        <v>2386</v>
      </c>
      <c r="G672" s="150">
        <v>43611</v>
      </c>
      <c r="H672" s="151">
        <v>43607</v>
      </c>
      <c r="I672" s="147">
        <v>2386</v>
      </c>
    </row>
    <row r="673" spans="1:9" x14ac:dyDescent="0.3">
      <c r="A673" s="170">
        <v>490293</v>
      </c>
      <c r="B673" s="148">
        <v>493483</v>
      </c>
      <c r="C673" s="148" t="s">
        <v>475</v>
      </c>
      <c r="D673" s="148" t="s">
        <v>11</v>
      </c>
      <c r="E673" s="149" t="s">
        <v>628</v>
      </c>
      <c r="F673" s="183">
        <v>185</v>
      </c>
      <c r="G673" s="150">
        <v>43626</v>
      </c>
      <c r="H673" s="151">
        <v>43607</v>
      </c>
      <c r="I673" s="147">
        <v>192</v>
      </c>
    </row>
    <row r="674" spans="1:9" x14ac:dyDescent="0.3">
      <c r="A674" s="171">
        <v>490293</v>
      </c>
      <c r="B674" s="172">
        <v>493483</v>
      </c>
      <c r="C674" s="172" t="s">
        <v>475</v>
      </c>
      <c r="D674" s="148" t="s">
        <v>13</v>
      </c>
      <c r="E674" s="173" t="s">
        <v>629</v>
      </c>
      <c r="F674" s="172">
        <v>3833</v>
      </c>
      <c r="G674" s="174">
        <v>43601</v>
      </c>
      <c r="H674" s="175">
        <v>43602</v>
      </c>
      <c r="I674" s="176">
        <v>3846</v>
      </c>
    </row>
    <row r="675" spans="1:9" x14ac:dyDescent="0.3">
      <c r="A675" s="171">
        <v>490293</v>
      </c>
      <c r="B675" s="172">
        <v>493483</v>
      </c>
      <c r="C675" s="172" t="s">
        <v>475</v>
      </c>
      <c r="D675" s="148" t="s">
        <v>481</v>
      </c>
      <c r="E675" s="173" t="s">
        <v>630</v>
      </c>
      <c r="F675" s="192">
        <v>1011</v>
      </c>
      <c r="G675" s="174">
        <v>43608</v>
      </c>
      <c r="H675" s="175">
        <v>43602</v>
      </c>
      <c r="I675" s="176">
        <v>1011</v>
      </c>
    </row>
    <row r="676" spans="1:9" x14ac:dyDescent="0.3">
      <c r="A676" s="171">
        <v>490293</v>
      </c>
      <c r="B676" s="172">
        <v>493483</v>
      </c>
      <c r="C676" s="172" t="s">
        <v>475</v>
      </c>
      <c r="D676" s="148" t="s">
        <v>483</v>
      </c>
      <c r="E676" s="173" t="s">
        <v>631</v>
      </c>
      <c r="F676" s="192">
        <v>725</v>
      </c>
      <c r="G676" s="174">
        <v>43608</v>
      </c>
      <c r="H676" s="175">
        <v>43602</v>
      </c>
      <c r="I676" s="176">
        <v>727</v>
      </c>
    </row>
    <row r="677" spans="1:9" x14ac:dyDescent="0.3">
      <c r="A677" s="171">
        <v>490293</v>
      </c>
      <c r="B677" s="172">
        <v>493483</v>
      </c>
      <c r="C677" s="172" t="s">
        <v>475</v>
      </c>
      <c r="D677" s="148" t="s">
        <v>13</v>
      </c>
      <c r="E677" s="173" t="s">
        <v>632</v>
      </c>
      <c r="F677" s="172">
        <v>3294</v>
      </c>
      <c r="G677" s="174">
        <v>43601</v>
      </c>
      <c r="H677" s="175">
        <v>43602</v>
      </c>
      <c r="I677" s="176">
        <v>3294</v>
      </c>
    </row>
    <row r="678" spans="1:9" x14ac:dyDescent="0.3">
      <c r="A678" s="193">
        <v>490293</v>
      </c>
      <c r="B678" s="153">
        <v>493483</v>
      </c>
      <c r="C678" s="153" t="s">
        <v>475</v>
      </c>
      <c r="D678" s="157" t="s">
        <v>13</v>
      </c>
      <c r="E678" s="154" t="s">
        <v>633</v>
      </c>
      <c r="F678" s="153">
        <v>3402</v>
      </c>
      <c r="G678" s="155">
        <v>43611</v>
      </c>
      <c r="H678" s="156">
        <v>43607</v>
      </c>
      <c r="I678" s="152">
        <v>3402</v>
      </c>
    </row>
    <row r="679" spans="1:9" x14ac:dyDescent="0.3">
      <c r="A679" s="193">
        <v>490293</v>
      </c>
      <c r="B679" s="153">
        <v>493483</v>
      </c>
      <c r="C679" s="153" t="s">
        <v>475</v>
      </c>
      <c r="D679" s="148" t="s">
        <v>13</v>
      </c>
      <c r="E679" s="154" t="s">
        <v>634</v>
      </c>
      <c r="F679" s="153">
        <v>2400</v>
      </c>
      <c r="G679" s="155">
        <v>43611</v>
      </c>
      <c r="H679" s="156">
        <v>43607</v>
      </c>
      <c r="I679" s="152">
        <v>2400</v>
      </c>
    </row>
    <row r="680" spans="1:9" x14ac:dyDescent="0.3">
      <c r="A680" s="193">
        <v>490293</v>
      </c>
      <c r="B680" s="153">
        <v>493483</v>
      </c>
      <c r="C680" s="153" t="s">
        <v>475</v>
      </c>
      <c r="D680" s="153" t="s">
        <v>48</v>
      </c>
      <c r="E680" s="154" t="s">
        <v>635</v>
      </c>
      <c r="F680" s="194">
        <v>1240</v>
      </c>
      <c r="G680" s="155">
        <v>43608</v>
      </c>
      <c r="H680" s="156">
        <v>43607</v>
      </c>
      <c r="I680" s="152">
        <v>1240</v>
      </c>
    </row>
    <row r="681" spans="1:9" x14ac:dyDescent="0.3">
      <c r="A681" s="193">
        <v>490293</v>
      </c>
      <c r="B681" s="153">
        <v>493483</v>
      </c>
      <c r="C681" s="153" t="s">
        <v>475</v>
      </c>
      <c r="D681" s="153" t="s">
        <v>48</v>
      </c>
      <c r="E681" s="154" t="s">
        <v>636</v>
      </c>
      <c r="F681" s="194">
        <v>137</v>
      </c>
      <c r="G681" s="155">
        <v>43626</v>
      </c>
      <c r="H681" s="156">
        <v>43612</v>
      </c>
      <c r="I681" s="152">
        <v>137</v>
      </c>
    </row>
    <row r="682" spans="1:9" x14ac:dyDescent="0.3">
      <c r="A682" s="170">
        <v>490293</v>
      </c>
      <c r="B682" s="148">
        <v>493483</v>
      </c>
      <c r="C682" s="148" t="s">
        <v>475</v>
      </c>
      <c r="D682" s="148" t="s">
        <v>48</v>
      </c>
      <c r="E682" s="149" t="s">
        <v>637</v>
      </c>
      <c r="F682" s="183">
        <v>440</v>
      </c>
      <c r="G682" s="150">
        <v>43668</v>
      </c>
      <c r="H682" s="151">
        <v>43663</v>
      </c>
      <c r="I682" s="147">
        <v>440</v>
      </c>
    </row>
    <row r="683" spans="1:9" x14ac:dyDescent="0.3">
      <c r="A683" s="170">
        <v>490293</v>
      </c>
      <c r="B683" s="148">
        <v>493483</v>
      </c>
      <c r="C683" s="148" t="s">
        <v>475</v>
      </c>
      <c r="D683" s="148" t="s">
        <v>48</v>
      </c>
      <c r="E683" s="149" t="s">
        <v>638</v>
      </c>
      <c r="F683" s="183">
        <v>132</v>
      </c>
      <c r="G683" s="150">
        <v>43669</v>
      </c>
      <c r="H683" s="151">
        <v>43663</v>
      </c>
      <c r="I683" s="147">
        <v>132</v>
      </c>
    </row>
    <row r="684" spans="1:9" x14ac:dyDescent="0.3">
      <c r="A684" s="170">
        <v>490293</v>
      </c>
      <c r="B684" s="148">
        <v>493483</v>
      </c>
      <c r="C684" s="148" t="s">
        <v>475</v>
      </c>
      <c r="D684" s="153" t="s">
        <v>48</v>
      </c>
      <c r="E684" s="158" t="s">
        <v>639</v>
      </c>
      <c r="F684" s="195">
        <v>99</v>
      </c>
      <c r="G684" s="159">
        <v>43689</v>
      </c>
      <c r="H684" s="151">
        <v>43684</v>
      </c>
      <c r="I684" s="147">
        <v>99</v>
      </c>
    </row>
    <row r="685" spans="1:9" x14ac:dyDescent="0.3">
      <c r="A685" s="193">
        <v>490293</v>
      </c>
      <c r="B685" s="153">
        <v>493483</v>
      </c>
      <c r="C685" s="153" t="s">
        <v>475</v>
      </c>
      <c r="D685" s="148" t="s">
        <v>13</v>
      </c>
      <c r="E685" s="154" t="s">
        <v>640</v>
      </c>
      <c r="F685" s="153">
        <v>1036</v>
      </c>
      <c r="G685" s="155">
        <v>43629</v>
      </c>
      <c r="H685" s="156">
        <v>43614</v>
      </c>
      <c r="I685" s="152">
        <v>1036</v>
      </c>
    </row>
    <row r="686" spans="1:9" x14ac:dyDescent="0.3">
      <c r="A686" s="170">
        <v>490293</v>
      </c>
      <c r="B686" s="148">
        <v>493483</v>
      </c>
      <c r="C686" s="148" t="s">
        <v>475</v>
      </c>
      <c r="D686" s="148" t="s">
        <v>13</v>
      </c>
      <c r="E686" s="149" t="s">
        <v>641</v>
      </c>
      <c r="F686" s="148">
        <v>1034</v>
      </c>
      <c r="G686" s="150">
        <v>43639</v>
      </c>
      <c r="H686" s="151">
        <v>43635</v>
      </c>
      <c r="I686" s="147">
        <v>1064</v>
      </c>
    </row>
    <row r="687" spans="1:9" x14ac:dyDescent="0.3">
      <c r="A687" s="170">
        <v>490293</v>
      </c>
      <c r="B687" s="148">
        <v>493483</v>
      </c>
      <c r="C687" s="148" t="s">
        <v>475</v>
      </c>
      <c r="D687" s="148" t="s">
        <v>13</v>
      </c>
      <c r="E687" s="149" t="s">
        <v>642</v>
      </c>
      <c r="F687" s="148">
        <v>694</v>
      </c>
      <c r="G687" s="150">
        <v>43639</v>
      </c>
      <c r="H687" s="151">
        <v>43635</v>
      </c>
      <c r="I687" s="147">
        <v>714</v>
      </c>
    </row>
    <row r="688" spans="1:9" x14ac:dyDescent="0.3">
      <c r="A688" s="170">
        <v>490293</v>
      </c>
      <c r="B688" s="148">
        <v>493483</v>
      </c>
      <c r="C688" s="148" t="s">
        <v>475</v>
      </c>
      <c r="D688" s="148" t="s">
        <v>481</v>
      </c>
      <c r="E688" s="163" t="s">
        <v>643</v>
      </c>
      <c r="F688" s="183">
        <v>535</v>
      </c>
      <c r="G688" s="150">
        <v>43664</v>
      </c>
      <c r="H688" s="151">
        <v>43658</v>
      </c>
      <c r="I688" s="147">
        <v>559</v>
      </c>
    </row>
    <row r="689" spans="1:9" x14ac:dyDescent="0.3">
      <c r="A689" s="170">
        <v>490293</v>
      </c>
      <c r="B689" s="148">
        <v>493483</v>
      </c>
      <c r="C689" s="148" t="s">
        <v>475</v>
      </c>
      <c r="D689" s="148" t="s">
        <v>483</v>
      </c>
      <c r="E689" s="163" t="s">
        <v>644</v>
      </c>
      <c r="F689" s="183">
        <v>170</v>
      </c>
      <c r="G689" s="150">
        <v>43664</v>
      </c>
      <c r="H689" s="151">
        <v>43658</v>
      </c>
      <c r="I689" s="147">
        <v>175</v>
      </c>
    </row>
    <row r="690" spans="1:9" x14ac:dyDescent="0.3">
      <c r="A690" s="170">
        <v>490293</v>
      </c>
      <c r="B690" s="148">
        <v>493483</v>
      </c>
      <c r="C690" s="148" t="s">
        <v>475</v>
      </c>
      <c r="D690" s="148" t="s">
        <v>483</v>
      </c>
      <c r="E690" s="149" t="s">
        <v>645</v>
      </c>
      <c r="F690" s="183">
        <v>132</v>
      </c>
      <c r="G690" s="150">
        <v>43636</v>
      </c>
      <c r="H690" s="151">
        <v>43630</v>
      </c>
      <c r="I690" s="147">
        <v>132</v>
      </c>
    </row>
    <row r="691" spans="1:9" x14ac:dyDescent="0.3">
      <c r="A691" s="170">
        <v>490293</v>
      </c>
      <c r="B691" s="148">
        <v>493483</v>
      </c>
      <c r="C691" s="148" t="s">
        <v>475</v>
      </c>
      <c r="D691" s="148" t="s">
        <v>481</v>
      </c>
      <c r="E691" s="149" t="s">
        <v>646</v>
      </c>
      <c r="F691" s="183">
        <v>294</v>
      </c>
      <c r="G691" s="150">
        <v>43636</v>
      </c>
      <c r="H691" s="151">
        <v>43630</v>
      </c>
      <c r="I691" s="147">
        <v>294</v>
      </c>
    </row>
    <row r="692" spans="1:9" x14ac:dyDescent="0.3">
      <c r="A692" s="170">
        <v>490293</v>
      </c>
      <c r="B692" s="148">
        <v>493483</v>
      </c>
      <c r="C692" s="148" t="s">
        <v>475</v>
      </c>
      <c r="D692" s="148" t="s">
        <v>13</v>
      </c>
      <c r="E692" s="163" t="s">
        <v>647</v>
      </c>
      <c r="F692" s="148">
        <v>917</v>
      </c>
      <c r="G692" s="150">
        <v>43657</v>
      </c>
      <c r="H692" s="151">
        <v>43650</v>
      </c>
      <c r="I692" s="147">
        <v>959</v>
      </c>
    </row>
    <row r="693" spans="1:9" x14ac:dyDescent="0.3">
      <c r="A693" s="170">
        <v>490293</v>
      </c>
      <c r="B693" s="148">
        <v>493483</v>
      </c>
      <c r="C693" s="148" t="s">
        <v>475</v>
      </c>
      <c r="D693" s="148" t="s">
        <v>13</v>
      </c>
      <c r="E693" s="163" t="s">
        <v>648</v>
      </c>
      <c r="F693" s="157">
        <v>1551</v>
      </c>
      <c r="G693" s="196">
        <v>43657</v>
      </c>
      <c r="H693" s="151">
        <v>43650</v>
      </c>
      <c r="I693" s="147">
        <v>1628</v>
      </c>
    </row>
    <row r="694" spans="1:9" x14ac:dyDescent="0.3">
      <c r="A694" s="170">
        <v>490293</v>
      </c>
      <c r="B694" s="148">
        <v>493483</v>
      </c>
      <c r="C694" s="148" t="s">
        <v>475</v>
      </c>
      <c r="D694" s="157" t="s">
        <v>13</v>
      </c>
      <c r="E694" s="163" t="s">
        <v>649</v>
      </c>
      <c r="F694" s="157">
        <v>1486</v>
      </c>
      <c r="G694" s="196">
        <v>43667</v>
      </c>
      <c r="H694" s="151">
        <v>43663</v>
      </c>
      <c r="I694" s="147">
        <v>1486</v>
      </c>
    </row>
    <row r="695" spans="1:9" x14ac:dyDescent="0.3">
      <c r="A695" s="170">
        <v>490293</v>
      </c>
      <c r="B695" s="148">
        <v>493483</v>
      </c>
      <c r="C695" s="148" t="s">
        <v>475</v>
      </c>
      <c r="D695" s="148" t="s">
        <v>13</v>
      </c>
      <c r="E695" s="163" t="s">
        <v>650</v>
      </c>
      <c r="F695" s="157">
        <v>1019</v>
      </c>
      <c r="G695" s="196">
        <v>43667</v>
      </c>
      <c r="H695" s="151">
        <v>43663</v>
      </c>
      <c r="I695" s="147">
        <v>1019</v>
      </c>
    </row>
    <row r="696" spans="1:9" x14ac:dyDescent="0.3">
      <c r="A696" s="193">
        <v>490293</v>
      </c>
      <c r="B696" s="153">
        <v>493483</v>
      </c>
      <c r="C696" s="153" t="s">
        <v>475</v>
      </c>
      <c r="D696" s="148" t="s">
        <v>13</v>
      </c>
      <c r="E696" s="154" t="s">
        <v>651</v>
      </c>
      <c r="F696" s="153">
        <v>853</v>
      </c>
      <c r="G696" s="155">
        <v>43629</v>
      </c>
      <c r="H696" s="156">
        <v>43614</v>
      </c>
      <c r="I696" s="152">
        <v>853</v>
      </c>
    </row>
    <row r="697" spans="1:9" x14ac:dyDescent="0.3">
      <c r="A697" s="193">
        <v>490293</v>
      </c>
      <c r="B697" s="153">
        <v>493483</v>
      </c>
      <c r="C697" s="153" t="s">
        <v>475</v>
      </c>
      <c r="D697" s="148" t="s">
        <v>13</v>
      </c>
      <c r="E697" s="154" t="s">
        <v>652</v>
      </c>
      <c r="F697" s="153">
        <v>1110</v>
      </c>
      <c r="G697" s="155">
        <v>43629</v>
      </c>
      <c r="H697" s="156">
        <v>43614</v>
      </c>
      <c r="I697" s="152">
        <v>1091</v>
      </c>
    </row>
    <row r="698" spans="1:9" x14ac:dyDescent="0.3">
      <c r="A698" s="170">
        <v>490293</v>
      </c>
      <c r="B698" s="148">
        <v>493483</v>
      </c>
      <c r="C698" s="148" t="s">
        <v>475</v>
      </c>
      <c r="D698" s="157" t="s">
        <v>13</v>
      </c>
      <c r="E698" s="149" t="s">
        <v>653</v>
      </c>
      <c r="F698" s="148">
        <v>1132</v>
      </c>
      <c r="G698" s="150">
        <v>43639</v>
      </c>
      <c r="H698" s="151">
        <v>43635</v>
      </c>
      <c r="I698" s="147">
        <v>1115</v>
      </c>
    </row>
    <row r="699" spans="1:9" x14ac:dyDescent="0.3">
      <c r="A699" s="170">
        <v>490293</v>
      </c>
      <c r="B699" s="148">
        <v>493483</v>
      </c>
      <c r="C699" s="148" t="s">
        <v>475</v>
      </c>
      <c r="D699" s="148" t="s">
        <v>13</v>
      </c>
      <c r="E699" s="149" t="s">
        <v>654</v>
      </c>
      <c r="F699" s="148">
        <v>807</v>
      </c>
      <c r="G699" s="150">
        <v>43639</v>
      </c>
      <c r="H699" s="151">
        <v>43635</v>
      </c>
      <c r="I699" s="147">
        <v>802</v>
      </c>
    </row>
    <row r="700" spans="1:9" x14ac:dyDescent="0.3">
      <c r="A700" s="170">
        <v>490293</v>
      </c>
      <c r="B700" s="148">
        <v>493483</v>
      </c>
      <c r="C700" s="148" t="s">
        <v>475</v>
      </c>
      <c r="D700" s="148" t="s">
        <v>483</v>
      </c>
      <c r="E700" s="149" t="s">
        <v>655</v>
      </c>
      <c r="F700" s="183">
        <v>166</v>
      </c>
      <c r="G700" s="150">
        <v>43636</v>
      </c>
      <c r="H700" s="151">
        <v>43630</v>
      </c>
      <c r="I700" s="147">
        <v>166</v>
      </c>
    </row>
    <row r="701" spans="1:9" x14ac:dyDescent="0.3">
      <c r="A701" s="170">
        <v>490293</v>
      </c>
      <c r="B701" s="148">
        <v>493483</v>
      </c>
      <c r="C701" s="148" t="s">
        <v>475</v>
      </c>
      <c r="D701" s="148" t="s">
        <v>481</v>
      </c>
      <c r="E701" s="149" t="s">
        <v>656</v>
      </c>
      <c r="F701" s="183">
        <v>383</v>
      </c>
      <c r="G701" s="150">
        <v>43636</v>
      </c>
      <c r="H701" s="151">
        <v>43630</v>
      </c>
      <c r="I701" s="147">
        <v>377</v>
      </c>
    </row>
    <row r="702" spans="1:9" x14ac:dyDescent="0.3">
      <c r="A702" s="193">
        <v>490293</v>
      </c>
      <c r="B702" s="153">
        <v>493483</v>
      </c>
      <c r="C702" s="153" t="s">
        <v>475</v>
      </c>
      <c r="D702" s="148" t="s">
        <v>13</v>
      </c>
      <c r="E702" s="154" t="s">
        <v>657</v>
      </c>
      <c r="F702" s="153">
        <v>1339</v>
      </c>
      <c r="G702" s="155">
        <v>43629</v>
      </c>
      <c r="H702" s="156">
        <v>43614</v>
      </c>
      <c r="I702" s="152">
        <v>1284</v>
      </c>
    </row>
    <row r="703" spans="1:9" x14ac:dyDescent="0.3">
      <c r="A703" s="170">
        <v>490293</v>
      </c>
      <c r="B703" s="148">
        <v>493483</v>
      </c>
      <c r="C703" s="148" t="s">
        <v>475</v>
      </c>
      <c r="D703" s="148" t="s">
        <v>481</v>
      </c>
      <c r="E703" s="163" t="s">
        <v>658</v>
      </c>
      <c r="F703" s="183">
        <v>201</v>
      </c>
      <c r="G703" s="150">
        <v>43643</v>
      </c>
      <c r="H703" s="151">
        <v>43637</v>
      </c>
      <c r="I703" s="147">
        <v>199</v>
      </c>
    </row>
    <row r="704" spans="1:9" x14ac:dyDescent="0.3">
      <c r="A704" s="170">
        <v>490293</v>
      </c>
      <c r="B704" s="148">
        <v>493483</v>
      </c>
      <c r="C704" s="148" t="s">
        <v>475</v>
      </c>
      <c r="D704" s="148" t="s">
        <v>11</v>
      </c>
      <c r="E704" s="149" t="s">
        <v>659</v>
      </c>
      <c r="F704" s="183">
        <v>104</v>
      </c>
      <c r="G704" s="150">
        <v>43661</v>
      </c>
      <c r="H704" s="151">
        <v>43656</v>
      </c>
      <c r="I704" s="147">
        <v>108</v>
      </c>
    </row>
    <row r="705" spans="1:9" x14ac:dyDescent="0.3">
      <c r="A705" s="170">
        <v>490293</v>
      </c>
      <c r="B705" s="148">
        <v>493483</v>
      </c>
      <c r="C705" s="148" t="s">
        <v>475</v>
      </c>
      <c r="D705" s="148" t="s">
        <v>13</v>
      </c>
      <c r="E705" s="163" t="s">
        <v>660</v>
      </c>
      <c r="F705" s="148">
        <v>388</v>
      </c>
      <c r="G705" s="150">
        <v>43636</v>
      </c>
      <c r="H705" s="151">
        <v>43630</v>
      </c>
      <c r="I705" s="147">
        <v>381</v>
      </c>
    </row>
    <row r="706" spans="1:9" x14ac:dyDescent="0.3">
      <c r="A706" s="170">
        <v>490293</v>
      </c>
      <c r="B706" s="148">
        <v>493483</v>
      </c>
      <c r="C706" s="148" t="s">
        <v>475</v>
      </c>
      <c r="D706" s="148" t="s">
        <v>13</v>
      </c>
      <c r="E706" s="163" t="s">
        <v>661</v>
      </c>
      <c r="F706" s="177">
        <v>823</v>
      </c>
      <c r="G706" s="159">
        <v>43636</v>
      </c>
      <c r="H706" s="151">
        <v>43630</v>
      </c>
      <c r="I706" s="147">
        <v>810</v>
      </c>
    </row>
    <row r="707" spans="1:9" x14ac:dyDescent="0.3">
      <c r="A707" s="170">
        <v>490293</v>
      </c>
      <c r="B707" s="148">
        <v>493483</v>
      </c>
      <c r="C707" s="148" t="s">
        <v>475</v>
      </c>
      <c r="D707" s="157" t="s">
        <v>13</v>
      </c>
      <c r="E707" s="163" t="s">
        <v>662</v>
      </c>
      <c r="F707" s="177">
        <v>896</v>
      </c>
      <c r="G707" s="159">
        <v>43646</v>
      </c>
      <c r="H707" s="151">
        <v>43642</v>
      </c>
      <c r="I707" s="147">
        <v>891</v>
      </c>
    </row>
    <row r="708" spans="1:9" x14ac:dyDescent="0.3">
      <c r="A708" s="170">
        <v>490293</v>
      </c>
      <c r="B708" s="148">
        <v>493483</v>
      </c>
      <c r="C708" s="148" t="s">
        <v>475</v>
      </c>
      <c r="D708" s="148" t="s">
        <v>13</v>
      </c>
      <c r="E708" s="163" t="s">
        <v>663</v>
      </c>
      <c r="F708" s="177">
        <v>579</v>
      </c>
      <c r="G708" s="159">
        <v>43646</v>
      </c>
      <c r="H708" s="151">
        <v>43642</v>
      </c>
      <c r="I708" s="147">
        <v>571</v>
      </c>
    </row>
    <row r="709" spans="1:9" x14ac:dyDescent="0.3">
      <c r="A709" s="170">
        <v>490293</v>
      </c>
      <c r="B709" s="148">
        <v>493483</v>
      </c>
      <c r="C709" s="148" t="s">
        <v>475</v>
      </c>
      <c r="D709" s="148" t="s">
        <v>483</v>
      </c>
      <c r="E709" s="163" t="s">
        <v>664</v>
      </c>
      <c r="F709" s="183">
        <v>57</v>
      </c>
      <c r="G709" s="150">
        <v>43643</v>
      </c>
      <c r="H709" s="151">
        <v>43637</v>
      </c>
      <c r="I709" s="147">
        <v>57</v>
      </c>
    </row>
    <row r="710" spans="1:9" x14ac:dyDescent="0.3">
      <c r="A710" s="170">
        <v>490293</v>
      </c>
      <c r="B710" s="148">
        <v>493483</v>
      </c>
      <c r="C710" s="148" t="s">
        <v>475</v>
      </c>
      <c r="D710" s="148" t="s">
        <v>48</v>
      </c>
      <c r="E710" s="149" t="s">
        <v>665</v>
      </c>
      <c r="F710" s="183">
        <v>129</v>
      </c>
      <c r="G710" s="150">
        <v>43640</v>
      </c>
      <c r="H710" s="151">
        <v>43634</v>
      </c>
      <c r="I710" s="147">
        <v>129</v>
      </c>
    </row>
    <row r="711" spans="1:9" x14ac:dyDescent="0.3">
      <c r="A711" s="170">
        <v>490293</v>
      </c>
      <c r="B711" s="148">
        <v>493483</v>
      </c>
      <c r="C711" s="148" t="s">
        <v>475</v>
      </c>
      <c r="D711" s="148" t="s">
        <v>48</v>
      </c>
      <c r="E711" s="149" t="s">
        <v>666</v>
      </c>
      <c r="F711" s="183">
        <v>1240</v>
      </c>
      <c r="G711" s="150">
        <v>43662</v>
      </c>
      <c r="H711" s="151">
        <v>43656</v>
      </c>
      <c r="I711" s="147">
        <v>1240</v>
      </c>
    </row>
    <row r="712" spans="1:9" x14ac:dyDescent="0.3">
      <c r="A712" s="170">
        <v>490293</v>
      </c>
      <c r="B712" s="148">
        <v>493483</v>
      </c>
      <c r="C712" s="148" t="s">
        <v>475</v>
      </c>
      <c r="D712" s="148" t="s">
        <v>13</v>
      </c>
      <c r="E712" s="149" t="s">
        <v>667</v>
      </c>
      <c r="F712" s="183">
        <v>652</v>
      </c>
      <c r="G712" s="150">
        <v>43668</v>
      </c>
      <c r="H712" s="151">
        <v>43663</v>
      </c>
      <c r="I712" s="147">
        <v>652</v>
      </c>
    </row>
    <row r="713" spans="1:9" x14ac:dyDescent="0.3">
      <c r="A713" s="170">
        <v>490293</v>
      </c>
      <c r="B713" s="148">
        <v>493483</v>
      </c>
      <c r="C713" s="148" t="s">
        <v>475</v>
      </c>
      <c r="D713" s="148" t="s">
        <v>483</v>
      </c>
      <c r="E713" s="158" t="s">
        <v>668</v>
      </c>
      <c r="F713" s="195">
        <v>240</v>
      </c>
      <c r="G713" s="159">
        <v>43692</v>
      </c>
      <c r="H713" s="151">
        <v>43693</v>
      </c>
      <c r="I713" s="147">
        <v>248</v>
      </c>
    </row>
    <row r="714" spans="1:9" x14ac:dyDescent="0.3">
      <c r="A714" s="170">
        <v>490293</v>
      </c>
      <c r="B714" s="148">
        <v>493483</v>
      </c>
      <c r="C714" s="148" t="s">
        <v>475</v>
      </c>
      <c r="D714" s="157" t="s">
        <v>481</v>
      </c>
      <c r="E714" s="158" t="s">
        <v>669</v>
      </c>
      <c r="F714" s="195">
        <v>407</v>
      </c>
      <c r="G714" s="159">
        <v>43692</v>
      </c>
      <c r="H714" s="151">
        <v>43693</v>
      </c>
      <c r="I714" s="147">
        <v>426</v>
      </c>
    </row>
    <row r="715" spans="1:9" x14ac:dyDescent="0.3">
      <c r="A715" s="170">
        <v>490293</v>
      </c>
      <c r="B715" s="148">
        <v>493483</v>
      </c>
      <c r="C715" s="148" t="s">
        <v>475</v>
      </c>
      <c r="D715" s="148" t="s">
        <v>13</v>
      </c>
      <c r="E715" s="158" t="s">
        <v>670</v>
      </c>
      <c r="F715" s="195">
        <v>770</v>
      </c>
      <c r="G715" s="159">
        <v>43685</v>
      </c>
      <c r="H715" s="151">
        <v>43693</v>
      </c>
      <c r="I715" s="147">
        <v>770</v>
      </c>
    </row>
    <row r="716" spans="1:9" x14ac:dyDescent="0.3">
      <c r="A716" s="170">
        <v>490293</v>
      </c>
      <c r="B716" s="148">
        <v>493483</v>
      </c>
      <c r="C716" s="148" t="s">
        <v>475</v>
      </c>
      <c r="D716" s="148" t="s">
        <v>13</v>
      </c>
      <c r="E716" s="158" t="s">
        <v>671</v>
      </c>
      <c r="F716" s="157">
        <v>1824</v>
      </c>
      <c r="G716" s="159">
        <v>43685</v>
      </c>
      <c r="H716" s="151">
        <v>43693</v>
      </c>
      <c r="I716" s="147">
        <v>1824</v>
      </c>
    </row>
    <row r="717" spans="1:9" x14ac:dyDescent="0.3">
      <c r="A717" s="170">
        <v>490293</v>
      </c>
      <c r="B717" s="148">
        <v>493483</v>
      </c>
      <c r="C717" s="148" t="s">
        <v>475</v>
      </c>
      <c r="D717" s="157" t="s">
        <v>13</v>
      </c>
      <c r="E717" s="158" t="s">
        <v>672</v>
      </c>
      <c r="F717" s="157">
        <v>1738</v>
      </c>
      <c r="G717" s="159">
        <v>43695</v>
      </c>
      <c r="H717" s="151">
        <v>43698</v>
      </c>
      <c r="I717" s="147">
        <v>1707</v>
      </c>
    </row>
    <row r="718" spans="1:9" x14ac:dyDescent="0.3">
      <c r="A718" s="170">
        <v>490293</v>
      </c>
      <c r="B718" s="148">
        <v>493483</v>
      </c>
      <c r="C718" s="148" t="s">
        <v>475</v>
      </c>
      <c r="D718" s="157" t="s">
        <v>13</v>
      </c>
      <c r="E718" s="158" t="s">
        <v>673</v>
      </c>
      <c r="F718" s="157">
        <v>1212</v>
      </c>
      <c r="G718" s="159">
        <v>43695</v>
      </c>
      <c r="H718" s="151">
        <v>43698</v>
      </c>
      <c r="I718" s="147">
        <v>1190</v>
      </c>
    </row>
    <row r="719" spans="1:9" x14ac:dyDescent="0.3">
      <c r="A719" s="170">
        <v>490293</v>
      </c>
      <c r="B719" s="148">
        <v>493483</v>
      </c>
      <c r="C719" s="148" t="s">
        <v>475</v>
      </c>
      <c r="D719" s="148" t="s">
        <v>13</v>
      </c>
      <c r="E719" s="158" t="s">
        <v>674</v>
      </c>
      <c r="F719" s="184">
        <v>557</v>
      </c>
      <c r="G719" s="159">
        <v>43692</v>
      </c>
      <c r="H719" s="151">
        <v>43686</v>
      </c>
      <c r="I719" s="147">
        <v>575</v>
      </c>
    </row>
    <row r="720" spans="1:9" x14ac:dyDescent="0.3">
      <c r="A720" s="170">
        <v>490293</v>
      </c>
      <c r="B720" s="148">
        <v>493483</v>
      </c>
      <c r="C720" s="148" t="s">
        <v>475</v>
      </c>
      <c r="D720" s="157" t="s">
        <v>13</v>
      </c>
      <c r="E720" s="158" t="s">
        <v>675</v>
      </c>
      <c r="F720" s="195">
        <v>543</v>
      </c>
      <c r="G720" s="159">
        <v>43702</v>
      </c>
      <c r="H720" s="151">
        <v>43698</v>
      </c>
      <c r="I720" s="147">
        <v>551</v>
      </c>
    </row>
    <row r="721" spans="1:9" x14ac:dyDescent="0.3">
      <c r="A721" s="170">
        <v>490293</v>
      </c>
      <c r="B721" s="148">
        <v>493483</v>
      </c>
      <c r="C721" s="148" t="s">
        <v>475</v>
      </c>
      <c r="D721" s="157" t="s">
        <v>13</v>
      </c>
      <c r="E721" s="158" t="s">
        <v>676</v>
      </c>
      <c r="F721" s="195">
        <v>382</v>
      </c>
      <c r="G721" s="159">
        <v>43702</v>
      </c>
      <c r="H721" s="151">
        <v>43698</v>
      </c>
      <c r="I721" s="147">
        <v>393</v>
      </c>
    </row>
    <row r="722" spans="1:9" x14ac:dyDescent="0.3">
      <c r="A722" s="170">
        <v>490293</v>
      </c>
      <c r="B722" s="148">
        <v>493483</v>
      </c>
      <c r="C722" s="148" t="s">
        <v>475</v>
      </c>
      <c r="D722" s="157" t="s">
        <v>481</v>
      </c>
      <c r="E722" s="158" t="s">
        <v>677</v>
      </c>
      <c r="F722" s="195">
        <v>755</v>
      </c>
      <c r="G722" s="159">
        <v>43671</v>
      </c>
      <c r="H722" s="151">
        <v>43665</v>
      </c>
      <c r="I722" s="147">
        <v>763</v>
      </c>
    </row>
    <row r="723" spans="1:9" x14ac:dyDescent="0.3">
      <c r="A723" s="170">
        <v>490293</v>
      </c>
      <c r="B723" s="148">
        <v>493483</v>
      </c>
      <c r="C723" s="148" t="s">
        <v>475</v>
      </c>
      <c r="D723" s="157" t="s">
        <v>481</v>
      </c>
      <c r="E723" s="158" t="s">
        <v>678</v>
      </c>
      <c r="F723" s="195">
        <v>188</v>
      </c>
      <c r="G723" s="159">
        <v>43699</v>
      </c>
      <c r="H723" s="151">
        <v>43693</v>
      </c>
      <c r="I723" s="147">
        <v>188</v>
      </c>
    </row>
    <row r="724" spans="1:9" x14ac:dyDescent="0.3">
      <c r="A724" s="170">
        <v>490293</v>
      </c>
      <c r="B724" s="148">
        <v>493483</v>
      </c>
      <c r="C724" s="148" t="s">
        <v>475</v>
      </c>
      <c r="D724" s="148" t="s">
        <v>13</v>
      </c>
      <c r="E724" s="158" t="s">
        <v>679</v>
      </c>
      <c r="F724" s="195">
        <v>2768</v>
      </c>
      <c r="G724" s="159">
        <v>43664</v>
      </c>
      <c r="H724" s="151">
        <v>43658</v>
      </c>
      <c r="I724" s="147">
        <v>2789</v>
      </c>
    </row>
    <row r="725" spans="1:9" x14ac:dyDescent="0.3">
      <c r="A725" s="170">
        <v>490293</v>
      </c>
      <c r="B725" s="148">
        <v>493483</v>
      </c>
      <c r="C725" s="148" t="s">
        <v>475</v>
      </c>
      <c r="D725" s="157" t="s">
        <v>13</v>
      </c>
      <c r="E725" s="158" t="s">
        <v>680</v>
      </c>
      <c r="F725" s="195">
        <v>2771</v>
      </c>
      <c r="G725" s="159">
        <v>43674</v>
      </c>
      <c r="H725" s="151">
        <v>43670</v>
      </c>
      <c r="I725" s="147">
        <v>2771</v>
      </c>
    </row>
    <row r="726" spans="1:9" x14ac:dyDescent="0.3">
      <c r="A726" s="170">
        <v>490293</v>
      </c>
      <c r="B726" s="148">
        <v>493483</v>
      </c>
      <c r="C726" s="148" t="s">
        <v>475</v>
      </c>
      <c r="D726" s="157" t="s">
        <v>13</v>
      </c>
      <c r="E726" s="158" t="s">
        <v>681</v>
      </c>
      <c r="F726" s="195">
        <v>1869</v>
      </c>
      <c r="G726" s="159">
        <v>43674</v>
      </c>
      <c r="H726" s="151">
        <v>43670</v>
      </c>
      <c r="I726" s="147">
        <v>1869</v>
      </c>
    </row>
    <row r="727" spans="1:9" x14ac:dyDescent="0.3">
      <c r="A727" s="170">
        <v>490293</v>
      </c>
      <c r="B727" s="148">
        <v>493483</v>
      </c>
      <c r="C727" s="148" t="s">
        <v>475</v>
      </c>
      <c r="D727" s="148" t="s">
        <v>13</v>
      </c>
      <c r="E727" s="158" t="s">
        <v>682</v>
      </c>
      <c r="F727" s="195">
        <v>1374</v>
      </c>
      <c r="G727" s="159">
        <v>43692</v>
      </c>
      <c r="H727" s="151">
        <v>43686</v>
      </c>
      <c r="I727" s="147">
        <v>1318</v>
      </c>
    </row>
    <row r="728" spans="1:9" x14ac:dyDescent="0.3">
      <c r="A728" s="170">
        <v>490293</v>
      </c>
      <c r="B728" s="148">
        <v>493483</v>
      </c>
      <c r="C728" s="148" t="s">
        <v>475</v>
      </c>
      <c r="D728" s="148" t="s">
        <v>483</v>
      </c>
      <c r="E728" s="158" t="s">
        <v>683</v>
      </c>
      <c r="F728" s="195">
        <v>660</v>
      </c>
      <c r="G728" s="159">
        <v>43671</v>
      </c>
      <c r="H728" s="151">
        <v>43665</v>
      </c>
      <c r="I728" s="147">
        <v>659</v>
      </c>
    </row>
    <row r="729" spans="1:9" x14ac:dyDescent="0.3">
      <c r="A729" s="170">
        <v>490293</v>
      </c>
      <c r="B729" s="148">
        <v>493483</v>
      </c>
      <c r="C729" s="148" t="s">
        <v>475</v>
      </c>
      <c r="D729" s="148" t="s">
        <v>13</v>
      </c>
      <c r="E729" s="158" t="s">
        <v>684</v>
      </c>
      <c r="F729" s="195">
        <v>4207</v>
      </c>
      <c r="G729" s="159">
        <v>43664</v>
      </c>
      <c r="H729" s="151">
        <v>43658</v>
      </c>
      <c r="I729" s="147">
        <v>4215</v>
      </c>
    </row>
    <row r="730" spans="1:9" x14ac:dyDescent="0.3">
      <c r="A730" s="170">
        <v>490293</v>
      </c>
      <c r="B730" s="148">
        <v>493483</v>
      </c>
      <c r="C730" s="148" t="s">
        <v>475</v>
      </c>
      <c r="D730" s="148" t="s">
        <v>483</v>
      </c>
      <c r="E730" s="158" t="s">
        <v>685</v>
      </c>
      <c r="F730" s="195">
        <v>254</v>
      </c>
      <c r="G730" s="159">
        <v>43699</v>
      </c>
      <c r="H730" s="151">
        <v>43693</v>
      </c>
      <c r="I730" s="147">
        <v>251</v>
      </c>
    </row>
    <row r="731" spans="1:9" x14ac:dyDescent="0.3">
      <c r="A731" s="193">
        <v>490293</v>
      </c>
      <c r="B731" s="153">
        <v>494182</v>
      </c>
      <c r="C731" s="153" t="s">
        <v>503</v>
      </c>
      <c r="D731" s="153" t="s">
        <v>48</v>
      </c>
      <c r="E731" s="154" t="s">
        <v>686</v>
      </c>
      <c r="F731" s="153">
        <v>50</v>
      </c>
      <c r="G731" s="155">
        <v>43606</v>
      </c>
      <c r="H731" s="156">
        <v>43607</v>
      </c>
      <c r="I731" s="152">
        <v>50</v>
      </c>
    </row>
    <row r="732" spans="1:9" x14ac:dyDescent="0.3">
      <c r="A732" s="171">
        <v>490293</v>
      </c>
      <c r="B732" s="172">
        <v>494182</v>
      </c>
      <c r="C732" s="172" t="s">
        <v>503</v>
      </c>
      <c r="D732" s="148" t="s">
        <v>481</v>
      </c>
      <c r="E732" s="197" t="s">
        <v>687</v>
      </c>
      <c r="F732" s="172">
        <v>305</v>
      </c>
      <c r="G732" s="174">
        <v>43608</v>
      </c>
      <c r="H732" s="175">
        <v>43602</v>
      </c>
      <c r="I732" s="176">
        <v>312</v>
      </c>
    </row>
    <row r="733" spans="1:9" x14ac:dyDescent="0.3">
      <c r="A733" s="171">
        <v>490293</v>
      </c>
      <c r="B733" s="172">
        <v>494182</v>
      </c>
      <c r="C733" s="172" t="s">
        <v>503</v>
      </c>
      <c r="D733" s="148" t="s">
        <v>13</v>
      </c>
      <c r="E733" s="197" t="s">
        <v>688</v>
      </c>
      <c r="F733" s="172">
        <v>303</v>
      </c>
      <c r="G733" s="174">
        <v>43601</v>
      </c>
      <c r="H733" s="175">
        <v>43602</v>
      </c>
      <c r="I733" s="176">
        <v>311</v>
      </c>
    </row>
    <row r="734" spans="1:9" x14ac:dyDescent="0.3">
      <c r="A734" s="171">
        <v>490293</v>
      </c>
      <c r="B734" s="172">
        <v>494182</v>
      </c>
      <c r="C734" s="172" t="s">
        <v>503</v>
      </c>
      <c r="D734" s="148" t="s">
        <v>13</v>
      </c>
      <c r="E734" s="197" t="s">
        <v>689</v>
      </c>
      <c r="F734" s="172">
        <v>529</v>
      </c>
      <c r="G734" s="174">
        <v>43601</v>
      </c>
      <c r="H734" s="175">
        <v>43602</v>
      </c>
      <c r="I734" s="176">
        <v>537</v>
      </c>
    </row>
    <row r="735" spans="1:9" x14ac:dyDescent="0.3">
      <c r="A735" s="193">
        <v>490293</v>
      </c>
      <c r="B735" s="153">
        <v>494182</v>
      </c>
      <c r="C735" s="153" t="s">
        <v>503</v>
      </c>
      <c r="D735" s="157" t="s">
        <v>13</v>
      </c>
      <c r="E735" s="198" t="s">
        <v>690</v>
      </c>
      <c r="F735" s="153">
        <v>595</v>
      </c>
      <c r="G735" s="155">
        <v>43611</v>
      </c>
      <c r="H735" s="156">
        <v>43607</v>
      </c>
      <c r="I735" s="152">
        <v>601</v>
      </c>
    </row>
    <row r="736" spans="1:9" x14ac:dyDescent="0.3">
      <c r="A736" s="193">
        <v>490293</v>
      </c>
      <c r="B736" s="153">
        <v>494182</v>
      </c>
      <c r="C736" s="153" t="s">
        <v>503</v>
      </c>
      <c r="D736" s="148" t="s">
        <v>13</v>
      </c>
      <c r="E736" s="198" t="s">
        <v>691</v>
      </c>
      <c r="F736" s="153">
        <v>562</v>
      </c>
      <c r="G736" s="155">
        <v>43611</v>
      </c>
      <c r="H736" s="156">
        <v>43607</v>
      </c>
      <c r="I736" s="152">
        <v>570</v>
      </c>
    </row>
    <row r="737" spans="1:9" x14ac:dyDescent="0.3">
      <c r="A737" s="171">
        <v>490293</v>
      </c>
      <c r="B737" s="172">
        <v>494182</v>
      </c>
      <c r="C737" s="172" t="s">
        <v>503</v>
      </c>
      <c r="D737" s="148" t="s">
        <v>483</v>
      </c>
      <c r="E737" s="197" t="s">
        <v>692</v>
      </c>
      <c r="F737" s="192">
        <v>139</v>
      </c>
      <c r="G737" s="174">
        <v>43608</v>
      </c>
      <c r="H737" s="175">
        <v>43602</v>
      </c>
      <c r="I737" s="176">
        <v>140</v>
      </c>
    </row>
    <row r="738" spans="1:9" x14ac:dyDescent="0.3">
      <c r="A738" s="171">
        <v>490293</v>
      </c>
      <c r="B738" s="172">
        <v>494182</v>
      </c>
      <c r="C738" s="172" t="s">
        <v>503</v>
      </c>
      <c r="D738" s="148" t="s">
        <v>481</v>
      </c>
      <c r="E738" s="197" t="s">
        <v>693</v>
      </c>
      <c r="F738" s="172">
        <v>309</v>
      </c>
      <c r="G738" s="174">
        <v>43608</v>
      </c>
      <c r="H738" s="175">
        <v>43602</v>
      </c>
      <c r="I738" s="176">
        <v>309</v>
      </c>
    </row>
    <row r="739" spans="1:9" x14ac:dyDescent="0.3">
      <c r="A739" s="171">
        <v>490293</v>
      </c>
      <c r="B739" s="172">
        <v>494182</v>
      </c>
      <c r="C739" s="172" t="s">
        <v>503</v>
      </c>
      <c r="D739" s="148" t="s">
        <v>13</v>
      </c>
      <c r="E739" s="197" t="s">
        <v>694</v>
      </c>
      <c r="F739" s="172">
        <v>299</v>
      </c>
      <c r="G739" s="174">
        <v>43601</v>
      </c>
      <c r="H739" s="175">
        <v>43602</v>
      </c>
      <c r="I739" s="176">
        <v>299</v>
      </c>
    </row>
    <row r="740" spans="1:9" x14ac:dyDescent="0.3">
      <c r="A740" s="171">
        <v>490293</v>
      </c>
      <c r="B740" s="172">
        <v>494182</v>
      </c>
      <c r="C740" s="172" t="s">
        <v>503</v>
      </c>
      <c r="D740" s="148" t="s">
        <v>13</v>
      </c>
      <c r="E740" s="197" t="s">
        <v>695</v>
      </c>
      <c r="F740" s="172">
        <v>553</v>
      </c>
      <c r="G740" s="174">
        <v>43601</v>
      </c>
      <c r="H740" s="175">
        <v>43602</v>
      </c>
      <c r="I740" s="176">
        <v>553</v>
      </c>
    </row>
    <row r="741" spans="1:9" x14ac:dyDescent="0.3">
      <c r="A741" s="193">
        <v>490293</v>
      </c>
      <c r="B741" s="153">
        <v>494182</v>
      </c>
      <c r="C741" s="153" t="s">
        <v>503</v>
      </c>
      <c r="D741" s="148" t="s">
        <v>13</v>
      </c>
      <c r="E741" s="198" t="s">
        <v>696</v>
      </c>
      <c r="F741" s="153">
        <v>607</v>
      </c>
      <c r="G741" s="155">
        <v>43611</v>
      </c>
      <c r="H741" s="156">
        <v>43607</v>
      </c>
      <c r="I741" s="152">
        <v>584</v>
      </c>
    </row>
    <row r="742" spans="1:9" x14ac:dyDescent="0.3">
      <c r="A742" s="193">
        <v>490293</v>
      </c>
      <c r="B742" s="153">
        <v>494182</v>
      </c>
      <c r="C742" s="153" t="s">
        <v>503</v>
      </c>
      <c r="D742" s="148" t="s">
        <v>13</v>
      </c>
      <c r="E742" s="198" t="s">
        <v>697</v>
      </c>
      <c r="F742" s="153">
        <v>577</v>
      </c>
      <c r="G742" s="155">
        <v>43611</v>
      </c>
      <c r="H742" s="156">
        <v>43607</v>
      </c>
      <c r="I742" s="152">
        <v>560</v>
      </c>
    </row>
    <row r="743" spans="1:9" x14ac:dyDescent="0.3">
      <c r="A743" s="171">
        <v>490293</v>
      </c>
      <c r="B743" s="172">
        <v>494182</v>
      </c>
      <c r="C743" s="172" t="s">
        <v>503</v>
      </c>
      <c r="D743" s="148" t="s">
        <v>483</v>
      </c>
      <c r="E743" s="197" t="s">
        <v>698</v>
      </c>
      <c r="F743" s="172">
        <v>119</v>
      </c>
      <c r="G743" s="174">
        <v>43608</v>
      </c>
      <c r="H743" s="175">
        <v>43602</v>
      </c>
      <c r="I743" s="176">
        <v>119</v>
      </c>
    </row>
    <row r="744" spans="1:9" x14ac:dyDescent="0.3">
      <c r="A744" s="193">
        <v>490293</v>
      </c>
      <c r="B744" s="153">
        <v>494182</v>
      </c>
      <c r="C744" s="153" t="s">
        <v>503</v>
      </c>
      <c r="D744" s="153" t="s">
        <v>48</v>
      </c>
      <c r="E744" s="154" t="s">
        <v>699</v>
      </c>
      <c r="F744" s="153">
        <v>144</v>
      </c>
      <c r="G744" s="155">
        <v>43608</v>
      </c>
      <c r="H744" s="156">
        <v>43607</v>
      </c>
      <c r="I744" s="152">
        <v>144</v>
      </c>
    </row>
    <row r="745" spans="1:9" x14ac:dyDescent="0.3">
      <c r="A745" s="193">
        <v>490293</v>
      </c>
      <c r="B745" s="153">
        <v>494182</v>
      </c>
      <c r="C745" s="153" t="s">
        <v>503</v>
      </c>
      <c r="D745" s="153" t="s">
        <v>48</v>
      </c>
      <c r="E745" s="198" t="s">
        <v>700</v>
      </c>
      <c r="F745" s="153">
        <v>91</v>
      </c>
      <c r="G745" s="155">
        <v>43626</v>
      </c>
      <c r="H745" s="156">
        <v>43612</v>
      </c>
      <c r="I745" s="152">
        <v>91</v>
      </c>
    </row>
    <row r="746" spans="1:9" x14ac:dyDescent="0.3">
      <c r="A746" s="170">
        <v>490293</v>
      </c>
      <c r="B746" s="148">
        <v>494182</v>
      </c>
      <c r="C746" s="148" t="s">
        <v>503</v>
      </c>
      <c r="D746" s="148" t="s">
        <v>48</v>
      </c>
      <c r="E746" s="149" t="s">
        <v>701</v>
      </c>
      <c r="F746" s="148">
        <v>21</v>
      </c>
      <c r="G746" s="150">
        <v>43669</v>
      </c>
      <c r="H746" s="151">
        <v>43663</v>
      </c>
      <c r="I746" s="147">
        <v>21</v>
      </c>
    </row>
    <row r="747" spans="1:9" x14ac:dyDescent="0.3">
      <c r="A747" s="193">
        <v>490293</v>
      </c>
      <c r="B747" s="153">
        <v>494182</v>
      </c>
      <c r="C747" s="153" t="s">
        <v>503</v>
      </c>
      <c r="D747" s="148" t="s">
        <v>13</v>
      </c>
      <c r="E747" s="199" t="s">
        <v>702</v>
      </c>
      <c r="F747" s="200">
        <v>75</v>
      </c>
      <c r="G747" s="162">
        <v>43629</v>
      </c>
      <c r="H747" s="156">
        <v>43614</v>
      </c>
      <c r="I747" s="152">
        <v>75</v>
      </c>
    </row>
    <row r="748" spans="1:9" x14ac:dyDescent="0.3">
      <c r="A748" s="170">
        <v>490293</v>
      </c>
      <c r="B748" s="148">
        <v>494182</v>
      </c>
      <c r="C748" s="148" t="s">
        <v>503</v>
      </c>
      <c r="D748" s="157" t="s">
        <v>13</v>
      </c>
      <c r="E748" s="201" t="s">
        <v>703</v>
      </c>
      <c r="F748" s="202">
        <v>105</v>
      </c>
      <c r="G748" s="159">
        <v>43639</v>
      </c>
      <c r="H748" s="151">
        <v>43635</v>
      </c>
      <c r="I748" s="147">
        <v>109</v>
      </c>
    </row>
    <row r="749" spans="1:9" x14ac:dyDescent="0.3">
      <c r="A749" s="170">
        <v>490293</v>
      </c>
      <c r="B749" s="148">
        <v>494182</v>
      </c>
      <c r="C749" s="148" t="s">
        <v>503</v>
      </c>
      <c r="D749" s="148" t="s">
        <v>13</v>
      </c>
      <c r="E749" s="201" t="s">
        <v>704</v>
      </c>
      <c r="F749" s="202">
        <v>106</v>
      </c>
      <c r="G749" s="159">
        <v>43639</v>
      </c>
      <c r="H749" s="151">
        <v>43635</v>
      </c>
      <c r="I749" s="147">
        <v>109</v>
      </c>
    </row>
    <row r="750" spans="1:9" x14ac:dyDescent="0.3">
      <c r="A750" s="170">
        <v>490293</v>
      </c>
      <c r="B750" s="148">
        <v>494182</v>
      </c>
      <c r="C750" s="148" t="s">
        <v>503</v>
      </c>
      <c r="D750" s="148" t="s">
        <v>13</v>
      </c>
      <c r="E750" s="203" t="s">
        <v>705</v>
      </c>
      <c r="F750" s="148">
        <v>190</v>
      </c>
      <c r="G750" s="150">
        <v>43657</v>
      </c>
      <c r="H750" s="151">
        <v>43650</v>
      </c>
      <c r="I750" s="147">
        <v>198</v>
      </c>
    </row>
    <row r="751" spans="1:9" x14ac:dyDescent="0.3">
      <c r="A751" s="170">
        <v>490293</v>
      </c>
      <c r="B751" s="148">
        <v>494182</v>
      </c>
      <c r="C751" s="148" t="s">
        <v>503</v>
      </c>
      <c r="D751" s="148" t="s">
        <v>483</v>
      </c>
      <c r="E751" s="204" t="s">
        <v>706</v>
      </c>
      <c r="F751" s="148">
        <v>50</v>
      </c>
      <c r="G751" s="150">
        <v>43636</v>
      </c>
      <c r="H751" s="151">
        <v>43630</v>
      </c>
      <c r="I751" s="147">
        <v>50</v>
      </c>
    </row>
    <row r="752" spans="1:9" x14ac:dyDescent="0.3">
      <c r="A752" s="170">
        <v>490293</v>
      </c>
      <c r="B752" s="148">
        <v>494182</v>
      </c>
      <c r="C752" s="148" t="s">
        <v>503</v>
      </c>
      <c r="D752" s="148" t="s">
        <v>481</v>
      </c>
      <c r="E752" s="189" t="s">
        <v>707</v>
      </c>
      <c r="F752" s="148">
        <v>147</v>
      </c>
      <c r="G752" s="150">
        <v>43664</v>
      </c>
      <c r="H752" s="151">
        <v>43658</v>
      </c>
      <c r="I752" s="147">
        <v>151</v>
      </c>
    </row>
    <row r="753" spans="1:9" x14ac:dyDescent="0.3">
      <c r="A753" s="170">
        <v>490293</v>
      </c>
      <c r="B753" s="148">
        <v>494182</v>
      </c>
      <c r="C753" s="148" t="s">
        <v>503</v>
      </c>
      <c r="D753" s="148" t="s">
        <v>13</v>
      </c>
      <c r="E753" s="203" t="s">
        <v>708</v>
      </c>
      <c r="F753" s="195">
        <v>133</v>
      </c>
      <c r="G753" s="196">
        <v>43657</v>
      </c>
      <c r="H753" s="151">
        <v>43650</v>
      </c>
      <c r="I753" s="147">
        <v>138</v>
      </c>
    </row>
    <row r="754" spans="1:9" x14ac:dyDescent="0.3">
      <c r="A754" s="170">
        <v>490293</v>
      </c>
      <c r="B754" s="148">
        <v>494182</v>
      </c>
      <c r="C754" s="148" t="s">
        <v>503</v>
      </c>
      <c r="D754" s="157" t="s">
        <v>13</v>
      </c>
      <c r="E754" s="203" t="s">
        <v>709</v>
      </c>
      <c r="F754" s="195">
        <v>145</v>
      </c>
      <c r="G754" s="196">
        <v>43667</v>
      </c>
      <c r="H754" s="151">
        <v>43663</v>
      </c>
      <c r="I754" s="147">
        <v>150</v>
      </c>
    </row>
    <row r="755" spans="1:9" x14ac:dyDescent="0.3">
      <c r="A755" s="170">
        <v>490293</v>
      </c>
      <c r="B755" s="148">
        <v>494182</v>
      </c>
      <c r="C755" s="148" t="s">
        <v>503</v>
      </c>
      <c r="D755" s="148" t="s">
        <v>13</v>
      </c>
      <c r="E755" s="203" t="s">
        <v>710</v>
      </c>
      <c r="F755" s="184">
        <v>151</v>
      </c>
      <c r="G755" s="196">
        <v>43667</v>
      </c>
      <c r="H755" s="151">
        <v>43663</v>
      </c>
      <c r="I755" s="147">
        <v>157</v>
      </c>
    </row>
    <row r="756" spans="1:9" x14ac:dyDescent="0.3">
      <c r="A756" s="170">
        <v>490293</v>
      </c>
      <c r="B756" s="148">
        <v>494182</v>
      </c>
      <c r="C756" s="148" t="s">
        <v>503</v>
      </c>
      <c r="D756" s="148" t="s">
        <v>483</v>
      </c>
      <c r="E756" s="189" t="s">
        <v>711</v>
      </c>
      <c r="F756" s="148">
        <v>74</v>
      </c>
      <c r="G756" s="150">
        <v>43664</v>
      </c>
      <c r="H756" s="151">
        <v>43658</v>
      </c>
      <c r="I756" s="147">
        <v>76</v>
      </c>
    </row>
    <row r="757" spans="1:9" x14ac:dyDescent="0.3">
      <c r="A757" s="193">
        <v>490293</v>
      </c>
      <c r="B757" s="153">
        <v>494182</v>
      </c>
      <c r="C757" s="153" t="s">
        <v>503</v>
      </c>
      <c r="D757" s="148" t="s">
        <v>13</v>
      </c>
      <c r="E757" s="198" t="s">
        <v>712</v>
      </c>
      <c r="F757" s="153">
        <v>154</v>
      </c>
      <c r="G757" s="155">
        <v>43629</v>
      </c>
      <c r="H757" s="156">
        <v>43614</v>
      </c>
      <c r="I757" s="152">
        <v>154</v>
      </c>
    </row>
    <row r="758" spans="1:9" x14ac:dyDescent="0.3">
      <c r="A758" s="170">
        <v>490293</v>
      </c>
      <c r="B758" s="148">
        <v>494182</v>
      </c>
      <c r="C758" s="148" t="s">
        <v>503</v>
      </c>
      <c r="D758" s="148" t="s">
        <v>481</v>
      </c>
      <c r="E758" s="204" t="s">
        <v>713</v>
      </c>
      <c r="F758" s="148">
        <v>105</v>
      </c>
      <c r="G758" s="150">
        <v>43636</v>
      </c>
      <c r="H758" s="151">
        <v>43630</v>
      </c>
      <c r="I758" s="147">
        <v>105</v>
      </c>
    </row>
    <row r="759" spans="1:9" x14ac:dyDescent="0.3">
      <c r="A759" s="193">
        <v>490293</v>
      </c>
      <c r="B759" s="153">
        <v>494182</v>
      </c>
      <c r="C759" s="153" t="s">
        <v>503</v>
      </c>
      <c r="D759" s="148" t="s">
        <v>13</v>
      </c>
      <c r="E759" s="199" t="s">
        <v>714</v>
      </c>
      <c r="F759" s="200">
        <v>56</v>
      </c>
      <c r="G759" s="162">
        <v>43629</v>
      </c>
      <c r="H759" s="156">
        <v>43614</v>
      </c>
      <c r="I759" s="152">
        <v>56</v>
      </c>
    </row>
    <row r="760" spans="1:9" x14ac:dyDescent="0.3">
      <c r="A760" s="170">
        <v>490293</v>
      </c>
      <c r="B760" s="148">
        <v>494182</v>
      </c>
      <c r="C760" s="148" t="s">
        <v>503</v>
      </c>
      <c r="D760" s="157" t="s">
        <v>13</v>
      </c>
      <c r="E760" s="201" t="s">
        <v>715</v>
      </c>
      <c r="F760" s="202">
        <v>60</v>
      </c>
      <c r="G760" s="159">
        <v>43639</v>
      </c>
      <c r="H760" s="151">
        <v>43635</v>
      </c>
      <c r="I760" s="147">
        <v>60</v>
      </c>
    </row>
    <row r="761" spans="1:9" x14ac:dyDescent="0.3">
      <c r="A761" s="170">
        <v>490293</v>
      </c>
      <c r="B761" s="148">
        <v>494182</v>
      </c>
      <c r="C761" s="148" t="s">
        <v>503</v>
      </c>
      <c r="D761" s="148" t="s">
        <v>13</v>
      </c>
      <c r="E761" s="201" t="s">
        <v>716</v>
      </c>
      <c r="F761" s="202">
        <v>73</v>
      </c>
      <c r="G761" s="159">
        <v>43639</v>
      </c>
      <c r="H761" s="151">
        <v>43635</v>
      </c>
      <c r="I761" s="147">
        <v>73</v>
      </c>
    </row>
    <row r="762" spans="1:9" x14ac:dyDescent="0.3">
      <c r="A762" s="170">
        <v>490293</v>
      </c>
      <c r="B762" s="148">
        <v>494182</v>
      </c>
      <c r="C762" s="148" t="s">
        <v>503</v>
      </c>
      <c r="D762" s="157" t="s">
        <v>481</v>
      </c>
      <c r="E762" s="158" t="s">
        <v>717</v>
      </c>
      <c r="F762" s="195">
        <v>155</v>
      </c>
      <c r="G762" s="159">
        <v>43692</v>
      </c>
      <c r="H762" s="151">
        <v>43686</v>
      </c>
      <c r="I762" s="147">
        <v>159</v>
      </c>
    </row>
    <row r="763" spans="1:9" x14ac:dyDescent="0.3">
      <c r="A763" s="170">
        <v>490293</v>
      </c>
      <c r="B763" s="148">
        <v>494182</v>
      </c>
      <c r="C763" s="148" t="s">
        <v>503</v>
      </c>
      <c r="D763" s="148" t="s">
        <v>13</v>
      </c>
      <c r="E763" s="158" t="s">
        <v>718</v>
      </c>
      <c r="F763" s="195">
        <v>163</v>
      </c>
      <c r="G763" s="159">
        <v>43685</v>
      </c>
      <c r="H763" s="151">
        <v>43682</v>
      </c>
      <c r="I763" s="147">
        <v>168</v>
      </c>
    </row>
    <row r="764" spans="1:9" x14ac:dyDescent="0.3">
      <c r="A764" s="170">
        <v>490293</v>
      </c>
      <c r="B764" s="148">
        <v>494182</v>
      </c>
      <c r="C764" s="148" t="s">
        <v>503</v>
      </c>
      <c r="D764" s="157" t="s">
        <v>13</v>
      </c>
      <c r="E764" s="158" t="s">
        <v>719</v>
      </c>
      <c r="F764" s="195">
        <v>140</v>
      </c>
      <c r="G764" s="159">
        <v>43695</v>
      </c>
      <c r="H764" s="151">
        <v>43691</v>
      </c>
      <c r="I764" s="147">
        <v>146</v>
      </c>
    </row>
    <row r="765" spans="1:9" x14ac:dyDescent="0.3">
      <c r="A765" s="170">
        <v>490293</v>
      </c>
      <c r="B765" s="148">
        <v>494182</v>
      </c>
      <c r="C765" s="148" t="s">
        <v>503</v>
      </c>
      <c r="D765" s="157" t="s">
        <v>13</v>
      </c>
      <c r="E765" s="158" t="s">
        <v>720</v>
      </c>
      <c r="F765" s="195">
        <v>166</v>
      </c>
      <c r="G765" s="159">
        <v>43695</v>
      </c>
      <c r="H765" s="151">
        <v>43691</v>
      </c>
      <c r="I765" s="147">
        <v>171</v>
      </c>
    </row>
    <row r="766" spans="1:9" x14ac:dyDescent="0.3">
      <c r="A766" s="170">
        <v>490293</v>
      </c>
      <c r="B766" s="148">
        <v>494182</v>
      </c>
      <c r="C766" s="148" t="s">
        <v>503</v>
      </c>
      <c r="D766" s="148" t="s">
        <v>13</v>
      </c>
      <c r="E766" s="158" t="s">
        <v>721</v>
      </c>
      <c r="F766" s="195">
        <v>192</v>
      </c>
      <c r="G766" s="159">
        <v>43685</v>
      </c>
      <c r="H766" s="151">
        <v>43679</v>
      </c>
      <c r="I766" s="147">
        <v>198</v>
      </c>
    </row>
    <row r="767" spans="1:9" x14ac:dyDescent="0.3">
      <c r="A767" s="170">
        <v>490293</v>
      </c>
      <c r="B767" s="148">
        <v>494182</v>
      </c>
      <c r="C767" s="148" t="s">
        <v>503</v>
      </c>
      <c r="D767" s="148" t="s">
        <v>13</v>
      </c>
      <c r="E767" s="158" t="s">
        <v>722</v>
      </c>
      <c r="F767" s="195">
        <v>75</v>
      </c>
      <c r="G767" s="159">
        <v>43664</v>
      </c>
      <c r="H767" s="151">
        <v>43658</v>
      </c>
      <c r="I767" s="147">
        <v>75</v>
      </c>
    </row>
    <row r="768" spans="1:9" x14ac:dyDescent="0.3">
      <c r="A768" s="170">
        <v>490293</v>
      </c>
      <c r="B768" s="148">
        <v>494182</v>
      </c>
      <c r="C768" s="148" t="s">
        <v>503</v>
      </c>
      <c r="D768" s="157" t="s">
        <v>13</v>
      </c>
      <c r="E768" s="158" t="s">
        <v>723</v>
      </c>
      <c r="F768" s="195">
        <v>66</v>
      </c>
      <c r="G768" s="159">
        <v>43674</v>
      </c>
      <c r="H768" s="151">
        <v>43670</v>
      </c>
      <c r="I768" s="147">
        <v>66</v>
      </c>
    </row>
    <row r="769" spans="1:9" x14ac:dyDescent="0.3">
      <c r="A769" s="170">
        <v>490293</v>
      </c>
      <c r="B769" s="148">
        <v>494182</v>
      </c>
      <c r="C769" s="148" t="s">
        <v>503</v>
      </c>
      <c r="D769" s="157" t="s">
        <v>13</v>
      </c>
      <c r="E769" s="158" t="s">
        <v>724</v>
      </c>
      <c r="F769" s="195">
        <v>94</v>
      </c>
      <c r="G769" s="159">
        <v>43674</v>
      </c>
      <c r="H769" s="151">
        <v>43670</v>
      </c>
      <c r="I769" s="147">
        <v>94</v>
      </c>
    </row>
    <row r="770" spans="1:9" x14ac:dyDescent="0.3">
      <c r="A770" s="170">
        <v>490293</v>
      </c>
      <c r="B770" s="148">
        <v>494182</v>
      </c>
      <c r="C770" s="148" t="s">
        <v>503</v>
      </c>
      <c r="D770" s="148" t="s">
        <v>13</v>
      </c>
      <c r="E770" s="158" t="s">
        <v>725</v>
      </c>
      <c r="F770" s="195">
        <v>18</v>
      </c>
      <c r="G770" s="159">
        <v>43692</v>
      </c>
      <c r="H770" s="151">
        <v>43686</v>
      </c>
      <c r="I770" s="147">
        <v>18</v>
      </c>
    </row>
    <row r="771" spans="1:9" x14ac:dyDescent="0.3">
      <c r="A771" s="170">
        <v>490293</v>
      </c>
      <c r="B771" s="148">
        <v>494182</v>
      </c>
      <c r="C771" s="148" t="s">
        <v>503</v>
      </c>
      <c r="D771" s="157" t="s">
        <v>13</v>
      </c>
      <c r="E771" s="158" t="s">
        <v>726</v>
      </c>
      <c r="F771" s="195">
        <v>20</v>
      </c>
      <c r="G771" s="159">
        <v>43702</v>
      </c>
      <c r="H771" s="151">
        <v>43698</v>
      </c>
      <c r="I771" s="147">
        <v>20</v>
      </c>
    </row>
    <row r="772" spans="1:9" x14ac:dyDescent="0.3">
      <c r="A772" s="170">
        <v>490293</v>
      </c>
      <c r="B772" s="148">
        <v>494182</v>
      </c>
      <c r="C772" s="148" t="s">
        <v>503</v>
      </c>
      <c r="D772" s="157" t="s">
        <v>13</v>
      </c>
      <c r="E772" s="158" t="s">
        <v>727</v>
      </c>
      <c r="F772" s="195">
        <v>22</v>
      </c>
      <c r="G772" s="159">
        <v>43702</v>
      </c>
      <c r="H772" s="151">
        <v>43698</v>
      </c>
      <c r="I772" s="147">
        <v>22</v>
      </c>
    </row>
    <row r="773" spans="1:9" x14ac:dyDescent="0.3">
      <c r="A773" s="170">
        <v>490293</v>
      </c>
      <c r="B773" s="148">
        <v>494182</v>
      </c>
      <c r="C773" s="148" t="s">
        <v>503</v>
      </c>
      <c r="D773" s="157" t="s">
        <v>481</v>
      </c>
      <c r="E773" s="158" t="s">
        <v>728</v>
      </c>
      <c r="F773" s="195">
        <v>60</v>
      </c>
      <c r="G773" s="159">
        <v>43671</v>
      </c>
      <c r="H773" s="151">
        <v>43665</v>
      </c>
      <c r="I773" s="147">
        <v>60</v>
      </c>
    </row>
    <row r="774" spans="1:9" x14ac:dyDescent="0.3">
      <c r="A774" s="170">
        <v>490293</v>
      </c>
      <c r="B774" s="148">
        <v>494182</v>
      </c>
      <c r="C774" s="148" t="s">
        <v>503</v>
      </c>
      <c r="D774" s="148" t="s">
        <v>13</v>
      </c>
      <c r="E774" s="158" t="s">
        <v>729</v>
      </c>
      <c r="F774" s="195">
        <v>374</v>
      </c>
      <c r="G774" s="159">
        <v>43664</v>
      </c>
      <c r="H774" s="151">
        <v>43658</v>
      </c>
      <c r="I774" s="147">
        <v>381</v>
      </c>
    </row>
    <row r="775" spans="1:9" x14ac:dyDescent="0.3">
      <c r="A775" s="170">
        <v>490293</v>
      </c>
      <c r="B775" s="148">
        <v>494182</v>
      </c>
      <c r="C775" s="148" t="s">
        <v>503</v>
      </c>
      <c r="D775" s="157" t="s">
        <v>481</v>
      </c>
      <c r="E775" s="158" t="s">
        <v>730</v>
      </c>
      <c r="F775" s="195">
        <v>107</v>
      </c>
      <c r="G775" s="159">
        <v>43671</v>
      </c>
      <c r="H775" s="151">
        <v>43665</v>
      </c>
      <c r="I775" s="147">
        <v>107</v>
      </c>
    </row>
    <row r="776" spans="1:9" x14ac:dyDescent="0.3">
      <c r="A776" s="170">
        <v>490293</v>
      </c>
      <c r="B776" s="148">
        <v>494182</v>
      </c>
      <c r="C776" s="148" t="s">
        <v>503</v>
      </c>
      <c r="D776" s="148" t="s">
        <v>483</v>
      </c>
      <c r="E776" s="158" t="s">
        <v>731</v>
      </c>
      <c r="F776" s="195">
        <v>150</v>
      </c>
      <c r="G776" s="159">
        <v>43671</v>
      </c>
      <c r="H776" s="151">
        <v>43665</v>
      </c>
      <c r="I776" s="147">
        <v>150</v>
      </c>
    </row>
    <row r="777" spans="1:9" x14ac:dyDescent="0.3">
      <c r="A777" s="170">
        <v>490293</v>
      </c>
      <c r="B777" s="148">
        <v>494182</v>
      </c>
      <c r="C777" s="148" t="s">
        <v>503</v>
      </c>
      <c r="D777" s="148" t="s">
        <v>13</v>
      </c>
      <c r="E777" s="158" t="s">
        <v>732</v>
      </c>
      <c r="F777" s="184">
        <v>161</v>
      </c>
      <c r="G777" s="159">
        <v>43664</v>
      </c>
      <c r="H777" s="151">
        <v>43658</v>
      </c>
      <c r="I777" s="147">
        <v>161</v>
      </c>
    </row>
    <row r="778" spans="1:9" x14ac:dyDescent="0.3">
      <c r="A778" s="170">
        <v>490293</v>
      </c>
      <c r="B778" s="148">
        <v>494182</v>
      </c>
      <c r="C778" s="148" t="s">
        <v>503</v>
      </c>
      <c r="D778" s="157" t="s">
        <v>13</v>
      </c>
      <c r="E778" s="158" t="s">
        <v>733</v>
      </c>
      <c r="F778" s="195">
        <v>193</v>
      </c>
      <c r="G778" s="159">
        <v>43674</v>
      </c>
      <c r="H778" s="205">
        <v>43670</v>
      </c>
      <c r="I778" s="206">
        <v>193</v>
      </c>
    </row>
    <row r="779" spans="1:9" ht="15" thickBot="1" x14ac:dyDescent="0.35">
      <c r="A779" s="170">
        <v>490293</v>
      </c>
      <c r="B779" s="148">
        <v>494182</v>
      </c>
      <c r="C779" s="148" t="s">
        <v>503</v>
      </c>
      <c r="D779" s="157" t="s">
        <v>13</v>
      </c>
      <c r="E779" s="158" t="s">
        <v>734</v>
      </c>
      <c r="F779" s="195">
        <v>205</v>
      </c>
      <c r="G779" s="159">
        <v>43674</v>
      </c>
      <c r="H779" s="205">
        <v>43670</v>
      </c>
      <c r="I779" s="206">
        <v>205</v>
      </c>
    </row>
    <row r="780" spans="1:9" x14ac:dyDescent="0.3">
      <c r="A780" s="207">
        <v>490311</v>
      </c>
      <c r="B780" s="208">
        <v>493476</v>
      </c>
      <c r="C780" s="208" t="s">
        <v>475</v>
      </c>
      <c r="D780" s="208" t="s">
        <v>48</v>
      </c>
      <c r="E780" s="209">
        <v>1516547</v>
      </c>
      <c r="F780" s="210">
        <v>117</v>
      </c>
      <c r="G780" s="211">
        <v>43605</v>
      </c>
      <c r="H780" s="212">
        <v>43607</v>
      </c>
      <c r="I780" s="213">
        <v>95</v>
      </c>
    </row>
    <row r="781" spans="1:9" x14ac:dyDescent="0.3">
      <c r="A781" s="193">
        <v>490311</v>
      </c>
      <c r="B781" s="153">
        <v>493476</v>
      </c>
      <c r="C781" s="153" t="s">
        <v>475</v>
      </c>
      <c r="D781" s="153" t="s">
        <v>48</v>
      </c>
      <c r="E781" s="154">
        <v>1516571</v>
      </c>
      <c r="F781" s="214">
        <v>360</v>
      </c>
      <c r="G781" s="155">
        <v>43606</v>
      </c>
      <c r="H781" s="156">
        <v>43607</v>
      </c>
      <c r="I781" s="152">
        <v>360</v>
      </c>
    </row>
    <row r="782" spans="1:9" x14ac:dyDescent="0.3">
      <c r="A782" s="171">
        <v>490311</v>
      </c>
      <c r="B782" s="172">
        <v>493476</v>
      </c>
      <c r="C782" s="172" t="s">
        <v>475</v>
      </c>
      <c r="D782" s="148" t="s">
        <v>13</v>
      </c>
      <c r="E782" s="173" t="s">
        <v>735</v>
      </c>
      <c r="F782" s="215">
        <v>3151</v>
      </c>
      <c r="G782" s="174">
        <v>43601</v>
      </c>
      <c r="H782" s="175">
        <v>43602</v>
      </c>
      <c r="I782" s="176">
        <v>3116</v>
      </c>
    </row>
    <row r="783" spans="1:9" x14ac:dyDescent="0.3">
      <c r="A783" s="193">
        <v>490311</v>
      </c>
      <c r="B783" s="153">
        <v>493476</v>
      </c>
      <c r="C783" s="153" t="s">
        <v>475</v>
      </c>
      <c r="D783" s="157" t="s">
        <v>13</v>
      </c>
      <c r="E783" s="154" t="s">
        <v>736</v>
      </c>
      <c r="F783" s="214">
        <v>3348</v>
      </c>
      <c r="G783" s="155">
        <v>43611</v>
      </c>
      <c r="H783" s="156">
        <v>43607</v>
      </c>
      <c r="I783" s="152">
        <v>3346</v>
      </c>
    </row>
    <row r="784" spans="1:9" x14ac:dyDescent="0.3">
      <c r="A784" s="193">
        <v>490311</v>
      </c>
      <c r="B784" s="153">
        <v>493476</v>
      </c>
      <c r="C784" s="153" t="s">
        <v>475</v>
      </c>
      <c r="D784" s="148" t="s">
        <v>13</v>
      </c>
      <c r="E784" s="154" t="s">
        <v>737</v>
      </c>
      <c r="F784" s="214">
        <v>2440</v>
      </c>
      <c r="G784" s="155">
        <v>43611</v>
      </c>
      <c r="H784" s="156">
        <v>43607</v>
      </c>
      <c r="I784" s="152">
        <v>2438</v>
      </c>
    </row>
    <row r="785" spans="1:9" x14ac:dyDescent="0.3">
      <c r="A785" s="171">
        <v>490311</v>
      </c>
      <c r="B785" s="172">
        <v>493476</v>
      </c>
      <c r="C785" s="172" t="s">
        <v>475</v>
      </c>
      <c r="D785" s="148" t="s">
        <v>483</v>
      </c>
      <c r="E785" s="173" t="s">
        <v>738</v>
      </c>
      <c r="F785" s="215">
        <v>532</v>
      </c>
      <c r="G785" s="174">
        <v>43608</v>
      </c>
      <c r="H785" s="175">
        <v>43602</v>
      </c>
      <c r="I785" s="176">
        <v>539</v>
      </c>
    </row>
    <row r="786" spans="1:9" x14ac:dyDescent="0.3">
      <c r="A786" s="171">
        <v>490311</v>
      </c>
      <c r="B786" s="172">
        <v>493476</v>
      </c>
      <c r="C786" s="172" t="s">
        <v>475</v>
      </c>
      <c r="D786" s="148" t="s">
        <v>481</v>
      </c>
      <c r="E786" s="173" t="s">
        <v>739</v>
      </c>
      <c r="F786" s="215">
        <v>906</v>
      </c>
      <c r="G786" s="174">
        <v>43608</v>
      </c>
      <c r="H786" s="175">
        <v>43602</v>
      </c>
      <c r="I786" s="176">
        <v>913</v>
      </c>
    </row>
    <row r="787" spans="1:9" x14ac:dyDescent="0.3">
      <c r="A787" s="171">
        <v>490311</v>
      </c>
      <c r="B787" s="172">
        <v>493476</v>
      </c>
      <c r="C787" s="172" t="s">
        <v>475</v>
      </c>
      <c r="D787" s="148" t="s">
        <v>13</v>
      </c>
      <c r="E787" s="173" t="s">
        <v>740</v>
      </c>
      <c r="F787" s="215">
        <v>3848</v>
      </c>
      <c r="G787" s="174">
        <v>43601</v>
      </c>
      <c r="H787" s="175">
        <v>43602</v>
      </c>
      <c r="I787" s="176">
        <v>3923</v>
      </c>
    </row>
    <row r="788" spans="1:9" x14ac:dyDescent="0.3">
      <c r="A788" s="193">
        <v>490311</v>
      </c>
      <c r="B788" s="153">
        <v>493476</v>
      </c>
      <c r="C788" s="153" t="s">
        <v>475</v>
      </c>
      <c r="D788" s="148" t="s">
        <v>11</v>
      </c>
      <c r="E788" s="154" t="s">
        <v>741</v>
      </c>
      <c r="F788" s="214">
        <v>601</v>
      </c>
      <c r="G788" s="155">
        <v>43626</v>
      </c>
      <c r="H788" s="156">
        <v>43612</v>
      </c>
      <c r="I788" s="152">
        <v>623</v>
      </c>
    </row>
    <row r="789" spans="1:9" x14ac:dyDescent="0.3">
      <c r="A789" s="171">
        <v>490311</v>
      </c>
      <c r="B789" s="172">
        <v>493476</v>
      </c>
      <c r="C789" s="172" t="s">
        <v>475</v>
      </c>
      <c r="D789" s="172" t="s">
        <v>48</v>
      </c>
      <c r="E789" s="173" t="s">
        <v>742</v>
      </c>
      <c r="F789" s="215">
        <v>555</v>
      </c>
      <c r="G789" s="174">
        <v>43632</v>
      </c>
      <c r="H789" s="175">
        <v>43629</v>
      </c>
      <c r="I789" s="176">
        <v>555</v>
      </c>
    </row>
    <row r="790" spans="1:9" x14ac:dyDescent="0.3">
      <c r="A790" s="193">
        <v>490311</v>
      </c>
      <c r="B790" s="153">
        <v>493476</v>
      </c>
      <c r="C790" s="153" t="s">
        <v>475</v>
      </c>
      <c r="D790" s="153" t="s">
        <v>48</v>
      </c>
      <c r="E790" s="154" t="s">
        <v>743</v>
      </c>
      <c r="F790" s="214">
        <v>195</v>
      </c>
      <c r="G790" s="155">
        <v>43608</v>
      </c>
      <c r="H790" s="156">
        <v>43607</v>
      </c>
      <c r="I790" s="152">
        <v>195</v>
      </c>
    </row>
    <row r="791" spans="1:9" x14ac:dyDescent="0.3">
      <c r="A791" s="193">
        <v>490311</v>
      </c>
      <c r="B791" s="153">
        <v>493476</v>
      </c>
      <c r="C791" s="153" t="s">
        <v>475</v>
      </c>
      <c r="D791" s="153" t="s">
        <v>48</v>
      </c>
      <c r="E791" s="154">
        <v>1512134</v>
      </c>
      <c r="F791" s="214">
        <v>21</v>
      </c>
      <c r="G791" s="155">
        <v>43626</v>
      </c>
      <c r="H791" s="156">
        <v>43612</v>
      </c>
      <c r="I791" s="152">
        <v>21</v>
      </c>
    </row>
    <row r="792" spans="1:9" x14ac:dyDescent="0.3">
      <c r="A792" s="171">
        <v>490311</v>
      </c>
      <c r="B792" s="172">
        <v>493476</v>
      </c>
      <c r="C792" s="172" t="s">
        <v>475</v>
      </c>
      <c r="D792" s="148" t="s">
        <v>483</v>
      </c>
      <c r="E792" s="173" t="s">
        <v>744</v>
      </c>
      <c r="F792" s="215">
        <v>54</v>
      </c>
      <c r="G792" s="174">
        <v>43636</v>
      </c>
      <c r="H792" s="175">
        <v>43630</v>
      </c>
      <c r="I792" s="176">
        <v>54</v>
      </c>
    </row>
    <row r="793" spans="1:9" x14ac:dyDescent="0.3">
      <c r="A793" s="193">
        <v>490311</v>
      </c>
      <c r="B793" s="153">
        <v>493476</v>
      </c>
      <c r="C793" s="153" t="s">
        <v>475</v>
      </c>
      <c r="D793" s="148" t="s">
        <v>13</v>
      </c>
      <c r="E793" s="154" t="s">
        <v>745</v>
      </c>
      <c r="F793" s="214">
        <v>921</v>
      </c>
      <c r="G793" s="155">
        <v>43629</v>
      </c>
      <c r="H793" s="156">
        <v>43614</v>
      </c>
      <c r="I793" s="152">
        <v>920</v>
      </c>
    </row>
    <row r="794" spans="1:9" x14ac:dyDescent="0.3">
      <c r="A794" s="171">
        <v>490311</v>
      </c>
      <c r="B794" s="172">
        <v>493476</v>
      </c>
      <c r="C794" s="172" t="s">
        <v>475</v>
      </c>
      <c r="D794" s="157" t="s">
        <v>13</v>
      </c>
      <c r="E794" s="173" t="s">
        <v>746</v>
      </c>
      <c r="F794" s="215">
        <v>1002</v>
      </c>
      <c r="G794" s="174">
        <v>43639</v>
      </c>
      <c r="H794" s="175">
        <v>43635</v>
      </c>
      <c r="I794" s="176">
        <v>1045</v>
      </c>
    </row>
    <row r="795" spans="1:9" x14ac:dyDescent="0.3">
      <c r="A795" s="171">
        <v>490311</v>
      </c>
      <c r="B795" s="172">
        <v>493476</v>
      </c>
      <c r="C795" s="172" t="s">
        <v>475</v>
      </c>
      <c r="D795" s="148" t="s">
        <v>13</v>
      </c>
      <c r="E795" s="173" t="s">
        <v>747</v>
      </c>
      <c r="F795" s="215">
        <v>709</v>
      </c>
      <c r="G795" s="174">
        <v>43639</v>
      </c>
      <c r="H795" s="175">
        <v>43635</v>
      </c>
      <c r="I795" s="176">
        <v>738</v>
      </c>
    </row>
    <row r="796" spans="1:9" x14ac:dyDescent="0.3">
      <c r="A796" s="193">
        <v>490311</v>
      </c>
      <c r="B796" s="153">
        <v>493476</v>
      </c>
      <c r="C796" s="153" t="s">
        <v>475</v>
      </c>
      <c r="D796" s="148" t="s">
        <v>13</v>
      </c>
      <c r="E796" s="154" t="s">
        <v>748</v>
      </c>
      <c r="F796" s="214">
        <v>1214</v>
      </c>
      <c r="G796" s="155">
        <v>43629</v>
      </c>
      <c r="H796" s="156">
        <v>43614</v>
      </c>
      <c r="I796" s="152">
        <v>1189</v>
      </c>
    </row>
    <row r="797" spans="1:9" x14ac:dyDescent="0.3">
      <c r="A797" s="171">
        <v>490311</v>
      </c>
      <c r="B797" s="172">
        <v>498854</v>
      </c>
      <c r="C797" s="172" t="s">
        <v>503</v>
      </c>
      <c r="D797" s="148" t="s">
        <v>483</v>
      </c>
      <c r="E797" s="173" t="s">
        <v>749</v>
      </c>
      <c r="F797" s="215">
        <v>100</v>
      </c>
      <c r="G797" s="174">
        <v>43608</v>
      </c>
      <c r="H797" s="175">
        <v>43602</v>
      </c>
      <c r="I797" s="176">
        <v>104</v>
      </c>
    </row>
    <row r="798" spans="1:9" x14ac:dyDescent="0.3">
      <c r="A798" s="171">
        <v>490311</v>
      </c>
      <c r="B798" s="172">
        <v>498854</v>
      </c>
      <c r="C798" s="172" t="s">
        <v>503</v>
      </c>
      <c r="D798" s="148" t="s">
        <v>13</v>
      </c>
      <c r="E798" s="173" t="s">
        <v>750</v>
      </c>
      <c r="F798" s="215">
        <v>392</v>
      </c>
      <c r="G798" s="174">
        <v>43601</v>
      </c>
      <c r="H798" s="175">
        <v>43602</v>
      </c>
      <c r="I798" s="176">
        <v>403</v>
      </c>
    </row>
    <row r="799" spans="1:9" ht="15" thickBot="1" x14ac:dyDescent="0.35">
      <c r="A799" s="193">
        <v>490311</v>
      </c>
      <c r="B799" s="153">
        <v>498854</v>
      </c>
      <c r="C799" s="153" t="s">
        <v>503</v>
      </c>
      <c r="D799" s="153" t="s">
        <v>19</v>
      </c>
      <c r="E799" s="154" t="s">
        <v>751</v>
      </c>
      <c r="F799" s="214">
        <v>144</v>
      </c>
      <c r="G799" s="155">
        <v>43608</v>
      </c>
      <c r="H799" s="156">
        <v>43607</v>
      </c>
      <c r="I799" s="152">
        <v>144</v>
      </c>
    </row>
    <row r="800" spans="1:9" x14ac:dyDescent="0.3">
      <c r="A800" s="216">
        <v>490315</v>
      </c>
      <c r="B800" s="217">
        <v>493490</v>
      </c>
      <c r="C800" s="217" t="s">
        <v>475</v>
      </c>
      <c r="D800" s="148" t="s">
        <v>483</v>
      </c>
      <c r="E800" s="218" t="s">
        <v>752</v>
      </c>
      <c r="F800" s="219">
        <v>541</v>
      </c>
      <c r="G800" s="220">
        <v>43608</v>
      </c>
      <c r="H800" s="221">
        <v>43602</v>
      </c>
      <c r="I800" s="222">
        <v>559</v>
      </c>
    </row>
    <row r="801" spans="1:9" x14ac:dyDescent="0.3">
      <c r="A801" s="171">
        <v>490315</v>
      </c>
      <c r="B801" s="172">
        <v>493490</v>
      </c>
      <c r="C801" s="172" t="s">
        <v>475</v>
      </c>
      <c r="D801" s="148" t="s">
        <v>13</v>
      </c>
      <c r="E801" s="173" t="s">
        <v>753</v>
      </c>
      <c r="F801" s="215">
        <v>237</v>
      </c>
      <c r="G801" s="174">
        <v>43601</v>
      </c>
      <c r="H801" s="175">
        <v>43602</v>
      </c>
      <c r="I801" s="176">
        <v>244</v>
      </c>
    </row>
    <row r="802" spans="1:9" x14ac:dyDescent="0.3">
      <c r="A802" s="193">
        <v>490315</v>
      </c>
      <c r="B802" s="153">
        <v>493490</v>
      </c>
      <c r="C802" s="153" t="s">
        <v>475</v>
      </c>
      <c r="D802" s="157" t="s">
        <v>13</v>
      </c>
      <c r="E802" s="154" t="s">
        <v>754</v>
      </c>
      <c r="F802" s="214">
        <v>252</v>
      </c>
      <c r="G802" s="155">
        <v>43611</v>
      </c>
      <c r="H802" s="156">
        <v>43607</v>
      </c>
      <c r="I802" s="152">
        <v>260</v>
      </c>
    </row>
    <row r="803" spans="1:9" x14ac:dyDescent="0.3">
      <c r="A803" s="193">
        <v>490315</v>
      </c>
      <c r="B803" s="153">
        <v>493490</v>
      </c>
      <c r="C803" s="153" t="s">
        <v>475</v>
      </c>
      <c r="D803" s="148" t="s">
        <v>13</v>
      </c>
      <c r="E803" s="154" t="s">
        <v>755</v>
      </c>
      <c r="F803" s="214">
        <v>251</v>
      </c>
      <c r="G803" s="155">
        <v>43611</v>
      </c>
      <c r="H803" s="156">
        <v>43607</v>
      </c>
      <c r="I803" s="152">
        <v>257</v>
      </c>
    </row>
    <row r="804" spans="1:9" x14ac:dyDescent="0.3">
      <c r="A804" s="171">
        <v>490315</v>
      </c>
      <c r="B804" s="172">
        <v>493490</v>
      </c>
      <c r="C804" s="172" t="s">
        <v>475</v>
      </c>
      <c r="D804" s="148" t="s">
        <v>481</v>
      </c>
      <c r="E804" s="173" t="s">
        <v>756</v>
      </c>
      <c r="F804" s="215">
        <v>158</v>
      </c>
      <c r="G804" s="174">
        <v>43608</v>
      </c>
      <c r="H804" s="175">
        <v>43602</v>
      </c>
      <c r="I804" s="176">
        <v>161</v>
      </c>
    </row>
    <row r="805" spans="1:9" x14ac:dyDescent="0.3">
      <c r="A805" s="171">
        <v>490315</v>
      </c>
      <c r="B805" s="172">
        <v>493490</v>
      </c>
      <c r="C805" s="172" t="s">
        <v>475</v>
      </c>
      <c r="D805" s="148" t="s">
        <v>13</v>
      </c>
      <c r="E805" s="173" t="s">
        <v>757</v>
      </c>
      <c r="F805" s="215">
        <v>2586</v>
      </c>
      <c r="G805" s="174">
        <v>43601</v>
      </c>
      <c r="H805" s="175">
        <v>43602</v>
      </c>
      <c r="I805" s="176">
        <v>2707</v>
      </c>
    </row>
    <row r="806" spans="1:9" x14ac:dyDescent="0.3">
      <c r="A806" s="193">
        <v>490315</v>
      </c>
      <c r="B806" s="153">
        <v>493490</v>
      </c>
      <c r="C806" s="153" t="s">
        <v>475</v>
      </c>
      <c r="D806" s="153" t="s">
        <v>48</v>
      </c>
      <c r="E806" s="154">
        <v>1512141</v>
      </c>
      <c r="F806" s="214">
        <v>25</v>
      </c>
      <c r="G806" s="155">
        <v>43626</v>
      </c>
      <c r="H806" s="156">
        <v>43612</v>
      </c>
      <c r="I806" s="152">
        <v>25</v>
      </c>
    </row>
    <row r="807" spans="1:9" x14ac:dyDescent="0.3">
      <c r="A807" s="193">
        <v>490315</v>
      </c>
      <c r="B807" s="153">
        <v>493490</v>
      </c>
      <c r="C807" s="153" t="s">
        <v>475</v>
      </c>
      <c r="D807" s="148" t="s">
        <v>13</v>
      </c>
      <c r="E807" s="154" t="s">
        <v>758</v>
      </c>
      <c r="F807" s="214">
        <v>860</v>
      </c>
      <c r="G807" s="155">
        <v>43629</v>
      </c>
      <c r="H807" s="156">
        <v>43614</v>
      </c>
      <c r="I807" s="152">
        <v>894</v>
      </c>
    </row>
    <row r="808" spans="1:9" x14ac:dyDescent="0.3">
      <c r="A808" s="193">
        <v>490315</v>
      </c>
      <c r="B808" s="153">
        <v>493490</v>
      </c>
      <c r="C808" s="153" t="s">
        <v>475</v>
      </c>
      <c r="D808" s="148" t="s">
        <v>13</v>
      </c>
      <c r="E808" s="154" t="s">
        <v>759</v>
      </c>
      <c r="F808" s="214">
        <v>111</v>
      </c>
      <c r="G808" s="155">
        <v>43629</v>
      </c>
      <c r="H808" s="156">
        <v>43614</v>
      </c>
      <c r="I808" s="152">
        <v>111</v>
      </c>
    </row>
    <row r="809" spans="1:9" x14ac:dyDescent="0.3">
      <c r="A809" s="171">
        <v>490315</v>
      </c>
      <c r="B809" s="172">
        <v>493490</v>
      </c>
      <c r="C809" s="172" t="s">
        <v>475</v>
      </c>
      <c r="D809" s="148" t="s">
        <v>13</v>
      </c>
      <c r="E809" s="173" t="s">
        <v>760</v>
      </c>
      <c r="F809" s="215">
        <v>116</v>
      </c>
      <c r="G809" s="174">
        <v>43639</v>
      </c>
      <c r="H809" s="175">
        <v>43635</v>
      </c>
      <c r="I809" s="176">
        <v>122</v>
      </c>
    </row>
    <row r="810" spans="1:9" x14ac:dyDescent="0.3">
      <c r="A810" s="171">
        <v>490315</v>
      </c>
      <c r="B810" s="172">
        <v>493490</v>
      </c>
      <c r="C810" s="172" t="s">
        <v>475</v>
      </c>
      <c r="D810" s="148" t="s">
        <v>13</v>
      </c>
      <c r="E810" s="173" t="s">
        <v>761</v>
      </c>
      <c r="F810" s="215">
        <v>105</v>
      </c>
      <c r="G810" s="174">
        <v>43639</v>
      </c>
      <c r="H810" s="175">
        <v>43635</v>
      </c>
      <c r="I810" s="176">
        <v>108</v>
      </c>
    </row>
    <row r="811" spans="1:9" ht="15" thickBot="1" x14ac:dyDescent="0.35">
      <c r="A811" s="171">
        <v>490315</v>
      </c>
      <c r="B811" s="172">
        <v>493490</v>
      </c>
      <c r="C811" s="172" t="s">
        <v>475</v>
      </c>
      <c r="D811" s="148" t="s">
        <v>483</v>
      </c>
      <c r="E811" s="173" t="s">
        <v>762</v>
      </c>
      <c r="F811" s="215">
        <v>58</v>
      </c>
      <c r="G811" s="174">
        <v>43636</v>
      </c>
      <c r="H811" s="175">
        <v>43630</v>
      </c>
      <c r="I811" s="176">
        <v>58</v>
      </c>
    </row>
    <row r="812" spans="1:9" x14ac:dyDescent="0.3">
      <c r="A812" s="207">
        <v>490317</v>
      </c>
      <c r="B812" s="208">
        <v>493496</v>
      </c>
      <c r="C812" s="208" t="s">
        <v>475</v>
      </c>
      <c r="D812" s="148" t="s">
        <v>11</v>
      </c>
      <c r="E812" s="209" t="s">
        <v>763</v>
      </c>
      <c r="F812" s="210">
        <v>742</v>
      </c>
      <c r="G812" s="211">
        <v>43626</v>
      </c>
      <c r="H812" s="212">
        <v>43612</v>
      </c>
      <c r="I812" s="213">
        <v>643</v>
      </c>
    </row>
    <row r="813" spans="1:9" x14ac:dyDescent="0.3">
      <c r="A813" s="171">
        <v>490317</v>
      </c>
      <c r="B813" s="172">
        <v>493496</v>
      </c>
      <c r="C813" s="172" t="s">
        <v>475</v>
      </c>
      <c r="D813" s="148" t="s">
        <v>13</v>
      </c>
      <c r="E813" s="173" t="s">
        <v>764</v>
      </c>
      <c r="F813" s="215">
        <v>972</v>
      </c>
      <c r="G813" s="174">
        <v>43601</v>
      </c>
      <c r="H813" s="175">
        <v>43602</v>
      </c>
      <c r="I813" s="176">
        <v>1018</v>
      </c>
    </row>
    <row r="814" spans="1:9" x14ac:dyDescent="0.3">
      <c r="A814" s="171">
        <v>490317</v>
      </c>
      <c r="B814" s="172">
        <v>493496</v>
      </c>
      <c r="C814" s="172" t="s">
        <v>475</v>
      </c>
      <c r="D814" s="148" t="s">
        <v>483</v>
      </c>
      <c r="E814" s="173" t="s">
        <v>765</v>
      </c>
      <c r="F814" s="215">
        <v>218</v>
      </c>
      <c r="G814" s="174">
        <v>43608</v>
      </c>
      <c r="H814" s="175">
        <v>43602</v>
      </c>
      <c r="I814" s="176">
        <v>225</v>
      </c>
    </row>
    <row r="815" spans="1:9" x14ac:dyDescent="0.3">
      <c r="A815" s="171">
        <v>490317</v>
      </c>
      <c r="B815" s="172">
        <v>493496</v>
      </c>
      <c r="C815" s="172" t="s">
        <v>475</v>
      </c>
      <c r="D815" s="148" t="s">
        <v>483</v>
      </c>
      <c r="E815" s="173" t="s">
        <v>766</v>
      </c>
      <c r="F815" s="215">
        <v>184</v>
      </c>
      <c r="G815" s="174">
        <v>43608</v>
      </c>
      <c r="H815" s="175">
        <v>43602</v>
      </c>
      <c r="I815" s="176">
        <v>191</v>
      </c>
    </row>
    <row r="816" spans="1:9" x14ac:dyDescent="0.3">
      <c r="A816" s="171">
        <v>490317</v>
      </c>
      <c r="B816" s="172">
        <v>493496</v>
      </c>
      <c r="C816" s="172" t="s">
        <v>475</v>
      </c>
      <c r="D816" s="148" t="s">
        <v>13</v>
      </c>
      <c r="E816" s="173" t="s">
        <v>767</v>
      </c>
      <c r="F816" s="215">
        <v>991</v>
      </c>
      <c r="G816" s="174">
        <v>43601</v>
      </c>
      <c r="H816" s="175">
        <v>43602</v>
      </c>
      <c r="I816" s="176">
        <v>1039</v>
      </c>
    </row>
    <row r="817" spans="1:9" x14ac:dyDescent="0.3">
      <c r="A817" s="193">
        <v>490317</v>
      </c>
      <c r="B817" s="153">
        <v>493496</v>
      </c>
      <c r="C817" s="153" t="s">
        <v>475</v>
      </c>
      <c r="D817" s="153" t="s">
        <v>48</v>
      </c>
      <c r="E817" s="154">
        <v>1509049</v>
      </c>
      <c r="F817" s="214">
        <v>44</v>
      </c>
      <c r="G817" s="155">
        <v>43626</v>
      </c>
      <c r="H817" s="156">
        <v>43612</v>
      </c>
      <c r="I817" s="152">
        <v>44</v>
      </c>
    </row>
    <row r="818" spans="1:9" x14ac:dyDescent="0.3">
      <c r="A818" s="193">
        <v>490317</v>
      </c>
      <c r="B818" s="153">
        <v>493496</v>
      </c>
      <c r="C818" s="153" t="s">
        <v>475</v>
      </c>
      <c r="D818" s="148" t="s">
        <v>13</v>
      </c>
      <c r="E818" s="154" t="s">
        <v>768</v>
      </c>
      <c r="F818" s="214">
        <v>324</v>
      </c>
      <c r="G818" s="155">
        <v>43629</v>
      </c>
      <c r="H818" s="156">
        <v>43614</v>
      </c>
      <c r="I818" s="152">
        <v>334</v>
      </c>
    </row>
    <row r="819" spans="1:9" x14ac:dyDescent="0.3">
      <c r="A819" s="171">
        <v>490317</v>
      </c>
      <c r="B819" s="172">
        <v>493496</v>
      </c>
      <c r="C819" s="172" t="s">
        <v>475</v>
      </c>
      <c r="D819" s="148" t="s">
        <v>483</v>
      </c>
      <c r="E819" s="173" t="s">
        <v>769</v>
      </c>
      <c r="F819" s="215">
        <v>54</v>
      </c>
      <c r="G819" s="174">
        <v>43636</v>
      </c>
      <c r="H819" s="175">
        <v>43630</v>
      </c>
      <c r="I819" s="176">
        <v>54</v>
      </c>
    </row>
    <row r="820" spans="1:9" x14ac:dyDescent="0.3">
      <c r="A820" s="193">
        <v>490317</v>
      </c>
      <c r="B820" s="153">
        <v>493496</v>
      </c>
      <c r="C820" s="153" t="s">
        <v>475</v>
      </c>
      <c r="D820" s="148" t="s">
        <v>13</v>
      </c>
      <c r="E820" s="154" t="s">
        <v>770</v>
      </c>
      <c r="F820" s="214">
        <v>330</v>
      </c>
      <c r="G820" s="155">
        <v>43629</v>
      </c>
      <c r="H820" s="156">
        <v>43614</v>
      </c>
      <c r="I820" s="152">
        <v>345</v>
      </c>
    </row>
    <row r="821" spans="1:9" x14ac:dyDescent="0.3">
      <c r="A821" s="171">
        <v>490317</v>
      </c>
      <c r="B821" s="172">
        <v>494163</v>
      </c>
      <c r="C821" s="172" t="s">
        <v>503</v>
      </c>
      <c r="D821" s="148" t="s">
        <v>483</v>
      </c>
      <c r="E821" s="173" t="s">
        <v>771</v>
      </c>
      <c r="F821" s="215">
        <v>150</v>
      </c>
      <c r="G821" s="174">
        <v>43608</v>
      </c>
      <c r="H821" s="175">
        <v>43602</v>
      </c>
      <c r="I821" s="176">
        <v>133</v>
      </c>
    </row>
    <row r="822" spans="1:9" ht="15" thickBot="1" x14ac:dyDescent="0.35">
      <c r="A822" s="171">
        <v>490317</v>
      </c>
      <c r="B822" s="172">
        <v>494163</v>
      </c>
      <c r="C822" s="172" t="s">
        <v>503</v>
      </c>
      <c r="D822" s="148" t="s">
        <v>13</v>
      </c>
      <c r="E822" s="173" t="s">
        <v>772</v>
      </c>
      <c r="F822" s="215">
        <v>310</v>
      </c>
      <c r="G822" s="174">
        <v>43601</v>
      </c>
      <c r="H822" s="175">
        <v>43602</v>
      </c>
      <c r="I822" s="176">
        <v>295</v>
      </c>
    </row>
    <row r="823" spans="1:9" x14ac:dyDescent="0.3">
      <c r="A823" s="207">
        <v>491046</v>
      </c>
      <c r="B823" s="208">
        <v>493347</v>
      </c>
      <c r="C823" s="208" t="s">
        <v>475</v>
      </c>
      <c r="D823" s="208" t="s">
        <v>48</v>
      </c>
      <c r="E823" s="209">
        <v>1513167</v>
      </c>
      <c r="F823" s="210">
        <v>120</v>
      </c>
      <c r="G823" s="211">
        <v>43605</v>
      </c>
      <c r="H823" s="212">
        <v>43607</v>
      </c>
      <c r="I823" s="213">
        <v>120</v>
      </c>
    </row>
    <row r="824" spans="1:9" x14ac:dyDescent="0.3">
      <c r="A824" s="193">
        <v>491046</v>
      </c>
      <c r="B824" s="153">
        <v>493347</v>
      </c>
      <c r="C824" s="153" t="s">
        <v>475</v>
      </c>
      <c r="D824" s="153" t="s">
        <v>48</v>
      </c>
      <c r="E824" s="154">
        <v>1513206</v>
      </c>
      <c r="F824" s="214">
        <v>228</v>
      </c>
      <c r="G824" s="155">
        <v>43606</v>
      </c>
      <c r="H824" s="156">
        <v>43607</v>
      </c>
      <c r="I824" s="152">
        <v>228</v>
      </c>
    </row>
    <row r="825" spans="1:9" x14ac:dyDescent="0.3">
      <c r="A825" s="171">
        <v>491046</v>
      </c>
      <c r="B825" s="172">
        <v>493347</v>
      </c>
      <c r="C825" s="172" t="s">
        <v>475</v>
      </c>
      <c r="D825" s="148" t="s">
        <v>13</v>
      </c>
      <c r="E825" s="173" t="s">
        <v>773</v>
      </c>
      <c r="F825" s="215">
        <v>2114</v>
      </c>
      <c r="G825" s="174">
        <v>43601</v>
      </c>
      <c r="H825" s="175">
        <v>43602</v>
      </c>
      <c r="I825" s="176">
        <v>2055</v>
      </c>
    </row>
    <row r="826" spans="1:9" x14ac:dyDescent="0.3">
      <c r="A826" s="193">
        <v>491046</v>
      </c>
      <c r="B826" s="153">
        <v>493347</v>
      </c>
      <c r="C826" s="153" t="s">
        <v>475</v>
      </c>
      <c r="D826" s="157" t="s">
        <v>13</v>
      </c>
      <c r="E826" s="154" t="s">
        <v>774</v>
      </c>
      <c r="F826" s="214">
        <f>2476-1240</f>
        <v>1236</v>
      </c>
      <c r="G826" s="155">
        <v>43611</v>
      </c>
      <c r="H826" s="156">
        <v>43607</v>
      </c>
      <c r="I826" s="152">
        <v>1172</v>
      </c>
    </row>
    <row r="827" spans="1:9" x14ac:dyDescent="0.3">
      <c r="A827" s="171">
        <v>491046</v>
      </c>
      <c r="B827" s="172">
        <v>493347</v>
      </c>
      <c r="C827" s="172" t="s">
        <v>475</v>
      </c>
      <c r="D827" s="157" t="s">
        <v>13</v>
      </c>
      <c r="E827" s="173" t="s">
        <v>775</v>
      </c>
      <c r="F827" s="215">
        <v>1240</v>
      </c>
      <c r="G827" s="174">
        <v>43641</v>
      </c>
      <c r="H827" s="175">
        <v>43640</v>
      </c>
      <c r="I827" s="176">
        <v>1236</v>
      </c>
    </row>
    <row r="828" spans="1:9" x14ac:dyDescent="0.3">
      <c r="A828" s="193">
        <v>491046</v>
      </c>
      <c r="B828" s="153">
        <v>493347</v>
      </c>
      <c r="C828" s="153" t="s">
        <v>475</v>
      </c>
      <c r="D828" s="148" t="s">
        <v>13</v>
      </c>
      <c r="E828" s="154" t="s">
        <v>776</v>
      </c>
      <c r="F828" s="214">
        <v>1532</v>
      </c>
      <c r="G828" s="155">
        <v>43611</v>
      </c>
      <c r="H828" s="156">
        <v>43607</v>
      </c>
      <c r="I828" s="152">
        <v>1494</v>
      </c>
    </row>
    <row r="829" spans="1:9" x14ac:dyDescent="0.3">
      <c r="A829" s="171">
        <v>491046</v>
      </c>
      <c r="B829" s="172">
        <v>493347</v>
      </c>
      <c r="C829" s="172" t="s">
        <v>475</v>
      </c>
      <c r="D829" s="148" t="s">
        <v>481</v>
      </c>
      <c r="E829" s="173" t="s">
        <v>777</v>
      </c>
      <c r="F829" s="215">
        <v>749</v>
      </c>
      <c r="G829" s="174">
        <v>43608</v>
      </c>
      <c r="H829" s="175">
        <v>43602</v>
      </c>
      <c r="I829" s="176">
        <v>721</v>
      </c>
    </row>
    <row r="830" spans="1:9" x14ac:dyDescent="0.3">
      <c r="A830" s="171">
        <v>491046</v>
      </c>
      <c r="B830" s="172">
        <v>493347</v>
      </c>
      <c r="C830" s="172" t="s">
        <v>475</v>
      </c>
      <c r="D830" s="148" t="s">
        <v>13</v>
      </c>
      <c r="E830" s="173" t="s">
        <v>778</v>
      </c>
      <c r="F830" s="215">
        <v>1116</v>
      </c>
      <c r="G830" s="174">
        <v>43601</v>
      </c>
      <c r="H830" s="175">
        <v>43602</v>
      </c>
      <c r="I830" s="176">
        <v>1068</v>
      </c>
    </row>
    <row r="831" spans="1:9" x14ac:dyDescent="0.3">
      <c r="A831" s="171">
        <v>491046</v>
      </c>
      <c r="B831" s="172">
        <v>493347</v>
      </c>
      <c r="C831" s="172" t="s">
        <v>475</v>
      </c>
      <c r="D831" s="148" t="s">
        <v>483</v>
      </c>
      <c r="E831" s="173" t="s">
        <v>779</v>
      </c>
      <c r="F831" s="215">
        <v>163</v>
      </c>
      <c r="G831" s="174">
        <v>43608</v>
      </c>
      <c r="H831" s="175">
        <v>43602</v>
      </c>
      <c r="I831" s="176">
        <v>163</v>
      </c>
    </row>
    <row r="832" spans="1:9" x14ac:dyDescent="0.3">
      <c r="A832" s="193">
        <v>491046</v>
      </c>
      <c r="B832" s="153">
        <v>493347</v>
      </c>
      <c r="C832" s="153" t="s">
        <v>475</v>
      </c>
      <c r="D832" s="153" t="s">
        <v>48</v>
      </c>
      <c r="E832" s="154">
        <v>1512135</v>
      </c>
      <c r="F832" s="214">
        <v>20</v>
      </c>
      <c r="G832" s="155">
        <v>43626</v>
      </c>
      <c r="H832" s="156">
        <v>43612</v>
      </c>
      <c r="I832" s="152">
        <v>20</v>
      </c>
    </row>
    <row r="833" spans="1:9" x14ac:dyDescent="0.3">
      <c r="A833" s="193">
        <v>491046</v>
      </c>
      <c r="B833" s="153">
        <v>493347</v>
      </c>
      <c r="C833" s="153" t="s">
        <v>475</v>
      </c>
      <c r="D833" s="148" t="s">
        <v>13</v>
      </c>
      <c r="E833" s="154" t="s">
        <v>780</v>
      </c>
      <c r="F833" s="214">
        <v>459</v>
      </c>
      <c r="G833" s="155">
        <v>43629</v>
      </c>
      <c r="H833" s="156">
        <v>43614</v>
      </c>
      <c r="I833" s="152">
        <v>440</v>
      </c>
    </row>
    <row r="834" spans="1:9" x14ac:dyDescent="0.3">
      <c r="A834" s="171">
        <v>491046</v>
      </c>
      <c r="B834" s="172">
        <v>495291</v>
      </c>
      <c r="C834" s="172" t="s">
        <v>503</v>
      </c>
      <c r="D834" s="148" t="s">
        <v>13</v>
      </c>
      <c r="E834" s="173" t="s">
        <v>781</v>
      </c>
      <c r="F834" s="215">
        <v>145</v>
      </c>
      <c r="G834" s="174">
        <v>43601</v>
      </c>
      <c r="H834" s="175">
        <v>43602</v>
      </c>
      <c r="I834" s="176">
        <v>145</v>
      </c>
    </row>
    <row r="835" spans="1:9" ht="15" thickBot="1" x14ac:dyDescent="0.35">
      <c r="A835" s="171">
        <v>491046</v>
      </c>
      <c r="B835" s="172">
        <v>495291</v>
      </c>
      <c r="C835" s="172" t="s">
        <v>503</v>
      </c>
      <c r="D835" s="148" t="s">
        <v>483</v>
      </c>
      <c r="E835" s="173" t="s">
        <v>782</v>
      </c>
      <c r="F835" s="215">
        <v>50</v>
      </c>
      <c r="G835" s="174">
        <v>43608</v>
      </c>
      <c r="H835" s="175">
        <v>43602</v>
      </c>
      <c r="I835" s="176">
        <v>50</v>
      </c>
    </row>
    <row r="836" spans="1:9" x14ac:dyDescent="0.3">
      <c r="A836" s="207">
        <v>491046</v>
      </c>
      <c r="B836" s="208">
        <v>493375</v>
      </c>
      <c r="C836" s="208" t="s">
        <v>475</v>
      </c>
      <c r="D836" s="208" t="s">
        <v>48</v>
      </c>
      <c r="E836" s="209">
        <v>1513256</v>
      </c>
      <c r="F836" s="210">
        <v>28</v>
      </c>
      <c r="G836" s="211">
        <v>43606</v>
      </c>
      <c r="H836" s="212">
        <v>43607</v>
      </c>
      <c r="I836" s="213">
        <v>28</v>
      </c>
    </row>
    <row r="837" spans="1:9" x14ac:dyDescent="0.3">
      <c r="A837" s="193">
        <v>491046</v>
      </c>
      <c r="B837" s="153">
        <v>493375</v>
      </c>
      <c r="C837" s="153" t="s">
        <v>475</v>
      </c>
      <c r="D837" s="153" t="s">
        <v>48</v>
      </c>
      <c r="E837" s="154">
        <v>1513267</v>
      </c>
      <c r="F837" s="214">
        <v>35</v>
      </c>
      <c r="G837" s="155">
        <v>43605</v>
      </c>
      <c r="H837" s="156">
        <v>43607</v>
      </c>
      <c r="I837" s="152">
        <v>35</v>
      </c>
    </row>
    <row r="838" spans="1:9" x14ac:dyDescent="0.3">
      <c r="A838" s="171">
        <v>491046</v>
      </c>
      <c r="B838" s="172">
        <v>493375</v>
      </c>
      <c r="C838" s="172" t="s">
        <v>475</v>
      </c>
      <c r="D838" s="148" t="s">
        <v>13</v>
      </c>
      <c r="E838" s="173" t="s">
        <v>783</v>
      </c>
      <c r="F838" s="215">
        <v>923</v>
      </c>
      <c r="G838" s="174">
        <v>43601</v>
      </c>
      <c r="H838" s="175">
        <v>43602</v>
      </c>
      <c r="I838" s="176">
        <v>903</v>
      </c>
    </row>
    <row r="839" spans="1:9" x14ac:dyDescent="0.3">
      <c r="A839" s="193">
        <v>491046</v>
      </c>
      <c r="B839" s="153">
        <v>493375</v>
      </c>
      <c r="C839" s="153" t="s">
        <v>475</v>
      </c>
      <c r="D839" s="157" t="s">
        <v>13</v>
      </c>
      <c r="E839" s="154" t="s">
        <v>784</v>
      </c>
      <c r="F839" s="214">
        <v>1045</v>
      </c>
      <c r="G839" s="155">
        <v>43611</v>
      </c>
      <c r="H839" s="156">
        <v>43607</v>
      </c>
      <c r="I839" s="152">
        <v>991</v>
      </c>
    </row>
    <row r="840" spans="1:9" x14ac:dyDescent="0.3">
      <c r="A840" s="170">
        <v>491046</v>
      </c>
      <c r="B840" s="148">
        <v>493375</v>
      </c>
      <c r="C840" s="148" t="s">
        <v>475</v>
      </c>
      <c r="D840" s="148" t="s">
        <v>13</v>
      </c>
      <c r="E840" s="149" t="s">
        <v>785</v>
      </c>
      <c r="F840" s="223">
        <v>653</v>
      </c>
      <c r="G840" s="150">
        <v>43611</v>
      </c>
      <c r="H840" s="151">
        <v>43607</v>
      </c>
      <c r="I840" s="147">
        <v>619</v>
      </c>
    </row>
    <row r="841" spans="1:9" x14ac:dyDescent="0.3">
      <c r="A841" s="171">
        <v>491046</v>
      </c>
      <c r="B841" s="172">
        <v>493375</v>
      </c>
      <c r="C841" s="172" t="s">
        <v>475</v>
      </c>
      <c r="D841" s="148" t="s">
        <v>483</v>
      </c>
      <c r="E841" s="173" t="s">
        <v>786</v>
      </c>
      <c r="F841" s="215">
        <v>83</v>
      </c>
      <c r="G841" s="174">
        <v>43608</v>
      </c>
      <c r="H841" s="175">
        <v>43602</v>
      </c>
      <c r="I841" s="176">
        <v>83</v>
      </c>
    </row>
    <row r="842" spans="1:9" x14ac:dyDescent="0.3">
      <c r="A842" s="171">
        <v>491046</v>
      </c>
      <c r="B842" s="172">
        <v>493375</v>
      </c>
      <c r="C842" s="172" t="s">
        <v>475</v>
      </c>
      <c r="D842" s="148" t="s">
        <v>13</v>
      </c>
      <c r="E842" s="173" t="s">
        <v>787</v>
      </c>
      <c r="F842" s="215">
        <v>552</v>
      </c>
      <c r="G842" s="174">
        <v>43601</v>
      </c>
      <c r="H842" s="175">
        <v>43602</v>
      </c>
      <c r="I842" s="176">
        <v>529</v>
      </c>
    </row>
    <row r="843" spans="1:9" x14ac:dyDescent="0.3">
      <c r="A843" s="171">
        <v>491046</v>
      </c>
      <c r="B843" s="172">
        <v>493375</v>
      </c>
      <c r="C843" s="172" t="s">
        <v>475</v>
      </c>
      <c r="D843" s="148" t="s">
        <v>481</v>
      </c>
      <c r="E843" s="173" t="s">
        <v>788</v>
      </c>
      <c r="F843" s="215">
        <v>274</v>
      </c>
      <c r="G843" s="174">
        <v>43608</v>
      </c>
      <c r="H843" s="175">
        <v>43602</v>
      </c>
      <c r="I843" s="176">
        <v>268</v>
      </c>
    </row>
    <row r="844" spans="1:9" x14ac:dyDescent="0.3">
      <c r="A844" s="193">
        <v>491046</v>
      </c>
      <c r="B844" s="153">
        <v>493375</v>
      </c>
      <c r="C844" s="153" t="s">
        <v>475</v>
      </c>
      <c r="D844" s="153" t="s">
        <v>48</v>
      </c>
      <c r="E844" s="154" t="s">
        <v>789</v>
      </c>
      <c r="F844" s="214">
        <v>36</v>
      </c>
      <c r="G844" s="155">
        <v>43605</v>
      </c>
      <c r="H844" s="156">
        <v>43614</v>
      </c>
      <c r="I844" s="152">
        <v>36</v>
      </c>
    </row>
    <row r="845" spans="1:9" x14ac:dyDescent="0.3">
      <c r="A845" s="193">
        <v>491046</v>
      </c>
      <c r="B845" s="153">
        <v>493375</v>
      </c>
      <c r="C845" s="153" t="s">
        <v>475</v>
      </c>
      <c r="D845" s="153" t="s">
        <v>48</v>
      </c>
      <c r="E845" s="154">
        <v>1512136</v>
      </c>
      <c r="F845" s="214">
        <v>20</v>
      </c>
      <c r="G845" s="155">
        <v>43626</v>
      </c>
      <c r="H845" s="156">
        <v>43612</v>
      </c>
      <c r="I845" s="152">
        <v>20</v>
      </c>
    </row>
    <row r="846" spans="1:9" x14ac:dyDescent="0.3">
      <c r="A846" s="193">
        <v>491046</v>
      </c>
      <c r="B846" s="153">
        <v>493375</v>
      </c>
      <c r="C846" s="153" t="s">
        <v>475</v>
      </c>
      <c r="D846" s="148" t="s">
        <v>13</v>
      </c>
      <c r="E846" s="224" t="s">
        <v>790</v>
      </c>
      <c r="F846" s="214">
        <v>200</v>
      </c>
      <c r="G846" s="155">
        <v>43629</v>
      </c>
      <c r="H846" s="156">
        <v>43614</v>
      </c>
      <c r="I846" s="152">
        <v>178</v>
      </c>
    </row>
    <row r="847" spans="1:9" x14ac:dyDescent="0.3">
      <c r="A847" s="193">
        <v>491046</v>
      </c>
      <c r="B847" s="153">
        <v>495259</v>
      </c>
      <c r="C847" s="153" t="s">
        <v>503</v>
      </c>
      <c r="D847" s="153" t="s">
        <v>48</v>
      </c>
      <c r="E847" s="154">
        <v>1516581</v>
      </c>
      <c r="F847" s="214">
        <v>20</v>
      </c>
      <c r="G847" s="155">
        <v>43606</v>
      </c>
      <c r="H847" s="156">
        <v>43607</v>
      </c>
      <c r="I847" s="152">
        <v>20</v>
      </c>
    </row>
    <row r="848" spans="1:9" x14ac:dyDescent="0.3">
      <c r="A848" s="171">
        <v>491046</v>
      </c>
      <c r="B848" s="172">
        <v>495259</v>
      </c>
      <c r="C848" s="172" t="s">
        <v>503</v>
      </c>
      <c r="D848" s="148" t="s">
        <v>13</v>
      </c>
      <c r="E848" s="173" t="s">
        <v>791</v>
      </c>
      <c r="F848" s="215">
        <v>242</v>
      </c>
      <c r="G848" s="174">
        <v>43601</v>
      </c>
      <c r="H848" s="175">
        <v>43602</v>
      </c>
      <c r="I848" s="176">
        <v>242</v>
      </c>
    </row>
    <row r="849" spans="1:9" x14ac:dyDescent="0.3">
      <c r="A849" s="171">
        <v>491046</v>
      </c>
      <c r="B849" s="172">
        <v>495259</v>
      </c>
      <c r="C849" s="172" t="s">
        <v>503</v>
      </c>
      <c r="D849" s="148" t="s">
        <v>483</v>
      </c>
      <c r="E849" s="173" t="s">
        <v>792</v>
      </c>
      <c r="F849" s="215">
        <v>74</v>
      </c>
      <c r="G849" s="174">
        <v>43608</v>
      </c>
      <c r="H849" s="175">
        <v>43602</v>
      </c>
      <c r="I849" s="176">
        <v>74</v>
      </c>
    </row>
    <row r="850" spans="1:9" ht="15" thickBot="1" x14ac:dyDescent="0.35">
      <c r="A850" s="193">
        <v>491046</v>
      </c>
      <c r="B850" s="153">
        <v>495259</v>
      </c>
      <c r="C850" s="153" t="s">
        <v>503</v>
      </c>
      <c r="D850" s="148" t="s">
        <v>13</v>
      </c>
      <c r="E850" s="154" t="s">
        <v>793</v>
      </c>
      <c r="F850" s="214">
        <v>99</v>
      </c>
      <c r="G850" s="155">
        <v>43629</v>
      </c>
      <c r="H850" s="156">
        <v>43614</v>
      </c>
      <c r="I850" s="152">
        <v>99</v>
      </c>
    </row>
    <row r="851" spans="1:9" x14ac:dyDescent="0.3">
      <c r="A851" s="225">
        <v>419754</v>
      </c>
      <c r="B851" s="208">
        <v>493478</v>
      </c>
      <c r="C851" s="208" t="s">
        <v>475</v>
      </c>
      <c r="D851" s="208" t="s">
        <v>48</v>
      </c>
      <c r="E851" s="209">
        <v>1518642</v>
      </c>
      <c r="F851" s="208">
        <v>133</v>
      </c>
      <c r="G851" s="211">
        <v>43605</v>
      </c>
      <c r="H851" s="212">
        <v>43613</v>
      </c>
      <c r="I851" s="213">
        <v>133</v>
      </c>
    </row>
    <row r="852" spans="1:9" x14ac:dyDescent="0.3">
      <c r="A852" s="226">
        <v>419754</v>
      </c>
      <c r="B852" s="153">
        <v>493478</v>
      </c>
      <c r="C852" s="153" t="s">
        <v>475</v>
      </c>
      <c r="D852" s="153" t="s">
        <v>48</v>
      </c>
      <c r="E852" s="198">
        <v>1518643</v>
      </c>
      <c r="F852" s="153">
        <v>420</v>
      </c>
      <c r="G852" s="155">
        <v>43606</v>
      </c>
      <c r="H852" s="156">
        <v>43613</v>
      </c>
      <c r="I852" s="152">
        <v>420</v>
      </c>
    </row>
    <row r="853" spans="1:9" x14ac:dyDescent="0.3">
      <c r="A853" s="227">
        <v>419754</v>
      </c>
      <c r="B853" s="172">
        <v>493478</v>
      </c>
      <c r="C853" s="172" t="s">
        <v>475</v>
      </c>
      <c r="D853" s="148" t="s">
        <v>483</v>
      </c>
      <c r="E853" s="173" t="s">
        <v>794</v>
      </c>
      <c r="F853" s="172">
        <v>523</v>
      </c>
      <c r="G853" s="228">
        <v>43608</v>
      </c>
      <c r="H853" s="175">
        <v>43602</v>
      </c>
      <c r="I853" s="176">
        <v>519</v>
      </c>
    </row>
    <row r="854" spans="1:9" x14ac:dyDescent="0.3">
      <c r="A854" s="171">
        <v>419754</v>
      </c>
      <c r="B854" s="172">
        <v>493478</v>
      </c>
      <c r="C854" s="172" t="s">
        <v>475</v>
      </c>
      <c r="D854" s="148" t="s">
        <v>481</v>
      </c>
      <c r="E854" s="173" t="s">
        <v>795</v>
      </c>
      <c r="F854" s="172">
        <v>607</v>
      </c>
      <c r="G854" s="228">
        <v>43608</v>
      </c>
      <c r="H854" s="175">
        <v>43602</v>
      </c>
      <c r="I854" s="176">
        <v>607</v>
      </c>
    </row>
    <row r="855" spans="1:9" x14ac:dyDescent="0.3">
      <c r="A855" s="171">
        <v>419754</v>
      </c>
      <c r="B855" s="172">
        <v>493478</v>
      </c>
      <c r="C855" s="172" t="s">
        <v>475</v>
      </c>
      <c r="D855" s="148" t="s">
        <v>13</v>
      </c>
      <c r="E855" s="173" t="s">
        <v>796</v>
      </c>
      <c r="F855" s="172">
        <v>1858</v>
      </c>
      <c r="G855" s="228">
        <v>43601</v>
      </c>
      <c r="H855" s="175">
        <v>43602</v>
      </c>
      <c r="I855" s="176">
        <v>1858</v>
      </c>
    </row>
    <row r="856" spans="1:9" x14ac:dyDescent="0.3">
      <c r="A856" s="193">
        <v>419754</v>
      </c>
      <c r="B856" s="153">
        <v>493478</v>
      </c>
      <c r="C856" s="153" t="s">
        <v>475</v>
      </c>
      <c r="D856" s="157" t="s">
        <v>13</v>
      </c>
      <c r="E856" s="154" t="s">
        <v>797</v>
      </c>
      <c r="F856" s="153">
        <v>1931</v>
      </c>
      <c r="G856" s="229">
        <v>43611</v>
      </c>
      <c r="H856" s="156">
        <v>43607</v>
      </c>
      <c r="I856" s="152">
        <v>1844</v>
      </c>
    </row>
    <row r="857" spans="1:9" x14ac:dyDescent="0.3">
      <c r="A857" s="193">
        <v>419754</v>
      </c>
      <c r="B857" s="153">
        <v>493478</v>
      </c>
      <c r="C857" s="153" t="s">
        <v>475</v>
      </c>
      <c r="D857" s="148" t="s">
        <v>13</v>
      </c>
      <c r="E857" s="154" t="s">
        <v>798</v>
      </c>
      <c r="F857" s="153">
        <v>1405</v>
      </c>
      <c r="G857" s="229">
        <v>43611</v>
      </c>
      <c r="H857" s="156">
        <v>43607</v>
      </c>
      <c r="I857" s="152">
        <v>1343</v>
      </c>
    </row>
    <row r="858" spans="1:9" x14ac:dyDescent="0.3">
      <c r="A858" s="171">
        <v>419754</v>
      </c>
      <c r="B858" s="172">
        <v>493478</v>
      </c>
      <c r="C858" s="172" t="s">
        <v>475</v>
      </c>
      <c r="D858" s="148" t="s">
        <v>13</v>
      </c>
      <c r="E858" s="173" t="s">
        <v>799</v>
      </c>
      <c r="F858" s="172">
        <v>4001</v>
      </c>
      <c r="G858" s="228">
        <v>43601</v>
      </c>
      <c r="H858" s="175">
        <v>43602</v>
      </c>
      <c r="I858" s="176">
        <v>3971</v>
      </c>
    </row>
    <row r="859" spans="1:9" x14ac:dyDescent="0.3">
      <c r="A859" s="193">
        <v>419754</v>
      </c>
      <c r="B859" s="153">
        <v>493478</v>
      </c>
      <c r="C859" s="153" t="s">
        <v>475</v>
      </c>
      <c r="D859" s="153" t="s">
        <v>48</v>
      </c>
      <c r="E859" s="154">
        <v>1518254</v>
      </c>
      <c r="F859" s="153">
        <v>64</v>
      </c>
      <c r="G859" s="229">
        <v>43626</v>
      </c>
      <c r="H859" s="156">
        <v>43612</v>
      </c>
      <c r="I859" s="152">
        <v>64</v>
      </c>
    </row>
    <row r="860" spans="1:9" x14ac:dyDescent="0.3">
      <c r="A860" s="170">
        <v>419754</v>
      </c>
      <c r="B860" s="148">
        <v>493478</v>
      </c>
      <c r="C860" s="148" t="s">
        <v>475</v>
      </c>
      <c r="D860" s="157" t="s">
        <v>48</v>
      </c>
      <c r="E860" s="163">
        <v>1518649</v>
      </c>
      <c r="F860" s="157">
        <v>20</v>
      </c>
      <c r="G860" s="159">
        <v>43668</v>
      </c>
      <c r="H860" s="151">
        <v>43663</v>
      </c>
      <c r="I860" s="147">
        <v>20</v>
      </c>
    </row>
    <row r="861" spans="1:9" x14ac:dyDescent="0.3">
      <c r="A861" s="170">
        <v>419754</v>
      </c>
      <c r="B861" s="148">
        <v>493478</v>
      </c>
      <c r="C861" s="148" t="s">
        <v>475</v>
      </c>
      <c r="D861" s="157" t="s">
        <v>48</v>
      </c>
      <c r="E861" s="163">
        <v>1518653</v>
      </c>
      <c r="F861" s="157">
        <v>8</v>
      </c>
      <c r="G861" s="159">
        <v>43669</v>
      </c>
      <c r="H861" s="151">
        <v>43663</v>
      </c>
      <c r="I861" s="147">
        <v>8</v>
      </c>
    </row>
    <row r="862" spans="1:9" x14ac:dyDescent="0.3">
      <c r="A862" s="170">
        <v>419754</v>
      </c>
      <c r="B862" s="148">
        <v>493478</v>
      </c>
      <c r="C862" s="148" t="s">
        <v>475</v>
      </c>
      <c r="D862" s="148" t="s">
        <v>483</v>
      </c>
      <c r="E862" s="149" t="s">
        <v>800</v>
      </c>
      <c r="F862" s="148">
        <v>56</v>
      </c>
      <c r="G862" s="230">
        <v>43636</v>
      </c>
      <c r="H862" s="151">
        <v>43630</v>
      </c>
      <c r="I862" s="147">
        <v>56</v>
      </c>
    </row>
    <row r="863" spans="1:9" x14ac:dyDescent="0.3">
      <c r="A863" s="193">
        <v>419754</v>
      </c>
      <c r="B863" s="153">
        <v>493478</v>
      </c>
      <c r="C863" s="153" t="s">
        <v>475</v>
      </c>
      <c r="D863" s="148" t="s">
        <v>13</v>
      </c>
      <c r="E863" s="154" t="s">
        <v>801</v>
      </c>
      <c r="F863" s="153">
        <v>1328</v>
      </c>
      <c r="G863" s="229">
        <v>43629</v>
      </c>
      <c r="H863" s="156">
        <v>43614</v>
      </c>
      <c r="I863" s="152">
        <v>1266</v>
      </c>
    </row>
    <row r="864" spans="1:9" x14ac:dyDescent="0.3">
      <c r="A864" s="193">
        <v>419754</v>
      </c>
      <c r="B864" s="153">
        <v>493478</v>
      </c>
      <c r="C864" s="153" t="s">
        <v>475</v>
      </c>
      <c r="D864" s="148" t="s">
        <v>13</v>
      </c>
      <c r="E864" s="154" t="s">
        <v>802</v>
      </c>
      <c r="F864" s="153">
        <v>648</v>
      </c>
      <c r="G864" s="229">
        <v>43629</v>
      </c>
      <c r="H864" s="156">
        <v>43614</v>
      </c>
      <c r="I864" s="152">
        <v>620</v>
      </c>
    </row>
    <row r="865" spans="1:9" x14ac:dyDescent="0.3">
      <c r="A865" s="170">
        <v>419754</v>
      </c>
      <c r="B865" s="148">
        <v>493478</v>
      </c>
      <c r="C865" s="148" t="s">
        <v>475</v>
      </c>
      <c r="D865" s="157" t="s">
        <v>13</v>
      </c>
      <c r="E865" s="149" t="s">
        <v>803</v>
      </c>
      <c r="F865" s="148">
        <v>687</v>
      </c>
      <c r="G865" s="230">
        <v>43639</v>
      </c>
      <c r="H865" s="151">
        <v>43635</v>
      </c>
      <c r="I865" s="147">
        <v>680</v>
      </c>
    </row>
    <row r="866" spans="1:9" x14ac:dyDescent="0.3">
      <c r="A866" s="170">
        <v>419754</v>
      </c>
      <c r="B866" s="148">
        <v>493478</v>
      </c>
      <c r="C866" s="148" t="s">
        <v>475</v>
      </c>
      <c r="D866" s="148" t="s">
        <v>13</v>
      </c>
      <c r="E866" s="149" t="s">
        <v>804</v>
      </c>
      <c r="F866" s="148">
        <v>510</v>
      </c>
      <c r="G866" s="230">
        <v>43639</v>
      </c>
      <c r="H866" s="151">
        <v>43635</v>
      </c>
      <c r="I866" s="147">
        <v>508</v>
      </c>
    </row>
    <row r="867" spans="1:9" x14ac:dyDescent="0.3">
      <c r="A867" s="170">
        <v>419754</v>
      </c>
      <c r="B867" s="148">
        <v>493478</v>
      </c>
      <c r="C867" s="148" t="s">
        <v>475</v>
      </c>
      <c r="D867" s="148" t="s">
        <v>481</v>
      </c>
      <c r="E867" s="149" t="s">
        <v>805</v>
      </c>
      <c r="F867" s="148">
        <v>136</v>
      </c>
      <c r="G867" s="230">
        <v>43636</v>
      </c>
      <c r="H867" s="151">
        <v>43630</v>
      </c>
      <c r="I867" s="147">
        <v>130</v>
      </c>
    </row>
    <row r="868" spans="1:9" x14ac:dyDescent="0.3">
      <c r="A868" s="170">
        <v>419754</v>
      </c>
      <c r="B868" s="148">
        <v>493478</v>
      </c>
      <c r="C868" s="148" t="s">
        <v>475</v>
      </c>
      <c r="D868" s="148" t="s">
        <v>13</v>
      </c>
      <c r="E868" s="149" t="s">
        <v>806</v>
      </c>
      <c r="F868" s="148">
        <v>804</v>
      </c>
      <c r="G868" s="230">
        <v>43636</v>
      </c>
      <c r="H868" s="151">
        <v>43630</v>
      </c>
      <c r="I868" s="147">
        <v>754</v>
      </c>
    </row>
    <row r="869" spans="1:9" x14ac:dyDescent="0.3">
      <c r="A869" s="170">
        <v>419754</v>
      </c>
      <c r="B869" s="148">
        <v>493478</v>
      </c>
      <c r="C869" s="148" t="s">
        <v>475</v>
      </c>
      <c r="D869" s="148" t="s">
        <v>483</v>
      </c>
      <c r="E869" s="149" t="s">
        <v>807</v>
      </c>
      <c r="F869" s="148">
        <v>80</v>
      </c>
      <c r="G869" s="230">
        <v>43643</v>
      </c>
      <c r="H869" s="151">
        <v>43637</v>
      </c>
      <c r="I869" s="147">
        <v>80</v>
      </c>
    </row>
    <row r="870" spans="1:9" x14ac:dyDescent="0.3">
      <c r="A870" s="170">
        <v>419754</v>
      </c>
      <c r="B870" s="148">
        <v>493478</v>
      </c>
      <c r="C870" s="148" t="s">
        <v>475</v>
      </c>
      <c r="D870" s="148" t="s">
        <v>13</v>
      </c>
      <c r="E870" s="163" t="s">
        <v>808</v>
      </c>
      <c r="F870" s="148">
        <v>217</v>
      </c>
      <c r="G870" s="230">
        <v>43692</v>
      </c>
      <c r="H870" s="151">
        <v>43686</v>
      </c>
      <c r="I870" s="147">
        <v>226</v>
      </c>
    </row>
    <row r="871" spans="1:9" x14ac:dyDescent="0.3">
      <c r="A871" s="170">
        <v>419754</v>
      </c>
      <c r="B871" s="148">
        <v>493478</v>
      </c>
      <c r="C871" s="148" t="s">
        <v>475</v>
      </c>
      <c r="D871" s="148" t="s">
        <v>483</v>
      </c>
      <c r="E871" s="163" t="s">
        <v>809</v>
      </c>
      <c r="F871" s="148">
        <v>54</v>
      </c>
      <c r="G871" s="230">
        <v>43671</v>
      </c>
      <c r="H871" s="151">
        <v>43665</v>
      </c>
      <c r="I871" s="147">
        <v>54</v>
      </c>
    </row>
    <row r="872" spans="1:9" x14ac:dyDescent="0.3">
      <c r="A872" s="170">
        <v>419754</v>
      </c>
      <c r="B872" s="148">
        <v>493478</v>
      </c>
      <c r="C872" s="148" t="s">
        <v>475</v>
      </c>
      <c r="D872" s="148" t="s">
        <v>13</v>
      </c>
      <c r="E872" s="163" t="s">
        <v>810</v>
      </c>
      <c r="F872" s="148">
        <v>554</v>
      </c>
      <c r="G872" s="230">
        <v>43664</v>
      </c>
      <c r="H872" s="151">
        <v>43658</v>
      </c>
      <c r="I872" s="147">
        <v>554</v>
      </c>
    </row>
    <row r="873" spans="1:9" x14ac:dyDescent="0.3">
      <c r="A873" s="170">
        <v>419754</v>
      </c>
      <c r="B873" s="148">
        <v>493478</v>
      </c>
      <c r="C873" s="148" t="s">
        <v>475</v>
      </c>
      <c r="D873" s="148" t="s">
        <v>13</v>
      </c>
      <c r="E873" s="158" t="s">
        <v>811</v>
      </c>
      <c r="F873" s="157">
        <v>83</v>
      </c>
      <c r="G873" s="159">
        <v>43664</v>
      </c>
      <c r="H873" s="151">
        <v>43658</v>
      </c>
      <c r="I873" s="147">
        <v>83</v>
      </c>
    </row>
    <row r="874" spans="1:9" x14ac:dyDescent="0.3">
      <c r="A874" s="170">
        <v>419754</v>
      </c>
      <c r="B874" s="148">
        <v>493478</v>
      </c>
      <c r="C874" s="148" t="s">
        <v>475</v>
      </c>
      <c r="D874" s="157" t="s">
        <v>13</v>
      </c>
      <c r="E874" s="158" t="s">
        <v>812</v>
      </c>
      <c r="F874" s="157">
        <v>79</v>
      </c>
      <c r="G874" s="159">
        <v>43674</v>
      </c>
      <c r="H874" s="151">
        <v>43670</v>
      </c>
      <c r="I874" s="147">
        <v>79</v>
      </c>
    </row>
    <row r="875" spans="1:9" x14ac:dyDescent="0.3">
      <c r="A875" s="170">
        <v>419754</v>
      </c>
      <c r="B875" s="148">
        <v>493478</v>
      </c>
      <c r="C875" s="148" t="s">
        <v>475</v>
      </c>
      <c r="D875" s="157" t="s">
        <v>13</v>
      </c>
      <c r="E875" s="158" t="s">
        <v>813</v>
      </c>
      <c r="F875" s="157">
        <v>77</v>
      </c>
      <c r="G875" s="159">
        <v>43674</v>
      </c>
      <c r="H875" s="151">
        <v>43670</v>
      </c>
      <c r="I875" s="147">
        <v>77</v>
      </c>
    </row>
    <row r="876" spans="1:9" x14ac:dyDescent="0.3">
      <c r="A876" s="170">
        <v>419754</v>
      </c>
      <c r="B876" s="148">
        <v>493478</v>
      </c>
      <c r="C876" s="148" t="s">
        <v>475</v>
      </c>
      <c r="D876" s="148" t="s">
        <v>13</v>
      </c>
      <c r="E876" s="158" t="s">
        <v>814</v>
      </c>
      <c r="F876" s="195">
        <v>17</v>
      </c>
      <c r="G876" s="159">
        <v>43692</v>
      </c>
      <c r="H876" s="151">
        <v>43686</v>
      </c>
      <c r="I876" s="147">
        <v>17</v>
      </c>
    </row>
    <row r="877" spans="1:9" x14ac:dyDescent="0.3">
      <c r="A877" s="170">
        <v>419754</v>
      </c>
      <c r="B877" s="148">
        <v>493478</v>
      </c>
      <c r="C877" s="148" t="s">
        <v>475</v>
      </c>
      <c r="D877" s="157" t="s">
        <v>13</v>
      </c>
      <c r="E877" s="158" t="s">
        <v>815</v>
      </c>
      <c r="F877" s="195">
        <v>15</v>
      </c>
      <c r="G877" s="159">
        <v>43702</v>
      </c>
      <c r="H877" s="151">
        <v>43698</v>
      </c>
      <c r="I877" s="147">
        <v>15</v>
      </c>
    </row>
    <row r="878" spans="1:9" x14ac:dyDescent="0.3">
      <c r="A878" s="170">
        <v>419754</v>
      </c>
      <c r="B878" s="148">
        <v>493478</v>
      </c>
      <c r="C878" s="148" t="s">
        <v>475</v>
      </c>
      <c r="D878" s="157" t="s">
        <v>13</v>
      </c>
      <c r="E878" s="158" t="s">
        <v>816</v>
      </c>
      <c r="F878" s="195">
        <v>18</v>
      </c>
      <c r="G878" s="159">
        <v>43702</v>
      </c>
      <c r="H878" s="151">
        <v>43698</v>
      </c>
      <c r="I878" s="147">
        <v>18</v>
      </c>
    </row>
    <row r="879" spans="1:9" x14ac:dyDescent="0.3">
      <c r="A879" s="170">
        <v>419754</v>
      </c>
      <c r="B879" s="148">
        <v>493478</v>
      </c>
      <c r="C879" s="148" t="s">
        <v>475</v>
      </c>
      <c r="D879" s="148" t="s">
        <v>13</v>
      </c>
      <c r="E879" s="158" t="s">
        <v>817</v>
      </c>
      <c r="F879" s="157">
        <v>251</v>
      </c>
      <c r="G879" s="159">
        <v>43692</v>
      </c>
      <c r="H879" s="151">
        <v>43686</v>
      </c>
      <c r="I879" s="147">
        <v>251</v>
      </c>
    </row>
    <row r="880" spans="1:9" x14ac:dyDescent="0.3">
      <c r="A880" s="170">
        <v>419754</v>
      </c>
      <c r="B880" s="148">
        <v>493478</v>
      </c>
      <c r="C880" s="148" t="s">
        <v>475</v>
      </c>
      <c r="D880" s="148" t="s">
        <v>13</v>
      </c>
      <c r="E880" s="158" t="s">
        <v>818</v>
      </c>
      <c r="F880" s="157">
        <v>738</v>
      </c>
      <c r="G880" s="159">
        <v>43664</v>
      </c>
      <c r="H880" s="151">
        <v>43658</v>
      </c>
      <c r="I880" s="147">
        <v>738</v>
      </c>
    </row>
    <row r="881" spans="1:9" x14ac:dyDescent="0.3">
      <c r="A881" s="170">
        <v>419754</v>
      </c>
      <c r="B881" s="148">
        <v>493478</v>
      </c>
      <c r="C881" s="148" t="s">
        <v>475</v>
      </c>
      <c r="D881" s="148" t="s">
        <v>13</v>
      </c>
      <c r="E881" s="158" t="s">
        <v>819</v>
      </c>
      <c r="F881" s="157">
        <v>58</v>
      </c>
      <c r="G881" s="159">
        <v>43671</v>
      </c>
      <c r="H881" s="151">
        <v>43665</v>
      </c>
      <c r="I881" s="147">
        <v>58</v>
      </c>
    </row>
    <row r="882" spans="1:9" x14ac:dyDescent="0.3">
      <c r="A882" s="170">
        <v>419754</v>
      </c>
      <c r="B882" s="148">
        <v>493478</v>
      </c>
      <c r="C882" s="148" t="s">
        <v>475</v>
      </c>
      <c r="D882" s="148" t="s">
        <v>483</v>
      </c>
      <c r="E882" s="158" t="s">
        <v>820</v>
      </c>
      <c r="F882" s="157">
        <v>91</v>
      </c>
      <c r="G882" s="159">
        <v>43671</v>
      </c>
      <c r="H882" s="151">
        <v>43665</v>
      </c>
      <c r="I882" s="147">
        <v>91</v>
      </c>
    </row>
    <row r="883" spans="1:9" x14ac:dyDescent="0.3">
      <c r="A883" s="170">
        <v>419754</v>
      </c>
      <c r="B883" s="148">
        <v>494168</v>
      </c>
      <c r="C883" s="148" t="s">
        <v>503</v>
      </c>
      <c r="D883" s="148" t="s">
        <v>48</v>
      </c>
      <c r="E883" s="149">
        <v>1531429</v>
      </c>
      <c r="F883" s="148">
        <v>42</v>
      </c>
      <c r="G883" s="230">
        <v>43606</v>
      </c>
      <c r="H883" s="151">
        <v>43635</v>
      </c>
      <c r="I883" s="147">
        <v>42</v>
      </c>
    </row>
    <row r="884" spans="1:9" x14ac:dyDescent="0.3">
      <c r="A884" s="171">
        <v>419754</v>
      </c>
      <c r="B884" s="172">
        <v>494168</v>
      </c>
      <c r="C884" s="172" t="s">
        <v>503</v>
      </c>
      <c r="D884" s="148" t="s">
        <v>483</v>
      </c>
      <c r="E884" s="173" t="s">
        <v>821</v>
      </c>
      <c r="F884" s="172">
        <v>100</v>
      </c>
      <c r="G884" s="228">
        <v>43608</v>
      </c>
      <c r="H884" s="175">
        <v>43602</v>
      </c>
      <c r="I884" s="176">
        <v>102</v>
      </c>
    </row>
    <row r="885" spans="1:9" x14ac:dyDescent="0.3">
      <c r="A885" s="171">
        <v>419754</v>
      </c>
      <c r="B885" s="172">
        <v>494168</v>
      </c>
      <c r="C885" s="172" t="s">
        <v>503</v>
      </c>
      <c r="D885" s="148" t="s">
        <v>13</v>
      </c>
      <c r="E885" s="173" t="s">
        <v>822</v>
      </c>
      <c r="F885" s="172">
        <v>312</v>
      </c>
      <c r="G885" s="228">
        <v>43601</v>
      </c>
      <c r="H885" s="175">
        <v>43602</v>
      </c>
      <c r="I885" s="176">
        <v>312</v>
      </c>
    </row>
    <row r="886" spans="1:9" x14ac:dyDescent="0.3">
      <c r="A886" s="170">
        <v>419754</v>
      </c>
      <c r="B886" s="148">
        <v>494168</v>
      </c>
      <c r="C886" s="148" t="s">
        <v>503</v>
      </c>
      <c r="D886" s="157" t="s">
        <v>481</v>
      </c>
      <c r="E886" s="203" t="s">
        <v>823</v>
      </c>
      <c r="F886" s="157">
        <v>83</v>
      </c>
      <c r="G886" s="159">
        <v>43671</v>
      </c>
      <c r="H886" s="151">
        <v>43665</v>
      </c>
      <c r="I886" s="147">
        <v>83</v>
      </c>
    </row>
    <row r="887" spans="1:9" x14ac:dyDescent="0.3">
      <c r="A887" s="170">
        <v>419754</v>
      </c>
      <c r="B887" s="148">
        <v>494168</v>
      </c>
      <c r="C887" s="148" t="s">
        <v>503</v>
      </c>
      <c r="D887" s="148" t="s">
        <v>13</v>
      </c>
      <c r="E887" s="158" t="s">
        <v>824</v>
      </c>
      <c r="F887" s="157">
        <v>50</v>
      </c>
      <c r="G887" s="159">
        <v>43692</v>
      </c>
      <c r="H887" s="151">
        <v>43686</v>
      </c>
      <c r="I887" s="147">
        <v>50</v>
      </c>
    </row>
    <row r="888" spans="1:9" x14ac:dyDescent="0.3">
      <c r="A888" s="170">
        <v>419754</v>
      </c>
      <c r="B888" s="148">
        <v>494168</v>
      </c>
      <c r="C888" s="148" t="s">
        <v>503</v>
      </c>
      <c r="D888" s="157" t="s">
        <v>13</v>
      </c>
      <c r="E888" s="158" t="s">
        <v>825</v>
      </c>
      <c r="F888" s="157">
        <v>37</v>
      </c>
      <c r="G888" s="159">
        <v>43702</v>
      </c>
      <c r="H888" s="151">
        <v>43698</v>
      </c>
      <c r="I888" s="147">
        <v>37</v>
      </c>
    </row>
    <row r="889" spans="1:9" x14ac:dyDescent="0.3">
      <c r="A889" s="170">
        <v>419754</v>
      </c>
      <c r="B889" s="148">
        <v>494168</v>
      </c>
      <c r="C889" s="148" t="s">
        <v>503</v>
      </c>
      <c r="D889" s="157" t="s">
        <v>13</v>
      </c>
      <c r="E889" s="158" t="s">
        <v>826</v>
      </c>
      <c r="F889" s="157">
        <v>55</v>
      </c>
      <c r="G889" s="159">
        <v>43702</v>
      </c>
      <c r="H889" s="151">
        <v>43698</v>
      </c>
      <c r="I889" s="147">
        <v>55</v>
      </c>
    </row>
    <row r="890" spans="1:9" x14ac:dyDescent="0.3">
      <c r="A890" s="170">
        <v>419754</v>
      </c>
      <c r="B890" s="148">
        <v>494168</v>
      </c>
      <c r="C890" s="148" t="s">
        <v>503</v>
      </c>
      <c r="D890" s="148" t="s">
        <v>13</v>
      </c>
      <c r="E890" s="158" t="s">
        <v>827</v>
      </c>
      <c r="F890" s="157">
        <v>104</v>
      </c>
      <c r="G890" s="159">
        <v>43664</v>
      </c>
      <c r="H890" s="151">
        <v>43658</v>
      </c>
      <c r="I890" s="147">
        <v>102</v>
      </c>
    </row>
    <row r="891" spans="1:9" x14ac:dyDescent="0.3">
      <c r="A891" s="170">
        <v>419754</v>
      </c>
      <c r="B891" s="148">
        <v>494168</v>
      </c>
      <c r="C891" s="148" t="s">
        <v>503</v>
      </c>
      <c r="D891" s="157" t="s">
        <v>13</v>
      </c>
      <c r="E891" s="158" t="s">
        <v>828</v>
      </c>
      <c r="F891" s="157">
        <v>98</v>
      </c>
      <c r="G891" s="159">
        <v>43674</v>
      </c>
      <c r="H891" s="151">
        <v>43670</v>
      </c>
      <c r="I891" s="147">
        <v>98</v>
      </c>
    </row>
    <row r="892" spans="1:9" x14ac:dyDescent="0.3">
      <c r="A892" s="170">
        <v>419754</v>
      </c>
      <c r="B892" s="148">
        <v>494168</v>
      </c>
      <c r="C892" s="148" t="s">
        <v>503</v>
      </c>
      <c r="D892" s="157" t="s">
        <v>13</v>
      </c>
      <c r="E892" s="158" t="s">
        <v>829</v>
      </c>
      <c r="F892" s="157">
        <v>132</v>
      </c>
      <c r="G892" s="159">
        <v>43674</v>
      </c>
      <c r="H892" s="151">
        <v>43670</v>
      </c>
      <c r="I892" s="147">
        <v>132</v>
      </c>
    </row>
    <row r="893" spans="1:9" x14ac:dyDescent="0.3">
      <c r="A893" s="170">
        <v>419754</v>
      </c>
      <c r="B893" s="148">
        <v>494168</v>
      </c>
      <c r="C893" s="148" t="s">
        <v>503</v>
      </c>
      <c r="D893" s="148" t="s">
        <v>13</v>
      </c>
      <c r="E893" s="158" t="s">
        <v>830</v>
      </c>
      <c r="F893" s="157">
        <v>168</v>
      </c>
      <c r="G893" s="159">
        <v>43664</v>
      </c>
      <c r="H893" s="151">
        <v>43658</v>
      </c>
      <c r="I893" s="147">
        <v>165</v>
      </c>
    </row>
    <row r="894" spans="1:9" x14ac:dyDescent="0.3">
      <c r="A894" s="170">
        <v>419754</v>
      </c>
      <c r="B894" s="148">
        <v>494168</v>
      </c>
      <c r="C894" s="148" t="s">
        <v>503</v>
      </c>
      <c r="D894" s="148" t="s">
        <v>13</v>
      </c>
      <c r="E894" s="203" t="s">
        <v>831</v>
      </c>
      <c r="F894" s="157">
        <v>50</v>
      </c>
      <c r="G894" s="159">
        <v>43671</v>
      </c>
      <c r="H894" s="151">
        <v>43665</v>
      </c>
      <c r="I894" s="147">
        <v>50</v>
      </c>
    </row>
    <row r="895" spans="1:9" x14ac:dyDescent="0.3">
      <c r="A895" s="231">
        <v>419754</v>
      </c>
      <c r="B895" s="232">
        <v>510478</v>
      </c>
      <c r="C895" s="232" t="s">
        <v>475</v>
      </c>
      <c r="D895" s="232" t="s">
        <v>48</v>
      </c>
      <c r="E895" s="233">
        <v>1518793</v>
      </c>
      <c r="F895" s="232">
        <v>906</v>
      </c>
      <c r="G895" s="234">
        <v>43605</v>
      </c>
      <c r="H895" s="970">
        <v>43641</v>
      </c>
      <c r="I895" s="971">
        <v>906</v>
      </c>
    </row>
    <row r="896" spans="1:9" x14ac:dyDescent="0.3">
      <c r="A896" s="235">
        <v>419754</v>
      </c>
      <c r="B896" s="236">
        <v>510478</v>
      </c>
      <c r="C896" s="236" t="s">
        <v>475</v>
      </c>
      <c r="D896" s="236" t="s">
        <v>48</v>
      </c>
      <c r="E896" s="237">
        <v>1518795</v>
      </c>
      <c r="F896" s="236">
        <v>871</v>
      </c>
      <c r="G896" s="238">
        <v>43606</v>
      </c>
      <c r="H896" s="970">
        <v>43641</v>
      </c>
      <c r="I896" s="971">
        <v>871</v>
      </c>
    </row>
    <row r="897" spans="1:9" x14ac:dyDescent="0.3">
      <c r="A897" s="239">
        <v>419754</v>
      </c>
      <c r="B897" s="142">
        <v>510478</v>
      </c>
      <c r="C897" s="142" t="s">
        <v>475</v>
      </c>
      <c r="D897" s="148" t="s">
        <v>481</v>
      </c>
      <c r="E897" s="143" t="s">
        <v>832</v>
      </c>
      <c r="F897" s="142">
        <v>1306</v>
      </c>
      <c r="G897" s="240">
        <v>43642</v>
      </c>
      <c r="H897" s="241">
        <v>43641</v>
      </c>
      <c r="I897" s="141">
        <v>1312</v>
      </c>
    </row>
    <row r="898" spans="1:9" x14ac:dyDescent="0.3">
      <c r="A898" s="170">
        <v>419754</v>
      </c>
      <c r="B898" s="148">
        <v>510478</v>
      </c>
      <c r="C898" s="148" t="s">
        <v>475</v>
      </c>
      <c r="D898" s="148" t="s">
        <v>483</v>
      </c>
      <c r="E898" s="149" t="s">
        <v>833</v>
      </c>
      <c r="F898" s="148">
        <v>468</v>
      </c>
      <c r="G898" s="230">
        <v>43642</v>
      </c>
      <c r="H898" s="151">
        <v>43641</v>
      </c>
      <c r="I898" s="147">
        <v>470</v>
      </c>
    </row>
    <row r="899" spans="1:9" x14ac:dyDescent="0.3">
      <c r="A899" s="170">
        <v>419754</v>
      </c>
      <c r="B899" s="148">
        <v>510478</v>
      </c>
      <c r="C899" s="148" t="s">
        <v>475</v>
      </c>
      <c r="D899" s="148" t="s">
        <v>13</v>
      </c>
      <c r="E899" s="149" t="s">
        <v>834</v>
      </c>
      <c r="F899" s="148">
        <v>3655</v>
      </c>
      <c r="G899" s="230">
        <v>43644</v>
      </c>
      <c r="H899" s="151">
        <v>43643</v>
      </c>
      <c r="I899" s="147">
        <v>3670</v>
      </c>
    </row>
    <row r="900" spans="1:9" x14ac:dyDescent="0.3">
      <c r="A900" s="170">
        <v>419754</v>
      </c>
      <c r="B900" s="148">
        <v>510478</v>
      </c>
      <c r="C900" s="148" t="s">
        <v>475</v>
      </c>
      <c r="D900" s="148" t="s">
        <v>13</v>
      </c>
      <c r="E900" s="149" t="s">
        <v>835</v>
      </c>
      <c r="F900" s="148">
        <v>3456</v>
      </c>
      <c r="G900" s="230">
        <v>43644</v>
      </c>
      <c r="H900" s="151">
        <v>43643</v>
      </c>
      <c r="I900" s="147">
        <v>3456</v>
      </c>
    </row>
    <row r="901" spans="1:9" x14ac:dyDescent="0.3">
      <c r="A901" s="170">
        <v>419754</v>
      </c>
      <c r="B901" s="148">
        <v>510478</v>
      </c>
      <c r="C901" s="148" t="s">
        <v>475</v>
      </c>
      <c r="D901" s="157" t="s">
        <v>13</v>
      </c>
      <c r="E901" s="149" t="s">
        <v>836</v>
      </c>
      <c r="F901" s="148">
        <v>3497</v>
      </c>
      <c r="G901" s="230">
        <v>43642</v>
      </c>
      <c r="H901" s="151">
        <v>43641</v>
      </c>
      <c r="I901" s="147">
        <v>3512</v>
      </c>
    </row>
    <row r="902" spans="1:9" x14ac:dyDescent="0.3">
      <c r="A902" s="170">
        <v>419754</v>
      </c>
      <c r="B902" s="148">
        <v>510478</v>
      </c>
      <c r="C902" s="148" t="s">
        <v>475</v>
      </c>
      <c r="D902" s="148" t="s">
        <v>13</v>
      </c>
      <c r="E902" s="149" t="s">
        <v>837</v>
      </c>
      <c r="F902" s="148">
        <v>2461</v>
      </c>
      <c r="G902" s="230">
        <v>43641</v>
      </c>
      <c r="H902" s="151">
        <v>43640</v>
      </c>
      <c r="I902" s="147">
        <v>2471</v>
      </c>
    </row>
    <row r="903" spans="1:9" x14ac:dyDescent="0.3">
      <c r="A903" s="170">
        <v>419754</v>
      </c>
      <c r="B903" s="148">
        <v>510478</v>
      </c>
      <c r="C903" s="148" t="s">
        <v>475</v>
      </c>
      <c r="D903" s="148" t="s">
        <v>481</v>
      </c>
      <c r="E903" s="149" t="s">
        <v>838</v>
      </c>
      <c r="F903" s="148">
        <v>777</v>
      </c>
      <c r="G903" s="230">
        <v>43642</v>
      </c>
      <c r="H903" s="151">
        <v>43641</v>
      </c>
      <c r="I903" s="147">
        <v>777</v>
      </c>
    </row>
    <row r="904" spans="1:9" x14ac:dyDescent="0.3">
      <c r="A904" s="170">
        <v>419754</v>
      </c>
      <c r="B904" s="148">
        <v>510478</v>
      </c>
      <c r="C904" s="148" t="s">
        <v>475</v>
      </c>
      <c r="D904" s="148" t="s">
        <v>483</v>
      </c>
      <c r="E904" s="149" t="s">
        <v>839</v>
      </c>
      <c r="F904" s="148">
        <v>410</v>
      </c>
      <c r="G904" s="230">
        <v>43642</v>
      </c>
      <c r="H904" s="151">
        <v>43641</v>
      </c>
      <c r="I904" s="147">
        <v>410</v>
      </c>
    </row>
    <row r="905" spans="1:9" x14ac:dyDescent="0.3">
      <c r="A905" s="170">
        <v>419754</v>
      </c>
      <c r="B905" s="148">
        <v>510478</v>
      </c>
      <c r="C905" s="148" t="s">
        <v>475</v>
      </c>
      <c r="D905" s="148" t="s">
        <v>13</v>
      </c>
      <c r="E905" s="149" t="s">
        <v>840</v>
      </c>
      <c r="F905" s="148">
        <v>2716</v>
      </c>
      <c r="G905" s="230">
        <v>43644</v>
      </c>
      <c r="H905" s="151">
        <v>43643</v>
      </c>
      <c r="I905" s="147">
        <v>2716</v>
      </c>
    </row>
    <row r="906" spans="1:9" x14ac:dyDescent="0.3">
      <c r="A906" s="170">
        <v>419754</v>
      </c>
      <c r="B906" s="148">
        <v>510478</v>
      </c>
      <c r="C906" s="148" t="s">
        <v>475</v>
      </c>
      <c r="D906" s="148" t="s">
        <v>13</v>
      </c>
      <c r="E906" s="149" t="s">
        <v>841</v>
      </c>
      <c r="F906" s="148">
        <v>2545</v>
      </c>
      <c r="G906" s="230">
        <v>43644</v>
      </c>
      <c r="H906" s="151">
        <v>43643</v>
      </c>
      <c r="I906" s="147">
        <v>2545</v>
      </c>
    </row>
    <row r="907" spans="1:9" x14ac:dyDescent="0.3">
      <c r="A907" s="170">
        <v>419754</v>
      </c>
      <c r="B907" s="148">
        <v>510478</v>
      </c>
      <c r="C907" s="148" t="s">
        <v>475</v>
      </c>
      <c r="D907" s="157" t="s">
        <v>13</v>
      </c>
      <c r="E907" s="149" t="s">
        <v>842</v>
      </c>
      <c r="F907" s="148">
        <v>2569</v>
      </c>
      <c r="G907" s="230">
        <v>43642</v>
      </c>
      <c r="H907" s="151">
        <v>43641</v>
      </c>
      <c r="I907" s="147">
        <v>2569</v>
      </c>
    </row>
    <row r="908" spans="1:9" x14ac:dyDescent="0.3">
      <c r="A908" s="170">
        <v>419754</v>
      </c>
      <c r="B908" s="148">
        <v>510478</v>
      </c>
      <c r="C908" s="148" t="s">
        <v>475</v>
      </c>
      <c r="D908" s="148" t="s">
        <v>13</v>
      </c>
      <c r="E908" s="149" t="s">
        <v>843</v>
      </c>
      <c r="F908" s="148">
        <v>1954</v>
      </c>
      <c r="G908" s="230">
        <v>43641</v>
      </c>
      <c r="H908" s="151">
        <v>43640</v>
      </c>
      <c r="I908" s="147">
        <v>1954</v>
      </c>
    </row>
    <row r="909" spans="1:9" x14ac:dyDescent="0.3">
      <c r="A909" s="170">
        <v>419754</v>
      </c>
      <c r="B909" s="148">
        <v>510478</v>
      </c>
      <c r="C909" s="148" t="s">
        <v>475</v>
      </c>
      <c r="D909" s="157" t="s">
        <v>48</v>
      </c>
      <c r="E909" s="158" t="s">
        <v>844</v>
      </c>
      <c r="F909" s="195">
        <v>60</v>
      </c>
      <c r="G909" s="159">
        <v>43605</v>
      </c>
      <c r="H909" s="151">
        <v>43641</v>
      </c>
      <c r="I909" s="147">
        <v>60</v>
      </c>
    </row>
    <row r="910" spans="1:9" x14ac:dyDescent="0.3">
      <c r="A910" s="170">
        <v>419754</v>
      </c>
      <c r="B910" s="148">
        <v>510478</v>
      </c>
      <c r="C910" s="148" t="s">
        <v>475</v>
      </c>
      <c r="D910" s="157" t="s">
        <v>48</v>
      </c>
      <c r="E910" s="158" t="s">
        <v>845</v>
      </c>
      <c r="F910" s="195">
        <v>250</v>
      </c>
      <c r="G910" s="159">
        <v>43608</v>
      </c>
      <c r="H910" s="151">
        <v>43641</v>
      </c>
      <c r="I910" s="147">
        <v>250</v>
      </c>
    </row>
    <row r="911" spans="1:9" x14ac:dyDescent="0.3">
      <c r="A911" s="170">
        <v>419754</v>
      </c>
      <c r="B911" s="148">
        <v>510478</v>
      </c>
      <c r="C911" s="148" t="s">
        <v>475</v>
      </c>
      <c r="D911" s="157" t="s">
        <v>48</v>
      </c>
      <c r="E911" s="158" t="s">
        <v>846</v>
      </c>
      <c r="F911" s="195">
        <v>250</v>
      </c>
      <c r="G911" s="159">
        <v>43636</v>
      </c>
      <c r="H911" s="151">
        <v>43635</v>
      </c>
      <c r="I911" s="147">
        <v>250</v>
      </c>
    </row>
    <row r="912" spans="1:9" x14ac:dyDescent="0.3">
      <c r="A912" s="170">
        <v>419754</v>
      </c>
      <c r="B912" s="148">
        <v>510478</v>
      </c>
      <c r="C912" s="148" t="s">
        <v>475</v>
      </c>
      <c r="D912" s="157" t="s">
        <v>48</v>
      </c>
      <c r="E912" s="203">
        <v>1518794</v>
      </c>
      <c r="F912" s="157">
        <v>314</v>
      </c>
      <c r="G912" s="159">
        <v>43668</v>
      </c>
      <c r="H912" s="151">
        <v>43663</v>
      </c>
      <c r="I912" s="147">
        <v>314</v>
      </c>
    </row>
    <row r="913" spans="1:9" x14ac:dyDescent="0.3">
      <c r="A913" s="170">
        <v>419754</v>
      </c>
      <c r="B913" s="148">
        <v>510478</v>
      </c>
      <c r="C913" s="148" t="s">
        <v>475</v>
      </c>
      <c r="D913" s="157" t="s">
        <v>48</v>
      </c>
      <c r="E913" s="203">
        <v>1518796</v>
      </c>
      <c r="F913" s="157">
        <v>271</v>
      </c>
      <c r="G913" s="159">
        <v>43669</v>
      </c>
      <c r="H913" s="151">
        <v>43663</v>
      </c>
      <c r="I913" s="147">
        <v>271</v>
      </c>
    </row>
    <row r="914" spans="1:9" x14ac:dyDescent="0.3">
      <c r="A914" s="170">
        <v>419754</v>
      </c>
      <c r="B914" s="148">
        <v>510478</v>
      </c>
      <c r="C914" s="148" t="s">
        <v>475</v>
      </c>
      <c r="D914" s="153" t="s">
        <v>48</v>
      </c>
      <c r="E914" s="149">
        <v>1519463</v>
      </c>
      <c r="F914" s="148">
        <v>108</v>
      </c>
      <c r="G914" s="230">
        <v>43650</v>
      </c>
      <c r="H914" s="151">
        <v>43649</v>
      </c>
      <c r="I914" s="147">
        <v>108</v>
      </c>
    </row>
    <row r="915" spans="1:9" x14ac:dyDescent="0.3">
      <c r="A915" s="170">
        <v>419754</v>
      </c>
      <c r="B915" s="148">
        <v>510478</v>
      </c>
      <c r="C915" s="148" t="s">
        <v>475</v>
      </c>
      <c r="D915" s="148" t="s">
        <v>483</v>
      </c>
      <c r="E915" s="149" t="s">
        <v>847</v>
      </c>
      <c r="F915" s="148">
        <v>163</v>
      </c>
      <c r="G915" s="230">
        <v>43670</v>
      </c>
      <c r="H915" s="151">
        <v>43669</v>
      </c>
      <c r="I915" s="147">
        <v>163</v>
      </c>
    </row>
    <row r="916" spans="1:9" x14ac:dyDescent="0.3">
      <c r="A916" s="170">
        <v>419754</v>
      </c>
      <c r="B916" s="148">
        <v>510478</v>
      </c>
      <c r="C916" s="148" t="s">
        <v>475</v>
      </c>
      <c r="D916" s="148" t="s">
        <v>13</v>
      </c>
      <c r="E916" s="163" t="s">
        <v>848</v>
      </c>
      <c r="F916" s="148">
        <v>1650</v>
      </c>
      <c r="G916" s="230">
        <v>43669</v>
      </c>
      <c r="H916" s="151">
        <v>43671</v>
      </c>
      <c r="I916" s="147">
        <v>1680</v>
      </c>
    </row>
    <row r="917" spans="1:9" x14ac:dyDescent="0.3">
      <c r="A917" s="171">
        <v>419754</v>
      </c>
      <c r="B917" s="172">
        <v>510478</v>
      </c>
      <c r="C917" s="172" t="s">
        <v>475</v>
      </c>
      <c r="D917" s="148" t="s">
        <v>13</v>
      </c>
      <c r="E917" s="242" t="s">
        <v>849</v>
      </c>
      <c r="F917" s="243">
        <v>1674</v>
      </c>
      <c r="G917" s="180">
        <v>43700</v>
      </c>
      <c r="H917" s="175">
        <v>43699</v>
      </c>
      <c r="I917" s="176">
        <v>1590</v>
      </c>
    </row>
    <row r="918" spans="1:9" x14ac:dyDescent="0.3">
      <c r="A918" s="171">
        <v>419754</v>
      </c>
      <c r="B918" s="172">
        <v>510478</v>
      </c>
      <c r="C918" s="172" t="s">
        <v>475</v>
      </c>
      <c r="D918" s="157" t="s">
        <v>13</v>
      </c>
      <c r="E918" s="242" t="s">
        <v>850</v>
      </c>
      <c r="F918" s="243">
        <v>1649</v>
      </c>
      <c r="G918" s="180">
        <v>43698</v>
      </c>
      <c r="H918" s="175">
        <v>43697</v>
      </c>
      <c r="I918" s="176">
        <v>1643</v>
      </c>
    </row>
    <row r="919" spans="1:9" x14ac:dyDescent="0.3">
      <c r="A919" s="171">
        <v>419754</v>
      </c>
      <c r="B919" s="172">
        <v>510478</v>
      </c>
      <c r="C919" s="172" t="s">
        <v>475</v>
      </c>
      <c r="D919" s="148" t="s">
        <v>13</v>
      </c>
      <c r="E919" s="242" t="s">
        <v>851</v>
      </c>
      <c r="F919" s="243">
        <v>1156</v>
      </c>
      <c r="G919" s="180">
        <v>43697</v>
      </c>
      <c r="H919" s="175">
        <v>43696</v>
      </c>
      <c r="I919" s="176">
        <v>1153</v>
      </c>
    </row>
    <row r="920" spans="1:9" x14ac:dyDescent="0.3">
      <c r="A920" s="171">
        <v>419754</v>
      </c>
      <c r="B920" s="172">
        <v>510478</v>
      </c>
      <c r="C920" s="172" t="s">
        <v>475</v>
      </c>
      <c r="D920" s="148" t="s">
        <v>13</v>
      </c>
      <c r="E920" s="178" t="s">
        <v>852</v>
      </c>
      <c r="F920" s="172">
        <v>1882</v>
      </c>
      <c r="G920" s="228">
        <v>43697</v>
      </c>
      <c r="H920" s="175">
        <v>43699</v>
      </c>
      <c r="I920" s="176">
        <v>1788</v>
      </c>
    </row>
    <row r="921" spans="1:9" x14ac:dyDescent="0.3">
      <c r="A921" s="170">
        <v>419754</v>
      </c>
      <c r="B921" s="148">
        <v>510478</v>
      </c>
      <c r="C921" s="148" t="s">
        <v>475</v>
      </c>
      <c r="D921" s="148" t="s">
        <v>13</v>
      </c>
      <c r="E921" s="158" t="s">
        <v>853</v>
      </c>
      <c r="F921" s="195">
        <v>2052</v>
      </c>
      <c r="G921" s="159">
        <v>43672</v>
      </c>
      <c r="H921" s="151">
        <v>43671</v>
      </c>
      <c r="I921" s="147">
        <v>2094</v>
      </c>
    </row>
    <row r="922" spans="1:9" x14ac:dyDescent="0.3">
      <c r="A922" s="170">
        <v>419754</v>
      </c>
      <c r="B922" s="148">
        <v>510478</v>
      </c>
      <c r="C922" s="148" t="s">
        <v>475</v>
      </c>
      <c r="D922" s="157" t="s">
        <v>13</v>
      </c>
      <c r="E922" s="158" t="s">
        <v>854</v>
      </c>
      <c r="F922" s="195">
        <v>2056</v>
      </c>
      <c r="G922" s="159">
        <v>43670</v>
      </c>
      <c r="H922" s="151">
        <v>43671</v>
      </c>
      <c r="I922" s="147">
        <v>2096</v>
      </c>
    </row>
    <row r="923" spans="1:9" x14ac:dyDescent="0.3">
      <c r="A923" s="170">
        <v>419754</v>
      </c>
      <c r="B923" s="148">
        <v>510478</v>
      </c>
      <c r="C923" s="148" t="s">
        <v>475</v>
      </c>
      <c r="D923" s="148" t="s">
        <v>13</v>
      </c>
      <c r="E923" s="158" t="s">
        <v>855</v>
      </c>
      <c r="F923" s="195">
        <v>1438</v>
      </c>
      <c r="G923" s="159">
        <v>43669</v>
      </c>
      <c r="H923" s="151">
        <v>43671</v>
      </c>
      <c r="I923" s="147">
        <v>1466</v>
      </c>
    </row>
    <row r="924" spans="1:9" x14ac:dyDescent="0.3">
      <c r="A924" s="171">
        <v>419754</v>
      </c>
      <c r="B924" s="172">
        <v>510478</v>
      </c>
      <c r="C924" s="172" t="s">
        <v>475</v>
      </c>
      <c r="D924" s="148" t="s">
        <v>483</v>
      </c>
      <c r="E924" s="178" t="s">
        <v>856</v>
      </c>
      <c r="F924" s="172">
        <v>179</v>
      </c>
      <c r="G924" s="228">
        <v>43698</v>
      </c>
      <c r="H924" s="175">
        <v>43697</v>
      </c>
      <c r="I924" s="176">
        <v>179</v>
      </c>
    </row>
    <row r="925" spans="1:9" x14ac:dyDescent="0.3">
      <c r="A925" s="171">
        <v>419754</v>
      </c>
      <c r="B925" s="172">
        <v>510478</v>
      </c>
      <c r="C925" s="172" t="s">
        <v>475</v>
      </c>
      <c r="D925" s="148" t="s">
        <v>481</v>
      </c>
      <c r="E925" s="178" t="s">
        <v>857</v>
      </c>
      <c r="F925" s="172">
        <v>660</v>
      </c>
      <c r="G925" s="228">
        <v>43698</v>
      </c>
      <c r="H925" s="175">
        <v>43697</v>
      </c>
      <c r="I925" s="176">
        <v>659</v>
      </c>
    </row>
    <row r="926" spans="1:9" x14ac:dyDescent="0.3">
      <c r="A926" s="170">
        <v>419754</v>
      </c>
      <c r="B926" s="148">
        <v>510478</v>
      </c>
      <c r="C926" s="148" t="s">
        <v>475</v>
      </c>
      <c r="D926" s="148" t="s">
        <v>481</v>
      </c>
      <c r="E926" s="149" t="s">
        <v>858</v>
      </c>
      <c r="F926" s="148">
        <v>460</v>
      </c>
      <c r="G926" s="230">
        <v>43670</v>
      </c>
      <c r="H926" s="151">
        <v>43669</v>
      </c>
      <c r="I926" s="147">
        <v>468</v>
      </c>
    </row>
    <row r="927" spans="1:9" x14ac:dyDescent="0.3">
      <c r="A927" s="170">
        <v>419754</v>
      </c>
      <c r="B927" s="148">
        <v>510478</v>
      </c>
      <c r="C927" s="148" t="s">
        <v>475</v>
      </c>
      <c r="D927" s="148" t="s">
        <v>13</v>
      </c>
      <c r="E927" s="163" t="s">
        <v>859</v>
      </c>
      <c r="F927" s="148">
        <v>866</v>
      </c>
      <c r="G927" s="230">
        <v>43669</v>
      </c>
      <c r="H927" s="151">
        <v>43671</v>
      </c>
      <c r="I927" s="147">
        <v>871</v>
      </c>
    </row>
    <row r="928" spans="1:9" x14ac:dyDescent="0.3">
      <c r="A928" s="170">
        <v>419754</v>
      </c>
      <c r="B928" s="148">
        <v>510478</v>
      </c>
      <c r="C928" s="148" t="s">
        <v>475</v>
      </c>
      <c r="D928" s="148" t="s">
        <v>481</v>
      </c>
      <c r="E928" s="149" t="s">
        <v>860</v>
      </c>
      <c r="F928" s="148">
        <v>294</v>
      </c>
      <c r="G928" s="230">
        <v>43670</v>
      </c>
      <c r="H928" s="151">
        <v>43669</v>
      </c>
      <c r="I928" s="147">
        <v>297</v>
      </c>
    </row>
    <row r="929" spans="1:9" x14ac:dyDescent="0.3">
      <c r="A929" s="170">
        <v>419754</v>
      </c>
      <c r="B929" s="148">
        <v>510478</v>
      </c>
      <c r="C929" s="148" t="s">
        <v>475</v>
      </c>
      <c r="D929" s="148" t="s">
        <v>13</v>
      </c>
      <c r="E929" s="158" t="s">
        <v>861</v>
      </c>
      <c r="F929" s="195">
        <v>948</v>
      </c>
      <c r="G929" s="159">
        <v>43672</v>
      </c>
      <c r="H929" s="151">
        <v>43671</v>
      </c>
      <c r="I929" s="147">
        <v>934</v>
      </c>
    </row>
    <row r="930" spans="1:9" x14ac:dyDescent="0.3">
      <c r="A930" s="170">
        <v>419754</v>
      </c>
      <c r="B930" s="148">
        <v>510478</v>
      </c>
      <c r="C930" s="148" t="s">
        <v>475</v>
      </c>
      <c r="D930" s="157" t="s">
        <v>13</v>
      </c>
      <c r="E930" s="158" t="s">
        <v>862</v>
      </c>
      <c r="F930" s="195">
        <v>972</v>
      </c>
      <c r="G930" s="159">
        <v>43670</v>
      </c>
      <c r="H930" s="151">
        <v>43669</v>
      </c>
      <c r="I930" s="147">
        <v>983</v>
      </c>
    </row>
    <row r="931" spans="1:9" x14ac:dyDescent="0.3">
      <c r="A931" s="170">
        <v>419754</v>
      </c>
      <c r="B931" s="148">
        <v>510478</v>
      </c>
      <c r="C931" s="148" t="s">
        <v>475</v>
      </c>
      <c r="D931" s="148" t="s">
        <v>13</v>
      </c>
      <c r="E931" s="158" t="s">
        <v>863</v>
      </c>
      <c r="F931" s="195">
        <v>739</v>
      </c>
      <c r="G931" s="159">
        <v>43669</v>
      </c>
      <c r="H931" s="151">
        <v>43668</v>
      </c>
      <c r="I931" s="147">
        <v>747</v>
      </c>
    </row>
    <row r="932" spans="1:9" x14ac:dyDescent="0.3">
      <c r="A932" s="170">
        <v>419754</v>
      </c>
      <c r="B932" s="148">
        <v>510478</v>
      </c>
      <c r="C932" s="148" t="s">
        <v>475</v>
      </c>
      <c r="D932" s="157" t="s">
        <v>48</v>
      </c>
      <c r="E932" s="158" t="s">
        <v>864</v>
      </c>
      <c r="F932" s="195">
        <v>250</v>
      </c>
      <c r="G932" s="159">
        <v>43662</v>
      </c>
      <c r="H932" s="151">
        <v>43656</v>
      </c>
      <c r="I932" s="147">
        <v>250</v>
      </c>
    </row>
    <row r="933" spans="1:9" x14ac:dyDescent="0.3">
      <c r="A933" s="170">
        <v>419754</v>
      </c>
      <c r="B933" s="148">
        <v>510478</v>
      </c>
      <c r="C933" s="148" t="s">
        <v>475</v>
      </c>
      <c r="D933" s="148" t="s">
        <v>13</v>
      </c>
      <c r="E933" s="203" t="s">
        <v>865</v>
      </c>
      <c r="F933" s="185">
        <v>1334</v>
      </c>
      <c r="G933" s="159">
        <v>43664</v>
      </c>
      <c r="H933" s="151">
        <v>43658</v>
      </c>
      <c r="I933" s="147">
        <v>1278</v>
      </c>
    </row>
    <row r="934" spans="1:9" x14ac:dyDescent="0.3">
      <c r="A934" s="170">
        <v>419754</v>
      </c>
      <c r="B934" s="148">
        <v>510478</v>
      </c>
      <c r="C934" s="148" t="s">
        <v>475</v>
      </c>
      <c r="D934" s="157" t="s">
        <v>13</v>
      </c>
      <c r="E934" s="203" t="s">
        <v>866</v>
      </c>
      <c r="F934" s="157">
        <v>1336</v>
      </c>
      <c r="G934" s="159">
        <v>43674</v>
      </c>
      <c r="H934" s="151">
        <v>43670</v>
      </c>
      <c r="I934" s="147">
        <v>1281</v>
      </c>
    </row>
    <row r="935" spans="1:9" x14ac:dyDescent="0.3">
      <c r="A935" s="170">
        <v>419754</v>
      </c>
      <c r="B935" s="148">
        <v>510478</v>
      </c>
      <c r="C935" s="148" t="s">
        <v>475</v>
      </c>
      <c r="D935" s="148" t="s">
        <v>13</v>
      </c>
      <c r="E935" s="203" t="s">
        <v>867</v>
      </c>
      <c r="F935" s="157">
        <v>916</v>
      </c>
      <c r="G935" s="159">
        <v>43674</v>
      </c>
      <c r="H935" s="151">
        <v>43670</v>
      </c>
      <c r="I935" s="147">
        <v>878</v>
      </c>
    </row>
    <row r="936" spans="1:9" x14ac:dyDescent="0.3">
      <c r="A936" s="171">
        <v>419754</v>
      </c>
      <c r="B936" s="172">
        <v>510478</v>
      </c>
      <c r="C936" s="172" t="s">
        <v>475</v>
      </c>
      <c r="D936" s="148" t="s">
        <v>13</v>
      </c>
      <c r="E936" s="244" t="s">
        <v>868</v>
      </c>
      <c r="F936" s="245">
        <v>424</v>
      </c>
      <c r="G936" s="180">
        <v>43692</v>
      </c>
      <c r="H936" s="175">
        <v>43686</v>
      </c>
      <c r="I936" s="176">
        <v>403</v>
      </c>
    </row>
    <row r="937" spans="1:9" x14ac:dyDescent="0.3">
      <c r="A937" s="171">
        <v>419754</v>
      </c>
      <c r="B937" s="172">
        <v>510478</v>
      </c>
      <c r="C937" s="172" t="s">
        <v>475</v>
      </c>
      <c r="D937" s="157" t="s">
        <v>13</v>
      </c>
      <c r="E937" s="244" t="s">
        <v>869</v>
      </c>
      <c r="F937" s="245">
        <v>422</v>
      </c>
      <c r="G937" s="180">
        <v>43702</v>
      </c>
      <c r="H937" s="175">
        <v>43698</v>
      </c>
      <c r="I937" s="176">
        <v>426</v>
      </c>
    </row>
    <row r="938" spans="1:9" x14ac:dyDescent="0.3">
      <c r="A938" s="171">
        <v>419754</v>
      </c>
      <c r="B938" s="172">
        <v>510478</v>
      </c>
      <c r="C938" s="172" t="s">
        <v>475</v>
      </c>
      <c r="D938" s="148" t="s">
        <v>13</v>
      </c>
      <c r="E938" s="244" t="s">
        <v>870</v>
      </c>
      <c r="F938" s="245">
        <v>282</v>
      </c>
      <c r="G938" s="180">
        <v>43702</v>
      </c>
      <c r="H938" s="175">
        <v>43698</v>
      </c>
      <c r="I938" s="176">
        <v>284</v>
      </c>
    </row>
    <row r="939" spans="1:9" x14ac:dyDescent="0.3">
      <c r="A939" s="170">
        <v>419754</v>
      </c>
      <c r="B939" s="148">
        <v>510478</v>
      </c>
      <c r="C939" s="148" t="s">
        <v>475</v>
      </c>
      <c r="D939" s="148" t="s">
        <v>481</v>
      </c>
      <c r="E939" s="203" t="s">
        <v>871</v>
      </c>
      <c r="F939" s="157">
        <v>468</v>
      </c>
      <c r="G939" s="159">
        <v>43671</v>
      </c>
      <c r="H939" s="151">
        <v>43665</v>
      </c>
      <c r="I939" s="147">
        <v>448</v>
      </c>
    </row>
    <row r="940" spans="1:9" x14ac:dyDescent="0.3">
      <c r="A940" s="171">
        <v>419754</v>
      </c>
      <c r="B940" s="172">
        <v>510478</v>
      </c>
      <c r="C940" s="172" t="s">
        <v>475</v>
      </c>
      <c r="D940" s="148" t="s">
        <v>481</v>
      </c>
      <c r="E940" s="244" t="s">
        <v>872</v>
      </c>
      <c r="F940" s="245">
        <v>981</v>
      </c>
      <c r="G940" s="180">
        <v>43692</v>
      </c>
      <c r="H940" s="175">
        <v>43693</v>
      </c>
      <c r="I940" s="176">
        <v>1001</v>
      </c>
    </row>
    <row r="941" spans="1:9" x14ac:dyDescent="0.3">
      <c r="A941" s="171">
        <v>419754</v>
      </c>
      <c r="B941" s="172">
        <v>510478</v>
      </c>
      <c r="C941" s="172" t="s">
        <v>475</v>
      </c>
      <c r="D941" s="148" t="s">
        <v>483</v>
      </c>
      <c r="E941" s="244" t="s">
        <v>873</v>
      </c>
      <c r="F941" s="245">
        <v>244</v>
      </c>
      <c r="G941" s="180">
        <v>43692</v>
      </c>
      <c r="H941" s="175">
        <v>43693</v>
      </c>
      <c r="I941" s="176">
        <v>248</v>
      </c>
    </row>
    <row r="942" spans="1:9" x14ac:dyDescent="0.3">
      <c r="A942" s="171">
        <v>419754</v>
      </c>
      <c r="B942" s="172">
        <v>510478</v>
      </c>
      <c r="C942" s="172" t="s">
        <v>475</v>
      </c>
      <c r="D942" s="148" t="s">
        <v>481</v>
      </c>
      <c r="E942" s="244" t="s">
        <v>874</v>
      </c>
      <c r="F942" s="245">
        <v>159</v>
      </c>
      <c r="G942" s="180">
        <v>43699</v>
      </c>
      <c r="H942" s="175">
        <v>43693</v>
      </c>
      <c r="I942" s="176">
        <v>159</v>
      </c>
    </row>
    <row r="943" spans="1:9" x14ac:dyDescent="0.3">
      <c r="A943" s="171">
        <v>419754</v>
      </c>
      <c r="B943" s="172">
        <v>510478</v>
      </c>
      <c r="C943" s="172" t="s">
        <v>475</v>
      </c>
      <c r="D943" s="148" t="s">
        <v>483</v>
      </c>
      <c r="E943" s="244" t="s">
        <v>875</v>
      </c>
      <c r="F943" s="245">
        <v>43</v>
      </c>
      <c r="G943" s="180">
        <v>43699</v>
      </c>
      <c r="H943" s="175">
        <v>43693</v>
      </c>
      <c r="I943" s="176">
        <v>43</v>
      </c>
    </row>
    <row r="944" spans="1:9" x14ac:dyDescent="0.3">
      <c r="A944" s="171">
        <v>419754</v>
      </c>
      <c r="B944" s="172">
        <v>510478</v>
      </c>
      <c r="C944" s="172" t="s">
        <v>475</v>
      </c>
      <c r="D944" s="148" t="s">
        <v>13</v>
      </c>
      <c r="E944" s="244" t="s">
        <v>876</v>
      </c>
      <c r="F944" s="245">
        <v>1922</v>
      </c>
      <c r="G944" s="180">
        <v>43685</v>
      </c>
      <c r="H944" s="175">
        <v>43693</v>
      </c>
      <c r="I944" s="176">
        <v>1961</v>
      </c>
    </row>
    <row r="945" spans="1:9" x14ac:dyDescent="0.3">
      <c r="A945" s="171">
        <v>419754</v>
      </c>
      <c r="B945" s="172">
        <v>510478</v>
      </c>
      <c r="C945" s="172" t="s">
        <v>475</v>
      </c>
      <c r="D945" s="157" t="s">
        <v>13</v>
      </c>
      <c r="E945" s="244" t="s">
        <v>877</v>
      </c>
      <c r="F945" s="245">
        <v>1755</v>
      </c>
      <c r="G945" s="180">
        <v>43695</v>
      </c>
      <c r="H945" s="175">
        <v>43698</v>
      </c>
      <c r="I945" s="176">
        <v>1742</v>
      </c>
    </row>
    <row r="946" spans="1:9" x14ac:dyDescent="0.3">
      <c r="A946" s="171">
        <v>419754</v>
      </c>
      <c r="B946" s="172">
        <v>510478</v>
      </c>
      <c r="C946" s="172" t="s">
        <v>475</v>
      </c>
      <c r="D946" s="148" t="s">
        <v>13</v>
      </c>
      <c r="E946" s="244" t="s">
        <v>878</v>
      </c>
      <c r="F946" s="245">
        <v>1347</v>
      </c>
      <c r="G946" s="180">
        <v>43695</v>
      </c>
      <c r="H946" s="175">
        <v>43698</v>
      </c>
      <c r="I946" s="176">
        <v>1337</v>
      </c>
    </row>
    <row r="947" spans="1:9" x14ac:dyDescent="0.3">
      <c r="A947" s="170">
        <v>419754</v>
      </c>
      <c r="B947" s="148">
        <v>510478</v>
      </c>
      <c r="C947" s="148" t="s">
        <v>475</v>
      </c>
      <c r="D947" s="148" t="s">
        <v>483</v>
      </c>
      <c r="E947" s="203" t="s">
        <v>879</v>
      </c>
      <c r="F947" s="157">
        <v>219</v>
      </c>
      <c r="G947" s="159">
        <v>43671</v>
      </c>
      <c r="H947" s="151">
        <v>43665</v>
      </c>
      <c r="I947" s="147">
        <v>215</v>
      </c>
    </row>
    <row r="948" spans="1:9" x14ac:dyDescent="0.3">
      <c r="A948" s="171">
        <v>419754</v>
      </c>
      <c r="B948" s="172">
        <v>510478</v>
      </c>
      <c r="C948" s="172" t="s">
        <v>475</v>
      </c>
      <c r="D948" s="148" t="s">
        <v>13</v>
      </c>
      <c r="E948" s="244" t="s">
        <v>880</v>
      </c>
      <c r="F948" s="245">
        <v>831</v>
      </c>
      <c r="G948" s="180">
        <v>43692</v>
      </c>
      <c r="H948" s="175">
        <v>43686</v>
      </c>
      <c r="I948" s="176">
        <v>708</v>
      </c>
    </row>
    <row r="949" spans="1:9" x14ac:dyDescent="0.3">
      <c r="A949" s="171">
        <v>419754</v>
      </c>
      <c r="B949" s="172">
        <v>510478</v>
      </c>
      <c r="C949" s="172" t="s">
        <v>475</v>
      </c>
      <c r="D949" s="148" t="s">
        <v>13</v>
      </c>
      <c r="E949" s="244" t="s">
        <v>881</v>
      </c>
      <c r="F949" s="245">
        <v>1766</v>
      </c>
      <c r="G949" s="180">
        <v>43664</v>
      </c>
      <c r="H949" s="175">
        <v>43658</v>
      </c>
      <c r="I949" s="176">
        <v>1683</v>
      </c>
    </row>
    <row r="950" spans="1:9" x14ac:dyDescent="0.3">
      <c r="A950" s="171">
        <v>419754</v>
      </c>
      <c r="B950" s="172">
        <v>510478</v>
      </c>
      <c r="C950" s="172" t="s">
        <v>475</v>
      </c>
      <c r="D950" s="148" t="s">
        <v>13</v>
      </c>
      <c r="E950" s="244" t="s">
        <v>882</v>
      </c>
      <c r="F950" s="245">
        <v>2268</v>
      </c>
      <c r="G950" s="180">
        <v>43685</v>
      </c>
      <c r="H950" s="175">
        <v>43693</v>
      </c>
      <c r="I950" s="176">
        <v>2313</v>
      </c>
    </row>
    <row r="951" spans="1:9" x14ac:dyDescent="0.3">
      <c r="A951" s="246">
        <v>419754</v>
      </c>
      <c r="B951" s="247">
        <v>510478</v>
      </c>
      <c r="C951" s="247" t="s">
        <v>475</v>
      </c>
      <c r="D951" s="153" t="s">
        <v>48</v>
      </c>
      <c r="E951" s="248">
        <v>1523228</v>
      </c>
      <c r="F951" s="247">
        <f>64669-45570-19079</f>
        <v>20</v>
      </c>
      <c r="G951" s="249">
        <v>43689</v>
      </c>
      <c r="H951" s="175">
        <v>43684</v>
      </c>
      <c r="I951" s="176">
        <v>20</v>
      </c>
    </row>
    <row r="952" spans="1:9" x14ac:dyDescent="0.3">
      <c r="A952" s="235">
        <v>419754</v>
      </c>
      <c r="B952" s="236">
        <v>510485</v>
      </c>
      <c r="C952" s="236" t="s">
        <v>503</v>
      </c>
      <c r="D952" s="236" t="s">
        <v>48</v>
      </c>
      <c r="E952" s="237">
        <v>1523207</v>
      </c>
      <c r="F952" s="236">
        <v>130</v>
      </c>
      <c r="G952" s="238">
        <v>43606</v>
      </c>
      <c r="H952" s="151">
        <v>43641</v>
      </c>
      <c r="I952" s="147">
        <v>130</v>
      </c>
    </row>
    <row r="953" spans="1:9" x14ac:dyDescent="0.3">
      <c r="A953" s="239">
        <v>419754</v>
      </c>
      <c r="B953" s="142">
        <v>510485</v>
      </c>
      <c r="C953" s="142" t="s">
        <v>503</v>
      </c>
      <c r="D953" s="148" t="s">
        <v>481</v>
      </c>
      <c r="E953" s="143" t="s">
        <v>883</v>
      </c>
      <c r="F953" s="142">
        <v>219</v>
      </c>
      <c r="G953" s="240">
        <v>43642</v>
      </c>
      <c r="H953" s="151">
        <v>43641</v>
      </c>
      <c r="I953" s="147">
        <v>219</v>
      </c>
    </row>
    <row r="954" spans="1:9" x14ac:dyDescent="0.3">
      <c r="A954" s="170">
        <v>419754</v>
      </c>
      <c r="B954" s="148">
        <v>510485</v>
      </c>
      <c r="C954" s="148" t="s">
        <v>503</v>
      </c>
      <c r="D954" s="148" t="s">
        <v>483</v>
      </c>
      <c r="E954" s="149" t="s">
        <v>884</v>
      </c>
      <c r="F954" s="148">
        <v>100</v>
      </c>
      <c r="G954" s="230">
        <v>43642</v>
      </c>
      <c r="H954" s="151">
        <v>43641</v>
      </c>
      <c r="I954" s="147">
        <v>100</v>
      </c>
    </row>
    <row r="955" spans="1:9" x14ac:dyDescent="0.3">
      <c r="A955" s="170">
        <v>419754</v>
      </c>
      <c r="B955" s="148">
        <v>510485</v>
      </c>
      <c r="C955" s="148" t="s">
        <v>503</v>
      </c>
      <c r="D955" s="148" t="s">
        <v>13</v>
      </c>
      <c r="E955" s="149" t="s">
        <v>885</v>
      </c>
      <c r="F955" s="148">
        <v>402</v>
      </c>
      <c r="G955" s="230">
        <v>43644</v>
      </c>
      <c r="H955" s="151">
        <v>43643</v>
      </c>
      <c r="I955" s="147">
        <v>409</v>
      </c>
    </row>
    <row r="956" spans="1:9" x14ac:dyDescent="0.3">
      <c r="A956" s="170">
        <v>419754</v>
      </c>
      <c r="B956" s="148">
        <v>510485</v>
      </c>
      <c r="C956" s="148" t="s">
        <v>503</v>
      </c>
      <c r="D956" s="148" t="s">
        <v>481</v>
      </c>
      <c r="E956" s="149" t="s">
        <v>886</v>
      </c>
      <c r="F956" s="148">
        <v>199</v>
      </c>
      <c r="G956" s="230">
        <v>43642</v>
      </c>
      <c r="H956" s="151">
        <v>43641</v>
      </c>
      <c r="I956" s="147">
        <v>199</v>
      </c>
    </row>
    <row r="957" spans="1:9" x14ac:dyDescent="0.3">
      <c r="A957" s="170">
        <v>419754</v>
      </c>
      <c r="B957" s="148">
        <v>510485</v>
      </c>
      <c r="C957" s="148" t="s">
        <v>503</v>
      </c>
      <c r="D957" s="148" t="s">
        <v>483</v>
      </c>
      <c r="E957" s="149" t="s">
        <v>887</v>
      </c>
      <c r="F957" s="148">
        <v>50</v>
      </c>
      <c r="G957" s="230">
        <v>43642</v>
      </c>
      <c r="H957" s="151">
        <v>43641</v>
      </c>
      <c r="I957" s="147">
        <v>50</v>
      </c>
    </row>
    <row r="958" spans="1:9" x14ac:dyDescent="0.3">
      <c r="A958" s="170">
        <v>419754</v>
      </c>
      <c r="B958" s="148">
        <v>510485</v>
      </c>
      <c r="C958" s="148" t="s">
        <v>503</v>
      </c>
      <c r="D958" s="148" t="s">
        <v>13</v>
      </c>
      <c r="E958" s="149" t="s">
        <v>888</v>
      </c>
      <c r="F958" s="148">
        <v>213</v>
      </c>
      <c r="G958" s="230">
        <v>43644</v>
      </c>
      <c r="H958" s="151">
        <v>43643</v>
      </c>
      <c r="I958" s="147">
        <v>213</v>
      </c>
    </row>
    <row r="959" spans="1:9" x14ac:dyDescent="0.3">
      <c r="A959" s="170">
        <v>419754</v>
      </c>
      <c r="B959" s="148">
        <v>510485</v>
      </c>
      <c r="C959" s="148" t="s">
        <v>503</v>
      </c>
      <c r="D959" s="148" t="s">
        <v>13</v>
      </c>
      <c r="E959" s="149" t="s">
        <v>889</v>
      </c>
      <c r="F959" s="148">
        <v>383</v>
      </c>
      <c r="G959" s="230">
        <v>43644</v>
      </c>
      <c r="H959" s="151">
        <v>43643</v>
      </c>
      <c r="I959" s="147">
        <v>383</v>
      </c>
    </row>
    <row r="960" spans="1:9" x14ac:dyDescent="0.3">
      <c r="A960" s="170">
        <v>419754</v>
      </c>
      <c r="B960" s="148">
        <v>510485</v>
      </c>
      <c r="C960" s="148" t="s">
        <v>503</v>
      </c>
      <c r="D960" s="157" t="s">
        <v>13</v>
      </c>
      <c r="E960" s="149" t="s">
        <v>890</v>
      </c>
      <c r="F960" s="148">
        <v>430</v>
      </c>
      <c r="G960" s="230">
        <v>43642</v>
      </c>
      <c r="H960" s="151">
        <v>43641</v>
      </c>
      <c r="I960" s="147">
        <v>430</v>
      </c>
    </row>
    <row r="961" spans="1:9" x14ac:dyDescent="0.3">
      <c r="A961" s="170">
        <v>419754</v>
      </c>
      <c r="B961" s="148">
        <v>510485</v>
      </c>
      <c r="C961" s="148" t="s">
        <v>503</v>
      </c>
      <c r="D961" s="148" t="s">
        <v>13</v>
      </c>
      <c r="E961" s="149" t="s">
        <v>891</v>
      </c>
      <c r="F961" s="148">
        <v>436</v>
      </c>
      <c r="G961" s="230">
        <v>43641</v>
      </c>
      <c r="H961" s="151">
        <v>43640</v>
      </c>
      <c r="I961" s="147">
        <v>436</v>
      </c>
    </row>
    <row r="962" spans="1:9" x14ac:dyDescent="0.3">
      <c r="A962" s="170">
        <v>419754</v>
      </c>
      <c r="B962" s="148">
        <v>510485</v>
      </c>
      <c r="C962" s="148" t="s">
        <v>503</v>
      </c>
      <c r="D962" s="148" t="s">
        <v>13</v>
      </c>
      <c r="E962" s="149" t="s">
        <v>892</v>
      </c>
      <c r="F962" s="148">
        <v>360</v>
      </c>
      <c r="G962" s="230">
        <v>43644</v>
      </c>
      <c r="H962" s="151">
        <v>43643</v>
      </c>
      <c r="I962" s="147">
        <v>360</v>
      </c>
    </row>
    <row r="963" spans="1:9" x14ac:dyDescent="0.3">
      <c r="A963" s="170">
        <v>419754</v>
      </c>
      <c r="B963" s="148">
        <v>510485</v>
      </c>
      <c r="C963" s="148" t="s">
        <v>503</v>
      </c>
      <c r="D963" s="157" t="s">
        <v>13</v>
      </c>
      <c r="E963" s="149" t="s">
        <v>893</v>
      </c>
      <c r="F963" s="148">
        <v>417</v>
      </c>
      <c r="G963" s="230">
        <v>43642</v>
      </c>
      <c r="H963" s="151">
        <v>43641</v>
      </c>
      <c r="I963" s="147">
        <v>417</v>
      </c>
    </row>
    <row r="964" spans="1:9" x14ac:dyDescent="0.3">
      <c r="A964" s="250">
        <v>419754</v>
      </c>
      <c r="B964" s="251">
        <v>510485</v>
      </c>
      <c r="C964" s="251" t="s">
        <v>503</v>
      </c>
      <c r="D964" s="148" t="s">
        <v>13</v>
      </c>
      <c r="E964" s="252" t="s">
        <v>894</v>
      </c>
      <c r="F964" s="251">
        <v>416</v>
      </c>
      <c r="G964" s="253">
        <v>43641</v>
      </c>
      <c r="H964" s="151">
        <v>43640</v>
      </c>
      <c r="I964" s="147">
        <v>416</v>
      </c>
    </row>
    <row r="965" spans="1:9" x14ac:dyDescent="0.3">
      <c r="A965" s="235">
        <v>419754</v>
      </c>
      <c r="B965" s="236">
        <v>510485</v>
      </c>
      <c r="C965" s="236" t="s">
        <v>503</v>
      </c>
      <c r="D965" s="236" t="s">
        <v>48</v>
      </c>
      <c r="E965" s="237" t="s">
        <v>895</v>
      </c>
      <c r="F965" s="236">
        <v>144</v>
      </c>
      <c r="G965" s="238">
        <v>43608</v>
      </c>
      <c r="H965" s="151">
        <v>43641</v>
      </c>
      <c r="I965" s="147">
        <v>144</v>
      </c>
    </row>
    <row r="966" spans="1:9" x14ac:dyDescent="0.3">
      <c r="A966" s="239">
        <v>419754</v>
      </c>
      <c r="B966" s="142">
        <v>510485</v>
      </c>
      <c r="C966" s="142" t="s">
        <v>503</v>
      </c>
      <c r="D966" s="153" t="s">
        <v>48</v>
      </c>
      <c r="E966" s="143">
        <v>1519462</v>
      </c>
      <c r="F966" s="142">
        <v>40</v>
      </c>
      <c r="G966" s="240">
        <v>43650</v>
      </c>
      <c r="H966" s="151">
        <v>43649</v>
      </c>
      <c r="I966" s="147">
        <v>40</v>
      </c>
    </row>
    <row r="967" spans="1:9" x14ac:dyDescent="0.3">
      <c r="A967" s="171">
        <v>419754</v>
      </c>
      <c r="B967" s="172">
        <v>510485</v>
      </c>
      <c r="C967" s="172" t="s">
        <v>503</v>
      </c>
      <c r="D967" s="148" t="s">
        <v>13</v>
      </c>
      <c r="E967" s="178" t="s">
        <v>896</v>
      </c>
      <c r="F967" s="172">
        <v>141</v>
      </c>
      <c r="G967" s="228">
        <v>43700</v>
      </c>
      <c r="H967" s="175">
        <v>43699</v>
      </c>
      <c r="I967" s="176">
        <v>92</v>
      </c>
    </row>
    <row r="968" spans="1:9" x14ac:dyDescent="0.3">
      <c r="A968" s="170">
        <v>419754</v>
      </c>
      <c r="B968" s="148">
        <v>510485</v>
      </c>
      <c r="C968" s="148" t="s">
        <v>503</v>
      </c>
      <c r="D968" s="148" t="s">
        <v>13</v>
      </c>
      <c r="E968" s="163" t="s">
        <v>897</v>
      </c>
      <c r="F968" s="148">
        <v>155</v>
      </c>
      <c r="G968" s="230">
        <v>43672</v>
      </c>
      <c r="H968" s="151">
        <v>43671</v>
      </c>
      <c r="I968" s="147">
        <v>156</v>
      </c>
    </row>
    <row r="969" spans="1:9" x14ac:dyDescent="0.3">
      <c r="A969" s="170">
        <v>419754</v>
      </c>
      <c r="B969" s="148">
        <v>510485</v>
      </c>
      <c r="C969" s="148" t="s">
        <v>503</v>
      </c>
      <c r="D969" s="148" t="s">
        <v>483</v>
      </c>
      <c r="E969" s="163" t="s">
        <v>898</v>
      </c>
      <c r="F969" s="148">
        <v>89</v>
      </c>
      <c r="G969" s="230">
        <v>43670</v>
      </c>
      <c r="H969" s="151">
        <v>43669</v>
      </c>
      <c r="I969" s="147">
        <v>89</v>
      </c>
    </row>
    <row r="970" spans="1:9" x14ac:dyDescent="0.3">
      <c r="A970" s="171">
        <v>419754</v>
      </c>
      <c r="B970" s="172">
        <v>510485</v>
      </c>
      <c r="C970" s="172" t="s">
        <v>503</v>
      </c>
      <c r="D970" s="148" t="s">
        <v>481</v>
      </c>
      <c r="E970" s="178" t="s">
        <v>899</v>
      </c>
      <c r="F970" s="172">
        <v>156</v>
      </c>
      <c r="G970" s="228">
        <v>43698</v>
      </c>
      <c r="H970" s="175">
        <v>43697</v>
      </c>
      <c r="I970" s="176">
        <v>149</v>
      </c>
    </row>
    <row r="971" spans="1:9" x14ac:dyDescent="0.3">
      <c r="A971" s="170">
        <v>419754</v>
      </c>
      <c r="B971" s="148">
        <v>510485</v>
      </c>
      <c r="C971" s="148" t="s">
        <v>503</v>
      </c>
      <c r="D971" s="148" t="s">
        <v>481</v>
      </c>
      <c r="E971" s="163" t="s">
        <v>900</v>
      </c>
      <c r="F971" s="148">
        <v>76</v>
      </c>
      <c r="G971" s="230">
        <v>43670</v>
      </c>
      <c r="H971" s="151">
        <v>43669</v>
      </c>
      <c r="I971" s="147">
        <v>74</v>
      </c>
    </row>
    <row r="972" spans="1:9" x14ac:dyDescent="0.3">
      <c r="A972" s="171">
        <v>419754</v>
      </c>
      <c r="B972" s="172">
        <v>510485</v>
      </c>
      <c r="C972" s="172" t="s">
        <v>503</v>
      </c>
      <c r="D972" s="148" t="s">
        <v>13</v>
      </c>
      <c r="E972" s="178" t="s">
        <v>901</v>
      </c>
      <c r="F972" s="172">
        <v>140</v>
      </c>
      <c r="G972" s="228">
        <v>43700</v>
      </c>
      <c r="H972" s="175">
        <v>43699</v>
      </c>
      <c r="I972" s="176">
        <v>146</v>
      </c>
    </row>
    <row r="973" spans="1:9" x14ac:dyDescent="0.3">
      <c r="A973" s="170">
        <v>419754</v>
      </c>
      <c r="B973" s="148">
        <v>510485</v>
      </c>
      <c r="C973" s="148" t="s">
        <v>503</v>
      </c>
      <c r="D973" s="148" t="s">
        <v>481</v>
      </c>
      <c r="E973" s="163" t="s">
        <v>902</v>
      </c>
      <c r="F973" s="148">
        <v>74</v>
      </c>
      <c r="G973" s="230">
        <v>43670</v>
      </c>
      <c r="H973" s="151">
        <v>43669</v>
      </c>
      <c r="I973" s="147">
        <v>74</v>
      </c>
    </row>
    <row r="974" spans="1:9" x14ac:dyDescent="0.3">
      <c r="A974" s="170">
        <v>419754</v>
      </c>
      <c r="B974" s="148">
        <v>510485</v>
      </c>
      <c r="C974" s="148" t="s">
        <v>503</v>
      </c>
      <c r="D974" s="148" t="s">
        <v>13</v>
      </c>
      <c r="E974" s="163" t="s">
        <v>903</v>
      </c>
      <c r="F974" s="148">
        <v>102</v>
      </c>
      <c r="G974" s="230">
        <v>43672</v>
      </c>
      <c r="H974" s="151">
        <v>43671</v>
      </c>
      <c r="I974" s="147">
        <v>106</v>
      </c>
    </row>
    <row r="975" spans="1:9" x14ac:dyDescent="0.3">
      <c r="A975" s="170">
        <v>419754</v>
      </c>
      <c r="B975" s="148">
        <v>510485</v>
      </c>
      <c r="C975" s="148" t="s">
        <v>503</v>
      </c>
      <c r="D975" s="148" t="s">
        <v>13</v>
      </c>
      <c r="E975" s="163" t="s">
        <v>904</v>
      </c>
      <c r="F975" s="148">
        <v>88</v>
      </c>
      <c r="G975" s="230">
        <v>43670</v>
      </c>
      <c r="H975" s="151">
        <v>43669</v>
      </c>
      <c r="I975" s="147">
        <v>88</v>
      </c>
    </row>
    <row r="976" spans="1:9" x14ac:dyDescent="0.3">
      <c r="A976" s="171">
        <v>419754</v>
      </c>
      <c r="B976" s="172">
        <v>510485</v>
      </c>
      <c r="C976" s="172" t="s">
        <v>503</v>
      </c>
      <c r="D976" s="148" t="s">
        <v>481</v>
      </c>
      <c r="E976" s="178" t="s">
        <v>905</v>
      </c>
      <c r="F976" s="172">
        <v>132</v>
      </c>
      <c r="G976" s="228">
        <v>43698</v>
      </c>
      <c r="H976" s="175">
        <v>43697</v>
      </c>
      <c r="I976" s="176">
        <v>138</v>
      </c>
    </row>
    <row r="977" spans="1:9" x14ac:dyDescent="0.3">
      <c r="A977" s="170">
        <v>419754</v>
      </c>
      <c r="B977" s="148">
        <v>510485</v>
      </c>
      <c r="C977" s="148" t="s">
        <v>503</v>
      </c>
      <c r="D977" s="148" t="s">
        <v>13</v>
      </c>
      <c r="E977" s="158" t="s">
        <v>906</v>
      </c>
      <c r="F977" s="195">
        <v>114</v>
      </c>
      <c r="G977" s="159">
        <v>43672</v>
      </c>
      <c r="H977" s="151">
        <v>43671</v>
      </c>
      <c r="I977" s="147">
        <v>114</v>
      </c>
    </row>
    <row r="978" spans="1:9" x14ac:dyDescent="0.3">
      <c r="A978" s="170">
        <v>419754</v>
      </c>
      <c r="B978" s="148">
        <v>510485</v>
      </c>
      <c r="C978" s="148" t="s">
        <v>503</v>
      </c>
      <c r="D978" s="157" t="s">
        <v>13</v>
      </c>
      <c r="E978" s="158" t="s">
        <v>907</v>
      </c>
      <c r="F978" s="195">
        <v>145</v>
      </c>
      <c r="G978" s="159">
        <v>43670</v>
      </c>
      <c r="H978" s="151">
        <v>43669</v>
      </c>
      <c r="I978" s="147">
        <v>145</v>
      </c>
    </row>
    <row r="979" spans="1:9" x14ac:dyDescent="0.3">
      <c r="A979" s="170">
        <v>419754</v>
      </c>
      <c r="B979" s="148">
        <v>510485</v>
      </c>
      <c r="C979" s="148" t="s">
        <v>503</v>
      </c>
      <c r="D979" s="148" t="s">
        <v>13</v>
      </c>
      <c r="E979" s="158" t="s">
        <v>908</v>
      </c>
      <c r="F979" s="195">
        <v>134</v>
      </c>
      <c r="G979" s="159">
        <v>43669</v>
      </c>
      <c r="H979" s="151">
        <v>43668</v>
      </c>
      <c r="I979" s="147">
        <v>134</v>
      </c>
    </row>
    <row r="980" spans="1:9" x14ac:dyDescent="0.3">
      <c r="A980" s="171">
        <v>419754</v>
      </c>
      <c r="B980" s="172">
        <v>510485</v>
      </c>
      <c r="C980" s="172" t="s">
        <v>503</v>
      </c>
      <c r="D980" s="148" t="s">
        <v>13</v>
      </c>
      <c r="E980" s="242" t="s">
        <v>909</v>
      </c>
      <c r="F980" s="243">
        <v>159</v>
      </c>
      <c r="G980" s="180">
        <v>43700</v>
      </c>
      <c r="H980" s="175">
        <v>43699</v>
      </c>
      <c r="I980" s="176">
        <v>152</v>
      </c>
    </row>
    <row r="981" spans="1:9" x14ac:dyDescent="0.3">
      <c r="A981" s="171">
        <v>419754</v>
      </c>
      <c r="B981" s="172">
        <v>510485</v>
      </c>
      <c r="C981" s="172" t="s">
        <v>503</v>
      </c>
      <c r="D981" s="157" t="s">
        <v>13</v>
      </c>
      <c r="E981" s="242" t="s">
        <v>910</v>
      </c>
      <c r="F981" s="243">
        <v>207</v>
      </c>
      <c r="G981" s="180">
        <v>43698</v>
      </c>
      <c r="H981" s="175">
        <v>43697</v>
      </c>
      <c r="I981" s="176">
        <v>197</v>
      </c>
    </row>
    <row r="982" spans="1:9" x14ac:dyDescent="0.3">
      <c r="A982" s="171">
        <v>419754</v>
      </c>
      <c r="B982" s="172">
        <v>510485</v>
      </c>
      <c r="C982" s="172" t="s">
        <v>503</v>
      </c>
      <c r="D982" s="148" t="s">
        <v>13</v>
      </c>
      <c r="E982" s="242" t="s">
        <v>911</v>
      </c>
      <c r="F982" s="243">
        <v>199</v>
      </c>
      <c r="G982" s="180">
        <v>43697</v>
      </c>
      <c r="H982" s="175">
        <v>43696</v>
      </c>
      <c r="I982" s="176">
        <v>199</v>
      </c>
    </row>
    <row r="983" spans="1:9" x14ac:dyDescent="0.3">
      <c r="A983" s="170">
        <v>419754</v>
      </c>
      <c r="B983" s="148">
        <v>510485</v>
      </c>
      <c r="C983" s="148" t="s">
        <v>503</v>
      </c>
      <c r="D983" s="148" t="s">
        <v>13</v>
      </c>
      <c r="E983" s="158" t="s">
        <v>912</v>
      </c>
      <c r="F983" s="195">
        <v>98</v>
      </c>
      <c r="G983" s="159">
        <v>43672</v>
      </c>
      <c r="H983" s="151">
        <v>43671</v>
      </c>
      <c r="I983" s="147">
        <v>99</v>
      </c>
    </row>
    <row r="984" spans="1:9" x14ac:dyDescent="0.3">
      <c r="A984" s="170">
        <v>419754</v>
      </c>
      <c r="B984" s="148">
        <v>510485</v>
      </c>
      <c r="C984" s="148" t="s">
        <v>503</v>
      </c>
      <c r="D984" s="157" t="s">
        <v>13</v>
      </c>
      <c r="E984" s="158" t="s">
        <v>913</v>
      </c>
      <c r="F984" s="195">
        <v>130</v>
      </c>
      <c r="G984" s="159">
        <v>43670</v>
      </c>
      <c r="H984" s="151">
        <v>43669</v>
      </c>
      <c r="I984" s="147">
        <v>131</v>
      </c>
    </row>
    <row r="985" spans="1:9" x14ac:dyDescent="0.3">
      <c r="A985" s="170">
        <v>419754</v>
      </c>
      <c r="B985" s="148">
        <v>510485</v>
      </c>
      <c r="C985" s="148" t="s">
        <v>503</v>
      </c>
      <c r="D985" s="148" t="s">
        <v>13</v>
      </c>
      <c r="E985" s="158" t="s">
        <v>914</v>
      </c>
      <c r="F985" s="195">
        <v>116</v>
      </c>
      <c r="G985" s="159">
        <v>43669</v>
      </c>
      <c r="H985" s="151">
        <v>43668</v>
      </c>
      <c r="I985" s="147">
        <v>118</v>
      </c>
    </row>
    <row r="986" spans="1:9" x14ac:dyDescent="0.3">
      <c r="A986" s="171">
        <v>419754</v>
      </c>
      <c r="B986" s="172">
        <v>510485</v>
      </c>
      <c r="C986" s="172" t="s">
        <v>503</v>
      </c>
      <c r="D986" s="148" t="s">
        <v>13</v>
      </c>
      <c r="E986" s="242" t="s">
        <v>915</v>
      </c>
      <c r="F986" s="243">
        <v>160</v>
      </c>
      <c r="G986" s="180">
        <v>43700</v>
      </c>
      <c r="H986" s="175">
        <v>43699</v>
      </c>
      <c r="I986" s="176">
        <v>167</v>
      </c>
    </row>
    <row r="987" spans="1:9" x14ac:dyDescent="0.3">
      <c r="A987" s="171">
        <v>419754</v>
      </c>
      <c r="B987" s="172">
        <v>510485</v>
      </c>
      <c r="C987" s="172" t="s">
        <v>503</v>
      </c>
      <c r="D987" s="157" t="s">
        <v>13</v>
      </c>
      <c r="E987" s="242" t="s">
        <v>916</v>
      </c>
      <c r="F987" s="243">
        <v>174</v>
      </c>
      <c r="G987" s="180">
        <v>43698</v>
      </c>
      <c r="H987" s="254">
        <v>43697</v>
      </c>
      <c r="I987" s="255">
        <v>178</v>
      </c>
    </row>
    <row r="988" spans="1:9" x14ac:dyDescent="0.3">
      <c r="A988" s="171">
        <v>419754</v>
      </c>
      <c r="B988" s="172">
        <v>510485</v>
      </c>
      <c r="C988" s="172" t="s">
        <v>503</v>
      </c>
      <c r="D988" s="148" t="s">
        <v>13</v>
      </c>
      <c r="E988" s="242" t="s">
        <v>917</v>
      </c>
      <c r="F988" s="243">
        <v>194</v>
      </c>
      <c r="G988" s="180">
        <v>43697</v>
      </c>
      <c r="H988" s="254">
        <v>43695</v>
      </c>
      <c r="I988" s="255">
        <v>202</v>
      </c>
    </row>
    <row r="989" spans="1:9" x14ac:dyDescent="0.3">
      <c r="A989" s="170">
        <v>419754</v>
      </c>
      <c r="B989" s="148">
        <v>510485</v>
      </c>
      <c r="C989" s="148" t="s">
        <v>503</v>
      </c>
      <c r="D989" s="148" t="s">
        <v>483</v>
      </c>
      <c r="E989" s="203" t="s">
        <v>918</v>
      </c>
      <c r="F989" s="157">
        <v>100</v>
      </c>
      <c r="G989" s="159">
        <v>43671</v>
      </c>
      <c r="H989" s="205">
        <v>43665</v>
      </c>
      <c r="I989" s="206">
        <v>100</v>
      </c>
    </row>
    <row r="990" spans="1:9" x14ac:dyDescent="0.3">
      <c r="A990" s="170">
        <v>419754</v>
      </c>
      <c r="B990" s="148">
        <v>510485</v>
      </c>
      <c r="C990" s="148" t="s">
        <v>503</v>
      </c>
      <c r="D990" s="148" t="s">
        <v>13</v>
      </c>
      <c r="E990" s="203" t="s">
        <v>919</v>
      </c>
      <c r="F990" s="157">
        <v>336</v>
      </c>
      <c r="G990" s="159">
        <v>43664</v>
      </c>
      <c r="H990" s="205">
        <v>43658</v>
      </c>
      <c r="I990" s="206">
        <v>329</v>
      </c>
    </row>
    <row r="991" spans="1:9" x14ac:dyDescent="0.3">
      <c r="A991" s="170">
        <v>419754</v>
      </c>
      <c r="B991" s="148">
        <v>510485</v>
      </c>
      <c r="C991" s="148" t="s">
        <v>503</v>
      </c>
      <c r="D991" s="148" t="s">
        <v>481</v>
      </c>
      <c r="E991" s="203" t="s">
        <v>920</v>
      </c>
      <c r="F991" s="157">
        <v>223</v>
      </c>
      <c r="G991" s="159">
        <v>43671</v>
      </c>
      <c r="H991" s="205">
        <v>43665</v>
      </c>
      <c r="I991" s="206">
        <v>219</v>
      </c>
    </row>
    <row r="992" spans="1:9" x14ac:dyDescent="0.3">
      <c r="A992" s="171">
        <v>419754</v>
      </c>
      <c r="B992" s="172">
        <v>510485</v>
      </c>
      <c r="C992" s="172" t="s">
        <v>503</v>
      </c>
      <c r="D992" s="148" t="s">
        <v>13</v>
      </c>
      <c r="E992" s="244" t="s">
        <v>921</v>
      </c>
      <c r="F992" s="245">
        <v>256</v>
      </c>
      <c r="G992" s="180">
        <v>43685</v>
      </c>
      <c r="H992" s="254">
        <v>43679</v>
      </c>
      <c r="I992" s="255">
        <v>260</v>
      </c>
    </row>
    <row r="993" spans="1:9" x14ac:dyDescent="0.3">
      <c r="A993" s="171">
        <v>419754</v>
      </c>
      <c r="B993" s="172">
        <v>510485</v>
      </c>
      <c r="C993" s="172" t="s">
        <v>503</v>
      </c>
      <c r="D993" s="148" t="s">
        <v>481</v>
      </c>
      <c r="E993" s="244" t="s">
        <v>922</v>
      </c>
      <c r="F993" s="245">
        <v>256</v>
      </c>
      <c r="G993" s="180">
        <v>43692</v>
      </c>
      <c r="H993" s="254">
        <v>43686</v>
      </c>
      <c r="I993" s="255">
        <v>260</v>
      </c>
    </row>
    <row r="994" spans="1:9" x14ac:dyDescent="0.3">
      <c r="A994" s="171">
        <v>419754</v>
      </c>
      <c r="B994" s="172">
        <v>510485</v>
      </c>
      <c r="C994" s="172" t="s">
        <v>503</v>
      </c>
      <c r="D994" s="148" t="s">
        <v>13</v>
      </c>
      <c r="E994" s="244" t="s">
        <v>923</v>
      </c>
      <c r="F994" s="245">
        <v>384</v>
      </c>
      <c r="G994" s="180">
        <v>43685</v>
      </c>
      <c r="H994" s="254">
        <v>43683</v>
      </c>
      <c r="I994" s="255">
        <v>392</v>
      </c>
    </row>
    <row r="995" spans="1:9" x14ac:dyDescent="0.3">
      <c r="A995" s="171">
        <v>419754</v>
      </c>
      <c r="B995" s="172">
        <v>510485</v>
      </c>
      <c r="C995" s="172" t="s">
        <v>503</v>
      </c>
      <c r="D995" s="157" t="s">
        <v>13</v>
      </c>
      <c r="E995" s="244" t="s">
        <v>924</v>
      </c>
      <c r="F995" s="245">
        <v>419</v>
      </c>
      <c r="G995" s="180">
        <v>43695</v>
      </c>
      <c r="H995" s="254">
        <v>43691</v>
      </c>
      <c r="I995" s="255">
        <v>426</v>
      </c>
    </row>
    <row r="996" spans="1:9" x14ac:dyDescent="0.3">
      <c r="A996" s="171">
        <v>419754</v>
      </c>
      <c r="B996" s="172">
        <v>510485</v>
      </c>
      <c r="C996" s="172" t="s">
        <v>503</v>
      </c>
      <c r="D996" s="148" t="s">
        <v>13</v>
      </c>
      <c r="E996" s="244" t="s">
        <v>925</v>
      </c>
      <c r="F996" s="245">
        <v>453</v>
      </c>
      <c r="G996" s="180">
        <v>43695</v>
      </c>
      <c r="H996" s="254">
        <v>43691</v>
      </c>
      <c r="I996" s="255">
        <v>463</v>
      </c>
    </row>
    <row r="997" spans="1:9" x14ac:dyDescent="0.3">
      <c r="A997" s="171">
        <v>419754</v>
      </c>
      <c r="B997" s="172">
        <v>510485</v>
      </c>
      <c r="C997" s="172" t="s">
        <v>503</v>
      </c>
      <c r="D997" s="148" t="s">
        <v>13</v>
      </c>
      <c r="E997" s="244" t="s">
        <v>926</v>
      </c>
      <c r="F997" s="245">
        <v>299</v>
      </c>
      <c r="G997" s="180">
        <v>43664</v>
      </c>
      <c r="H997" s="254">
        <v>43691</v>
      </c>
      <c r="I997" s="255">
        <v>392</v>
      </c>
    </row>
    <row r="998" spans="1:9" x14ac:dyDescent="0.3">
      <c r="A998" s="171">
        <v>419754</v>
      </c>
      <c r="B998" s="172">
        <v>510485</v>
      </c>
      <c r="C998" s="172" t="s">
        <v>503</v>
      </c>
      <c r="D998" s="148" t="s">
        <v>13</v>
      </c>
      <c r="E998" s="244" t="s">
        <v>927</v>
      </c>
      <c r="F998" s="245">
        <v>327</v>
      </c>
      <c r="G998" s="180">
        <v>43674</v>
      </c>
      <c r="H998" s="254">
        <v>43670</v>
      </c>
      <c r="I998" s="255">
        <v>321</v>
      </c>
    </row>
    <row r="999" spans="1:9" x14ac:dyDescent="0.3">
      <c r="A999" s="171">
        <v>419754</v>
      </c>
      <c r="B999" s="172">
        <v>510485</v>
      </c>
      <c r="C999" s="172" t="s">
        <v>503</v>
      </c>
      <c r="D999" s="148" t="s">
        <v>13</v>
      </c>
      <c r="E999" s="244" t="s">
        <v>928</v>
      </c>
      <c r="F999" s="245">
        <v>388</v>
      </c>
      <c r="G999" s="180">
        <v>43674</v>
      </c>
      <c r="H999" s="254">
        <v>43670</v>
      </c>
      <c r="I999" s="255">
        <v>380</v>
      </c>
    </row>
    <row r="1000" spans="1:9" x14ac:dyDescent="0.3">
      <c r="A1000" s="171">
        <v>419754</v>
      </c>
      <c r="B1000" s="172">
        <v>510485</v>
      </c>
      <c r="C1000" s="172" t="s">
        <v>503</v>
      </c>
      <c r="D1000" s="157" t="s">
        <v>13</v>
      </c>
      <c r="E1000" s="244" t="s">
        <v>929</v>
      </c>
      <c r="F1000" s="245">
        <v>84</v>
      </c>
      <c r="G1000" s="180">
        <v>43702</v>
      </c>
      <c r="H1000" s="254">
        <v>43698</v>
      </c>
      <c r="I1000" s="255">
        <v>84</v>
      </c>
    </row>
    <row r="1001" spans="1:9" ht="15" thickBot="1" x14ac:dyDescent="0.35">
      <c r="A1001" s="171">
        <v>419754</v>
      </c>
      <c r="B1001" s="172">
        <v>510485</v>
      </c>
      <c r="C1001" s="172" t="s">
        <v>503</v>
      </c>
      <c r="D1001" s="157" t="s">
        <v>13</v>
      </c>
      <c r="E1001" s="244" t="s">
        <v>930</v>
      </c>
      <c r="F1001" s="245">
        <v>120</v>
      </c>
      <c r="G1001" s="180">
        <v>43702</v>
      </c>
      <c r="H1001" s="254">
        <v>43698</v>
      </c>
      <c r="I1001" s="255">
        <v>100</v>
      </c>
    </row>
    <row r="1002" spans="1:9" x14ac:dyDescent="0.3">
      <c r="A1002" s="164">
        <v>490295</v>
      </c>
      <c r="B1002" s="165">
        <v>493509</v>
      </c>
      <c r="C1002" s="165" t="s">
        <v>475</v>
      </c>
      <c r="D1002" s="165" t="s">
        <v>48</v>
      </c>
      <c r="E1002" s="166" t="s">
        <v>931</v>
      </c>
      <c r="F1002" s="165">
        <v>679</v>
      </c>
      <c r="G1002" s="167">
        <v>43641</v>
      </c>
      <c r="H1002" s="168">
        <v>43695</v>
      </c>
      <c r="I1002" s="169">
        <v>679</v>
      </c>
    </row>
    <row r="1003" spans="1:9" x14ac:dyDescent="0.3">
      <c r="A1003" s="170">
        <v>490295</v>
      </c>
      <c r="B1003" s="148">
        <v>493509</v>
      </c>
      <c r="C1003" s="148" t="s">
        <v>475</v>
      </c>
      <c r="D1003" s="148" t="s">
        <v>48</v>
      </c>
      <c r="E1003" s="149" t="s">
        <v>932</v>
      </c>
      <c r="F1003" s="148">
        <v>250</v>
      </c>
      <c r="G1003" s="150">
        <v>43634</v>
      </c>
      <c r="H1003" s="151">
        <v>43643</v>
      </c>
      <c r="I1003" s="147">
        <v>250</v>
      </c>
    </row>
    <row r="1004" spans="1:9" x14ac:dyDescent="0.3">
      <c r="A1004" s="170">
        <v>490295</v>
      </c>
      <c r="B1004" s="148">
        <v>493509</v>
      </c>
      <c r="C1004" s="148" t="s">
        <v>475</v>
      </c>
      <c r="D1004" s="153" t="s">
        <v>48</v>
      </c>
      <c r="E1004" s="149" t="s">
        <v>933</v>
      </c>
      <c r="F1004" s="148">
        <v>125</v>
      </c>
      <c r="G1004" s="150">
        <v>43661</v>
      </c>
      <c r="H1004" s="151">
        <v>43656</v>
      </c>
      <c r="I1004" s="147">
        <v>125</v>
      </c>
    </row>
    <row r="1005" spans="1:9" x14ac:dyDescent="0.3">
      <c r="A1005" s="170">
        <v>490295</v>
      </c>
      <c r="B1005" s="148">
        <v>493509</v>
      </c>
      <c r="C1005" s="148" t="s">
        <v>475</v>
      </c>
      <c r="D1005" s="148" t="s">
        <v>48</v>
      </c>
      <c r="E1005" s="149" t="s">
        <v>934</v>
      </c>
      <c r="F1005" s="148">
        <v>746</v>
      </c>
      <c r="G1005" s="150">
        <v>43640</v>
      </c>
      <c r="H1005" s="151">
        <v>43695</v>
      </c>
      <c r="I1005" s="147">
        <v>746</v>
      </c>
    </row>
    <row r="1006" spans="1:9" x14ac:dyDescent="0.3">
      <c r="A1006" s="170">
        <v>490295</v>
      </c>
      <c r="B1006" s="148">
        <v>493509</v>
      </c>
      <c r="C1006" s="148" t="s">
        <v>475</v>
      </c>
      <c r="D1006" s="148" t="s">
        <v>48</v>
      </c>
      <c r="E1006" s="149" t="s">
        <v>935</v>
      </c>
      <c r="F1006" s="148">
        <v>124</v>
      </c>
      <c r="G1006" s="150">
        <v>43669</v>
      </c>
      <c r="H1006" s="151">
        <v>43663</v>
      </c>
      <c r="I1006" s="147">
        <v>124</v>
      </c>
    </row>
    <row r="1007" spans="1:9" x14ac:dyDescent="0.3">
      <c r="A1007" s="170">
        <v>490295</v>
      </c>
      <c r="B1007" s="148">
        <v>493509</v>
      </c>
      <c r="C1007" s="148" t="s">
        <v>475</v>
      </c>
      <c r="D1007" s="148" t="s">
        <v>48</v>
      </c>
      <c r="E1007" s="149" t="s">
        <v>936</v>
      </c>
      <c r="F1007" s="148">
        <v>70</v>
      </c>
      <c r="G1007" s="150">
        <v>43668</v>
      </c>
      <c r="H1007" s="151">
        <v>43663</v>
      </c>
      <c r="I1007" s="147">
        <v>70</v>
      </c>
    </row>
    <row r="1008" spans="1:9" x14ac:dyDescent="0.3">
      <c r="A1008" s="170">
        <v>490295</v>
      </c>
      <c r="B1008" s="148">
        <v>493509</v>
      </c>
      <c r="C1008" s="148" t="s">
        <v>475</v>
      </c>
      <c r="D1008" s="153" t="s">
        <v>48</v>
      </c>
      <c r="E1008" s="158" t="s">
        <v>937</v>
      </c>
      <c r="F1008" s="157">
        <v>28</v>
      </c>
      <c r="G1008" s="159">
        <v>43689</v>
      </c>
      <c r="H1008" s="151">
        <v>43684</v>
      </c>
      <c r="I1008" s="147">
        <v>28</v>
      </c>
    </row>
    <row r="1009" spans="1:9" x14ac:dyDescent="0.3">
      <c r="A1009" s="170">
        <v>490295</v>
      </c>
      <c r="B1009" s="148">
        <v>493509</v>
      </c>
      <c r="C1009" s="148" t="s">
        <v>475</v>
      </c>
      <c r="D1009" s="148" t="s">
        <v>13</v>
      </c>
      <c r="E1009" s="149" t="s">
        <v>938</v>
      </c>
      <c r="F1009" s="148">
        <v>3107</v>
      </c>
      <c r="G1009" s="150">
        <v>43636</v>
      </c>
      <c r="H1009" s="151">
        <v>43630</v>
      </c>
      <c r="I1009" s="147">
        <v>3107</v>
      </c>
    </row>
    <row r="1010" spans="1:9" x14ac:dyDescent="0.3">
      <c r="A1010" s="170">
        <v>490295</v>
      </c>
      <c r="B1010" s="148">
        <v>493509</v>
      </c>
      <c r="C1010" s="148" t="s">
        <v>475</v>
      </c>
      <c r="D1010" s="157" t="s">
        <v>13</v>
      </c>
      <c r="E1010" s="149" t="s">
        <v>939</v>
      </c>
      <c r="F1010" s="148">
        <v>3319</v>
      </c>
      <c r="G1010" s="150">
        <v>43646</v>
      </c>
      <c r="H1010" s="151">
        <v>43642</v>
      </c>
      <c r="I1010" s="147">
        <v>3194</v>
      </c>
    </row>
    <row r="1011" spans="1:9" x14ac:dyDescent="0.3">
      <c r="A1011" s="170">
        <v>490295</v>
      </c>
      <c r="B1011" s="148">
        <v>493509</v>
      </c>
      <c r="C1011" s="148" t="s">
        <v>475</v>
      </c>
      <c r="D1011" s="148" t="s">
        <v>13</v>
      </c>
      <c r="E1011" s="149" t="s">
        <v>940</v>
      </c>
      <c r="F1011" s="148">
        <v>2162</v>
      </c>
      <c r="G1011" s="150">
        <v>43646</v>
      </c>
      <c r="H1011" s="151">
        <v>43642</v>
      </c>
      <c r="I1011" s="147">
        <v>2065</v>
      </c>
    </row>
    <row r="1012" spans="1:9" x14ac:dyDescent="0.3">
      <c r="A1012" s="170">
        <v>490295</v>
      </c>
      <c r="B1012" s="148">
        <v>493509</v>
      </c>
      <c r="C1012" s="148" t="s">
        <v>475</v>
      </c>
      <c r="D1012" s="148" t="s">
        <v>11</v>
      </c>
      <c r="E1012" s="149" t="s">
        <v>941</v>
      </c>
      <c r="F1012" s="148">
        <v>105</v>
      </c>
      <c r="G1012" s="150">
        <v>43661</v>
      </c>
      <c r="H1012" s="151">
        <v>43656</v>
      </c>
      <c r="I1012" s="147">
        <v>107</v>
      </c>
    </row>
    <row r="1013" spans="1:9" x14ac:dyDescent="0.3">
      <c r="A1013" s="170">
        <v>490295</v>
      </c>
      <c r="B1013" s="148">
        <v>493509</v>
      </c>
      <c r="C1013" s="148" t="s">
        <v>475</v>
      </c>
      <c r="D1013" s="148" t="s">
        <v>481</v>
      </c>
      <c r="E1013" s="149" t="s">
        <v>942</v>
      </c>
      <c r="F1013" s="148">
        <v>116</v>
      </c>
      <c r="G1013" s="150">
        <v>43671</v>
      </c>
      <c r="H1013" s="151">
        <v>43665</v>
      </c>
      <c r="I1013" s="147">
        <v>111</v>
      </c>
    </row>
    <row r="1014" spans="1:9" x14ac:dyDescent="0.3">
      <c r="A1014" s="170">
        <v>490295</v>
      </c>
      <c r="B1014" s="148">
        <v>493509</v>
      </c>
      <c r="C1014" s="148" t="s">
        <v>475</v>
      </c>
      <c r="D1014" s="148" t="s">
        <v>13</v>
      </c>
      <c r="E1014" s="149" t="s">
        <v>943</v>
      </c>
      <c r="F1014" s="148">
        <v>3518</v>
      </c>
      <c r="G1014" s="150">
        <v>43636</v>
      </c>
      <c r="H1014" s="151">
        <v>43630</v>
      </c>
      <c r="I1014" s="147">
        <v>3399</v>
      </c>
    </row>
    <row r="1015" spans="1:9" x14ac:dyDescent="0.3">
      <c r="A1015" s="170">
        <v>490295</v>
      </c>
      <c r="B1015" s="148">
        <v>493509</v>
      </c>
      <c r="C1015" s="148" t="s">
        <v>475</v>
      </c>
      <c r="D1015" s="148" t="s">
        <v>481</v>
      </c>
      <c r="E1015" s="149" t="s">
        <v>944</v>
      </c>
      <c r="F1015" s="148">
        <v>830</v>
      </c>
      <c r="G1015" s="150">
        <v>43643</v>
      </c>
      <c r="H1015" s="151">
        <v>43637</v>
      </c>
      <c r="I1015" s="147">
        <v>830</v>
      </c>
    </row>
    <row r="1016" spans="1:9" x14ac:dyDescent="0.3">
      <c r="A1016" s="170">
        <v>490295</v>
      </c>
      <c r="B1016" s="148">
        <v>493509</v>
      </c>
      <c r="C1016" s="148" t="s">
        <v>475</v>
      </c>
      <c r="D1016" s="148" t="s">
        <v>13</v>
      </c>
      <c r="E1016" s="149" t="s">
        <v>945</v>
      </c>
      <c r="F1016" s="148">
        <v>409</v>
      </c>
      <c r="G1016" s="150">
        <v>43643</v>
      </c>
      <c r="H1016" s="151">
        <v>43637</v>
      </c>
      <c r="I1016" s="147">
        <v>406</v>
      </c>
    </row>
    <row r="1017" spans="1:9" x14ac:dyDescent="0.3">
      <c r="A1017" s="170">
        <v>490295</v>
      </c>
      <c r="B1017" s="148">
        <v>493509</v>
      </c>
      <c r="C1017" s="148" t="s">
        <v>475</v>
      </c>
      <c r="D1017" s="148" t="s">
        <v>11</v>
      </c>
      <c r="E1017" s="149" t="s">
        <v>946</v>
      </c>
      <c r="F1017" s="148">
        <v>276</v>
      </c>
      <c r="G1017" s="150">
        <v>43661</v>
      </c>
      <c r="H1017" s="151">
        <v>43656</v>
      </c>
      <c r="I1017" s="147">
        <v>287</v>
      </c>
    </row>
    <row r="1018" spans="1:9" x14ac:dyDescent="0.3">
      <c r="A1018" s="170">
        <v>490295</v>
      </c>
      <c r="B1018" s="148">
        <v>493509</v>
      </c>
      <c r="C1018" s="148" t="s">
        <v>475</v>
      </c>
      <c r="D1018" s="148" t="s">
        <v>13</v>
      </c>
      <c r="E1018" s="149" t="s">
        <v>947</v>
      </c>
      <c r="F1018" s="148">
        <v>3664</v>
      </c>
      <c r="G1018" s="150">
        <v>43636</v>
      </c>
      <c r="H1018" s="151">
        <v>43630</v>
      </c>
      <c r="I1018" s="147">
        <v>3664</v>
      </c>
    </row>
    <row r="1019" spans="1:9" x14ac:dyDescent="0.3">
      <c r="A1019" s="170">
        <v>490295</v>
      </c>
      <c r="B1019" s="148">
        <v>493509</v>
      </c>
      <c r="C1019" s="148" t="s">
        <v>475</v>
      </c>
      <c r="D1019" s="157" t="s">
        <v>13</v>
      </c>
      <c r="E1019" s="149" t="s">
        <v>948</v>
      </c>
      <c r="F1019" s="148">
        <v>3809</v>
      </c>
      <c r="G1019" s="150">
        <v>43646</v>
      </c>
      <c r="H1019" s="151">
        <v>43642</v>
      </c>
      <c r="I1019" s="147">
        <v>3809</v>
      </c>
    </row>
    <row r="1020" spans="1:9" x14ac:dyDescent="0.3">
      <c r="A1020" s="170">
        <v>490295</v>
      </c>
      <c r="B1020" s="148">
        <v>493509</v>
      </c>
      <c r="C1020" s="148" t="s">
        <v>475</v>
      </c>
      <c r="D1020" s="148" t="s">
        <v>13</v>
      </c>
      <c r="E1020" s="149" t="s">
        <v>949</v>
      </c>
      <c r="F1020" s="148">
        <v>2442</v>
      </c>
      <c r="G1020" s="150">
        <v>43646</v>
      </c>
      <c r="H1020" s="151">
        <v>43641</v>
      </c>
      <c r="I1020" s="147">
        <v>2442</v>
      </c>
    </row>
    <row r="1021" spans="1:9" x14ac:dyDescent="0.3">
      <c r="A1021" s="170">
        <v>490295</v>
      </c>
      <c r="B1021" s="148">
        <v>493509</v>
      </c>
      <c r="C1021" s="148" t="s">
        <v>475</v>
      </c>
      <c r="D1021" s="148" t="s">
        <v>483</v>
      </c>
      <c r="E1021" s="149" t="s">
        <v>950</v>
      </c>
      <c r="F1021" s="148">
        <v>199</v>
      </c>
      <c r="G1021" s="150">
        <v>43643</v>
      </c>
      <c r="H1021" s="151">
        <v>43637</v>
      </c>
      <c r="I1021" s="147">
        <v>199</v>
      </c>
    </row>
    <row r="1022" spans="1:9" x14ac:dyDescent="0.3">
      <c r="A1022" s="170">
        <v>490295</v>
      </c>
      <c r="B1022" s="148">
        <v>493509</v>
      </c>
      <c r="C1022" s="148" t="s">
        <v>475</v>
      </c>
      <c r="D1022" s="148" t="s">
        <v>13</v>
      </c>
      <c r="E1022" s="149" t="s">
        <v>951</v>
      </c>
      <c r="F1022" s="148">
        <v>1961</v>
      </c>
      <c r="G1022" s="150">
        <v>43636</v>
      </c>
      <c r="H1022" s="151">
        <v>43630</v>
      </c>
      <c r="I1022" s="147">
        <v>1961</v>
      </c>
    </row>
    <row r="1023" spans="1:9" x14ac:dyDescent="0.3">
      <c r="A1023" s="170">
        <v>490295</v>
      </c>
      <c r="B1023" s="148">
        <v>493509</v>
      </c>
      <c r="C1023" s="148" t="s">
        <v>475</v>
      </c>
      <c r="D1023" s="148" t="s">
        <v>13</v>
      </c>
      <c r="E1023" s="149" t="s">
        <v>952</v>
      </c>
      <c r="F1023" s="148">
        <v>916</v>
      </c>
      <c r="G1023" s="150">
        <v>43643</v>
      </c>
      <c r="H1023" s="151">
        <v>43637</v>
      </c>
      <c r="I1023" s="147">
        <v>916</v>
      </c>
    </row>
    <row r="1024" spans="1:9" x14ac:dyDescent="0.3">
      <c r="A1024" s="170">
        <v>490295</v>
      </c>
      <c r="B1024" s="148">
        <v>493509</v>
      </c>
      <c r="C1024" s="148" t="s">
        <v>475</v>
      </c>
      <c r="D1024" s="148" t="s">
        <v>48</v>
      </c>
      <c r="E1024" s="149" t="s">
        <v>953</v>
      </c>
      <c r="F1024" s="148">
        <v>544</v>
      </c>
      <c r="G1024" s="150">
        <v>43640</v>
      </c>
      <c r="H1024" s="151">
        <v>43634</v>
      </c>
      <c r="I1024" s="147">
        <v>544</v>
      </c>
    </row>
    <row r="1025" spans="1:9" x14ac:dyDescent="0.3">
      <c r="A1025" s="170">
        <v>490295</v>
      </c>
      <c r="B1025" s="148">
        <v>493509</v>
      </c>
      <c r="C1025" s="148" t="s">
        <v>475</v>
      </c>
      <c r="D1025" s="148" t="s">
        <v>48</v>
      </c>
      <c r="E1025" s="149" t="s">
        <v>954</v>
      </c>
      <c r="F1025" s="148">
        <v>10</v>
      </c>
      <c r="G1025" s="150">
        <v>43640</v>
      </c>
      <c r="H1025" s="151">
        <v>43634</v>
      </c>
      <c r="I1025" s="147">
        <v>10</v>
      </c>
    </row>
    <row r="1026" spans="1:9" x14ac:dyDescent="0.3">
      <c r="A1026" s="170">
        <v>490295</v>
      </c>
      <c r="B1026" s="148">
        <v>493509</v>
      </c>
      <c r="C1026" s="148" t="s">
        <v>475</v>
      </c>
      <c r="D1026" s="148" t="s">
        <v>48</v>
      </c>
      <c r="E1026" s="149" t="s">
        <v>955</v>
      </c>
      <c r="F1026" s="148">
        <v>250</v>
      </c>
      <c r="G1026" s="150">
        <v>43662</v>
      </c>
      <c r="H1026" s="151">
        <v>43656</v>
      </c>
      <c r="I1026" s="147">
        <v>250</v>
      </c>
    </row>
    <row r="1027" spans="1:9" x14ac:dyDescent="0.3">
      <c r="A1027" s="170">
        <v>490295</v>
      </c>
      <c r="B1027" s="148">
        <v>493509</v>
      </c>
      <c r="C1027" s="148" t="s">
        <v>475</v>
      </c>
      <c r="D1027" s="148" t="s">
        <v>48</v>
      </c>
      <c r="E1027" s="149" t="s">
        <v>956</v>
      </c>
      <c r="F1027" s="148">
        <v>249</v>
      </c>
      <c r="G1027" s="150">
        <v>43668</v>
      </c>
      <c r="H1027" s="151">
        <v>43663</v>
      </c>
      <c r="I1027" s="147">
        <v>249</v>
      </c>
    </row>
    <row r="1028" spans="1:9" x14ac:dyDescent="0.3">
      <c r="A1028" s="170">
        <v>490295</v>
      </c>
      <c r="B1028" s="148">
        <v>493509</v>
      </c>
      <c r="C1028" s="148" t="s">
        <v>475</v>
      </c>
      <c r="D1028" s="148" t="s">
        <v>48</v>
      </c>
      <c r="E1028" s="149" t="s">
        <v>957</v>
      </c>
      <c r="F1028" s="148">
        <v>10</v>
      </c>
      <c r="G1028" s="150">
        <v>43668</v>
      </c>
      <c r="H1028" s="151">
        <v>43669</v>
      </c>
      <c r="I1028" s="147">
        <v>10</v>
      </c>
    </row>
    <row r="1029" spans="1:9" x14ac:dyDescent="0.3">
      <c r="A1029" s="170">
        <v>490295</v>
      </c>
      <c r="B1029" s="148">
        <v>493509</v>
      </c>
      <c r="C1029" s="148" t="s">
        <v>475</v>
      </c>
      <c r="D1029" s="148" t="s">
        <v>13</v>
      </c>
      <c r="E1029" s="203" t="s">
        <v>958</v>
      </c>
      <c r="F1029" s="157">
        <v>977</v>
      </c>
      <c r="G1029" s="159">
        <v>43664</v>
      </c>
      <c r="H1029" s="151">
        <v>43658</v>
      </c>
      <c r="I1029" s="147">
        <v>1001</v>
      </c>
    </row>
    <row r="1030" spans="1:9" x14ac:dyDescent="0.3">
      <c r="A1030" s="170">
        <v>490295</v>
      </c>
      <c r="B1030" s="148">
        <v>493509</v>
      </c>
      <c r="C1030" s="148" t="s">
        <v>475</v>
      </c>
      <c r="D1030" s="157" t="s">
        <v>481</v>
      </c>
      <c r="E1030" s="203" t="s">
        <v>959</v>
      </c>
      <c r="F1030" s="157">
        <v>512</v>
      </c>
      <c r="G1030" s="159">
        <v>43699</v>
      </c>
      <c r="H1030" s="151">
        <v>43693</v>
      </c>
      <c r="I1030" s="147">
        <v>514</v>
      </c>
    </row>
    <row r="1031" spans="1:9" x14ac:dyDescent="0.3">
      <c r="A1031" s="170">
        <v>490295</v>
      </c>
      <c r="B1031" s="148">
        <v>493509</v>
      </c>
      <c r="C1031" s="148" t="s">
        <v>475</v>
      </c>
      <c r="D1031" s="148" t="s">
        <v>13</v>
      </c>
      <c r="E1031" s="203" t="s">
        <v>960</v>
      </c>
      <c r="F1031" s="157">
        <v>131</v>
      </c>
      <c r="G1031" s="159">
        <v>43689</v>
      </c>
      <c r="H1031" s="151">
        <v>43676</v>
      </c>
      <c r="I1031" s="147">
        <v>133</v>
      </c>
    </row>
    <row r="1032" spans="1:9" x14ac:dyDescent="0.3">
      <c r="A1032" s="170">
        <v>490295</v>
      </c>
      <c r="B1032" s="148">
        <v>493509</v>
      </c>
      <c r="C1032" s="148" t="s">
        <v>475</v>
      </c>
      <c r="D1032" s="148" t="s">
        <v>483</v>
      </c>
      <c r="E1032" s="203" t="s">
        <v>961</v>
      </c>
      <c r="F1032" s="157">
        <v>151</v>
      </c>
      <c r="G1032" s="159">
        <v>43699</v>
      </c>
      <c r="H1032" s="151">
        <v>43693</v>
      </c>
      <c r="I1032" s="147">
        <v>153</v>
      </c>
    </row>
    <row r="1033" spans="1:9" x14ac:dyDescent="0.3">
      <c r="A1033" s="170">
        <v>490295</v>
      </c>
      <c r="B1033" s="148">
        <v>493509</v>
      </c>
      <c r="C1033" s="148" t="s">
        <v>475</v>
      </c>
      <c r="D1033" s="157" t="s">
        <v>481</v>
      </c>
      <c r="E1033" s="203" t="s">
        <v>962</v>
      </c>
      <c r="F1033" s="157">
        <v>248</v>
      </c>
      <c r="G1033" s="159">
        <v>43671</v>
      </c>
      <c r="H1033" s="151">
        <v>43665</v>
      </c>
      <c r="I1033" s="147">
        <v>254</v>
      </c>
    </row>
    <row r="1034" spans="1:9" x14ac:dyDescent="0.3">
      <c r="A1034" s="170">
        <v>490295</v>
      </c>
      <c r="B1034" s="148">
        <v>493509</v>
      </c>
      <c r="C1034" s="148" t="s">
        <v>475</v>
      </c>
      <c r="D1034" s="148" t="s">
        <v>13</v>
      </c>
      <c r="E1034" s="203" t="s">
        <v>963</v>
      </c>
      <c r="F1034" s="157">
        <v>912</v>
      </c>
      <c r="G1034" s="159">
        <v>43692</v>
      </c>
      <c r="H1034" s="151">
        <v>43686</v>
      </c>
      <c r="I1034" s="147">
        <v>913</v>
      </c>
    </row>
    <row r="1035" spans="1:9" x14ac:dyDescent="0.3">
      <c r="A1035" s="170">
        <v>490295</v>
      </c>
      <c r="B1035" s="148">
        <v>493509</v>
      </c>
      <c r="C1035" s="148" t="s">
        <v>475</v>
      </c>
      <c r="D1035" s="148" t="s">
        <v>13</v>
      </c>
      <c r="E1035" s="203" t="s">
        <v>964</v>
      </c>
      <c r="F1035" s="157">
        <v>1714</v>
      </c>
      <c r="G1035" s="159">
        <v>43692</v>
      </c>
      <c r="H1035" s="151">
        <v>43686</v>
      </c>
      <c r="I1035" s="147">
        <v>1721</v>
      </c>
    </row>
    <row r="1036" spans="1:9" x14ac:dyDescent="0.3">
      <c r="A1036" s="170">
        <v>490295</v>
      </c>
      <c r="B1036" s="148">
        <v>493509</v>
      </c>
      <c r="C1036" s="148" t="s">
        <v>475</v>
      </c>
      <c r="D1036" s="157" t="s">
        <v>13</v>
      </c>
      <c r="E1036" s="203" t="s">
        <v>965</v>
      </c>
      <c r="F1036" s="157">
        <v>1477</v>
      </c>
      <c r="G1036" s="159">
        <v>43702</v>
      </c>
      <c r="H1036" s="151">
        <v>43698</v>
      </c>
      <c r="I1036" s="147">
        <v>1310</v>
      </c>
    </row>
    <row r="1037" spans="1:9" x14ac:dyDescent="0.3">
      <c r="A1037" s="170">
        <v>490295</v>
      </c>
      <c r="B1037" s="148">
        <v>493509</v>
      </c>
      <c r="C1037" s="148" t="s">
        <v>475</v>
      </c>
      <c r="D1037" s="157" t="s">
        <v>13</v>
      </c>
      <c r="E1037" s="203" t="s">
        <v>966</v>
      </c>
      <c r="F1037" s="157">
        <v>1107</v>
      </c>
      <c r="G1037" s="159">
        <v>43702</v>
      </c>
      <c r="H1037" s="151">
        <v>43698</v>
      </c>
      <c r="I1037" s="147">
        <v>1112</v>
      </c>
    </row>
    <row r="1038" spans="1:9" x14ac:dyDescent="0.3">
      <c r="A1038" s="170">
        <v>490295</v>
      </c>
      <c r="B1038" s="148">
        <v>493509</v>
      </c>
      <c r="C1038" s="148" t="s">
        <v>475</v>
      </c>
      <c r="D1038" s="148" t="s">
        <v>13</v>
      </c>
      <c r="E1038" s="203" t="s">
        <v>967</v>
      </c>
      <c r="F1038" s="157">
        <v>962</v>
      </c>
      <c r="G1038" s="159">
        <v>43664</v>
      </c>
      <c r="H1038" s="151">
        <v>43658</v>
      </c>
      <c r="I1038" s="147">
        <v>987</v>
      </c>
    </row>
    <row r="1039" spans="1:9" x14ac:dyDescent="0.3">
      <c r="A1039" s="170">
        <v>490295</v>
      </c>
      <c r="B1039" s="148">
        <v>493509</v>
      </c>
      <c r="C1039" s="148" t="s">
        <v>475</v>
      </c>
      <c r="D1039" s="157" t="s">
        <v>13</v>
      </c>
      <c r="E1039" s="203" t="s">
        <v>968</v>
      </c>
      <c r="F1039" s="157">
        <v>948</v>
      </c>
      <c r="G1039" s="159">
        <v>43674</v>
      </c>
      <c r="H1039" s="151">
        <v>43670</v>
      </c>
      <c r="I1039" s="147">
        <v>952</v>
      </c>
    </row>
    <row r="1040" spans="1:9" x14ac:dyDescent="0.3">
      <c r="A1040" s="170">
        <v>490295</v>
      </c>
      <c r="B1040" s="148">
        <v>493509</v>
      </c>
      <c r="C1040" s="148" t="s">
        <v>475</v>
      </c>
      <c r="D1040" s="157" t="s">
        <v>13</v>
      </c>
      <c r="E1040" s="203" t="s">
        <v>969</v>
      </c>
      <c r="F1040" s="157">
        <v>622</v>
      </c>
      <c r="G1040" s="159">
        <v>43674</v>
      </c>
      <c r="H1040" s="151">
        <v>43670</v>
      </c>
      <c r="I1040" s="147">
        <v>626</v>
      </c>
    </row>
    <row r="1041" spans="1:9" x14ac:dyDescent="0.3">
      <c r="A1041" s="170">
        <v>490295</v>
      </c>
      <c r="B1041" s="148">
        <v>493509</v>
      </c>
      <c r="C1041" s="148" t="s">
        <v>475</v>
      </c>
      <c r="D1041" s="148" t="s">
        <v>483</v>
      </c>
      <c r="E1041" s="203" t="s">
        <v>970</v>
      </c>
      <c r="F1041" s="157">
        <v>121</v>
      </c>
      <c r="G1041" s="159">
        <v>43671</v>
      </c>
      <c r="H1041" s="151">
        <v>43658</v>
      </c>
      <c r="I1041" s="147">
        <v>122</v>
      </c>
    </row>
    <row r="1042" spans="1:9" x14ac:dyDescent="0.3">
      <c r="A1042" s="170">
        <v>490295</v>
      </c>
      <c r="B1042" s="148">
        <v>493509</v>
      </c>
      <c r="C1042" s="148" t="s">
        <v>475</v>
      </c>
      <c r="D1042" s="148" t="s">
        <v>13</v>
      </c>
      <c r="E1042" s="203" t="s">
        <v>971</v>
      </c>
      <c r="F1042" s="157">
        <v>1445</v>
      </c>
      <c r="G1042" s="159">
        <v>43664</v>
      </c>
      <c r="H1042" s="151">
        <v>43658</v>
      </c>
      <c r="I1042" s="147">
        <v>1445</v>
      </c>
    </row>
    <row r="1043" spans="1:9" x14ac:dyDescent="0.3">
      <c r="A1043" s="170">
        <v>490295</v>
      </c>
      <c r="B1043" s="148">
        <v>493509</v>
      </c>
      <c r="C1043" s="148" t="s">
        <v>475</v>
      </c>
      <c r="D1043" s="148" t="s">
        <v>13</v>
      </c>
      <c r="E1043" s="203" t="s">
        <v>972</v>
      </c>
      <c r="F1043" s="157">
        <v>457</v>
      </c>
      <c r="G1043" s="159">
        <v>43692</v>
      </c>
      <c r="H1043" s="151">
        <v>43686</v>
      </c>
      <c r="I1043" s="147">
        <v>375</v>
      </c>
    </row>
    <row r="1044" spans="1:9" x14ac:dyDescent="0.3">
      <c r="A1044" s="170">
        <v>490295</v>
      </c>
      <c r="B1044" s="148">
        <v>493509</v>
      </c>
      <c r="C1044" s="148" t="s">
        <v>475</v>
      </c>
      <c r="D1044" s="148" t="s">
        <v>483</v>
      </c>
      <c r="E1044" s="203" t="s">
        <v>973</v>
      </c>
      <c r="F1044" s="157">
        <v>200</v>
      </c>
      <c r="G1044" s="159">
        <v>43671</v>
      </c>
      <c r="H1044" s="151">
        <v>43665</v>
      </c>
      <c r="I1044" s="147">
        <v>200</v>
      </c>
    </row>
    <row r="1045" spans="1:9" x14ac:dyDescent="0.3">
      <c r="A1045" s="170">
        <v>490295</v>
      </c>
      <c r="B1045" s="148">
        <v>493509</v>
      </c>
      <c r="C1045" s="148" t="s">
        <v>475</v>
      </c>
      <c r="D1045" s="148" t="s">
        <v>483</v>
      </c>
      <c r="E1045" s="203" t="s">
        <v>974</v>
      </c>
      <c r="F1045" s="157">
        <v>92</v>
      </c>
      <c r="G1045" s="159">
        <v>43699</v>
      </c>
      <c r="H1045" s="151">
        <v>43693</v>
      </c>
      <c r="I1045" s="147">
        <v>90</v>
      </c>
    </row>
    <row r="1046" spans="1:9" x14ac:dyDescent="0.3">
      <c r="A1046" s="170">
        <v>490295</v>
      </c>
      <c r="B1046" s="148">
        <v>494208</v>
      </c>
      <c r="C1046" s="148" t="s">
        <v>503</v>
      </c>
      <c r="D1046" s="148" t="s">
        <v>48</v>
      </c>
      <c r="E1046" s="149" t="s">
        <v>975</v>
      </c>
      <c r="F1046" s="148">
        <v>119</v>
      </c>
      <c r="G1046" s="150">
        <v>43641</v>
      </c>
      <c r="H1046" s="151">
        <v>43634</v>
      </c>
      <c r="I1046" s="147">
        <v>119</v>
      </c>
    </row>
    <row r="1047" spans="1:9" x14ac:dyDescent="0.3">
      <c r="A1047" s="170">
        <v>490295</v>
      </c>
      <c r="B1047" s="148">
        <v>494208</v>
      </c>
      <c r="C1047" s="148" t="s">
        <v>503</v>
      </c>
      <c r="D1047" s="148" t="s">
        <v>48</v>
      </c>
      <c r="E1047" s="149" t="s">
        <v>976</v>
      </c>
      <c r="F1047" s="148">
        <v>144</v>
      </c>
      <c r="G1047" s="150">
        <v>43634</v>
      </c>
      <c r="H1047" s="151">
        <v>43643</v>
      </c>
      <c r="I1047" s="147">
        <v>144</v>
      </c>
    </row>
    <row r="1048" spans="1:9" x14ac:dyDescent="0.3">
      <c r="A1048" s="170">
        <v>490295</v>
      </c>
      <c r="B1048" s="148">
        <v>494208</v>
      </c>
      <c r="C1048" s="148" t="s">
        <v>503</v>
      </c>
      <c r="D1048" s="153" t="s">
        <v>48</v>
      </c>
      <c r="E1048" s="149" t="s">
        <v>977</v>
      </c>
      <c r="F1048" s="148">
        <v>42</v>
      </c>
      <c r="G1048" s="150">
        <v>43661</v>
      </c>
      <c r="H1048" s="151">
        <v>43656</v>
      </c>
      <c r="I1048" s="147">
        <v>42</v>
      </c>
    </row>
    <row r="1049" spans="1:9" x14ac:dyDescent="0.3">
      <c r="A1049" s="170">
        <v>490295</v>
      </c>
      <c r="B1049" s="148">
        <v>494208</v>
      </c>
      <c r="C1049" s="148" t="s">
        <v>503</v>
      </c>
      <c r="D1049" s="153" t="s">
        <v>48</v>
      </c>
      <c r="E1049" s="158" t="s">
        <v>978</v>
      </c>
      <c r="F1049" s="157">
        <v>21</v>
      </c>
      <c r="G1049" s="159">
        <v>43689</v>
      </c>
      <c r="H1049" s="151">
        <v>43684</v>
      </c>
      <c r="I1049" s="147">
        <v>21</v>
      </c>
    </row>
    <row r="1050" spans="1:9" x14ac:dyDescent="0.3">
      <c r="A1050" s="170">
        <v>490295</v>
      </c>
      <c r="B1050" s="148">
        <v>494208</v>
      </c>
      <c r="C1050" s="148" t="s">
        <v>503</v>
      </c>
      <c r="D1050" s="148" t="s">
        <v>13</v>
      </c>
      <c r="E1050" s="149" t="s">
        <v>979</v>
      </c>
      <c r="F1050" s="148">
        <v>490</v>
      </c>
      <c r="G1050" s="150">
        <v>43636</v>
      </c>
      <c r="H1050" s="151">
        <v>43630</v>
      </c>
      <c r="I1050" s="147">
        <v>490</v>
      </c>
    </row>
    <row r="1051" spans="1:9" x14ac:dyDescent="0.3">
      <c r="A1051" s="170">
        <v>490295</v>
      </c>
      <c r="B1051" s="148">
        <v>494208</v>
      </c>
      <c r="C1051" s="148" t="s">
        <v>503</v>
      </c>
      <c r="D1051" s="157" t="s">
        <v>13</v>
      </c>
      <c r="E1051" s="149" t="s">
        <v>980</v>
      </c>
      <c r="F1051" s="148">
        <v>546</v>
      </c>
      <c r="G1051" s="150">
        <v>43646</v>
      </c>
      <c r="H1051" s="151">
        <v>43642</v>
      </c>
      <c r="I1051" s="147">
        <v>552</v>
      </c>
    </row>
    <row r="1052" spans="1:9" x14ac:dyDescent="0.3">
      <c r="A1052" s="170">
        <v>490295</v>
      </c>
      <c r="B1052" s="148">
        <v>494208</v>
      </c>
      <c r="C1052" s="148" t="s">
        <v>503</v>
      </c>
      <c r="D1052" s="148" t="s">
        <v>13</v>
      </c>
      <c r="E1052" s="149" t="s">
        <v>981</v>
      </c>
      <c r="F1052" s="148">
        <v>491</v>
      </c>
      <c r="G1052" s="150">
        <v>43646</v>
      </c>
      <c r="H1052" s="151">
        <v>43642</v>
      </c>
      <c r="I1052" s="147">
        <v>495</v>
      </c>
    </row>
    <row r="1053" spans="1:9" x14ac:dyDescent="0.3">
      <c r="A1053" s="170">
        <v>490295</v>
      </c>
      <c r="B1053" s="148">
        <v>494208</v>
      </c>
      <c r="C1053" s="148" t="s">
        <v>503</v>
      </c>
      <c r="D1053" s="148" t="s">
        <v>481</v>
      </c>
      <c r="E1053" s="149" t="s">
        <v>982</v>
      </c>
      <c r="F1053" s="148">
        <v>244</v>
      </c>
      <c r="G1053" s="150">
        <v>43643</v>
      </c>
      <c r="H1053" s="151">
        <v>43637</v>
      </c>
      <c r="I1053" s="147">
        <v>244</v>
      </c>
    </row>
    <row r="1054" spans="1:9" x14ac:dyDescent="0.3">
      <c r="A1054" s="170">
        <v>490295</v>
      </c>
      <c r="B1054" s="148">
        <v>494208</v>
      </c>
      <c r="C1054" s="148" t="s">
        <v>503</v>
      </c>
      <c r="D1054" s="148" t="s">
        <v>13</v>
      </c>
      <c r="E1054" s="149" t="s">
        <v>983</v>
      </c>
      <c r="F1054" s="148">
        <v>233</v>
      </c>
      <c r="G1054" s="150">
        <v>43636</v>
      </c>
      <c r="H1054" s="151">
        <v>43630</v>
      </c>
      <c r="I1054" s="147">
        <v>233</v>
      </c>
    </row>
    <row r="1055" spans="1:9" x14ac:dyDescent="0.3">
      <c r="A1055" s="170">
        <v>490295</v>
      </c>
      <c r="B1055" s="148">
        <v>494208</v>
      </c>
      <c r="C1055" s="148" t="s">
        <v>503</v>
      </c>
      <c r="D1055" s="148" t="s">
        <v>483</v>
      </c>
      <c r="E1055" s="149" t="s">
        <v>984</v>
      </c>
      <c r="F1055" s="148">
        <v>150</v>
      </c>
      <c r="G1055" s="150">
        <v>43643</v>
      </c>
      <c r="H1055" s="151">
        <v>43637</v>
      </c>
      <c r="I1055" s="147">
        <v>150</v>
      </c>
    </row>
    <row r="1056" spans="1:9" x14ac:dyDescent="0.3">
      <c r="A1056" s="170">
        <v>490295</v>
      </c>
      <c r="B1056" s="148">
        <v>494208</v>
      </c>
      <c r="C1056" s="148" t="s">
        <v>503</v>
      </c>
      <c r="D1056" s="148" t="s">
        <v>13</v>
      </c>
      <c r="E1056" s="149" t="s">
        <v>985</v>
      </c>
      <c r="F1056" s="148">
        <v>596</v>
      </c>
      <c r="G1056" s="150">
        <v>43636</v>
      </c>
      <c r="H1056" s="151">
        <v>43630</v>
      </c>
      <c r="I1056" s="147">
        <v>596</v>
      </c>
    </row>
    <row r="1057" spans="1:9" x14ac:dyDescent="0.3">
      <c r="A1057" s="170">
        <v>490295</v>
      </c>
      <c r="B1057" s="148">
        <v>494208</v>
      </c>
      <c r="C1057" s="148" t="s">
        <v>503</v>
      </c>
      <c r="D1057" s="157" t="s">
        <v>13</v>
      </c>
      <c r="E1057" s="149" t="s">
        <v>986</v>
      </c>
      <c r="F1057" s="148">
        <v>704</v>
      </c>
      <c r="G1057" s="150">
        <v>43646</v>
      </c>
      <c r="H1057" s="151">
        <v>43642</v>
      </c>
      <c r="I1057" s="147">
        <v>709</v>
      </c>
    </row>
    <row r="1058" spans="1:9" x14ac:dyDescent="0.3">
      <c r="A1058" s="170">
        <v>490295</v>
      </c>
      <c r="B1058" s="148">
        <v>494208</v>
      </c>
      <c r="C1058" s="148" t="s">
        <v>503</v>
      </c>
      <c r="D1058" s="148" t="s">
        <v>13</v>
      </c>
      <c r="E1058" s="149" t="s">
        <v>987</v>
      </c>
      <c r="F1058" s="148">
        <v>658</v>
      </c>
      <c r="G1058" s="150">
        <v>43646</v>
      </c>
      <c r="H1058" s="151">
        <v>43642</v>
      </c>
      <c r="I1058" s="147">
        <v>669</v>
      </c>
    </row>
    <row r="1059" spans="1:9" x14ac:dyDescent="0.3">
      <c r="A1059" s="170">
        <v>490295</v>
      </c>
      <c r="B1059" s="148">
        <v>494208</v>
      </c>
      <c r="C1059" s="148" t="s">
        <v>503</v>
      </c>
      <c r="D1059" s="148" t="s">
        <v>13</v>
      </c>
      <c r="E1059" s="149" t="s">
        <v>988</v>
      </c>
      <c r="F1059" s="148">
        <v>538</v>
      </c>
      <c r="G1059" s="150">
        <v>43636</v>
      </c>
      <c r="H1059" s="151">
        <v>43630</v>
      </c>
      <c r="I1059" s="147">
        <v>538</v>
      </c>
    </row>
    <row r="1060" spans="1:9" x14ac:dyDescent="0.3">
      <c r="A1060" s="170">
        <v>490295</v>
      </c>
      <c r="B1060" s="148">
        <v>494208</v>
      </c>
      <c r="C1060" s="148" t="s">
        <v>503</v>
      </c>
      <c r="D1060" s="148" t="s">
        <v>481</v>
      </c>
      <c r="E1060" s="149" t="s">
        <v>989</v>
      </c>
      <c r="F1060" s="148">
        <v>354</v>
      </c>
      <c r="G1060" s="150">
        <v>43643</v>
      </c>
      <c r="H1060" s="151">
        <v>43637</v>
      </c>
      <c r="I1060" s="147">
        <v>354</v>
      </c>
    </row>
    <row r="1061" spans="1:9" x14ac:dyDescent="0.3">
      <c r="A1061" s="170">
        <v>490295</v>
      </c>
      <c r="B1061" s="148">
        <v>494208</v>
      </c>
      <c r="C1061" s="148" t="s">
        <v>503</v>
      </c>
      <c r="D1061" s="148" t="s">
        <v>483</v>
      </c>
      <c r="E1061" s="149" t="s">
        <v>990</v>
      </c>
      <c r="F1061" s="148">
        <v>100</v>
      </c>
      <c r="G1061" s="150">
        <v>43643</v>
      </c>
      <c r="H1061" s="151">
        <v>43637</v>
      </c>
      <c r="I1061" s="147">
        <v>100</v>
      </c>
    </row>
    <row r="1062" spans="1:9" x14ac:dyDescent="0.3">
      <c r="A1062" s="170">
        <v>490295</v>
      </c>
      <c r="B1062" s="148">
        <v>494208</v>
      </c>
      <c r="C1062" s="148" t="s">
        <v>503</v>
      </c>
      <c r="D1062" s="148" t="s">
        <v>48</v>
      </c>
      <c r="E1062" s="149" t="s">
        <v>991</v>
      </c>
      <c r="F1062" s="148">
        <v>39</v>
      </c>
      <c r="G1062" s="150">
        <v>43640</v>
      </c>
      <c r="H1062" s="151">
        <v>43634</v>
      </c>
      <c r="I1062" s="147">
        <v>39</v>
      </c>
    </row>
    <row r="1063" spans="1:9" x14ac:dyDescent="0.3">
      <c r="A1063" s="170">
        <v>490295</v>
      </c>
      <c r="B1063" s="148">
        <v>494208</v>
      </c>
      <c r="C1063" s="148" t="s">
        <v>503</v>
      </c>
      <c r="D1063" s="148" t="s">
        <v>483</v>
      </c>
      <c r="E1063" s="203" t="s">
        <v>992</v>
      </c>
      <c r="F1063" s="157">
        <v>142</v>
      </c>
      <c r="G1063" s="159">
        <v>43671</v>
      </c>
      <c r="H1063" s="151">
        <v>43665</v>
      </c>
      <c r="I1063" s="147">
        <v>144</v>
      </c>
    </row>
    <row r="1064" spans="1:9" x14ac:dyDescent="0.3">
      <c r="A1064" s="170">
        <v>490295</v>
      </c>
      <c r="B1064" s="148">
        <v>494208</v>
      </c>
      <c r="C1064" s="148" t="s">
        <v>503</v>
      </c>
      <c r="D1064" s="148" t="s">
        <v>13</v>
      </c>
      <c r="E1064" s="203" t="s">
        <v>993</v>
      </c>
      <c r="F1064" s="157">
        <v>204</v>
      </c>
      <c r="G1064" s="159">
        <v>43664</v>
      </c>
      <c r="H1064" s="151">
        <v>43658</v>
      </c>
      <c r="I1064" s="147">
        <v>206</v>
      </c>
    </row>
    <row r="1065" spans="1:9" x14ac:dyDescent="0.3">
      <c r="A1065" s="170">
        <v>490295</v>
      </c>
      <c r="B1065" s="148">
        <v>494208</v>
      </c>
      <c r="C1065" s="148" t="s">
        <v>503</v>
      </c>
      <c r="D1065" s="157" t="s">
        <v>13</v>
      </c>
      <c r="E1065" s="203" t="s">
        <v>994</v>
      </c>
      <c r="F1065" s="157">
        <v>200</v>
      </c>
      <c r="G1065" s="159">
        <v>43674</v>
      </c>
      <c r="H1065" s="151">
        <v>43670</v>
      </c>
      <c r="I1065" s="147">
        <v>202</v>
      </c>
    </row>
    <row r="1066" spans="1:9" x14ac:dyDescent="0.3">
      <c r="A1066" s="170">
        <v>490295</v>
      </c>
      <c r="B1066" s="148">
        <v>494208</v>
      </c>
      <c r="C1066" s="148" t="s">
        <v>503</v>
      </c>
      <c r="D1066" s="157" t="s">
        <v>13</v>
      </c>
      <c r="E1066" s="203" t="s">
        <v>995</v>
      </c>
      <c r="F1066" s="157">
        <v>218</v>
      </c>
      <c r="G1066" s="159">
        <v>43674</v>
      </c>
      <c r="H1066" s="151">
        <v>43670</v>
      </c>
      <c r="I1066" s="147">
        <v>220</v>
      </c>
    </row>
    <row r="1067" spans="1:9" x14ac:dyDescent="0.3">
      <c r="A1067" s="170">
        <v>490295</v>
      </c>
      <c r="B1067" s="148">
        <v>494208</v>
      </c>
      <c r="C1067" s="148" t="s">
        <v>503</v>
      </c>
      <c r="D1067" s="148" t="s">
        <v>13</v>
      </c>
      <c r="E1067" s="158" t="s">
        <v>996</v>
      </c>
      <c r="F1067" s="157">
        <v>238</v>
      </c>
      <c r="G1067" s="159">
        <v>43692</v>
      </c>
      <c r="H1067" s="151">
        <v>43686</v>
      </c>
      <c r="I1067" s="147">
        <v>243</v>
      </c>
    </row>
    <row r="1068" spans="1:9" x14ac:dyDescent="0.3">
      <c r="A1068" s="170">
        <v>490295</v>
      </c>
      <c r="B1068" s="148">
        <v>494208</v>
      </c>
      <c r="C1068" s="148" t="s">
        <v>503</v>
      </c>
      <c r="D1068" s="157" t="s">
        <v>13</v>
      </c>
      <c r="E1068" s="158" t="s">
        <v>997</v>
      </c>
      <c r="F1068" s="157">
        <v>238</v>
      </c>
      <c r="G1068" s="159">
        <v>43702</v>
      </c>
      <c r="H1068" s="151">
        <v>43698</v>
      </c>
      <c r="I1068" s="147">
        <v>243</v>
      </c>
    </row>
    <row r="1069" spans="1:9" x14ac:dyDescent="0.3">
      <c r="A1069" s="170">
        <v>490295</v>
      </c>
      <c r="B1069" s="148">
        <v>494208</v>
      </c>
      <c r="C1069" s="148" t="s">
        <v>503</v>
      </c>
      <c r="D1069" s="148" t="s">
        <v>13</v>
      </c>
      <c r="E1069" s="158" t="s">
        <v>998</v>
      </c>
      <c r="F1069" s="157">
        <v>230</v>
      </c>
      <c r="G1069" s="159">
        <v>43702</v>
      </c>
      <c r="H1069" s="151">
        <v>43698</v>
      </c>
      <c r="I1069" s="147">
        <v>235</v>
      </c>
    </row>
    <row r="1070" spans="1:9" x14ac:dyDescent="0.3">
      <c r="A1070" s="170">
        <v>490295</v>
      </c>
      <c r="B1070" s="148">
        <v>494208</v>
      </c>
      <c r="C1070" s="148" t="s">
        <v>503</v>
      </c>
      <c r="D1070" s="148" t="s">
        <v>13</v>
      </c>
      <c r="E1070" s="158" t="s">
        <v>999</v>
      </c>
      <c r="F1070" s="157">
        <v>326</v>
      </c>
      <c r="G1070" s="159">
        <v>43692</v>
      </c>
      <c r="H1070" s="151">
        <v>43686</v>
      </c>
      <c r="I1070" s="147">
        <v>332</v>
      </c>
    </row>
    <row r="1071" spans="1:9" x14ac:dyDescent="0.3">
      <c r="A1071" s="170">
        <v>490295</v>
      </c>
      <c r="B1071" s="148">
        <v>494208</v>
      </c>
      <c r="C1071" s="148" t="s">
        <v>503</v>
      </c>
      <c r="D1071" s="148" t="s">
        <v>13</v>
      </c>
      <c r="E1071" s="203" t="s">
        <v>1000</v>
      </c>
      <c r="F1071" s="157">
        <v>304</v>
      </c>
      <c r="G1071" s="159">
        <v>43664</v>
      </c>
      <c r="H1071" s="151">
        <v>43658</v>
      </c>
      <c r="I1071" s="147">
        <v>311</v>
      </c>
    </row>
    <row r="1072" spans="1:9" x14ac:dyDescent="0.3">
      <c r="A1072" s="170">
        <v>490295</v>
      </c>
      <c r="B1072" s="148">
        <v>494208</v>
      </c>
      <c r="C1072" s="148" t="s">
        <v>503</v>
      </c>
      <c r="D1072" s="157" t="s">
        <v>481</v>
      </c>
      <c r="E1072" s="203" t="s">
        <v>1001</v>
      </c>
      <c r="F1072" s="157">
        <v>144</v>
      </c>
      <c r="G1072" s="159">
        <v>43671</v>
      </c>
      <c r="H1072" s="151">
        <v>43665</v>
      </c>
      <c r="I1072" s="147">
        <v>146</v>
      </c>
    </row>
    <row r="1073" spans="1:9" x14ac:dyDescent="0.3">
      <c r="A1073" s="170">
        <v>490295</v>
      </c>
      <c r="B1073" s="148">
        <v>494208</v>
      </c>
      <c r="C1073" s="148" t="s">
        <v>503</v>
      </c>
      <c r="D1073" s="157" t="s">
        <v>481</v>
      </c>
      <c r="E1073" s="203" t="s">
        <v>1002</v>
      </c>
      <c r="F1073" s="157">
        <v>146</v>
      </c>
      <c r="G1073" s="159">
        <v>43699</v>
      </c>
      <c r="H1073" s="151">
        <v>43693</v>
      </c>
      <c r="I1073" s="147">
        <v>148</v>
      </c>
    </row>
    <row r="1074" spans="1:9" x14ac:dyDescent="0.3">
      <c r="A1074" s="170">
        <v>490295</v>
      </c>
      <c r="B1074" s="148">
        <v>494208</v>
      </c>
      <c r="C1074" s="148" t="s">
        <v>503</v>
      </c>
      <c r="D1074" s="148" t="s">
        <v>483</v>
      </c>
      <c r="E1074" s="203" t="s">
        <v>1003</v>
      </c>
      <c r="F1074" s="157">
        <v>83</v>
      </c>
      <c r="G1074" s="159">
        <v>43671</v>
      </c>
      <c r="H1074" s="151">
        <v>43665</v>
      </c>
      <c r="I1074" s="147">
        <v>83</v>
      </c>
    </row>
    <row r="1075" spans="1:9" x14ac:dyDescent="0.3">
      <c r="A1075" s="170">
        <v>490295</v>
      </c>
      <c r="B1075" s="148">
        <v>494208</v>
      </c>
      <c r="C1075" s="148" t="s">
        <v>503</v>
      </c>
      <c r="D1075" s="148" t="s">
        <v>13</v>
      </c>
      <c r="E1075" s="203" t="s">
        <v>1004</v>
      </c>
      <c r="F1075" s="157">
        <v>252</v>
      </c>
      <c r="G1075" s="159">
        <v>43664</v>
      </c>
      <c r="H1075" s="151">
        <v>43658</v>
      </c>
      <c r="I1075" s="147">
        <v>252</v>
      </c>
    </row>
    <row r="1076" spans="1:9" x14ac:dyDescent="0.3">
      <c r="A1076" s="170">
        <v>490295</v>
      </c>
      <c r="B1076" s="148">
        <v>494208</v>
      </c>
      <c r="C1076" s="148" t="s">
        <v>503</v>
      </c>
      <c r="D1076" s="157" t="s">
        <v>13</v>
      </c>
      <c r="E1076" s="203" t="s">
        <v>1005</v>
      </c>
      <c r="F1076" s="157">
        <v>285</v>
      </c>
      <c r="G1076" s="159">
        <v>43674</v>
      </c>
      <c r="H1076" s="151">
        <v>43670</v>
      </c>
      <c r="I1076" s="147">
        <v>280</v>
      </c>
    </row>
    <row r="1077" spans="1:9" x14ac:dyDescent="0.3">
      <c r="A1077" s="170">
        <v>490295</v>
      </c>
      <c r="B1077" s="148">
        <v>494208</v>
      </c>
      <c r="C1077" s="148" t="s">
        <v>503</v>
      </c>
      <c r="D1077" s="157" t="s">
        <v>13</v>
      </c>
      <c r="E1077" s="203" t="s">
        <v>1006</v>
      </c>
      <c r="F1077" s="157">
        <v>310</v>
      </c>
      <c r="G1077" s="159">
        <v>43674</v>
      </c>
      <c r="H1077" s="151">
        <v>43670</v>
      </c>
      <c r="I1077" s="147">
        <v>304</v>
      </c>
    </row>
    <row r="1078" spans="1:9" x14ac:dyDescent="0.3">
      <c r="A1078" s="170">
        <v>490295</v>
      </c>
      <c r="B1078" s="148">
        <v>494208</v>
      </c>
      <c r="C1078" s="148" t="s">
        <v>503</v>
      </c>
      <c r="D1078" s="148" t="s">
        <v>13</v>
      </c>
      <c r="E1078" s="158" t="s">
        <v>1007</v>
      </c>
      <c r="F1078" s="157">
        <v>75</v>
      </c>
      <c r="G1078" s="159">
        <v>43692</v>
      </c>
      <c r="H1078" s="151">
        <v>43717</v>
      </c>
      <c r="I1078" s="147">
        <v>75</v>
      </c>
    </row>
    <row r="1079" spans="1:9" x14ac:dyDescent="0.3">
      <c r="A1079" s="170">
        <v>490295</v>
      </c>
      <c r="B1079" s="148">
        <v>494208</v>
      </c>
      <c r="C1079" s="148" t="s">
        <v>503</v>
      </c>
      <c r="D1079" s="157" t="s">
        <v>13</v>
      </c>
      <c r="E1079" s="158" t="s">
        <v>1008</v>
      </c>
      <c r="F1079" s="157">
        <v>77</v>
      </c>
      <c r="G1079" s="159">
        <v>43702</v>
      </c>
      <c r="H1079" s="151">
        <v>43698</v>
      </c>
      <c r="I1079" s="147">
        <v>74</v>
      </c>
    </row>
    <row r="1080" spans="1:9" x14ac:dyDescent="0.3">
      <c r="A1080" s="170">
        <v>490295</v>
      </c>
      <c r="B1080" s="148">
        <v>494208</v>
      </c>
      <c r="C1080" s="148" t="s">
        <v>503</v>
      </c>
      <c r="D1080" s="157" t="s">
        <v>13</v>
      </c>
      <c r="E1080" s="158" t="s">
        <v>1009</v>
      </c>
      <c r="F1080" s="157">
        <v>86</v>
      </c>
      <c r="G1080" s="159">
        <v>43702</v>
      </c>
      <c r="H1080" s="151">
        <v>43698</v>
      </c>
      <c r="I1080" s="147">
        <v>84</v>
      </c>
    </row>
    <row r="1081" spans="1:9" x14ac:dyDescent="0.3">
      <c r="A1081" s="170">
        <v>490295</v>
      </c>
      <c r="B1081" s="148">
        <v>494208</v>
      </c>
      <c r="C1081" s="148" t="s">
        <v>503</v>
      </c>
      <c r="D1081" s="148" t="s">
        <v>13</v>
      </c>
      <c r="E1081" s="158" t="s">
        <v>1010</v>
      </c>
      <c r="F1081" s="157">
        <v>123</v>
      </c>
      <c r="G1081" s="159">
        <v>43692</v>
      </c>
      <c r="H1081" s="151">
        <v>43686</v>
      </c>
      <c r="I1081" s="147">
        <v>106</v>
      </c>
    </row>
    <row r="1082" spans="1:9" x14ac:dyDescent="0.3">
      <c r="A1082" s="170">
        <v>490295</v>
      </c>
      <c r="B1082" s="148">
        <v>494208</v>
      </c>
      <c r="C1082" s="148" t="s">
        <v>503</v>
      </c>
      <c r="D1082" s="148" t="s">
        <v>13</v>
      </c>
      <c r="E1082" s="203" t="s">
        <v>1011</v>
      </c>
      <c r="F1082" s="157">
        <v>396</v>
      </c>
      <c r="G1082" s="159">
        <v>43664</v>
      </c>
      <c r="H1082" s="151">
        <v>43658</v>
      </c>
      <c r="I1082" s="147">
        <v>396</v>
      </c>
    </row>
    <row r="1083" spans="1:9" x14ac:dyDescent="0.3">
      <c r="A1083" s="170">
        <v>490295</v>
      </c>
      <c r="B1083" s="148">
        <v>494208</v>
      </c>
      <c r="C1083" s="148" t="s">
        <v>503</v>
      </c>
      <c r="D1083" s="157" t="s">
        <v>481</v>
      </c>
      <c r="E1083" s="203" t="s">
        <v>1012</v>
      </c>
      <c r="F1083" s="157">
        <v>171</v>
      </c>
      <c r="G1083" s="159">
        <v>43671</v>
      </c>
      <c r="H1083" s="151">
        <v>43665</v>
      </c>
      <c r="I1083" s="147">
        <v>171</v>
      </c>
    </row>
    <row r="1084" spans="1:9" x14ac:dyDescent="0.3">
      <c r="A1084" s="170">
        <v>490295</v>
      </c>
      <c r="B1084" s="148">
        <v>494208</v>
      </c>
      <c r="C1084" s="148" t="s">
        <v>503</v>
      </c>
      <c r="D1084" s="157" t="s">
        <v>481</v>
      </c>
      <c r="E1084" s="158" t="s">
        <v>1013</v>
      </c>
      <c r="F1084" s="157">
        <v>51</v>
      </c>
      <c r="G1084" s="159">
        <v>43699</v>
      </c>
      <c r="H1084" s="151">
        <v>43693</v>
      </c>
      <c r="I1084" s="147">
        <v>51</v>
      </c>
    </row>
    <row r="1085" spans="1:9" ht="15" thickBot="1" x14ac:dyDescent="0.35">
      <c r="A1085" s="256">
        <v>490295</v>
      </c>
      <c r="B1085" s="257"/>
      <c r="C1085" s="257"/>
      <c r="D1085" s="258" t="s">
        <v>47</v>
      </c>
      <c r="E1085" s="259">
        <v>51762</v>
      </c>
      <c r="F1085" s="258">
        <f>SUM(F1002:F1084)</f>
        <v>51762</v>
      </c>
      <c r="G1085" s="258">
        <f>F1085-E1085</f>
        <v>0</v>
      </c>
      <c r="H1085" s="260"/>
      <c r="I1085" s="258">
        <f>SUM(I1002:I1084)</f>
        <v>51291</v>
      </c>
    </row>
    <row r="1086" spans="1:9" x14ac:dyDescent="0.3">
      <c r="A1086" s="216">
        <v>491029</v>
      </c>
      <c r="B1086" s="217">
        <v>493322</v>
      </c>
      <c r="C1086" s="217" t="s">
        <v>475</v>
      </c>
      <c r="D1086" s="217" t="s">
        <v>48</v>
      </c>
      <c r="E1086" s="218" t="s">
        <v>1014</v>
      </c>
      <c r="F1086" s="217">
        <v>140</v>
      </c>
      <c r="G1086" s="220">
        <v>43641</v>
      </c>
      <c r="H1086" s="221">
        <v>43634</v>
      </c>
      <c r="I1086" s="222">
        <v>140</v>
      </c>
    </row>
    <row r="1087" spans="1:9" x14ac:dyDescent="0.3">
      <c r="A1087" s="193">
        <v>491029</v>
      </c>
      <c r="B1087" s="153">
        <v>493322</v>
      </c>
      <c r="C1087" s="153" t="s">
        <v>475</v>
      </c>
      <c r="D1087" s="153" t="s">
        <v>48</v>
      </c>
      <c r="E1087" s="154" t="s">
        <v>1015</v>
      </c>
      <c r="F1087" s="153">
        <v>26</v>
      </c>
      <c r="G1087" s="155">
        <v>43661</v>
      </c>
      <c r="H1087" s="156">
        <v>43656</v>
      </c>
      <c r="I1087" s="152">
        <v>26</v>
      </c>
    </row>
    <row r="1088" spans="1:9" x14ac:dyDescent="0.3">
      <c r="A1088" s="193">
        <v>491029</v>
      </c>
      <c r="B1088" s="153">
        <v>493322</v>
      </c>
      <c r="C1088" s="153" t="s">
        <v>475</v>
      </c>
      <c r="D1088" s="153" t="s">
        <v>48</v>
      </c>
      <c r="E1088" s="154" t="s">
        <v>1016</v>
      </c>
      <c r="F1088" s="153">
        <v>402</v>
      </c>
      <c r="G1088" s="155">
        <v>43640</v>
      </c>
      <c r="H1088" s="156">
        <v>43634</v>
      </c>
      <c r="I1088" s="152">
        <v>402</v>
      </c>
    </row>
    <row r="1089" spans="1:9" x14ac:dyDescent="0.3">
      <c r="A1089" s="193">
        <v>491029</v>
      </c>
      <c r="B1089" s="153">
        <v>493322</v>
      </c>
      <c r="C1089" s="153" t="s">
        <v>475</v>
      </c>
      <c r="D1089" s="148" t="s">
        <v>11</v>
      </c>
      <c r="E1089" s="154" t="s">
        <v>1017</v>
      </c>
      <c r="F1089" s="153">
        <v>50</v>
      </c>
      <c r="G1089" s="155">
        <v>43661</v>
      </c>
      <c r="H1089" s="156">
        <v>43656</v>
      </c>
      <c r="I1089" s="152">
        <v>50</v>
      </c>
    </row>
    <row r="1090" spans="1:9" x14ac:dyDescent="0.3">
      <c r="A1090" s="171">
        <v>491029</v>
      </c>
      <c r="B1090" s="172">
        <v>493322</v>
      </c>
      <c r="C1090" s="172" t="s">
        <v>475</v>
      </c>
      <c r="D1090" s="148" t="s">
        <v>13</v>
      </c>
      <c r="E1090" s="173" t="s">
        <v>1018</v>
      </c>
      <c r="F1090" s="172">
        <v>933</v>
      </c>
      <c r="G1090" s="174">
        <v>43636</v>
      </c>
      <c r="H1090" s="175">
        <v>43630</v>
      </c>
      <c r="I1090" s="176">
        <v>933</v>
      </c>
    </row>
    <row r="1091" spans="1:9" x14ac:dyDescent="0.3">
      <c r="A1091" s="171">
        <v>491029</v>
      </c>
      <c r="B1091" s="172">
        <v>493322</v>
      </c>
      <c r="C1091" s="172" t="s">
        <v>475</v>
      </c>
      <c r="D1091" s="157" t="s">
        <v>13</v>
      </c>
      <c r="E1091" s="173" t="s">
        <v>1019</v>
      </c>
      <c r="F1091" s="172">
        <v>1043</v>
      </c>
      <c r="G1091" s="174">
        <v>43646</v>
      </c>
      <c r="H1091" s="175">
        <v>43642</v>
      </c>
      <c r="I1091" s="176">
        <v>1062</v>
      </c>
    </row>
    <row r="1092" spans="1:9" x14ac:dyDescent="0.3">
      <c r="A1092" s="171">
        <v>491029</v>
      </c>
      <c r="B1092" s="172">
        <v>493322</v>
      </c>
      <c r="C1092" s="172" t="s">
        <v>475</v>
      </c>
      <c r="D1092" s="148" t="s">
        <v>13</v>
      </c>
      <c r="E1092" s="173" t="s">
        <v>1020</v>
      </c>
      <c r="F1092" s="172">
        <v>651</v>
      </c>
      <c r="G1092" s="174">
        <v>43646</v>
      </c>
      <c r="H1092" s="175">
        <v>43642</v>
      </c>
      <c r="I1092" s="176">
        <v>651</v>
      </c>
    </row>
    <row r="1093" spans="1:9" x14ac:dyDescent="0.3">
      <c r="A1093" s="171">
        <v>491029</v>
      </c>
      <c r="B1093" s="172">
        <v>493322</v>
      </c>
      <c r="C1093" s="172" t="s">
        <v>475</v>
      </c>
      <c r="D1093" s="148" t="s">
        <v>483</v>
      </c>
      <c r="E1093" s="173" t="s">
        <v>1021</v>
      </c>
      <c r="F1093" s="172">
        <v>121</v>
      </c>
      <c r="G1093" s="174">
        <v>43643</v>
      </c>
      <c r="H1093" s="175">
        <v>43637</v>
      </c>
      <c r="I1093" s="176">
        <v>121</v>
      </c>
    </row>
    <row r="1094" spans="1:9" x14ac:dyDescent="0.3">
      <c r="A1094" s="171">
        <v>491029</v>
      </c>
      <c r="B1094" s="172">
        <v>493322</v>
      </c>
      <c r="C1094" s="172" t="s">
        <v>475</v>
      </c>
      <c r="D1094" s="148" t="s">
        <v>13</v>
      </c>
      <c r="E1094" s="173" t="s">
        <v>1022</v>
      </c>
      <c r="F1094" s="172">
        <v>1058</v>
      </c>
      <c r="G1094" s="174">
        <v>43636</v>
      </c>
      <c r="H1094" s="175">
        <v>43630</v>
      </c>
      <c r="I1094" s="176">
        <v>1058</v>
      </c>
    </row>
    <row r="1095" spans="1:9" x14ac:dyDescent="0.3">
      <c r="A1095" s="171">
        <v>491029</v>
      </c>
      <c r="B1095" s="172">
        <v>493322</v>
      </c>
      <c r="C1095" s="172" t="s">
        <v>475</v>
      </c>
      <c r="D1095" s="172" t="s">
        <v>481</v>
      </c>
      <c r="E1095" s="173" t="s">
        <v>1023</v>
      </c>
      <c r="F1095" s="172">
        <v>469</v>
      </c>
      <c r="G1095" s="174">
        <v>43643</v>
      </c>
      <c r="H1095" s="175">
        <v>43637</v>
      </c>
      <c r="I1095" s="176">
        <v>469</v>
      </c>
    </row>
    <row r="1096" spans="1:9" x14ac:dyDescent="0.3">
      <c r="A1096" s="171">
        <v>491029</v>
      </c>
      <c r="B1096" s="172">
        <v>493322</v>
      </c>
      <c r="C1096" s="172" t="s">
        <v>475</v>
      </c>
      <c r="D1096" s="172" t="s">
        <v>48</v>
      </c>
      <c r="E1096" s="173" t="s">
        <v>1024</v>
      </c>
      <c r="F1096" s="172">
        <v>12</v>
      </c>
      <c r="G1096" s="174">
        <v>43640</v>
      </c>
      <c r="H1096" s="175">
        <v>43634</v>
      </c>
      <c r="I1096" s="176">
        <v>12</v>
      </c>
    </row>
    <row r="1097" spans="1:9" x14ac:dyDescent="0.3">
      <c r="A1097" s="171">
        <v>491029</v>
      </c>
      <c r="B1097" s="172">
        <v>495281</v>
      </c>
      <c r="C1097" s="172" t="s">
        <v>503</v>
      </c>
      <c r="D1097" s="148" t="s">
        <v>13</v>
      </c>
      <c r="E1097" s="173" t="s">
        <v>1025</v>
      </c>
      <c r="F1097" s="172">
        <v>214</v>
      </c>
      <c r="G1097" s="174">
        <v>43636</v>
      </c>
      <c r="H1097" s="175">
        <v>43630</v>
      </c>
      <c r="I1097" s="176">
        <v>218</v>
      </c>
    </row>
    <row r="1098" spans="1:9" x14ac:dyDescent="0.3">
      <c r="A1098" s="171">
        <v>491029</v>
      </c>
      <c r="B1098" s="172">
        <v>495281</v>
      </c>
      <c r="C1098" s="172" t="s">
        <v>503</v>
      </c>
      <c r="D1098" s="148" t="s">
        <v>483</v>
      </c>
      <c r="E1098" s="173" t="s">
        <v>1026</v>
      </c>
      <c r="F1098" s="172">
        <v>50</v>
      </c>
      <c r="G1098" s="174">
        <v>43643</v>
      </c>
      <c r="H1098" s="175">
        <v>43637</v>
      </c>
      <c r="I1098" s="176">
        <v>50</v>
      </c>
    </row>
    <row r="1099" spans="1:9" x14ac:dyDescent="0.3">
      <c r="A1099" s="171">
        <v>491029</v>
      </c>
      <c r="B1099" s="172">
        <v>495281</v>
      </c>
      <c r="C1099" s="172" t="s">
        <v>503</v>
      </c>
      <c r="D1099" s="148" t="s">
        <v>13</v>
      </c>
      <c r="E1099" s="173" t="s">
        <v>1027</v>
      </c>
      <c r="F1099" s="172">
        <v>370</v>
      </c>
      <c r="G1099" s="174">
        <v>43636</v>
      </c>
      <c r="H1099" s="175">
        <v>43630</v>
      </c>
      <c r="I1099" s="176">
        <v>370</v>
      </c>
    </row>
    <row r="1100" spans="1:9" x14ac:dyDescent="0.3">
      <c r="A1100" s="171">
        <v>491029</v>
      </c>
      <c r="B1100" s="172">
        <v>495281</v>
      </c>
      <c r="C1100" s="172" t="s">
        <v>503</v>
      </c>
      <c r="D1100" s="157" t="s">
        <v>13</v>
      </c>
      <c r="E1100" s="173" t="s">
        <v>1028</v>
      </c>
      <c r="F1100" s="172">
        <v>424</v>
      </c>
      <c r="G1100" s="174">
        <v>43646</v>
      </c>
      <c r="H1100" s="175">
        <v>43642</v>
      </c>
      <c r="I1100" s="176">
        <v>434</v>
      </c>
    </row>
    <row r="1101" spans="1:9" x14ac:dyDescent="0.3">
      <c r="A1101" s="171">
        <v>491029</v>
      </c>
      <c r="B1101" s="172">
        <v>495281</v>
      </c>
      <c r="C1101" s="172" t="s">
        <v>503</v>
      </c>
      <c r="D1101" s="148" t="s">
        <v>13</v>
      </c>
      <c r="E1101" s="173" t="s">
        <v>1029</v>
      </c>
      <c r="F1101" s="172">
        <v>372</v>
      </c>
      <c r="G1101" s="174">
        <v>43646</v>
      </c>
      <c r="H1101" s="175">
        <v>43642</v>
      </c>
      <c r="I1101" s="176">
        <v>380</v>
      </c>
    </row>
    <row r="1102" spans="1:9" ht="15" thickBot="1" x14ac:dyDescent="0.35">
      <c r="A1102" s="171">
        <v>491029</v>
      </c>
      <c r="B1102" s="172">
        <v>495281</v>
      </c>
      <c r="C1102" s="172" t="s">
        <v>503</v>
      </c>
      <c r="D1102" s="148" t="s">
        <v>481</v>
      </c>
      <c r="E1102" s="173" t="s">
        <v>1030</v>
      </c>
      <c r="F1102" s="172">
        <v>180</v>
      </c>
      <c r="G1102" s="174">
        <v>43643</v>
      </c>
      <c r="H1102" s="175">
        <v>43637</v>
      </c>
      <c r="I1102" s="176">
        <v>180</v>
      </c>
    </row>
    <row r="1103" spans="1:9" x14ac:dyDescent="0.3">
      <c r="A1103" s="216">
        <v>496975</v>
      </c>
      <c r="B1103" s="217">
        <v>493541</v>
      </c>
      <c r="C1103" s="217" t="s">
        <v>475</v>
      </c>
      <c r="D1103" s="153" t="s">
        <v>48</v>
      </c>
      <c r="E1103" s="218" t="s">
        <v>1031</v>
      </c>
      <c r="F1103" s="217">
        <v>29</v>
      </c>
      <c r="G1103" s="220">
        <v>43689</v>
      </c>
      <c r="H1103" s="221">
        <v>43684</v>
      </c>
      <c r="I1103" s="222">
        <v>29</v>
      </c>
    </row>
    <row r="1104" spans="1:9" x14ac:dyDescent="0.3">
      <c r="A1104" s="171">
        <v>496975</v>
      </c>
      <c r="B1104" s="172">
        <v>493541</v>
      </c>
      <c r="C1104" s="172" t="s">
        <v>475</v>
      </c>
      <c r="D1104" s="172" t="s">
        <v>48</v>
      </c>
      <c r="E1104" s="173" t="s">
        <v>1032</v>
      </c>
      <c r="F1104" s="172">
        <v>24</v>
      </c>
      <c r="G1104" s="174">
        <v>43669</v>
      </c>
      <c r="H1104" s="175">
        <v>43670</v>
      </c>
      <c r="I1104" s="176">
        <v>24</v>
      </c>
    </row>
    <row r="1105" spans="1:9" x14ac:dyDescent="0.3">
      <c r="A1105" s="171">
        <v>496975</v>
      </c>
      <c r="B1105" s="172">
        <v>493541</v>
      </c>
      <c r="C1105" s="172" t="s">
        <v>475</v>
      </c>
      <c r="D1105" s="172" t="s">
        <v>48</v>
      </c>
      <c r="E1105" s="173" t="s">
        <v>1033</v>
      </c>
      <c r="F1105" s="172">
        <v>115</v>
      </c>
      <c r="G1105" s="174">
        <v>43668</v>
      </c>
      <c r="H1105" s="175">
        <v>43670</v>
      </c>
      <c r="I1105" s="176">
        <v>115</v>
      </c>
    </row>
    <row r="1106" spans="1:9" x14ac:dyDescent="0.3">
      <c r="A1106" s="171">
        <v>496975</v>
      </c>
      <c r="B1106" s="172">
        <v>493541</v>
      </c>
      <c r="C1106" s="172" t="s">
        <v>475</v>
      </c>
      <c r="D1106" s="148" t="s">
        <v>483</v>
      </c>
      <c r="E1106" s="197" t="s">
        <v>1034</v>
      </c>
      <c r="F1106" s="172">
        <v>162</v>
      </c>
      <c r="G1106" s="174">
        <v>43671</v>
      </c>
      <c r="H1106" s="175">
        <v>43665</v>
      </c>
      <c r="I1106" s="176">
        <v>160</v>
      </c>
    </row>
    <row r="1107" spans="1:9" x14ac:dyDescent="0.3">
      <c r="A1107" s="171">
        <v>496975</v>
      </c>
      <c r="B1107" s="172">
        <v>493541</v>
      </c>
      <c r="C1107" s="172" t="s">
        <v>475</v>
      </c>
      <c r="D1107" s="148" t="s">
        <v>481</v>
      </c>
      <c r="E1107" s="197" t="s">
        <v>1035</v>
      </c>
      <c r="F1107" s="172">
        <v>69</v>
      </c>
      <c r="G1107" s="174">
        <v>43671</v>
      </c>
      <c r="H1107" s="175">
        <v>43665</v>
      </c>
      <c r="I1107" s="176">
        <v>69</v>
      </c>
    </row>
    <row r="1108" spans="1:9" x14ac:dyDescent="0.3">
      <c r="A1108" s="171">
        <v>496975</v>
      </c>
      <c r="B1108" s="172">
        <v>493541</v>
      </c>
      <c r="C1108" s="172" t="s">
        <v>475</v>
      </c>
      <c r="D1108" s="148" t="s">
        <v>13</v>
      </c>
      <c r="E1108" s="173" t="s">
        <v>1036</v>
      </c>
      <c r="F1108" s="172">
        <v>270</v>
      </c>
      <c r="G1108" s="174">
        <v>43692</v>
      </c>
      <c r="H1108" s="175">
        <v>43686</v>
      </c>
      <c r="I1108" s="176">
        <v>265</v>
      </c>
    </row>
    <row r="1109" spans="1:9" x14ac:dyDescent="0.3">
      <c r="A1109" s="171">
        <v>496975</v>
      </c>
      <c r="B1109" s="172">
        <v>493541</v>
      </c>
      <c r="C1109" s="172" t="s">
        <v>475</v>
      </c>
      <c r="D1109" s="148" t="s">
        <v>13</v>
      </c>
      <c r="E1109" s="197" t="s">
        <v>1037</v>
      </c>
      <c r="F1109" s="172">
        <v>957</v>
      </c>
      <c r="G1109" s="174">
        <v>43664</v>
      </c>
      <c r="H1109" s="175">
        <v>43665</v>
      </c>
      <c r="I1109" s="176">
        <v>937</v>
      </c>
    </row>
    <row r="1110" spans="1:9" x14ac:dyDescent="0.3">
      <c r="A1110" s="171">
        <v>496975</v>
      </c>
      <c r="B1110" s="172">
        <v>493541</v>
      </c>
      <c r="C1110" s="172" t="s">
        <v>475</v>
      </c>
      <c r="D1110" s="148" t="s">
        <v>13</v>
      </c>
      <c r="E1110" s="173" t="s">
        <v>1038</v>
      </c>
      <c r="F1110" s="172">
        <v>18</v>
      </c>
      <c r="G1110" s="174">
        <v>43692</v>
      </c>
      <c r="H1110" s="175">
        <v>43686</v>
      </c>
      <c r="I1110" s="176">
        <v>18</v>
      </c>
    </row>
    <row r="1111" spans="1:9" x14ac:dyDescent="0.3">
      <c r="A1111" s="171">
        <v>496975</v>
      </c>
      <c r="B1111" s="172">
        <v>493541</v>
      </c>
      <c r="C1111" s="172" t="s">
        <v>475</v>
      </c>
      <c r="D1111" s="157" t="s">
        <v>13</v>
      </c>
      <c r="E1111" s="173" t="s">
        <v>1039</v>
      </c>
      <c r="F1111" s="172">
        <v>18</v>
      </c>
      <c r="G1111" s="174">
        <v>43702</v>
      </c>
      <c r="H1111" s="175">
        <v>43698</v>
      </c>
      <c r="I1111" s="176">
        <v>18</v>
      </c>
    </row>
    <row r="1112" spans="1:9" x14ac:dyDescent="0.3">
      <c r="A1112" s="171">
        <v>496975</v>
      </c>
      <c r="B1112" s="172">
        <v>493541</v>
      </c>
      <c r="C1112" s="172" t="s">
        <v>475</v>
      </c>
      <c r="D1112" s="148" t="s">
        <v>13</v>
      </c>
      <c r="E1112" s="173" t="s">
        <v>1040</v>
      </c>
      <c r="F1112" s="172">
        <v>19</v>
      </c>
      <c r="G1112" s="174">
        <v>43702</v>
      </c>
      <c r="H1112" s="175">
        <v>43698</v>
      </c>
      <c r="I1112" s="176">
        <v>19</v>
      </c>
    </row>
    <row r="1113" spans="1:9" x14ac:dyDescent="0.3">
      <c r="A1113" s="171">
        <v>496975</v>
      </c>
      <c r="B1113" s="172">
        <v>493541</v>
      </c>
      <c r="C1113" s="172" t="s">
        <v>475</v>
      </c>
      <c r="D1113" s="148" t="s">
        <v>13</v>
      </c>
      <c r="E1113" s="197" t="s">
        <v>1041</v>
      </c>
      <c r="F1113" s="172">
        <v>101</v>
      </c>
      <c r="G1113" s="174">
        <v>43664</v>
      </c>
      <c r="H1113" s="175">
        <v>43665</v>
      </c>
      <c r="I1113" s="176">
        <v>99</v>
      </c>
    </row>
    <row r="1114" spans="1:9" x14ac:dyDescent="0.3">
      <c r="A1114" s="171">
        <v>496975</v>
      </c>
      <c r="B1114" s="172">
        <v>493541</v>
      </c>
      <c r="C1114" s="172" t="s">
        <v>475</v>
      </c>
      <c r="D1114" s="157" t="s">
        <v>13</v>
      </c>
      <c r="E1114" s="173" t="s">
        <v>1042</v>
      </c>
      <c r="F1114" s="172">
        <v>100</v>
      </c>
      <c r="G1114" s="174">
        <v>43674</v>
      </c>
      <c r="H1114" s="175">
        <v>43670</v>
      </c>
      <c r="I1114" s="176">
        <v>98</v>
      </c>
    </row>
    <row r="1115" spans="1:9" x14ac:dyDescent="0.3">
      <c r="A1115" s="171">
        <v>496975</v>
      </c>
      <c r="B1115" s="172">
        <v>493541</v>
      </c>
      <c r="C1115" s="172" t="s">
        <v>475</v>
      </c>
      <c r="D1115" s="148" t="s">
        <v>13</v>
      </c>
      <c r="E1115" s="173" t="s">
        <v>1043</v>
      </c>
      <c r="F1115" s="172">
        <v>94</v>
      </c>
      <c r="G1115" s="174">
        <v>43674</v>
      </c>
      <c r="H1115" s="175">
        <v>43670</v>
      </c>
      <c r="I1115" s="176">
        <v>92</v>
      </c>
    </row>
    <row r="1116" spans="1:9" ht="15" thickBot="1" x14ac:dyDescent="0.35">
      <c r="A1116" s="171">
        <v>496975</v>
      </c>
      <c r="B1116" s="172">
        <v>493541</v>
      </c>
      <c r="C1116" s="172" t="s">
        <v>475</v>
      </c>
      <c r="D1116" s="172" t="s">
        <v>48</v>
      </c>
      <c r="E1116" s="173" t="s">
        <v>1044</v>
      </c>
      <c r="F1116" s="172">
        <v>395</v>
      </c>
      <c r="G1116" s="174">
        <v>43662</v>
      </c>
      <c r="H1116" s="175">
        <v>43670</v>
      </c>
      <c r="I1116" s="176">
        <v>395</v>
      </c>
    </row>
    <row r="1117" spans="1:9" x14ac:dyDescent="0.3">
      <c r="A1117" s="207">
        <v>496975</v>
      </c>
      <c r="B1117" s="213">
        <v>493525</v>
      </c>
      <c r="C1117" s="208" t="s">
        <v>475</v>
      </c>
      <c r="D1117" s="213" t="s">
        <v>48</v>
      </c>
      <c r="E1117" s="261">
        <v>1520541</v>
      </c>
      <c r="F1117" s="213">
        <v>388</v>
      </c>
      <c r="G1117" s="212">
        <v>43668</v>
      </c>
      <c r="H1117" s="212">
        <v>43663</v>
      </c>
      <c r="I1117" s="213">
        <v>388</v>
      </c>
    </row>
    <row r="1118" spans="1:9" x14ac:dyDescent="0.3">
      <c r="A1118" s="193">
        <v>496975</v>
      </c>
      <c r="B1118" s="152">
        <v>493525</v>
      </c>
      <c r="C1118" s="153" t="s">
        <v>475</v>
      </c>
      <c r="D1118" s="152" t="s">
        <v>48</v>
      </c>
      <c r="E1118" s="262">
        <v>1520645</v>
      </c>
      <c r="F1118" s="152">
        <v>48</v>
      </c>
      <c r="G1118" s="156">
        <v>43669</v>
      </c>
      <c r="H1118" s="156">
        <v>43663</v>
      </c>
      <c r="I1118" s="152">
        <v>48</v>
      </c>
    </row>
    <row r="1119" spans="1:9" x14ac:dyDescent="0.3">
      <c r="A1119" s="193">
        <v>496975</v>
      </c>
      <c r="B1119" s="152">
        <v>493525</v>
      </c>
      <c r="C1119" s="153" t="s">
        <v>475</v>
      </c>
      <c r="D1119" s="153" t="s">
        <v>48</v>
      </c>
      <c r="E1119" s="263">
        <v>1523190</v>
      </c>
      <c r="F1119" s="152">
        <v>25</v>
      </c>
      <c r="G1119" s="156">
        <v>43689</v>
      </c>
      <c r="H1119" s="156">
        <v>43684</v>
      </c>
      <c r="I1119" s="152">
        <v>25</v>
      </c>
    </row>
    <row r="1120" spans="1:9" x14ac:dyDescent="0.3">
      <c r="A1120" s="193">
        <v>496975</v>
      </c>
      <c r="B1120" s="152">
        <v>493525</v>
      </c>
      <c r="C1120" s="153" t="s">
        <v>475</v>
      </c>
      <c r="D1120" s="148" t="s">
        <v>483</v>
      </c>
      <c r="E1120" s="262" t="s">
        <v>1045</v>
      </c>
      <c r="F1120" s="152">
        <v>217</v>
      </c>
      <c r="G1120" s="156">
        <v>43671</v>
      </c>
      <c r="H1120" s="156">
        <v>43665</v>
      </c>
      <c r="I1120" s="152">
        <v>211</v>
      </c>
    </row>
    <row r="1121" spans="1:9" x14ac:dyDescent="0.3">
      <c r="A1121" s="193">
        <v>496975</v>
      </c>
      <c r="B1121" s="152">
        <v>493525</v>
      </c>
      <c r="C1121" s="153" t="s">
        <v>475</v>
      </c>
      <c r="D1121" s="148" t="s">
        <v>13</v>
      </c>
      <c r="E1121" s="263" t="s">
        <v>1046</v>
      </c>
      <c r="F1121" s="152">
        <v>18</v>
      </c>
      <c r="G1121" s="156">
        <v>43692</v>
      </c>
      <c r="H1121" s="156">
        <v>43686</v>
      </c>
      <c r="I1121" s="152">
        <v>18</v>
      </c>
    </row>
    <row r="1122" spans="1:9" x14ac:dyDescent="0.3">
      <c r="A1122" s="171">
        <v>496975</v>
      </c>
      <c r="B1122" s="176">
        <v>493525</v>
      </c>
      <c r="C1122" s="172" t="s">
        <v>475</v>
      </c>
      <c r="D1122" s="157" t="s">
        <v>13</v>
      </c>
      <c r="E1122" s="264" t="s">
        <v>1047</v>
      </c>
      <c r="F1122" s="176">
        <v>18</v>
      </c>
      <c r="G1122" s="175">
        <v>43702</v>
      </c>
      <c r="H1122" s="175">
        <v>43698</v>
      </c>
      <c r="I1122" s="176">
        <v>18</v>
      </c>
    </row>
    <row r="1123" spans="1:9" x14ac:dyDescent="0.3">
      <c r="A1123" s="171">
        <v>496975</v>
      </c>
      <c r="B1123" s="176">
        <v>493525</v>
      </c>
      <c r="C1123" s="172" t="s">
        <v>475</v>
      </c>
      <c r="D1123" s="157" t="s">
        <v>13</v>
      </c>
      <c r="E1123" s="264" t="s">
        <v>1048</v>
      </c>
      <c r="F1123" s="176">
        <v>18</v>
      </c>
      <c r="G1123" s="175">
        <v>43702</v>
      </c>
      <c r="H1123" s="175">
        <v>43698</v>
      </c>
      <c r="I1123" s="176">
        <v>18</v>
      </c>
    </row>
    <row r="1124" spans="1:9" x14ac:dyDescent="0.3">
      <c r="A1124" s="193">
        <v>496975</v>
      </c>
      <c r="B1124" s="152">
        <v>493525</v>
      </c>
      <c r="C1124" s="153" t="s">
        <v>475</v>
      </c>
      <c r="D1124" s="152" t="s">
        <v>481</v>
      </c>
      <c r="E1124" s="262" t="s">
        <v>1049</v>
      </c>
      <c r="F1124" s="152">
        <v>117</v>
      </c>
      <c r="G1124" s="156">
        <v>43671</v>
      </c>
      <c r="H1124" s="156">
        <v>43665</v>
      </c>
      <c r="I1124" s="152">
        <v>114</v>
      </c>
    </row>
    <row r="1125" spans="1:9" x14ac:dyDescent="0.3">
      <c r="A1125" s="193">
        <v>496975</v>
      </c>
      <c r="B1125" s="152">
        <v>493525</v>
      </c>
      <c r="C1125" s="153" t="s">
        <v>475</v>
      </c>
      <c r="D1125" s="148" t="s">
        <v>13</v>
      </c>
      <c r="E1125" s="263" t="s">
        <v>1050</v>
      </c>
      <c r="F1125" s="152">
        <v>400</v>
      </c>
      <c r="G1125" s="156">
        <v>43692</v>
      </c>
      <c r="H1125" s="156">
        <v>43686</v>
      </c>
      <c r="I1125" s="152">
        <v>383</v>
      </c>
    </row>
    <row r="1126" spans="1:9" x14ac:dyDescent="0.3">
      <c r="A1126" s="193">
        <v>496975</v>
      </c>
      <c r="B1126" s="152">
        <v>493525</v>
      </c>
      <c r="C1126" s="153" t="s">
        <v>475</v>
      </c>
      <c r="D1126" s="148" t="s">
        <v>13</v>
      </c>
      <c r="E1126" s="262" t="s">
        <v>1051</v>
      </c>
      <c r="F1126" s="152">
        <v>1252</v>
      </c>
      <c r="G1126" s="156">
        <v>43664</v>
      </c>
      <c r="H1126" s="156">
        <v>43665</v>
      </c>
      <c r="I1126" s="152">
        <v>1205</v>
      </c>
    </row>
    <row r="1127" spans="1:9" x14ac:dyDescent="0.3">
      <c r="A1127" s="193">
        <v>496975</v>
      </c>
      <c r="B1127" s="152">
        <v>493525</v>
      </c>
      <c r="C1127" s="153" t="s">
        <v>475</v>
      </c>
      <c r="D1127" s="148" t="s">
        <v>13</v>
      </c>
      <c r="E1127" s="198" t="s">
        <v>1052</v>
      </c>
      <c r="F1127" s="152">
        <v>164</v>
      </c>
      <c r="G1127" s="156">
        <v>43664</v>
      </c>
      <c r="H1127" s="156">
        <v>43665</v>
      </c>
      <c r="I1127" s="152">
        <v>159</v>
      </c>
    </row>
    <row r="1128" spans="1:9" x14ac:dyDescent="0.3">
      <c r="A1128" s="193">
        <v>496975</v>
      </c>
      <c r="B1128" s="152">
        <v>493525</v>
      </c>
      <c r="C1128" s="153" t="s">
        <v>475</v>
      </c>
      <c r="D1128" s="157" t="s">
        <v>13</v>
      </c>
      <c r="E1128" s="154" t="s">
        <v>1053</v>
      </c>
      <c r="F1128" s="152">
        <v>151</v>
      </c>
      <c r="G1128" s="156">
        <v>43674</v>
      </c>
      <c r="H1128" s="156">
        <v>43670</v>
      </c>
      <c r="I1128" s="152">
        <v>147</v>
      </c>
    </row>
    <row r="1129" spans="1:9" x14ac:dyDescent="0.3">
      <c r="A1129" s="193">
        <v>496975</v>
      </c>
      <c r="B1129" s="152">
        <v>493525</v>
      </c>
      <c r="C1129" s="153" t="s">
        <v>475</v>
      </c>
      <c r="D1129" s="157" t="s">
        <v>13</v>
      </c>
      <c r="E1129" s="154" t="s">
        <v>1054</v>
      </c>
      <c r="F1129" s="152">
        <v>159</v>
      </c>
      <c r="G1129" s="156">
        <v>43674</v>
      </c>
      <c r="H1129" s="156">
        <v>43670</v>
      </c>
      <c r="I1129" s="152">
        <v>154</v>
      </c>
    </row>
    <row r="1130" spans="1:9" x14ac:dyDescent="0.3">
      <c r="A1130" s="193">
        <v>496975</v>
      </c>
      <c r="B1130" s="152">
        <v>493525</v>
      </c>
      <c r="C1130" s="153" t="s">
        <v>475</v>
      </c>
      <c r="D1130" s="152" t="s">
        <v>48</v>
      </c>
      <c r="E1130" s="263" t="s">
        <v>1055</v>
      </c>
      <c r="F1130" s="152">
        <v>148</v>
      </c>
      <c r="G1130" s="156">
        <v>43668</v>
      </c>
      <c r="H1130" s="156">
        <v>43687</v>
      </c>
      <c r="I1130" s="152">
        <v>148</v>
      </c>
    </row>
    <row r="1131" spans="1:9" x14ac:dyDescent="0.3">
      <c r="A1131" s="193">
        <v>496975</v>
      </c>
      <c r="B1131" s="152">
        <v>493525</v>
      </c>
      <c r="C1131" s="153" t="s">
        <v>475</v>
      </c>
      <c r="D1131" s="152" t="s">
        <v>48</v>
      </c>
      <c r="E1131" s="263" t="s">
        <v>1056</v>
      </c>
      <c r="F1131" s="152">
        <v>620</v>
      </c>
      <c r="G1131" s="156">
        <v>43662</v>
      </c>
      <c r="H1131" s="156">
        <v>43678</v>
      </c>
      <c r="I1131" s="152">
        <v>620</v>
      </c>
    </row>
    <row r="1132" spans="1:9" x14ac:dyDescent="0.3">
      <c r="A1132" s="8">
        <v>432735</v>
      </c>
      <c r="B1132" s="8">
        <v>622085</v>
      </c>
      <c r="C1132" s="8" t="s">
        <v>475</v>
      </c>
      <c r="D1132" s="8" t="s">
        <v>48</v>
      </c>
      <c r="E1132" s="265">
        <v>1576655</v>
      </c>
      <c r="F1132" s="266">
        <v>125</v>
      </c>
      <c r="G1132" s="12">
        <v>43969</v>
      </c>
      <c r="H1132" s="12">
        <v>43977</v>
      </c>
      <c r="I1132" s="9">
        <v>125</v>
      </c>
    </row>
    <row r="1133" spans="1:9" x14ac:dyDescent="0.3">
      <c r="A1133" s="42">
        <v>432735</v>
      </c>
      <c r="B1133" s="42">
        <v>622085</v>
      </c>
      <c r="C1133" s="42" t="s">
        <v>475</v>
      </c>
      <c r="D1133" s="148" t="s">
        <v>483</v>
      </c>
      <c r="E1133" s="267" t="s">
        <v>1057</v>
      </c>
      <c r="F1133" s="268">
        <v>80</v>
      </c>
      <c r="G1133" s="44">
        <v>43972</v>
      </c>
      <c r="H1133" s="11">
        <v>43979</v>
      </c>
      <c r="I1133" s="9">
        <v>78</v>
      </c>
    </row>
    <row r="1134" spans="1:9" x14ac:dyDescent="0.3">
      <c r="A1134" s="8">
        <v>432735</v>
      </c>
      <c r="B1134" s="8">
        <v>622085</v>
      </c>
      <c r="C1134" s="8" t="s">
        <v>475</v>
      </c>
      <c r="D1134" s="8" t="s">
        <v>13</v>
      </c>
      <c r="E1134" s="265" t="s">
        <v>1058</v>
      </c>
      <c r="F1134" s="266">
        <v>686</v>
      </c>
      <c r="G1134" s="12">
        <v>43967</v>
      </c>
      <c r="H1134" s="12">
        <v>43981</v>
      </c>
      <c r="I1134" s="9">
        <v>671</v>
      </c>
    </row>
    <row r="1135" spans="1:9" x14ac:dyDescent="0.3">
      <c r="A1135" s="8">
        <v>432735</v>
      </c>
      <c r="B1135" s="8">
        <v>622085</v>
      </c>
      <c r="C1135" s="8" t="s">
        <v>475</v>
      </c>
      <c r="D1135" s="8" t="s">
        <v>13</v>
      </c>
      <c r="E1135" s="265" t="s">
        <v>1059</v>
      </c>
      <c r="F1135" s="266">
        <v>1005</v>
      </c>
      <c r="G1135" s="12">
        <v>43967</v>
      </c>
      <c r="H1135" s="12">
        <v>43981</v>
      </c>
      <c r="I1135" s="9">
        <v>1007</v>
      </c>
    </row>
    <row r="1136" spans="1:9" x14ac:dyDescent="0.3">
      <c r="A1136" s="48">
        <v>432735</v>
      </c>
      <c r="B1136" s="48">
        <v>622085</v>
      </c>
      <c r="C1136" s="48" t="s">
        <v>475</v>
      </c>
      <c r="D1136" s="8" t="s">
        <v>13</v>
      </c>
      <c r="E1136" s="269" t="s">
        <v>1060</v>
      </c>
      <c r="F1136" s="270">
        <v>1019</v>
      </c>
      <c r="G1136" s="51">
        <v>43972</v>
      </c>
      <c r="H1136" s="11">
        <v>43979</v>
      </c>
      <c r="I1136" s="9">
        <v>988</v>
      </c>
    </row>
    <row r="1137" spans="1:9" x14ac:dyDescent="0.3">
      <c r="A1137" s="8">
        <v>432735</v>
      </c>
      <c r="B1137" s="8">
        <v>622085</v>
      </c>
      <c r="C1137" s="8" t="s">
        <v>475</v>
      </c>
      <c r="D1137" s="8" t="s">
        <v>13</v>
      </c>
      <c r="E1137" s="265" t="s">
        <v>1061</v>
      </c>
      <c r="F1137" s="266">
        <v>710</v>
      </c>
      <c r="G1137" s="12">
        <v>43972</v>
      </c>
      <c r="H1137" s="11">
        <v>43979</v>
      </c>
      <c r="I1137" s="9">
        <v>689</v>
      </c>
    </row>
    <row r="1138" spans="1:9" x14ac:dyDescent="0.3">
      <c r="A1138" s="42">
        <v>432735</v>
      </c>
      <c r="B1138" s="42">
        <v>622085</v>
      </c>
      <c r="C1138" s="42" t="s">
        <v>475</v>
      </c>
      <c r="D1138" s="42" t="s">
        <v>481</v>
      </c>
      <c r="E1138" s="267" t="s">
        <v>1062</v>
      </c>
      <c r="F1138" s="268">
        <v>274</v>
      </c>
      <c r="G1138" s="44">
        <v>43972</v>
      </c>
      <c r="H1138" s="11">
        <v>43979</v>
      </c>
      <c r="I1138" s="9">
        <v>267</v>
      </c>
    </row>
    <row r="1139" spans="1:9" x14ac:dyDescent="0.3">
      <c r="A1139" s="271">
        <v>432735</v>
      </c>
      <c r="B1139" s="271">
        <v>622085</v>
      </c>
      <c r="C1139" s="271" t="s">
        <v>475</v>
      </c>
      <c r="D1139" s="271" t="s">
        <v>48</v>
      </c>
      <c r="E1139" s="272">
        <v>1575277</v>
      </c>
      <c r="F1139" s="273">
        <v>20</v>
      </c>
      <c r="G1139" s="274">
        <v>43990</v>
      </c>
      <c r="H1139" s="274">
        <v>43984</v>
      </c>
      <c r="I1139" s="9">
        <v>20</v>
      </c>
    </row>
    <row r="1140" spans="1:9" x14ac:dyDescent="0.3">
      <c r="A1140" s="100">
        <v>432735</v>
      </c>
      <c r="B1140" s="100">
        <v>622612</v>
      </c>
      <c r="C1140" s="100" t="s">
        <v>503</v>
      </c>
      <c r="D1140" s="100" t="s">
        <v>48</v>
      </c>
      <c r="E1140" s="275">
        <v>1576744</v>
      </c>
      <c r="F1140" s="100">
        <v>24</v>
      </c>
      <c r="G1140" s="103">
        <v>43965</v>
      </c>
      <c r="H1140" s="276">
        <v>43991</v>
      </c>
      <c r="I1140" s="9">
        <v>24</v>
      </c>
    </row>
    <row r="1141" spans="1:9" x14ac:dyDescent="0.3">
      <c r="A1141" s="8">
        <v>432735</v>
      </c>
      <c r="B1141" s="8">
        <v>622612</v>
      </c>
      <c r="C1141" s="8" t="s">
        <v>503</v>
      </c>
      <c r="D1141" s="148" t="s">
        <v>483</v>
      </c>
      <c r="E1141" s="265" t="s">
        <v>1063</v>
      </c>
      <c r="F1141" s="266">
        <v>30</v>
      </c>
      <c r="G1141" s="12">
        <v>43972</v>
      </c>
      <c r="H1141" s="11">
        <v>43979</v>
      </c>
      <c r="I1141" s="9">
        <v>30</v>
      </c>
    </row>
    <row r="1142" spans="1:9" x14ac:dyDescent="0.3">
      <c r="A1142" s="42">
        <v>432735</v>
      </c>
      <c r="B1142" s="42">
        <v>622612</v>
      </c>
      <c r="C1142" s="42" t="s">
        <v>503</v>
      </c>
      <c r="D1142" s="42" t="s">
        <v>481</v>
      </c>
      <c r="E1142" s="267" t="s">
        <v>1064</v>
      </c>
      <c r="F1142" s="268">
        <v>50</v>
      </c>
      <c r="G1142" s="44">
        <v>43972</v>
      </c>
      <c r="H1142" s="11">
        <v>43979</v>
      </c>
      <c r="I1142" s="9">
        <v>50</v>
      </c>
    </row>
    <row r="1143" spans="1:9" x14ac:dyDescent="0.3">
      <c r="A1143" s="13">
        <v>432735</v>
      </c>
      <c r="B1143" s="13">
        <v>622612</v>
      </c>
      <c r="C1143" s="13" t="s">
        <v>503</v>
      </c>
      <c r="D1143" s="8" t="s">
        <v>1065</v>
      </c>
      <c r="E1143" s="277" t="s">
        <v>1066</v>
      </c>
      <c r="F1143" s="278">
        <v>89</v>
      </c>
      <c r="G1143" s="34">
        <v>43967</v>
      </c>
      <c r="H1143" s="34">
        <v>43981</v>
      </c>
      <c r="I1143" s="9">
        <v>93</v>
      </c>
    </row>
    <row r="1144" spans="1:9" x14ac:dyDescent="0.3">
      <c r="A1144" s="13">
        <v>432735</v>
      </c>
      <c r="B1144" s="13">
        <v>622612</v>
      </c>
      <c r="C1144" s="13" t="s">
        <v>503</v>
      </c>
      <c r="D1144" s="13" t="s">
        <v>13</v>
      </c>
      <c r="E1144" s="277" t="s">
        <v>1067</v>
      </c>
      <c r="F1144" s="278">
        <v>12</v>
      </c>
      <c r="G1144" s="34">
        <v>43967</v>
      </c>
      <c r="H1144" s="34">
        <v>43981</v>
      </c>
      <c r="I1144" s="9">
        <v>12</v>
      </c>
    </row>
    <row r="1145" spans="1:9" x14ac:dyDescent="0.3">
      <c r="A1145" s="48">
        <v>432735</v>
      </c>
      <c r="B1145" s="48">
        <v>622612</v>
      </c>
      <c r="C1145" s="48" t="s">
        <v>503</v>
      </c>
      <c r="D1145" s="48" t="s">
        <v>13</v>
      </c>
      <c r="E1145" s="269" t="s">
        <v>1068</v>
      </c>
      <c r="F1145" s="270">
        <v>19</v>
      </c>
      <c r="G1145" s="51">
        <v>43972</v>
      </c>
      <c r="H1145" s="11">
        <v>43979</v>
      </c>
      <c r="I1145" s="9">
        <v>19</v>
      </c>
    </row>
    <row r="1146" spans="1:9" x14ac:dyDescent="0.3">
      <c r="A1146" s="8">
        <v>432735</v>
      </c>
      <c r="B1146" s="8">
        <v>622612</v>
      </c>
      <c r="C1146" s="8" t="s">
        <v>503</v>
      </c>
      <c r="D1146" s="8" t="s">
        <v>13</v>
      </c>
      <c r="E1146" s="265" t="s">
        <v>1069</v>
      </c>
      <c r="F1146" s="266">
        <v>38</v>
      </c>
      <c r="G1146" s="12">
        <v>43972</v>
      </c>
      <c r="H1146" s="11">
        <v>43979</v>
      </c>
      <c r="I1146" s="9">
        <v>38</v>
      </c>
    </row>
    <row r="1147" spans="1:9" x14ac:dyDescent="0.3">
      <c r="A1147" s="279">
        <v>432735</v>
      </c>
      <c r="B1147" s="279"/>
      <c r="C1147" s="279"/>
      <c r="D1147" s="279" t="s">
        <v>47</v>
      </c>
      <c r="E1147" s="280">
        <v>4251</v>
      </c>
      <c r="F1147" s="279">
        <f>SUM(F1132:F1146)</f>
        <v>4181</v>
      </c>
      <c r="G1147" s="279">
        <f>F1147-E1147</f>
        <v>-70</v>
      </c>
      <c r="H1147" s="281"/>
      <c r="I1147" s="279">
        <f>SUM(I1132:I1146)</f>
        <v>4111</v>
      </c>
    </row>
    <row r="1148" spans="1:9" x14ac:dyDescent="0.3">
      <c r="A1148" s="266">
        <v>523033</v>
      </c>
      <c r="B1148" s="266">
        <v>621928</v>
      </c>
      <c r="C1148" s="8" t="s">
        <v>475</v>
      </c>
      <c r="D1148" s="8" t="s">
        <v>1065</v>
      </c>
      <c r="E1148" s="265" t="s">
        <v>1070</v>
      </c>
      <c r="F1148" s="8">
        <v>788</v>
      </c>
      <c r="G1148" s="31">
        <v>43967</v>
      </c>
      <c r="H1148" s="12">
        <v>43998</v>
      </c>
      <c r="I1148" s="9">
        <v>733</v>
      </c>
    </row>
    <row r="1149" spans="1:9" x14ac:dyDescent="0.3">
      <c r="A1149" s="8">
        <v>523033</v>
      </c>
      <c r="B1149" s="8">
        <v>621928</v>
      </c>
      <c r="C1149" s="8" t="s">
        <v>475</v>
      </c>
      <c r="D1149" s="148" t="s">
        <v>483</v>
      </c>
      <c r="E1149" s="265" t="s">
        <v>1071</v>
      </c>
      <c r="F1149" s="8">
        <v>84</v>
      </c>
      <c r="G1149" s="31">
        <v>43972</v>
      </c>
      <c r="H1149" s="12">
        <v>44011</v>
      </c>
      <c r="I1149" s="9">
        <v>82</v>
      </c>
    </row>
    <row r="1150" spans="1:9" x14ac:dyDescent="0.3">
      <c r="A1150" s="279">
        <v>523033</v>
      </c>
      <c r="B1150" s="279"/>
      <c r="C1150" s="279"/>
      <c r="D1150" s="279" t="s">
        <v>47</v>
      </c>
      <c r="E1150" s="280">
        <v>872</v>
      </c>
      <c r="F1150" s="279">
        <f>SUM(F1148:F1149)</f>
        <v>872</v>
      </c>
      <c r="G1150" s="279">
        <f>F1150-E1150</f>
        <v>0</v>
      </c>
      <c r="H1150" s="281"/>
      <c r="I1150" s="279">
        <f>SUM(I1148:I1149)</f>
        <v>815</v>
      </c>
    </row>
    <row r="1151" spans="1:9" x14ac:dyDescent="0.3">
      <c r="A1151" s="266">
        <v>523033</v>
      </c>
      <c r="B1151" s="266">
        <v>622121</v>
      </c>
      <c r="C1151" s="8" t="s">
        <v>475</v>
      </c>
      <c r="D1151" s="8" t="s">
        <v>48</v>
      </c>
      <c r="E1151" s="265">
        <v>1576640</v>
      </c>
      <c r="F1151" s="266">
        <v>130</v>
      </c>
      <c r="G1151" s="12">
        <v>43969</v>
      </c>
      <c r="H1151" s="12">
        <v>43977</v>
      </c>
      <c r="I1151" s="9">
        <v>130</v>
      </c>
    </row>
    <row r="1152" spans="1:9" x14ac:dyDescent="0.3">
      <c r="A1152" s="8">
        <v>523033</v>
      </c>
      <c r="B1152" s="8">
        <v>622121</v>
      </c>
      <c r="C1152" s="8" t="s">
        <v>475</v>
      </c>
      <c r="D1152" s="8" t="s">
        <v>48</v>
      </c>
      <c r="E1152" s="265">
        <v>1576721</v>
      </c>
      <c r="F1152" s="8">
        <v>24</v>
      </c>
      <c r="G1152" s="12">
        <v>43965</v>
      </c>
      <c r="H1152" s="12">
        <v>43977</v>
      </c>
      <c r="I1152" s="9">
        <v>24</v>
      </c>
    </row>
    <row r="1153" spans="1:9" x14ac:dyDescent="0.3">
      <c r="A1153" s="13">
        <v>523033</v>
      </c>
      <c r="B1153" s="13">
        <v>622121</v>
      </c>
      <c r="C1153" s="13" t="s">
        <v>475</v>
      </c>
      <c r="D1153" s="13" t="s">
        <v>13</v>
      </c>
      <c r="E1153" s="277" t="s">
        <v>1072</v>
      </c>
      <c r="F1153" s="278">
        <v>194</v>
      </c>
      <c r="G1153" s="34">
        <v>43967</v>
      </c>
      <c r="H1153" s="34">
        <v>43981</v>
      </c>
      <c r="I1153" s="24">
        <v>200</v>
      </c>
    </row>
    <row r="1154" spans="1:9" x14ac:dyDescent="0.3">
      <c r="A1154" s="8">
        <v>523033</v>
      </c>
      <c r="B1154" s="8">
        <v>622121</v>
      </c>
      <c r="C1154" s="8" t="s">
        <v>475</v>
      </c>
      <c r="D1154" s="8" t="s">
        <v>13</v>
      </c>
      <c r="E1154" s="265" t="s">
        <v>1073</v>
      </c>
      <c r="F1154" s="266">
        <v>183</v>
      </c>
      <c r="G1154" s="12">
        <v>43972</v>
      </c>
      <c r="H1154" s="12">
        <v>43980</v>
      </c>
      <c r="I1154" s="9">
        <v>189</v>
      </c>
    </row>
    <row r="1155" spans="1:9" x14ac:dyDescent="0.3">
      <c r="A1155" s="8">
        <v>523033</v>
      </c>
      <c r="B1155" s="8">
        <v>622121</v>
      </c>
      <c r="C1155" s="8" t="s">
        <v>475</v>
      </c>
      <c r="D1155" s="8" t="s">
        <v>13</v>
      </c>
      <c r="E1155" s="265" t="s">
        <v>1074</v>
      </c>
      <c r="F1155" s="266">
        <v>137</v>
      </c>
      <c r="G1155" s="12">
        <v>43972</v>
      </c>
      <c r="H1155" s="12">
        <v>43980</v>
      </c>
      <c r="I1155" s="9">
        <v>140</v>
      </c>
    </row>
    <row r="1156" spans="1:9" x14ac:dyDescent="0.3">
      <c r="A1156" s="13">
        <v>523033</v>
      </c>
      <c r="B1156" s="13">
        <v>622121</v>
      </c>
      <c r="C1156" s="13" t="s">
        <v>475</v>
      </c>
      <c r="D1156" s="8" t="s">
        <v>1065</v>
      </c>
      <c r="E1156" s="277" t="s">
        <v>1075</v>
      </c>
      <c r="F1156" s="278">
        <v>2462</v>
      </c>
      <c r="G1156" s="34">
        <v>43967</v>
      </c>
      <c r="H1156" s="34">
        <v>43981</v>
      </c>
      <c r="I1156" s="9">
        <v>2427</v>
      </c>
    </row>
    <row r="1157" spans="1:9" x14ac:dyDescent="0.3">
      <c r="A1157" s="13">
        <v>523033</v>
      </c>
      <c r="B1157" s="13">
        <v>622121</v>
      </c>
      <c r="C1157" s="13" t="s">
        <v>475</v>
      </c>
      <c r="D1157" s="13" t="s">
        <v>481</v>
      </c>
      <c r="E1157" s="277" t="s">
        <v>1076</v>
      </c>
      <c r="F1157" s="278">
        <v>58</v>
      </c>
      <c r="G1157" s="34">
        <v>43972</v>
      </c>
      <c r="H1157" s="34">
        <v>43980</v>
      </c>
      <c r="I1157" s="24">
        <v>58</v>
      </c>
    </row>
    <row r="1158" spans="1:9" x14ac:dyDescent="0.3">
      <c r="A1158" s="13">
        <v>523033</v>
      </c>
      <c r="B1158" s="13">
        <v>622121</v>
      </c>
      <c r="C1158" s="13" t="s">
        <v>475</v>
      </c>
      <c r="D1158" s="148" t="s">
        <v>483</v>
      </c>
      <c r="E1158" s="277" t="s">
        <v>1077</v>
      </c>
      <c r="F1158" s="278">
        <v>268</v>
      </c>
      <c r="G1158" s="34">
        <v>43972</v>
      </c>
      <c r="H1158" s="34">
        <v>43980</v>
      </c>
      <c r="I1158" s="24">
        <v>275</v>
      </c>
    </row>
    <row r="1159" spans="1:9" x14ac:dyDescent="0.3">
      <c r="A1159" s="13">
        <v>523033</v>
      </c>
      <c r="B1159" s="13">
        <v>622121</v>
      </c>
      <c r="C1159" s="13" t="s">
        <v>475</v>
      </c>
      <c r="D1159" s="13" t="s">
        <v>48</v>
      </c>
      <c r="E1159" s="277" t="s">
        <v>1078</v>
      </c>
      <c r="F1159" s="278">
        <v>48</v>
      </c>
      <c r="G1159" s="34">
        <v>43969</v>
      </c>
      <c r="H1159" s="34">
        <v>43984</v>
      </c>
      <c r="I1159" s="24">
        <v>48</v>
      </c>
    </row>
    <row r="1160" spans="1:9" x14ac:dyDescent="0.3">
      <c r="A1160" s="8">
        <v>523033</v>
      </c>
      <c r="B1160" s="8">
        <v>622121</v>
      </c>
      <c r="C1160" s="8" t="s">
        <v>475</v>
      </c>
      <c r="D1160" s="8" t="s">
        <v>48</v>
      </c>
      <c r="E1160" s="265" t="s">
        <v>1079</v>
      </c>
      <c r="F1160" s="8">
        <v>488</v>
      </c>
      <c r="G1160" s="12">
        <v>43970</v>
      </c>
      <c r="H1160" s="282">
        <v>43977</v>
      </c>
      <c r="I1160" s="9">
        <v>488</v>
      </c>
    </row>
    <row r="1161" spans="1:9" x14ac:dyDescent="0.3">
      <c r="A1161" s="8">
        <v>523033</v>
      </c>
      <c r="B1161" s="8">
        <v>622121</v>
      </c>
      <c r="C1161" s="8" t="s">
        <v>475</v>
      </c>
      <c r="D1161" s="8" t="s">
        <v>48</v>
      </c>
      <c r="E1161" s="265" t="s">
        <v>1080</v>
      </c>
      <c r="F1161" s="8">
        <v>14</v>
      </c>
      <c r="G1161" s="12">
        <v>43970</v>
      </c>
      <c r="H1161" s="282">
        <v>43977</v>
      </c>
      <c r="I1161" s="9">
        <v>14</v>
      </c>
    </row>
    <row r="1162" spans="1:9" x14ac:dyDescent="0.3">
      <c r="A1162" s="13">
        <v>523033</v>
      </c>
      <c r="B1162" s="13">
        <v>622121</v>
      </c>
      <c r="C1162" s="13" t="s">
        <v>475</v>
      </c>
      <c r="D1162" s="271" t="s">
        <v>48</v>
      </c>
      <c r="E1162" s="277">
        <v>1575305</v>
      </c>
      <c r="F1162" s="278">
        <v>20</v>
      </c>
      <c r="G1162" s="34">
        <v>43990</v>
      </c>
      <c r="H1162" s="34">
        <v>43984</v>
      </c>
      <c r="I1162" s="24">
        <v>20</v>
      </c>
    </row>
    <row r="1163" spans="1:9" x14ac:dyDescent="0.3">
      <c r="A1163" s="279">
        <v>523033</v>
      </c>
      <c r="B1163" s="279"/>
      <c r="C1163" s="279"/>
      <c r="D1163" s="279" t="s">
        <v>47</v>
      </c>
      <c r="E1163" s="280">
        <v>4078</v>
      </c>
      <c r="F1163" s="279">
        <f>SUM(F1151:F1162)</f>
        <v>4026</v>
      </c>
      <c r="G1163" s="279">
        <f>F1163-E1163</f>
        <v>-52</v>
      </c>
      <c r="H1163" s="281"/>
      <c r="I1163" s="279">
        <f>SUM(I1151:I1162)</f>
        <v>4013</v>
      </c>
    </row>
    <row r="1164" spans="1:9" x14ac:dyDescent="0.3">
      <c r="A1164" s="283">
        <v>523142</v>
      </c>
      <c r="B1164" s="118">
        <v>566883</v>
      </c>
      <c r="C1164" s="118" t="s">
        <v>475</v>
      </c>
      <c r="D1164" s="118" t="s">
        <v>48</v>
      </c>
      <c r="E1164" s="135">
        <v>1576616</v>
      </c>
      <c r="F1164" s="120">
        <v>138</v>
      </c>
      <c r="G1164" s="91">
        <v>43988</v>
      </c>
      <c r="H1164" s="27">
        <v>43984</v>
      </c>
      <c r="I1164" s="24">
        <v>138</v>
      </c>
    </row>
    <row r="1165" spans="1:9" x14ac:dyDescent="0.3">
      <c r="A1165" s="13">
        <v>523142</v>
      </c>
      <c r="B1165" s="13">
        <v>566883</v>
      </c>
      <c r="C1165" s="13" t="s">
        <v>475</v>
      </c>
      <c r="D1165" s="13" t="s">
        <v>48</v>
      </c>
      <c r="E1165" s="63">
        <v>1576659</v>
      </c>
      <c r="F1165" s="13">
        <v>68</v>
      </c>
      <c r="G1165" s="34">
        <v>43986</v>
      </c>
      <c r="H1165" s="34">
        <v>43991</v>
      </c>
      <c r="I1165" s="24">
        <v>68</v>
      </c>
    </row>
    <row r="1166" spans="1:9" x14ac:dyDescent="0.3">
      <c r="A1166" s="931">
        <v>523142</v>
      </c>
      <c r="B1166" s="931">
        <v>566883</v>
      </c>
      <c r="C1166" s="931" t="s">
        <v>475</v>
      </c>
      <c r="D1166" s="931" t="s">
        <v>48</v>
      </c>
      <c r="E1166" s="972">
        <v>1581127</v>
      </c>
      <c r="F1166" s="931">
        <v>12</v>
      </c>
      <c r="G1166" s="933">
        <v>43993</v>
      </c>
      <c r="H1166" s="27">
        <v>43984</v>
      </c>
      <c r="I1166" s="24">
        <v>12</v>
      </c>
    </row>
    <row r="1167" spans="1:9" x14ac:dyDescent="0.3">
      <c r="A1167" s="13">
        <v>523142</v>
      </c>
      <c r="B1167" s="13">
        <v>566883</v>
      </c>
      <c r="C1167" s="13" t="s">
        <v>475</v>
      </c>
      <c r="D1167" s="13" t="s">
        <v>48</v>
      </c>
      <c r="E1167" s="63">
        <v>1581128</v>
      </c>
      <c r="F1167" s="284">
        <v>30</v>
      </c>
      <c r="G1167" s="34">
        <v>43995</v>
      </c>
      <c r="H1167" s="27">
        <v>43991</v>
      </c>
      <c r="I1167" s="24">
        <v>30</v>
      </c>
    </row>
    <row r="1168" spans="1:9" x14ac:dyDescent="0.3">
      <c r="A1168" s="13">
        <v>523142</v>
      </c>
      <c r="B1168" s="13">
        <v>566883</v>
      </c>
      <c r="C1168" s="13" t="s">
        <v>475</v>
      </c>
      <c r="D1168" s="13" t="s">
        <v>48</v>
      </c>
      <c r="E1168" s="63" t="s">
        <v>1081</v>
      </c>
      <c r="F1168" s="284">
        <v>168</v>
      </c>
      <c r="G1168" s="34">
        <v>43995</v>
      </c>
      <c r="H1168" s="34">
        <v>43991</v>
      </c>
      <c r="I1168" s="24">
        <v>168</v>
      </c>
    </row>
    <row r="1169" spans="1:9" x14ac:dyDescent="0.3">
      <c r="A1169" s="13">
        <v>523142</v>
      </c>
      <c r="B1169" s="13">
        <v>566883</v>
      </c>
      <c r="C1169" s="13" t="s">
        <v>475</v>
      </c>
      <c r="D1169" s="13" t="s">
        <v>48</v>
      </c>
      <c r="E1169" s="63" t="s">
        <v>1082</v>
      </c>
      <c r="F1169" s="278">
        <v>530</v>
      </c>
      <c r="G1169" s="34">
        <v>43998</v>
      </c>
      <c r="H1169" s="34">
        <v>43991</v>
      </c>
      <c r="I1169" s="24">
        <v>530</v>
      </c>
    </row>
    <row r="1170" spans="1:9" x14ac:dyDescent="0.3">
      <c r="A1170" s="118">
        <v>523142</v>
      </c>
      <c r="B1170" s="118">
        <v>566883</v>
      </c>
      <c r="C1170" s="118" t="s">
        <v>475</v>
      </c>
      <c r="D1170" s="118" t="s">
        <v>48</v>
      </c>
      <c r="E1170" s="135" t="s">
        <v>1083</v>
      </c>
      <c r="F1170" s="283">
        <v>530</v>
      </c>
      <c r="G1170" s="34">
        <v>43991</v>
      </c>
      <c r="H1170" s="34">
        <v>43991</v>
      </c>
      <c r="I1170" s="24">
        <v>530</v>
      </c>
    </row>
    <row r="1171" spans="1:9" x14ac:dyDescent="0.3">
      <c r="A1171" s="8">
        <v>523142</v>
      </c>
      <c r="B1171" s="8">
        <v>566883</v>
      </c>
      <c r="C1171" s="8" t="s">
        <v>475</v>
      </c>
      <c r="D1171" s="8" t="s">
        <v>1065</v>
      </c>
      <c r="E1171" s="32" t="s">
        <v>1084</v>
      </c>
      <c r="F1171" s="266">
        <v>660</v>
      </c>
      <c r="G1171" s="11">
        <v>44009</v>
      </c>
      <c r="H1171" s="11">
        <v>44005</v>
      </c>
      <c r="I1171" s="9">
        <v>649</v>
      </c>
    </row>
    <row r="1172" spans="1:9" x14ac:dyDescent="0.3">
      <c r="A1172" s="8">
        <v>523142</v>
      </c>
      <c r="B1172" s="8">
        <v>566883</v>
      </c>
      <c r="C1172" s="8" t="s">
        <v>475</v>
      </c>
      <c r="D1172" s="148" t="s">
        <v>483</v>
      </c>
      <c r="E1172" s="32" t="s">
        <v>1085</v>
      </c>
      <c r="F1172" s="266">
        <v>95</v>
      </c>
      <c r="G1172" s="11">
        <v>44014</v>
      </c>
      <c r="H1172" s="11">
        <v>44008</v>
      </c>
      <c r="I1172" s="9">
        <v>92</v>
      </c>
    </row>
    <row r="1173" spans="1:9" x14ac:dyDescent="0.3">
      <c r="A1173" s="24">
        <v>523142</v>
      </c>
      <c r="B1173" s="24">
        <v>566883</v>
      </c>
      <c r="C1173" s="24" t="s">
        <v>475</v>
      </c>
      <c r="D1173" s="13" t="s">
        <v>13</v>
      </c>
      <c r="E1173" s="25" t="s">
        <v>1086</v>
      </c>
      <c r="F1173" s="285">
        <f>281+279+215</f>
        <v>775</v>
      </c>
      <c r="G1173" s="27">
        <v>44009</v>
      </c>
      <c r="H1173" s="27">
        <v>44012</v>
      </c>
      <c r="I1173" s="286">
        <v>765</v>
      </c>
    </row>
    <row r="1174" spans="1:9" x14ac:dyDescent="0.3">
      <c r="A1174" s="9">
        <v>523142</v>
      </c>
      <c r="B1174" s="9">
        <v>566883</v>
      </c>
      <c r="C1174" s="9" t="s">
        <v>475</v>
      </c>
      <c r="D1174" s="9" t="s">
        <v>481</v>
      </c>
      <c r="E1174" s="15" t="s">
        <v>1087</v>
      </c>
      <c r="F1174" s="287">
        <v>70</v>
      </c>
      <c r="G1174" s="11">
        <v>44014</v>
      </c>
      <c r="H1174" s="11">
        <v>44008</v>
      </c>
      <c r="I1174" s="9">
        <v>68</v>
      </c>
    </row>
    <row r="1175" spans="1:9" x14ac:dyDescent="0.3">
      <c r="A1175" s="13">
        <v>523142</v>
      </c>
      <c r="B1175" s="13">
        <v>566883</v>
      </c>
      <c r="C1175" s="13" t="s">
        <v>475</v>
      </c>
      <c r="D1175" s="8" t="s">
        <v>1065</v>
      </c>
      <c r="E1175" s="63" t="s">
        <v>1088</v>
      </c>
      <c r="F1175" s="278">
        <v>533</v>
      </c>
      <c r="G1175" s="27">
        <v>44016</v>
      </c>
      <c r="H1175" s="27">
        <v>44012</v>
      </c>
      <c r="I1175" s="24">
        <v>538</v>
      </c>
    </row>
    <row r="1176" spans="1:9" x14ac:dyDescent="0.3">
      <c r="A1176" s="13">
        <v>523142</v>
      </c>
      <c r="B1176" s="13">
        <v>566883</v>
      </c>
      <c r="C1176" s="13" t="s">
        <v>475</v>
      </c>
      <c r="D1176" s="148" t="s">
        <v>483</v>
      </c>
      <c r="E1176" s="63" t="s">
        <v>1089</v>
      </c>
      <c r="F1176" s="278">
        <v>90</v>
      </c>
      <c r="G1176" s="27">
        <v>44021</v>
      </c>
      <c r="H1176" s="27">
        <v>44022</v>
      </c>
      <c r="I1176" s="24">
        <v>92</v>
      </c>
    </row>
    <row r="1177" spans="1:9" x14ac:dyDescent="0.3">
      <c r="A1177" s="8">
        <v>523142</v>
      </c>
      <c r="B1177" s="8">
        <v>566883</v>
      </c>
      <c r="C1177" s="8" t="s">
        <v>475</v>
      </c>
      <c r="D1177" s="8" t="s">
        <v>1065</v>
      </c>
      <c r="E1177" s="17" t="s">
        <v>1090</v>
      </c>
      <c r="F1177" s="288">
        <v>646</v>
      </c>
      <c r="G1177" s="11">
        <v>44044</v>
      </c>
      <c r="H1177" s="11">
        <v>44040</v>
      </c>
      <c r="I1177" s="9">
        <v>618</v>
      </c>
    </row>
    <row r="1178" spans="1:9" x14ac:dyDescent="0.3">
      <c r="A1178" s="9">
        <v>523142</v>
      </c>
      <c r="B1178" s="9">
        <v>566883</v>
      </c>
      <c r="C1178" s="9" t="s">
        <v>475</v>
      </c>
      <c r="D1178" s="9" t="s">
        <v>481</v>
      </c>
      <c r="E1178" s="10" t="s">
        <v>1091</v>
      </c>
      <c r="F1178" s="287">
        <v>241</v>
      </c>
      <c r="G1178" s="11">
        <v>44049</v>
      </c>
      <c r="H1178" s="11">
        <v>44042</v>
      </c>
      <c r="I1178" s="9">
        <v>241</v>
      </c>
    </row>
    <row r="1179" spans="1:9" x14ac:dyDescent="0.3">
      <c r="A1179" s="8">
        <v>523142</v>
      </c>
      <c r="B1179" s="8">
        <v>566883</v>
      </c>
      <c r="C1179" s="8" t="s">
        <v>475</v>
      </c>
      <c r="D1179" s="148" t="s">
        <v>483</v>
      </c>
      <c r="E1179" s="17" t="s">
        <v>1092</v>
      </c>
      <c r="F1179" s="266">
        <v>119</v>
      </c>
      <c r="G1179" s="11">
        <v>44049</v>
      </c>
      <c r="H1179" s="11">
        <v>44042</v>
      </c>
      <c r="I1179" s="9">
        <v>116</v>
      </c>
    </row>
    <row r="1180" spans="1:9" x14ac:dyDescent="0.3">
      <c r="A1180" s="24">
        <v>523142</v>
      </c>
      <c r="B1180" s="24">
        <v>566883</v>
      </c>
      <c r="C1180" s="24" t="s">
        <v>475</v>
      </c>
      <c r="D1180" s="24" t="s">
        <v>481</v>
      </c>
      <c r="E1180" s="25" t="s">
        <v>1093</v>
      </c>
      <c r="F1180" s="289">
        <v>168</v>
      </c>
      <c r="G1180" s="27">
        <v>44021</v>
      </c>
      <c r="H1180" s="27">
        <v>44015</v>
      </c>
      <c r="I1180" s="24">
        <v>172</v>
      </c>
    </row>
    <row r="1181" spans="1:9" x14ac:dyDescent="0.3">
      <c r="A1181" s="9">
        <v>523142</v>
      </c>
      <c r="B1181" s="9">
        <v>566883</v>
      </c>
      <c r="C1181" s="9" t="s">
        <v>475</v>
      </c>
      <c r="D1181" s="13" t="s">
        <v>13</v>
      </c>
      <c r="E1181" s="290" t="s">
        <v>1094</v>
      </c>
      <c r="F1181" s="291">
        <f>976+1004+691-1000</f>
        <v>1671</v>
      </c>
      <c r="G1181" s="11">
        <v>44044</v>
      </c>
      <c r="H1181" s="11">
        <v>44040</v>
      </c>
      <c r="I1181" s="9">
        <v>1658</v>
      </c>
    </row>
    <row r="1182" spans="1:9" x14ac:dyDescent="0.3">
      <c r="A1182" s="8">
        <v>523142</v>
      </c>
      <c r="B1182" s="8">
        <v>566883</v>
      </c>
      <c r="C1182" s="8" t="s">
        <v>475</v>
      </c>
      <c r="D1182" s="8" t="s">
        <v>1065</v>
      </c>
      <c r="E1182" s="292" t="s">
        <v>1095</v>
      </c>
      <c r="F1182" s="288">
        <v>1000</v>
      </c>
      <c r="G1182" s="11">
        <v>44051</v>
      </c>
      <c r="H1182" s="11">
        <v>44047</v>
      </c>
      <c r="I1182" s="9">
        <v>967</v>
      </c>
    </row>
    <row r="1183" spans="1:9" x14ac:dyDescent="0.3">
      <c r="A1183" s="24">
        <v>523142</v>
      </c>
      <c r="B1183" s="24">
        <v>566883</v>
      </c>
      <c r="C1183" s="24" t="s">
        <v>475</v>
      </c>
      <c r="D1183" s="13" t="s">
        <v>13</v>
      </c>
      <c r="E1183" s="25" t="s">
        <v>1096</v>
      </c>
      <c r="F1183" s="293">
        <f>630+704+434</f>
        <v>1768</v>
      </c>
      <c r="G1183" s="27">
        <v>44016</v>
      </c>
      <c r="H1183" s="27">
        <v>44026</v>
      </c>
      <c r="I1183" s="286">
        <v>1820</v>
      </c>
    </row>
    <row r="1184" spans="1:9" x14ac:dyDescent="0.3">
      <c r="A1184" s="118">
        <v>523142</v>
      </c>
      <c r="B1184" s="118">
        <v>566883</v>
      </c>
      <c r="C1184" s="118" t="s">
        <v>475</v>
      </c>
      <c r="D1184" s="118" t="s">
        <v>481</v>
      </c>
      <c r="E1184" s="294" t="s">
        <v>1097</v>
      </c>
      <c r="F1184" s="118">
        <v>138</v>
      </c>
      <c r="G1184" s="91">
        <v>43993</v>
      </c>
      <c r="H1184" s="91">
        <v>43987</v>
      </c>
      <c r="I1184" s="24">
        <v>135</v>
      </c>
    </row>
    <row r="1185" spans="1:9" x14ac:dyDescent="0.3">
      <c r="A1185" s="13">
        <v>523142</v>
      </c>
      <c r="B1185" s="13">
        <v>566883</v>
      </c>
      <c r="C1185" s="13" t="s">
        <v>475</v>
      </c>
      <c r="D1185" s="13" t="s">
        <v>481</v>
      </c>
      <c r="E1185" s="295" t="s">
        <v>1098</v>
      </c>
      <c r="F1185" s="13">
        <v>139</v>
      </c>
      <c r="G1185" s="34">
        <v>44000</v>
      </c>
      <c r="H1185" s="34">
        <v>43994</v>
      </c>
      <c r="I1185" s="24">
        <v>136</v>
      </c>
    </row>
    <row r="1186" spans="1:9" x14ac:dyDescent="0.3">
      <c r="A1186" s="931">
        <v>523142</v>
      </c>
      <c r="B1186" s="931">
        <v>566883</v>
      </c>
      <c r="C1186" s="931" t="s">
        <v>475</v>
      </c>
      <c r="D1186" s="148" t="s">
        <v>483</v>
      </c>
      <c r="E1186" s="973" t="s">
        <v>1099</v>
      </c>
      <c r="F1186" s="931">
        <v>121</v>
      </c>
      <c r="G1186" s="933">
        <v>43993</v>
      </c>
      <c r="H1186" s="933">
        <v>43987</v>
      </c>
      <c r="I1186" s="24">
        <v>118</v>
      </c>
    </row>
    <row r="1187" spans="1:9" x14ac:dyDescent="0.3">
      <c r="A1187" s="13">
        <v>523142</v>
      </c>
      <c r="B1187" s="13">
        <v>566883</v>
      </c>
      <c r="C1187" s="13" t="s">
        <v>475</v>
      </c>
      <c r="D1187" s="42" t="s">
        <v>481</v>
      </c>
      <c r="E1187" s="295" t="s">
        <v>1100</v>
      </c>
      <c r="F1187" s="13">
        <v>269</v>
      </c>
      <c r="G1187" s="34">
        <v>44000</v>
      </c>
      <c r="H1187" s="34">
        <v>43994</v>
      </c>
      <c r="I1187" s="24">
        <v>266</v>
      </c>
    </row>
    <row r="1188" spans="1:9" x14ac:dyDescent="0.3">
      <c r="A1188" s="931">
        <v>523142</v>
      </c>
      <c r="B1188" s="931">
        <v>566883</v>
      </c>
      <c r="C1188" s="931" t="s">
        <v>475</v>
      </c>
      <c r="D1188" s="13" t="s">
        <v>13</v>
      </c>
      <c r="E1188" s="973" t="s">
        <v>1101</v>
      </c>
      <c r="F1188" s="931">
        <v>864</v>
      </c>
      <c r="G1188" s="933">
        <v>43988</v>
      </c>
      <c r="H1188" s="933">
        <v>43984</v>
      </c>
      <c r="I1188" s="24">
        <v>864</v>
      </c>
    </row>
    <row r="1189" spans="1:9" x14ac:dyDescent="0.3">
      <c r="A1189" s="13">
        <v>523142</v>
      </c>
      <c r="B1189" s="13">
        <v>566883</v>
      </c>
      <c r="C1189" s="13" t="s">
        <v>475</v>
      </c>
      <c r="D1189" s="13" t="s">
        <v>13</v>
      </c>
      <c r="E1189" s="295" t="s">
        <v>1102</v>
      </c>
      <c r="F1189" s="13">
        <v>594</v>
      </c>
      <c r="G1189" s="34">
        <v>43995</v>
      </c>
      <c r="H1189" s="34">
        <v>43991</v>
      </c>
      <c r="I1189" s="24">
        <v>588</v>
      </c>
    </row>
    <row r="1190" spans="1:9" x14ac:dyDescent="0.3">
      <c r="A1190" s="931">
        <v>523142</v>
      </c>
      <c r="B1190" s="931">
        <v>566883</v>
      </c>
      <c r="C1190" s="931" t="s">
        <v>475</v>
      </c>
      <c r="D1190" s="48" t="s">
        <v>13</v>
      </c>
      <c r="E1190" s="973" t="s">
        <v>1103</v>
      </c>
      <c r="F1190" s="931">
        <v>885</v>
      </c>
      <c r="G1190" s="933">
        <v>43993</v>
      </c>
      <c r="H1190" s="933">
        <v>43987</v>
      </c>
      <c r="I1190" s="24">
        <v>868</v>
      </c>
    </row>
    <row r="1191" spans="1:9" x14ac:dyDescent="0.3">
      <c r="A1191" s="13">
        <v>523142</v>
      </c>
      <c r="B1191" s="13">
        <v>566883</v>
      </c>
      <c r="C1191" s="13" t="s">
        <v>475</v>
      </c>
      <c r="D1191" s="48" t="s">
        <v>13</v>
      </c>
      <c r="E1191" s="295" t="s">
        <v>1104</v>
      </c>
      <c r="F1191" s="13">
        <v>635</v>
      </c>
      <c r="G1191" s="34">
        <v>44000</v>
      </c>
      <c r="H1191" s="34">
        <v>43994</v>
      </c>
      <c r="I1191" s="24">
        <v>628</v>
      </c>
    </row>
    <row r="1192" spans="1:9" x14ac:dyDescent="0.3">
      <c r="A1192" s="931">
        <v>523142</v>
      </c>
      <c r="B1192" s="931">
        <v>566883</v>
      </c>
      <c r="C1192" s="931" t="s">
        <v>475</v>
      </c>
      <c r="D1192" s="8" t="s">
        <v>13</v>
      </c>
      <c r="E1192" s="973" t="s">
        <v>1105</v>
      </c>
      <c r="F1192" s="931">
        <v>585</v>
      </c>
      <c r="G1192" s="933">
        <v>43993</v>
      </c>
      <c r="H1192" s="933">
        <v>43987</v>
      </c>
      <c r="I1192" s="24">
        <v>573</v>
      </c>
    </row>
    <row r="1193" spans="1:9" x14ac:dyDescent="0.3">
      <c r="A1193" s="13">
        <v>523142</v>
      </c>
      <c r="B1193" s="13">
        <v>566883</v>
      </c>
      <c r="C1193" s="13" t="s">
        <v>475</v>
      </c>
      <c r="D1193" s="8" t="s">
        <v>13</v>
      </c>
      <c r="E1193" s="295" t="s">
        <v>1106</v>
      </c>
      <c r="F1193" s="13">
        <v>385</v>
      </c>
      <c r="G1193" s="34">
        <v>44000</v>
      </c>
      <c r="H1193" s="34">
        <v>43994</v>
      </c>
      <c r="I1193" s="24">
        <v>380</v>
      </c>
    </row>
    <row r="1194" spans="1:9" x14ac:dyDescent="0.3">
      <c r="A1194" s="931">
        <v>523142</v>
      </c>
      <c r="B1194" s="931">
        <v>566883</v>
      </c>
      <c r="C1194" s="931" t="s">
        <v>475</v>
      </c>
      <c r="D1194" s="8" t="s">
        <v>1065</v>
      </c>
      <c r="E1194" s="973" t="s">
        <v>1107</v>
      </c>
      <c r="F1194" s="931">
        <v>670</v>
      </c>
      <c r="G1194" s="933">
        <v>43988</v>
      </c>
      <c r="H1194" s="933">
        <v>43984</v>
      </c>
      <c r="I1194" s="24">
        <v>670</v>
      </c>
    </row>
    <row r="1195" spans="1:9" x14ac:dyDescent="0.3">
      <c r="A1195" s="118">
        <v>523142</v>
      </c>
      <c r="B1195" s="118">
        <v>566883</v>
      </c>
      <c r="C1195" s="118" t="s">
        <v>475</v>
      </c>
      <c r="D1195" s="8" t="s">
        <v>13</v>
      </c>
      <c r="E1195" s="294" t="s">
        <v>1108</v>
      </c>
      <c r="F1195" s="118">
        <v>1988</v>
      </c>
      <c r="G1195" s="34">
        <v>43995</v>
      </c>
      <c r="H1195" s="34">
        <v>43991</v>
      </c>
      <c r="I1195" s="24">
        <v>1957</v>
      </c>
    </row>
    <row r="1196" spans="1:9" x14ac:dyDescent="0.3">
      <c r="A1196" s="13">
        <v>523142</v>
      </c>
      <c r="B1196" s="13">
        <v>566883</v>
      </c>
      <c r="C1196" s="13" t="s">
        <v>475</v>
      </c>
      <c r="D1196" s="8" t="s">
        <v>1065</v>
      </c>
      <c r="E1196" s="63" t="s">
        <v>1109</v>
      </c>
      <c r="F1196" s="278">
        <v>204</v>
      </c>
      <c r="G1196" s="27">
        <v>44023</v>
      </c>
      <c r="H1196" s="27">
        <v>44019</v>
      </c>
      <c r="I1196" s="24">
        <v>199</v>
      </c>
    </row>
    <row r="1197" spans="1:9" x14ac:dyDescent="0.3">
      <c r="A1197" s="13">
        <v>523142</v>
      </c>
      <c r="B1197" s="13">
        <v>566883</v>
      </c>
      <c r="C1197" s="13" t="s">
        <v>475</v>
      </c>
      <c r="D1197" s="148" t="s">
        <v>483</v>
      </c>
      <c r="E1197" s="63" t="s">
        <v>1110</v>
      </c>
      <c r="F1197" s="278">
        <v>206</v>
      </c>
      <c r="G1197" s="34">
        <v>44000</v>
      </c>
      <c r="H1197" s="34">
        <v>43994</v>
      </c>
      <c r="I1197" s="24">
        <v>202</v>
      </c>
    </row>
    <row r="1198" spans="1:9" x14ac:dyDescent="0.3">
      <c r="A1198" s="13">
        <v>523142</v>
      </c>
      <c r="B1198" s="13">
        <v>566883</v>
      </c>
      <c r="C1198" s="13" t="s">
        <v>475</v>
      </c>
      <c r="D1198" s="8" t="s">
        <v>1065</v>
      </c>
      <c r="E1198" s="63" t="s">
        <v>1111</v>
      </c>
      <c r="F1198" s="278">
        <v>1254</v>
      </c>
      <c r="G1198" s="34">
        <v>43995</v>
      </c>
      <c r="H1198" s="34">
        <v>43991</v>
      </c>
      <c r="I1198" s="24">
        <v>1192</v>
      </c>
    </row>
    <row r="1199" spans="1:9" x14ac:dyDescent="0.3">
      <c r="A1199" s="931">
        <v>523142</v>
      </c>
      <c r="B1199" s="931">
        <v>566883</v>
      </c>
      <c r="C1199" s="931" t="s">
        <v>475</v>
      </c>
      <c r="D1199" s="931" t="s">
        <v>48</v>
      </c>
      <c r="E1199" s="973" t="s">
        <v>1112</v>
      </c>
      <c r="F1199" s="931">
        <v>168</v>
      </c>
      <c r="G1199" s="933">
        <v>43990</v>
      </c>
      <c r="H1199" s="933">
        <v>43984</v>
      </c>
      <c r="I1199" s="24">
        <v>168</v>
      </c>
    </row>
    <row r="1200" spans="1:9" x14ac:dyDescent="0.3">
      <c r="A1200" s="118">
        <v>523142</v>
      </c>
      <c r="B1200" s="118">
        <v>566883</v>
      </c>
      <c r="C1200" s="118" t="s">
        <v>475</v>
      </c>
      <c r="D1200" s="118" t="s">
        <v>48</v>
      </c>
      <c r="E1200" s="294" t="s">
        <v>1113</v>
      </c>
      <c r="F1200" s="118">
        <v>168</v>
      </c>
      <c r="G1200" s="34">
        <v>43997</v>
      </c>
      <c r="H1200" s="34">
        <v>43991</v>
      </c>
      <c r="I1200" s="24">
        <v>168</v>
      </c>
    </row>
    <row r="1201" spans="1:9" x14ac:dyDescent="0.3">
      <c r="A1201" s="8">
        <v>523142</v>
      </c>
      <c r="B1201" s="8">
        <v>566883</v>
      </c>
      <c r="C1201" s="8" t="s">
        <v>475</v>
      </c>
      <c r="D1201" s="8" t="s">
        <v>1065</v>
      </c>
      <c r="E1201" s="32" t="s">
        <v>1114</v>
      </c>
      <c r="F1201" s="266">
        <v>1350</v>
      </c>
      <c r="G1201" s="11">
        <v>44009</v>
      </c>
      <c r="H1201" s="11">
        <v>44005</v>
      </c>
      <c r="I1201" s="9">
        <v>1375</v>
      </c>
    </row>
    <row r="1202" spans="1:9" x14ac:dyDescent="0.3">
      <c r="A1202" s="8">
        <v>523142</v>
      </c>
      <c r="B1202" s="8">
        <v>566883</v>
      </c>
      <c r="C1202" s="8" t="s">
        <v>475</v>
      </c>
      <c r="D1202" s="148" t="s">
        <v>483</v>
      </c>
      <c r="E1202" s="32" t="s">
        <v>1115</v>
      </c>
      <c r="F1202" s="266">
        <v>150</v>
      </c>
      <c r="G1202" s="11">
        <v>44014</v>
      </c>
      <c r="H1202" s="11">
        <v>44008</v>
      </c>
      <c r="I1202" s="9">
        <v>153</v>
      </c>
    </row>
    <row r="1203" spans="1:9" x14ac:dyDescent="0.3">
      <c r="A1203" s="118">
        <v>523142</v>
      </c>
      <c r="B1203" s="118">
        <v>555483</v>
      </c>
      <c r="C1203" s="118" t="s">
        <v>503</v>
      </c>
      <c r="D1203" s="8" t="s">
        <v>1065</v>
      </c>
      <c r="E1203" s="294" t="s">
        <v>1116</v>
      </c>
      <c r="F1203" s="118">
        <v>169</v>
      </c>
      <c r="G1203" s="91">
        <v>43988</v>
      </c>
      <c r="H1203" s="91">
        <v>43984</v>
      </c>
      <c r="I1203" s="24">
        <v>169</v>
      </c>
    </row>
    <row r="1204" spans="1:9" x14ac:dyDescent="0.3">
      <c r="A1204" s="118">
        <v>523142</v>
      </c>
      <c r="B1204" s="118">
        <v>555483</v>
      </c>
      <c r="C1204" s="118" t="s">
        <v>503</v>
      </c>
      <c r="D1204" s="8" t="s">
        <v>13</v>
      </c>
      <c r="E1204" s="294" t="s">
        <v>1117</v>
      </c>
      <c r="F1204" s="118">
        <v>106</v>
      </c>
      <c r="G1204" s="34">
        <v>43995</v>
      </c>
      <c r="H1204" s="34">
        <v>43991</v>
      </c>
      <c r="I1204" s="24">
        <v>109</v>
      </c>
    </row>
    <row r="1205" spans="1:9" x14ac:dyDescent="0.3">
      <c r="A1205" s="8">
        <v>523142</v>
      </c>
      <c r="B1205" s="8">
        <v>555483</v>
      </c>
      <c r="C1205" s="8" t="s">
        <v>503</v>
      </c>
      <c r="D1205" s="8" t="s">
        <v>1065</v>
      </c>
      <c r="E1205" s="32" t="s">
        <v>1118</v>
      </c>
      <c r="F1205" s="266">
        <v>200</v>
      </c>
      <c r="G1205" s="31">
        <v>44002</v>
      </c>
      <c r="H1205" s="12">
        <v>43998</v>
      </c>
      <c r="I1205" s="9">
        <v>200</v>
      </c>
    </row>
    <row r="1206" spans="1:9" x14ac:dyDescent="0.3">
      <c r="A1206" s="279">
        <v>523142</v>
      </c>
      <c r="B1206" s="279"/>
      <c r="C1206" s="279"/>
      <c r="D1206" s="279" t="s">
        <v>47</v>
      </c>
      <c r="E1206" s="280">
        <v>25488</v>
      </c>
      <c r="F1206" s="279">
        <f>SUM(F1164:F1205)</f>
        <v>20560</v>
      </c>
      <c r="G1206" s="279">
        <f>F1206-E1206</f>
        <v>-4928</v>
      </c>
      <c r="H1206" s="281"/>
      <c r="I1206" s="279">
        <f>SUM(I1164:I1205)</f>
        <v>20390</v>
      </c>
    </row>
    <row r="1207" spans="1:9" x14ac:dyDescent="0.3">
      <c r="A1207" s="118">
        <v>523142</v>
      </c>
      <c r="B1207" s="118">
        <v>621834</v>
      </c>
      <c r="C1207" s="118" t="s">
        <v>475</v>
      </c>
      <c r="D1207" s="8" t="s">
        <v>1065</v>
      </c>
      <c r="E1207" s="135" t="s">
        <v>1119</v>
      </c>
      <c r="F1207" s="283">
        <v>2297</v>
      </c>
      <c r="G1207" s="27">
        <v>43967</v>
      </c>
      <c r="H1207" s="27">
        <v>44012</v>
      </c>
      <c r="I1207" s="24">
        <v>2365</v>
      </c>
    </row>
    <row r="1208" spans="1:9" x14ac:dyDescent="0.3">
      <c r="A1208" s="100">
        <v>523142</v>
      </c>
      <c r="B1208" s="100">
        <v>621834</v>
      </c>
      <c r="C1208" s="100" t="s">
        <v>475</v>
      </c>
      <c r="D1208" s="148" t="s">
        <v>483</v>
      </c>
      <c r="E1208" s="296" t="s">
        <v>1120</v>
      </c>
      <c r="F1208" s="297">
        <v>330</v>
      </c>
      <c r="G1208" s="27">
        <v>43972</v>
      </c>
      <c r="H1208" s="27">
        <v>44018</v>
      </c>
      <c r="I1208" s="24">
        <v>341</v>
      </c>
    </row>
    <row r="1209" spans="1:9" x14ac:dyDescent="0.3">
      <c r="A1209" s="13">
        <v>523142</v>
      </c>
      <c r="B1209" s="13">
        <v>621834</v>
      </c>
      <c r="C1209" s="13" t="s">
        <v>475</v>
      </c>
      <c r="D1209" s="13" t="s">
        <v>13</v>
      </c>
      <c r="E1209" s="63" t="s">
        <v>1121</v>
      </c>
      <c r="F1209" s="278">
        <v>926</v>
      </c>
      <c r="G1209" s="34">
        <v>43967</v>
      </c>
      <c r="H1209" s="34">
        <v>43984</v>
      </c>
      <c r="I1209" s="24">
        <v>926</v>
      </c>
    </row>
    <row r="1210" spans="1:9" x14ac:dyDescent="0.3">
      <c r="A1210" s="13">
        <v>523142</v>
      </c>
      <c r="B1210" s="13">
        <v>621834</v>
      </c>
      <c r="C1210" s="13" t="s">
        <v>475</v>
      </c>
      <c r="D1210" s="48" t="s">
        <v>13</v>
      </c>
      <c r="E1210" s="63" t="s">
        <v>1122</v>
      </c>
      <c r="F1210" s="278">
        <v>929</v>
      </c>
      <c r="G1210" s="34">
        <v>43972</v>
      </c>
      <c r="H1210" s="34">
        <v>43980</v>
      </c>
      <c r="I1210" s="24">
        <v>929</v>
      </c>
    </row>
    <row r="1211" spans="1:9" x14ac:dyDescent="0.3">
      <c r="A1211" s="13">
        <v>523142</v>
      </c>
      <c r="B1211" s="13">
        <v>621834</v>
      </c>
      <c r="C1211" s="13" t="s">
        <v>475</v>
      </c>
      <c r="D1211" s="8" t="s">
        <v>13</v>
      </c>
      <c r="E1211" s="63" t="s">
        <v>1123</v>
      </c>
      <c r="F1211" s="278">
        <v>649</v>
      </c>
      <c r="G1211" s="34">
        <v>43972</v>
      </c>
      <c r="H1211" s="34">
        <v>43980</v>
      </c>
      <c r="I1211" s="24">
        <v>649</v>
      </c>
    </row>
    <row r="1212" spans="1:9" x14ac:dyDescent="0.3">
      <c r="A1212" s="13">
        <v>523142</v>
      </c>
      <c r="B1212" s="13">
        <v>621834</v>
      </c>
      <c r="C1212" s="13" t="s">
        <v>475</v>
      </c>
      <c r="D1212" s="13" t="s">
        <v>481</v>
      </c>
      <c r="E1212" s="63" t="s">
        <v>1124</v>
      </c>
      <c r="F1212" s="278">
        <v>279</v>
      </c>
      <c r="G1212" s="34">
        <v>43972</v>
      </c>
      <c r="H1212" s="34">
        <v>43980</v>
      </c>
      <c r="I1212" s="24">
        <v>279</v>
      </c>
    </row>
    <row r="1213" spans="1:9" x14ac:dyDescent="0.3">
      <c r="A1213" s="118">
        <v>523142</v>
      </c>
      <c r="B1213" s="118">
        <v>621834</v>
      </c>
      <c r="C1213" s="118" t="s">
        <v>475</v>
      </c>
      <c r="D1213" s="148" t="s">
        <v>483</v>
      </c>
      <c r="E1213" s="298" t="s">
        <v>1125</v>
      </c>
      <c r="F1213" s="283">
        <v>107</v>
      </c>
      <c r="G1213" s="91">
        <v>43972</v>
      </c>
      <c r="H1213" s="91">
        <v>43980</v>
      </c>
      <c r="I1213" s="24">
        <v>107</v>
      </c>
    </row>
    <row r="1214" spans="1:9" x14ac:dyDescent="0.3">
      <c r="A1214" s="8">
        <v>523142</v>
      </c>
      <c r="B1214" s="8">
        <v>621834</v>
      </c>
      <c r="C1214" s="8" t="s">
        <v>475</v>
      </c>
      <c r="D1214" s="8" t="s">
        <v>1065</v>
      </c>
      <c r="E1214" s="32" t="s">
        <v>1126</v>
      </c>
      <c r="F1214" s="266">
        <v>768</v>
      </c>
      <c r="G1214" s="31">
        <v>43967</v>
      </c>
      <c r="H1214" s="12">
        <v>43998</v>
      </c>
      <c r="I1214" s="9">
        <v>784</v>
      </c>
    </row>
    <row r="1215" spans="1:9" x14ac:dyDescent="0.3">
      <c r="A1215" s="13">
        <v>523142</v>
      </c>
      <c r="B1215" s="13">
        <v>621834</v>
      </c>
      <c r="C1215" s="13" t="s">
        <v>475</v>
      </c>
      <c r="D1215" s="271" t="s">
        <v>48</v>
      </c>
      <c r="E1215" s="63">
        <v>1582904</v>
      </c>
      <c r="F1215" s="278">
        <v>40</v>
      </c>
      <c r="G1215" s="27">
        <v>43990</v>
      </c>
      <c r="H1215" s="27">
        <v>44012</v>
      </c>
      <c r="I1215" s="24">
        <v>40</v>
      </c>
    </row>
    <row r="1216" spans="1:9" x14ac:dyDescent="0.3">
      <c r="A1216" s="8" t="s">
        <v>1127</v>
      </c>
      <c r="B1216" s="8">
        <v>621834</v>
      </c>
      <c r="C1216" s="8" t="s">
        <v>475</v>
      </c>
      <c r="D1216" s="148" t="s">
        <v>483</v>
      </c>
      <c r="E1216" s="299" t="s">
        <v>1128</v>
      </c>
      <c r="F1216" s="266">
        <v>110</v>
      </c>
      <c r="G1216" s="31">
        <v>44021</v>
      </c>
      <c r="H1216" s="11">
        <v>44046</v>
      </c>
      <c r="I1216" s="9">
        <v>110</v>
      </c>
    </row>
    <row r="1217" spans="1:9" x14ac:dyDescent="0.3">
      <c r="A1217" s="8" t="s">
        <v>1127</v>
      </c>
      <c r="B1217" s="8">
        <v>621834</v>
      </c>
      <c r="C1217" s="8" t="s">
        <v>475</v>
      </c>
      <c r="D1217" s="8" t="s">
        <v>1065</v>
      </c>
      <c r="E1217" s="300" t="s">
        <v>1129</v>
      </c>
      <c r="F1217" s="266">
        <v>1000</v>
      </c>
      <c r="G1217" s="31">
        <v>44009</v>
      </c>
      <c r="H1217" s="11">
        <v>44005</v>
      </c>
      <c r="I1217" s="9">
        <v>1042</v>
      </c>
    </row>
    <row r="1218" spans="1:9" x14ac:dyDescent="0.3">
      <c r="A1218" s="13">
        <v>523142</v>
      </c>
      <c r="B1218" s="13">
        <v>622764</v>
      </c>
      <c r="C1218" s="13" t="s">
        <v>503</v>
      </c>
      <c r="D1218" s="8" t="s">
        <v>1065</v>
      </c>
      <c r="E1218" s="63" t="s">
        <v>1130</v>
      </c>
      <c r="F1218" s="278">
        <v>252</v>
      </c>
      <c r="G1218" s="27">
        <v>43967</v>
      </c>
      <c r="H1218" s="27">
        <v>44012</v>
      </c>
      <c r="I1218" s="24">
        <v>261</v>
      </c>
    </row>
    <row r="1219" spans="1:9" x14ac:dyDescent="0.3">
      <c r="A1219" s="118">
        <v>523142</v>
      </c>
      <c r="B1219" s="118">
        <v>622764</v>
      </c>
      <c r="C1219" s="118" t="s">
        <v>503</v>
      </c>
      <c r="D1219" s="148" t="s">
        <v>483</v>
      </c>
      <c r="E1219" s="135" t="s">
        <v>1131</v>
      </c>
      <c r="F1219" s="283">
        <v>60</v>
      </c>
      <c r="G1219" s="27">
        <v>43972</v>
      </c>
      <c r="H1219" s="27">
        <v>44018</v>
      </c>
      <c r="I1219" s="24">
        <v>60</v>
      </c>
    </row>
    <row r="1220" spans="1:9" x14ac:dyDescent="0.3">
      <c r="A1220" s="13">
        <v>523142</v>
      </c>
      <c r="B1220" s="13">
        <v>622764</v>
      </c>
      <c r="C1220" s="13" t="s">
        <v>503</v>
      </c>
      <c r="D1220" s="13" t="s">
        <v>13</v>
      </c>
      <c r="E1220" s="63" t="s">
        <v>1132</v>
      </c>
      <c r="F1220" s="278">
        <v>249</v>
      </c>
      <c r="G1220" s="34">
        <v>43967</v>
      </c>
      <c r="H1220" s="34">
        <v>43984</v>
      </c>
      <c r="I1220" s="24">
        <v>246</v>
      </c>
    </row>
    <row r="1221" spans="1:9" x14ac:dyDescent="0.3">
      <c r="A1221" s="13">
        <v>523142</v>
      </c>
      <c r="B1221" s="13">
        <v>622764</v>
      </c>
      <c r="C1221" s="13" t="s">
        <v>503</v>
      </c>
      <c r="D1221" s="48" t="s">
        <v>13</v>
      </c>
      <c r="E1221" s="63" t="s">
        <v>1133</v>
      </c>
      <c r="F1221" s="278">
        <v>295</v>
      </c>
      <c r="G1221" s="34">
        <v>43972</v>
      </c>
      <c r="H1221" s="34">
        <v>43980</v>
      </c>
      <c r="I1221" s="24">
        <v>292</v>
      </c>
    </row>
    <row r="1222" spans="1:9" x14ac:dyDescent="0.3">
      <c r="A1222" s="13">
        <v>523142</v>
      </c>
      <c r="B1222" s="13">
        <v>622764</v>
      </c>
      <c r="C1222" s="13" t="s">
        <v>503</v>
      </c>
      <c r="D1222" s="48" t="s">
        <v>13</v>
      </c>
      <c r="E1222" s="63" t="s">
        <v>1134</v>
      </c>
      <c r="F1222" s="278">
        <v>260</v>
      </c>
      <c r="G1222" s="34">
        <v>43972</v>
      </c>
      <c r="H1222" s="34">
        <v>43980</v>
      </c>
      <c r="I1222" s="24">
        <v>257</v>
      </c>
    </row>
    <row r="1223" spans="1:9" x14ac:dyDescent="0.3">
      <c r="A1223" s="13">
        <v>523142</v>
      </c>
      <c r="B1223" s="13">
        <v>622764</v>
      </c>
      <c r="C1223" s="13" t="s">
        <v>503</v>
      </c>
      <c r="D1223" s="8" t="s">
        <v>1065</v>
      </c>
      <c r="E1223" s="63" t="s">
        <v>1135</v>
      </c>
      <c r="F1223" s="278">
        <v>75</v>
      </c>
      <c r="G1223" s="34">
        <v>43967</v>
      </c>
      <c r="H1223" s="34">
        <v>43984</v>
      </c>
      <c r="I1223" s="24">
        <v>73</v>
      </c>
    </row>
    <row r="1224" spans="1:9" x14ac:dyDescent="0.3">
      <c r="A1224" s="13">
        <v>523142</v>
      </c>
      <c r="B1224" s="13">
        <v>622764</v>
      </c>
      <c r="C1224" s="13" t="s">
        <v>503</v>
      </c>
      <c r="D1224" s="13" t="s">
        <v>481</v>
      </c>
      <c r="E1224" s="63" t="s">
        <v>1136</v>
      </c>
      <c r="F1224" s="278">
        <v>132</v>
      </c>
      <c r="G1224" s="34">
        <v>43972</v>
      </c>
      <c r="H1224" s="34">
        <v>43980</v>
      </c>
      <c r="I1224" s="24">
        <v>132</v>
      </c>
    </row>
    <row r="1225" spans="1:9" x14ac:dyDescent="0.3">
      <c r="A1225" s="118">
        <v>523142</v>
      </c>
      <c r="B1225" s="118">
        <v>622764</v>
      </c>
      <c r="C1225" s="118" t="s">
        <v>503</v>
      </c>
      <c r="D1225" s="148" t="s">
        <v>483</v>
      </c>
      <c r="E1225" s="135" t="s">
        <v>1137</v>
      </c>
      <c r="F1225" s="283">
        <v>30</v>
      </c>
      <c r="G1225" s="34">
        <v>43972</v>
      </c>
      <c r="H1225" s="34">
        <v>43980</v>
      </c>
      <c r="I1225" s="24">
        <v>30</v>
      </c>
    </row>
    <row r="1226" spans="1:9" x14ac:dyDescent="0.3">
      <c r="A1226" s="13">
        <v>523142</v>
      </c>
      <c r="B1226" s="13">
        <v>622764</v>
      </c>
      <c r="C1226" s="13" t="s">
        <v>503</v>
      </c>
      <c r="D1226" s="271" t="s">
        <v>48</v>
      </c>
      <c r="E1226" s="63">
        <v>1581416</v>
      </c>
      <c r="F1226" s="278">
        <f>40+20</f>
        <v>60</v>
      </c>
      <c r="G1226" s="27">
        <v>43990</v>
      </c>
      <c r="H1226" s="27">
        <v>44012</v>
      </c>
      <c r="I1226" s="24">
        <v>60</v>
      </c>
    </row>
    <row r="1227" spans="1:9" x14ac:dyDescent="0.3">
      <c r="A1227" s="279">
        <v>523142</v>
      </c>
      <c r="B1227" s="279"/>
      <c r="C1227" s="279"/>
      <c r="D1227" s="279" t="s">
        <v>47</v>
      </c>
      <c r="E1227" s="280">
        <v>18378</v>
      </c>
      <c r="F1227" s="279">
        <f>SUM(F1207:F1226)</f>
        <v>8848</v>
      </c>
      <c r="G1227" s="279">
        <f>F1227-E1227</f>
        <v>-9530</v>
      </c>
      <c r="H1227" s="281"/>
      <c r="I1227" s="279">
        <f>SUM(I1207:I1226)</f>
        <v>8983</v>
      </c>
    </row>
    <row r="1228" spans="1:9" x14ac:dyDescent="0.3">
      <c r="A1228" s="8">
        <v>523143</v>
      </c>
      <c r="B1228" s="8">
        <v>566881</v>
      </c>
      <c r="C1228" s="8" t="s">
        <v>475</v>
      </c>
      <c r="D1228" s="8" t="s">
        <v>48</v>
      </c>
      <c r="E1228" s="265">
        <v>1576600</v>
      </c>
      <c r="F1228" s="8">
        <v>524</v>
      </c>
      <c r="G1228" s="12">
        <v>43983</v>
      </c>
      <c r="H1228" s="12">
        <v>43977</v>
      </c>
      <c r="I1228" s="9">
        <v>524</v>
      </c>
    </row>
    <row r="1229" spans="1:9" x14ac:dyDescent="0.3">
      <c r="A1229" s="8">
        <v>523143</v>
      </c>
      <c r="B1229" s="8">
        <v>566881</v>
      </c>
      <c r="C1229" s="8" t="s">
        <v>475</v>
      </c>
      <c r="D1229" s="8" t="s">
        <v>48</v>
      </c>
      <c r="E1229" s="265">
        <v>1576685</v>
      </c>
      <c r="F1229" s="8">
        <v>86</v>
      </c>
      <c r="G1229" s="12">
        <v>43979</v>
      </c>
      <c r="H1229" s="12">
        <v>43977</v>
      </c>
      <c r="I1229" s="9">
        <v>86</v>
      </c>
    </row>
    <row r="1230" spans="1:9" x14ac:dyDescent="0.3">
      <c r="A1230" s="8">
        <v>523143</v>
      </c>
      <c r="B1230" s="8">
        <v>566881</v>
      </c>
      <c r="C1230" s="8" t="s">
        <v>475</v>
      </c>
      <c r="D1230" s="8" t="s">
        <v>48</v>
      </c>
      <c r="E1230" s="265" t="s">
        <v>1138</v>
      </c>
      <c r="F1230" s="266">
        <v>530</v>
      </c>
      <c r="G1230" s="12">
        <v>43984</v>
      </c>
      <c r="H1230" s="12">
        <v>43977</v>
      </c>
      <c r="I1230" s="9">
        <v>530</v>
      </c>
    </row>
    <row r="1231" spans="1:9" x14ac:dyDescent="0.3">
      <c r="A1231" s="8">
        <v>523143</v>
      </c>
      <c r="B1231" s="8">
        <v>566881</v>
      </c>
      <c r="C1231" s="8" t="s">
        <v>475</v>
      </c>
      <c r="D1231" s="8" t="s">
        <v>48</v>
      </c>
      <c r="E1231" s="265" t="s">
        <v>1139</v>
      </c>
      <c r="F1231" s="266">
        <v>14</v>
      </c>
      <c r="G1231" s="12">
        <v>43984</v>
      </c>
      <c r="H1231" s="12">
        <v>43977</v>
      </c>
      <c r="I1231" s="9">
        <v>14</v>
      </c>
    </row>
    <row r="1232" spans="1:9" x14ac:dyDescent="0.3">
      <c r="A1232" s="8">
        <v>523143</v>
      </c>
      <c r="B1232" s="8">
        <v>566881</v>
      </c>
      <c r="C1232" s="8" t="s">
        <v>475</v>
      </c>
      <c r="D1232" s="148" t="s">
        <v>483</v>
      </c>
      <c r="E1232" s="265" t="s">
        <v>1140</v>
      </c>
      <c r="F1232" s="266">
        <v>131</v>
      </c>
      <c r="G1232" s="12">
        <v>43986</v>
      </c>
      <c r="H1232" s="12">
        <v>43980</v>
      </c>
      <c r="I1232" s="9">
        <v>128</v>
      </c>
    </row>
    <row r="1233" spans="1:9" x14ac:dyDescent="0.3">
      <c r="A1233" s="8">
        <v>523143</v>
      </c>
      <c r="B1233" s="8">
        <v>566881</v>
      </c>
      <c r="C1233" s="8" t="s">
        <v>475</v>
      </c>
      <c r="D1233" s="8" t="s">
        <v>1065</v>
      </c>
      <c r="E1233" s="265" t="s">
        <v>1141</v>
      </c>
      <c r="F1233" s="266">
        <v>427</v>
      </c>
      <c r="G1233" s="12">
        <v>43981</v>
      </c>
      <c r="H1233" s="12">
        <v>43981</v>
      </c>
      <c r="I1233" s="9">
        <v>424</v>
      </c>
    </row>
    <row r="1234" spans="1:9" x14ac:dyDescent="0.3">
      <c r="A1234" s="279">
        <v>523143</v>
      </c>
      <c r="B1234" s="279"/>
      <c r="C1234" s="279"/>
      <c r="D1234" s="279" t="s">
        <v>47</v>
      </c>
      <c r="E1234" s="280">
        <v>1918</v>
      </c>
      <c r="F1234" s="279">
        <f>SUM(F1228:F1233)</f>
        <v>1712</v>
      </c>
      <c r="G1234" s="279">
        <f>F1234-E1234</f>
        <v>-206</v>
      </c>
      <c r="H1234" s="281"/>
      <c r="I1234" s="279">
        <f>SUM(I1228:I1233)</f>
        <v>1706</v>
      </c>
    </row>
    <row r="1235" spans="1:9" x14ac:dyDescent="0.3">
      <c r="A1235" s="24">
        <v>523143</v>
      </c>
      <c r="B1235" s="24">
        <v>623542</v>
      </c>
      <c r="C1235" s="24" t="s">
        <v>475</v>
      </c>
      <c r="D1235" s="24" t="s">
        <v>48</v>
      </c>
      <c r="E1235" s="301">
        <v>1576679</v>
      </c>
      <c r="F1235" s="24">
        <v>48</v>
      </c>
      <c r="G1235" s="27">
        <v>44000</v>
      </c>
      <c r="H1235" s="27">
        <v>44012</v>
      </c>
      <c r="I1235" s="24">
        <v>48</v>
      </c>
    </row>
    <row r="1236" spans="1:9" x14ac:dyDescent="0.3">
      <c r="A1236" s="24">
        <v>523143</v>
      </c>
      <c r="B1236" s="24">
        <v>623542</v>
      </c>
      <c r="C1236" s="24" t="s">
        <v>475</v>
      </c>
      <c r="D1236" s="24" t="s">
        <v>48</v>
      </c>
      <c r="E1236" s="301">
        <v>1576658</v>
      </c>
      <c r="F1236" s="24">
        <v>206</v>
      </c>
      <c r="G1236" s="27">
        <v>44004</v>
      </c>
      <c r="H1236" s="27">
        <v>44012</v>
      </c>
      <c r="I1236" s="24">
        <v>206</v>
      </c>
    </row>
    <row r="1237" spans="1:9" x14ac:dyDescent="0.3">
      <c r="A1237" s="13">
        <v>523143</v>
      </c>
      <c r="B1237" s="13">
        <v>623542</v>
      </c>
      <c r="C1237" s="13" t="s">
        <v>475</v>
      </c>
      <c r="D1237" s="271" t="s">
        <v>48</v>
      </c>
      <c r="E1237" s="277">
        <v>1582918</v>
      </c>
      <c r="F1237" s="278">
        <v>20</v>
      </c>
      <c r="G1237" s="27">
        <v>44025</v>
      </c>
      <c r="H1237" s="27">
        <v>44019</v>
      </c>
      <c r="I1237" s="24">
        <v>20</v>
      </c>
    </row>
    <row r="1238" spans="1:9" x14ac:dyDescent="0.3">
      <c r="A1238" s="13">
        <v>523143</v>
      </c>
      <c r="B1238" s="13">
        <v>623542</v>
      </c>
      <c r="C1238" s="13" t="s">
        <v>475</v>
      </c>
      <c r="D1238" s="13" t="s">
        <v>13</v>
      </c>
      <c r="E1238" s="277" t="s">
        <v>1142</v>
      </c>
      <c r="F1238" s="302">
        <f>1014+1102+720</f>
        <v>2836</v>
      </c>
      <c r="G1238" s="34">
        <v>44002</v>
      </c>
      <c r="H1238" s="34">
        <v>44012</v>
      </c>
      <c r="I1238" s="24">
        <v>2777</v>
      </c>
    </row>
    <row r="1239" spans="1:9" x14ac:dyDescent="0.3">
      <c r="A1239" s="9">
        <v>523143</v>
      </c>
      <c r="B1239" s="9">
        <v>623542</v>
      </c>
      <c r="C1239" s="9" t="s">
        <v>475</v>
      </c>
      <c r="D1239" s="9" t="s">
        <v>481</v>
      </c>
      <c r="E1239" s="303" t="s">
        <v>1143</v>
      </c>
      <c r="F1239" s="287">
        <v>199</v>
      </c>
      <c r="G1239" s="11">
        <v>44007</v>
      </c>
      <c r="H1239" s="11">
        <v>44008</v>
      </c>
      <c r="I1239" s="9">
        <v>195</v>
      </c>
    </row>
    <row r="1240" spans="1:9" x14ac:dyDescent="0.3">
      <c r="A1240" s="13">
        <v>523143</v>
      </c>
      <c r="B1240" s="13">
        <v>623542</v>
      </c>
      <c r="C1240" s="13" t="s">
        <v>475</v>
      </c>
      <c r="D1240" s="8" t="s">
        <v>1065</v>
      </c>
      <c r="E1240" s="277" t="s">
        <v>1144</v>
      </c>
      <c r="F1240" s="278">
        <v>838</v>
      </c>
      <c r="G1240" s="27">
        <v>44002</v>
      </c>
      <c r="H1240" s="27">
        <v>44012</v>
      </c>
      <c r="I1240" s="24">
        <v>824</v>
      </c>
    </row>
    <row r="1241" spans="1:9" x14ac:dyDescent="0.3">
      <c r="A1241" s="8">
        <v>523143</v>
      </c>
      <c r="B1241" s="8">
        <v>623542</v>
      </c>
      <c r="C1241" s="8" t="s">
        <v>475</v>
      </c>
      <c r="D1241" s="148" t="s">
        <v>483</v>
      </c>
      <c r="E1241" s="265" t="s">
        <v>1145</v>
      </c>
      <c r="F1241" s="266">
        <v>118</v>
      </c>
      <c r="G1241" s="11">
        <v>44007</v>
      </c>
      <c r="H1241" s="11">
        <v>44008</v>
      </c>
      <c r="I1241" s="9">
        <v>116</v>
      </c>
    </row>
    <row r="1242" spans="1:9" x14ac:dyDescent="0.3">
      <c r="A1242" s="24">
        <v>523143</v>
      </c>
      <c r="B1242" s="24">
        <v>623542</v>
      </c>
      <c r="C1242" s="24" t="s">
        <v>475</v>
      </c>
      <c r="D1242" s="24" t="s">
        <v>48</v>
      </c>
      <c r="E1242" s="301" t="s">
        <v>1146</v>
      </c>
      <c r="F1242" s="289">
        <v>69</v>
      </c>
      <c r="G1242" s="27">
        <v>44004</v>
      </c>
      <c r="H1242" s="27">
        <v>44012</v>
      </c>
      <c r="I1242" s="24">
        <v>69</v>
      </c>
    </row>
    <row r="1243" spans="1:9" x14ac:dyDescent="0.3">
      <c r="A1243" s="24">
        <v>523143</v>
      </c>
      <c r="B1243" s="24">
        <v>623542</v>
      </c>
      <c r="C1243" s="24" t="s">
        <v>475</v>
      </c>
      <c r="D1243" s="24" t="s">
        <v>48</v>
      </c>
      <c r="E1243" s="301" t="s">
        <v>1147</v>
      </c>
      <c r="F1243" s="289">
        <v>48</v>
      </c>
      <c r="G1243" s="27">
        <v>44004</v>
      </c>
      <c r="H1243" s="27">
        <v>44012</v>
      </c>
      <c r="I1243" s="24">
        <v>48</v>
      </c>
    </row>
    <row r="1244" spans="1:9" x14ac:dyDescent="0.3">
      <c r="A1244" s="24">
        <v>523143</v>
      </c>
      <c r="B1244" s="24">
        <v>623542</v>
      </c>
      <c r="C1244" s="24" t="s">
        <v>475</v>
      </c>
      <c r="D1244" s="24" t="s">
        <v>48</v>
      </c>
      <c r="E1244" s="301" t="s">
        <v>1148</v>
      </c>
      <c r="F1244" s="289">
        <v>14</v>
      </c>
      <c r="G1244" s="27">
        <v>44005</v>
      </c>
      <c r="H1244" s="27">
        <v>44012</v>
      </c>
      <c r="I1244" s="24">
        <v>14</v>
      </c>
    </row>
    <row r="1245" spans="1:9" x14ac:dyDescent="0.3">
      <c r="A1245" s="279">
        <v>523143</v>
      </c>
      <c r="B1245" s="279"/>
      <c r="C1245" s="279"/>
      <c r="D1245" s="279" t="s">
        <v>47</v>
      </c>
      <c r="E1245" s="280">
        <v>4634</v>
      </c>
      <c r="F1245" s="279">
        <f>SUM(F1235:F1244)</f>
        <v>4396</v>
      </c>
      <c r="G1245" s="279">
        <f>F1245-E1245</f>
        <v>-238</v>
      </c>
      <c r="H1245" s="281"/>
      <c r="I1245" s="279">
        <f>SUM(I1235:I1244)</f>
        <v>4317</v>
      </c>
    </row>
    <row r="1246" spans="1:9" x14ac:dyDescent="0.3">
      <c r="A1246" s="8">
        <v>534499</v>
      </c>
      <c r="B1246" s="8">
        <v>622080</v>
      </c>
      <c r="C1246" s="8" t="s">
        <v>475</v>
      </c>
      <c r="D1246" s="271" t="s">
        <v>48</v>
      </c>
      <c r="E1246" s="32">
        <v>1582909</v>
      </c>
      <c r="F1246" s="8">
        <v>20</v>
      </c>
      <c r="G1246" s="11">
        <v>44025</v>
      </c>
      <c r="H1246" s="304">
        <v>44046</v>
      </c>
      <c r="I1246" s="8">
        <v>20</v>
      </c>
    </row>
    <row r="1247" spans="1:9" x14ac:dyDescent="0.3">
      <c r="A1247" s="8">
        <v>534499</v>
      </c>
      <c r="B1247" s="8">
        <v>622080</v>
      </c>
      <c r="C1247" s="8" t="s">
        <v>475</v>
      </c>
      <c r="D1247" s="148" t="s">
        <v>483</v>
      </c>
      <c r="E1247" s="32" t="s">
        <v>1149</v>
      </c>
      <c r="F1247" s="8">
        <v>50</v>
      </c>
      <c r="G1247" s="11">
        <v>44007</v>
      </c>
      <c r="H1247" s="11">
        <v>44039</v>
      </c>
      <c r="I1247" s="8">
        <v>50</v>
      </c>
    </row>
    <row r="1248" spans="1:9" x14ac:dyDescent="0.3">
      <c r="A1248" s="8">
        <v>534499</v>
      </c>
      <c r="B1248" s="8">
        <v>622080</v>
      </c>
      <c r="C1248" s="8" t="s">
        <v>475</v>
      </c>
      <c r="D1248" s="8" t="s">
        <v>1065</v>
      </c>
      <c r="E1248" s="32" t="s">
        <v>1150</v>
      </c>
      <c r="F1248" s="8">
        <v>359</v>
      </c>
      <c r="G1248" s="11">
        <v>44002</v>
      </c>
      <c r="H1248" s="11">
        <v>44040</v>
      </c>
      <c r="I1248" s="8">
        <v>374</v>
      </c>
    </row>
    <row r="1249" spans="1:9" x14ac:dyDescent="0.3">
      <c r="A1249" s="13">
        <v>534499</v>
      </c>
      <c r="B1249" s="13">
        <v>622751</v>
      </c>
      <c r="C1249" s="13" t="s">
        <v>503</v>
      </c>
      <c r="D1249" s="8" t="s">
        <v>1065</v>
      </c>
      <c r="E1249" s="277" t="s">
        <v>1151</v>
      </c>
      <c r="F1249" s="13">
        <v>40</v>
      </c>
      <c r="G1249" s="27">
        <v>44002</v>
      </c>
      <c r="H1249" s="27">
        <v>44083</v>
      </c>
      <c r="I1249" s="13">
        <v>40</v>
      </c>
    </row>
    <row r="1250" spans="1:9" x14ac:dyDescent="0.3">
      <c r="A1250" s="8">
        <v>534499</v>
      </c>
      <c r="B1250" s="8">
        <v>622751</v>
      </c>
      <c r="C1250" s="8" t="s">
        <v>503</v>
      </c>
      <c r="D1250" s="148" t="s">
        <v>483</v>
      </c>
      <c r="E1250" s="32" t="s">
        <v>1152</v>
      </c>
      <c r="F1250" s="8">
        <v>30</v>
      </c>
      <c r="G1250" s="11">
        <v>44007</v>
      </c>
      <c r="H1250" s="11">
        <v>44008</v>
      </c>
      <c r="I1250" s="8">
        <v>30</v>
      </c>
    </row>
    <row r="1251" spans="1:9" x14ac:dyDescent="0.3">
      <c r="A1251" s="279">
        <v>534499</v>
      </c>
      <c r="B1251" s="279"/>
      <c r="C1251" s="279"/>
      <c r="D1251" s="279" t="s">
        <v>47</v>
      </c>
      <c r="E1251" s="280">
        <v>2644</v>
      </c>
      <c r="F1251" s="279">
        <f>SUM(F1246:F1250)</f>
        <v>499</v>
      </c>
      <c r="G1251" s="279">
        <f>F1251-E1251</f>
        <v>-2145</v>
      </c>
      <c r="H1251" s="281"/>
      <c r="I1251" s="279">
        <f>SUM(I1246:I1250)</f>
        <v>514</v>
      </c>
    </row>
    <row r="1252" spans="1:9" x14ac:dyDescent="0.3">
      <c r="A1252" s="13">
        <v>535520</v>
      </c>
      <c r="B1252" s="13">
        <v>621918</v>
      </c>
      <c r="C1252" s="13" t="s">
        <v>475</v>
      </c>
      <c r="D1252" s="148" t="s">
        <v>483</v>
      </c>
      <c r="E1252" s="63" t="s">
        <v>1153</v>
      </c>
      <c r="F1252" s="278">
        <v>343</v>
      </c>
      <c r="G1252" s="28">
        <v>43972</v>
      </c>
      <c r="H1252" s="34">
        <v>44011</v>
      </c>
      <c r="I1252" s="24">
        <v>355</v>
      </c>
    </row>
    <row r="1253" spans="1:9" x14ac:dyDescent="0.3">
      <c r="A1253" s="8">
        <v>535520</v>
      </c>
      <c r="B1253" s="8">
        <v>621918</v>
      </c>
      <c r="C1253" s="8" t="s">
        <v>475</v>
      </c>
      <c r="D1253" s="8" t="s">
        <v>1065</v>
      </c>
      <c r="E1253" s="300" t="s">
        <v>1154</v>
      </c>
      <c r="F1253" s="8">
        <v>758</v>
      </c>
      <c r="G1253" s="31">
        <v>44002</v>
      </c>
      <c r="H1253" s="12">
        <v>43998</v>
      </c>
      <c r="I1253" s="9">
        <v>791</v>
      </c>
    </row>
    <row r="1254" spans="1:9" x14ac:dyDescent="0.3">
      <c r="A1254" s="13">
        <v>535520</v>
      </c>
      <c r="B1254" s="13">
        <v>621918</v>
      </c>
      <c r="C1254" s="13" t="s">
        <v>475</v>
      </c>
      <c r="D1254" s="8" t="s">
        <v>13</v>
      </c>
      <c r="E1254" s="295" t="s">
        <v>1155</v>
      </c>
      <c r="F1254" s="13">
        <v>1661</v>
      </c>
      <c r="G1254" s="28">
        <v>44009</v>
      </c>
      <c r="H1254" s="34">
        <v>44013</v>
      </c>
      <c r="I1254" s="24">
        <v>1584</v>
      </c>
    </row>
    <row r="1255" spans="1:9" x14ac:dyDescent="0.3">
      <c r="A1255" s="13">
        <v>535520</v>
      </c>
      <c r="B1255" s="13">
        <v>621918</v>
      </c>
      <c r="C1255" s="13" t="s">
        <v>475</v>
      </c>
      <c r="D1255" s="271" t="s">
        <v>48</v>
      </c>
      <c r="E1255" s="63">
        <v>1582903</v>
      </c>
      <c r="F1255" s="278">
        <v>60</v>
      </c>
      <c r="G1255" s="27">
        <v>44025</v>
      </c>
      <c r="H1255" s="27">
        <v>44026</v>
      </c>
      <c r="I1255" s="24">
        <v>60</v>
      </c>
    </row>
    <row r="1256" spans="1:9" x14ac:dyDescent="0.3">
      <c r="A1256" s="118">
        <v>535520</v>
      </c>
      <c r="B1256" s="118">
        <v>621918</v>
      </c>
      <c r="C1256" s="118" t="s">
        <v>475</v>
      </c>
      <c r="D1256" s="8" t="s">
        <v>1065</v>
      </c>
      <c r="E1256" s="135" t="s">
        <v>1156</v>
      </c>
      <c r="F1256" s="283">
        <v>1101</v>
      </c>
      <c r="G1256" s="27">
        <v>44002</v>
      </c>
      <c r="H1256" s="27">
        <v>44012</v>
      </c>
      <c r="I1256" s="24">
        <v>1151</v>
      </c>
    </row>
    <row r="1257" spans="1:9" x14ac:dyDescent="0.3">
      <c r="A1257" s="959">
        <v>535520</v>
      </c>
      <c r="B1257" s="959">
        <v>621918</v>
      </c>
      <c r="C1257" s="959" t="s">
        <v>475</v>
      </c>
      <c r="D1257" s="148" t="s">
        <v>483</v>
      </c>
      <c r="E1257" s="967" t="s">
        <v>1157</v>
      </c>
      <c r="F1257" s="974">
        <v>141</v>
      </c>
      <c r="G1257" s="11">
        <v>44007</v>
      </c>
      <c r="H1257" s="11">
        <v>44008</v>
      </c>
      <c r="I1257" s="9">
        <v>146</v>
      </c>
    </row>
    <row r="1258" spans="1:9" x14ac:dyDescent="0.3">
      <c r="A1258" s="48">
        <v>535520</v>
      </c>
      <c r="B1258" s="48">
        <v>621918</v>
      </c>
      <c r="C1258" s="48" t="s">
        <v>475</v>
      </c>
      <c r="D1258" s="8" t="s">
        <v>1065</v>
      </c>
      <c r="E1258" s="50" t="s">
        <v>1158</v>
      </c>
      <c r="F1258" s="48">
        <v>1663</v>
      </c>
      <c r="G1258" s="11">
        <v>44030</v>
      </c>
      <c r="H1258" s="305">
        <v>44047</v>
      </c>
      <c r="I1258" s="9">
        <v>1690</v>
      </c>
    </row>
    <row r="1259" spans="1:9" x14ac:dyDescent="0.3">
      <c r="A1259" s="8">
        <v>535520</v>
      </c>
      <c r="B1259" s="8">
        <v>621918</v>
      </c>
      <c r="C1259" s="8" t="s">
        <v>475</v>
      </c>
      <c r="D1259" s="148" t="s">
        <v>483</v>
      </c>
      <c r="E1259" s="32" t="s">
        <v>1159</v>
      </c>
      <c r="F1259" s="8">
        <v>174</v>
      </c>
      <c r="G1259" s="11">
        <v>44035</v>
      </c>
      <c r="H1259" s="305">
        <v>44050</v>
      </c>
      <c r="I1259" s="9">
        <v>179</v>
      </c>
    </row>
    <row r="1260" spans="1:9" x14ac:dyDescent="0.3">
      <c r="A1260" s="13">
        <v>535520</v>
      </c>
      <c r="B1260" s="13">
        <v>621918</v>
      </c>
      <c r="C1260" s="13" t="s">
        <v>475</v>
      </c>
      <c r="D1260" s="8" t="s">
        <v>1065</v>
      </c>
      <c r="E1260" s="63" t="s">
        <v>1160</v>
      </c>
      <c r="F1260" s="278">
        <v>1161</v>
      </c>
      <c r="G1260" s="27">
        <v>44030</v>
      </c>
      <c r="H1260" s="27">
        <v>44026</v>
      </c>
      <c r="I1260" s="24">
        <v>1210</v>
      </c>
    </row>
    <row r="1261" spans="1:9" x14ac:dyDescent="0.3">
      <c r="A1261" s="13">
        <v>535520</v>
      </c>
      <c r="B1261" s="13">
        <v>621918</v>
      </c>
      <c r="C1261" s="13" t="s">
        <v>475</v>
      </c>
      <c r="D1261" s="148" t="s">
        <v>483</v>
      </c>
      <c r="E1261" s="63" t="s">
        <v>1161</v>
      </c>
      <c r="F1261" s="278">
        <v>116</v>
      </c>
      <c r="G1261" s="27">
        <v>44035</v>
      </c>
      <c r="H1261" s="27">
        <v>44029</v>
      </c>
      <c r="I1261" s="24">
        <v>119</v>
      </c>
    </row>
    <row r="1262" spans="1:9" x14ac:dyDescent="0.3">
      <c r="A1262" s="9">
        <v>535520</v>
      </c>
      <c r="B1262" s="9">
        <v>621918</v>
      </c>
      <c r="C1262" s="9" t="s">
        <v>475</v>
      </c>
      <c r="D1262" s="9" t="s">
        <v>48</v>
      </c>
      <c r="E1262" s="15" t="s">
        <v>1162</v>
      </c>
      <c r="F1262" s="9">
        <v>834</v>
      </c>
      <c r="G1262" s="11">
        <v>44033</v>
      </c>
      <c r="H1262" s="305">
        <v>44057</v>
      </c>
      <c r="I1262" s="9">
        <v>834</v>
      </c>
    </row>
    <row r="1263" spans="1:9" x14ac:dyDescent="0.3">
      <c r="A1263" s="8">
        <v>535520</v>
      </c>
      <c r="B1263" s="8">
        <v>622589</v>
      </c>
      <c r="C1263" s="8" t="s">
        <v>503</v>
      </c>
      <c r="D1263" s="8" t="s">
        <v>48</v>
      </c>
      <c r="E1263" s="32">
        <v>1576743</v>
      </c>
      <c r="F1263" s="8">
        <v>96</v>
      </c>
      <c r="G1263" s="12">
        <v>43965</v>
      </c>
      <c r="H1263" s="12">
        <v>43998</v>
      </c>
      <c r="I1263" s="9">
        <v>96</v>
      </c>
    </row>
    <row r="1264" spans="1:9" x14ac:dyDescent="0.3">
      <c r="A1264" s="24">
        <v>535520</v>
      </c>
      <c r="B1264" s="24">
        <v>622589</v>
      </c>
      <c r="C1264" s="24" t="s">
        <v>503</v>
      </c>
      <c r="D1264" s="24" t="s">
        <v>48</v>
      </c>
      <c r="E1264" s="25">
        <v>1576793</v>
      </c>
      <c r="F1264" s="289">
        <v>32</v>
      </c>
      <c r="G1264" s="27">
        <v>44000</v>
      </c>
      <c r="H1264" s="27">
        <v>44012</v>
      </c>
      <c r="I1264" s="24">
        <v>32</v>
      </c>
    </row>
    <row r="1265" spans="1:9" x14ac:dyDescent="0.3">
      <c r="A1265" s="13">
        <v>535520</v>
      </c>
      <c r="B1265" s="13">
        <v>622589</v>
      </c>
      <c r="C1265" s="13" t="s">
        <v>503</v>
      </c>
      <c r="D1265" s="148" t="s">
        <v>483</v>
      </c>
      <c r="E1265" s="63" t="s">
        <v>1163</v>
      </c>
      <c r="F1265" s="278">
        <v>66</v>
      </c>
      <c r="G1265" s="28">
        <v>43972</v>
      </c>
      <c r="H1265" s="34">
        <v>44011</v>
      </c>
      <c r="I1265" s="24">
        <v>66</v>
      </c>
    </row>
    <row r="1266" spans="1:9" x14ac:dyDescent="0.3">
      <c r="A1266" s="8">
        <v>535520</v>
      </c>
      <c r="B1266" s="8">
        <v>622589</v>
      </c>
      <c r="C1266" s="8" t="s">
        <v>503</v>
      </c>
      <c r="D1266" s="8" t="s">
        <v>1065</v>
      </c>
      <c r="E1266" s="32" t="s">
        <v>1164</v>
      </c>
      <c r="F1266" s="266">
        <v>176</v>
      </c>
      <c r="G1266" s="31">
        <v>43967</v>
      </c>
      <c r="H1266" s="12">
        <v>43998</v>
      </c>
      <c r="I1266" s="9">
        <v>176</v>
      </c>
    </row>
    <row r="1267" spans="1:9" x14ac:dyDescent="0.3">
      <c r="A1267" s="13">
        <v>535520</v>
      </c>
      <c r="B1267" s="13">
        <v>622589</v>
      </c>
      <c r="C1267" s="13" t="s">
        <v>503</v>
      </c>
      <c r="D1267" s="271" t="s">
        <v>48</v>
      </c>
      <c r="E1267" s="63">
        <v>1581406</v>
      </c>
      <c r="F1267" s="278">
        <v>60</v>
      </c>
      <c r="G1267" s="27">
        <v>44025</v>
      </c>
      <c r="H1267" s="27">
        <v>44026</v>
      </c>
      <c r="I1267" s="24">
        <v>60</v>
      </c>
    </row>
    <row r="1268" spans="1:9" x14ac:dyDescent="0.3">
      <c r="A1268" s="13">
        <v>535520</v>
      </c>
      <c r="B1268" s="13">
        <v>622589</v>
      </c>
      <c r="C1268" s="13" t="s">
        <v>503</v>
      </c>
      <c r="D1268" s="8" t="s">
        <v>1065</v>
      </c>
      <c r="E1268" s="98" t="s">
        <v>1165</v>
      </c>
      <c r="F1268" s="278">
        <v>127</v>
      </c>
      <c r="G1268" s="27">
        <v>44030</v>
      </c>
      <c r="H1268" s="27">
        <v>44026</v>
      </c>
      <c r="I1268" s="24">
        <v>130</v>
      </c>
    </row>
    <row r="1269" spans="1:9" x14ac:dyDescent="0.3">
      <c r="A1269" s="8">
        <v>535520</v>
      </c>
      <c r="B1269" s="8">
        <v>622589</v>
      </c>
      <c r="C1269" s="8" t="s">
        <v>503</v>
      </c>
      <c r="D1269" s="148" t="s">
        <v>483</v>
      </c>
      <c r="E1269" s="17" t="s">
        <v>1166</v>
      </c>
      <c r="F1269" s="266">
        <v>76</v>
      </c>
      <c r="G1269" s="11">
        <v>44007</v>
      </c>
      <c r="H1269" s="11">
        <v>44008</v>
      </c>
      <c r="I1269" s="9">
        <v>76</v>
      </c>
    </row>
    <row r="1270" spans="1:9" x14ac:dyDescent="0.3">
      <c r="A1270" s="13">
        <v>535520</v>
      </c>
      <c r="B1270" s="13">
        <v>622589</v>
      </c>
      <c r="C1270" s="13" t="s">
        <v>503</v>
      </c>
      <c r="D1270" s="8" t="s">
        <v>1065</v>
      </c>
      <c r="E1270" s="98" t="s">
        <v>1167</v>
      </c>
      <c r="F1270" s="278">
        <v>236</v>
      </c>
      <c r="G1270" s="27">
        <v>44002</v>
      </c>
      <c r="H1270" s="27">
        <v>44012</v>
      </c>
      <c r="I1270" s="24">
        <v>246</v>
      </c>
    </row>
    <row r="1271" spans="1:9" x14ac:dyDescent="0.3">
      <c r="A1271" s="13">
        <v>535520</v>
      </c>
      <c r="B1271" s="13">
        <v>622589</v>
      </c>
      <c r="C1271" s="13" t="s">
        <v>503</v>
      </c>
      <c r="D1271" s="8" t="s">
        <v>1065</v>
      </c>
      <c r="E1271" s="98" t="s">
        <v>1168</v>
      </c>
      <c r="F1271" s="278">
        <v>147</v>
      </c>
      <c r="G1271" s="27">
        <v>43995</v>
      </c>
      <c r="H1271" s="27">
        <v>44027</v>
      </c>
      <c r="I1271" s="24">
        <v>147</v>
      </c>
    </row>
    <row r="1272" spans="1:9" x14ac:dyDescent="0.3">
      <c r="A1272" s="8">
        <v>535520</v>
      </c>
      <c r="B1272" s="8">
        <v>622589</v>
      </c>
      <c r="C1272" s="8" t="s">
        <v>503</v>
      </c>
      <c r="D1272" s="8" t="s">
        <v>1065</v>
      </c>
      <c r="E1272" s="300" t="s">
        <v>1169</v>
      </c>
      <c r="F1272" s="266">
        <v>92</v>
      </c>
      <c r="G1272" s="11">
        <v>44058</v>
      </c>
      <c r="H1272" s="11">
        <v>44054</v>
      </c>
      <c r="I1272" s="24">
        <v>94</v>
      </c>
    </row>
    <row r="1273" spans="1:9" x14ac:dyDescent="0.3">
      <c r="A1273" s="279">
        <v>535520</v>
      </c>
      <c r="B1273" s="279"/>
      <c r="C1273" s="279"/>
      <c r="D1273" s="279" t="s">
        <v>47</v>
      </c>
      <c r="E1273" s="280">
        <v>20734</v>
      </c>
      <c r="F1273" s="279">
        <f>SUM(F1252:F1272)</f>
        <v>9120</v>
      </c>
      <c r="G1273" s="279">
        <f>F1273-E1273</f>
        <v>-11614</v>
      </c>
      <c r="H1273" s="281"/>
      <c r="I1273" s="279">
        <f>SUM(I1252:I1272)</f>
        <v>9242</v>
      </c>
    </row>
    <row r="1274" spans="1:9" x14ac:dyDescent="0.3">
      <c r="A1274" s="278">
        <v>535527</v>
      </c>
      <c r="B1274" s="13">
        <v>621836</v>
      </c>
      <c r="C1274" s="13" t="s">
        <v>475</v>
      </c>
      <c r="D1274" s="8" t="s">
        <v>1065</v>
      </c>
      <c r="E1274" s="295" t="s">
        <v>1170</v>
      </c>
      <c r="F1274" s="84">
        <v>1328</v>
      </c>
      <c r="G1274" s="27">
        <v>44016</v>
      </c>
      <c r="H1274" s="27">
        <v>44020</v>
      </c>
      <c r="I1274" s="24">
        <v>1391</v>
      </c>
    </row>
    <row r="1275" spans="1:9" x14ac:dyDescent="0.3">
      <c r="A1275" s="8">
        <v>535527</v>
      </c>
      <c r="B1275" s="8">
        <v>621836</v>
      </c>
      <c r="C1275" s="8" t="s">
        <v>475</v>
      </c>
      <c r="D1275" s="8" t="s">
        <v>13</v>
      </c>
      <c r="E1275" s="300" t="s">
        <v>1171</v>
      </c>
      <c r="F1275" s="288">
        <f>2345-910</f>
        <v>1435</v>
      </c>
      <c r="G1275" s="31">
        <v>44002</v>
      </c>
      <c r="H1275" s="113">
        <v>43998</v>
      </c>
      <c r="I1275" s="9">
        <v>1395</v>
      </c>
    </row>
    <row r="1276" spans="1:9" x14ac:dyDescent="0.3">
      <c r="A1276" s="959">
        <v>535527</v>
      </c>
      <c r="B1276" s="959">
        <v>621836</v>
      </c>
      <c r="C1276" s="959" t="s">
        <v>475</v>
      </c>
      <c r="D1276" s="8" t="s">
        <v>13</v>
      </c>
      <c r="E1276" s="975" t="s">
        <v>1172</v>
      </c>
      <c r="F1276" s="959">
        <v>1174</v>
      </c>
      <c r="G1276" s="51">
        <v>43981</v>
      </c>
      <c r="H1276" s="51">
        <v>43981</v>
      </c>
      <c r="I1276" s="9">
        <v>1230</v>
      </c>
    </row>
    <row r="1277" spans="1:9" x14ac:dyDescent="0.3">
      <c r="A1277" s="13">
        <v>535527</v>
      </c>
      <c r="B1277" s="13">
        <v>621836</v>
      </c>
      <c r="C1277" s="13" t="s">
        <v>475</v>
      </c>
      <c r="D1277" s="8" t="s">
        <v>13</v>
      </c>
      <c r="E1277" s="295" t="s">
        <v>1173</v>
      </c>
      <c r="F1277" s="84">
        <f>2227+910</f>
        <v>3137</v>
      </c>
      <c r="G1277" s="27">
        <v>44009</v>
      </c>
      <c r="H1277" s="27">
        <v>44013</v>
      </c>
      <c r="I1277" s="24">
        <v>3235</v>
      </c>
    </row>
    <row r="1278" spans="1:9" x14ac:dyDescent="0.3">
      <c r="A1278" s="8">
        <v>535527</v>
      </c>
      <c r="B1278" s="8">
        <v>621836</v>
      </c>
      <c r="C1278" s="8" t="s">
        <v>475</v>
      </c>
      <c r="D1278" s="8" t="s">
        <v>1065</v>
      </c>
      <c r="E1278" s="306" t="s">
        <v>1174</v>
      </c>
      <c r="F1278" s="266">
        <v>810</v>
      </c>
      <c r="G1278" s="12">
        <v>43967</v>
      </c>
      <c r="H1278" s="12">
        <v>43981</v>
      </c>
      <c r="I1278" s="9">
        <v>844</v>
      </c>
    </row>
    <row r="1279" spans="1:9" x14ac:dyDescent="0.3">
      <c r="A1279" s="8">
        <v>535527</v>
      </c>
      <c r="B1279" s="8">
        <v>621836</v>
      </c>
      <c r="C1279" s="8" t="s">
        <v>475</v>
      </c>
      <c r="D1279" s="8" t="s">
        <v>481</v>
      </c>
      <c r="E1279" s="300" t="s">
        <v>1175</v>
      </c>
      <c r="F1279" s="8">
        <v>661</v>
      </c>
      <c r="G1279" s="12">
        <v>43986</v>
      </c>
      <c r="H1279" s="12">
        <v>43980</v>
      </c>
      <c r="I1279" s="9">
        <v>693</v>
      </c>
    </row>
    <row r="1280" spans="1:9" x14ac:dyDescent="0.3">
      <c r="A1280" s="9">
        <v>535527</v>
      </c>
      <c r="B1280" s="9">
        <v>621836</v>
      </c>
      <c r="C1280" s="9" t="s">
        <v>475</v>
      </c>
      <c r="D1280" s="9" t="s">
        <v>481</v>
      </c>
      <c r="E1280" s="307" t="s">
        <v>1176</v>
      </c>
      <c r="F1280" s="9">
        <v>713</v>
      </c>
      <c r="G1280" s="11">
        <v>44014</v>
      </c>
      <c r="H1280" s="11">
        <v>44008</v>
      </c>
      <c r="I1280" s="9">
        <v>744</v>
      </c>
    </row>
    <row r="1281" spans="1:9" x14ac:dyDescent="0.3">
      <c r="A1281" s="13">
        <v>535527</v>
      </c>
      <c r="B1281" s="13">
        <v>621836</v>
      </c>
      <c r="C1281" s="13" t="s">
        <v>475</v>
      </c>
      <c r="D1281" s="148" t="s">
        <v>483</v>
      </c>
      <c r="E1281" s="295" t="s">
        <v>1177</v>
      </c>
      <c r="F1281" s="13">
        <v>400</v>
      </c>
      <c r="G1281" s="27">
        <v>44014</v>
      </c>
      <c r="H1281" s="27">
        <v>44018</v>
      </c>
      <c r="I1281" s="24">
        <v>409</v>
      </c>
    </row>
    <row r="1282" spans="1:9" x14ac:dyDescent="0.3">
      <c r="A1282" s="42">
        <v>535527</v>
      </c>
      <c r="B1282" s="42">
        <v>621836</v>
      </c>
      <c r="C1282" s="42" t="s">
        <v>475</v>
      </c>
      <c r="D1282" s="42" t="s">
        <v>481</v>
      </c>
      <c r="E1282" s="308" t="s">
        <v>1178</v>
      </c>
      <c r="F1282" s="42">
        <v>174</v>
      </c>
      <c r="G1282" s="44">
        <v>43986</v>
      </c>
      <c r="H1282" s="12">
        <v>43980</v>
      </c>
      <c r="I1282" s="9">
        <v>180</v>
      </c>
    </row>
    <row r="1283" spans="1:9" x14ac:dyDescent="0.3">
      <c r="A1283" s="13">
        <v>535527</v>
      </c>
      <c r="B1283" s="13">
        <v>621836</v>
      </c>
      <c r="C1283" s="13" t="s">
        <v>475</v>
      </c>
      <c r="D1283" s="42" t="s">
        <v>481</v>
      </c>
      <c r="E1283" s="295" t="s">
        <v>1179</v>
      </c>
      <c r="F1283" s="278">
        <v>196</v>
      </c>
      <c r="G1283" s="28">
        <v>44007</v>
      </c>
      <c r="H1283" s="34">
        <v>44011</v>
      </c>
      <c r="I1283" s="24">
        <v>192</v>
      </c>
    </row>
    <row r="1284" spans="1:9" x14ac:dyDescent="0.3">
      <c r="A1284" s="13">
        <v>535527</v>
      </c>
      <c r="B1284" s="13">
        <v>621836</v>
      </c>
      <c r="C1284" s="13" t="s">
        <v>475</v>
      </c>
      <c r="D1284" s="148" t="s">
        <v>483</v>
      </c>
      <c r="E1284" s="98" t="s">
        <v>1180</v>
      </c>
      <c r="F1284" s="278">
        <v>303</v>
      </c>
      <c r="G1284" s="28">
        <v>43972</v>
      </c>
      <c r="H1284" s="34">
        <v>44011</v>
      </c>
      <c r="I1284" s="24">
        <v>311</v>
      </c>
    </row>
    <row r="1285" spans="1:9" x14ac:dyDescent="0.3">
      <c r="A1285" s="48">
        <v>535527</v>
      </c>
      <c r="B1285" s="48">
        <v>621836</v>
      </c>
      <c r="C1285" s="48" t="s">
        <v>475</v>
      </c>
      <c r="D1285" s="48" t="s">
        <v>13</v>
      </c>
      <c r="E1285" s="309" t="s">
        <v>1181</v>
      </c>
      <c r="F1285" s="48">
        <v>2694</v>
      </c>
      <c r="G1285" s="51">
        <v>43981</v>
      </c>
      <c r="H1285" s="12">
        <v>43981</v>
      </c>
      <c r="I1285" s="9">
        <v>2826</v>
      </c>
    </row>
    <row r="1286" spans="1:9" x14ac:dyDescent="0.3">
      <c r="A1286" s="9">
        <v>535527</v>
      </c>
      <c r="B1286" s="9">
        <v>621836</v>
      </c>
      <c r="C1286" s="9" t="s">
        <v>475</v>
      </c>
      <c r="D1286" s="9" t="s">
        <v>13</v>
      </c>
      <c r="E1286" s="307" t="s">
        <v>1182</v>
      </c>
      <c r="F1286" s="9">
        <v>1214</v>
      </c>
      <c r="G1286" s="11">
        <v>44009</v>
      </c>
      <c r="H1286" s="11">
        <v>44005</v>
      </c>
      <c r="I1286" s="9">
        <v>1262</v>
      </c>
    </row>
    <row r="1287" spans="1:9" x14ac:dyDescent="0.3">
      <c r="A1287" s="24">
        <v>535527</v>
      </c>
      <c r="B1287" s="24">
        <v>621836</v>
      </c>
      <c r="C1287" s="24" t="s">
        <v>475</v>
      </c>
      <c r="D1287" s="24" t="s">
        <v>13</v>
      </c>
      <c r="E1287" s="310" t="s">
        <v>1183</v>
      </c>
      <c r="F1287" s="24">
        <v>1903</v>
      </c>
      <c r="G1287" s="27">
        <v>44016</v>
      </c>
      <c r="H1287" s="27">
        <v>44012</v>
      </c>
      <c r="I1287" s="24">
        <v>1996</v>
      </c>
    </row>
    <row r="1288" spans="1:9" x14ac:dyDescent="0.3">
      <c r="A1288" s="8">
        <v>535527</v>
      </c>
      <c r="B1288" s="8">
        <v>621836</v>
      </c>
      <c r="C1288" s="8" t="s">
        <v>475</v>
      </c>
      <c r="D1288" s="8" t="s">
        <v>13</v>
      </c>
      <c r="E1288" s="300" t="s">
        <v>1184</v>
      </c>
      <c r="F1288" s="8">
        <v>2767</v>
      </c>
      <c r="G1288" s="12">
        <v>43986</v>
      </c>
      <c r="H1288" s="12">
        <v>43980</v>
      </c>
      <c r="I1288" s="9">
        <v>2904</v>
      </c>
    </row>
    <row r="1289" spans="1:9" x14ac:dyDescent="0.3">
      <c r="A1289" s="9">
        <v>535527</v>
      </c>
      <c r="B1289" s="9">
        <v>621836</v>
      </c>
      <c r="C1289" s="9" t="s">
        <v>475</v>
      </c>
      <c r="D1289" s="9" t="s">
        <v>13</v>
      </c>
      <c r="E1289" s="307" t="s">
        <v>1185</v>
      </c>
      <c r="F1289" s="9">
        <v>3142</v>
      </c>
      <c r="G1289" s="11">
        <v>44014</v>
      </c>
      <c r="H1289" s="11">
        <v>44009</v>
      </c>
      <c r="I1289" s="9">
        <v>3286</v>
      </c>
    </row>
    <row r="1290" spans="1:9" x14ac:dyDescent="0.3">
      <c r="A1290" s="8">
        <v>535527</v>
      </c>
      <c r="B1290" s="8">
        <v>621836</v>
      </c>
      <c r="C1290" s="8" t="s">
        <v>475</v>
      </c>
      <c r="D1290" s="8" t="s">
        <v>13</v>
      </c>
      <c r="E1290" s="300" t="s">
        <v>1186</v>
      </c>
      <c r="F1290" s="8">
        <v>1890</v>
      </c>
      <c r="G1290" s="12">
        <v>43986</v>
      </c>
      <c r="H1290" s="12">
        <v>43980</v>
      </c>
      <c r="I1290" s="9">
        <v>1983</v>
      </c>
    </row>
    <row r="1291" spans="1:9" x14ac:dyDescent="0.3">
      <c r="A1291" s="9">
        <v>535527</v>
      </c>
      <c r="B1291" s="9">
        <v>621836</v>
      </c>
      <c r="C1291" s="9" t="s">
        <v>475</v>
      </c>
      <c r="D1291" s="9" t="s">
        <v>13</v>
      </c>
      <c r="E1291" s="307" t="s">
        <v>1187</v>
      </c>
      <c r="F1291" s="9">
        <v>2183</v>
      </c>
      <c r="G1291" s="11">
        <v>44014</v>
      </c>
      <c r="H1291" s="11">
        <v>44009</v>
      </c>
      <c r="I1291" s="9">
        <v>2282</v>
      </c>
    </row>
    <row r="1292" spans="1:9" x14ac:dyDescent="0.3">
      <c r="A1292" s="9">
        <v>535527</v>
      </c>
      <c r="B1292" s="9">
        <v>621836</v>
      </c>
      <c r="C1292" s="9" t="s">
        <v>475</v>
      </c>
      <c r="D1292" s="9" t="s">
        <v>48</v>
      </c>
      <c r="E1292" s="311">
        <v>1582625</v>
      </c>
      <c r="F1292" s="9">
        <v>106</v>
      </c>
      <c r="G1292" s="11">
        <v>43965</v>
      </c>
      <c r="H1292" s="11">
        <v>44005</v>
      </c>
      <c r="I1292" s="9">
        <v>106</v>
      </c>
    </row>
    <row r="1293" spans="1:9" x14ac:dyDescent="0.3">
      <c r="A1293" s="9">
        <v>535527</v>
      </c>
      <c r="B1293" s="9">
        <v>621836</v>
      </c>
      <c r="C1293" s="9" t="s">
        <v>475</v>
      </c>
      <c r="D1293" s="9" t="s">
        <v>48</v>
      </c>
      <c r="E1293" s="311">
        <v>1582628</v>
      </c>
      <c r="F1293" s="287">
        <v>338</v>
      </c>
      <c r="G1293" s="11">
        <v>43969</v>
      </c>
      <c r="H1293" s="11">
        <v>44005</v>
      </c>
      <c r="I1293" s="9">
        <v>338</v>
      </c>
    </row>
    <row r="1294" spans="1:9" x14ac:dyDescent="0.3">
      <c r="A1294" s="24">
        <v>535527</v>
      </c>
      <c r="B1294" s="24">
        <v>621836</v>
      </c>
      <c r="C1294" s="24" t="s">
        <v>475</v>
      </c>
      <c r="D1294" s="24" t="s">
        <v>48</v>
      </c>
      <c r="E1294" s="310" t="s">
        <v>1188</v>
      </c>
      <c r="F1294" s="312">
        <v>225</v>
      </c>
      <c r="G1294" s="27">
        <v>44018</v>
      </c>
      <c r="H1294" s="27">
        <v>44012</v>
      </c>
      <c r="I1294" s="24">
        <v>225</v>
      </c>
    </row>
    <row r="1295" spans="1:9" x14ac:dyDescent="0.3">
      <c r="A1295" s="8">
        <v>535527</v>
      </c>
      <c r="B1295" s="8">
        <v>621836</v>
      </c>
      <c r="C1295" s="8" t="s">
        <v>475</v>
      </c>
      <c r="D1295" s="8" t="s">
        <v>48</v>
      </c>
      <c r="E1295" s="300" t="s">
        <v>1189</v>
      </c>
      <c r="F1295" s="313">
        <v>168</v>
      </c>
      <c r="G1295" s="12">
        <v>44004</v>
      </c>
      <c r="H1295" s="12">
        <v>43998</v>
      </c>
      <c r="I1295" s="9">
        <v>168</v>
      </c>
    </row>
    <row r="1296" spans="1:9" x14ac:dyDescent="0.3">
      <c r="A1296" s="100">
        <v>535527</v>
      </c>
      <c r="B1296" s="100">
        <v>621836</v>
      </c>
      <c r="C1296" s="100" t="s">
        <v>475</v>
      </c>
      <c r="D1296" s="100" t="s">
        <v>48</v>
      </c>
      <c r="E1296" s="314" t="s">
        <v>1190</v>
      </c>
      <c r="F1296" s="297">
        <v>58</v>
      </c>
      <c r="G1296" s="103">
        <v>43983</v>
      </c>
      <c r="H1296" s="34">
        <v>43991</v>
      </c>
      <c r="I1296" s="24">
        <v>58</v>
      </c>
    </row>
    <row r="1297" spans="1:9" x14ac:dyDescent="0.3">
      <c r="A1297" s="9">
        <v>535527</v>
      </c>
      <c r="B1297" s="9">
        <v>621836</v>
      </c>
      <c r="C1297" s="9" t="s">
        <v>475</v>
      </c>
      <c r="D1297" s="9" t="s">
        <v>48</v>
      </c>
      <c r="E1297" s="307" t="s">
        <v>1191</v>
      </c>
      <c r="F1297" s="287">
        <v>57</v>
      </c>
      <c r="G1297" s="11">
        <v>44011</v>
      </c>
      <c r="H1297" s="11">
        <v>44005</v>
      </c>
      <c r="I1297" s="9">
        <v>57</v>
      </c>
    </row>
    <row r="1298" spans="1:9" x14ac:dyDescent="0.3">
      <c r="A1298" s="9">
        <v>535527</v>
      </c>
      <c r="B1298" s="9">
        <v>621836</v>
      </c>
      <c r="C1298" s="9" t="s">
        <v>475</v>
      </c>
      <c r="D1298" s="9" t="s">
        <v>48</v>
      </c>
      <c r="E1298" s="307" t="s">
        <v>1192</v>
      </c>
      <c r="F1298" s="9">
        <v>220</v>
      </c>
      <c r="G1298" s="11">
        <v>44012</v>
      </c>
      <c r="H1298" s="11">
        <v>44005</v>
      </c>
      <c r="I1298" s="9">
        <v>220</v>
      </c>
    </row>
    <row r="1299" spans="1:9" x14ac:dyDescent="0.3">
      <c r="A1299" s="8">
        <v>535527</v>
      </c>
      <c r="B1299" s="8">
        <v>621836</v>
      </c>
      <c r="C1299" s="8" t="s">
        <v>475</v>
      </c>
      <c r="D1299" s="8" t="s">
        <v>48</v>
      </c>
      <c r="E1299" s="300" t="s">
        <v>1193</v>
      </c>
      <c r="F1299" s="266">
        <v>50</v>
      </c>
      <c r="G1299" s="12">
        <v>44005</v>
      </c>
      <c r="H1299" s="12">
        <v>43998</v>
      </c>
      <c r="I1299" s="9">
        <v>50</v>
      </c>
    </row>
    <row r="1300" spans="1:9" x14ac:dyDescent="0.3">
      <c r="A1300" s="9">
        <v>535527</v>
      </c>
      <c r="B1300" s="9">
        <v>621836</v>
      </c>
      <c r="C1300" s="9" t="s">
        <v>475</v>
      </c>
      <c r="D1300" s="9" t="s">
        <v>48</v>
      </c>
      <c r="E1300" s="307" t="s">
        <v>1194</v>
      </c>
      <c r="F1300" s="9">
        <v>220</v>
      </c>
      <c r="G1300" s="11">
        <v>44026</v>
      </c>
      <c r="H1300" s="11">
        <v>44039</v>
      </c>
      <c r="I1300" s="9">
        <v>220</v>
      </c>
    </row>
    <row r="1301" spans="1:9" x14ac:dyDescent="0.3">
      <c r="A1301" s="24">
        <v>535527</v>
      </c>
      <c r="B1301" s="24">
        <v>621836</v>
      </c>
      <c r="C1301" s="24" t="s">
        <v>475</v>
      </c>
      <c r="D1301" s="24" t="s">
        <v>48</v>
      </c>
      <c r="E1301" s="310" t="s">
        <v>1195</v>
      </c>
      <c r="F1301" s="24">
        <v>220</v>
      </c>
      <c r="G1301" s="27">
        <v>44019</v>
      </c>
      <c r="H1301" s="27">
        <v>44012</v>
      </c>
      <c r="I1301" s="24">
        <v>220</v>
      </c>
    </row>
    <row r="1302" spans="1:9" x14ac:dyDescent="0.3">
      <c r="A1302" s="13">
        <v>535527</v>
      </c>
      <c r="B1302" s="13">
        <v>621836</v>
      </c>
      <c r="C1302" s="13" t="s">
        <v>475</v>
      </c>
      <c r="D1302" s="13" t="s">
        <v>481</v>
      </c>
      <c r="E1302" s="295" t="s">
        <v>1196</v>
      </c>
      <c r="F1302" s="13">
        <v>82</v>
      </c>
      <c r="G1302" s="34">
        <v>44000</v>
      </c>
      <c r="H1302" s="34">
        <v>43994</v>
      </c>
      <c r="I1302" s="24">
        <v>85</v>
      </c>
    </row>
    <row r="1303" spans="1:9" x14ac:dyDescent="0.3">
      <c r="A1303" s="8">
        <v>535527</v>
      </c>
      <c r="B1303" s="8">
        <v>621836</v>
      </c>
      <c r="C1303" s="8" t="s">
        <v>475</v>
      </c>
      <c r="D1303" s="8" t="s">
        <v>481</v>
      </c>
      <c r="E1303" s="300" t="s">
        <v>1197</v>
      </c>
      <c r="F1303" s="266">
        <v>145</v>
      </c>
      <c r="G1303" s="12">
        <v>44007</v>
      </c>
      <c r="H1303" s="12">
        <v>44001</v>
      </c>
      <c r="I1303" s="9">
        <v>147</v>
      </c>
    </row>
    <row r="1304" spans="1:9" x14ac:dyDescent="0.3">
      <c r="A1304" s="118">
        <v>535527</v>
      </c>
      <c r="B1304" s="118">
        <v>621836</v>
      </c>
      <c r="C1304" s="118" t="s">
        <v>475</v>
      </c>
      <c r="D1304" s="8" t="s">
        <v>1065</v>
      </c>
      <c r="E1304" s="119" t="s">
        <v>1198</v>
      </c>
      <c r="F1304" s="118">
        <v>355</v>
      </c>
      <c r="G1304" s="34">
        <v>43995</v>
      </c>
      <c r="H1304" s="34">
        <v>43991</v>
      </c>
      <c r="I1304" s="24">
        <v>367</v>
      </c>
    </row>
    <row r="1305" spans="1:9" x14ac:dyDescent="0.3">
      <c r="A1305" s="8">
        <v>535527</v>
      </c>
      <c r="B1305" s="8">
        <v>621836</v>
      </c>
      <c r="C1305" s="8" t="s">
        <v>475</v>
      </c>
      <c r="D1305" s="8" t="s">
        <v>13</v>
      </c>
      <c r="E1305" s="17" t="s">
        <v>1199</v>
      </c>
      <c r="F1305" s="266">
        <v>510</v>
      </c>
      <c r="G1305" s="31">
        <v>44002</v>
      </c>
      <c r="H1305" s="12">
        <v>43998</v>
      </c>
      <c r="I1305" s="9">
        <v>514</v>
      </c>
    </row>
    <row r="1306" spans="1:9" x14ac:dyDescent="0.3">
      <c r="A1306" s="13">
        <v>535527</v>
      </c>
      <c r="B1306" s="13">
        <v>621836</v>
      </c>
      <c r="C1306" s="13" t="s">
        <v>475</v>
      </c>
      <c r="D1306" s="8" t="s">
        <v>13</v>
      </c>
      <c r="E1306" s="98" t="s">
        <v>1200</v>
      </c>
      <c r="F1306" s="13">
        <v>1114</v>
      </c>
      <c r="G1306" s="27">
        <v>44009</v>
      </c>
      <c r="H1306" s="27">
        <v>44027</v>
      </c>
      <c r="I1306" s="24">
        <v>1146</v>
      </c>
    </row>
    <row r="1307" spans="1:9" x14ac:dyDescent="0.3">
      <c r="A1307" s="118">
        <v>535527</v>
      </c>
      <c r="B1307" s="118">
        <v>621836</v>
      </c>
      <c r="C1307" s="118" t="s">
        <v>475</v>
      </c>
      <c r="D1307" s="148" t="s">
        <v>483</v>
      </c>
      <c r="E1307" s="294" t="s">
        <v>1201</v>
      </c>
      <c r="F1307" s="118">
        <v>50</v>
      </c>
      <c r="G1307" s="34">
        <v>44000</v>
      </c>
      <c r="H1307" s="34">
        <v>43994</v>
      </c>
      <c r="I1307" s="24">
        <v>50</v>
      </c>
    </row>
    <row r="1308" spans="1:9" x14ac:dyDescent="0.3">
      <c r="A1308" s="8">
        <v>535527</v>
      </c>
      <c r="B1308" s="8">
        <v>621836</v>
      </c>
      <c r="C1308" s="8" t="s">
        <v>475</v>
      </c>
      <c r="D1308" s="42" t="s">
        <v>481</v>
      </c>
      <c r="E1308" s="300" t="s">
        <v>1202</v>
      </c>
      <c r="F1308" s="266">
        <v>64</v>
      </c>
      <c r="G1308" s="31">
        <v>44007</v>
      </c>
      <c r="H1308" s="12">
        <v>44001</v>
      </c>
      <c r="I1308" s="9">
        <v>64</v>
      </c>
    </row>
    <row r="1309" spans="1:9" x14ac:dyDescent="0.3">
      <c r="A1309" s="13">
        <v>535527</v>
      </c>
      <c r="B1309" s="13">
        <v>621836</v>
      </c>
      <c r="C1309" s="13" t="s">
        <v>475</v>
      </c>
      <c r="D1309" s="13" t="s">
        <v>13</v>
      </c>
      <c r="E1309" s="295" t="s">
        <v>1203</v>
      </c>
      <c r="F1309" s="13">
        <v>589</v>
      </c>
      <c r="G1309" s="34">
        <v>43995</v>
      </c>
      <c r="H1309" s="34">
        <v>43991</v>
      </c>
      <c r="I1309" s="24">
        <v>618</v>
      </c>
    </row>
    <row r="1310" spans="1:9" x14ac:dyDescent="0.3">
      <c r="A1310" s="8">
        <v>535527</v>
      </c>
      <c r="B1310" s="8">
        <v>621836</v>
      </c>
      <c r="C1310" s="8" t="s">
        <v>475</v>
      </c>
      <c r="D1310" s="13" t="s">
        <v>13</v>
      </c>
      <c r="E1310" s="300" t="s">
        <v>1204</v>
      </c>
      <c r="F1310" s="266">
        <v>775</v>
      </c>
      <c r="G1310" s="12">
        <v>44002</v>
      </c>
      <c r="H1310" s="12">
        <v>43998</v>
      </c>
      <c r="I1310" s="9">
        <v>782</v>
      </c>
    </row>
    <row r="1311" spans="1:9" x14ac:dyDescent="0.3">
      <c r="A1311" s="13">
        <v>535527</v>
      </c>
      <c r="B1311" s="13">
        <v>621836</v>
      </c>
      <c r="C1311" s="13" t="s">
        <v>475</v>
      </c>
      <c r="D1311" s="48" t="s">
        <v>13</v>
      </c>
      <c r="E1311" s="295" t="s">
        <v>1205</v>
      </c>
      <c r="F1311" s="13">
        <v>584</v>
      </c>
      <c r="G1311" s="34">
        <v>44000</v>
      </c>
      <c r="H1311" s="34">
        <v>43994</v>
      </c>
      <c r="I1311" s="24">
        <v>613</v>
      </c>
    </row>
    <row r="1312" spans="1:9" x14ac:dyDescent="0.3">
      <c r="A1312" s="8">
        <v>535527</v>
      </c>
      <c r="B1312" s="8">
        <v>621836</v>
      </c>
      <c r="C1312" s="8" t="s">
        <v>475</v>
      </c>
      <c r="D1312" s="48" t="s">
        <v>13</v>
      </c>
      <c r="E1312" s="300" t="s">
        <v>1206</v>
      </c>
      <c r="F1312" s="266">
        <v>778</v>
      </c>
      <c r="G1312" s="12">
        <v>44007</v>
      </c>
      <c r="H1312" s="12">
        <v>44001</v>
      </c>
      <c r="I1312" s="9">
        <v>786</v>
      </c>
    </row>
    <row r="1313" spans="1:9" x14ac:dyDescent="0.3">
      <c r="A1313" s="13">
        <v>535527</v>
      </c>
      <c r="B1313" s="13">
        <v>621836</v>
      </c>
      <c r="C1313" s="13" t="s">
        <v>475</v>
      </c>
      <c r="D1313" s="8" t="s">
        <v>13</v>
      </c>
      <c r="E1313" s="295" t="s">
        <v>1207</v>
      </c>
      <c r="F1313" s="13">
        <v>400</v>
      </c>
      <c r="G1313" s="34">
        <v>44000</v>
      </c>
      <c r="H1313" s="34">
        <v>43994</v>
      </c>
      <c r="I1313" s="24">
        <v>419</v>
      </c>
    </row>
    <row r="1314" spans="1:9" x14ac:dyDescent="0.3">
      <c r="A1314" s="42">
        <v>535527</v>
      </c>
      <c r="B1314" s="42">
        <v>621836</v>
      </c>
      <c r="C1314" s="42" t="s">
        <v>475</v>
      </c>
      <c r="D1314" s="8" t="s">
        <v>13</v>
      </c>
      <c r="E1314" s="308" t="s">
        <v>1208</v>
      </c>
      <c r="F1314" s="268">
        <v>545</v>
      </c>
      <c r="G1314" s="12">
        <v>44007</v>
      </c>
      <c r="H1314" s="12">
        <v>44001</v>
      </c>
      <c r="I1314" s="9">
        <v>551</v>
      </c>
    </row>
    <row r="1315" spans="1:9" x14ac:dyDescent="0.3">
      <c r="A1315" s="13">
        <v>535527</v>
      </c>
      <c r="B1315" s="13">
        <v>621836</v>
      </c>
      <c r="C1315" s="13" t="s">
        <v>475</v>
      </c>
      <c r="D1315" s="271" t="s">
        <v>48</v>
      </c>
      <c r="E1315" s="315">
        <v>1584341</v>
      </c>
      <c r="F1315" s="316">
        <v>137</v>
      </c>
      <c r="G1315" s="27">
        <v>43990</v>
      </c>
      <c r="H1315" s="27">
        <v>44012</v>
      </c>
      <c r="I1315" s="24">
        <v>137</v>
      </c>
    </row>
    <row r="1316" spans="1:9" x14ac:dyDescent="0.3">
      <c r="A1316" s="13">
        <v>535527</v>
      </c>
      <c r="B1316" s="13">
        <v>621836</v>
      </c>
      <c r="C1316" s="13" t="s">
        <v>475</v>
      </c>
      <c r="D1316" s="148" t="s">
        <v>483</v>
      </c>
      <c r="E1316" s="317" t="s">
        <v>1209</v>
      </c>
      <c r="F1316" s="284">
        <v>61</v>
      </c>
      <c r="G1316" s="27">
        <v>44014</v>
      </c>
      <c r="H1316" s="27">
        <v>44029</v>
      </c>
      <c r="I1316" s="24">
        <v>61</v>
      </c>
    </row>
    <row r="1317" spans="1:9" x14ac:dyDescent="0.3">
      <c r="A1317" s="24">
        <v>535527</v>
      </c>
      <c r="B1317" s="24">
        <v>621836</v>
      </c>
      <c r="C1317" s="24" t="s">
        <v>475</v>
      </c>
      <c r="D1317" s="24" t="s">
        <v>13</v>
      </c>
      <c r="E1317" s="318" t="s">
        <v>1210</v>
      </c>
      <c r="F1317" s="293">
        <v>1100</v>
      </c>
      <c r="G1317" s="27">
        <v>44009</v>
      </c>
      <c r="H1317" s="27">
        <v>44027</v>
      </c>
      <c r="I1317" s="24">
        <v>1123</v>
      </c>
    </row>
    <row r="1318" spans="1:9" x14ac:dyDescent="0.3">
      <c r="A1318" s="24">
        <v>535527</v>
      </c>
      <c r="B1318" s="24">
        <v>621836</v>
      </c>
      <c r="C1318" s="24" t="s">
        <v>475</v>
      </c>
      <c r="D1318" s="24" t="s">
        <v>13</v>
      </c>
      <c r="E1318" s="318" t="s">
        <v>1211</v>
      </c>
      <c r="F1318" s="293">
        <v>1140</v>
      </c>
      <c r="G1318" s="27">
        <v>44014</v>
      </c>
      <c r="H1318" s="27">
        <v>44022</v>
      </c>
      <c r="I1318" s="24">
        <v>1194</v>
      </c>
    </row>
    <row r="1319" spans="1:9" x14ac:dyDescent="0.3">
      <c r="A1319" s="24">
        <v>535527</v>
      </c>
      <c r="B1319" s="24">
        <v>621836</v>
      </c>
      <c r="C1319" s="24" t="s">
        <v>475</v>
      </c>
      <c r="D1319" s="24" t="s">
        <v>13</v>
      </c>
      <c r="E1319" s="318" t="s">
        <v>1212</v>
      </c>
      <c r="F1319" s="293">
        <v>752</v>
      </c>
      <c r="G1319" s="27">
        <v>44014</v>
      </c>
      <c r="H1319" s="27">
        <v>44022</v>
      </c>
      <c r="I1319" s="24">
        <v>789</v>
      </c>
    </row>
    <row r="1320" spans="1:9" x14ac:dyDescent="0.3">
      <c r="A1320" s="24">
        <v>535527</v>
      </c>
      <c r="B1320" s="24">
        <v>621836</v>
      </c>
      <c r="C1320" s="24" t="s">
        <v>475</v>
      </c>
      <c r="D1320" s="24" t="s">
        <v>481</v>
      </c>
      <c r="E1320" s="318" t="s">
        <v>1213</v>
      </c>
      <c r="F1320" s="293">
        <v>280</v>
      </c>
      <c r="G1320" s="27">
        <v>44014</v>
      </c>
      <c r="H1320" s="27">
        <v>44029</v>
      </c>
      <c r="I1320" s="24">
        <v>294</v>
      </c>
    </row>
    <row r="1321" spans="1:9" x14ac:dyDescent="0.3">
      <c r="A1321" s="13">
        <v>535527</v>
      </c>
      <c r="B1321" s="13">
        <v>621836</v>
      </c>
      <c r="C1321" s="13" t="s">
        <v>475</v>
      </c>
      <c r="D1321" s="8" t="s">
        <v>1065</v>
      </c>
      <c r="E1321" s="317" t="s">
        <v>1214</v>
      </c>
      <c r="F1321" s="284">
        <v>528</v>
      </c>
      <c r="G1321" s="27">
        <v>44009</v>
      </c>
      <c r="H1321" s="27">
        <v>44026</v>
      </c>
      <c r="I1321" s="24">
        <v>531</v>
      </c>
    </row>
    <row r="1322" spans="1:9" x14ac:dyDescent="0.3">
      <c r="A1322" s="118">
        <v>535527</v>
      </c>
      <c r="B1322" s="118">
        <v>621836</v>
      </c>
      <c r="C1322" s="118" t="s">
        <v>475</v>
      </c>
      <c r="D1322" s="118" t="s">
        <v>48</v>
      </c>
      <c r="E1322" s="294" t="s">
        <v>1215</v>
      </c>
      <c r="F1322" s="283">
        <v>103</v>
      </c>
      <c r="G1322" s="34">
        <v>44004</v>
      </c>
      <c r="H1322" s="319">
        <v>44012</v>
      </c>
      <c r="I1322" s="24">
        <v>103</v>
      </c>
    </row>
    <row r="1323" spans="1:9" x14ac:dyDescent="0.3">
      <c r="A1323" s="8">
        <v>535527</v>
      </c>
      <c r="B1323" s="8">
        <v>621836</v>
      </c>
      <c r="C1323" s="8" t="s">
        <v>475</v>
      </c>
      <c r="D1323" s="148" t="s">
        <v>483</v>
      </c>
      <c r="E1323" s="17" t="s">
        <v>1216</v>
      </c>
      <c r="F1323" s="8">
        <f>132-73</f>
        <v>59</v>
      </c>
      <c r="G1323" s="11">
        <v>44028</v>
      </c>
      <c r="H1323" s="11">
        <v>44042</v>
      </c>
      <c r="I1323" s="9">
        <v>59</v>
      </c>
    </row>
    <row r="1324" spans="1:9" x14ac:dyDescent="0.3">
      <c r="A1324" s="42">
        <v>535527</v>
      </c>
      <c r="B1324" s="42">
        <v>621836</v>
      </c>
      <c r="C1324" s="42" t="s">
        <v>475</v>
      </c>
      <c r="D1324" s="42" t="s">
        <v>481</v>
      </c>
      <c r="E1324" s="43" t="s">
        <v>1217</v>
      </c>
      <c r="F1324" s="9">
        <v>73</v>
      </c>
      <c r="G1324" s="11">
        <v>44054</v>
      </c>
      <c r="H1324" s="11">
        <v>44053</v>
      </c>
      <c r="I1324" s="9">
        <v>73</v>
      </c>
    </row>
    <row r="1325" spans="1:9" x14ac:dyDescent="0.3">
      <c r="A1325" s="8">
        <v>535527</v>
      </c>
      <c r="B1325" s="8">
        <v>621836</v>
      </c>
      <c r="C1325" s="8" t="s">
        <v>475</v>
      </c>
      <c r="D1325" s="13" t="s">
        <v>13</v>
      </c>
      <c r="E1325" s="17" t="s">
        <v>1218</v>
      </c>
      <c r="F1325" s="8">
        <v>3792</v>
      </c>
      <c r="G1325" s="11">
        <v>44023</v>
      </c>
      <c r="H1325" s="11">
        <v>44039</v>
      </c>
      <c r="I1325" s="9">
        <v>3960</v>
      </c>
    </row>
    <row r="1326" spans="1:9" x14ac:dyDescent="0.3">
      <c r="A1326" s="959">
        <v>535527</v>
      </c>
      <c r="B1326" s="9">
        <v>621836</v>
      </c>
      <c r="C1326" s="9" t="s">
        <v>475</v>
      </c>
      <c r="D1326" s="9" t="s">
        <v>481</v>
      </c>
      <c r="E1326" s="10" t="s">
        <v>1219</v>
      </c>
      <c r="F1326" s="9">
        <v>287</v>
      </c>
      <c r="G1326" s="11">
        <v>44028</v>
      </c>
      <c r="H1326" s="11">
        <v>44042</v>
      </c>
      <c r="I1326" s="9">
        <v>300</v>
      </c>
    </row>
    <row r="1327" spans="1:9" x14ac:dyDescent="0.3">
      <c r="A1327" s="13">
        <v>535527</v>
      </c>
      <c r="B1327" s="13">
        <v>621836</v>
      </c>
      <c r="C1327" s="13" t="s">
        <v>475</v>
      </c>
      <c r="D1327" s="13" t="s">
        <v>13</v>
      </c>
      <c r="E1327" s="317" t="s">
        <v>1220</v>
      </c>
      <c r="F1327" s="13">
        <v>495</v>
      </c>
      <c r="G1327" s="34">
        <v>44002</v>
      </c>
      <c r="H1327" s="27">
        <v>44019</v>
      </c>
      <c r="I1327" s="24">
        <v>484</v>
      </c>
    </row>
    <row r="1328" spans="1:9" x14ac:dyDescent="0.3">
      <c r="A1328" s="118">
        <v>535527</v>
      </c>
      <c r="B1328" s="118">
        <v>621836</v>
      </c>
      <c r="C1328" s="118" t="s">
        <v>475</v>
      </c>
      <c r="D1328" s="118" t="s">
        <v>481</v>
      </c>
      <c r="E1328" s="320" t="s">
        <v>1221</v>
      </c>
      <c r="F1328" s="118">
        <v>51</v>
      </c>
      <c r="G1328" s="34">
        <v>44007</v>
      </c>
      <c r="H1328" s="27">
        <v>44015</v>
      </c>
      <c r="I1328" s="24">
        <v>51</v>
      </c>
    </row>
    <row r="1329" spans="1:9" x14ac:dyDescent="0.3">
      <c r="A1329" s="8">
        <v>535527</v>
      </c>
      <c r="B1329" s="8">
        <v>621836</v>
      </c>
      <c r="C1329" s="8" t="s">
        <v>475</v>
      </c>
      <c r="D1329" s="8" t="s">
        <v>1065</v>
      </c>
      <c r="E1329" s="17" t="s">
        <v>1222</v>
      </c>
      <c r="F1329" s="8">
        <v>988</v>
      </c>
      <c r="G1329" s="11">
        <v>44023</v>
      </c>
      <c r="H1329" s="11">
        <v>44040</v>
      </c>
      <c r="I1329" s="9">
        <v>1031</v>
      </c>
    </row>
    <row r="1330" spans="1:9" x14ac:dyDescent="0.3">
      <c r="A1330" s="48">
        <v>535527</v>
      </c>
      <c r="B1330" s="48">
        <v>621836</v>
      </c>
      <c r="C1330" s="48" t="s">
        <v>475</v>
      </c>
      <c r="D1330" s="148" t="s">
        <v>483</v>
      </c>
      <c r="E1330" s="54" t="s">
        <v>1223</v>
      </c>
      <c r="F1330" s="48">
        <v>266</v>
      </c>
      <c r="G1330" s="11">
        <v>44007</v>
      </c>
      <c r="H1330" s="11">
        <v>44032</v>
      </c>
      <c r="I1330" s="9">
        <v>278</v>
      </c>
    </row>
    <row r="1331" spans="1:9" x14ac:dyDescent="0.3">
      <c r="A1331" s="8">
        <v>535527</v>
      </c>
      <c r="B1331" s="8">
        <v>621836</v>
      </c>
      <c r="C1331" s="8" t="s">
        <v>475</v>
      </c>
      <c r="D1331" s="148" t="s">
        <v>483</v>
      </c>
      <c r="E1331" s="17" t="s">
        <v>1224</v>
      </c>
      <c r="F1331" s="8">
        <v>18</v>
      </c>
      <c r="G1331" s="11">
        <v>44007</v>
      </c>
      <c r="H1331" s="11">
        <v>44032</v>
      </c>
      <c r="I1331" s="9">
        <v>18</v>
      </c>
    </row>
    <row r="1332" spans="1:9" x14ac:dyDescent="0.3">
      <c r="A1332" s="8">
        <v>535527</v>
      </c>
      <c r="B1332" s="8">
        <v>621836</v>
      </c>
      <c r="C1332" s="8" t="s">
        <v>475</v>
      </c>
      <c r="D1332" s="8" t="s">
        <v>1065</v>
      </c>
      <c r="E1332" s="306" t="s">
        <v>1225</v>
      </c>
      <c r="F1332" s="8">
        <v>2290</v>
      </c>
      <c r="G1332" s="11">
        <v>44002</v>
      </c>
      <c r="H1332" s="11">
        <v>44034</v>
      </c>
      <c r="I1332" s="9">
        <v>2394</v>
      </c>
    </row>
    <row r="1333" spans="1:9" x14ac:dyDescent="0.3">
      <c r="A1333" s="8">
        <v>535527</v>
      </c>
      <c r="B1333" s="8">
        <v>621836</v>
      </c>
      <c r="C1333" s="8" t="s">
        <v>475</v>
      </c>
      <c r="D1333" s="8" t="s">
        <v>1065</v>
      </c>
      <c r="E1333" s="17" t="s">
        <v>1226</v>
      </c>
      <c r="F1333" s="8">
        <v>136</v>
      </c>
      <c r="G1333" s="11">
        <v>44002</v>
      </c>
      <c r="H1333" s="11">
        <v>44034</v>
      </c>
      <c r="I1333" s="9">
        <v>139</v>
      </c>
    </row>
    <row r="1334" spans="1:9" x14ac:dyDescent="0.3">
      <c r="A1334" s="42">
        <v>535527</v>
      </c>
      <c r="B1334" s="9">
        <v>621836</v>
      </c>
      <c r="C1334" s="9" t="s">
        <v>475</v>
      </c>
      <c r="D1334" s="9" t="s">
        <v>481</v>
      </c>
      <c r="E1334" s="10" t="s">
        <v>1227</v>
      </c>
      <c r="F1334" s="9">
        <v>192</v>
      </c>
      <c r="G1334" s="11">
        <v>44056</v>
      </c>
      <c r="H1334" s="11">
        <v>44050</v>
      </c>
      <c r="I1334" s="9">
        <v>198</v>
      </c>
    </row>
    <row r="1335" spans="1:9" x14ac:dyDescent="0.3">
      <c r="A1335" s="8">
        <v>535527</v>
      </c>
      <c r="B1335" s="8">
        <v>621836</v>
      </c>
      <c r="C1335" s="8" t="s">
        <v>475</v>
      </c>
      <c r="D1335" s="8" t="s">
        <v>1065</v>
      </c>
      <c r="E1335" s="17" t="s">
        <v>1228</v>
      </c>
      <c r="F1335" s="8">
        <v>422</v>
      </c>
      <c r="G1335" s="11">
        <v>44051</v>
      </c>
      <c r="H1335" s="11">
        <v>44047</v>
      </c>
      <c r="I1335" s="9">
        <v>441</v>
      </c>
    </row>
    <row r="1336" spans="1:9" x14ac:dyDescent="0.3">
      <c r="A1336" s="42">
        <v>535527</v>
      </c>
      <c r="B1336" s="42">
        <v>621836</v>
      </c>
      <c r="C1336" s="42" t="s">
        <v>475</v>
      </c>
      <c r="D1336" s="8" t="s">
        <v>1065</v>
      </c>
      <c r="E1336" s="308" t="s">
        <v>1229</v>
      </c>
      <c r="F1336" s="42">
        <v>1000</v>
      </c>
      <c r="G1336" s="11">
        <v>44058</v>
      </c>
      <c r="H1336" s="11">
        <v>44054</v>
      </c>
      <c r="I1336" s="9">
        <v>954</v>
      </c>
    </row>
    <row r="1337" spans="1:9" x14ac:dyDescent="0.3">
      <c r="A1337" s="13">
        <v>535527</v>
      </c>
      <c r="B1337" s="13">
        <v>621836</v>
      </c>
      <c r="C1337" s="13" t="s">
        <v>475</v>
      </c>
      <c r="D1337" s="13" t="s">
        <v>13</v>
      </c>
      <c r="E1337" s="98" t="s">
        <v>1230</v>
      </c>
      <c r="F1337" s="13">
        <v>1085</v>
      </c>
      <c r="G1337" s="34">
        <v>44051</v>
      </c>
      <c r="H1337" s="27">
        <v>44061</v>
      </c>
      <c r="I1337" s="9">
        <v>1294</v>
      </c>
    </row>
    <row r="1338" spans="1:9" x14ac:dyDescent="0.3">
      <c r="A1338" s="959">
        <v>535527</v>
      </c>
      <c r="B1338" s="959">
        <v>622757</v>
      </c>
      <c r="C1338" s="959" t="s">
        <v>503</v>
      </c>
      <c r="D1338" s="8" t="s">
        <v>1065</v>
      </c>
      <c r="E1338" s="975" t="s">
        <v>1231</v>
      </c>
      <c r="F1338" s="959">
        <v>211</v>
      </c>
      <c r="G1338" s="51">
        <v>43981</v>
      </c>
      <c r="H1338" s="12">
        <v>43981</v>
      </c>
      <c r="I1338" s="9">
        <v>218</v>
      </c>
    </row>
    <row r="1339" spans="1:9" x14ac:dyDescent="0.3">
      <c r="A1339" s="13">
        <v>535527</v>
      </c>
      <c r="B1339" s="13">
        <v>622757</v>
      </c>
      <c r="C1339" s="13" t="s">
        <v>503</v>
      </c>
      <c r="D1339" s="8" t="s">
        <v>13</v>
      </c>
      <c r="E1339" s="295" t="s">
        <v>1232</v>
      </c>
      <c r="F1339" s="13">
        <v>168</v>
      </c>
      <c r="G1339" s="27">
        <v>44016</v>
      </c>
      <c r="H1339" s="27">
        <v>44020</v>
      </c>
      <c r="I1339" s="24">
        <v>175</v>
      </c>
    </row>
    <row r="1340" spans="1:9" x14ac:dyDescent="0.3">
      <c r="A1340" s="8">
        <v>535527</v>
      </c>
      <c r="B1340" s="8">
        <v>622757</v>
      </c>
      <c r="C1340" s="8" t="s">
        <v>503</v>
      </c>
      <c r="D1340" s="13" t="s">
        <v>13</v>
      </c>
      <c r="E1340" s="306" t="s">
        <v>1233</v>
      </c>
      <c r="F1340" s="20">
        <v>482</v>
      </c>
      <c r="G1340" s="12">
        <v>43967</v>
      </c>
      <c r="H1340" s="12">
        <v>43981</v>
      </c>
      <c r="I1340" s="9">
        <v>506</v>
      </c>
    </row>
    <row r="1341" spans="1:9" x14ac:dyDescent="0.3">
      <c r="A1341" s="8">
        <v>535527</v>
      </c>
      <c r="B1341" s="8">
        <v>622757</v>
      </c>
      <c r="C1341" s="8" t="s">
        <v>503</v>
      </c>
      <c r="D1341" s="48" t="s">
        <v>13</v>
      </c>
      <c r="E1341" s="306" t="s">
        <v>1234</v>
      </c>
      <c r="F1341" s="20">
        <v>484</v>
      </c>
      <c r="G1341" s="12">
        <v>43972</v>
      </c>
      <c r="H1341" s="12">
        <v>43980</v>
      </c>
      <c r="I1341" s="9">
        <v>506</v>
      </c>
    </row>
    <row r="1342" spans="1:9" x14ac:dyDescent="0.3">
      <c r="A1342" s="8">
        <v>535527</v>
      </c>
      <c r="B1342" s="8">
        <v>622757</v>
      </c>
      <c r="C1342" s="8" t="s">
        <v>503</v>
      </c>
      <c r="D1342" s="8" t="s">
        <v>13</v>
      </c>
      <c r="E1342" s="306" t="s">
        <v>1235</v>
      </c>
      <c r="F1342" s="20">
        <v>610</v>
      </c>
      <c r="G1342" s="12">
        <v>43972</v>
      </c>
      <c r="H1342" s="12">
        <v>43980</v>
      </c>
      <c r="I1342" s="9">
        <v>640</v>
      </c>
    </row>
    <row r="1343" spans="1:9" x14ac:dyDescent="0.3">
      <c r="A1343" s="42">
        <v>535527</v>
      </c>
      <c r="B1343" s="42">
        <v>622757</v>
      </c>
      <c r="C1343" s="42" t="s">
        <v>503</v>
      </c>
      <c r="D1343" s="148" t="s">
        <v>483</v>
      </c>
      <c r="E1343" s="308" t="s">
        <v>1236</v>
      </c>
      <c r="F1343" s="42">
        <v>87</v>
      </c>
      <c r="G1343" s="12">
        <v>43986</v>
      </c>
      <c r="H1343" s="12">
        <v>43980</v>
      </c>
      <c r="I1343" s="9">
        <v>87</v>
      </c>
    </row>
    <row r="1344" spans="1:9" x14ac:dyDescent="0.3">
      <c r="A1344" s="13">
        <v>535527</v>
      </c>
      <c r="B1344" s="13">
        <v>622757</v>
      </c>
      <c r="C1344" s="13" t="s">
        <v>503</v>
      </c>
      <c r="D1344" s="42" t="s">
        <v>481</v>
      </c>
      <c r="E1344" s="295" t="s">
        <v>1237</v>
      </c>
      <c r="F1344" s="13">
        <v>30</v>
      </c>
      <c r="G1344" s="27">
        <v>44014</v>
      </c>
      <c r="H1344" s="27">
        <v>44018</v>
      </c>
      <c r="I1344" s="24">
        <v>30</v>
      </c>
    </row>
    <row r="1345" spans="1:9" x14ac:dyDescent="0.3">
      <c r="A1345" s="8">
        <v>535527</v>
      </c>
      <c r="B1345" s="8">
        <v>622757</v>
      </c>
      <c r="C1345" s="8" t="s">
        <v>503</v>
      </c>
      <c r="D1345" s="8" t="s">
        <v>481</v>
      </c>
      <c r="E1345" s="306" t="s">
        <v>1238</v>
      </c>
      <c r="F1345" s="20">
        <v>200</v>
      </c>
      <c r="G1345" s="12">
        <v>43972</v>
      </c>
      <c r="H1345" s="12">
        <v>43980</v>
      </c>
      <c r="I1345" s="9">
        <v>210</v>
      </c>
    </row>
    <row r="1346" spans="1:9" x14ac:dyDescent="0.3">
      <c r="A1346" s="9">
        <v>535527</v>
      </c>
      <c r="B1346" s="9">
        <v>622757</v>
      </c>
      <c r="C1346" s="9" t="s">
        <v>503</v>
      </c>
      <c r="D1346" s="9" t="s">
        <v>48</v>
      </c>
      <c r="E1346" s="321">
        <v>1584404</v>
      </c>
      <c r="F1346" s="322">
        <v>64</v>
      </c>
      <c r="G1346" s="11">
        <v>43965</v>
      </c>
      <c r="H1346" s="11">
        <v>44005</v>
      </c>
      <c r="I1346" s="9">
        <v>64</v>
      </c>
    </row>
    <row r="1347" spans="1:9" x14ac:dyDescent="0.3">
      <c r="A1347" s="24">
        <v>535527</v>
      </c>
      <c r="B1347" s="24">
        <v>622757</v>
      </c>
      <c r="C1347" s="24" t="s">
        <v>503</v>
      </c>
      <c r="D1347" s="24" t="s">
        <v>48</v>
      </c>
      <c r="E1347" s="323" t="s">
        <v>1239</v>
      </c>
      <c r="F1347" s="24">
        <v>15</v>
      </c>
      <c r="G1347" s="27">
        <v>44018</v>
      </c>
      <c r="H1347" s="27">
        <v>44012</v>
      </c>
      <c r="I1347" s="24">
        <v>15</v>
      </c>
    </row>
    <row r="1348" spans="1:9" x14ac:dyDescent="0.3">
      <c r="A1348" s="9">
        <v>535527</v>
      </c>
      <c r="B1348" s="9">
        <v>622757</v>
      </c>
      <c r="C1348" s="9" t="s">
        <v>503</v>
      </c>
      <c r="D1348" s="9" t="s">
        <v>48</v>
      </c>
      <c r="E1348" s="307" t="s">
        <v>1240</v>
      </c>
      <c r="F1348" s="9">
        <v>15</v>
      </c>
      <c r="G1348" s="11">
        <v>44011</v>
      </c>
      <c r="H1348" s="11">
        <v>44005</v>
      </c>
      <c r="I1348" s="9">
        <v>15</v>
      </c>
    </row>
    <row r="1349" spans="1:9" x14ac:dyDescent="0.3">
      <c r="A1349" s="9">
        <v>535527</v>
      </c>
      <c r="B1349" s="9">
        <v>622757</v>
      </c>
      <c r="C1349" s="9" t="s">
        <v>503</v>
      </c>
      <c r="D1349" s="9" t="s">
        <v>48</v>
      </c>
      <c r="E1349" s="307" t="s">
        <v>1241</v>
      </c>
      <c r="F1349" s="9">
        <v>80</v>
      </c>
      <c r="G1349" s="11">
        <v>44012</v>
      </c>
      <c r="H1349" s="11">
        <v>44005</v>
      </c>
      <c r="I1349" s="9">
        <v>80</v>
      </c>
    </row>
    <row r="1350" spans="1:9" x14ac:dyDescent="0.3">
      <c r="A1350" s="42">
        <v>535527</v>
      </c>
      <c r="B1350" s="42">
        <v>622757</v>
      </c>
      <c r="C1350" s="42" t="s">
        <v>503</v>
      </c>
      <c r="D1350" s="42" t="s">
        <v>48</v>
      </c>
      <c r="E1350" s="308" t="s">
        <v>1242</v>
      </c>
      <c r="F1350" s="42">
        <v>80</v>
      </c>
      <c r="G1350" s="44">
        <v>43984</v>
      </c>
      <c r="H1350" s="44">
        <v>43977</v>
      </c>
      <c r="I1350" s="9">
        <v>80</v>
      </c>
    </row>
    <row r="1351" spans="1:9" x14ac:dyDescent="0.3">
      <c r="A1351" s="13">
        <v>535527</v>
      </c>
      <c r="B1351" s="13">
        <v>622757</v>
      </c>
      <c r="C1351" s="13" t="s">
        <v>503</v>
      </c>
      <c r="D1351" s="13" t="s">
        <v>13</v>
      </c>
      <c r="E1351" s="295" t="s">
        <v>1243</v>
      </c>
      <c r="F1351" s="13">
        <v>9</v>
      </c>
      <c r="G1351" s="34">
        <v>43995</v>
      </c>
      <c r="H1351" s="34">
        <v>43991</v>
      </c>
      <c r="I1351" s="24">
        <v>9</v>
      </c>
    </row>
    <row r="1352" spans="1:9" x14ac:dyDescent="0.3">
      <c r="A1352" s="8">
        <v>535527</v>
      </c>
      <c r="B1352" s="8">
        <v>622757</v>
      </c>
      <c r="C1352" s="8" t="s">
        <v>503</v>
      </c>
      <c r="D1352" s="13" t="s">
        <v>13</v>
      </c>
      <c r="E1352" s="300" t="s">
        <v>1244</v>
      </c>
      <c r="F1352" s="8">
        <v>9</v>
      </c>
      <c r="G1352" s="12">
        <v>44002</v>
      </c>
      <c r="H1352" s="12">
        <v>43998</v>
      </c>
      <c r="I1352" s="9">
        <v>9</v>
      </c>
    </row>
    <row r="1353" spans="1:9" x14ac:dyDescent="0.3">
      <c r="A1353" s="13">
        <v>535527</v>
      </c>
      <c r="B1353" s="13">
        <v>622757</v>
      </c>
      <c r="C1353" s="13" t="s">
        <v>503</v>
      </c>
      <c r="D1353" s="48" t="s">
        <v>13</v>
      </c>
      <c r="E1353" s="295" t="s">
        <v>1245</v>
      </c>
      <c r="F1353" s="13">
        <v>16</v>
      </c>
      <c r="G1353" s="34">
        <v>44000</v>
      </c>
      <c r="H1353" s="34">
        <v>43994</v>
      </c>
      <c r="I1353" s="24">
        <v>16</v>
      </c>
    </row>
    <row r="1354" spans="1:9" x14ac:dyDescent="0.3">
      <c r="A1354" s="8">
        <v>535527</v>
      </c>
      <c r="B1354" s="8">
        <v>622757</v>
      </c>
      <c r="C1354" s="8" t="s">
        <v>503</v>
      </c>
      <c r="D1354" s="48" t="s">
        <v>13</v>
      </c>
      <c r="E1354" s="300" t="s">
        <v>1246</v>
      </c>
      <c r="F1354" s="8">
        <v>16</v>
      </c>
      <c r="G1354" s="12">
        <v>44007</v>
      </c>
      <c r="H1354" s="12">
        <v>44001</v>
      </c>
      <c r="I1354" s="9">
        <v>16</v>
      </c>
    </row>
    <row r="1355" spans="1:9" x14ac:dyDescent="0.3">
      <c r="A1355" s="13">
        <v>535527</v>
      </c>
      <c r="B1355" s="13">
        <v>622757</v>
      </c>
      <c r="C1355" s="13" t="s">
        <v>503</v>
      </c>
      <c r="D1355" s="8" t="s">
        <v>13</v>
      </c>
      <c r="E1355" s="295" t="s">
        <v>1247</v>
      </c>
      <c r="F1355" s="13">
        <v>26</v>
      </c>
      <c r="G1355" s="34">
        <v>44000</v>
      </c>
      <c r="H1355" s="34">
        <v>43994</v>
      </c>
      <c r="I1355" s="24">
        <v>26</v>
      </c>
    </row>
    <row r="1356" spans="1:9" x14ac:dyDescent="0.3">
      <c r="A1356" s="8">
        <v>535527</v>
      </c>
      <c r="B1356" s="8">
        <v>622757</v>
      </c>
      <c r="C1356" s="8" t="s">
        <v>503</v>
      </c>
      <c r="D1356" s="8" t="s">
        <v>13</v>
      </c>
      <c r="E1356" s="300" t="s">
        <v>1248</v>
      </c>
      <c r="F1356" s="8">
        <v>26</v>
      </c>
      <c r="G1356" s="12">
        <v>44007</v>
      </c>
      <c r="H1356" s="12">
        <v>44001</v>
      </c>
      <c r="I1356" s="9">
        <v>26</v>
      </c>
    </row>
    <row r="1357" spans="1:9" x14ac:dyDescent="0.3">
      <c r="A1357" s="13">
        <v>535527</v>
      </c>
      <c r="B1357" s="13">
        <v>622757</v>
      </c>
      <c r="C1357" s="13" t="s">
        <v>503</v>
      </c>
      <c r="D1357" s="13" t="s">
        <v>481</v>
      </c>
      <c r="E1357" s="295" t="s">
        <v>1249</v>
      </c>
      <c r="F1357" s="13">
        <v>50</v>
      </c>
      <c r="G1357" s="34">
        <v>44000</v>
      </c>
      <c r="H1357" s="34">
        <v>43994</v>
      </c>
      <c r="I1357" s="24">
        <v>50</v>
      </c>
    </row>
    <row r="1358" spans="1:9" x14ac:dyDescent="0.3">
      <c r="A1358" s="8">
        <v>535527</v>
      </c>
      <c r="B1358" s="8">
        <v>622757</v>
      </c>
      <c r="C1358" s="8" t="s">
        <v>503</v>
      </c>
      <c r="D1358" s="8" t="s">
        <v>481</v>
      </c>
      <c r="E1358" s="300" t="s">
        <v>1250</v>
      </c>
      <c r="F1358" s="8">
        <v>50</v>
      </c>
      <c r="G1358" s="12">
        <v>44007</v>
      </c>
      <c r="H1358" s="12">
        <v>44001</v>
      </c>
      <c r="I1358" s="9">
        <v>50</v>
      </c>
    </row>
    <row r="1359" spans="1:9" x14ac:dyDescent="0.3">
      <c r="A1359" s="118">
        <v>535527</v>
      </c>
      <c r="B1359" s="118">
        <v>622757</v>
      </c>
      <c r="C1359" s="118" t="s">
        <v>503</v>
      </c>
      <c r="D1359" s="8" t="s">
        <v>1065</v>
      </c>
      <c r="E1359" s="294" t="s">
        <v>1251</v>
      </c>
      <c r="F1359" s="118">
        <v>40</v>
      </c>
      <c r="G1359" s="34">
        <v>43995</v>
      </c>
      <c r="H1359" s="34">
        <v>43991</v>
      </c>
      <c r="I1359" s="24">
        <v>40</v>
      </c>
    </row>
    <row r="1360" spans="1:9" x14ac:dyDescent="0.3">
      <c r="A1360" s="8">
        <v>535527</v>
      </c>
      <c r="B1360" s="8">
        <v>622757</v>
      </c>
      <c r="C1360" s="8" t="s">
        <v>503</v>
      </c>
      <c r="D1360" s="8" t="s">
        <v>13</v>
      </c>
      <c r="E1360" s="300" t="s">
        <v>1252</v>
      </c>
      <c r="F1360" s="8">
        <v>40</v>
      </c>
      <c r="G1360" s="31">
        <v>44002</v>
      </c>
      <c r="H1360" s="12">
        <v>43998</v>
      </c>
      <c r="I1360" s="9">
        <v>40</v>
      </c>
    </row>
    <row r="1361" spans="1:9" x14ac:dyDescent="0.3">
      <c r="A1361" s="9">
        <v>535527</v>
      </c>
      <c r="B1361" s="9">
        <v>622757</v>
      </c>
      <c r="C1361" s="9" t="s">
        <v>503</v>
      </c>
      <c r="D1361" s="9" t="s">
        <v>48</v>
      </c>
      <c r="E1361" s="321">
        <v>1584690</v>
      </c>
      <c r="F1361" s="322">
        <v>32</v>
      </c>
      <c r="G1361" s="11">
        <v>44014</v>
      </c>
      <c r="H1361" s="11">
        <v>44005</v>
      </c>
      <c r="I1361" s="9">
        <v>32</v>
      </c>
    </row>
    <row r="1362" spans="1:9" x14ac:dyDescent="0.3">
      <c r="A1362" s="13">
        <v>535527</v>
      </c>
      <c r="B1362" s="13">
        <v>622757</v>
      </c>
      <c r="C1362" s="13" t="s">
        <v>503</v>
      </c>
      <c r="D1362" s="148" t="s">
        <v>483</v>
      </c>
      <c r="E1362" s="295" t="s">
        <v>1253</v>
      </c>
      <c r="F1362" s="13">
        <v>81</v>
      </c>
      <c r="G1362" s="27">
        <v>44035</v>
      </c>
      <c r="H1362" s="27">
        <v>44029</v>
      </c>
      <c r="I1362" s="24">
        <v>83</v>
      </c>
    </row>
    <row r="1363" spans="1:9" x14ac:dyDescent="0.3">
      <c r="A1363" s="42">
        <v>535527</v>
      </c>
      <c r="B1363" s="42">
        <v>622757</v>
      </c>
      <c r="C1363" s="42" t="s">
        <v>503</v>
      </c>
      <c r="D1363" s="13" t="s">
        <v>13</v>
      </c>
      <c r="E1363" s="324" t="s">
        <v>1254</v>
      </c>
      <c r="F1363" s="42">
        <v>270</v>
      </c>
      <c r="G1363" s="12">
        <v>44023</v>
      </c>
      <c r="H1363" s="11">
        <v>44033</v>
      </c>
      <c r="I1363" s="9">
        <v>280</v>
      </c>
    </row>
    <row r="1364" spans="1:9" x14ac:dyDescent="0.3">
      <c r="A1364" s="8">
        <v>535527</v>
      </c>
      <c r="B1364" s="8">
        <v>622757</v>
      </c>
      <c r="C1364" s="8" t="s">
        <v>503</v>
      </c>
      <c r="D1364" s="8" t="s">
        <v>1065</v>
      </c>
      <c r="E1364" s="306" t="s">
        <v>1255</v>
      </c>
      <c r="F1364" s="8">
        <v>97</v>
      </c>
      <c r="G1364" s="31">
        <v>44023</v>
      </c>
      <c r="H1364" s="11">
        <v>44033</v>
      </c>
      <c r="I1364" s="9">
        <v>97</v>
      </c>
    </row>
    <row r="1365" spans="1:9" x14ac:dyDescent="0.3">
      <c r="A1365" s="42">
        <v>535527</v>
      </c>
      <c r="B1365" s="42">
        <v>622757</v>
      </c>
      <c r="C1365" s="42" t="s">
        <v>503</v>
      </c>
      <c r="D1365" s="42" t="s">
        <v>481</v>
      </c>
      <c r="E1365" s="324" t="s">
        <v>1256</v>
      </c>
      <c r="F1365" s="42">
        <v>100</v>
      </c>
      <c r="G1365" s="12">
        <v>44028</v>
      </c>
      <c r="H1365" s="11">
        <v>44042</v>
      </c>
      <c r="I1365" s="9">
        <v>104</v>
      </c>
    </row>
    <row r="1366" spans="1:9" x14ac:dyDescent="0.3">
      <c r="A1366" s="13">
        <v>535527</v>
      </c>
      <c r="B1366" s="13">
        <v>622757</v>
      </c>
      <c r="C1366" s="13" t="s">
        <v>503</v>
      </c>
      <c r="D1366" s="8" t="s">
        <v>1065</v>
      </c>
      <c r="E1366" s="295" t="s">
        <v>1257</v>
      </c>
      <c r="F1366" s="13">
        <v>484</v>
      </c>
      <c r="G1366" s="27">
        <v>44030</v>
      </c>
      <c r="H1366" s="27">
        <v>44026</v>
      </c>
      <c r="I1366" s="24">
        <v>504</v>
      </c>
    </row>
    <row r="1367" spans="1:9" x14ac:dyDescent="0.3">
      <c r="A1367" s="42">
        <v>535527</v>
      </c>
      <c r="B1367" s="42">
        <v>622757</v>
      </c>
      <c r="C1367" s="42" t="s">
        <v>503</v>
      </c>
      <c r="D1367" s="42" t="s">
        <v>481</v>
      </c>
      <c r="E1367" s="324" t="s">
        <v>1258</v>
      </c>
      <c r="F1367" s="42">
        <v>156</v>
      </c>
      <c r="G1367" s="12">
        <v>44056</v>
      </c>
      <c r="H1367" s="11">
        <v>44050</v>
      </c>
      <c r="I1367" s="9">
        <v>160</v>
      </c>
    </row>
    <row r="1368" spans="1:9" x14ac:dyDescent="0.3">
      <c r="A1368" s="8">
        <v>535527</v>
      </c>
      <c r="B1368" s="8">
        <v>622757</v>
      </c>
      <c r="C1368" s="8" t="s">
        <v>503</v>
      </c>
      <c r="D1368" s="8" t="s">
        <v>1065</v>
      </c>
      <c r="E1368" s="306" t="s">
        <v>1259</v>
      </c>
      <c r="F1368" s="8">
        <v>141</v>
      </c>
      <c r="G1368" s="31">
        <v>44051</v>
      </c>
      <c r="H1368" s="11">
        <v>44047</v>
      </c>
      <c r="I1368" s="9">
        <v>145</v>
      </c>
    </row>
    <row r="1369" spans="1:9" x14ac:dyDescent="0.3">
      <c r="A1369" s="8">
        <v>535527</v>
      </c>
      <c r="B1369" s="8">
        <v>622757</v>
      </c>
      <c r="C1369" s="8" t="s">
        <v>503</v>
      </c>
      <c r="D1369" s="13" t="s">
        <v>13</v>
      </c>
      <c r="E1369" s="306" t="s">
        <v>1260</v>
      </c>
      <c r="F1369" s="8">
        <v>338</v>
      </c>
      <c r="G1369" s="12">
        <v>44051</v>
      </c>
      <c r="H1369" s="11">
        <v>44047</v>
      </c>
      <c r="I1369" s="9">
        <v>354</v>
      </c>
    </row>
    <row r="1370" spans="1:9" x14ac:dyDescent="0.3">
      <c r="A1370" s="279">
        <v>535527</v>
      </c>
      <c r="B1370" s="279"/>
      <c r="C1370" s="279"/>
      <c r="D1370" s="279" t="s">
        <v>47</v>
      </c>
      <c r="E1370" s="280">
        <v>59274</v>
      </c>
      <c r="F1370" s="279">
        <f>SUM(F1274:F1369)</f>
        <v>53539</v>
      </c>
      <c r="G1370" s="279">
        <f>F1370-E1370</f>
        <v>-5735</v>
      </c>
      <c r="H1370" s="281"/>
      <c r="I1370" s="279">
        <f>SUM(I1274:I1369)</f>
        <v>55540</v>
      </c>
    </row>
    <row r="1371" spans="1:9" x14ac:dyDescent="0.3">
      <c r="A1371" s="13">
        <v>535529</v>
      </c>
      <c r="B1371" s="13">
        <v>621862</v>
      </c>
      <c r="C1371" s="13" t="s">
        <v>475</v>
      </c>
      <c r="D1371" s="271" t="s">
        <v>48</v>
      </c>
      <c r="E1371" s="63">
        <v>1582912</v>
      </c>
      <c r="F1371" s="13">
        <v>20</v>
      </c>
      <c r="G1371" s="27">
        <v>44025</v>
      </c>
      <c r="H1371" s="27">
        <v>44026</v>
      </c>
      <c r="I1371" s="24">
        <v>20</v>
      </c>
    </row>
    <row r="1372" spans="1:9" x14ac:dyDescent="0.3">
      <c r="A1372" s="13">
        <v>535529</v>
      </c>
      <c r="B1372" s="13">
        <v>621862</v>
      </c>
      <c r="C1372" s="13" t="s">
        <v>475</v>
      </c>
      <c r="D1372" s="148" t="s">
        <v>483</v>
      </c>
      <c r="E1372" s="63" t="s">
        <v>1261</v>
      </c>
      <c r="F1372" s="13">
        <v>160</v>
      </c>
      <c r="G1372" s="27">
        <v>44007</v>
      </c>
      <c r="H1372" s="27">
        <v>44015</v>
      </c>
      <c r="I1372" s="24">
        <v>163</v>
      </c>
    </row>
    <row r="1373" spans="1:9" x14ac:dyDescent="0.3">
      <c r="A1373" s="13">
        <v>535529</v>
      </c>
      <c r="B1373" s="13">
        <v>621862</v>
      </c>
      <c r="C1373" s="13" t="s">
        <v>475</v>
      </c>
      <c r="D1373" s="8" t="s">
        <v>1065</v>
      </c>
      <c r="E1373" s="63" t="s">
        <v>1262</v>
      </c>
      <c r="F1373" s="13">
        <v>649</v>
      </c>
      <c r="G1373" s="27">
        <v>44002</v>
      </c>
      <c r="H1373" s="27">
        <v>44012</v>
      </c>
      <c r="I1373" s="24">
        <v>673</v>
      </c>
    </row>
    <row r="1374" spans="1:9" x14ac:dyDescent="0.3">
      <c r="A1374" s="24">
        <v>535529</v>
      </c>
      <c r="B1374" s="24">
        <v>621862</v>
      </c>
      <c r="C1374" s="24" t="s">
        <v>475</v>
      </c>
      <c r="D1374" s="13" t="s">
        <v>13</v>
      </c>
      <c r="E1374" s="25" t="s">
        <v>1263</v>
      </c>
      <c r="F1374" s="24">
        <v>1226</v>
      </c>
      <c r="G1374" s="27">
        <v>44002</v>
      </c>
      <c r="H1374" s="27">
        <v>44012</v>
      </c>
      <c r="I1374" s="24">
        <v>1276</v>
      </c>
    </row>
    <row r="1375" spans="1:9" x14ac:dyDescent="0.3">
      <c r="A1375" s="24">
        <v>535529</v>
      </c>
      <c r="B1375" s="24">
        <v>621862</v>
      </c>
      <c r="C1375" s="24" t="s">
        <v>475</v>
      </c>
      <c r="D1375" s="48" t="s">
        <v>13</v>
      </c>
      <c r="E1375" s="25" t="s">
        <v>1264</v>
      </c>
      <c r="F1375" s="24">
        <v>1286</v>
      </c>
      <c r="G1375" s="27">
        <v>44007</v>
      </c>
      <c r="H1375" s="27">
        <v>44015</v>
      </c>
      <c r="I1375" s="24">
        <v>1349</v>
      </c>
    </row>
    <row r="1376" spans="1:9" x14ac:dyDescent="0.3">
      <c r="A1376" s="24">
        <v>535529</v>
      </c>
      <c r="B1376" s="24">
        <v>621862</v>
      </c>
      <c r="C1376" s="24" t="s">
        <v>475</v>
      </c>
      <c r="D1376" s="8" t="s">
        <v>13</v>
      </c>
      <c r="E1376" s="25" t="s">
        <v>1265</v>
      </c>
      <c r="F1376" s="24">
        <v>855</v>
      </c>
      <c r="G1376" s="27">
        <v>44007</v>
      </c>
      <c r="H1376" s="27">
        <v>44015</v>
      </c>
      <c r="I1376" s="24">
        <v>896</v>
      </c>
    </row>
    <row r="1377" spans="1:9" x14ac:dyDescent="0.3">
      <c r="A1377" s="13">
        <v>535529</v>
      </c>
      <c r="B1377" s="13">
        <v>621862</v>
      </c>
      <c r="C1377" s="13" t="s">
        <v>475</v>
      </c>
      <c r="D1377" s="8" t="s">
        <v>1065</v>
      </c>
      <c r="E1377" s="63" t="s">
        <v>1266</v>
      </c>
      <c r="F1377" s="13">
        <v>616</v>
      </c>
      <c r="G1377" s="27">
        <v>44030</v>
      </c>
      <c r="H1377" s="27">
        <v>44026</v>
      </c>
      <c r="I1377" s="24">
        <v>643</v>
      </c>
    </row>
    <row r="1378" spans="1:9" x14ac:dyDescent="0.3">
      <c r="A1378" s="24">
        <v>535529</v>
      </c>
      <c r="B1378" s="24">
        <v>621862</v>
      </c>
      <c r="C1378" s="24" t="s">
        <v>475</v>
      </c>
      <c r="D1378" s="24" t="s">
        <v>481</v>
      </c>
      <c r="E1378" s="25" t="s">
        <v>1267</v>
      </c>
      <c r="F1378" s="24">
        <v>383</v>
      </c>
      <c r="G1378" s="27">
        <v>44007</v>
      </c>
      <c r="H1378" s="27">
        <v>44015</v>
      </c>
      <c r="I1378" s="24">
        <v>397</v>
      </c>
    </row>
    <row r="1379" spans="1:9" x14ac:dyDescent="0.3">
      <c r="A1379" s="24">
        <v>535529</v>
      </c>
      <c r="B1379" s="24">
        <v>621862</v>
      </c>
      <c r="C1379" s="24" t="s">
        <v>475</v>
      </c>
      <c r="D1379" s="24" t="s">
        <v>48</v>
      </c>
      <c r="E1379" s="25" t="s">
        <v>1268</v>
      </c>
      <c r="F1379" s="24">
        <v>69</v>
      </c>
      <c r="G1379" s="27">
        <v>44004</v>
      </c>
      <c r="H1379" s="27">
        <v>44012</v>
      </c>
      <c r="I1379" s="24">
        <v>69</v>
      </c>
    </row>
    <row r="1380" spans="1:9" x14ac:dyDescent="0.3">
      <c r="A1380" s="24">
        <v>535529</v>
      </c>
      <c r="B1380" s="24">
        <v>621862</v>
      </c>
      <c r="C1380" s="24" t="s">
        <v>475</v>
      </c>
      <c r="D1380" s="24" t="s">
        <v>48</v>
      </c>
      <c r="E1380" s="25" t="s">
        <v>1269</v>
      </c>
      <c r="F1380" s="24">
        <v>518</v>
      </c>
      <c r="G1380" s="27">
        <v>44005</v>
      </c>
      <c r="H1380" s="27">
        <v>44012</v>
      </c>
      <c r="I1380" s="24">
        <v>518</v>
      </c>
    </row>
    <row r="1381" spans="1:9" x14ac:dyDescent="0.3">
      <c r="A1381" s="24">
        <v>535529</v>
      </c>
      <c r="B1381" s="24">
        <v>621862</v>
      </c>
      <c r="C1381" s="24" t="s">
        <v>475</v>
      </c>
      <c r="D1381" s="24" t="s">
        <v>48</v>
      </c>
      <c r="E1381" s="25" t="s">
        <v>1270</v>
      </c>
      <c r="F1381" s="24">
        <v>14</v>
      </c>
      <c r="G1381" s="27">
        <v>44005</v>
      </c>
      <c r="H1381" s="27">
        <v>44012</v>
      </c>
      <c r="I1381" s="24">
        <v>14</v>
      </c>
    </row>
    <row r="1382" spans="1:9" x14ac:dyDescent="0.3">
      <c r="A1382" s="24">
        <v>535529</v>
      </c>
      <c r="B1382" s="24">
        <v>622727</v>
      </c>
      <c r="C1382" s="24" t="s">
        <v>503</v>
      </c>
      <c r="D1382" s="24" t="s">
        <v>48</v>
      </c>
      <c r="E1382" s="25">
        <v>1576794</v>
      </c>
      <c r="F1382" s="24">
        <v>96</v>
      </c>
      <c r="G1382" s="27">
        <v>44000</v>
      </c>
      <c r="H1382" s="27">
        <v>44012</v>
      </c>
      <c r="I1382" s="24">
        <v>96</v>
      </c>
    </row>
    <row r="1383" spans="1:9" x14ac:dyDescent="0.3">
      <c r="A1383" s="13">
        <v>535529</v>
      </c>
      <c r="B1383" s="13">
        <v>622727</v>
      </c>
      <c r="C1383" s="13" t="s">
        <v>503</v>
      </c>
      <c r="D1383" s="271" t="s">
        <v>48</v>
      </c>
      <c r="E1383" s="63">
        <v>1581389</v>
      </c>
      <c r="F1383" s="13">
        <v>20</v>
      </c>
      <c r="G1383" s="27">
        <v>44025</v>
      </c>
      <c r="H1383" s="27">
        <v>44026</v>
      </c>
      <c r="I1383" s="24">
        <v>20</v>
      </c>
    </row>
    <row r="1384" spans="1:9" x14ac:dyDescent="0.3">
      <c r="A1384" s="13">
        <v>535529</v>
      </c>
      <c r="B1384" s="13">
        <v>622727</v>
      </c>
      <c r="C1384" s="13" t="s">
        <v>503</v>
      </c>
      <c r="D1384" s="8" t="s">
        <v>1065</v>
      </c>
      <c r="E1384" s="295" t="s">
        <v>1271</v>
      </c>
      <c r="F1384" s="13">
        <v>91</v>
      </c>
      <c r="G1384" s="27">
        <v>44030</v>
      </c>
      <c r="H1384" s="27">
        <v>44026</v>
      </c>
      <c r="I1384" s="24">
        <v>93</v>
      </c>
    </row>
    <row r="1385" spans="1:9" x14ac:dyDescent="0.3">
      <c r="A1385" s="8">
        <v>535529</v>
      </c>
      <c r="B1385" s="8">
        <v>622727</v>
      </c>
      <c r="C1385" s="8" t="s">
        <v>503</v>
      </c>
      <c r="D1385" s="8" t="s">
        <v>1065</v>
      </c>
      <c r="E1385" s="300" t="s">
        <v>1272</v>
      </c>
      <c r="F1385" s="8">
        <v>59</v>
      </c>
      <c r="G1385" s="11">
        <v>44058</v>
      </c>
      <c r="H1385" s="11">
        <v>44054</v>
      </c>
      <c r="I1385" s="24">
        <v>61</v>
      </c>
    </row>
    <row r="1386" spans="1:9" x14ac:dyDescent="0.3">
      <c r="A1386" s="13">
        <v>535529</v>
      </c>
      <c r="B1386" s="13">
        <v>622727</v>
      </c>
      <c r="C1386" s="13" t="s">
        <v>503</v>
      </c>
      <c r="D1386" s="148" t="s">
        <v>483</v>
      </c>
      <c r="E1386" s="63" t="s">
        <v>1273</v>
      </c>
      <c r="F1386" s="13">
        <v>55</v>
      </c>
      <c r="G1386" s="27">
        <v>44007</v>
      </c>
      <c r="H1386" s="27">
        <v>44015</v>
      </c>
      <c r="I1386" s="24">
        <v>55</v>
      </c>
    </row>
    <row r="1387" spans="1:9" x14ac:dyDescent="0.3">
      <c r="A1387" s="13">
        <v>535529</v>
      </c>
      <c r="B1387" s="13">
        <v>622727</v>
      </c>
      <c r="C1387" s="13" t="s">
        <v>503</v>
      </c>
      <c r="D1387" s="8" t="s">
        <v>1065</v>
      </c>
      <c r="E1387" s="63" t="s">
        <v>1274</v>
      </c>
      <c r="F1387" s="13">
        <v>174</v>
      </c>
      <c r="G1387" s="27">
        <v>44002</v>
      </c>
      <c r="H1387" s="27">
        <v>44012</v>
      </c>
      <c r="I1387" s="24">
        <v>180</v>
      </c>
    </row>
    <row r="1388" spans="1:9" x14ac:dyDescent="0.3">
      <c r="A1388" s="24">
        <v>535529</v>
      </c>
      <c r="B1388" s="24">
        <v>622727</v>
      </c>
      <c r="C1388" s="24" t="s">
        <v>503</v>
      </c>
      <c r="D1388" s="24" t="s">
        <v>48</v>
      </c>
      <c r="E1388" s="25" t="s">
        <v>1275</v>
      </c>
      <c r="F1388" s="24">
        <v>14</v>
      </c>
      <c r="G1388" s="27">
        <v>44004</v>
      </c>
      <c r="H1388" s="27">
        <v>44012</v>
      </c>
      <c r="I1388" s="24">
        <v>14</v>
      </c>
    </row>
    <row r="1389" spans="1:9" x14ac:dyDescent="0.3">
      <c r="A1389" s="279">
        <v>535529</v>
      </c>
      <c r="B1389" s="279"/>
      <c r="C1389" s="279"/>
      <c r="D1389" s="279" t="s">
        <v>47</v>
      </c>
      <c r="E1389" s="280">
        <v>6331</v>
      </c>
      <c r="F1389" s="279">
        <f>SUM(F1371:F1388)</f>
        <v>6305</v>
      </c>
      <c r="G1389" s="279">
        <f>F1389-E1389</f>
        <v>-26</v>
      </c>
      <c r="H1389" s="281"/>
      <c r="I1389" s="279">
        <f>SUM(I1371:I1388)</f>
        <v>6537</v>
      </c>
    </row>
    <row r="1390" spans="1:9" x14ac:dyDescent="0.3">
      <c r="A1390" s="13">
        <v>535529</v>
      </c>
      <c r="B1390" s="13">
        <v>622013</v>
      </c>
      <c r="C1390" s="13" t="s">
        <v>475</v>
      </c>
      <c r="D1390" s="13" t="s">
        <v>48</v>
      </c>
      <c r="E1390" s="98">
        <v>1589788</v>
      </c>
      <c r="F1390" s="13">
        <v>28</v>
      </c>
      <c r="G1390" s="34">
        <v>44000</v>
      </c>
      <c r="H1390" s="34">
        <v>44012</v>
      </c>
      <c r="I1390" s="24">
        <v>28</v>
      </c>
    </row>
    <row r="1391" spans="1:9" x14ac:dyDescent="0.3">
      <c r="A1391" s="13">
        <v>535529</v>
      </c>
      <c r="B1391" s="13">
        <v>622013</v>
      </c>
      <c r="C1391" s="13" t="s">
        <v>475</v>
      </c>
      <c r="D1391" s="13" t="s">
        <v>48</v>
      </c>
      <c r="E1391" s="277">
        <v>1589790</v>
      </c>
      <c r="F1391" s="13">
        <v>36</v>
      </c>
      <c r="G1391" s="34">
        <v>44004</v>
      </c>
      <c r="H1391" s="34">
        <v>44026</v>
      </c>
      <c r="I1391" s="24">
        <v>36</v>
      </c>
    </row>
    <row r="1392" spans="1:9" x14ac:dyDescent="0.3">
      <c r="A1392" s="24">
        <v>535529</v>
      </c>
      <c r="B1392" s="24">
        <v>622013</v>
      </c>
      <c r="C1392" s="24" t="s">
        <v>475</v>
      </c>
      <c r="D1392" s="24" t="s">
        <v>48</v>
      </c>
      <c r="E1392" s="301">
        <v>1576674</v>
      </c>
      <c r="F1392" s="24">
        <v>16</v>
      </c>
      <c r="G1392" s="27">
        <v>44028</v>
      </c>
      <c r="H1392" s="319">
        <v>44026</v>
      </c>
      <c r="I1392" s="24">
        <v>16</v>
      </c>
    </row>
    <row r="1393" spans="1:9" x14ac:dyDescent="0.3">
      <c r="A1393" s="13">
        <v>535529</v>
      </c>
      <c r="B1393" s="13">
        <v>622013</v>
      </c>
      <c r="C1393" s="13" t="s">
        <v>475</v>
      </c>
      <c r="D1393" s="271" t="s">
        <v>48</v>
      </c>
      <c r="E1393" s="277">
        <v>1582906</v>
      </c>
      <c r="F1393" s="13">
        <v>65</v>
      </c>
      <c r="G1393" s="27">
        <v>44025</v>
      </c>
      <c r="H1393" s="27">
        <v>44026</v>
      </c>
      <c r="I1393" s="24">
        <v>65</v>
      </c>
    </row>
    <row r="1394" spans="1:9" x14ac:dyDescent="0.3">
      <c r="A1394" s="13">
        <v>535529</v>
      </c>
      <c r="B1394" s="13">
        <v>622013</v>
      </c>
      <c r="C1394" s="13" t="s">
        <v>475</v>
      </c>
      <c r="D1394" s="271" t="s">
        <v>48</v>
      </c>
      <c r="E1394" s="98">
        <v>1582915</v>
      </c>
      <c r="F1394" s="79">
        <v>21</v>
      </c>
      <c r="G1394" s="27">
        <v>44053</v>
      </c>
      <c r="H1394" s="27">
        <v>44075</v>
      </c>
      <c r="I1394" s="24">
        <v>21</v>
      </c>
    </row>
    <row r="1395" spans="1:9" x14ac:dyDescent="0.3">
      <c r="A1395" s="8">
        <v>535529</v>
      </c>
      <c r="B1395" s="8">
        <v>622013</v>
      </c>
      <c r="C1395" s="8" t="s">
        <v>475</v>
      </c>
      <c r="D1395" s="13" t="s">
        <v>13</v>
      </c>
      <c r="E1395" s="300" t="s">
        <v>1276</v>
      </c>
      <c r="F1395" s="8">
        <v>1666</v>
      </c>
      <c r="G1395" s="12">
        <v>44002</v>
      </c>
      <c r="H1395" s="12">
        <v>43998</v>
      </c>
      <c r="I1395" s="9">
        <v>1604</v>
      </c>
    </row>
    <row r="1396" spans="1:9" x14ac:dyDescent="0.3">
      <c r="A1396" s="24">
        <v>535529</v>
      </c>
      <c r="B1396" s="24">
        <v>622013</v>
      </c>
      <c r="C1396" s="24" t="s">
        <v>475</v>
      </c>
      <c r="D1396" s="13" t="s">
        <v>13</v>
      </c>
      <c r="E1396" s="323" t="s">
        <v>1277</v>
      </c>
      <c r="F1396" s="24">
        <v>965</v>
      </c>
      <c r="G1396" s="27">
        <v>44016</v>
      </c>
      <c r="H1396" s="27">
        <v>44012</v>
      </c>
      <c r="I1396" s="24">
        <v>955</v>
      </c>
    </row>
    <row r="1397" spans="1:9" x14ac:dyDescent="0.3">
      <c r="A1397" s="8">
        <v>535529</v>
      </c>
      <c r="B1397" s="8">
        <v>622013</v>
      </c>
      <c r="C1397" s="8" t="s">
        <v>475</v>
      </c>
      <c r="D1397" s="48" t="s">
        <v>13</v>
      </c>
      <c r="E1397" s="300" t="s">
        <v>1278</v>
      </c>
      <c r="F1397" s="8">
        <v>1739</v>
      </c>
      <c r="G1397" s="12">
        <v>44007</v>
      </c>
      <c r="H1397" s="12">
        <v>44001</v>
      </c>
      <c r="I1397" s="9">
        <v>1755</v>
      </c>
    </row>
    <row r="1398" spans="1:9" x14ac:dyDescent="0.3">
      <c r="A1398" s="24">
        <v>535529</v>
      </c>
      <c r="B1398" s="24">
        <v>622013</v>
      </c>
      <c r="C1398" s="24" t="s">
        <v>475</v>
      </c>
      <c r="D1398" s="48" t="s">
        <v>13</v>
      </c>
      <c r="E1398" s="323" t="s">
        <v>1279</v>
      </c>
      <c r="F1398" s="24">
        <v>1010</v>
      </c>
      <c r="G1398" s="27">
        <v>44021</v>
      </c>
      <c r="H1398" s="27">
        <v>44015</v>
      </c>
      <c r="I1398" s="24">
        <v>1020</v>
      </c>
    </row>
    <row r="1399" spans="1:9" x14ac:dyDescent="0.3">
      <c r="A1399" s="8">
        <v>535529</v>
      </c>
      <c r="B1399" s="8">
        <v>622013</v>
      </c>
      <c r="C1399" s="8" t="s">
        <v>475</v>
      </c>
      <c r="D1399" s="8" t="s">
        <v>13</v>
      </c>
      <c r="E1399" s="300" t="s">
        <v>1280</v>
      </c>
      <c r="F1399" s="8">
        <v>1167</v>
      </c>
      <c r="G1399" s="12">
        <v>44007</v>
      </c>
      <c r="H1399" s="12">
        <v>44001</v>
      </c>
      <c r="I1399" s="9">
        <v>1177</v>
      </c>
    </row>
    <row r="1400" spans="1:9" x14ac:dyDescent="0.3">
      <c r="A1400" s="24">
        <v>535529</v>
      </c>
      <c r="B1400" s="24">
        <v>622013</v>
      </c>
      <c r="C1400" s="24" t="s">
        <v>475</v>
      </c>
      <c r="D1400" s="8" t="s">
        <v>13</v>
      </c>
      <c r="E1400" s="323" t="s">
        <v>1281</v>
      </c>
      <c r="F1400" s="24">
        <v>665</v>
      </c>
      <c r="G1400" s="27">
        <v>44021</v>
      </c>
      <c r="H1400" s="27">
        <v>44015</v>
      </c>
      <c r="I1400" s="24">
        <v>665</v>
      </c>
    </row>
    <row r="1401" spans="1:9" x14ac:dyDescent="0.3">
      <c r="A1401" s="8">
        <v>535529</v>
      </c>
      <c r="B1401" s="8">
        <v>622013</v>
      </c>
      <c r="C1401" s="8" t="s">
        <v>475</v>
      </c>
      <c r="D1401" s="8" t="s">
        <v>481</v>
      </c>
      <c r="E1401" s="300" t="s">
        <v>1282</v>
      </c>
      <c r="F1401" s="8">
        <v>484</v>
      </c>
      <c r="G1401" s="12">
        <v>44007</v>
      </c>
      <c r="H1401" s="12">
        <v>44001</v>
      </c>
      <c r="I1401" s="9">
        <v>484</v>
      </c>
    </row>
    <row r="1402" spans="1:9" x14ac:dyDescent="0.3">
      <c r="A1402" s="24">
        <v>535529</v>
      </c>
      <c r="B1402" s="24">
        <v>622013</v>
      </c>
      <c r="C1402" s="24" t="s">
        <v>475</v>
      </c>
      <c r="D1402" s="24" t="s">
        <v>481</v>
      </c>
      <c r="E1402" s="323" t="s">
        <v>1283</v>
      </c>
      <c r="F1402" s="24">
        <v>319</v>
      </c>
      <c r="G1402" s="27">
        <v>44021</v>
      </c>
      <c r="H1402" s="27">
        <v>44015</v>
      </c>
      <c r="I1402" s="24">
        <v>332</v>
      </c>
    </row>
    <row r="1403" spans="1:9" x14ac:dyDescent="0.3">
      <c r="A1403" s="8">
        <v>535529</v>
      </c>
      <c r="B1403" s="8">
        <v>622013</v>
      </c>
      <c r="C1403" s="8" t="s">
        <v>475</v>
      </c>
      <c r="D1403" s="148" t="s">
        <v>483</v>
      </c>
      <c r="E1403" s="300" t="s">
        <v>1284</v>
      </c>
      <c r="F1403" s="8">
        <v>218</v>
      </c>
      <c r="G1403" s="31">
        <v>44007</v>
      </c>
      <c r="H1403" s="12">
        <v>44001</v>
      </c>
      <c r="I1403" s="9">
        <v>218</v>
      </c>
    </row>
    <row r="1404" spans="1:9" x14ac:dyDescent="0.3">
      <c r="A1404" s="13">
        <v>535529</v>
      </c>
      <c r="B1404" s="13">
        <v>622013</v>
      </c>
      <c r="C1404" s="13" t="s">
        <v>475</v>
      </c>
      <c r="D1404" s="42" t="s">
        <v>481</v>
      </c>
      <c r="E1404" s="295" t="s">
        <v>1285</v>
      </c>
      <c r="F1404" s="13">
        <v>173</v>
      </c>
      <c r="G1404" s="27">
        <v>44021</v>
      </c>
      <c r="H1404" s="27">
        <v>44015</v>
      </c>
      <c r="I1404" s="24">
        <v>177</v>
      </c>
    </row>
    <row r="1405" spans="1:9" x14ac:dyDescent="0.3">
      <c r="A1405" s="8">
        <v>535529</v>
      </c>
      <c r="B1405" s="8">
        <v>622013</v>
      </c>
      <c r="C1405" s="8" t="s">
        <v>475</v>
      </c>
      <c r="D1405" s="8" t="s">
        <v>1065</v>
      </c>
      <c r="E1405" s="300" t="s">
        <v>1286</v>
      </c>
      <c r="F1405" s="8">
        <v>1626</v>
      </c>
      <c r="G1405" s="31">
        <v>44002</v>
      </c>
      <c r="H1405" s="12">
        <v>44001</v>
      </c>
      <c r="I1405" s="9">
        <v>1566</v>
      </c>
    </row>
    <row r="1406" spans="1:9" x14ac:dyDescent="0.3">
      <c r="A1406" s="13">
        <v>535529</v>
      </c>
      <c r="B1406" s="13">
        <v>622013</v>
      </c>
      <c r="C1406" s="13" t="s">
        <v>475</v>
      </c>
      <c r="D1406" s="8" t="s">
        <v>13</v>
      </c>
      <c r="E1406" s="295" t="s">
        <v>1287</v>
      </c>
      <c r="F1406" s="13">
        <v>841</v>
      </c>
      <c r="G1406" s="27">
        <v>44016</v>
      </c>
      <c r="H1406" s="27">
        <v>44012</v>
      </c>
      <c r="I1406" s="24">
        <v>862</v>
      </c>
    </row>
    <row r="1407" spans="1:9" x14ac:dyDescent="0.3">
      <c r="A1407" s="13">
        <v>535529</v>
      </c>
      <c r="B1407" s="13">
        <v>622013</v>
      </c>
      <c r="C1407" s="13" t="s">
        <v>475</v>
      </c>
      <c r="D1407" s="148" t="s">
        <v>483</v>
      </c>
      <c r="E1407" s="98" t="s">
        <v>1288</v>
      </c>
      <c r="F1407" s="13">
        <v>248</v>
      </c>
      <c r="G1407" s="27">
        <v>44035</v>
      </c>
      <c r="H1407" s="27">
        <v>44056</v>
      </c>
      <c r="I1407" s="9">
        <v>253</v>
      </c>
    </row>
    <row r="1408" spans="1:9" x14ac:dyDescent="0.3">
      <c r="A1408" s="8">
        <v>535529</v>
      </c>
      <c r="B1408" s="8">
        <v>622013</v>
      </c>
      <c r="C1408" s="8" t="s">
        <v>475</v>
      </c>
      <c r="D1408" s="8" t="s">
        <v>1065</v>
      </c>
      <c r="E1408" s="17" t="s">
        <v>1289</v>
      </c>
      <c r="F1408" s="8">
        <v>2028</v>
      </c>
      <c r="G1408" s="11">
        <v>44030</v>
      </c>
      <c r="H1408" s="304">
        <v>44047</v>
      </c>
      <c r="I1408" s="9">
        <v>2068</v>
      </c>
    </row>
    <row r="1409" spans="1:9" x14ac:dyDescent="0.3">
      <c r="A1409" s="13">
        <v>535529</v>
      </c>
      <c r="B1409" s="13">
        <v>622013</v>
      </c>
      <c r="C1409" s="13" t="s">
        <v>475</v>
      </c>
      <c r="D1409" s="148" t="s">
        <v>483</v>
      </c>
      <c r="E1409" s="317" t="s">
        <v>1290</v>
      </c>
      <c r="F1409" s="13">
        <v>146</v>
      </c>
      <c r="G1409" s="27">
        <v>44035</v>
      </c>
      <c r="H1409" s="27">
        <v>44029</v>
      </c>
      <c r="I1409" s="24">
        <v>146</v>
      </c>
    </row>
    <row r="1410" spans="1:9" x14ac:dyDescent="0.3">
      <c r="A1410" s="8">
        <v>535529</v>
      </c>
      <c r="B1410" s="8">
        <v>622013</v>
      </c>
      <c r="C1410" s="8" t="s">
        <v>475</v>
      </c>
      <c r="D1410" s="8" t="s">
        <v>1065</v>
      </c>
      <c r="E1410" s="306" t="s">
        <v>1291</v>
      </c>
      <c r="F1410" s="8">
        <v>2339</v>
      </c>
      <c r="G1410" s="11">
        <v>44030</v>
      </c>
      <c r="H1410" s="304">
        <v>44040</v>
      </c>
      <c r="I1410" s="9">
        <v>2358</v>
      </c>
    </row>
    <row r="1411" spans="1:9" x14ac:dyDescent="0.3">
      <c r="A1411" s="24">
        <v>535529</v>
      </c>
      <c r="B1411" s="24">
        <v>622013</v>
      </c>
      <c r="C1411" s="24" t="s">
        <v>475</v>
      </c>
      <c r="D1411" s="24" t="s">
        <v>48</v>
      </c>
      <c r="E1411" s="60" t="s">
        <v>1292</v>
      </c>
      <c r="F1411" s="24">
        <v>25</v>
      </c>
      <c r="G1411" s="27">
        <v>44032</v>
      </c>
      <c r="H1411" s="27">
        <v>44054</v>
      </c>
      <c r="I1411" s="24">
        <v>25</v>
      </c>
    </row>
    <row r="1412" spans="1:9" x14ac:dyDescent="0.3">
      <c r="A1412" s="8">
        <v>535529</v>
      </c>
      <c r="B1412" s="8">
        <v>622013</v>
      </c>
      <c r="C1412" s="8" t="s">
        <v>475</v>
      </c>
      <c r="D1412" s="8" t="s">
        <v>48</v>
      </c>
      <c r="E1412" s="300" t="s">
        <v>1293</v>
      </c>
      <c r="F1412" s="8">
        <v>129</v>
      </c>
      <c r="G1412" s="12">
        <v>44004</v>
      </c>
      <c r="H1412" s="12">
        <v>43998</v>
      </c>
      <c r="I1412" s="9">
        <v>129</v>
      </c>
    </row>
    <row r="1413" spans="1:9" x14ac:dyDescent="0.3">
      <c r="A1413" s="24">
        <v>535529</v>
      </c>
      <c r="B1413" s="24">
        <v>622013</v>
      </c>
      <c r="C1413" s="24" t="s">
        <v>475</v>
      </c>
      <c r="D1413" s="24" t="s">
        <v>48</v>
      </c>
      <c r="E1413" s="323" t="s">
        <v>1294</v>
      </c>
      <c r="F1413" s="24">
        <v>83</v>
      </c>
      <c r="G1413" s="27">
        <v>44018</v>
      </c>
      <c r="H1413" s="27">
        <v>44012</v>
      </c>
      <c r="I1413" s="24">
        <v>83</v>
      </c>
    </row>
    <row r="1414" spans="1:9" x14ac:dyDescent="0.3">
      <c r="A1414" s="118">
        <v>535529</v>
      </c>
      <c r="B1414" s="118">
        <v>622758</v>
      </c>
      <c r="C1414" s="118" t="s">
        <v>503</v>
      </c>
      <c r="D1414" s="118" t="s">
        <v>48</v>
      </c>
      <c r="E1414" s="298">
        <v>1576797</v>
      </c>
      <c r="F1414" s="118">
        <v>56</v>
      </c>
      <c r="G1414" s="34">
        <v>44000</v>
      </c>
      <c r="H1414" s="34">
        <v>44012</v>
      </c>
      <c r="I1414" s="24">
        <v>56</v>
      </c>
    </row>
    <row r="1415" spans="1:9" x14ac:dyDescent="0.3">
      <c r="A1415" s="13">
        <v>535529</v>
      </c>
      <c r="B1415" s="13">
        <v>622758</v>
      </c>
      <c r="C1415" s="13" t="s">
        <v>503</v>
      </c>
      <c r="D1415" s="271" t="s">
        <v>48</v>
      </c>
      <c r="E1415" s="277">
        <v>1581429</v>
      </c>
      <c r="F1415" s="13">
        <v>22</v>
      </c>
      <c r="G1415" s="27">
        <v>44025</v>
      </c>
      <c r="H1415" s="27">
        <v>44026</v>
      </c>
      <c r="I1415" s="24">
        <v>22</v>
      </c>
    </row>
    <row r="1416" spans="1:9" x14ac:dyDescent="0.3">
      <c r="A1416" s="8">
        <v>535529</v>
      </c>
      <c r="B1416" s="8">
        <v>622758</v>
      </c>
      <c r="C1416" s="8" t="s">
        <v>503</v>
      </c>
      <c r="D1416" s="8" t="s">
        <v>1065</v>
      </c>
      <c r="E1416" s="300" t="s">
        <v>1295</v>
      </c>
      <c r="F1416" s="8">
        <v>318</v>
      </c>
      <c r="G1416" s="31">
        <v>44002</v>
      </c>
      <c r="H1416" s="12">
        <v>43998</v>
      </c>
      <c r="I1416" s="9">
        <v>307</v>
      </c>
    </row>
    <row r="1417" spans="1:9" x14ac:dyDescent="0.3">
      <c r="A1417" s="13">
        <v>535529</v>
      </c>
      <c r="B1417" s="13">
        <v>622758</v>
      </c>
      <c r="C1417" s="13" t="s">
        <v>503</v>
      </c>
      <c r="D1417" s="8" t="s">
        <v>13</v>
      </c>
      <c r="E1417" s="295" t="s">
        <v>1296</v>
      </c>
      <c r="F1417" s="13">
        <v>144</v>
      </c>
      <c r="G1417" s="27">
        <v>44016</v>
      </c>
      <c r="H1417" s="27">
        <v>44012</v>
      </c>
      <c r="I1417" s="24">
        <v>141</v>
      </c>
    </row>
    <row r="1418" spans="1:9" x14ac:dyDescent="0.3">
      <c r="A1418" s="8">
        <v>535529</v>
      </c>
      <c r="B1418" s="8">
        <v>622758</v>
      </c>
      <c r="C1418" s="8" t="s">
        <v>503</v>
      </c>
      <c r="D1418" s="8" t="s">
        <v>481</v>
      </c>
      <c r="E1418" s="300" t="s">
        <v>1297</v>
      </c>
      <c r="F1418" s="8">
        <v>111</v>
      </c>
      <c r="G1418" s="12">
        <v>44007</v>
      </c>
      <c r="H1418" s="12">
        <v>44001</v>
      </c>
      <c r="I1418" s="9">
        <v>108</v>
      </c>
    </row>
    <row r="1419" spans="1:9" x14ac:dyDescent="0.3">
      <c r="A1419" s="24">
        <v>535529</v>
      </c>
      <c r="B1419" s="24">
        <v>622758</v>
      </c>
      <c r="C1419" s="24" t="s">
        <v>503</v>
      </c>
      <c r="D1419" s="24" t="s">
        <v>481</v>
      </c>
      <c r="E1419" s="323" t="s">
        <v>1298</v>
      </c>
      <c r="F1419" s="24">
        <v>94</v>
      </c>
      <c r="G1419" s="27">
        <v>44021</v>
      </c>
      <c r="H1419" s="27">
        <v>44015</v>
      </c>
      <c r="I1419" s="24">
        <v>94</v>
      </c>
    </row>
    <row r="1420" spans="1:9" x14ac:dyDescent="0.3">
      <c r="A1420" s="8">
        <v>535529</v>
      </c>
      <c r="B1420" s="8">
        <v>622758</v>
      </c>
      <c r="C1420" s="8" t="s">
        <v>503</v>
      </c>
      <c r="D1420" s="8" t="s">
        <v>1065</v>
      </c>
      <c r="E1420" s="300" t="s">
        <v>1299</v>
      </c>
      <c r="F1420" s="8">
        <v>237</v>
      </c>
      <c r="G1420" s="11">
        <v>44030</v>
      </c>
      <c r="H1420" s="325">
        <v>44040</v>
      </c>
      <c r="I1420" s="9">
        <v>239</v>
      </c>
    </row>
    <row r="1421" spans="1:9" x14ac:dyDescent="0.3">
      <c r="A1421" s="13">
        <v>535529</v>
      </c>
      <c r="B1421" s="13">
        <v>622758</v>
      </c>
      <c r="C1421" s="13" t="s">
        <v>503</v>
      </c>
      <c r="D1421" s="8" t="s">
        <v>1065</v>
      </c>
      <c r="E1421" s="295" t="s">
        <v>1300</v>
      </c>
      <c r="F1421" s="13">
        <v>153</v>
      </c>
      <c r="G1421" s="27">
        <v>44058</v>
      </c>
      <c r="H1421" s="326">
        <v>44069</v>
      </c>
      <c r="I1421" s="24">
        <v>149</v>
      </c>
    </row>
    <row r="1422" spans="1:9" x14ac:dyDescent="0.3">
      <c r="A1422" s="8">
        <v>535529</v>
      </c>
      <c r="B1422" s="8">
        <v>622758</v>
      </c>
      <c r="C1422" s="8" t="s">
        <v>503</v>
      </c>
      <c r="D1422" s="13" t="s">
        <v>13</v>
      </c>
      <c r="E1422" s="300" t="s">
        <v>1301</v>
      </c>
      <c r="F1422" s="8">
        <v>241</v>
      </c>
      <c r="G1422" s="12">
        <v>44002</v>
      </c>
      <c r="H1422" s="12">
        <v>43998</v>
      </c>
      <c r="I1422" s="9">
        <v>241</v>
      </c>
    </row>
    <row r="1423" spans="1:9" x14ac:dyDescent="0.3">
      <c r="A1423" s="24">
        <v>535529</v>
      </c>
      <c r="B1423" s="24">
        <v>622758</v>
      </c>
      <c r="C1423" s="24" t="s">
        <v>503</v>
      </c>
      <c r="D1423" s="13" t="s">
        <v>13</v>
      </c>
      <c r="E1423" s="323" t="s">
        <v>1302</v>
      </c>
      <c r="F1423" s="24">
        <v>210</v>
      </c>
      <c r="G1423" s="27">
        <v>44016</v>
      </c>
      <c r="H1423" s="27">
        <v>44012</v>
      </c>
      <c r="I1423" s="24">
        <v>210</v>
      </c>
    </row>
    <row r="1424" spans="1:9" x14ac:dyDescent="0.3">
      <c r="A1424" s="8">
        <v>535529</v>
      </c>
      <c r="B1424" s="8">
        <v>622758</v>
      </c>
      <c r="C1424" s="8" t="s">
        <v>503</v>
      </c>
      <c r="D1424" s="48" t="s">
        <v>13</v>
      </c>
      <c r="E1424" s="300" t="s">
        <v>1303</v>
      </c>
      <c r="F1424" s="8">
        <v>183</v>
      </c>
      <c r="G1424" s="12">
        <v>44007</v>
      </c>
      <c r="H1424" s="12">
        <v>44001</v>
      </c>
      <c r="I1424" s="9">
        <v>178</v>
      </c>
    </row>
    <row r="1425" spans="1:9" x14ac:dyDescent="0.3">
      <c r="A1425" s="24">
        <v>535529</v>
      </c>
      <c r="B1425" s="24">
        <v>622758</v>
      </c>
      <c r="C1425" s="24" t="s">
        <v>503</v>
      </c>
      <c r="D1425" s="48" t="s">
        <v>13</v>
      </c>
      <c r="E1425" s="323" t="s">
        <v>1304</v>
      </c>
      <c r="F1425" s="24">
        <v>160</v>
      </c>
      <c r="G1425" s="27">
        <v>44021</v>
      </c>
      <c r="H1425" s="27">
        <v>44015</v>
      </c>
      <c r="I1425" s="24">
        <v>157</v>
      </c>
    </row>
    <row r="1426" spans="1:9" x14ac:dyDescent="0.3">
      <c r="A1426" s="8">
        <v>535529</v>
      </c>
      <c r="B1426" s="8">
        <v>622758</v>
      </c>
      <c r="C1426" s="8" t="s">
        <v>503</v>
      </c>
      <c r="D1426" s="8" t="s">
        <v>13</v>
      </c>
      <c r="E1426" s="300" t="s">
        <v>1305</v>
      </c>
      <c r="F1426" s="8">
        <v>253</v>
      </c>
      <c r="G1426" s="12">
        <v>44007</v>
      </c>
      <c r="H1426" s="12">
        <v>44001</v>
      </c>
      <c r="I1426" s="9">
        <v>248</v>
      </c>
    </row>
    <row r="1427" spans="1:9" x14ac:dyDescent="0.3">
      <c r="A1427" s="24">
        <v>535529</v>
      </c>
      <c r="B1427" s="24">
        <v>622758</v>
      </c>
      <c r="C1427" s="24" t="s">
        <v>503</v>
      </c>
      <c r="D1427" s="8" t="s">
        <v>13</v>
      </c>
      <c r="E1427" s="323" t="s">
        <v>1306</v>
      </c>
      <c r="F1427" s="24">
        <v>226</v>
      </c>
      <c r="G1427" s="27">
        <v>44021</v>
      </c>
      <c r="H1427" s="27">
        <v>44015</v>
      </c>
      <c r="I1427" s="24">
        <v>223</v>
      </c>
    </row>
    <row r="1428" spans="1:9" x14ac:dyDescent="0.3">
      <c r="A1428" s="8">
        <v>535529</v>
      </c>
      <c r="B1428" s="8">
        <v>622758</v>
      </c>
      <c r="C1428" s="8" t="s">
        <v>503</v>
      </c>
      <c r="D1428" s="148" t="s">
        <v>483</v>
      </c>
      <c r="E1428" s="300" t="s">
        <v>1307</v>
      </c>
      <c r="F1428" s="8">
        <v>99</v>
      </c>
      <c r="G1428" s="31">
        <v>44007</v>
      </c>
      <c r="H1428" s="12">
        <v>44001</v>
      </c>
      <c r="I1428" s="9">
        <v>99</v>
      </c>
    </row>
    <row r="1429" spans="1:9" x14ac:dyDescent="0.3">
      <c r="A1429" s="13">
        <v>535529</v>
      </c>
      <c r="B1429" s="13">
        <v>622758</v>
      </c>
      <c r="C1429" s="13" t="s">
        <v>503</v>
      </c>
      <c r="D1429" s="42" t="s">
        <v>481</v>
      </c>
      <c r="E1429" s="295" t="s">
        <v>1308</v>
      </c>
      <c r="F1429" s="13">
        <v>44</v>
      </c>
      <c r="G1429" s="27">
        <v>44021</v>
      </c>
      <c r="H1429" s="27">
        <v>44015</v>
      </c>
      <c r="I1429" s="24">
        <v>44</v>
      </c>
    </row>
    <row r="1430" spans="1:9" x14ac:dyDescent="0.3">
      <c r="A1430" s="8">
        <v>535529</v>
      </c>
      <c r="B1430" s="8">
        <v>622758</v>
      </c>
      <c r="C1430" s="8" t="s">
        <v>503</v>
      </c>
      <c r="D1430" s="8" t="s">
        <v>48</v>
      </c>
      <c r="E1430" s="265" t="s">
        <v>1309</v>
      </c>
      <c r="F1430" s="8">
        <v>14</v>
      </c>
      <c r="G1430" s="12">
        <v>44004</v>
      </c>
      <c r="H1430" s="12">
        <v>43998</v>
      </c>
      <c r="I1430" s="9">
        <v>14</v>
      </c>
    </row>
    <row r="1431" spans="1:9" x14ac:dyDescent="0.3">
      <c r="A1431" s="279">
        <v>535529</v>
      </c>
      <c r="B1431" s="279"/>
      <c r="C1431" s="279"/>
      <c r="D1431" s="279" t="s">
        <v>47</v>
      </c>
      <c r="E1431" s="280">
        <v>18904</v>
      </c>
      <c r="F1431" s="279">
        <f>SUM(F1390:F1430)</f>
        <v>18602</v>
      </c>
      <c r="G1431" s="279">
        <f>F1431-E1431</f>
        <v>-302</v>
      </c>
      <c r="H1431" s="281"/>
      <c r="I1431" s="279">
        <f>SUM(I1390:I1430)</f>
        <v>18573</v>
      </c>
    </row>
    <row r="1432" spans="1:9" x14ac:dyDescent="0.3">
      <c r="A1432" s="42">
        <v>537090</v>
      </c>
      <c r="B1432" s="42">
        <v>623268</v>
      </c>
      <c r="C1432" s="42" t="s">
        <v>475</v>
      </c>
      <c r="D1432" s="42" t="s">
        <v>48</v>
      </c>
      <c r="E1432" s="83">
        <v>1576642</v>
      </c>
      <c r="F1432" s="42">
        <v>570</v>
      </c>
      <c r="G1432" s="12">
        <v>44004</v>
      </c>
      <c r="H1432" s="12">
        <v>43998</v>
      </c>
      <c r="I1432" s="9">
        <v>570</v>
      </c>
    </row>
    <row r="1433" spans="1:9" x14ac:dyDescent="0.3">
      <c r="A1433" s="8">
        <v>537090</v>
      </c>
      <c r="B1433" s="8">
        <v>623268</v>
      </c>
      <c r="C1433" s="8" t="s">
        <v>475</v>
      </c>
      <c r="D1433" s="8" t="s">
        <v>1065</v>
      </c>
      <c r="E1433" s="32" t="s">
        <v>1310</v>
      </c>
      <c r="F1433" s="8">
        <v>211</v>
      </c>
      <c r="G1433" s="31">
        <v>44002</v>
      </c>
      <c r="H1433" s="12">
        <v>43998</v>
      </c>
      <c r="I1433" s="9">
        <v>180</v>
      </c>
    </row>
    <row r="1434" spans="1:9" x14ac:dyDescent="0.3">
      <c r="A1434" s="24">
        <v>537090</v>
      </c>
      <c r="B1434" s="24">
        <v>623268</v>
      </c>
      <c r="C1434" s="24" t="s">
        <v>475</v>
      </c>
      <c r="D1434" s="24" t="s">
        <v>11</v>
      </c>
      <c r="E1434" s="323" t="s">
        <v>1311</v>
      </c>
      <c r="F1434" s="24">
        <v>894</v>
      </c>
      <c r="G1434" s="27">
        <v>44025</v>
      </c>
      <c r="H1434" s="27">
        <v>44019</v>
      </c>
      <c r="I1434" s="24">
        <v>899</v>
      </c>
    </row>
    <row r="1435" spans="1:9" x14ac:dyDescent="0.3">
      <c r="A1435" s="8">
        <v>537090</v>
      </c>
      <c r="B1435" s="8">
        <v>623268</v>
      </c>
      <c r="C1435" s="8" t="s">
        <v>475</v>
      </c>
      <c r="D1435" s="8" t="s">
        <v>48</v>
      </c>
      <c r="E1435" s="32" t="s">
        <v>1312</v>
      </c>
      <c r="F1435" s="8">
        <v>166</v>
      </c>
      <c r="G1435" s="12">
        <v>44004</v>
      </c>
      <c r="H1435" s="12">
        <v>43998</v>
      </c>
      <c r="I1435" s="9">
        <v>166</v>
      </c>
    </row>
    <row r="1436" spans="1:9" x14ac:dyDescent="0.3">
      <c r="A1436" s="279">
        <v>537090</v>
      </c>
      <c r="B1436" s="279"/>
      <c r="C1436" s="279"/>
      <c r="D1436" s="279" t="s">
        <v>47</v>
      </c>
      <c r="E1436" s="280">
        <v>2085</v>
      </c>
      <c r="F1436" s="279">
        <f>SUM(F1432:F1435)</f>
        <v>1841</v>
      </c>
      <c r="G1436" s="279">
        <f>F1436-E1436</f>
        <v>-244</v>
      </c>
      <c r="H1436" s="281"/>
      <c r="I1436" s="279">
        <f>SUM(I1432:I1435)</f>
        <v>1815</v>
      </c>
    </row>
    <row r="1437" spans="1:9" x14ac:dyDescent="0.3">
      <c r="A1437" s="9">
        <v>540291</v>
      </c>
      <c r="B1437" s="9">
        <v>621857</v>
      </c>
      <c r="C1437" s="9" t="s">
        <v>475</v>
      </c>
      <c r="D1437" s="9" t="s">
        <v>48</v>
      </c>
      <c r="E1437" s="15">
        <v>1576667</v>
      </c>
      <c r="F1437" s="9">
        <v>56</v>
      </c>
      <c r="G1437" s="11">
        <v>44000</v>
      </c>
      <c r="H1437" s="11">
        <v>44005</v>
      </c>
      <c r="I1437" s="9">
        <v>56</v>
      </c>
    </row>
    <row r="1438" spans="1:9" x14ac:dyDescent="0.3">
      <c r="A1438" s="9">
        <v>540291</v>
      </c>
      <c r="B1438" s="9">
        <v>621857</v>
      </c>
      <c r="C1438" s="9" t="s">
        <v>475</v>
      </c>
      <c r="D1438" s="9" t="s">
        <v>48</v>
      </c>
      <c r="E1438" s="15">
        <v>1576596</v>
      </c>
      <c r="F1438" s="9">
        <v>987</v>
      </c>
      <c r="G1438" s="11">
        <v>44004</v>
      </c>
      <c r="H1438" s="11">
        <v>44005</v>
      </c>
      <c r="I1438" s="9">
        <v>987</v>
      </c>
    </row>
    <row r="1439" spans="1:9" x14ac:dyDescent="0.3">
      <c r="A1439" s="13">
        <v>540291</v>
      </c>
      <c r="B1439" s="13">
        <v>621857</v>
      </c>
      <c r="C1439" s="13" t="s">
        <v>475</v>
      </c>
      <c r="D1439" s="271" t="s">
        <v>48</v>
      </c>
      <c r="E1439" s="63">
        <v>1582907</v>
      </c>
      <c r="F1439" s="13">
        <v>49</v>
      </c>
      <c r="G1439" s="27">
        <v>44025</v>
      </c>
      <c r="H1439" s="27">
        <v>44026</v>
      </c>
      <c r="I1439" s="24">
        <v>49</v>
      </c>
    </row>
    <row r="1440" spans="1:9" x14ac:dyDescent="0.3">
      <c r="A1440" s="8">
        <v>540291</v>
      </c>
      <c r="B1440" s="8">
        <v>621857</v>
      </c>
      <c r="C1440" s="8" t="s">
        <v>475</v>
      </c>
      <c r="D1440" s="8" t="s">
        <v>1065</v>
      </c>
      <c r="E1440" s="32" t="s">
        <v>1313</v>
      </c>
      <c r="F1440" s="8">
        <v>4793</v>
      </c>
      <c r="G1440" s="11">
        <v>44030</v>
      </c>
      <c r="H1440" s="304">
        <v>44040</v>
      </c>
      <c r="I1440" s="9">
        <v>4550</v>
      </c>
    </row>
    <row r="1441" spans="1:9" x14ac:dyDescent="0.3">
      <c r="A1441" s="13">
        <v>540291</v>
      </c>
      <c r="B1441" s="13">
        <v>621857</v>
      </c>
      <c r="C1441" s="13" t="s">
        <v>475</v>
      </c>
      <c r="D1441" s="148" t="s">
        <v>483</v>
      </c>
      <c r="E1441" s="63" t="s">
        <v>1314</v>
      </c>
      <c r="F1441" s="13">
        <v>457</v>
      </c>
      <c r="G1441" s="27">
        <v>44035</v>
      </c>
      <c r="H1441" s="27">
        <v>44029</v>
      </c>
      <c r="I1441" s="24">
        <v>458</v>
      </c>
    </row>
    <row r="1442" spans="1:9" x14ac:dyDescent="0.3">
      <c r="A1442" s="8">
        <v>540291</v>
      </c>
      <c r="B1442" s="8">
        <v>621857</v>
      </c>
      <c r="C1442" s="8" t="s">
        <v>475</v>
      </c>
      <c r="D1442" s="8" t="s">
        <v>481</v>
      </c>
      <c r="E1442" s="300" t="s">
        <v>1315</v>
      </c>
      <c r="F1442" s="8">
        <v>596</v>
      </c>
      <c r="G1442" s="12">
        <v>44007</v>
      </c>
      <c r="H1442" s="12">
        <v>44001</v>
      </c>
      <c r="I1442" s="9">
        <v>585</v>
      </c>
    </row>
    <row r="1443" spans="1:9" x14ac:dyDescent="0.3">
      <c r="A1443" s="9">
        <v>540291</v>
      </c>
      <c r="B1443" s="9">
        <v>621857</v>
      </c>
      <c r="C1443" s="9" t="s">
        <v>475</v>
      </c>
      <c r="D1443" s="9" t="s">
        <v>481</v>
      </c>
      <c r="E1443" s="307" t="s">
        <v>1316</v>
      </c>
      <c r="F1443" s="9">
        <v>289</v>
      </c>
      <c r="G1443" s="11">
        <v>44014</v>
      </c>
      <c r="H1443" s="11">
        <v>44008</v>
      </c>
      <c r="I1443" s="9">
        <v>282</v>
      </c>
    </row>
    <row r="1444" spans="1:9" x14ac:dyDescent="0.3">
      <c r="A1444" s="8">
        <v>540291</v>
      </c>
      <c r="B1444" s="8">
        <v>621857</v>
      </c>
      <c r="C1444" s="8" t="s">
        <v>475</v>
      </c>
      <c r="D1444" s="8" t="s">
        <v>1065</v>
      </c>
      <c r="E1444" s="300" t="s">
        <v>1317</v>
      </c>
      <c r="F1444" s="8">
        <v>2603</v>
      </c>
      <c r="G1444" s="31">
        <v>44002</v>
      </c>
      <c r="H1444" s="12">
        <v>43998</v>
      </c>
      <c r="I1444" s="9">
        <v>2565</v>
      </c>
    </row>
    <row r="1445" spans="1:9" x14ac:dyDescent="0.3">
      <c r="A1445" s="9">
        <v>540291</v>
      </c>
      <c r="B1445" s="9">
        <v>621857</v>
      </c>
      <c r="C1445" s="9" t="s">
        <v>475</v>
      </c>
      <c r="D1445" s="9"/>
      <c r="E1445" s="307" t="s">
        <v>1318</v>
      </c>
      <c r="F1445" s="9">
        <v>2423</v>
      </c>
      <c r="G1445" s="11">
        <v>44009</v>
      </c>
      <c r="H1445" s="11">
        <v>44005</v>
      </c>
      <c r="I1445" s="9">
        <v>2412</v>
      </c>
    </row>
    <row r="1446" spans="1:9" x14ac:dyDescent="0.3">
      <c r="A1446" s="24">
        <v>540291</v>
      </c>
      <c r="B1446" s="24">
        <v>621857</v>
      </c>
      <c r="C1446" s="24" t="s">
        <v>475</v>
      </c>
      <c r="D1446" s="24" t="s">
        <v>11</v>
      </c>
      <c r="E1446" s="60" t="s">
        <v>1319</v>
      </c>
      <c r="F1446" s="24">
        <v>536</v>
      </c>
      <c r="G1446" s="27">
        <v>44025</v>
      </c>
      <c r="H1446" s="27">
        <v>44019</v>
      </c>
      <c r="I1446" s="24">
        <v>548</v>
      </c>
    </row>
    <row r="1447" spans="1:9" x14ac:dyDescent="0.3">
      <c r="A1447" s="8">
        <v>540291</v>
      </c>
      <c r="B1447" s="8">
        <v>621857</v>
      </c>
      <c r="C1447" s="8" t="s">
        <v>475</v>
      </c>
      <c r="D1447" s="13" t="s">
        <v>13</v>
      </c>
      <c r="E1447" s="300" t="s">
        <v>1320</v>
      </c>
      <c r="F1447" s="8">
        <f>5679-3257</f>
        <v>2422</v>
      </c>
      <c r="G1447" s="12">
        <v>44002</v>
      </c>
      <c r="H1447" s="12">
        <v>43998</v>
      </c>
      <c r="I1447" s="9">
        <v>2422</v>
      </c>
    </row>
    <row r="1448" spans="1:9" x14ac:dyDescent="0.3">
      <c r="A1448" s="9">
        <v>540291</v>
      </c>
      <c r="B1448" s="9">
        <v>621857</v>
      </c>
      <c r="C1448" s="9" t="s">
        <v>475</v>
      </c>
      <c r="D1448" s="13" t="s">
        <v>13</v>
      </c>
      <c r="E1448" s="307" t="s">
        <v>1321</v>
      </c>
      <c r="F1448" s="9">
        <f>2342+3257</f>
        <v>5599</v>
      </c>
      <c r="G1448" s="11">
        <v>44009</v>
      </c>
      <c r="H1448" s="11">
        <v>44005</v>
      </c>
      <c r="I1448" s="9">
        <v>5724</v>
      </c>
    </row>
    <row r="1449" spans="1:9" x14ac:dyDescent="0.3">
      <c r="A1449" s="8">
        <v>540291</v>
      </c>
      <c r="B1449" s="8">
        <v>621857</v>
      </c>
      <c r="C1449" s="8" t="s">
        <v>475</v>
      </c>
      <c r="D1449" s="148" t="s">
        <v>483</v>
      </c>
      <c r="E1449" s="300" t="s">
        <v>1322</v>
      </c>
      <c r="F1449" s="8">
        <v>229</v>
      </c>
      <c r="G1449" s="31">
        <v>44007</v>
      </c>
      <c r="H1449" s="12">
        <v>44001</v>
      </c>
      <c r="I1449" s="9">
        <v>229</v>
      </c>
    </row>
    <row r="1450" spans="1:9" x14ac:dyDescent="0.3">
      <c r="A1450" s="8">
        <v>540291</v>
      </c>
      <c r="B1450" s="8">
        <v>621857</v>
      </c>
      <c r="C1450" s="8" t="s">
        <v>475</v>
      </c>
      <c r="D1450" s="42" t="s">
        <v>481</v>
      </c>
      <c r="E1450" s="300" t="s">
        <v>1323</v>
      </c>
      <c r="F1450" s="8">
        <v>218</v>
      </c>
      <c r="G1450" s="11">
        <v>44014</v>
      </c>
      <c r="H1450" s="11">
        <v>44008</v>
      </c>
      <c r="I1450" s="9">
        <v>215</v>
      </c>
    </row>
    <row r="1451" spans="1:9" x14ac:dyDescent="0.3">
      <c r="A1451" s="8">
        <v>540291</v>
      </c>
      <c r="B1451" s="8">
        <v>621857</v>
      </c>
      <c r="C1451" s="8" t="s">
        <v>475</v>
      </c>
      <c r="D1451" s="8" t="s">
        <v>48</v>
      </c>
      <c r="E1451" s="300" t="s">
        <v>1324</v>
      </c>
      <c r="F1451" s="8">
        <v>109</v>
      </c>
      <c r="G1451" s="12">
        <v>44004</v>
      </c>
      <c r="H1451" s="12">
        <v>43998</v>
      </c>
      <c r="I1451" s="9">
        <v>109</v>
      </c>
    </row>
    <row r="1452" spans="1:9" x14ac:dyDescent="0.3">
      <c r="A1452" s="9">
        <v>540291</v>
      </c>
      <c r="B1452" s="9">
        <v>621857</v>
      </c>
      <c r="C1452" s="9" t="s">
        <v>475</v>
      </c>
      <c r="D1452" s="9" t="s">
        <v>48</v>
      </c>
      <c r="E1452" s="307" t="s">
        <v>1325</v>
      </c>
      <c r="F1452" s="9">
        <v>83</v>
      </c>
      <c r="G1452" s="11">
        <v>44011</v>
      </c>
      <c r="H1452" s="11">
        <v>44005</v>
      </c>
      <c r="I1452" s="9">
        <v>83</v>
      </c>
    </row>
    <row r="1453" spans="1:9" x14ac:dyDescent="0.3">
      <c r="A1453" s="13">
        <v>540291</v>
      </c>
      <c r="B1453" s="13">
        <v>622760</v>
      </c>
      <c r="C1453" s="13" t="s">
        <v>503</v>
      </c>
      <c r="D1453" s="271" t="s">
        <v>48</v>
      </c>
      <c r="E1453" s="63">
        <v>1581408</v>
      </c>
      <c r="F1453" s="13">
        <v>41</v>
      </c>
      <c r="G1453" s="27">
        <v>44025</v>
      </c>
      <c r="H1453" s="27">
        <v>44026</v>
      </c>
      <c r="I1453" s="24">
        <v>41</v>
      </c>
    </row>
    <row r="1454" spans="1:9" x14ac:dyDescent="0.3">
      <c r="A1454" s="8">
        <v>540291</v>
      </c>
      <c r="B1454" s="8">
        <v>622760</v>
      </c>
      <c r="C1454" s="8" t="s">
        <v>503</v>
      </c>
      <c r="D1454" s="8" t="s">
        <v>1065</v>
      </c>
      <c r="E1454" s="300" t="s">
        <v>1326</v>
      </c>
      <c r="F1454" s="8">
        <v>322</v>
      </c>
      <c r="G1454" s="11">
        <v>44030</v>
      </c>
      <c r="H1454" s="325">
        <v>44040</v>
      </c>
      <c r="I1454" s="9">
        <v>329</v>
      </c>
    </row>
    <row r="1455" spans="1:9" x14ac:dyDescent="0.3">
      <c r="A1455" s="271">
        <v>540291</v>
      </c>
      <c r="B1455" s="271">
        <v>622760</v>
      </c>
      <c r="C1455" s="271" t="s">
        <v>503</v>
      </c>
      <c r="D1455" s="8" t="s">
        <v>1065</v>
      </c>
      <c r="E1455" s="327" t="s">
        <v>1327</v>
      </c>
      <c r="F1455" s="271">
        <v>214</v>
      </c>
      <c r="G1455" s="328">
        <v>44058</v>
      </c>
      <c r="H1455" s="329">
        <v>44069</v>
      </c>
      <c r="I1455" s="330">
        <v>215</v>
      </c>
    </row>
    <row r="1456" spans="1:9" x14ac:dyDescent="0.3">
      <c r="A1456" s="9">
        <v>540291</v>
      </c>
      <c r="B1456" s="9">
        <v>622760</v>
      </c>
      <c r="C1456" s="9" t="s">
        <v>503</v>
      </c>
      <c r="D1456" s="9" t="s">
        <v>13</v>
      </c>
      <c r="E1456" s="15" t="s">
        <v>1328</v>
      </c>
      <c r="F1456" s="291">
        <f>272+277+343-446</f>
        <v>446</v>
      </c>
      <c r="G1456" s="11">
        <v>44002</v>
      </c>
      <c r="H1456" s="11">
        <v>44005</v>
      </c>
      <c r="I1456" s="9">
        <v>462</v>
      </c>
    </row>
    <row r="1457" spans="1:9" x14ac:dyDescent="0.3">
      <c r="A1457" s="24">
        <v>540291</v>
      </c>
      <c r="B1457" s="24">
        <v>622760</v>
      </c>
      <c r="C1457" s="24" t="s">
        <v>503</v>
      </c>
      <c r="D1457" s="24" t="s">
        <v>13</v>
      </c>
      <c r="E1457" s="25" t="s">
        <v>1329</v>
      </c>
      <c r="F1457" s="285">
        <v>446</v>
      </c>
      <c r="G1457" s="27">
        <v>44016</v>
      </c>
      <c r="H1457" s="27">
        <v>44012</v>
      </c>
      <c r="I1457" s="24">
        <v>449</v>
      </c>
    </row>
    <row r="1458" spans="1:9" x14ac:dyDescent="0.3">
      <c r="A1458" s="8">
        <v>540291</v>
      </c>
      <c r="B1458" s="8">
        <v>622760</v>
      </c>
      <c r="C1458" s="8" t="s">
        <v>503</v>
      </c>
      <c r="D1458" s="148" t="s">
        <v>483</v>
      </c>
      <c r="E1458" s="300" t="s">
        <v>1330</v>
      </c>
      <c r="F1458" s="8">
        <v>137</v>
      </c>
      <c r="G1458" s="31">
        <v>44007</v>
      </c>
      <c r="H1458" s="12">
        <v>44001</v>
      </c>
      <c r="I1458" s="9">
        <v>139</v>
      </c>
    </row>
    <row r="1459" spans="1:9" x14ac:dyDescent="0.3">
      <c r="A1459" s="8">
        <v>540291</v>
      </c>
      <c r="B1459" s="8">
        <v>622760</v>
      </c>
      <c r="C1459" s="8" t="s">
        <v>503</v>
      </c>
      <c r="D1459" s="42" t="s">
        <v>481</v>
      </c>
      <c r="E1459" s="300" t="s">
        <v>1331</v>
      </c>
      <c r="F1459" s="8">
        <v>55</v>
      </c>
      <c r="G1459" s="11">
        <v>44014</v>
      </c>
      <c r="H1459" s="11">
        <v>44008</v>
      </c>
      <c r="I1459" s="9">
        <v>55</v>
      </c>
    </row>
    <row r="1460" spans="1:9" x14ac:dyDescent="0.3">
      <c r="A1460" s="8">
        <v>540291</v>
      </c>
      <c r="B1460" s="8">
        <v>622760</v>
      </c>
      <c r="C1460" s="8" t="s">
        <v>503</v>
      </c>
      <c r="D1460" s="8" t="s">
        <v>1065</v>
      </c>
      <c r="E1460" s="300" t="s">
        <v>1332</v>
      </c>
      <c r="F1460" s="8">
        <v>441</v>
      </c>
      <c r="G1460" s="31">
        <v>44002</v>
      </c>
      <c r="H1460" s="12">
        <v>43998</v>
      </c>
      <c r="I1460" s="9">
        <v>451</v>
      </c>
    </row>
    <row r="1461" spans="1:9" x14ac:dyDescent="0.3">
      <c r="A1461" s="8">
        <v>540291</v>
      </c>
      <c r="B1461" s="8">
        <v>622760</v>
      </c>
      <c r="C1461" s="8" t="s">
        <v>503</v>
      </c>
      <c r="D1461" s="8" t="s">
        <v>13</v>
      </c>
      <c r="E1461" s="300" t="s">
        <v>1333</v>
      </c>
      <c r="F1461" s="8">
        <v>174</v>
      </c>
      <c r="G1461" s="11">
        <v>44009</v>
      </c>
      <c r="H1461" s="11">
        <v>44005</v>
      </c>
      <c r="I1461" s="9">
        <v>179</v>
      </c>
    </row>
    <row r="1462" spans="1:9" x14ac:dyDescent="0.3">
      <c r="A1462" s="9">
        <v>540291</v>
      </c>
      <c r="B1462" s="9">
        <v>622760</v>
      </c>
      <c r="C1462" s="9" t="s">
        <v>503</v>
      </c>
      <c r="D1462" s="9" t="s">
        <v>481</v>
      </c>
      <c r="E1462" s="15" t="s">
        <v>1334</v>
      </c>
      <c r="F1462" s="9">
        <v>176</v>
      </c>
      <c r="G1462" s="11">
        <v>44007</v>
      </c>
      <c r="H1462" s="11">
        <v>44008</v>
      </c>
      <c r="I1462" s="9">
        <v>183</v>
      </c>
    </row>
    <row r="1463" spans="1:9" x14ac:dyDescent="0.3">
      <c r="A1463" s="279">
        <v>540291</v>
      </c>
      <c r="B1463" s="279"/>
      <c r="C1463" s="279"/>
      <c r="D1463" s="279" t="s">
        <v>47</v>
      </c>
      <c r="E1463" s="280">
        <v>24248</v>
      </c>
      <c r="F1463" s="279">
        <f>SUM(F1437:F1462)</f>
        <v>23901</v>
      </c>
      <c r="G1463" s="279">
        <f>F1463-E1463</f>
        <v>-347</v>
      </c>
      <c r="H1463" s="281"/>
      <c r="I1463" s="279">
        <f>SUM(I1437:I1462)</f>
        <v>23777</v>
      </c>
    </row>
    <row r="1464" spans="1:9" x14ac:dyDescent="0.3">
      <c r="A1464" s="8">
        <v>540291</v>
      </c>
      <c r="B1464" s="8">
        <v>621887</v>
      </c>
      <c r="C1464" s="8" t="s">
        <v>475</v>
      </c>
      <c r="D1464" s="271" t="s">
        <v>48</v>
      </c>
      <c r="E1464" s="32">
        <v>1582911</v>
      </c>
      <c r="F1464" s="8">
        <v>20</v>
      </c>
      <c r="G1464" s="11">
        <v>44025</v>
      </c>
      <c r="H1464" s="11">
        <v>44082</v>
      </c>
      <c r="I1464" s="9">
        <v>20</v>
      </c>
    </row>
    <row r="1465" spans="1:9" x14ac:dyDescent="0.3">
      <c r="A1465" s="8">
        <v>540291</v>
      </c>
      <c r="B1465" s="8">
        <v>621887</v>
      </c>
      <c r="C1465" s="8" t="s">
        <v>475</v>
      </c>
      <c r="D1465" s="8" t="s">
        <v>1065</v>
      </c>
      <c r="E1465" s="32" t="s">
        <v>1335</v>
      </c>
      <c r="F1465" s="8">
        <v>744</v>
      </c>
      <c r="G1465" s="11">
        <v>44030</v>
      </c>
      <c r="H1465" s="11">
        <v>44089</v>
      </c>
      <c r="I1465" s="9">
        <v>729</v>
      </c>
    </row>
    <row r="1466" spans="1:9" x14ac:dyDescent="0.3">
      <c r="A1466" s="9">
        <v>540291</v>
      </c>
      <c r="B1466" s="9">
        <v>621887</v>
      </c>
      <c r="C1466" s="9" t="s">
        <v>475</v>
      </c>
      <c r="D1466" s="9" t="s">
        <v>481</v>
      </c>
      <c r="E1466" s="15" t="s">
        <v>1336</v>
      </c>
      <c r="F1466" s="287">
        <v>300</v>
      </c>
      <c r="G1466" s="11">
        <v>44007</v>
      </c>
      <c r="H1466" s="304">
        <v>44067</v>
      </c>
      <c r="I1466" s="9">
        <v>294</v>
      </c>
    </row>
    <row r="1467" spans="1:9" x14ac:dyDescent="0.3">
      <c r="A1467" s="8">
        <v>540291</v>
      </c>
      <c r="B1467" s="8">
        <v>621887</v>
      </c>
      <c r="C1467" s="8" t="s">
        <v>475</v>
      </c>
      <c r="D1467" s="148" t="s">
        <v>483</v>
      </c>
      <c r="E1467" s="32" t="s">
        <v>1337</v>
      </c>
      <c r="F1467" s="266">
        <v>197</v>
      </c>
      <c r="G1467" s="11">
        <v>44007</v>
      </c>
      <c r="H1467" s="304">
        <v>44067</v>
      </c>
      <c r="I1467" s="9">
        <v>193</v>
      </c>
    </row>
    <row r="1468" spans="1:9" x14ac:dyDescent="0.3">
      <c r="A1468" s="8">
        <v>540291</v>
      </c>
      <c r="B1468" s="8">
        <v>621887</v>
      </c>
      <c r="C1468" s="8" t="s">
        <v>475</v>
      </c>
      <c r="D1468" s="8" t="s">
        <v>1065</v>
      </c>
      <c r="E1468" s="32" t="s">
        <v>1338</v>
      </c>
      <c r="F1468" s="266">
        <v>785</v>
      </c>
      <c r="G1468" s="11">
        <v>44002</v>
      </c>
      <c r="H1468" s="304">
        <v>44069</v>
      </c>
      <c r="I1468" s="9">
        <v>769</v>
      </c>
    </row>
    <row r="1469" spans="1:9" x14ac:dyDescent="0.3">
      <c r="A1469" s="9">
        <v>540291</v>
      </c>
      <c r="B1469" s="9">
        <v>621887</v>
      </c>
      <c r="C1469" s="9" t="s">
        <v>475</v>
      </c>
      <c r="D1469" s="13" t="s">
        <v>13</v>
      </c>
      <c r="E1469" s="15" t="s">
        <v>1339</v>
      </c>
      <c r="F1469" s="291">
        <f>1019+1074+707</f>
        <v>2800</v>
      </c>
      <c r="G1469" s="11">
        <v>44002</v>
      </c>
      <c r="H1469" s="304">
        <v>44069</v>
      </c>
      <c r="I1469" s="9">
        <v>2742</v>
      </c>
    </row>
    <row r="1470" spans="1:9" x14ac:dyDescent="0.3">
      <c r="A1470" s="9">
        <v>540291</v>
      </c>
      <c r="B1470" s="9">
        <v>622582</v>
      </c>
      <c r="C1470" s="9" t="s">
        <v>503</v>
      </c>
      <c r="D1470" s="9" t="s">
        <v>481</v>
      </c>
      <c r="E1470" s="15" t="s">
        <v>1340</v>
      </c>
      <c r="F1470" s="9">
        <v>153</v>
      </c>
      <c r="G1470" s="11">
        <v>44007</v>
      </c>
      <c r="H1470" s="304">
        <v>44067</v>
      </c>
      <c r="I1470" s="9">
        <v>148</v>
      </c>
    </row>
    <row r="1471" spans="1:9" x14ac:dyDescent="0.3">
      <c r="A1471" s="13">
        <v>540291</v>
      </c>
      <c r="B1471" s="13">
        <v>622582</v>
      </c>
      <c r="C1471" s="13" t="s">
        <v>503</v>
      </c>
      <c r="D1471" s="8" t="s">
        <v>1065</v>
      </c>
      <c r="E1471" s="295" t="s">
        <v>1341</v>
      </c>
      <c r="F1471" s="79">
        <v>47</v>
      </c>
      <c r="G1471" s="27">
        <v>44058</v>
      </c>
      <c r="H1471" s="27">
        <v>44116</v>
      </c>
      <c r="I1471" s="9">
        <v>47</v>
      </c>
    </row>
    <row r="1472" spans="1:9" x14ac:dyDescent="0.3">
      <c r="A1472" s="8">
        <v>540291</v>
      </c>
      <c r="B1472" s="8">
        <v>622582</v>
      </c>
      <c r="C1472" s="8" t="s">
        <v>503</v>
      </c>
      <c r="D1472" s="8" t="s">
        <v>1065</v>
      </c>
      <c r="E1472" s="300" t="s">
        <v>1342</v>
      </c>
      <c r="F1472" s="20">
        <v>73</v>
      </c>
      <c r="G1472" s="11">
        <v>44030</v>
      </c>
      <c r="H1472" s="11">
        <v>44089</v>
      </c>
      <c r="I1472" s="9">
        <v>73</v>
      </c>
    </row>
    <row r="1473" spans="1:9" x14ac:dyDescent="0.3">
      <c r="A1473" s="9">
        <v>540291</v>
      </c>
      <c r="B1473" s="9">
        <v>622582</v>
      </c>
      <c r="C1473" s="9" t="s">
        <v>503</v>
      </c>
      <c r="D1473" s="13" t="s">
        <v>13</v>
      </c>
      <c r="E1473" s="15" t="s">
        <v>1343</v>
      </c>
      <c r="F1473" s="291">
        <f>254+257+313</f>
        <v>824</v>
      </c>
      <c r="G1473" s="11">
        <v>44002</v>
      </c>
      <c r="H1473" s="304">
        <v>44069</v>
      </c>
      <c r="I1473" s="9">
        <v>783</v>
      </c>
    </row>
    <row r="1474" spans="1:9" x14ac:dyDescent="0.3">
      <c r="A1474" s="8">
        <v>540291</v>
      </c>
      <c r="B1474" s="8">
        <v>622582</v>
      </c>
      <c r="C1474" s="8" t="s">
        <v>503</v>
      </c>
      <c r="D1474" s="148" t="s">
        <v>483</v>
      </c>
      <c r="E1474" s="32" t="s">
        <v>1344</v>
      </c>
      <c r="F1474" s="8">
        <v>44</v>
      </c>
      <c r="G1474" s="11">
        <v>44007</v>
      </c>
      <c r="H1474" s="304">
        <v>44067</v>
      </c>
      <c r="I1474" s="9">
        <v>44</v>
      </c>
    </row>
    <row r="1475" spans="1:9" x14ac:dyDescent="0.3">
      <c r="A1475" s="8">
        <v>540291</v>
      </c>
      <c r="B1475" s="8">
        <v>622582</v>
      </c>
      <c r="C1475" s="8" t="s">
        <v>503</v>
      </c>
      <c r="D1475" s="8" t="s">
        <v>1065</v>
      </c>
      <c r="E1475" s="32" t="s">
        <v>1345</v>
      </c>
      <c r="F1475" s="8">
        <v>144</v>
      </c>
      <c r="G1475" s="11">
        <v>44002</v>
      </c>
      <c r="H1475" s="304">
        <v>44069</v>
      </c>
      <c r="I1475" s="9">
        <v>139</v>
      </c>
    </row>
    <row r="1476" spans="1:9" x14ac:dyDescent="0.3">
      <c r="A1476" s="279">
        <v>540291</v>
      </c>
      <c r="B1476" s="279"/>
      <c r="C1476" s="279"/>
      <c r="D1476" s="279" t="s">
        <v>47</v>
      </c>
      <c r="E1476" s="280">
        <v>6131</v>
      </c>
      <c r="F1476" s="279">
        <f>SUM(F1464:F1475)</f>
        <v>6131</v>
      </c>
      <c r="G1476" s="279">
        <f>F1476-E1476</f>
        <v>0</v>
      </c>
      <c r="H1476" s="281"/>
      <c r="I1476" s="279">
        <f>SUM(I1464:I1475)</f>
        <v>5981</v>
      </c>
    </row>
    <row r="1477" spans="1:9" x14ac:dyDescent="0.3">
      <c r="A1477" s="266">
        <v>540296</v>
      </c>
      <c r="B1477" s="266">
        <v>622067</v>
      </c>
      <c r="C1477" s="8" t="s">
        <v>475</v>
      </c>
      <c r="D1477" s="8" t="s">
        <v>48</v>
      </c>
      <c r="E1477" s="265">
        <v>1576767</v>
      </c>
      <c r="F1477" s="8">
        <v>50</v>
      </c>
      <c r="G1477" s="12">
        <v>43969</v>
      </c>
      <c r="H1477" s="12">
        <v>43998</v>
      </c>
      <c r="I1477" s="9">
        <v>50</v>
      </c>
    </row>
    <row r="1478" spans="1:9" x14ac:dyDescent="0.3">
      <c r="A1478" s="118">
        <v>540296</v>
      </c>
      <c r="B1478" s="118">
        <v>622067</v>
      </c>
      <c r="C1478" s="118" t="s">
        <v>475</v>
      </c>
      <c r="D1478" s="148" t="s">
        <v>483</v>
      </c>
      <c r="E1478" s="298" t="s">
        <v>1346</v>
      </c>
      <c r="F1478" s="118">
        <v>112</v>
      </c>
      <c r="G1478" s="34">
        <v>43972</v>
      </c>
      <c r="H1478" s="319">
        <v>44027</v>
      </c>
      <c r="I1478" s="24">
        <v>112</v>
      </c>
    </row>
    <row r="1479" spans="1:9" x14ac:dyDescent="0.3">
      <c r="A1479" s="8">
        <v>540296</v>
      </c>
      <c r="B1479" s="8">
        <v>622067</v>
      </c>
      <c r="C1479" s="8" t="s">
        <v>475</v>
      </c>
      <c r="D1479" s="8" t="s">
        <v>1065</v>
      </c>
      <c r="E1479" s="265" t="s">
        <v>1347</v>
      </c>
      <c r="F1479" s="8">
        <v>932</v>
      </c>
      <c r="G1479" s="31">
        <v>43967</v>
      </c>
      <c r="H1479" s="12">
        <v>43998</v>
      </c>
      <c r="I1479" s="9">
        <v>921</v>
      </c>
    </row>
    <row r="1480" spans="1:9" x14ac:dyDescent="0.3">
      <c r="A1480" s="279">
        <v>540296</v>
      </c>
      <c r="B1480" s="279"/>
      <c r="C1480" s="279"/>
      <c r="D1480" s="279" t="s">
        <v>47</v>
      </c>
      <c r="E1480" s="280">
        <v>1094</v>
      </c>
      <c r="F1480" s="279">
        <f>SUM(F1477:F1479)</f>
        <v>1094</v>
      </c>
      <c r="G1480" s="279">
        <f>F1480-E1480</f>
        <v>0</v>
      </c>
      <c r="H1480" s="281"/>
      <c r="I1480" s="279">
        <f>SUM(I1477:I1479)</f>
        <v>1083</v>
      </c>
    </row>
    <row r="1481" spans="1:9" x14ac:dyDescent="0.3">
      <c r="A1481" s="266">
        <v>540296</v>
      </c>
      <c r="B1481" s="266">
        <v>622091</v>
      </c>
      <c r="C1481" s="8" t="s">
        <v>475</v>
      </c>
      <c r="D1481" s="8" t="s">
        <v>48</v>
      </c>
      <c r="E1481" s="265">
        <v>1576718</v>
      </c>
      <c r="F1481" s="8">
        <v>36</v>
      </c>
      <c r="G1481" s="12">
        <v>43965</v>
      </c>
      <c r="H1481" s="12">
        <v>43977</v>
      </c>
      <c r="I1481" s="9">
        <v>36</v>
      </c>
    </row>
    <row r="1482" spans="1:9" x14ac:dyDescent="0.3">
      <c r="A1482" s="8">
        <v>540296</v>
      </c>
      <c r="B1482" s="8">
        <v>622091</v>
      </c>
      <c r="C1482" s="8" t="s">
        <v>475</v>
      </c>
      <c r="D1482" s="8" t="s">
        <v>48</v>
      </c>
      <c r="E1482" s="265">
        <v>1576768</v>
      </c>
      <c r="F1482" s="288">
        <v>85</v>
      </c>
      <c r="G1482" s="12">
        <v>43969</v>
      </c>
      <c r="H1482" s="12">
        <v>43977</v>
      </c>
      <c r="I1482" s="9">
        <v>85</v>
      </c>
    </row>
    <row r="1483" spans="1:9" x14ac:dyDescent="0.3">
      <c r="A1483" s="931">
        <v>540296</v>
      </c>
      <c r="B1483" s="931">
        <v>622091</v>
      </c>
      <c r="C1483" s="931" t="s">
        <v>475</v>
      </c>
      <c r="D1483" s="13" t="s">
        <v>13</v>
      </c>
      <c r="E1483" s="973" t="s">
        <v>1348</v>
      </c>
      <c r="F1483" s="931">
        <v>171</v>
      </c>
      <c r="G1483" s="933">
        <v>43974</v>
      </c>
      <c r="H1483" s="27">
        <v>43970</v>
      </c>
      <c r="I1483" s="24">
        <v>164</v>
      </c>
    </row>
    <row r="1484" spans="1:9" x14ac:dyDescent="0.3">
      <c r="A1484" s="13">
        <v>540296</v>
      </c>
      <c r="B1484" s="13">
        <v>622091</v>
      </c>
      <c r="C1484" s="13" t="s">
        <v>475</v>
      </c>
      <c r="D1484" s="13" t="s">
        <v>13</v>
      </c>
      <c r="E1484" s="295" t="s">
        <v>1349</v>
      </c>
      <c r="F1484" s="13">
        <v>124</v>
      </c>
      <c r="G1484" s="34">
        <v>43988</v>
      </c>
      <c r="H1484" s="34">
        <v>43984</v>
      </c>
      <c r="I1484" s="24">
        <v>120</v>
      </c>
    </row>
    <row r="1485" spans="1:9" x14ac:dyDescent="0.3">
      <c r="A1485" s="959">
        <v>540296</v>
      </c>
      <c r="B1485" s="959">
        <v>622091</v>
      </c>
      <c r="C1485" s="959" t="s">
        <v>475</v>
      </c>
      <c r="D1485" s="48" t="s">
        <v>13</v>
      </c>
      <c r="E1485" s="975" t="s">
        <v>1350</v>
      </c>
      <c r="F1485" s="959">
        <v>161</v>
      </c>
      <c r="G1485" s="962">
        <v>43979</v>
      </c>
      <c r="H1485" s="11">
        <v>43979</v>
      </c>
      <c r="I1485" s="9">
        <v>159</v>
      </c>
    </row>
    <row r="1486" spans="1:9" x14ac:dyDescent="0.3">
      <c r="A1486" s="13">
        <v>540296</v>
      </c>
      <c r="B1486" s="13">
        <v>622091</v>
      </c>
      <c r="C1486" s="13" t="s">
        <v>475</v>
      </c>
      <c r="D1486" s="48" t="s">
        <v>13</v>
      </c>
      <c r="E1486" s="295" t="s">
        <v>1351</v>
      </c>
      <c r="F1486" s="13">
        <v>115</v>
      </c>
      <c r="G1486" s="34">
        <v>43986</v>
      </c>
      <c r="H1486" s="34">
        <v>43980</v>
      </c>
      <c r="I1486" s="24">
        <v>112</v>
      </c>
    </row>
    <row r="1487" spans="1:9" x14ac:dyDescent="0.3">
      <c r="A1487" s="959">
        <v>540296</v>
      </c>
      <c r="B1487" s="959">
        <v>622091</v>
      </c>
      <c r="C1487" s="959" t="s">
        <v>475</v>
      </c>
      <c r="D1487" s="8" t="s">
        <v>13</v>
      </c>
      <c r="E1487" s="975" t="s">
        <v>1352</v>
      </c>
      <c r="F1487" s="959">
        <v>124</v>
      </c>
      <c r="G1487" s="962">
        <v>43979</v>
      </c>
      <c r="H1487" s="11">
        <v>43979</v>
      </c>
      <c r="I1487" s="9">
        <v>120</v>
      </c>
    </row>
    <row r="1488" spans="1:9" x14ac:dyDescent="0.3">
      <c r="A1488" s="13">
        <v>540296</v>
      </c>
      <c r="B1488" s="13">
        <v>622091</v>
      </c>
      <c r="C1488" s="13" t="s">
        <v>475</v>
      </c>
      <c r="D1488" s="8" t="s">
        <v>13</v>
      </c>
      <c r="E1488" s="295" t="s">
        <v>1353</v>
      </c>
      <c r="F1488" s="13">
        <v>88</v>
      </c>
      <c r="G1488" s="34">
        <v>43986</v>
      </c>
      <c r="H1488" s="34">
        <v>43980</v>
      </c>
      <c r="I1488" s="24">
        <v>85</v>
      </c>
    </row>
    <row r="1489" spans="1:9" x14ac:dyDescent="0.3">
      <c r="A1489" s="959">
        <v>540296</v>
      </c>
      <c r="B1489" s="959">
        <v>622091</v>
      </c>
      <c r="C1489" s="959" t="s">
        <v>475</v>
      </c>
      <c r="D1489" s="148" t="s">
        <v>483</v>
      </c>
      <c r="E1489" s="975" t="s">
        <v>1354</v>
      </c>
      <c r="F1489" s="959">
        <v>194</v>
      </c>
      <c r="G1489" s="962">
        <v>43979</v>
      </c>
      <c r="H1489" s="11">
        <v>43979</v>
      </c>
      <c r="I1489" s="9">
        <v>189</v>
      </c>
    </row>
    <row r="1490" spans="1:9" x14ac:dyDescent="0.3">
      <c r="A1490" s="13">
        <v>540296</v>
      </c>
      <c r="B1490" s="13">
        <v>622091</v>
      </c>
      <c r="C1490" s="13" t="s">
        <v>475</v>
      </c>
      <c r="D1490" s="42" t="s">
        <v>481</v>
      </c>
      <c r="E1490" s="295" t="s">
        <v>1355</v>
      </c>
      <c r="F1490" s="13">
        <v>200</v>
      </c>
      <c r="G1490" s="34">
        <v>43986</v>
      </c>
      <c r="H1490" s="34">
        <v>43980</v>
      </c>
      <c r="I1490" s="24">
        <v>194</v>
      </c>
    </row>
    <row r="1491" spans="1:9" x14ac:dyDescent="0.3">
      <c r="A1491" s="931">
        <v>540296</v>
      </c>
      <c r="B1491" s="931">
        <v>622091</v>
      </c>
      <c r="C1491" s="931" t="s">
        <v>475</v>
      </c>
      <c r="D1491" s="8" t="s">
        <v>1065</v>
      </c>
      <c r="E1491" s="973" t="s">
        <v>1356</v>
      </c>
      <c r="F1491" s="931">
        <v>1445</v>
      </c>
      <c r="G1491" s="933">
        <v>43974</v>
      </c>
      <c r="H1491" s="27">
        <v>43970</v>
      </c>
      <c r="I1491" s="285">
        <v>1213</v>
      </c>
    </row>
    <row r="1492" spans="1:9" x14ac:dyDescent="0.3">
      <c r="A1492" s="13">
        <v>540296</v>
      </c>
      <c r="B1492" s="13">
        <v>622091</v>
      </c>
      <c r="C1492" s="13" t="s">
        <v>475</v>
      </c>
      <c r="D1492" s="8" t="s">
        <v>13</v>
      </c>
      <c r="E1492" s="295" t="s">
        <v>1357</v>
      </c>
      <c r="F1492" s="13">
        <v>1245</v>
      </c>
      <c r="G1492" s="34">
        <v>43988</v>
      </c>
      <c r="H1492" s="34">
        <v>43984</v>
      </c>
      <c r="I1492" s="24">
        <v>1183</v>
      </c>
    </row>
    <row r="1493" spans="1:9" x14ac:dyDescent="0.3">
      <c r="A1493" s="959">
        <v>540296</v>
      </c>
      <c r="B1493" s="959">
        <v>622091</v>
      </c>
      <c r="C1493" s="959" t="s">
        <v>475</v>
      </c>
      <c r="D1493" s="959" t="s">
        <v>481</v>
      </c>
      <c r="E1493" s="975" t="s">
        <v>1358</v>
      </c>
      <c r="F1493" s="959">
        <v>90</v>
      </c>
      <c r="G1493" s="962">
        <v>43979</v>
      </c>
      <c r="H1493" s="11">
        <v>43979</v>
      </c>
      <c r="I1493" s="9">
        <v>88</v>
      </c>
    </row>
    <row r="1494" spans="1:9" x14ac:dyDescent="0.3">
      <c r="A1494" s="13">
        <v>540296</v>
      </c>
      <c r="B1494" s="13">
        <v>622091</v>
      </c>
      <c r="C1494" s="13" t="s">
        <v>475</v>
      </c>
      <c r="D1494" s="13" t="s">
        <v>481</v>
      </c>
      <c r="E1494" s="295" t="s">
        <v>1359</v>
      </c>
      <c r="F1494" s="13">
        <v>57</v>
      </c>
      <c r="G1494" s="34">
        <v>43986</v>
      </c>
      <c r="H1494" s="34">
        <v>43980</v>
      </c>
      <c r="I1494" s="24">
        <v>57</v>
      </c>
    </row>
    <row r="1495" spans="1:9" x14ac:dyDescent="0.3">
      <c r="A1495" s="24">
        <v>540296</v>
      </c>
      <c r="B1495" s="24">
        <v>622779</v>
      </c>
      <c r="C1495" s="24" t="s">
        <v>503</v>
      </c>
      <c r="D1495" s="24" t="s">
        <v>48</v>
      </c>
      <c r="E1495" s="60">
        <v>1583228</v>
      </c>
      <c r="F1495" s="24">
        <v>24</v>
      </c>
      <c r="G1495" s="27">
        <v>43965</v>
      </c>
      <c r="H1495" s="27">
        <v>44019</v>
      </c>
      <c r="I1495" s="24">
        <v>24</v>
      </c>
    </row>
    <row r="1496" spans="1:9" x14ac:dyDescent="0.3">
      <c r="A1496" s="8">
        <v>540296</v>
      </c>
      <c r="B1496" s="8">
        <v>622779</v>
      </c>
      <c r="C1496" s="8" t="s">
        <v>503</v>
      </c>
      <c r="D1496" s="148" t="s">
        <v>483</v>
      </c>
      <c r="E1496" s="306" t="s">
        <v>1360</v>
      </c>
      <c r="F1496" s="8">
        <v>43</v>
      </c>
      <c r="G1496" s="12">
        <v>43972</v>
      </c>
      <c r="H1496" s="11">
        <v>43979</v>
      </c>
      <c r="I1496" s="9">
        <v>43</v>
      </c>
    </row>
    <row r="1497" spans="1:9" x14ac:dyDescent="0.3">
      <c r="A1497" s="13">
        <v>540296</v>
      </c>
      <c r="B1497" s="13">
        <v>622779</v>
      </c>
      <c r="C1497" s="13" t="s">
        <v>503</v>
      </c>
      <c r="D1497" s="8" t="s">
        <v>1065</v>
      </c>
      <c r="E1497" s="317" t="s">
        <v>1361</v>
      </c>
      <c r="F1497" s="13">
        <v>101</v>
      </c>
      <c r="G1497" s="34">
        <v>43967</v>
      </c>
      <c r="H1497" s="27">
        <v>43970</v>
      </c>
      <c r="I1497" s="24">
        <v>101</v>
      </c>
    </row>
    <row r="1498" spans="1:9" x14ac:dyDescent="0.3">
      <c r="A1498" s="13">
        <v>540296</v>
      </c>
      <c r="B1498" s="13">
        <v>622779</v>
      </c>
      <c r="C1498" s="13" t="s">
        <v>503</v>
      </c>
      <c r="D1498" s="13" t="s">
        <v>13</v>
      </c>
      <c r="E1498" s="317" t="s">
        <v>1362</v>
      </c>
      <c r="F1498" s="13">
        <v>16</v>
      </c>
      <c r="G1498" s="34">
        <v>43967</v>
      </c>
      <c r="H1498" s="27">
        <v>43970</v>
      </c>
      <c r="I1498" s="24">
        <v>16</v>
      </c>
    </row>
    <row r="1499" spans="1:9" x14ac:dyDescent="0.3">
      <c r="A1499" s="8">
        <v>540296</v>
      </c>
      <c r="B1499" s="8">
        <v>622779</v>
      </c>
      <c r="C1499" s="8" t="s">
        <v>503</v>
      </c>
      <c r="D1499" s="48" t="s">
        <v>13</v>
      </c>
      <c r="E1499" s="306" t="s">
        <v>1363</v>
      </c>
      <c r="F1499" s="8">
        <v>26</v>
      </c>
      <c r="G1499" s="12">
        <v>43972</v>
      </c>
      <c r="H1499" s="11">
        <v>43979</v>
      </c>
      <c r="I1499" s="9">
        <v>26</v>
      </c>
    </row>
    <row r="1500" spans="1:9" x14ac:dyDescent="0.3">
      <c r="A1500" s="8">
        <v>540296</v>
      </c>
      <c r="B1500" s="8">
        <v>622779</v>
      </c>
      <c r="C1500" s="8" t="s">
        <v>503</v>
      </c>
      <c r="D1500" s="8" t="s">
        <v>13</v>
      </c>
      <c r="E1500" s="306" t="s">
        <v>1364</v>
      </c>
      <c r="F1500" s="8">
        <v>48</v>
      </c>
      <c r="G1500" s="12">
        <v>43972</v>
      </c>
      <c r="H1500" s="11">
        <v>43979</v>
      </c>
      <c r="I1500" s="9">
        <v>48</v>
      </c>
    </row>
    <row r="1501" spans="1:9" x14ac:dyDescent="0.3">
      <c r="A1501" s="42">
        <v>540296</v>
      </c>
      <c r="B1501" s="42">
        <v>622779</v>
      </c>
      <c r="C1501" s="42" t="s">
        <v>503</v>
      </c>
      <c r="D1501" s="42" t="s">
        <v>481</v>
      </c>
      <c r="E1501" s="324" t="s">
        <v>1365</v>
      </c>
      <c r="F1501" s="42">
        <v>67</v>
      </c>
      <c r="G1501" s="44">
        <v>43972</v>
      </c>
      <c r="H1501" s="11">
        <v>43979</v>
      </c>
      <c r="I1501" s="9">
        <v>67</v>
      </c>
    </row>
    <row r="1502" spans="1:9" x14ac:dyDescent="0.3">
      <c r="A1502" s="13">
        <v>540296</v>
      </c>
      <c r="B1502" s="13">
        <v>622779</v>
      </c>
      <c r="C1502" s="13" t="s">
        <v>503</v>
      </c>
      <c r="D1502" s="8" t="s">
        <v>1065</v>
      </c>
      <c r="E1502" s="317" t="s">
        <v>1366</v>
      </c>
      <c r="F1502" s="13">
        <v>40</v>
      </c>
      <c r="G1502" s="34">
        <v>43995</v>
      </c>
      <c r="H1502" s="34">
        <v>43991</v>
      </c>
      <c r="I1502" s="24">
        <v>40</v>
      </c>
    </row>
    <row r="1503" spans="1:9" x14ac:dyDescent="0.3">
      <c r="A1503" s="13">
        <v>540296</v>
      </c>
      <c r="B1503" s="13">
        <v>622779</v>
      </c>
      <c r="C1503" s="13" t="s">
        <v>503</v>
      </c>
      <c r="D1503" s="13" t="s">
        <v>13</v>
      </c>
      <c r="E1503" s="317" t="s">
        <v>1367</v>
      </c>
      <c r="F1503" s="13">
        <v>8</v>
      </c>
      <c r="G1503" s="34">
        <v>43995</v>
      </c>
      <c r="H1503" s="34">
        <v>43991</v>
      </c>
      <c r="I1503" s="24">
        <v>8</v>
      </c>
    </row>
    <row r="1504" spans="1:9" x14ac:dyDescent="0.3">
      <c r="A1504" s="13">
        <v>540296</v>
      </c>
      <c r="B1504" s="13">
        <v>622779</v>
      </c>
      <c r="C1504" s="13" t="s">
        <v>503</v>
      </c>
      <c r="D1504" s="48" t="s">
        <v>13</v>
      </c>
      <c r="E1504" s="317" t="s">
        <v>1368</v>
      </c>
      <c r="F1504" s="13">
        <v>14</v>
      </c>
      <c r="G1504" s="34">
        <v>44000</v>
      </c>
      <c r="H1504" s="34">
        <v>43994</v>
      </c>
      <c r="I1504" s="24">
        <v>14</v>
      </c>
    </row>
    <row r="1505" spans="1:9" x14ac:dyDescent="0.3">
      <c r="A1505" s="118">
        <v>540296</v>
      </c>
      <c r="B1505" s="118">
        <v>622779</v>
      </c>
      <c r="C1505" s="118" t="s">
        <v>503</v>
      </c>
      <c r="D1505" s="8" t="s">
        <v>13</v>
      </c>
      <c r="E1505" s="320" t="s">
        <v>1369</v>
      </c>
      <c r="F1505" s="118">
        <v>28</v>
      </c>
      <c r="G1505" s="34">
        <v>44000</v>
      </c>
      <c r="H1505" s="34">
        <v>43994</v>
      </c>
      <c r="I1505" s="24">
        <v>28</v>
      </c>
    </row>
    <row r="1506" spans="1:9" x14ac:dyDescent="0.3">
      <c r="A1506" s="13">
        <v>540296</v>
      </c>
      <c r="B1506" s="13">
        <v>622779</v>
      </c>
      <c r="C1506" s="13" t="s">
        <v>503</v>
      </c>
      <c r="D1506" s="8" t="s">
        <v>1065</v>
      </c>
      <c r="E1506" s="317" t="s">
        <v>1370</v>
      </c>
      <c r="F1506" s="13">
        <v>63</v>
      </c>
      <c r="G1506" s="27">
        <v>44023</v>
      </c>
      <c r="H1506" s="27">
        <v>44019</v>
      </c>
      <c r="I1506" s="24">
        <v>64</v>
      </c>
    </row>
    <row r="1507" spans="1:9" x14ac:dyDescent="0.3">
      <c r="A1507" s="24">
        <v>540296</v>
      </c>
      <c r="B1507" s="24">
        <v>622779</v>
      </c>
      <c r="C1507" s="24" t="s">
        <v>503</v>
      </c>
      <c r="D1507" s="13" t="s">
        <v>13</v>
      </c>
      <c r="E1507" s="301" t="s">
        <v>1371</v>
      </c>
      <c r="F1507" s="24">
        <v>7</v>
      </c>
      <c r="G1507" s="27">
        <v>44023</v>
      </c>
      <c r="H1507" s="27">
        <v>44019</v>
      </c>
      <c r="I1507" s="24">
        <v>7</v>
      </c>
    </row>
    <row r="1508" spans="1:9" x14ac:dyDescent="0.3">
      <c r="A1508" s="24">
        <v>540296</v>
      </c>
      <c r="B1508" s="24">
        <v>622779</v>
      </c>
      <c r="C1508" s="24" t="s">
        <v>503</v>
      </c>
      <c r="D1508" s="48" t="s">
        <v>13</v>
      </c>
      <c r="E1508" s="301" t="s">
        <v>1372</v>
      </c>
      <c r="F1508" s="24">
        <v>18</v>
      </c>
      <c r="G1508" s="27">
        <v>44028</v>
      </c>
      <c r="H1508" s="27">
        <v>44022</v>
      </c>
      <c r="I1508" s="24">
        <v>18</v>
      </c>
    </row>
    <row r="1509" spans="1:9" x14ac:dyDescent="0.3">
      <c r="A1509" s="24">
        <v>540296</v>
      </c>
      <c r="B1509" s="24">
        <v>622779</v>
      </c>
      <c r="C1509" s="24" t="s">
        <v>503</v>
      </c>
      <c r="D1509" s="8" t="s">
        <v>13</v>
      </c>
      <c r="E1509" s="301" t="s">
        <v>1373</v>
      </c>
      <c r="F1509" s="24">
        <v>36</v>
      </c>
      <c r="G1509" s="27">
        <v>44028</v>
      </c>
      <c r="H1509" s="27">
        <v>44022</v>
      </c>
      <c r="I1509" s="24">
        <v>36</v>
      </c>
    </row>
    <row r="1510" spans="1:9" x14ac:dyDescent="0.3">
      <c r="A1510" s="8">
        <v>540296</v>
      </c>
      <c r="B1510" s="8">
        <v>622779</v>
      </c>
      <c r="C1510" s="8" t="s">
        <v>503</v>
      </c>
      <c r="D1510" s="8" t="s">
        <v>1065</v>
      </c>
      <c r="E1510" s="32" t="s">
        <v>1374</v>
      </c>
      <c r="F1510" s="8">
        <v>47</v>
      </c>
      <c r="G1510" s="11">
        <v>44051</v>
      </c>
      <c r="H1510" s="11">
        <v>44047</v>
      </c>
      <c r="I1510" s="9">
        <v>47</v>
      </c>
    </row>
    <row r="1511" spans="1:9" x14ac:dyDescent="0.3">
      <c r="A1511" s="279">
        <v>540296</v>
      </c>
      <c r="B1511" s="279"/>
      <c r="C1511" s="279"/>
      <c r="D1511" s="279" t="s">
        <v>47</v>
      </c>
      <c r="E1511" s="280">
        <v>4713</v>
      </c>
      <c r="F1511" s="279">
        <f>SUM(F1481:F1510)</f>
        <v>4721</v>
      </c>
      <c r="G1511" s="279">
        <f>F1511-E1511</f>
        <v>8</v>
      </c>
      <c r="H1511" s="281"/>
      <c r="I1511" s="279">
        <f>SUM(I1481:I1510)</f>
        <v>4392</v>
      </c>
    </row>
    <row r="1512" spans="1:9" x14ac:dyDescent="0.3">
      <c r="A1512" s="13" t="s">
        <v>1375</v>
      </c>
      <c r="B1512" s="13">
        <v>566883</v>
      </c>
      <c r="C1512" s="13" t="s">
        <v>475</v>
      </c>
      <c r="D1512" s="8" t="s">
        <v>1065</v>
      </c>
      <c r="E1512" s="63" t="s">
        <v>1376</v>
      </c>
      <c r="F1512" s="13">
        <v>3133</v>
      </c>
      <c r="G1512" s="28">
        <v>44023</v>
      </c>
      <c r="H1512" s="27">
        <v>44019</v>
      </c>
      <c r="I1512" s="24">
        <v>3191</v>
      </c>
    </row>
    <row r="1513" spans="1:9" x14ac:dyDescent="0.3">
      <c r="A1513" s="13" t="s">
        <v>1375</v>
      </c>
      <c r="B1513" s="13">
        <v>566883</v>
      </c>
      <c r="C1513" s="13" t="s">
        <v>475</v>
      </c>
      <c r="D1513" s="148" t="s">
        <v>483</v>
      </c>
      <c r="E1513" s="63" t="s">
        <v>1377</v>
      </c>
      <c r="F1513" s="13">
        <v>898</v>
      </c>
      <c r="G1513" s="28">
        <v>44028</v>
      </c>
      <c r="H1513" s="27">
        <v>44022</v>
      </c>
      <c r="I1513" s="24">
        <v>909</v>
      </c>
    </row>
    <row r="1514" spans="1:9" x14ac:dyDescent="0.3">
      <c r="A1514" s="331"/>
      <c r="B1514" s="331"/>
      <c r="C1514" s="331"/>
      <c r="D1514" s="331" t="s">
        <v>47</v>
      </c>
      <c r="E1514" s="332">
        <v>4092</v>
      </c>
      <c r="F1514" s="331">
        <f>SUM(F1512:F1513)</f>
        <v>4031</v>
      </c>
      <c r="G1514" s="331">
        <f>F1514-E1514</f>
        <v>-61</v>
      </c>
      <c r="H1514" s="281"/>
      <c r="I1514" s="331">
        <f>SUM(I1512:I1513)</f>
        <v>4100</v>
      </c>
    </row>
    <row r="1515" spans="1:9" x14ac:dyDescent="0.3">
      <c r="A1515" s="13">
        <v>432735</v>
      </c>
      <c r="B1515" s="13">
        <v>425425</v>
      </c>
      <c r="C1515" s="13" t="s">
        <v>475</v>
      </c>
      <c r="D1515" s="8" t="s">
        <v>1065</v>
      </c>
      <c r="E1515" s="63" t="s">
        <v>1378</v>
      </c>
      <c r="F1515" s="13">
        <v>771</v>
      </c>
      <c r="G1515" s="28">
        <v>44359</v>
      </c>
      <c r="H1515" s="27">
        <v>44355</v>
      </c>
      <c r="I1515" s="24">
        <v>780</v>
      </c>
    </row>
    <row r="1516" spans="1:9" x14ac:dyDescent="0.3">
      <c r="A1516" s="13">
        <v>432735</v>
      </c>
      <c r="B1516" s="13">
        <v>425425</v>
      </c>
      <c r="C1516" s="13" t="s">
        <v>475</v>
      </c>
      <c r="D1516" s="148" t="s">
        <v>483</v>
      </c>
      <c r="E1516" s="63" t="s">
        <v>1379</v>
      </c>
      <c r="F1516" s="13">
        <v>175</v>
      </c>
      <c r="G1516" s="28">
        <v>44364</v>
      </c>
      <c r="H1516" s="27">
        <v>44358</v>
      </c>
      <c r="I1516" s="24">
        <v>175</v>
      </c>
    </row>
    <row r="1517" spans="1:9" x14ac:dyDescent="0.3">
      <c r="A1517" s="13">
        <v>432735</v>
      </c>
      <c r="B1517" s="13">
        <v>425425</v>
      </c>
      <c r="C1517" s="13" t="s">
        <v>475</v>
      </c>
      <c r="D1517" s="8" t="s">
        <v>1065</v>
      </c>
      <c r="E1517" s="63" t="s">
        <v>1380</v>
      </c>
      <c r="F1517" s="13">
        <v>2034</v>
      </c>
      <c r="G1517" s="28">
        <v>44352</v>
      </c>
      <c r="H1517" s="27">
        <v>44347</v>
      </c>
      <c r="I1517" s="24">
        <v>2080</v>
      </c>
    </row>
    <row r="1518" spans="1:9" x14ac:dyDescent="0.3">
      <c r="A1518" s="8">
        <v>432735</v>
      </c>
      <c r="B1518" s="8">
        <v>425425</v>
      </c>
      <c r="C1518" s="8" t="s">
        <v>475</v>
      </c>
      <c r="D1518" s="148" t="s">
        <v>483</v>
      </c>
      <c r="E1518" s="32" t="s">
        <v>1381</v>
      </c>
      <c r="F1518" s="8">
        <v>378</v>
      </c>
      <c r="G1518" s="31">
        <v>44357</v>
      </c>
      <c r="H1518" s="11">
        <v>44351</v>
      </c>
      <c r="I1518" s="9">
        <v>384</v>
      </c>
    </row>
    <row r="1519" spans="1:9" x14ac:dyDescent="0.3">
      <c r="A1519" s="333">
        <v>557237</v>
      </c>
      <c r="B1519" s="8">
        <v>678577</v>
      </c>
      <c r="C1519" s="8" t="s">
        <v>475</v>
      </c>
      <c r="D1519" s="148" t="s">
        <v>483</v>
      </c>
      <c r="E1519" s="32" t="s">
        <v>1382</v>
      </c>
      <c r="F1519" s="8">
        <v>183</v>
      </c>
      <c r="G1519" s="31">
        <v>44371</v>
      </c>
      <c r="H1519" s="11">
        <v>44365</v>
      </c>
      <c r="I1519" s="9">
        <v>187</v>
      </c>
    </row>
    <row r="1520" spans="1:9" x14ac:dyDescent="0.3">
      <c r="A1520" s="334">
        <v>557237</v>
      </c>
      <c r="B1520" s="13">
        <v>678577</v>
      </c>
      <c r="C1520" s="13" t="s">
        <v>475</v>
      </c>
      <c r="D1520" s="8" t="s">
        <v>1065</v>
      </c>
      <c r="E1520" s="63" t="s">
        <v>1383</v>
      </c>
      <c r="F1520" s="13">
        <v>1208</v>
      </c>
      <c r="G1520" s="28">
        <v>44366</v>
      </c>
      <c r="H1520" s="27">
        <v>44361</v>
      </c>
      <c r="I1520" s="24">
        <v>1231</v>
      </c>
    </row>
    <row r="1521" spans="1:9" x14ac:dyDescent="0.3">
      <c r="A1521" s="334">
        <v>557237</v>
      </c>
      <c r="B1521" s="13">
        <v>678577</v>
      </c>
      <c r="C1521" s="13" t="s">
        <v>475</v>
      </c>
      <c r="D1521" s="148" t="s">
        <v>483</v>
      </c>
      <c r="E1521" s="63" t="s">
        <v>1384</v>
      </c>
      <c r="F1521" s="13">
        <v>100</v>
      </c>
      <c r="G1521" s="28">
        <v>44357</v>
      </c>
      <c r="H1521" s="27">
        <v>44355</v>
      </c>
      <c r="I1521" s="24">
        <v>102</v>
      </c>
    </row>
    <row r="1522" spans="1:9" x14ac:dyDescent="0.3">
      <c r="A1522" s="334">
        <v>557237</v>
      </c>
      <c r="B1522" s="13">
        <v>678577</v>
      </c>
      <c r="C1522" s="13" t="s">
        <v>475</v>
      </c>
      <c r="D1522" s="8" t="s">
        <v>1065</v>
      </c>
      <c r="E1522" s="63" t="s">
        <v>1385</v>
      </c>
      <c r="F1522" s="278">
        <v>400</v>
      </c>
      <c r="G1522" s="28">
        <v>44345</v>
      </c>
      <c r="H1522" s="27">
        <v>44337</v>
      </c>
      <c r="I1522" s="24">
        <v>420</v>
      </c>
    </row>
    <row r="1523" spans="1:9" x14ac:dyDescent="0.3">
      <c r="A1523" s="334">
        <v>557237</v>
      </c>
      <c r="B1523" s="13">
        <v>678577</v>
      </c>
      <c r="C1523" s="13" t="s">
        <v>475</v>
      </c>
      <c r="D1523" s="13" t="s">
        <v>1386</v>
      </c>
      <c r="E1523" s="277">
        <v>1632123</v>
      </c>
      <c r="F1523" s="13">
        <v>656</v>
      </c>
      <c r="G1523" s="28">
        <v>44336</v>
      </c>
      <c r="H1523" s="27">
        <v>44323</v>
      </c>
      <c r="I1523" s="24">
        <v>656</v>
      </c>
    </row>
    <row r="1524" spans="1:9" x14ac:dyDescent="0.3">
      <c r="A1524" s="334">
        <v>557237</v>
      </c>
      <c r="B1524" s="13">
        <v>678577</v>
      </c>
      <c r="C1524" s="13" t="s">
        <v>475</v>
      </c>
      <c r="D1524" s="13" t="s">
        <v>1387</v>
      </c>
      <c r="E1524" s="277" t="s">
        <v>1388</v>
      </c>
      <c r="F1524" s="13">
        <v>276</v>
      </c>
      <c r="G1524" s="28">
        <v>44340</v>
      </c>
      <c r="H1524" s="27">
        <v>44344</v>
      </c>
      <c r="I1524" s="286">
        <v>276</v>
      </c>
    </row>
    <row r="1525" spans="1:9" x14ac:dyDescent="0.3">
      <c r="A1525" s="333">
        <v>557237</v>
      </c>
      <c r="B1525" s="8">
        <v>678577</v>
      </c>
      <c r="C1525" s="8" t="s">
        <v>475</v>
      </c>
      <c r="D1525" s="8" t="s">
        <v>1387</v>
      </c>
      <c r="E1525" s="265" t="s">
        <v>1389</v>
      </c>
      <c r="F1525" s="8">
        <v>80</v>
      </c>
      <c r="G1525" s="31">
        <v>44341</v>
      </c>
      <c r="H1525" s="11">
        <v>44347</v>
      </c>
      <c r="I1525" s="335">
        <v>80</v>
      </c>
    </row>
    <row r="1526" spans="1:9" x14ac:dyDescent="0.3">
      <c r="A1526" s="334">
        <v>557237</v>
      </c>
      <c r="B1526" s="13">
        <v>678577</v>
      </c>
      <c r="C1526" s="13" t="s">
        <v>475</v>
      </c>
      <c r="D1526" s="13" t="s">
        <v>1387</v>
      </c>
      <c r="E1526" s="277" t="s">
        <v>1390</v>
      </c>
      <c r="F1526" s="13">
        <v>64</v>
      </c>
      <c r="G1526" s="28">
        <v>44341</v>
      </c>
      <c r="H1526" s="27">
        <v>44344</v>
      </c>
      <c r="I1526" s="286">
        <v>64</v>
      </c>
    </row>
    <row r="1527" spans="1:9" x14ac:dyDescent="0.3">
      <c r="A1527" s="334">
        <v>557237</v>
      </c>
      <c r="B1527" s="13">
        <v>678577</v>
      </c>
      <c r="C1527" s="13" t="s">
        <v>475</v>
      </c>
      <c r="D1527" s="13" t="s">
        <v>1387</v>
      </c>
      <c r="E1527" s="301" t="s">
        <v>1391</v>
      </c>
      <c r="F1527" s="79">
        <v>36</v>
      </c>
      <c r="G1527" s="27">
        <v>44345</v>
      </c>
      <c r="H1527" s="27">
        <v>44340</v>
      </c>
      <c r="I1527" s="24">
        <v>36</v>
      </c>
    </row>
    <row r="1528" spans="1:9" x14ac:dyDescent="0.3">
      <c r="A1528" s="334">
        <v>557237</v>
      </c>
      <c r="B1528" s="13">
        <v>678577</v>
      </c>
      <c r="C1528" s="13" t="s">
        <v>475</v>
      </c>
      <c r="D1528" s="13" t="s">
        <v>1392</v>
      </c>
      <c r="E1528" s="60">
        <v>1632178</v>
      </c>
      <c r="F1528" s="79">
        <f>1272-1076-36</f>
        <v>160</v>
      </c>
      <c r="G1528" s="27">
        <v>44340</v>
      </c>
      <c r="H1528" s="27">
        <v>44333</v>
      </c>
      <c r="I1528" s="24">
        <v>160</v>
      </c>
    </row>
    <row r="1529" spans="1:9" x14ac:dyDescent="0.3">
      <c r="A1529" s="336">
        <v>552995</v>
      </c>
      <c r="B1529" s="13">
        <v>678581</v>
      </c>
      <c r="C1529" s="13" t="s">
        <v>475</v>
      </c>
      <c r="D1529" s="148" t="s">
        <v>483</v>
      </c>
      <c r="E1529" s="63" t="s">
        <v>1393</v>
      </c>
      <c r="F1529" s="13">
        <v>234</v>
      </c>
      <c r="G1529" s="28">
        <v>44357</v>
      </c>
      <c r="H1529" s="27">
        <v>44355</v>
      </c>
      <c r="I1529" s="24">
        <v>239</v>
      </c>
    </row>
    <row r="1530" spans="1:9" x14ac:dyDescent="0.3">
      <c r="A1530" s="336">
        <v>552995</v>
      </c>
      <c r="B1530" s="13">
        <v>678581</v>
      </c>
      <c r="C1530" s="13" t="s">
        <v>475</v>
      </c>
      <c r="D1530" s="8" t="s">
        <v>1065</v>
      </c>
      <c r="E1530" s="63" t="s">
        <v>1394</v>
      </c>
      <c r="F1530" s="278">
        <v>1652</v>
      </c>
      <c r="G1530" s="28">
        <v>44345</v>
      </c>
      <c r="H1530" s="27">
        <v>44337</v>
      </c>
      <c r="I1530" s="24">
        <v>1734</v>
      </c>
    </row>
    <row r="1531" spans="1:9" x14ac:dyDescent="0.3">
      <c r="A1531" s="337">
        <v>552995</v>
      </c>
      <c r="B1531" s="8">
        <v>678581</v>
      </c>
      <c r="C1531" s="8" t="s">
        <v>475</v>
      </c>
      <c r="D1531" s="9" t="s">
        <v>13</v>
      </c>
      <c r="E1531" s="311" t="s">
        <v>1395</v>
      </c>
      <c r="F1531" s="9">
        <f>711-355</f>
        <v>356</v>
      </c>
      <c r="G1531" s="11">
        <v>44366</v>
      </c>
      <c r="H1531" s="21">
        <v>44365</v>
      </c>
      <c r="I1531" s="9">
        <v>356</v>
      </c>
    </row>
    <row r="1532" spans="1:9" x14ac:dyDescent="0.3">
      <c r="A1532" s="336">
        <v>552995</v>
      </c>
      <c r="B1532" s="13">
        <v>678581</v>
      </c>
      <c r="C1532" s="13" t="s">
        <v>475</v>
      </c>
      <c r="D1532" s="8" t="s">
        <v>1065</v>
      </c>
      <c r="E1532" s="338" t="s">
        <v>1396</v>
      </c>
      <c r="F1532" s="24">
        <v>355</v>
      </c>
      <c r="G1532" s="27">
        <v>44366</v>
      </c>
      <c r="H1532" s="61">
        <v>44361</v>
      </c>
      <c r="I1532" s="24">
        <v>372</v>
      </c>
    </row>
    <row r="1533" spans="1:9" x14ac:dyDescent="0.3">
      <c r="A1533" s="337">
        <v>552995</v>
      </c>
      <c r="B1533" s="8">
        <v>678581</v>
      </c>
      <c r="C1533" s="8" t="s">
        <v>475</v>
      </c>
      <c r="D1533" s="148" t="s">
        <v>483</v>
      </c>
      <c r="E1533" s="311" t="s">
        <v>1397</v>
      </c>
      <c r="F1533" s="9">
        <v>165</v>
      </c>
      <c r="G1533" s="11">
        <v>44371</v>
      </c>
      <c r="H1533" s="21">
        <v>44365</v>
      </c>
      <c r="I1533" s="9">
        <v>167</v>
      </c>
    </row>
    <row r="1534" spans="1:9" x14ac:dyDescent="0.3">
      <c r="A1534" s="336">
        <v>552995</v>
      </c>
      <c r="B1534" s="13">
        <v>678581</v>
      </c>
      <c r="C1534" s="13" t="s">
        <v>475</v>
      </c>
      <c r="D1534" s="13" t="s">
        <v>1386</v>
      </c>
      <c r="E1534" s="277">
        <v>1632128</v>
      </c>
      <c r="F1534" s="13">
        <v>324</v>
      </c>
      <c r="G1534" s="28">
        <v>44336</v>
      </c>
      <c r="H1534" s="27">
        <v>44323</v>
      </c>
      <c r="I1534" s="24">
        <v>324</v>
      </c>
    </row>
    <row r="1535" spans="1:9" x14ac:dyDescent="0.3">
      <c r="A1535" s="337">
        <v>552995</v>
      </c>
      <c r="B1535" s="8">
        <v>678581</v>
      </c>
      <c r="C1535" s="8" t="s">
        <v>475</v>
      </c>
      <c r="D1535" s="8" t="s">
        <v>1387</v>
      </c>
      <c r="E1535" s="265" t="s">
        <v>1398</v>
      </c>
      <c r="F1535" s="8">
        <v>548</v>
      </c>
      <c r="G1535" s="31">
        <v>44341</v>
      </c>
      <c r="H1535" s="11">
        <v>44347</v>
      </c>
      <c r="I1535" s="335">
        <v>548</v>
      </c>
    </row>
    <row r="1536" spans="1:9" x14ac:dyDescent="0.3">
      <c r="A1536" s="336">
        <v>552995</v>
      </c>
      <c r="B1536" s="13">
        <v>678581</v>
      </c>
      <c r="C1536" s="13" t="s">
        <v>475</v>
      </c>
      <c r="D1536" s="13" t="s">
        <v>1387</v>
      </c>
      <c r="E1536" s="277" t="s">
        <v>1399</v>
      </c>
      <c r="F1536" s="13">
        <v>64</v>
      </c>
      <c r="G1536" s="28">
        <v>44341</v>
      </c>
      <c r="H1536" s="27">
        <v>44344</v>
      </c>
      <c r="I1536" s="286">
        <v>64</v>
      </c>
    </row>
    <row r="1537" spans="1:9" x14ac:dyDescent="0.3">
      <c r="A1537" s="336">
        <v>552995</v>
      </c>
      <c r="B1537" s="13">
        <v>678581</v>
      </c>
      <c r="C1537" s="13" t="s">
        <v>475</v>
      </c>
      <c r="D1537" s="13" t="s">
        <v>1392</v>
      </c>
      <c r="E1537" s="25">
        <v>1632188</v>
      </c>
      <c r="F1537" s="79">
        <f>1144+36-936</f>
        <v>244</v>
      </c>
      <c r="G1537" s="27">
        <v>44340</v>
      </c>
      <c r="H1537" s="27">
        <v>44334</v>
      </c>
      <c r="I1537" s="24">
        <v>244</v>
      </c>
    </row>
    <row r="1538" spans="1:9" x14ac:dyDescent="0.3">
      <c r="A1538" s="339">
        <v>573650</v>
      </c>
      <c r="B1538" s="13">
        <v>750430</v>
      </c>
      <c r="C1538" s="13" t="s">
        <v>475</v>
      </c>
      <c r="D1538" s="148" t="s">
        <v>483</v>
      </c>
      <c r="E1538" s="63" t="s">
        <v>1400</v>
      </c>
      <c r="F1538" s="278">
        <v>154</v>
      </c>
      <c r="G1538" s="28">
        <v>44343</v>
      </c>
      <c r="H1538" s="340">
        <v>44340</v>
      </c>
      <c r="I1538" s="24">
        <v>158</v>
      </c>
    </row>
    <row r="1539" spans="1:9" x14ac:dyDescent="0.3">
      <c r="A1539" s="339">
        <v>573650</v>
      </c>
      <c r="B1539" s="13">
        <v>750430</v>
      </c>
      <c r="C1539" s="13" t="s">
        <v>475</v>
      </c>
      <c r="D1539" s="8" t="s">
        <v>1065</v>
      </c>
      <c r="E1539" s="277" t="s">
        <v>1401</v>
      </c>
      <c r="F1539" s="13">
        <f>1174-587</f>
        <v>587</v>
      </c>
      <c r="G1539" s="28">
        <v>44331</v>
      </c>
      <c r="H1539" s="27">
        <v>44321</v>
      </c>
      <c r="I1539" s="24">
        <v>616</v>
      </c>
    </row>
    <row r="1540" spans="1:9" x14ac:dyDescent="0.3">
      <c r="A1540" s="339">
        <v>573650</v>
      </c>
      <c r="B1540" s="13">
        <v>750430</v>
      </c>
      <c r="C1540" s="13" t="s">
        <v>475</v>
      </c>
      <c r="D1540" s="13" t="s">
        <v>13</v>
      </c>
      <c r="E1540" s="277" t="s">
        <v>1402</v>
      </c>
      <c r="F1540" s="13">
        <v>587</v>
      </c>
      <c r="G1540" s="28">
        <v>44338</v>
      </c>
      <c r="H1540" s="27">
        <v>44333</v>
      </c>
      <c r="I1540" s="24">
        <v>616</v>
      </c>
    </row>
    <row r="1541" spans="1:9" x14ac:dyDescent="0.3">
      <c r="A1541" s="339">
        <v>573650</v>
      </c>
      <c r="B1541" s="13">
        <v>750430</v>
      </c>
      <c r="C1541" s="13" t="s">
        <v>475</v>
      </c>
      <c r="D1541" s="13" t="s">
        <v>1387</v>
      </c>
      <c r="E1541" s="277" t="s">
        <v>1403</v>
      </c>
      <c r="F1541" s="13">
        <v>64</v>
      </c>
      <c r="G1541" s="28">
        <v>44327</v>
      </c>
      <c r="H1541" s="27">
        <v>44321</v>
      </c>
      <c r="I1541" s="24">
        <v>64</v>
      </c>
    </row>
    <row r="1542" spans="1:9" x14ac:dyDescent="0.3">
      <c r="A1542" s="339">
        <v>573650</v>
      </c>
      <c r="B1542" s="13">
        <v>750430</v>
      </c>
      <c r="C1542" s="13" t="s">
        <v>475</v>
      </c>
      <c r="D1542" s="13" t="s">
        <v>1387</v>
      </c>
      <c r="E1542" s="277" t="s">
        <v>1404</v>
      </c>
      <c r="F1542" s="13">
        <v>36</v>
      </c>
      <c r="G1542" s="27">
        <v>44324</v>
      </c>
      <c r="H1542" s="27">
        <v>44320</v>
      </c>
      <c r="I1542" s="24">
        <v>36</v>
      </c>
    </row>
    <row r="1543" spans="1:9" x14ac:dyDescent="0.3">
      <c r="A1543" s="339">
        <v>573650</v>
      </c>
      <c r="B1543" s="13">
        <v>750430</v>
      </c>
      <c r="C1543" s="13" t="s">
        <v>475</v>
      </c>
      <c r="D1543" s="13" t="s">
        <v>1386</v>
      </c>
      <c r="E1543" s="277">
        <v>1632143</v>
      </c>
      <c r="F1543" s="13">
        <v>197</v>
      </c>
      <c r="G1543" s="28">
        <v>44322</v>
      </c>
      <c r="H1543" s="27">
        <v>44320</v>
      </c>
      <c r="I1543" s="24">
        <v>197</v>
      </c>
    </row>
    <row r="1544" spans="1:9" x14ac:dyDescent="0.3">
      <c r="A1544" s="339">
        <v>573650</v>
      </c>
      <c r="B1544" s="13">
        <v>750430</v>
      </c>
      <c r="C1544" s="13" t="s">
        <v>475</v>
      </c>
      <c r="D1544" s="13" t="s">
        <v>1392</v>
      </c>
      <c r="E1544" s="277">
        <v>1632193</v>
      </c>
      <c r="F1544" s="13">
        <v>305</v>
      </c>
      <c r="G1544" s="28">
        <v>44326</v>
      </c>
      <c r="H1544" s="27">
        <v>44320</v>
      </c>
      <c r="I1544" s="24">
        <v>305</v>
      </c>
    </row>
    <row r="1545" spans="1:9" x14ac:dyDescent="0.3">
      <c r="A1545" s="339">
        <v>573650</v>
      </c>
      <c r="B1545" s="13">
        <v>750875</v>
      </c>
      <c r="C1545" s="13" t="s">
        <v>503</v>
      </c>
      <c r="D1545" s="148" t="s">
        <v>483</v>
      </c>
      <c r="E1545" s="25" t="s">
        <v>1405</v>
      </c>
      <c r="F1545" s="284">
        <v>122</v>
      </c>
      <c r="G1545" s="28">
        <v>44329</v>
      </c>
      <c r="H1545" s="27">
        <v>44340</v>
      </c>
      <c r="I1545" s="24">
        <v>126</v>
      </c>
    </row>
    <row r="1546" spans="1:9" x14ac:dyDescent="0.3">
      <c r="A1546" s="339">
        <v>573650</v>
      </c>
      <c r="B1546" s="13">
        <v>750875</v>
      </c>
      <c r="C1546" s="13" t="s">
        <v>503</v>
      </c>
      <c r="D1546" s="8" t="s">
        <v>1065</v>
      </c>
      <c r="E1546" s="301" t="s">
        <v>1406</v>
      </c>
      <c r="F1546" s="79">
        <v>294</v>
      </c>
      <c r="G1546" s="28">
        <v>44324</v>
      </c>
      <c r="H1546" s="27">
        <v>44321</v>
      </c>
      <c r="I1546" s="24">
        <v>308</v>
      </c>
    </row>
    <row r="1547" spans="1:9" x14ac:dyDescent="0.3">
      <c r="A1547" s="339">
        <v>573650</v>
      </c>
      <c r="B1547" s="13">
        <v>750875</v>
      </c>
      <c r="C1547" s="13" t="s">
        <v>503</v>
      </c>
      <c r="D1547" s="13" t="s">
        <v>1392</v>
      </c>
      <c r="E1547" s="63">
        <v>1632028</v>
      </c>
      <c r="F1547" s="13">
        <v>47</v>
      </c>
      <c r="G1547" s="28">
        <v>44347</v>
      </c>
      <c r="H1547" s="27">
        <v>44340</v>
      </c>
      <c r="I1547" s="24">
        <v>47</v>
      </c>
    </row>
    <row r="1548" spans="1:9" x14ac:dyDescent="0.3">
      <c r="A1548" s="339">
        <v>573650</v>
      </c>
      <c r="B1548" s="13">
        <v>750875</v>
      </c>
      <c r="C1548" s="13" t="s">
        <v>503</v>
      </c>
      <c r="D1548" s="13" t="s">
        <v>1387</v>
      </c>
      <c r="E1548" s="277" t="s">
        <v>1407</v>
      </c>
      <c r="F1548" s="13">
        <v>36</v>
      </c>
      <c r="G1548" s="28">
        <v>44327</v>
      </c>
      <c r="H1548" s="27">
        <v>44321</v>
      </c>
      <c r="I1548" s="24">
        <v>36</v>
      </c>
    </row>
    <row r="1549" spans="1:9" x14ac:dyDescent="0.3">
      <c r="A1549" s="341">
        <v>573650</v>
      </c>
      <c r="B1549" s="331"/>
      <c r="C1549" s="331"/>
      <c r="D1549" s="331" t="s">
        <v>47</v>
      </c>
      <c r="E1549" s="332">
        <v>2429</v>
      </c>
      <c r="F1549" s="331">
        <f>SUM(F1538:F1548)</f>
        <v>2429</v>
      </c>
      <c r="G1549" s="342">
        <f>F1549-E1549</f>
        <v>0</v>
      </c>
      <c r="H1549" s="281"/>
      <c r="I1549" s="331">
        <f>SUM(I1538:I1548)</f>
        <v>2509</v>
      </c>
    </row>
    <row r="1550" spans="1:9" x14ac:dyDescent="0.3">
      <c r="A1550" s="339">
        <v>573651</v>
      </c>
      <c r="B1550" s="13">
        <v>750876</v>
      </c>
      <c r="C1550" s="13" t="s">
        <v>503</v>
      </c>
      <c r="D1550" s="8" t="s">
        <v>1065</v>
      </c>
      <c r="E1550" s="277" t="s">
        <v>1408</v>
      </c>
      <c r="F1550" s="13">
        <v>142</v>
      </c>
      <c r="G1550" s="28">
        <v>44331</v>
      </c>
      <c r="H1550" s="340">
        <v>44333</v>
      </c>
      <c r="I1550" s="24">
        <v>146</v>
      </c>
    </row>
    <row r="1551" spans="1:9" x14ac:dyDescent="0.3">
      <c r="A1551" s="339">
        <v>573651</v>
      </c>
      <c r="B1551" s="13">
        <v>750876</v>
      </c>
      <c r="C1551" s="13" t="s">
        <v>503</v>
      </c>
      <c r="D1551" s="148" t="s">
        <v>483</v>
      </c>
      <c r="E1551" s="63" t="s">
        <v>1409</v>
      </c>
      <c r="F1551" s="278">
        <v>64</v>
      </c>
      <c r="G1551" s="28">
        <v>44343</v>
      </c>
      <c r="H1551" s="27">
        <v>44340</v>
      </c>
      <c r="I1551" s="24">
        <v>67</v>
      </c>
    </row>
    <row r="1552" spans="1:9" x14ac:dyDescent="0.3">
      <c r="A1552" s="339">
        <v>573651</v>
      </c>
      <c r="B1552" s="13">
        <v>750876</v>
      </c>
      <c r="C1552" s="13" t="s">
        <v>503</v>
      </c>
      <c r="D1552" s="13" t="s">
        <v>1392</v>
      </c>
      <c r="E1552" s="63">
        <v>1632029</v>
      </c>
      <c r="F1552" s="13">
        <v>25</v>
      </c>
      <c r="G1552" s="28">
        <v>44347</v>
      </c>
      <c r="H1552" s="27">
        <v>44340</v>
      </c>
      <c r="I1552" s="24">
        <v>25</v>
      </c>
    </row>
    <row r="1553" spans="1:9" x14ac:dyDescent="0.3">
      <c r="A1553" s="339">
        <v>573651</v>
      </c>
      <c r="B1553" s="13">
        <v>750876</v>
      </c>
      <c r="C1553" s="13" t="s">
        <v>503</v>
      </c>
      <c r="D1553" s="13" t="s">
        <v>1387</v>
      </c>
      <c r="E1553" s="277" t="s">
        <v>1410</v>
      </c>
      <c r="F1553" s="13">
        <v>8</v>
      </c>
      <c r="G1553" s="28">
        <v>44327</v>
      </c>
      <c r="H1553" s="27">
        <v>44340</v>
      </c>
      <c r="I1553" s="24">
        <v>8</v>
      </c>
    </row>
    <row r="1554" spans="1:9" x14ac:dyDescent="0.3">
      <c r="A1554" s="339">
        <v>573651</v>
      </c>
      <c r="B1554" s="13">
        <v>752482</v>
      </c>
      <c r="C1554" s="13" t="s">
        <v>475</v>
      </c>
      <c r="D1554" s="8" t="s">
        <v>1065</v>
      </c>
      <c r="E1554" s="98" t="s">
        <v>1411</v>
      </c>
      <c r="F1554" s="79">
        <v>581</v>
      </c>
      <c r="G1554" s="28">
        <v>44331</v>
      </c>
      <c r="H1554" s="27">
        <v>44333</v>
      </c>
      <c r="I1554" s="24">
        <v>608</v>
      </c>
    </row>
    <row r="1555" spans="1:9" x14ac:dyDescent="0.3">
      <c r="A1555" s="339">
        <v>573651</v>
      </c>
      <c r="B1555" s="13">
        <v>752482</v>
      </c>
      <c r="C1555" s="13" t="s">
        <v>475</v>
      </c>
      <c r="D1555" s="148" t="s">
        <v>483</v>
      </c>
      <c r="E1555" s="98" t="s">
        <v>1412</v>
      </c>
      <c r="F1555" s="284">
        <v>95</v>
      </c>
      <c r="G1555" s="28">
        <v>44343</v>
      </c>
      <c r="H1555" s="27">
        <v>44340</v>
      </c>
      <c r="I1555" s="24">
        <v>94</v>
      </c>
    </row>
    <row r="1556" spans="1:9" x14ac:dyDescent="0.3">
      <c r="A1556" s="339">
        <v>573651</v>
      </c>
      <c r="B1556" s="13">
        <v>752482</v>
      </c>
      <c r="C1556" s="13" t="s">
        <v>475</v>
      </c>
      <c r="D1556" s="13" t="s">
        <v>1387</v>
      </c>
      <c r="E1556" s="98" t="s">
        <v>1413</v>
      </c>
      <c r="F1556" s="79">
        <v>46</v>
      </c>
      <c r="G1556" s="28">
        <v>44327</v>
      </c>
      <c r="H1556" s="27">
        <v>44340</v>
      </c>
      <c r="I1556" s="24">
        <v>46</v>
      </c>
    </row>
    <row r="1557" spans="1:9" x14ac:dyDescent="0.3">
      <c r="A1557" s="339">
        <v>573651</v>
      </c>
      <c r="B1557" s="13">
        <v>752482</v>
      </c>
      <c r="C1557" s="13" t="s">
        <v>475</v>
      </c>
      <c r="D1557" s="13" t="s">
        <v>1386</v>
      </c>
      <c r="E1557" s="317">
        <v>1632174</v>
      </c>
      <c r="F1557" s="79">
        <f>164-46</f>
        <v>118</v>
      </c>
      <c r="G1557" s="28">
        <v>44322</v>
      </c>
      <c r="H1557" s="27">
        <v>44333</v>
      </c>
      <c r="I1557" s="24">
        <v>118</v>
      </c>
    </row>
    <row r="1558" spans="1:9" x14ac:dyDescent="0.3">
      <c r="A1558" s="341">
        <v>573651</v>
      </c>
      <c r="B1558" s="331"/>
      <c r="C1558" s="331"/>
      <c r="D1558" s="331" t="s">
        <v>47</v>
      </c>
      <c r="E1558" s="332">
        <v>1079</v>
      </c>
      <c r="F1558" s="331">
        <f>SUM(F1550:F1557)</f>
        <v>1079</v>
      </c>
      <c r="G1558" s="342">
        <f>F1558-E1558</f>
        <v>0</v>
      </c>
      <c r="H1558" s="281"/>
      <c r="I1558" s="331">
        <f>SUM(I1550:I1557)</f>
        <v>1112</v>
      </c>
    </row>
    <row r="1559" spans="1:9" x14ac:dyDescent="0.3">
      <c r="A1559" s="343">
        <v>500777</v>
      </c>
      <c r="B1559" s="8">
        <v>750327</v>
      </c>
      <c r="C1559" s="8" t="s">
        <v>475</v>
      </c>
      <c r="D1559" s="8" t="s">
        <v>1387</v>
      </c>
      <c r="E1559" s="32" t="s">
        <v>1414</v>
      </c>
      <c r="F1559" s="20">
        <v>170</v>
      </c>
      <c r="G1559" s="31">
        <v>44369</v>
      </c>
      <c r="H1559" s="344">
        <v>44369</v>
      </c>
      <c r="I1559" s="9">
        <v>170</v>
      </c>
    </row>
    <row r="1560" spans="1:9" x14ac:dyDescent="0.3">
      <c r="A1560" s="339">
        <v>500777</v>
      </c>
      <c r="B1560" s="13">
        <v>750327</v>
      </c>
      <c r="C1560" s="13" t="s">
        <v>475</v>
      </c>
      <c r="D1560" s="13" t="s">
        <v>1387</v>
      </c>
      <c r="E1560" s="63" t="s">
        <v>1415</v>
      </c>
      <c r="F1560" s="79">
        <v>345</v>
      </c>
      <c r="G1560" s="28">
        <v>44368</v>
      </c>
      <c r="H1560" s="27">
        <v>44363</v>
      </c>
      <c r="I1560" s="24">
        <v>345</v>
      </c>
    </row>
    <row r="1561" spans="1:9" x14ac:dyDescent="0.3">
      <c r="A1561" s="343">
        <v>500777</v>
      </c>
      <c r="B1561" s="8">
        <v>750327</v>
      </c>
      <c r="C1561" s="8" t="s">
        <v>475</v>
      </c>
      <c r="D1561" s="8" t="s">
        <v>1387</v>
      </c>
      <c r="E1561" s="32" t="s">
        <v>1416</v>
      </c>
      <c r="F1561" s="20">
        <v>1608</v>
      </c>
      <c r="G1561" s="31">
        <v>44369</v>
      </c>
      <c r="H1561" s="11">
        <v>44369</v>
      </c>
      <c r="I1561" s="9">
        <v>1608</v>
      </c>
    </row>
    <row r="1562" spans="1:9" x14ac:dyDescent="0.3">
      <c r="A1562" s="343">
        <v>500777</v>
      </c>
      <c r="B1562" s="8">
        <v>750327</v>
      </c>
      <c r="C1562" s="8" t="s">
        <v>475</v>
      </c>
      <c r="D1562" s="8" t="s">
        <v>1386</v>
      </c>
      <c r="E1562" s="32">
        <v>1633127</v>
      </c>
      <c r="F1562" s="20">
        <v>748</v>
      </c>
      <c r="G1562" s="31">
        <v>44371</v>
      </c>
      <c r="H1562" s="11">
        <v>44369</v>
      </c>
      <c r="I1562" s="9">
        <v>748</v>
      </c>
    </row>
    <row r="1563" spans="1:9" x14ac:dyDescent="0.3">
      <c r="A1563" s="339">
        <v>500777</v>
      </c>
      <c r="B1563" s="13">
        <v>750327</v>
      </c>
      <c r="C1563" s="13" t="s">
        <v>475</v>
      </c>
      <c r="D1563" s="13" t="s">
        <v>1392</v>
      </c>
      <c r="E1563" s="63">
        <v>1633128</v>
      </c>
      <c r="F1563" s="79">
        <v>260</v>
      </c>
      <c r="G1563" s="28">
        <v>44368</v>
      </c>
      <c r="H1563" s="27">
        <v>44363</v>
      </c>
      <c r="I1563" s="24">
        <v>260</v>
      </c>
    </row>
    <row r="1564" spans="1:9" x14ac:dyDescent="0.3">
      <c r="A1564" s="343">
        <v>500777</v>
      </c>
      <c r="B1564" s="8">
        <v>750327</v>
      </c>
      <c r="C1564" s="8" t="s">
        <v>475</v>
      </c>
      <c r="D1564" s="8" t="s">
        <v>1387</v>
      </c>
      <c r="E1564" s="32" t="s">
        <v>1417</v>
      </c>
      <c r="F1564" s="20">
        <f>1092-1008</f>
        <v>84</v>
      </c>
      <c r="G1564" s="31">
        <v>44367</v>
      </c>
      <c r="H1564" s="11">
        <v>44365</v>
      </c>
      <c r="I1564" s="9">
        <v>84</v>
      </c>
    </row>
    <row r="1565" spans="1:9" x14ac:dyDescent="0.3">
      <c r="A1565" s="343">
        <v>540291</v>
      </c>
      <c r="B1565" s="8">
        <v>750322</v>
      </c>
      <c r="C1565" s="8" t="s">
        <v>475</v>
      </c>
      <c r="D1565" s="8" t="s">
        <v>1387</v>
      </c>
      <c r="E1565" s="32" t="s">
        <v>1418</v>
      </c>
      <c r="F1565" s="20">
        <v>138</v>
      </c>
      <c r="G1565" s="31">
        <v>44369</v>
      </c>
      <c r="H1565" s="344">
        <v>44369</v>
      </c>
      <c r="I1565" s="9">
        <v>138</v>
      </c>
    </row>
    <row r="1566" spans="1:9" x14ac:dyDescent="0.3">
      <c r="A1566" s="339">
        <v>540291</v>
      </c>
      <c r="B1566" s="13">
        <v>750322</v>
      </c>
      <c r="C1566" s="13" t="s">
        <v>475</v>
      </c>
      <c r="D1566" s="13" t="s">
        <v>1387</v>
      </c>
      <c r="E1566" s="63" t="s">
        <v>1419</v>
      </c>
      <c r="F1566" s="79">
        <v>273</v>
      </c>
      <c r="G1566" s="28">
        <v>44368</v>
      </c>
      <c r="H1566" s="27">
        <v>44363</v>
      </c>
      <c r="I1566" s="24">
        <v>273</v>
      </c>
    </row>
    <row r="1567" spans="1:9" x14ac:dyDescent="0.3">
      <c r="A1567" s="343">
        <v>540291</v>
      </c>
      <c r="B1567" s="8">
        <v>750322</v>
      </c>
      <c r="C1567" s="8" t="s">
        <v>475</v>
      </c>
      <c r="D1567" s="8" t="s">
        <v>1387</v>
      </c>
      <c r="E1567" s="32" t="s">
        <v>1420</v>
      </c>
      <c r="F1567" s="20">
        <v>36</v>
      </c>
      <c r="G1567" s="31">
        <v>44367</v>
      </c>
      <c r="H1567" s="11">
        <v>44365</v>
      </c>
      <c r="I1567" s="9">
        <v>36</v>
      </c>
    </row>
    <row r="1568" spans="1:9" x14ac:dyDescent="0.3">
      <c r="A1568" s="343">
        <v>540291</v>
      </c>
      <c r="B1568" s="8">
        <v>750322</v>
      </c>
      <c r="C1568" s="8" t="s">
        <v>475</v>
      </c>
      <c r="D1568" s="8" t="s">
        <v>1387</v>
      </c>
      <c r="E1568" s="32" t="s">
        <v>1421</v>
      </c>
      <c r="F1568" s="20">
        <v>1190</v>
      </c>
      <c r="G1568" s="31">
        <v>44369</v>
      </c>
      <c r="H1568" s="11">
        <v>44369</v>
      </c>
      <c r="I1568" s="9">
        <v>1190</v>
      </c>
    </row>
    <row r="1569" spans="1:9" x14ac:dyDescent="0.3">
      <c r="A1569" s="343">
        <v>540291</v>
      </c>
      <c r="B1569" s="8">
        <v>750322</v>
      </c>
      <c r="C1569" s="8" t="s">
        <v>475</v>
      </c>
      <c r="D1569" s="8" t="s">
        <v>1386</v>
      </c>
      <c r="E1569" s="32">
        <v>1633124</v>
      </c>
      <c r="F1569" s="8">
        <v>557</v>
      </c>
      <c r="G1569" s="31">
        <v>44371</v>
      </c>
      <c r="H1569" s="11">
        <v>44369</v>
      </c>
      <c r="I1569" s="9">
        <v>557</v>
      </c>
    </row>
    <row r="1570" spans="1:9" x14ac:dyDescent="0.3">
      <c r="A1570" s="343">
        <v>540291</v>
      </c>
      <c r="B1570" s="8">
        <v>750322</v>
      </c>
      <c r="C1570" s="8" t="s">
        <v>475</v>
      </c>
      <c r="D1570" s="8" t="s">
        <v>1392</v>
      </c>
      <c r="E1570" s="32">
        <v>1633126</v>
      </c>
      <c r="F1570" s="8">
        <v>1395</v>
      </c>
      <c r="G1570" s="31">
        <v>44368</v>
      </c>
      <c r="H1570" s="11">
        <v>44363</v>
      </c>
      <c r="I1570" s="9">
        <v>1395</v>
      </c>
    </row>
    <row r="1571" spans="1:9" x14ac:dyDescent="0.3">
      <c r="A1571" s="339">
        <v>573651</v>
      </c>
      <c r="B1571" s="13">
        <v>750868</v>
      </c>
      <c r="C1571" s="13" t="s">
        <v>503</v>
      </c>
      <c r="D1571" s="13" t="s">
        <v>481</v>
      </c>
      <c r="E1571" s="317" t="s">
        <v>1422</v>
      </c>
      <c r="F1571" s="13">
        <f>258-135</f>
        <v>123</v>
      </c>
      <c r="G1571" s="34">
        <v>44364</v>
      </c>
      <c r="H1571" s="345">
        <v>44358</v>
      </c>
      <c r="I1571" s="13">
        <v>129</v>
      </c>
    </row>
    <row r="1572" spans="1:9" x14ac:dyDescent="0.3">
      <c r="A1572" s="339">
        <v>573651</v>
      </c>
      <c r="B1572" s="13">
        <v>750868</v>
      </c>
      <c r="C1572" s="13" t="s">
        <v>503</v>
      </c>
      <c r="D1572" s="148" t="s">
        <v>483</v>
      </c>
      <c r="E1572" s="317" t="s">
        <v>1423</v>
      </c>
      <c r="F1572" s="13">
        <f>176-98</f>
        <v>78</v>
      </c>
      <c r="G1572" s="34">
        <v>44364</v>
      </c>
      <c r="H1572" s="34">
        <v>44358</v>
      </c>
      <c r="I1572" s="13">
        <v>81</v>
      </c>
    </row>
    <row r="1573" spans="1:9" x14ac:dyDescent="0.3">
      <c r="A1573" s="339">
        <v>573651</v>
      </c>
      <c r="B1573" s="13">
        <v>750868</v>
      </c>
      <c r="C1573" s="13" t="s">
        <v>503</v>
      </c>
      <c r="D1573" s="8" t="s">
        <v>1065</v>
      </c>
      <c r="E1573" s="98" t="s">
        <v>1424</v>
      </c>
      <c r="F1573" s="13">
        <f>629-346</f>
        <v>283</v>
      </c>
      <c r="G1573" s="34">
        <v>44359</v>
      </c>
      <c r="H1573" s="34">
        <v>44355</v>
      </c>
      <c r="I1573" s="13">
        <v>295</v>
      </c>
    </row>
    <row r="1574" spans="1:9" x14ac:dyDescent="0.3">
      <c r="A1574" s="339">
        <v>573651</v>
      </c>
      <c r="B1574" s="13">
        <v>750868</v>
      </c>
      <c r="C1574" s="13" t="s">
        <v>503</v>
      </c>
      <c r="D1574" s="13" t="s">
        <v>13</v>
      </c>
      <c r="E1574" s="63" t="s">
        <v>1425</v>
      </c>
      <c r="F1574" s="13">
        <f>1449-754</f>
        <v>695</v>
      </c>
      <c r="G1574" s="34">
        <v>44359</v>
      </c>
      <c r="H1574" s="34">
        <v>44355</v>
      </c>
      <c r="I1574" s="13">
        <v>722</v>
      </c>
    </row>
    <row r="1575" spans="1:9" x14ac:dyDescent="0.3">
      <c r="A1575" s="339">
        <v>573651</v>
      </c>
      <c r="B1575" s="13">
        <v>750868</v>
      </c>
      <c r="C1575" s="13" t="s">
        <v>503</v>
      </c>
      <c r="D1575" s="13" t="s">
        <v>1387</v>
      </c>
      <c r="E1575" s="317" t="s">
        <v>1426</v>
      </c>
      <c r="F1575" s="13">
        <f>80-40</f>
        <v>40</v>
      </c>
      <c r="G1575" s="34">
        <v>44362</v>
      </c>
      <c r="H1575" s="34">
        <v>44363</v>
      </c>
      <c r="I1575" s="13">
        <v>40</v>
      </c>
    </row>
    <row r="1576" spans="1:9" x14ac:dyDescent="0.3">
      <c r="A1576" s="339">
        <v>573651</v>
      </c>
      <c r="B1576" s="13">
        <v>750868</v>
      </c>
      <c r="C1576" s="13" t="s">
        <v>503</v>
      </c>
      <c r="D1576" s="13" t="s">
        <v>1387</v>
      </c>
      <c r="E1576" s="317" t="s">
        <v>1427</v>
      </c>
      <c r="F1576" s="13">
        <f>16-8</f>
        <v>8</v>
      </c>
      <c r="G1576" s="34">
        <v>44362</v>
      </c>
      <c r="H1576" s="34">
        <v>44363</v>
      </c>
      <c r="I1576" s="13">
        <v>8</v>
      </c>
    </row>
    <row r="1577" spans="1:9" x14ac:dyDescent="0.3">
      <c r="A1577" s="346">
        <v>573651</v>
      </c>
      <c r="B1577" s="69">
        <v>750868</v>
      </c>
      <c r="C1577" s="69" t="s">
        <v>503</v>
      </c>
      <c r="D1577" s="69" t="s">
        <v>1386</v>
      </c>
      <c r="E1577" s="347">
        <v>1633078</v>
      </c>
      <c r="F1577" s="69">
        <v>160</v>
      </c>
      <c r="G1577" s="73">
        <v>44357</v>
      </c>
      <c r="H1577" s="73">
        <v>44369</v>
      </c>
      <c r="I1577" s="69">
        <v>72</v>
      </c>
    </row>
    <row r="1578" spans="1:9" x14ac:dyDescent="0.3">
      <c r="A1578" s="339">
        <v>573651</v>
      </c>
      <c r="B1578" s="13">
        <v>752484</v>
      </c>
      <c r="C1578" s="13" t="s">
        <v>475</v>
      </c>
      <c r="D1578" s="13" t="s">
        <v>481</v>
      </c>
      <c r="E1578" s="317" t="s">
        <v>1428</v>
      </c>
      <c r="F1578" s="278">
        <f>621-333</f>
        <v>288</v>
      </c>
      <c r="G1578" s="34">
        <v>44364</v>
      </c>
      <c r="H1578" s="34">
        <v>44358</v>
      </c>
      <c r="I1578" s="13">
        <v>292</v>
      </c>
    </row>
    <row r="1579" spans="1:9" x14ac:dyDescent="0.3">
      <c r="A1579" s="343">
        <v>573651</v>
      </c>
      <c r="B1579" s="8">
        <v>752484</v>
      </c>
      <c r="C1579" s="8" t="s">
        <v>475</v>
      </c>
      <c r="D1579" s="13" t="s">
        <v>481</v>
      </c>
      <c r="E1579" s="17" t="s">
        <v>1429</v>
      </c>
      <c r="F1579" s="8">
        <v>333</v>
      </c>
      <c r="G1579" s="12">
        <v>44378</v>
      </c>
      <c r="H1579" s="12">
        <v>44372</v>
      </c>
      <c r="I1579" s="8">
        <v>349</v>
      </c>
    </row>
    <row r="1580" spans="1:9" x14ac:dyDescent="0.3">
      <c r="A1580" s="339">
        <v>573651</v>
      </c>
      <c r="B1580" s="13">
        <v>752484</v>
      </c>
      <c r="C1580" s="13" t="s">
        <v>475</v>
      </c>
      <c r="D1580" s="8" t="s">
        <v>1065</v>
      </c>
      <c r="E1580" s="98" t="s">
        <v>1430</v>
      </c>
      <c r="F1580" s="13">
        <f>1360-779</f>
        <v>581</v>
      </c>
      <c r="G1580" s="34">
        <v>44359</v>
      </c>
      <c r="H1580" s="34">
        <v>44355</v>
      </c>
      <c r="I1580" s="13">
        <v>602</v>
      </c>
    </row>
    <row r="1581" spans="1:9" x14ac:dyDescent="0.3">
      <c r="A1581" s="339">
        <v>573651</v>
      </c>
      <c r="B1581" s="13">
        <v>752484</v>
      </c>
      <c r="C1581" s="13" t="s">
        <v>475</v>
      </c>
      <c r="D1581" s="13" t="s">
        <v>13</v>
      </c>
      <c r="E1581" s="98" t="s">
        <v>1431</v>
      </c>
      <c r="F1581" s="13">
        <f>4120-2208</f>
        <v>1912</v>
      </c>
      <c r="G1581" s="34">
        <v>44359</v>
      </c>
      <c r="H1581" s="34">
        <v>44355</v>
      </c>
      <c r="I1581" s="13">
        <v>2007</v>
      </c>
    </row>
    <row r="1582" spans="1:9" x14ac:dyDescent="0.3">
      <c r="A1582" s="343">
        <v>573651</v>
      </c>
      <c r="B1582" s="8">
        <v>752484</v>
      </c>
      <c r="C1582" s="8" t="s">
        <v>475</v>
      </c>
      <c r="D1582" s="13" t="s">
        <v>13</v>
      </c>
      <c r="E1582" s="17" t="s">
        <v>1432</v>
      </c>
      <c r="F1582" s="8">
        <v>2208</v>
      </c>
      <c r="G1582" s="12">
        <v>44373</v>
      </c>
      <c r="H1582" s="18">
        <v>44372</v>
      </c>
      <c r="I1582" s="8">
        <v>2318</v>
      </c>
    </row>
    <row r="1583" spans="1:9" x14ac:dyDescent="0.3">
      <c r="A1583" s="339">
        <v>573651</v>
      </c>
      <c r="B1583" s="13">
        <v>752484</v>
      </c>
      <c r="C1583" s="13" t="s">
        <v>475</v>
      </c>
      <c r="D1583" s="148" t="s">
        <v>483</v>
      </c>
      <c r="E1583" s="317" t="s">
        <v>1433</v>
      </c>
      <c r="F1583" s="13">
        <f>220-125</f>
        <v>95</v>
      </c>
      <c r="G1583" s="34">
        <v>44364</v>
      </c>
      <c r="H1583" s="34">
        <v>44358</v>
      </c>
      <c r="I1583" s="13">
        <v>99</v>
      </c>
    </row>
    <row r="1584" spans="1:9" x14ac:dyDescent="0.3">
      <c r="A1584" s="339">
        <v>573651</v>
      </c>
      <c r="B1584" s="13">
        <v>752484</v>
      </c>
      <c r="C1584" s="13" t="s">
        <v>475</v>
      </c>
      <c r="D1584" s="13" t="s">
        <v>1387</v>
      </c>
      <c r="E1584" s="98" t="s">
        <v>1434</v>
      </c>
      <c r="F1584" s="13">
        <f>352-176</f>
        <v>176</v>
      </c>
      <c r="G1584" s="34">
        <v>44362</v>
      </c>
      <c r="H1584" s="34">
        <v>44363</v>
      </c>
      <c r="I1584" s="13">
        <v>176</v>
      </c>
    </row>
    <row r="1585" spans="1:9" x14ac:dyDescent="0.3">
      <c r="A1585" s="339">
        <v>573651</v>
      </c>
      <c r="B1585" s="13">
        <v>752484</v>
      </c>
      <c r="C1585" s="13" t="s">
        <v>475</v>
      </c>
      <c r="D1585" s="13" t="s">
        <v>1387</v>
      </c>
      <c r="E1585" s="63" t="s">
        <v>1435</v>
      </c>
      <c r="F1585" s="278">
        <f>64-32</f>
        <v>32</v>
      </c>
      <c r="G1585" s="34">
        <v>44362</v>
      </c>
      <c r="H1585" s="34">
        <v>44363</v>
      </c>
      <c r="I1585" s="13">
        <v>32</v>
      </c>
    </row>
    <row r="1586" spans="1:9" x14ac:dyDescent="0.3">
      <c r="A1586" s="339">
        <v>573651</v>
      </c>
      <c r="B1586" s="13">
        <v>752484</v>
      </c>
      <c r="C1586" s="13" t="s">
        <v>475</v>
      </c>
      <c r="D1586" s="13" t="s">
        <v>1387</v>
      </c>
      <c r="E1586" s="63" t="s">
        <v>1436</v>
      </c>
      <c r="F1586" s="13">
        <f>46</f>
        <v>46</v>
      </c>
      <c r="G1586" s="34">
        <v>44359</v>
      </c>
      <c r="H1586" s="34">
        <v>44355</v>
      </c>
      <c r="I1586" s="13">
        <v>46</v>
      </c>
    </row>
    <row r="1587" spans="1:9" x14ac:dyDescent="0.3">
      <c r="A1587" s="339">
        <v>573651</v>
      </c>
      <c r="B1587" s="13">
        <v>752484</v>
      </c>
      <c r="C1587" s="13" t="s">
        <v>475</v>
      </c>
      <c r="D1587" s="13" t="s">
        <v>1392</v>
      </c>
      <c r="E1587" s="63">
        <v>1633072</v>
      </c>
      <c r="F1587" s="13">
        <f>83-45</f>
        <v>38</v>
      </c>
      <c r="G1587" s="34">
        <v>44361</v>
      </c>
      <c r="H1587" s="34">
        <v>44355</v>
      </c>
      <c r="I1587" s="13">
        <v>38</v>
      </c>
    </row>
    <row r="1588" spans="1:9" x14ac:dyDescent="0.3">
      <c r="A1588" s="343">
        <v>573651</v>
      </c>
      <c r="B1588" s="8">
        <v>752484</v>
      </c>
      <c r="C1588" s="8" t="s">
        <v>475</v>
      </c>
      <c r="D1588" s="8" t="s">
        <v>1392</v>
      </c>
      <c r="E1588" s="32">
        <v>1638623</v>
      </c>
      <c r="F1588" s="8">
        <v>45</v>
      </c>
      <c r="G1588" s="12">
        <v>44375</v>
      </c>
      <c r="H1588" s="12">
        <v>44369</v>
      </c>
      <c r="I1588" s="8">
        <v>45</v>
      </c>
    </row>
    <row r="1589" spans="1:9" x14ac:dyDescent="0.3">
      <c r="A1589" s="348">
        <v>574581</v>
      </c>
      <c r="B1589" s="8">
        <v>756361</v>
      </c>
      <c r="C1589" s="8" t="s">
        <v>475</v>
      </c>
      <c r="D1589" s="8" t="s">
        <v>1065</v>
      </c>
      <c r="E1589" s="32" t="s">
        <v>1437</v>
      </c>
      <c r="F1589" s="8">
        <v>1294</v>
      </c>
      <c r="G1589" s="12">
        <v>44366</v>
      </c>
      <c r="H1589" s="12">
        <v>44365</v>
      </c>
      <c r="I1589" s="959">
        <v>1280</v>
      </c>
    </row>
    <row r="1590" spans="1:9" x14ac:dyDescent="0.3">
      <c r="A1590" s="348">
        <v>574581</v>
      </c>
      <c r="B1590" s="8">
        <v>756361</v>
      </c>
      <c r="C1590" s="8" t="s">
        <v>475</v>
      </c>
      <c r="D1590" s="8" t="s">
        <v>13</v>
      </c>
      <c r="E1590" s="32" t="s">
        <v>1438</v>
      </c>
      <c r="F1590" s="8">
        <v>2266</v>
      </c>
      <c r="G1590" s="12">
        <v>44366</v>
      </c>
      <c r="H1590" s="18">
        <v>44365</v>
      </c>
      <c r="I1590" s="959">
        <v>2377</v>
      </c>
    </row>
    <row r="1591" spans="1:9" x14ac:dyDescent="0.3">
      <c r="A1591" s="348">
        <v>574581</v>
      </c>
      <c r="B1591" s="8">
        <v>756361</v>
      </c>
      <c r="C1591" s="8" t="s">
        <v>475</v>
      </c>
      <c r="D1591" s="148" t="s">
        <v>483</v>
      </c>
      <c r="E1591" s="32" t="s">
        <v>1439</v>
      </c>
      <c r="F1591" s="8">
        <v>251</v>
      </c>
      <c r="G1591" s="12">
        <v>44371</v>
      </c>
      <c r="H1591" s="12">
        <v>44365</v>
      </c>
      <c r="I1591" s="959">
        <v>263</v>
      </c>
    </row>
    <row r="1592" spans="1:9" x14ac:dyDescent="0.3">
      <c r="A1592" s="348">
        <v>574581</v>
      </c>
      <c r="B1592" s="8">
        <v>756361</v>
      </c>
      <c r="C1592" s="8" t="s">
        <v>475</v>
      </c>
      <c r="D1592" s="8" t="s">
        <v>481</v>
      </c>
      <c r="E1592" s="32" t="s">
        <v>1440</v>
      </c>
      <c r="F1592" s="8">
        <v>450</v>
      </c>
      <c r="G1592" s="12">
        <v>44371</v>
      </c>
      <c r="H1592" s="12">
        <v>44365</v>
      </c>
      <c r="I1592" s="959">
        <v>472</v>
      </c>
    </row>
    <row r="1593" spans="1:9" x14ac:dyDescent="0.3">
      <c r="A1593" s="348">
        <v>574581</v>
      </c>
      <c r="B1593" s="8">
        <v>756361</v>
      </c>
      <c r="C1593" s="8" t="s">
        <v>475</v>
      </c>
      <c r="D1593" s="8" t="s">
        <v>1441</v>
      </c>
      <c r="E1593" s="17">
        <v>1634774</v>
      </c>
      <c r="F1593" s="8">
        <v>117</v>
      </c>
      <c r="G1593" s="12">
        <v>44364</v>
      </c>
      <c r="H1593" s="12">
        <v>44369</v>
      </c>
      <c r="I1593" s="959">
        <v>117</v>
      </c>
    </row>
    <row r="1594" spans="1:9" x14ac:dyDescent="0.3">
      <c r="A1594" s="349">
        <v>574581</v>
      </c>
      <c r="B1594" s="13">
        <v>756361</v>
      </c>
      <c r="C1594" s="13" t="s">
        <v>475</v>
      </c>
      <c r="D1594" s="13" t="s">
        <v>1441</v>
      </c>
      <c r="E1594" s="98">
        <v>1634773</v>
      </c>
      <c r="F1594" s="13">
        <v>28</v>
      </c>
      <c r="G1594" s="34">
        <v>44368</v>
      </c>
      <c r="H1594" s="34">
        <v>44363</v>
      </c>
      <c r="I1594" s="24">
        <v>28</v>
      </c>
    </row>
    <row r="1595" spans="1:9" x14ac:dyDescent="0.3">
      <c r="A1595" s="348">
        <v>574581</v>
      </c>
      <c r="B1595" s="8">
        <v>756368</v>
      </c>
      <c r="C1595" s="8" t="s">
        <v>503</v>
      </c>
      <c r="D1595" s="8" t="s">
        <v>1065</v>
      </c>
      <c r="E1595" s="32" t="s">
        <v>1442</v>
      </c>
      <c r="F1595" s="8">
        <v>290</v>
      </c>
      <c r="G1595" s="12">
        <v>44366</v>
      </c>
      <c r="H1595" s="18">
        <v>44365</v>
      </c>
      <c r="I1595" s="959">
        <v>293</v>
      </c>
    </row>
    <row r="1596" spans="1:9" x14ac:dyDescent="0.3">
      <c r="A1596" s="348">
        <v>574581</v>
      </c>
      <c r="B1596" s="8">
        <v>756368</v>
      </c>
      <c r="C1596" s="8" t="s">
        <v>503</v>
      </c>
      <c r="D1596" s="148" t="s">
        <v>483</v>
      </c>
      <c r="E1596" s="32" t="s">
        <v>1443</v>
      </c>
      <c r="F1596" s="8">
        <v>105</v>
      </c>
      <c r="G1596" s="12">
        <v>44371</v>
      </c>
      <c r="H1596" s="12">
        <v>44365</v>
      </c>
      <c r="I1596" s="959">
        <v>110</v>
      </c>
    </row>
    <row r="1597" spans="1:9" x14ac:dyDescent="0.3">
      <c r="A1597" s="348">
        <v>574581</v>
      </c>
      <c r="B1597" s="8">
        <v>756368</v>
      </c>
      <c r="C1597" s="8" t="s">
        <v>503</v>
      </c>
      <c r="D1597" s="8" t="s">
        <v>13</v>
      </c>
      <c r="E1597" s="32" t="s">
        <v>1444</v>
      </c>
      <c r="F1597" s="8">
        <v>961</v>
      </c>
      <c r="G1597" s="12">
        <v>44366</v>
      </c>
      <c r="H1597" s="18">
        <v>44365</v>
      </c>
      <c r="I1597" s="959">
        <v>1009</v>
      </c>
    </row>
    <row r="1598" spans="1:9" x14ac:dyDescent="0.3">
      <c r="A1598" s="348">
        <v>574581</v>
      </c>
      <c r="B1598" s="8">
        <v>756368</v>
      </c>
      <c r="C1598" s="8" t="s">
        <v>503</v>
      </c>
      <c r="D1598" s="8" t="s">
        <v>481</v>
      </c>
      <c r="E1598" s="32" t="s">
        <v>1445</v>
      </c>
      <c r="F1598" s="8">
        <v>173</v>
      </c>
      <c r="G1598" s="12">
        <v>44371</v>
      </c>
      <c r="H1598" s="12">
        <v>44365</v>
      </c>
      <c r="I1598" s="959">
        <v>181</v>
      </c>
    </row>
    <row r="1599" spans="1:9" x14ac:dyDescent="0.3">
      <c r="A1599" s="343" t="s">
        <v>1446</v>
      </c>
      <c r="B1599" s="8">
        <v>674570</v>
      </c>
      <c r="C1599" s="8" t="s">
        <v>503</v>
      </c>
      <c r="D1599" s="8" t="s">
        <v>481</v>
      </c>
      <c r="E1599" s="32" t="s">
        <v>1447</v>
      </c>
      <c r="F1599" s="8">
        <v>60</v>
      </c>
      <c r="G1599" s="12">
        <v>44357</v>
      </c>
      <c r="H1599" s="344">
        <v>44351</v>
      </c>
      <c r="I1599" s="9">
        <v>59</v>
      </c>
    </row>
    <row r="1600" spans="1:9" x14ac:dyDescent="0.3">
      <c r="A1600" s="339" t="s">
        <v>1446</v>
      </c>
      <c r="B1600" s="13">
        <v>674570</v>
      </c>
      <c r="C1600" s="13" t="s">
        <v>503</v>
      </c>
      <c r="D1600" s="8" t="s">
        <v>1065</v>
      </c>
      <c r="E1600" s="63" t="s">
        <v>1448</v>
      </c>
      <c r="F1600" s="13">
        <v>30</v>
      </c>
      <c r="G1600" s="34">
        <v>44352</v>
      </c>
      <c r="H1600" s="27">
        <v>44347</v>
      </c>
      <c r="I1600" s="286">
        <v>31</v>
      </c>
    </row>
    <row r="1601" spans="1:9" x14ac:dyDescent="0.3">
      <c r="A1601" s="343" t="s">
        <v>1446</v>
      </c>
      <c r="B1601" s="8">
        <v>674570</v>
      </c>
      <c r="C1601" s="8" t="s">
        <v>503</v>
      </c>
      <c r="D1601" s="148" t="s">
        <v>483</v>
      </c>
      <c r="E1601" s="32" t="s">
        <v>1449</v>
      </c>
      <c r="F1601" s="8">
        <v>60</v>
      </c>
      <c r="G1601" s="12">
        <v>44357</v>
      </c>
      <c r="H1601" s="11">
        <v>44351</v>
      </c>
      <c r="I1601" s="9">
        <v>59</v>
      </c>
    </row>
    <row r="1602" spans="1:9" x14ac:dyDescent="0.3">
      <c r="A1602" s="339" t="s">
        <v>1446</v>
      </c>
      <c r="B1602" s="13">
        <v>674570</v>
      </c>
      <c r="C1602" s="13" t="s">
        <v>503</v>
      </c>
      <c r="D1602" s="13" t="s">
        <v>13</v>
      </c>
      <c r="E1602" s="63" t="s">
        <v>1450</v>
      </c>
      <c r="F1602" s="13">
        <v>80</v>
      </c>
      <c r="G1602" s="34">
        <v>44352</v>
      </c>
      <c r="H1602" s="27">
        <v>44347</v>
      </c>
      <c r="I1602" s="286">
        <v>83</v>
      </c>
    </row>
    <row r="1603" spans="1:9" x14ac:dyDescent="0.3">
      <c r="A1603" s="343" t="s">
        <v>1446</v>
      </c>
      <c r="B1603" s="8">
        <v>678570</v>
      </c>
      <c r="C1603" s="8" t="s">
        <v>475</v>
      </c>
      <c r="D1603" s="148" t="s">
        <v>483</v>
      </c>
      <c r="E1603" s="32" t="s">
        <v>1451</v>
      </c>
      <c r="F1603" s="8">
        <v>360</v>
      </c>
      <c r="G1603" s="12">
        <v>44357</v>
      </c>
      <c r="H1603" s="11">
        <v>44351</v>
      </c>
      <c r="I1603" s="9">
        <v>371</v>
      </c>
    </row>
    <row r="1604" spans="1:9" x14ac:dyDescent="0.3">
      <c r="A1604" s="339" t="s">
        <v>1446</v>
      </c>
      <c r="B1604" s="13">
        <v>678570</v>
      </c>
      <c r="C1604" s="13" t="s">
        <v>475</v>
      </c>
      <c r="D1604" s="13" t="s">
        <v>13</v>
      </c>
      <c r="E1604" s="63" t="s">
        <v>1452</v>
      </c>
      <c r="F1604" s="13">
        <v>2900</v>
      </c>
      <c r="G1604" s="34">
        <v>44352</v>
      </c>
      <c r="H1604" s="27">
        <v>44347</v>
      </c>
      <c r="I1604" s="286">
        <v>3044</v>
      </c>
    </row>
    <row r="1605" spans="1:9" x14ac:dyDescent="0.3">
      <c r="A1605" s="339" t="s">
        <v>1446</v>
      </c>
      <c r="B1605" s="13">
        <v>678570</v>
      </c>
      <c r="C1605" s="13" t="s">
        <v>475</v>
      </c>
      <c r="D1605" s="8" t="s">
        <v>1065</v>
      </c>
      <c r="E1605" s="63" t="s">
        <v>1453</v>
      </c>
      <c r="F1605" s="13">
        <v>3200</v>
      </c>
      <c r="G1605" s="34">
        <v>44352</v>
      </c>
      <c r="H1605" s="27">
        <v>44347</v>
      </c>
      <c r="I1605" s="286">
        <v>3318</v>
      </c>
    </row>
    <row r="1606" spans="1:9" x14ac:dyDescent="0.3">
      <c r="A1606" s="343" t="s">
        <v>1446</v>
      </c>
      <c r="B1606" s="8">
        <v>678570</v>
      </c>
      <c r="C1606" s="8" t="s">
        <v>475</v>
      </c>
      <c r="D1606" s="8" t="s">
        <v>481</v>
      </c>
      <c r="E1606" s="32" t="s">
        <v>1454</v>
      </c>
      <c r="F1606" s="8">
        <v>290</v>
      </c>
      <c r="G1606" s="12">
        <v>44357</v>
      </c>
      <c r="H1606" s="11">
        <v>44351</v>
      </c>
      <c r="I1606" s="9">
        <v>297</v>
      </c>
    </row>
    <row r="1607" spans="1:9" x14ac:dyDescent="0.3">
      <c r="A1607" s="343" t="s">
        <v>1455</v>
      </c>
      <c r="B1607" s="8">
        <v>715659</v>
      </c>
      <c r="C1607" s="8" t="s">
        <v>475</v>
      </c>
      <c r="D1607" s="8" t="s">
        <v>1065</v>
      </c>
      <c r="E1607" s="32" t="s">
        <v>1456</v>
      </c>
      <c r="F1607" s="8">
        <v>3288</v>
      </c>
      <c r="G1607" s="12">
        <v>44373</v>
      </c>
      <c r="H1607" s="18">
        <v>44372</v>
      </c>
      <c r="I1607" s="8">
        <v>3452</v>
      </c>
    </row>
    <row r="1608" spans="1:9" x14ac:dyDescent="0.3">
      <c r="A1608" s="343" t="s">
        <v>1455</v>
      </c>
      <c r="B1608" s="8">
        <v>715659</v>
      </c>
      <c r="C1608" s="8" t="s">
        <v>475</v>
      </c>
      <c r="D1608" s="8" t="s">
        <v>13</v>
      </c>
      <c r="E1608" s="32" t="s">
        <v>1457</v>
      </c>
      <c r="F1608" s="8">
        <v>5619</v>
      </c>
      <c r="G1608" s="12">
        <v>44373</v>
      </c>
      <c r="H1608" s="18">
        <v>44372</v>
      </c>
      <c r="I1608" s="8">
        <v>5901</v>
      </c>
    </row>
    <row r="1609" spans="1:9" x14ac:dyDescent="0.3">
      <c r="A1609" s="343" t="s">
        <v>1455</v>
      </c>
      <c r="B1609" s="8">
        <v>715659</v>
      </c>
      <c r="C1609" s="8" t="s">
        <v>475</v>
      </c>
      <c r="D1609" s="8" t="s">
        <v>13</v>
      </c>
      <c r="E1609" s="32" t="s">
        <v>1458</v>
      </c>
      <c r="F1609" s="8">
        <v>4652</v>
      </c>
      <c r="G1609" s="12">
        <v>44373</v>
      </c>
      <c r="H1609" s="12">
        <v>44369</v>
      </c>
      <c r="I1609" s="8">
        <v>4883</v>
      </c>
    </row>
    <row r="1610" spans="1:9" x14ac:dyDescent="0.3">
      <c r="A1610" s="343" t="s">
        <v>1455</v>
      </c>
      <c r="B1610" s="8">
        <v>715659</v>
      </c>
      <c r="C1610" s="8" t="s">
        <v>475</v>
      </c>
      <c r="D1610" s="8" t="s">
        <v>1065</v>
      </c>
      <c r="E1610" s="32" t="s">
        <v>1459</v>
      </c>
      <c r="F1610" s="8">
        <v>1731</v>
      </c>
      <c r="G1610" s="12">
        <v>44373</v>
      </c>
      <c r="H1610" s="12">
        <v>44369</v>
      </c>
      <c r="I1610" s="8">
        <v>1817</v>
      </c>
    </row>
    <row r="1611" spans="1:9" x14ac:dyDescent="0.3">
      <c r="A1611" s="24">
        <v>432735</v>
      </c>
      <c r="B1611" s="89">
        <v>425412</v>
      </c>
      <c r="C1611" s="26" t="s">
        <v>475</v>
      </c>
      <c r="D1611" s="26" t="s">
        <v>13</v>
      </c>
      <c r="E1611" s="60" t="s">
        <v>1460</v>
      </c>
      <c r="F1611" s="26">
        <v>323</v>
      </c>
      <c r="G1611" s="90">
        <v>43454</v>
      </c>
      <c r="H1611" s="27">
        <v>43448</v>
      </c>
      <c r="I1611" s="24">
        <v>323</v>
      </c>
    </row>
    <row r="1612" spans="1:9" x14ac:dyDescent="0.3">
      <c r="A1612" s="24">
        <v>432735</v>
      </c>
      <c r="B1612" s="89">
        <v>425412</v>
      </c>
      <c r="C1612" s="26" t="s">
        <v>475</v>
      </c>
      <c r="D1612" s="26" t="s">
        <v>481</v>
      </c>
      <c r="E1612" s="25" t="s">
        <v>1461</v>
      </c>
      <c r="F1612" s="26">
        <v>98</v>
      </c>
      <c r="G1612" s="90">
        <v>43447</v>
      </c>
      <c r="H1612" s="27">
        <v>43441</v>
      </c>
      <c r="I1612" s="24">
        <v>98</v>
      </c>
    </row>
    <row r="1613" spans="1:9" x14ac:dyDescent="0.3">
      <c r="A1613" s="24">
        <v>432735</v>
      </c>
      <c r="B1613" s="89">
        <v>425412</v>
      </c>
      <c r="C1613" s="26" t="s">
        <v>475</v>
      </c>
      <c r="D1613" s="26" t="s">
        <v>13</v>
      </c>
      <c r="E1613" s="323" t="s">
        <v>1462</v>
      </c>
      <c r="F1613" s="24">
        <v>667</v>
      </c>
      <c r="G1613" s="27">
        <v>43454</v>
      </c>
      <c r="H1613" s="27">
        <v>43448</v>
      </c>
      <c r="I1613" s="24">
        <v>667</v>
      </c>
    </row>
    <row r="1614" spans="1:9" x14ac:dyDescent="0.3">
      <c r="A1614" s="24">
        <v>432735</v>
      </c>
      <c r="B1614" s="89">
        <v>425412</v>
      </c>
      <c r="C1614" s="26" t="s">
        <v>475</v>
      </c>
      <c r="D1614" s="26" t="s">
        <v>13</v>
      </c>
      <c r="E1614" s="323" t="s">
        <v>1463</v>
      </c>
      <c r="F1614" s="24">
        <v>541</v>
      </c>
      <c r="G1614" s="27">
        <v>43457</v>
      </c>
      <c r="H1614" s="27">
        <v>43453</v>
      </c>
      <c r="I1614" s="24">
        <v>541</v>
      </c>
    </row>
    <row r="1615" spans="1:9" x14ac:dyDescent="0.3">
      <c r="A1615" s="24">
        <v>432735</v>
      </c>
      <c r="B1615" s="89">
        <v>425412</v>
      </c>
      <c r="C1615" s="26" t="s">
        <v>475</v>
      </c>
      <c r="D1615" s="26" t="s">
        <v>13</v>
      </c>
      <c r="E1615" s="323" t="s">
        <v>1464</v>
      </c>
      <c r="F1615" s="24">
        <v>448</v>
      </c>
      <c r="G1615" s="27">
        <v>43457</v>
      </c>
      <c r="H1615" s="27">
        <v>43453</v>
      </c>
      <c r="I1615" s="24">
        <v>448</v>
      </c>
    </row>
    <row r="1616" spans="1:9" x14ac:dyDescent="0.3">
      <c r="A1616" s="24">
        <v>432735</v>
      </c>
      <c r="B1616" s="26">
        <v>425412</v>
      </c>
      <c r="C1616" s="26" t="s">
        <v>475</v>
      </c>
      <c r="D1616" s="24" t="s">
        <v>306</v>
      </c>
      <c r="E1616" s="60" t="s">
        <v>1465</v>
      </c>
      <c r="F1616" s="24">
        <v>280</v>
      </c>
      <c r="G1616" s="27">
        <v>43423</v>
      </c>
      <c r="H1616" s="27">
        <v>43417</v>
      </c>
      <c r="I1616" s="24">
        <v>280</v>
      </c>
    </row>
    <row r="1617" spans="1:9" x14ac:dyDescent="0.3">
      <c r="A1617" s="24">
        <v>432735</v>
      </c>
      <c r="B1617" s="26">
        <v>425412</v>
      </c>
      <c r="C1617" s="26" t="s">
        <v>475</v>
      </c>
      <c r="D1617" s="24" t="s">
        <v>19</v>
      </c>
      <c r="E1617" s="323" t="s">
        <v>1466</v>
      </c>
      <c r="F1617" s="24">
        <v>24</v>
      </c>
      <c r="G1617" s="27">
        <v>43424</v>
      </c>
      <c r="H1617" s="27">
        <v>43417</v>
      </c>
      <c r="I1617" s="24">
        <v>24</v>
      </c>
    </row>
    <row r="1618" spans="1:9" x14ac:dyDescent="0.3">
      <c r="A1618" s="24">
        <v>432735</v>
      </c>
      <c r="B1618" s="26">
        <v>425412</v>
      </c>
      <c r="C1618" s="26" t="s">
        <v>475</v>
      </c>
      <c r="D1618" s="26" t="s">
        <v>481</v>
      </c>
      <c r="E1618" s="60" t="s">
        <v>1467</v>
      </c>
      <c r="F1618" s="26">
        <v>100</v>
      </c>
      <c r="G1618" s="90">
        <v>43426</v>
      </c>
      <c r="H1618" s="27">
        <v>43420</v>
      </c>
      <c r="I1618" s="24">
        <v>100</v>
      </c>
    </row>
    <row r="1619" spans="1:9" x14ac:dyDescent="0.3">
      <c r="A1619" s="24">
        <v>432735</v>
      </c>
      <c r="B1619" s="26">
        <v>425412</v>
      </c>
      <c r="C1619" s="26" t="s">
        <v>475</v>
      </c>
      <c r="D1619" s="26" t="s">
        <v>13</v>
      </c>
      <c r="E1619" s="60" t="s">
        <v>1468</v>
      </c>
      <c r="F1619" s="26">
        <v>757</v>
      </c>
      <c r="G1619" s="90">
        <v>43426</v>
      </c>
      <c r="H1619" s="27">
        <v>43420</v>
      </c>
      <c r="I1619" s="24">
        <v>757</v>
      </c>
    </row>
    <row r="1620" spans="1:9" x14ac:dyDescent="0.3">
      <c r="A1620" s="24">
        <v>432735</v>
      </c>
      <c r="B1620" s="26">
        <v>425412</v>
      </c>
      <c r="C1620" s="26" t="s">
        <v>475</v>
      </c>
      <c r="D1620" s="26" t="s">
        <v>481</v>
      </c>
      <c r="E1620" s="60" t="s">
        <v>1469</v>
      </c>
      <c r="F1620" s="26">
        <v>257</v>
      </c>
      <c r="G1620" s="90">
        <v>43426</v>
      </c>
      <c r="H1620" s="27">
        <v>43420</v>
      </c>
      <c r="I1620" s="24">
        <v>257</v>
      </c>
    </row>
    <row r="1621" spans="1:9" x14ac:dyDescent="0.3">
      <c r="A1621" s="24">
        <v>432735</v>
      </c>
      <c r="B1621" s="26">
        <v>425412</v>
      </c>
      <c r="C1621" s="26" t="s">
        <v>475</v>
      </c>
      <c r="D1621" s="26" t="s">
        <v>13</v>
      </c>
      <c r="E1621" s="60" t="s">
        <v>1470</v>
      </c>
      <c r="F1621" s="24">
        <v>1298</v>
      </c>
      <c r="G1621" s="27">
        <v>43426</v>
      </c>
      <c r="H1621" s="27">
        <v>43420</v>
      </c>
      <c r="I1621" s="24">
        <v>1298</v>
      </c>
    </row>
    <row r="1622" spans="1:9" x14ac:dyDescent="0.3">
      <c r="A1622" s="9">
        <v>432735</v>
      </c>
      <c r="B1622" s="62">
        <v>425412</v>
      </c>
      <c r="C1622" s="62" t="s">
        <v>475</v>
      </c>
      <c r="D1622" s="62" t="s">
        <v>13</v>
      </c>
      <c r="E1622" s="15" t="s">
        <v>1471</v>
      </c>
      <c r="F1622" s="9">
        <v>1165</v>
      </c>
      <c r="G1622" s="11">
        <v>43429</v>
      </c>
      <c r="H1622" s="11">
        <v>43425</v>
      </c>
      <c r="I1622" s="24">
        <v>1165</v>
      </c>
    </row>
    <row r="1623" spans="1:9" x14ac:dyDescent="0.3">
      <c r="A1623" s="9">
        <v>432735</v>
      </c>
      <c r="B1623" s="62">
        <v>425412</v>
      </c>
      <c r="C1623" s="62" t="s">
        <v>475</v>
      </c>
      <c r="D1623" s="62" t="s">
        <v>13</v>
      </c>
      <c r="E1623" s="15" t="s">
        <v>1472</v>
      </c>
      <c r="F1623" s="9">
        <v>894</v>
      </c>
      <c r="G1623" s="11">
        <v>43429</v>
      </c>
      <c r="H1623" s="11">
        <v>43425</v>
      </c>
      <c r="I1623" s="24">
        <v>894</v>
      </c>
    </row>
    <row r="1624" spans="1:9" x14ac:dyDescent="0.3">
      <c r="A1624" s="24">
        <v>432735</v>
      </c>
      <c r="B1624" s="89">
        <v>425412</v>
      </c>
      <c r="C1624" s="26" t="s">
        <v>475</v>
      </c>
      <c r="D1624" s="24" t="s">
        <v>19</v>
      </c>
      <c r="E1624" s="25" t="s">
        <v>1473</v>
      </c>
      <c r="F1624" s="24">
        <v>12</v>
      </c>
      <c r="G1624" s="27">
        <v>43452</v>
      </c>
      <c r="H1624" s="27">
        <v>43451</v>
      </c>
      <c r="I1624" s="24">
        <v>12</v>
      </c>
    </row>
    <row r="1625" spans="1:9" x14ac:dyDescent="0.3">
      <c r="A1625" s="24">
        <v>432735</v>
      </c>
      <c r="B1625" s="26">
        <v>431126</v>
      </c>
      <c r="C1625" s="26" t="s">
        <v>503</v>
      </c>
      <c r="D1625" s="26" t="s">
        <v>13</v>
      </c>
      <c r="E1625" s="323" t="s">
        <v>1474</v>
      </c>
      <c r="F1625" s="24">
        <v>27</v>
      </c>
      <c r="G1625" s="27">
        <v>43454</v>
      </c>
      <c r="H1625" s="27">
        <v>43448</v>
      </c>
      <c r="I1625" s="24">
        <v>27</v>
      </c>
    </row>
    <row r="1626" spans="1:9" x14ac:dyDescent="0.3">
      <c r="A1626" s="24">
        <v>432735</v>
      </c>
      <c r="B1626" s="26">
        <v>431126</v>
      </c>
      <c r="C1626" s="26" t="s">
        <v>503</v>
      </c>
      <c r="D1626" s="26" t="s">
        <v>13</v>
      </c>
      <c r="E1626" s="323" t="s">
        <v>1475</v>
      </c>
      <c r="F1626" s="24">
        <v>24</v>
      </c>
      <c r="G1626" s="27">
        <v>43457</v>
      </c>
      <c r="H1626" s="27">
        <v>43453</v>
      </c>
      <c r="I1626" s="24">
        <v>24</v>
      </c>
    </row>
    <row r="1627" spans="1:9" x14ac:dyDescent="0.3">
      <c r="A1627" s="24">
        <v>432735</v>
      </c>
      <c r="B1627" s="26">
        <v>431126</v>
      </c>
      <c r="C1627" s="26" t="s">
        <v>503</v>
      </c>
      <c r="D1627" s="26" t="s">
        <v>13</v>
      </c>
      <c r="E1627" s="323" t="s">
        <v>1476</v>
      </c>
      <c r="F1627" s="24">
        <v>39</v>
      </c>
      <c r="G1627" s="27">
        <v>43457</v>
      </c>
      <c r="H1627" s="27">
        <v>43453</v>
      </c>
      <c r="I1627" s="24">
        <v>39</v>
      </c>
    </row>
    <row r="1628" spans="1:9" x14ac:dyDescent="0.3">
      <c r="A1628" s="24">
        <v>432735</v>
      </c>
      <c r="B1628" s="26">
        <v>431126</v>
      </c>
      <c r="C1628" s="26" t="s">
        <v>503</v>
      </c>
      <c r="D1628" s="26" t="s">
        <v>13</v>
      </c>
      <c r="E1628" s="60" t="s">
        <v>1477</v>
      </c>
      <c r="F1628" s="24">
        <v>95</v>
      </c>
      <c r="G1628" s="27">
        <v>43426</v>
      </c>
      <c r="H1628" s="27">
        <v>43420</v>
      </c>
      <c r="I1628" s="24">
        <v>96</v>
      </c>
    </row>
    <row r="1629" spans="1:9" x14ac:dyDescent="0.3">
      <c r="A1629" s="9">
        <v>432735</v>
      </c>
      <c r="B1629" s="62">
        <v>431126</v>
      </c>
      <c r="C1629" s="62" t="s">
        <v>503</v>
      </c>
      <c r="D1629" s="62" t="s">
        <v>13</v>
      </c>
      <c r="E1629" s="15" t="s">
        <v>1478</v>
      </c>
      <c r="F1629" s="9">
        <v>79</v>
      </c>
      <c r="G1629" s="11">
        <v>43429</v>
      </c>
      <c r="H1629" s="11">
        <v>43425</v>
      </c>
      <c r="I1629" s="24">
        <v>80</v>
      </c>
    </row>
    <row r="1630" spans="1:9" x14ac:dyDescent="0.3">
      <c r="A1630" s="9">
        <v>432735</v>
      </c>
      <c r="B1630" s="62">
        <v>431126</v>
      </c>
      <c r="C1630" s="62" t="s">
        <v>503</v>
      </c>
      <c r="D1630" s="62" t="s">
        <v>13</v>
      </c>
      <c r="E1630" s="15" t="s">
        <v>1479</v>
      </c>
      <c r="F1630" s="9">
        <v>127</v>
      </c>
      <c r="G1630" s="11">
        <v>43429</v>
      </c>
      <c r="H1630" s="11">
        <v>43425</v>
      </c>
      <c r="I1630" s="24">
        <v>128</v>
      </c>
    </row>
    <row r="1631" spans="1:9" x14ac:dyDescent="0.3">
      <c r="A1631" s="24">
        <v>432735</v>
      </c>
      <c r="B1631" s="26">
        <v>431126</v>
      </c>
      <c r="C1631" s="26" t="s">
        <v>503</v>
      </c>
      <c r="D1631" s="26" t="s">
        <v>481</v>
      </c>
      <c r="E1631" s="60" t="s">
        <v>1480</v>
      </c>
      <c r="F1631" s="26">
        <v>108</v>
      </c>
      <c r="G1631" s="90">
        <v>43426</v>
      </c>
      <c r="H1631" s="27">
        <v>43420</v>
      </c>
      <c r="I1631" s="24">
        <v>109</v>
      </c>
    </row>
    <row r="1632" spans="1:9" x14ac:dyDescent="0.3">
      <c r="A1632" s="24">
        <v>432735</v>
      </c>
      <c r="B1632" s="26">
        <v>431126</v>
      </c>
      <c r="C1632" s="26" t="s">
        <v>503</v>
      </c>
      <c r="D1632" s="26" t="s">
        <v>481</v>
      </c>
      <c r="E1632" s="60" t="s">
        <v>1481</v>
      </c>
      <c r="F1632" s="26">
        <v>50</v>
      </c>
      <c r="G1632" s="90">
        <v>43426</v>
      </c>
      <c r="H1632" s="27">
        <v>43420</v>
      </c>
      <c r="I1632" s="24">
        <v>50</v>
      </c>
    </row>
    <row r="1633" spans="1:9" x14ac:dyDescent="0.3">
      <c r="A1633" s="24">
        <v>432735</v>
      </c>
      <c r="B1633" s="26">
        <v>431126</v>
      </c>
      <c r="C1633" s="26" t="s">
        <v>503</v>
      </c>
      <c r="D1633" s="26" t="s">
        <v>13</v>
      </c>
      <c r="E1633" s="60" t="s">
        <v>1482</v>
      </c>
      <c r="F1633" s="26">
        <v>200</v>
      </c>
      <c r="G1633" s="90">
        <v>43426</v>
      </c>
      <c r="H1633" s="27">
        <v>43420</v>
      </c>
      <c r="I1633" s="24">
        <v>202</v>
      </c>
    </row>
    <row r="1634" spans="1:9" x14ac:dyDescent="0.3">
      <c r="A1634" s="279"/>
      <c r="B1634" s="84">
        <v>425425</v>
      </c>
      <c r="C1634" s="79" t="s">
        <v>475</v>
      </c>
      <c r="D1634" s="79" t="s">
        <v>306</v>
      </c>
      <c r="E1634" s="80" t="s">
        <v>1483</v>
      </c>
      <c r="F1634" s="79">
        <v>100</v>
      </c>
      <c r="G1634" s="81">
        <v>43444</v>
      </c>
      <c r="H1634" s="281"/>
      <c r="I1634" s="24">
        <v>100</v>
      </c>
    </row>
    <row r="1635" spans="1:9" x14ac:dyDescent="0.3">
      <c r="A1635" s="13">
        <v>432735</v>
      </c>
      <c r="B1635" s="84">
        <v>425425</v>
      </c>
      <c r="C1635" s="79" t="s">
        <v>475</v>
      </c>
      <c r="D1635" s="13" t="s">
        <v>306</v>
      </c>
      <c r="E1635" s="63" t="s">
        <v>1484</v>
      </c>
      <c r="F1635" s="13">
        <v>174</v>
      </c>
      <c r="G1635" s="34">
        <v>43451</v>
      </c>
      <c r="H1635" s="27">
        <v>43438</v>
      </c>
      <c r="I1635" s="24">
        <v>174</v>
      </c>
    </row>
    <row r="1636" spans="1:9" x14ac:dyDescent="0.3">
      <c r="A1636" s="13">
        <v>432735</v>
      </c>
      <c r="B1636" s="84">
        <v>425425</v>
      </c>
      <c r="C1636" s="79" t="s">
        <v>475</v>
      </c>
      <c r="D1636" s="79" t="s">
        <v>481</v>
      </c>
      <c r="E1636" s="63" t="s">
        <v>1485</v>
      </c>
      <c r="F1636" s="79">
        <v>133</v>
      </c>
      <c r="G1636" s="81">
        <v>43447</v>
      </c>
      <c r="H1636" s="27">
        <v>43445</v>
      </c>
      <c r="I1636" s="24">
        <v>134</v>
      </c>
    </row>
    <row r="1637" spans="1:9" x14ac:dyDescent="0.3">
      <c r="A1637" s="13">
        <v>432735</v>
      </c>
      <c r="B1637" s="84">
        <v>425425</v>
      </c>
      <c r="C1637" s="79" t="s">
        <v>475</v>
      </c>
      <c r="D1637" s="79" t="s">
        <v>481</v>
      </c>
      <c r="E1637" s="63" t="s">
        <v>1486</v>
      </c>
      <c r="F1637" s="79">
        <v>100</v>
      </c>
      <c r="G1637" s="81">
        <v>43447</v>
      </c>
      <c r="H1637" s="27">
        <v>43441</v>
      </c>
      <c r="I1637" s="24">
        <v>100</v>
      </c>
    </row>
    <row r="1638" spans="1:9" x14ac:dyDescent="0.3">
      <c r="A1638" s="13">
        <v>432735</v>
      </c>
      <c r="B1638" s="84">
        <v>425425</v>
      </c>
      <c r="C1638" s="79" t="s">
        <v>475</v>
      </c>
      <c r="D1638" s="79" t="s">
        <v>13</v>
      </c>
      <c r="E1638" s="295" t="s">
        <v>1487</v>
      </c>
      <c r="F1638" s="13">
        <v>858</v>
      </c>
      <c r="G1638" s="34">
        <v>43454</v>
      </c>
      <c r="H1638" s="27">
        <v>43441</v>
      </c>
      <c r="I1638" s="24">
        <v>862</v>
      </c>
    </row>
    <row r="1639" spans="1:9" x14ac:dyDescent="0.3">
      <c r="A1639" s="13">
        <v>432735</v>
      </c>
      <c r="B1639" s="350">
        <v>425425</v>
      </c>
      <c r="C1639" s="351" t="s">
        <v>475</v>
      </c>
      <c r="D1639" s="351" t="s">
        <v>13</v>
      </c>
      <c r="E1639" s="327" t="s">
        <v>1488</v>
      </c>
      <c r="F1639" s="271">
        <v>803</v>
      </c>
      <c r="G1639" s="274">
        <v>43457</v>
      </c>
      <c r="H1639" s="27">
        <v>43448</v>
      </c>
      <c r="I1639" s="24">
        <v>808</v>
      </c>
    </row>
    <row r="1640" spans="1:9" x14ac:dyDescent="0.3">
      <c r="A1640" s="271">
        <v>432735</v>
      </c>
      <c r="B1640" s="350">
        <v>425425</v>
      </c>
      <c r="C1640" s="351" t="s">
        <v>475</v>
      </c>
      <c r="D1640" s="351" t="s">
        <v>13</v>
      </c>
      <c r="E1640" s="327" t="s">
        <v>1489</v>
      </c>
      <c r="F1640" s="271">
        <v>546</v>
      </c>
      <c r="G1640" s="274">
        <v>43457</v>
      </c>
      <c r="H1640" s="328">
        <v>43453</v>
      </c>
      <c r="I1640" s="24">
        <v>547</v>
      </c>
    </row>
    <row r="1641" spans="1:9" x14ac:dyDescent="0.3">
      <c r="A1641" s="271">
        <v>432735</v>
      </c>
      <c r="B1641" s="84">
        <v>425425</v>
      </c>
      <c r="C1641" s="79" t="s">
        <v>475</v>
      </c>
      <c r="D1641" s="79" t="s">
        <v>13</v>
      </c>
      <c r="E1641" s="98" t="s">
        <v>1490</v>
      </c>
      <c r="F1641" s="79">
        <v>912</v>
      </c>
      <c r="G1641" s="81">
        <v>43454</v>
      </c>
      <c r="H1641" s="328">
        <v>43453</v>
      </c>
      <c r="I1641" s="24">
        <v>918</v>
      </c>
    </row>
    <row r="1642" spans="1:9" x14ac:dyDescent="0.3">
      <c r="A1642" s="13">
        <v>432735</v>
      </c>
      <c r="B1642" s="84">
        <v>425425</v>
      </c>
      <c r="C1642" s="79" t="s">
        <v>475</v>
      </c>
      <c r="D1642" s="79" t="s">
        <v>13</v>
      </c>
      <c r="E1642" s="98" t="s">
        <v>1491</v>
      </c>
      <c r="F1642" s="79">
        <v>125</v>
      </c>
      <c r="G1642" s="81">
        <v>43454</v>
      </c>
      <c r="H1642" s="27">
        <v>43448</v>
      </c>
      <c r="I1642" s="24">
        <v>95</v>
      </c>
    </row>
    <row r="1643" spans="1:9" x14ac:dyDescent="0.3">
      <c r="A1643" s="13">
        <v>432735</v>
      </c>
      <c r="B1643" s="84">
        <v>425425</v>
      </c>
      <c r="C1643" s="79" t="s">
        <v>475</v>
      </c>
      <c r="D1643" s="13" t="s">
        <v>19</v>
      </c>
      <c r="E1643" s="277" t="s">
        <v>1492</v>
      </c>
      <c r="F1643" s="13">
        <v>230</v>
      </c>
      <c r="G1643" s="34">
        <v>43452</v>
      </c>
      <c r="H1643" s="27">
        <v>43448</v>
      </c>
      <c r="I1643" s="24">
        <v>230</v>
      </c>
    </row>
    <row r="1644" spans="1:9" x14ac:dyDescent="0.3">
      <c r="A1644" s="13">
        <v>432735</v>
      </c>
      <c r="B1644" s="79">
        <v>425425</v>
      </c>
      <c r="C1644" s="79" t="s">
        <v>475</v>
      </c>
      <c r="D1644" s="13" t="s">
        <v>306</v>
      </c>
      <c r="E1644" s="98" t="s">
        <v>1493</v>
      </c>
      <c r="F1644" s="13">
        <v>15</v>
      </c>
      <c r="G1644" s="34">
        <v>43423</v>
      </c>
      <c r="H1644" s="27">
        <v>43445</v>
      </c>
      <c r="I1644" s="24">
        <v>15</v>
      </c>
    </row>
    <row r="1645" spans="1:9" x14ac:dyDescent="0.3">
      <c r="A1645" s="13">
        <v>432735</v>
      </c>
      <c r="B1645" s="79">
        <v>425425</v>
      </c>
      <c r="C1645" s="79" t="s">
        <v>475</v>
      </c>
      <c r="D1645" s="13" t="s">
        <v>19</v>
      </c>
      <c r="E1645" s="98" t="s">
        <v>1494</v>
      </c>
      <c r="F1645" s="13">
        <v>70</v>
      </c>
      <c r="G1645" s="34">
        <v>43424</v>
      </c>
      <c r="H1645" s="27">
        <v>43417</v>
      </c>
      <c r="I1645" s="24">
        <v>70</v>
      </c>
    </row>
    <row r="1646" spans="1:9" x14ac:dyDescent="0.3">
      <c r="A1646" s="13">
        <v>432735</v>
      </c>
      <c r="B1646" s="79">
        <v>425425</v>
      </c>
      <c r="C1646" s="79" t="s">
        <v>475</v>
      </c>
      <c r="D1646" s="79" t="s">
        <v>481</v>
      </c>
      <c r="E1646" s="98" t="s">
        <v>1495</v>
      </c>
      <c r="F1646" s="79">
        <v>149</v>
      </c>
      <c r="G1646" s="81">
        <v>43426</v>
      </c>
      <c r="H1646" s="27">
        <v>43417</v>
      </c>
      <c r="I1646" s="24">
        <v>150</v>
      </c>
    </row>
    <row r="1647" spans="1:9" x14ac:dyDescent="0.3">
      <c r="A1647" s="13">
        <v>432735</v>
      </c>
      <c r="B1647" s="79">
        <v>425425</v>
      </c>
      <c r="C1647" s="79" t="s">
        <v>475</v>
      </c>
      <c r="D1647" s="79" t="s">
        <v>13</v>
      </c>
      <c r="E1647" s="98" t="s">
        <v>1496</v>
      </c>
      <c r="F1647" s="13">
        <v>2467</v>
      </c>
      <c r="G1647" s="34">
        <v>43426</v>
      </c>
      <c r="H1647" s="27">
        <v>43420</v>
      </c>
      <c r="I1647" s="24">
        <v>2483</v>
      </c>
    </row>
    <row r="1648" spans="1:9" x14ac:dyDescent="0.3">
      <c r="A1648" s="13">
        <v>432735</v>
      </c>
      <c r="B1648" s="20">
        <v>425425</v>
      </c>
      <c r="C1648" s="20" t="s">
        <v>475</v>
      </c>
      <c r="D1648" s="20" t="s">
        <v>13</v>
      </c>
      <c r="E1648" s="265" t="s">
        <v>1497</v>
      </c>
      <c r="F1648" s="8">
        <v>2053</v>
      </c>
      <c r="G1648" s="12">
        <v>43429</v>
      </c>
      <c r="H1648" s="27">
        <v>43420</v>
      </c>
      <c r="I1648" s="24">
        <v>2067</v>
      </c>
    </row>
    <row r="1649" spans="1:9" x14ac:dyDescent="0.3">
      <c r="A1649" s="8">
        <v>432735</v>
      </c>
      <c r="B1649" s="20">
        <v>425425</v>
      </c>
      <c r="C1649" s="20" t="s">
        <v>475</v>
      </c>
      <c r="D1649" s="20" t="s">
        <v>13</v>
      </c>
      <c r="E1649" s="265" t="s">
        <v>1498</v>
      </c>
      <c r="F1649" s="8">
        <v>1588</v>
      </c>
      <c r="G1649" s="12">
        <v>43429</v>
      </c>
      <c r="H1649" s="11">
        <v>43425</v>
      </c>
      <c r="I1649" s="24">
        <v>1599</v>
      </c>
    </row>
    <row r="1650" spans="1:9" x14ac:dyDescent="0.3">
      <c r="A1650" s="8">
        <v>432735</v>
      </c>
      <c r="B1650" s="79">
        <v>425425</v>
      </c>
      <c r="C1650" s="79" t="s">
        <v>475</v>
      </c>
      <c r="D1650" s="79" t="s">
        <v>13</v>
      </c>
      <c r="E1650" s="98" t="s">
        <v>1499</v>
      </c>
      <c r="F1650" s="79">
        <v>2033</v>
      </c>
      <c r="G1650" s="81">
        <v>43426</v>
      </c>
      <c r="H1650" s="11">
        <v>43425</v>
      </c>
      <c r="I1650" s="24">
        <v>2050</v>
      </c>
    </row>
    <row r="1651" spans="1:9" x14ac:dyDescent="0.3">
      <c r="A1651" s="13">
        <v>432735</v>
      </c>
      <c r="B1651" s="79">
        <v>425425</v>
      </c>
      <c r="C1651" s="79" t="s">
        <v>475</v>
      </c>
      <c r="D1651" s="79" t="s">
        <v>481</v>
      </c>
      <c r="E1651" s="98" t="s">
        <v>1500</v>
      </c>
      <c r="F1651" s="79">
        <v>519</v>
      </c>
      <c r="G1651" s="81">
        <v>43426</v>
      </c>
      <c r="H1651" s="27">
        <v>43420</v>
      </c>
      <c r="I1651" s="24">
        <v>521</v>
      </c>
    </row>
    <row r="1652" spans="1:9" x14ac:dyDescent="0.3">
      <c r="A1652" s="13">
        <v>432735</v>
      </c>
      <c r="B1652" s="79">
        <v>425425</v>
      </c>
      <c r="C1652" s="79" t="s">
        <v>475</v>
      </c>
      <c r="D1652" s="79" t="s">
        <v>13</v>
      </c>
      <c r="E1652" s="98" t="s">
        <v>1501</v>
      </c>
      <c r="F1652" s="79">
        <v>726</v>
      </c>
      <c r="G1652" s="81">
        <v>43426</v>
      </c>
      <c r="H1652" s="27">
        <v>43420</v>
      </c>
      <c r="I1652" s="24">
        <v>690</v>
      </c>
    </row>
    <row r="1653" spans="1:9" x14ac:dyDescent="0.3">
      <c r="A1653" s="13">
        <v>432735</v>
      </c>
      <c r="B1653" s="79">
        <v>425425</v>
      </c>
      <c r="C1653" s="79" t="s">
        <v>475</v>
      </c>
      <c r="D1653" s="79" t="s">
        <v>481</v>
      </c>
      <c r="E1653" s="98" t="s">
        <v>1502</v>
      </c>
      <c r="F1653" s="79">
        <v>50</v>
      </c>
      <c r="G1653" s="81">
        <v>43426</v>
      </c>
      <c r="H1653" s="27">
        <v>43420</v>
      </c>
      <c r="I1653" s="24">
        <v>48</v>
      </c>
    </row>
    <row r="1654" spans="1:9" x14ac:dyDescent="0.3">
      <c r="A1654" s="13">
        <v>432735</v>
      </c>
      <c r="B1654" s="79">
        <v>425425</v>
      </c>
      <c r="C1654" s="79" t="s">
        <v>475</v>
      </c>
      <c r="D1654" s="79" t="s">
        <v>481</v>
      </c>
      <c r="E1654" s="98" t="s">
        <v>1503</v>
      </c>
      <c r="F1654" s="79">
        <v>50</v>
      </c>
      <c r="G1654" s="81">
        <v>43426</v>
      </c>
      <c r="H1654" s="27">
        <v>43420</v>
      </c>
      <c r="I1654" s="24">
        <v>48</v>
      </c>
    </row>
    <row r="1655" spans="1:9" x14ac:dyDescent="0.3">
      <c r="A1655" s="13">
        <v>432735</v>
      </c>
      <c r="B1655" s="79">
        <v>425425</v>
      </c>
      <c r="C1655" s="79" t="s">
        <v>475</v>
      </c>
      <c r="D1655" s="79" t="s">
        <v>13</v>
      </c>
      <c r="E1655" s="352" t="s">
        <v>1504</v>
      </c>
      <c r="F1655" s="13">
        <v>102</v>
      </c>
      <c r="G1655" s="34">
        <v>43426</v>
      </c>
      <c r="H1655" s="27">
        <v>43420</v>
      </c>
      <c r="I1655" s="24">
        <v>97</v>
      </c>
    </row>
    <row r="1656" spans="1:9" x14ac:dyDescent="0.3">
      <c r="A1656" s="13">
        <v>432735</v>
      </c>
      <c r="B1656" s="20">
        <v>425425</v>
      </c>
      <c r="C1656" s="20" t="s">
        <v>475</v>
      </c>
      <c r="D1656" s="20" t="s">
        <v>13</v>
      </c>
      <c r="E1656" s="353" t="s">
        <v>1505</v>
      </c>
      <c r="F1656" s="8">
        <v>82</v>
      </c>
      <c r="G1656" s="12">
        <v>43429</v>
      </c>
      <c r="H1656" s="27">
        <v>43419</v>
      </c>
      <c r="I1656" s="24">
        <v>78</v>
      </c>
    </row>
    <row r="1657" spans="1:9" x14ac:dyDescent="0.3">
      <c r="A1657" s="8">
        <v>432735</v>
      </c>
      <c r="B1657" s="20">
        <v>425425</v>
      </c>
      <c r="C1657" s="20" t="s">
        <v>475</v>
      </c>
      <c r="D1657" s="20" t="s">
        <v>13</v>
      </c>
      <c r="E1657" s="353" t="s">
        <v>1506</v>
      </c>
      <c r="F1657" s="8">
        <v>99</v>
      </c>
      <c r="G1657" s="12">
        <v>43429</v>
      </c>
      <c r="H1657" s="11">
        <v>43425</v>
      </c>
      <c r="I1657" s="24">
        <v>95</v>
      </c>
    </row>
    <row r="1658" spans="1:9" x14ac:dyDescent="0.3">
      <c r="A1658" s="8">
        <v>432735</v>
      </c>
      <c r="B1658" s="79">
        <v>425425</v>
      </c>
      <c r="C1658" s="79" t="s">
        <v>475</v>
      </c>
      <c r="D1658" s="13" t="s">
        <v>19</v>
      </c>
      <c r="E1658" s="98" t="s">
        <v>1507</v>
      </c>
      <c r="F1658" s="13">
        <v>138</v>
      </c>
      <c r="G1658" s="34">
        <v>43423</v>
      </c>
      <c r="H1658" s="11">
        <v>43425</v>
      </c>
      <c r="I1658" s="24">
        <v>138</v>
      </c>
    </row>
    <row r="1659" spans="1:9" x14ac:dyDescent="0.3">
      <c r="A1659" s="13">
        <v>432735</v>
      </c>
      <c r="B1659" s="79">
        <v>431090</v>
      </c>
      <c r="C1659" s="79" t="s">
        <v>503</v>
      </c>
      <c r="D1659" s="79" t="s">
        <v>13</v>
      </c>
      <c r="E1659" s="354" t="s">
        <v>1508</v>
      </c>
      <c r="F1659" s="13">
        <v>10</v>
      </c>
      <c r="G1659" s="34">
        <v>43454</v>
      </c>
      <c r="H1659" s="27">
        <v>43417</v>
      </c>
      <c r="I1659" s="24">
        <v>10</v>
      </c>
    </row>
    <row r="1660" spans="1:9" x14ac:dyDescent="0.3">
      <c r="A1660" s="13">
        <v>432735</v>
      </c>
      <c r="B1660" s="351">
        <v>431090</v>
      </c>
      <c r="C1660" s="351" t="s">
        <v>503</v>
      </c>
      <c r="D1660" s="351" t="s">
        <v>13</v>
      </c>
      <c r="E1660" s="355" t="s">
        <v>1509</v>
      </c>
      <c r="F1660" s="271">
        <v>38</v>
      </c>
      <c r="G1660" s="274">
        <v>43457</v>
      </c>
      <c r="H1660" s="27">
        <v>43448</v>
      </c>
      <c r="I1660" s="24">
        <v>38</v>
      </c>
    </row>
    <row r="1661" spans="1:9" x14ac:dyDescent="0.3">
      <c r="A1661" s="271">
        <v>432735</v>
      </c>
      <c r="B1661" s="351">
        <v>431090</v>
      </c>
      <c r="C1661" s="351" t="s">
        <v>503</v>
      </c>
      <c r="D1661" s="351" t="s">
        <v>13</v>
      </c>
      <c r="E1661" s="355" t="s">
        <v>1510</v>
      </c>
      <c r="F1661" s="271">
        <v>52</v>
      </c>
      <c r="G1661" s="274">
        <v>43457</v>
      </c>
      <c r="H1661" s="328">
        <v>43453</v>
      </c>
      <c r="I1661" s="24">
        <v>52</v>
      </c>
    </row>
    <row r="1662" spans="1:9" x14ac:dyDescent="0.3">
      <c r="A1662" s="271">
        <v>432735</v>
      </c>
      <c r="B1662" s="79">
        <v>431090</v>
      </c>
      <c r="C1662" s="79" t="s">
        <v>503</v>
      </c>
      <c r="D1662" s="79" t="s">
        <v>13</v>
      </c>
      <c r="E1662" s="354" t="s">
        <v>1511</v>
      </c>
      <c r="F1662" s="79">
        <v>106</v>
      </c>
      <c r="G1662" s="81">
        <v>43454</v>
      </c>
      <c r="H1662" s="328">
        <v>43453</v>
      </c>
      <c r="I1662" s="24">
        <v>106</v>
      </c>
    </row>
    <row r="1663" spans="1:9" x14ac:dyDescent="0.3">
      <c r="A1663" s="13">
        <v>432735</v>
      </c>
      <c r="B1663" s="79">
        <v>431090</v>
      </c>
      <c r="C1663" s="79" t="s">
        <v>503</v>
      </c>
      <c r="D1663" s="79" t="s">
        <v>13</v>
      </c>
      <c r="E1663" s="98" t="s">
        <v>1512</v>
      </c>
      <c r="F1663" s="79">
        <v>240</v>
      </c>
      <c r="G1663" s="81">
        <v>43426</v>
      </c>
      <c r="H1663" s="27">
        <v>43448</v>
      </c>
      <c r="I1663" s="24">
        <v>240</v>
      </c>
    </row>
    <row r="1664" spans="1:9" x14ac:dyDescent="0.3">
      <c r="A1664" s="13">
        <v>432735</v>
      </c>
      <c r="B1664" s="79">
        <v>431090</v>
      </c>
      <c r="C1664" s="79" t="s">
        <v>503</v>
      </c>
      <c r="D1664" s="79" t="s">
        <v>481</v>
      </c>
      <c r="E1664" s="98" t="s">
        <v>1513</v>
      </c>
      <c r="F1664" s="79">
        <v>100</v>
      </c>
      <c r="G1664" s="81">
        <v>43426</v>
      </c>
      <c r="H1664" s="27">
        <v>43420</v>
      </c>
      <c r="I1664" s="24">
        <v>100</v>
      </c>
    </row>
    <row r="1665" spans="1:9" x14ac:dyDescent="0.3">
      <c r="A1665" s="13">
        <v>432735</v>
      </c>
      <c r="B1665" s="79">
        <v>431090</v>
      </c>
      <c r="C1665" s="79" t="s">
        <v>503</v>
      </c>
      <c r="D1665" s="79" t="s">
        <v>13</v>
      </c>
      <c r="E1665" s="98" t="s">
        <v>1514</v>
      </c>
      <c r="F1665" s="13">
        <v>14</v>
      </c>
      <c r="G1665" s="34">
        <v>43426</v>
      </c>
      <c r="H1665" s="27">
        <v>43420</v>
      </c>
      <c r="I1665" s="24">
        <v>14</v>
      </c>
    </row>
    <row r="1666" spans="1:9" x14ac:dyDescent="0.3">
      <c r="A1666" s="13">
        <v>432735</v>
      </c>
      <c r="B1666" s="20">
        <v>431090</v>
      </c>
      <c r="C1666" s="20" t="s">
        <v>503</v>
      </c>
      <c r="D1666" s="20" t="s">
        <v>13</v>
      </c>
      <c r="E1666" s="265" t="s">
        <v>1515</v>
      </c>
      <c r="F1666" s="8">
        <v>40</v>
      </c>
      <c r="G1666" s="12">
        <v>43429</v>
      </c>
      <c r="H1666" s="27">
        <v>43420</v>
      </c>
      <c r="I1666" s="24">
        <v>40</v>
      </c>
    </row>
    <row r="1667" spans="1:9" x14ac:dyDescent="0.3">
      <c r="A1667" s="8">
        <v>432735</v>
      </c>
      <c r="B1667" s="20">
        <v>431090</v>
      </c>
      <c r="C1667" s="20" t="s">
        <v>503</v>
      </c>
      <c r="D1667" s="20" t="s">
        <v>13</v>
      </c>
      <c r="E1667" s="265" t="s">
        <v>1516</v>
      </c>
      <c r="F1667" s="8">
        <v>52</v>
      </c>
      <c r="G1667" s="12">
        <v>43429</v>
      </c>
      <c r="H1667" s="11">
        <v>43425</v>
      </c>
      <c r="I1667" s="24">
        <v>52</v>
      </c>
    </row>
    <row r="1668" spans="1:9" x14ac:dyDescent="0.3">
      <c r="A1668" s="8">
        <v>432735</v>
      </c>
      <c r="B1668" s="79">
        <v>431090</v>
      </c>
      <c r="C1668" s="79" t="s">
        <v>503</v>
      </c>
      <c r="D1668" s="79" t="s">
        <v>481</v>
      </c>
      <c r="E1668" s="98" t="s">
        <v>1517</v>
      </c>
      <c r="F1668" s="79">
        <v>100</v>
      </c>
      <c r="G1668" s="81">
        <v>43426</v>
      </c>
      <c r="H1668" s="11">
        <v>43425</v>
      </c>
      <c r="I1668" s="24">
        <v>100</v>
      </c>
    </row>
    <row r="1669" spans="1:9" x14ac:dyDescent="0.3">
      <c r="A1669" s="13">
        <v>432735</v>
      </c>
      <c r="B1669" s="79">
        <v>431090</v>
      </c>
      <c r="C1669" s="79" t="s">
        <v>503</v>
      </c>
      <c r="D1669" s="79" t="s">
        <v>13</v>
      </c>
      <c r="E1669" s="98" t="s">
        <v>1518</v>
      </c>
      <c r="F1669" s="79">
        <v>96</v>
      </c>
      <c r="G1669" s="81">
        <v>43426</v>
      </c>
      <c r="H1669" s="27">
        <v>43420</v>
      </c>
      <c r="I1669" s="24">
        <v>94</v>
      </c>
    </row>
    <row r="1670" spans="1:9" x14ac:dyDescent="0.3">
      <c r="A1670" s="13">
        <v>432735</v>
      </c>
      <c r="B1670" s="79">
        <v>431090</v>
      </c>
      <c r="C1670" s="79" t="s">
        <v>503</v>
      </c>
      <c r="D1670" s="79" t="s">
        <v>481</v>
      </c>
      <c r="E1670" s="98" t="s">
        <v>1519</v>
      </c>
      <c r="F1670" s="79">
        <v>50</v>
      </c>
      <c r="G1670" s="81">
        <v>43426</v>
      </c>
      <c r="H1670" s="27">
        <v>43420</v>
      </c>
      <c r="I1670" s="24">
        <v>49</v>
      </c>
    </row>
    <row r="1671" spans="1:9" x14ac:dyDescent="0.3">
      <c r="A1671" s="13">
        <v>432735</v>
      </c>
      <c r="B1671" s="84">
        <v>425419</v>
      </c>
      <c r="C1671" s="79" t="s">
        <v>475</v>
      </c>
      <c r="D1671" s="79" t="s">
        <v>306</v>
      </c>
      <c r="E1671" s="317" t="s">
        <v>1520</v>
      </c>
      <c r="F1671" s="79">
        <v>205</v>
      </c>
      <c r="G1671" s="81">
        <v>43444</v>
      </c>
      <c r="H1671" s="27">
        <v>43420</v>
      </c>
      <c r="I1671" s="24">
        <v>205</v>
      </c>
    </row>
    <row r="1672" spans="1:9" x14ac:dyDescent="0.3">
      <c r="A1672" s="279"/>
      <c r="B1672" s="350">
        <v>425419</v>
      </c>
      <c r="C1672" s="351" t="s">
        <v>475</v>
      </c>
      <c r="D1672" s="351" t="s">
        <v>11</v>
      </c>
      <c r="E1672" s="356" t="s">
        <v>1521</v>
      </c>
      <c r="F1672" s="351">
        <v>903</v>
      </c>
      <c r="G1672" s="357">
        <v>43465</v>
      </c>
      <c r="H1672" s="281"/>
      <c r="I1672" s="24">
        <v>900</v>
      </c>
    </row>
    <row r="1673" spans="1:9" x14ac:dyDescent="0.3">
      <c r="A1673" s="13">
        <v>454496</v>
      </c>
      <c r="B1673" s="84">
        <v>425419</v>
      </c>
      <c r="C1673" s="79" t="s">
        <v>475</v>
      </c>
      <c r="D1673" s="79" t="s">
        <v>481</v>
      </c>
      <c r="E1673" s="277" t="s">
        <v>1522</v>
      </c>
      <c r="F1673" s="79">
        <v>64</v>
      </c>
      <c r="G1673" s="81">
        <v>43447</v>
      </c>
      <c r="H1673" s="27">
        <v>43438</v>
      </c>
      <c r="I1673" s="24">
        <v>65</v>
      </c>
    </row>
    <row r="1674" spans="1:9" x14ac:dyDescent="0.3">
      <c r="A1674" s="271">
        <v>454496</v>
      </c>
      <c r="B1674" s="84">
        <v>425419</v>
      </c>
      <c r="C1674" s="79" t="s">
        <v>475</v>
      </c>
      <c r="D1674" s="79" t="s">
        <v>481</v>
      </c>
      <c r="E1674" s="277" t="s">
        <v>1523</v>
      </c>
      <c r="F1674" s="79">
        <v>144</v>
      </c>
      <c r="G1674" s="81">
        <v>43447</v>
      </c>
      <c r="H1674" s="328">
        <v>43458</v>
      </c>
      <c r="I1674" s="24">
        <v>145</v>
      </c>
    </row>
    <row r="1675" spans="1:9" x14ac:dyDescent="0.3">
      <c r="A1675" s="13">
        <v>454496</v>
      </c>
      <c r="B1675" s="84">
        <v>425419</v>
      </c>
      <c r="C1675" s="79" t="s">
        <v>475</v>
      </c>
      <c r="D1675" s="79" t="s">
        <v>481</v>
      </c>
      <c r="E1675" s="277" t="s">
        <v>1524</v>
      </c>
      <c r="F1675" s="79">
        <v>309</v>
      </c>
      <c r="G1675" s="81">
        <v>43447</v>
      </c>
      <c r="H1675" s="27">
        <v>43441</v>
      </c>
      <c r="I1675" s="24">
        <v>312</v>
      </c>
    </row>
    <row r="1676" spans="1:9" x14ac:dyDescent="0.3">
      <c r="A1676" s="13">
        <v>454496</v>
      </c>
      <c r="B1676" s="84">
        <v>425419</v>
      </c>
      <c r="C1676" s="79" t="s">
        <v>475</v>
      </c>
      <c r="D1676" s="79" t="s">
        <v>481</v>
      </c>
      <c r="E1676" s="277" t="s">
        <v>1525</v>
      </c>
      <c r="F1676" s="79">
        <v>425</v>
      </c>
      <c r="G1676" s="81">
        <v>43447</v>
      </c>
      <c r="H1676" s="27">
        <v>43441</v>
      </c>
      <c r="I1676" s="24">
        <v>427</v>
      </c>
    </row>
    <row r="1677" spans="1:9" x14ac:dyDescent="0.3">
      <c r="A1677" s="13">
        <v>454496</v>
      </c>
      <c r="B1677" s="84">
        <v>425419</v>
      </c>
      <c r="C1677" s="79" t="s">
        <v>475</v>
      </c>
      <c r="D1677" s="79" t="s">
        <v>13</v>
      </c>
      <c r="E1677" s="317" t="s">
        <v>1526</v>
      </c>
      <c r="F1677" s="79">
        <v>1522</v>
      </c>
      <c r="G1677" s="81">
        <v>43454</v>
      </c>
      <c r="H1677" s="27">
        <v>43441</v>
      </c>
      <c r="I1677" s="24">
        <v>1446</v>
      </c>
    </row>
    <row r="1678" spans="1:9" x14ac:dyDescent="0.3">
      <c r="A1678" s="13">
        <v>454496</v>
      </c>
      <c r="B1678" s="84">
        <v>425419</v>
      </c>
      <c r="C1678" s="79" t="s">
        <v>475</v>
      </c>
      <c r="D1678" s="79" t="s">
        <v>13</v>
      </c>
      <c r="E1678" s="317" t="s">
        <v>1527</v>
      </c>
      <c r="F1678" s="79">
        <v>2092</v>
      </c>
      <c r="G1678" s="81">
        <v>43454</v>
      </c>
      <c r="H1678" s="27">
        <v>43441</v>
      </c>
      <c r="I1678" s="24">
        <v>2101</v>
      </c>
    </row>
    <row r="1679" spans="1:9" x14ac:dyDescent="0.3">
      <c r="A1679" s="13">
        <v>454496</v>
      </c>
      <c r="B1679" s="84">
        <v>425419</v>
      </c>
      <c r="C1679" s="79" t="s">
        <v>475</v>
      </c>
      <c r="D1679" s="79" t="s">
        <v>13</v>
      </c>
      <c r="E1679" s="354" t="s">
        <v>1528</v>
      </c>
      <c r="F1679" s="13">
        <v>1182</v>
      </c>
      <c r="G1679" s="34">
        <v>43454</v>
      </c>
      <c r="H1679" s="27">
        <v>43448</v>
      </c>
      <c r="I1679" s="24">
        <v>1192</v>
      </c>
    </row>
    <row r="1680" spans="1:9" x14ac:dyDescent="0.3">
      <c r="A1680" s="13">
        <v>454496</v>
      </c>
      <c r="B1680" s="350">
        <v>425419</v>
      </c>
      <c r="C1680" s="351" t="s">
        <v>475</v>
      </c>
      <c r="D1680" s="351" t="s">
        <v>13</v>
      </c>
      <c r="E1680" s="355" t="s">
        <v>1529</v>
      </c>
      <c r="F1680" s="271">
        <v>909</v>
      </c>
      <c r="G1680" s="274">
        <v>43457</v>
      </c>
      <c r="H1680" s="27">
        <v>43448</v>
      </c>
      <c r="I1680" s="24">
        <v>783</v>
      </c>
    </row>
    <row r="1681" spans="1:9" x14ac:dyDescent="0.3">
      <c r="A1681" s="13">
        <v>454496</v>
      </c>
      <c r="B1681" s="350">
        <v>425419</v>
      </c>
      <c r="C1681" s="351" t="s">
        <v>475</v>
      </c>
      <c r="D1681" s="351" t="s">
        <v>13</v>
      </c>
      <c r="E1681" s="355" t="s">
        <v>1530</v>
      </c>
      <c r="F1681" s="271">
        <v>762</v>
      </c>
      <c r="G1681" s="274">
        <v>43457</v>
      </c>
      <c r="H1681" s="27">
        <v>43448</v>
      </c>
      <c r="I1681" s="24">
        <v>725</v>
      </c>
    </row>
    <row r="1682" spans="1:9" x14ac:dyDescent="0.3">
      <c r="A1682" s="271">
        <v>454496</v>
      </c>
      <c r="B1682" s="84">
        <v>425419</v>
      </c>
      <c r="C1682" s="79" t="s">
        <v>475</v>
      </c>
      <c r="D1682" s="79" t="s">
        <v>13</v>
      </c>
      <c r="E1682" s="354" t="s">
        <v>1531</v>
      </c>
      <c r="F1682" s="13">
        <v>2290</v>
      </c>
      <c r="G1682" s="34">
        <v>43454</v>
      </c>
      <c r="H1682" s="328">
        <v>43453</v>
      </c>
      <c r="I1682" s="24">
        <v>2301</v>
      </c>
    </row>
    <row r="1683" spans="1:9" x14ac:dyDescent="0.3">
      <c r="A1683" s="271">
        <v>454496</v>
      </c>
      <c r="B1683" s="350">
        <v>425419</v>
      </c>
      <c r="C1683" s="351" t="s">
        <v>475</v>
      </c>
      <c r="D1683" s="351" t="s">
        <v>13</v>
      </c>
      <c r="E1683" s="355" t="s">
        <v>1532</v>
      </c>
      <c r="F1683" s="271">
        <v>1909</v>
      </c>
      <c r="G1683" s="274">
        <v>43457</v>
      </c>
      <c r="H1683" s="328">
        <v>43453</v>
      </c>
      <c r="I1683" s="24">
        <v>1916</v>
      </c>
    </row>
    <row r="1684" spans="1:9" x14ac:dyDescent="0.3">
      <c r="A1684" s="13">
        <v>454496</v>
      </c>
      <c r="B1684" s="350">
        <v>425419</v>
      </c>
      <c r="C1684" s="351" t="s">
        <v>475</v>
      </c>
      <c r="D1684" s="351" t="s">
        <v>13</v>
      </c>
      <c r="E1684" s="355" t="s">
        <v>1533</v>
      </c>
      <c r="F1684" s="271">
        <v>1471</v>
      </c>
      <c r="G1684" s="274">
        <v>43457</v>
      </c>
      <c r="H1684" s="27">
        <v>43448</v>
      </c>
      <c r="I1684" s="24">
        <v>1478</v>
      </c>
    </row>
    <row r="1685" spans="1:9" x14ac:dyDescent="0.3">
      <c r="A1685" s="271">
        <v>454496</v>
      </c>
      <c r="B1685" s="26">
        <v>425419</v>
      </c>
      <c r="C1685" s="26" t="s">
        <v>475</v>
      </c>
      <c r="D1685" s="24" t="s">
        <v>19</v>
      </c>
      <c r="E1685" s="60" t="s">
        <v>1534</v>
      </c>
      <c r="F1685" s="358">
        <v>839</v>
      </c>
      <c r="G1685" s="27">
        <v>43424</v>
      </c>
      <c r="H1685" s="328">
        <v>43453</v>
      </c>
      <c r="I1685" s="24">
        <v>839</v>
      </c>
    </row>
    <row r="1686" spans="1:9" x14ac:dyDescent="0.3">
      <c r="A1686" s="271">
        <v>454496</v>
      </c>
      <c r="B1686" s="26">
        <v>425419</v>
      </c>
      <c r="C1686" s="26" t="s">
        <v>475</v>
      </c>
      <c r="D1686" s="24" t="s">
        <v>306</v>
      </c>
      <c r="E1686" s="60" t="s">
        <v>1535</v>
      </c>
      <c r="F1686" s="26">
        <v>453</v>
      </c>
      <c r="G1686" s="27">
        <v>43423</v>
      </c>
      <c r="H1686" s="328">
        <v>43453</v>
      </c>
      <c r="I1686" s="24">
        <v>453</v>
      </c>
    </row>
    <row r="1687" spans="1:9" x14ac:dyDescent="0.3">
      <c r="A1687" s="24">
        <v>454496</v>
      </c>
      <c r="B1687" s="79">
        <v>425419</v>
      </c>
      <c r="C1687" s="79" t="s">
        <v>475</v>
      </c>
      <c r="D1687" s="79" t="s">
        <v>481</v>
      </c>
      <c r="E1687" s="98" t="s">
        <v>1536</v>
      </c>
      <c r="F1687" s="79">
        <v>212</v>
      </c>
      <c r="G1687" s="81">
        <v>43426</v>
      </c>
      <c r="H1687" s="27">
        <v>43417</v>
      </c>
      <c r="I1687" s="24">
        <v>212</v>
      </c>
    </row>
    <row r="1688" spans="1:9" x14ac:dyDescent="0.3">
      <c r="A1688" s="24">
        <v>454496</v>
      </c>
      <c r="B1688" s="79">
        <v>425419</v>
      </c>
      <c r="C1688" s="79" t="s">
        <v>475</v>
      </c>
      <c r="D1688" s="79" t="s">
        <v>481</v>
      </c>
      <c r="E1688" s="98" t="s">
        <v>1537</v>
      </c>
      <c r="F1688" s="79">
        <v>274</v>
      </c>
      <c r="G1688" s="81">
        <v>43426</v>
      </c>
      <c r="H1688" s="27">
        <v>43417</v>
      </c>
      <c r="I1688" s="24">
        <v>275</v>
      </c>
    </row>
    <row r="1689" spans="1:9" x14ac:dyDescent="0.3">
      <c r="A1689" s="13">
        <v>454496</v>
      </c>
      <c r="B1689" s="79">
        <v>425419</v>
      </c>
      <c r="C1689" s="79" t="s">
        <v>475</v>
      </c>
      <c r="D1689" s="79" t="s">
        <v>481</v>
      </c>
      <c r="E1689" s="98" t="s">
        <v>1538</v>
      </c>
      <c r="F1689" s="79">
        <v>640</v>
      </c>
      <c r="G1689" s="81">
        <v>43426</v>
      </c>
      <c r="H1689" s="27">
        <v>43420</v>
      </c>
      <c r="I1689" s="24">
        <v>644</v>
      </c>
    </row>
    <row r="1690" spans="1:9" x14ac:dyDescent="0.3">
      <c r="A1690" s="13">
        <v>454496</v>
      </c>
      <c r="B1690" s="79">
        <v>425419</v>
      </c>
      <c r="C1690" s="79" t="s">
        <v>475</v>
      </c>
      <c r="D1690" s="79" t="s">
        <v>481</v>
      </c>
      <c r="E1690" s="98" t="s">
        <v>1539</v>
      </c>
      <c r="F1690" s="79">
        <v>1024</v>
      </c>
      <c r="G1690" s="81">
        <v>43426</v>
      </c>
      <c r="H1690" s="27">
        <v>43420</v>
      </c>
      <c r="I1690" s="24">
        <v>1030</v>
      </c>
    </row>
    <row r="1691" spans="1:9" x14ac:dyDescent="0.3">
      <c r="A1691" s="13">
        <v>454496</v>
      </c>
      <c r="B1691" s="79">
        <v>425419</v>
      </c>
      <c r="C1691" s="79" t="s">
        <v>475</v>
      </c>
      <c r="D1691" s="79" t="s">
        <v>13</v>
      </c>
      <c r="E1691" s="98" t="s">
        <v>1540</v>
      </c>
      <c r="F1691" s="79">
        <v>3272</v>
      </c>
      <c r="G1691" s="81">
        <v>43426</v>
      </c>
      <c r="H1691" s="27">
        <v>43420</v>
      </c>
      <c r="I1691" s="24">
        <v>3274</v>
      </c>
    </row>
    <row r="1692" spans="1:9" x14ac:dyDescent="0.3">
      <c r="A1692" s="13">
        <v>454496</v>
      </c>
      <c r="B1692" s="79">
        <v>425419</v>
      </c>
      <c r="C1692" s="79" t="s">
        <v>475</v>
      </c>
      <c r="D1692" s="79" t="s">
        <v>13</v>
      </c>
      <c r="E1692" s="98" t="s">
        <v>1541</v>
      </c>
      <c r="F1692" s="79">
        <v>4286</v>
      </c>
      <c r="G1692" s="81">
        <v>43426</v>
      </c>
      <c r="H1692" s="27">
        <v>43420</v>
      </c>
      <c r="I1692" s="24">
        <v>4306</v>
      </c>
    </row>
    <row r="1693" spans="1:9" x14ac:dyDescent="0.3">
      <c r="A1693" s="13">
        <v>454496</v>
      </c>
      <c r="B1693" s="79">
        <v>425419</v>
      </c>
      <c r="C1693" s="79" t="s">
        <v>475</v>
      </c>
      <c r="D1693" s="79" t="s">
        <v>13</v>
      </c>
      <c r="E1693" s="98" t="s">
        <v>1542</v>
      </c>
      <c r="F1693" s="13">
        <v>2079</v>
      </c>
      <c r="G1693" s="34">
        <v>43426</v>
      </c>
      <c r="H1693" s="27">
        <v>43419</v>
      </c>
      <c r="I1693" s="24">
        <v>2079</v>
      </c>
    </row>
    <row r="1694" spans="1:9" x14ac:dyDescent="0.3">
      <c r="A1694" s="13">
        <v>454496</v>
      </c>
      <c r="B1694" s="20">
        <v>425419</v>
      </c>
      <c r="C1694" s="20" t="s">
        <v>475</v>
      </c>
      <c r="D1694" s="20" t="s">
        <v>13</v>
      </c>
      <c r="E1694" s="265" t="s">
        <v>1543</v>
      </c>
      <c r="F1694" s="8">
        <v>1622</v>
      </c>
      <c r="G1694" s="12">
        <v>43429</v>
      </c>
      <c r="H1694" s="27">
        <v>43420</v>
      </c>
      <c r="I1694" s="24">
        <v>1634</v>
      </c>
    </row>
    <row r="1695" spans="1:9" x14ac:dyDescent="0.3">
      <c r="A1695" s="13">
        <v>454496</v>
      </c>
      <c r="B1695" s="20">
        <v>425419</v>
      </c>
      <c r="C1695" s="20" t="s">
        <v>475</v>
      </c>
      <c r="D1695" s="20" t="s">
        <v>13</v>
      </c>
      <c r="E1695" s="265" t="s">
        <v>1544</v>
      </c>
      <c r="F1695" s="8">
        <v>1343</v>
      </c>
      <c r="G1695" s="12">
        <v>43429</v>
      </c>
      <c r="H1695" s="27">
        <v>43421</v>
      </c>
      <c r="I1695" s="24">
        <v>1352</v>
      </c>
    </row>
    <row r="1696" spans="1:9" x14ac:dyDescent="0.3">
      <c r="A1696" s="8">
        <v>454496</v>
      </c>
      <c r="B1696" s="79">
        <v>425419</v>
      </c>
      <c r="C1696" s="79" t="s">
        <v>475</v>
      </c>
      <c r="D1696" s="79" t="s">
        <v>13</v>
      </c>
      <c r="E1696" s="98" t="s">
        <v>1545</v>
      </c>
      <c r="F1696" s="13">
        <v>4466</v>
      </c>
      <c r="G1696" s="34">
        <v>43426</v>
      </c>
      <c r="H1696" s="11">
        <v>43425</v>
      </c>
      <c r="I1696" s="24">
        <v>4466</v>
      </c>
    </row>
    <row r="1697" spans="1:9" x14ac:dyDescent="0.3">
      <c r="A1697" s="8">
        <v>454496</v>
      </c>
      <c r="B1697" s="20">
        <v>425419</v>
      </c>
      <c r="C1697" s="20" t="s">
        <v>475</v>
      </c>
      <c r="D1697" s="20" t="s">
        <v>13</v>
      </c>
      <c r="E1697" s="265" t="s">
        <v>1546</v>
      </c>
      <c r="F1697" s="8">
        <v>3452</v>
      </c>
      <c r="G1697" s="12">
        <v>43429</v>
      </c>
      <c r="H1697" s="11">
        <v>43425</v>
      </c>
      <c r="I1697" s="24">
        <v>3465</v>
      </c>
    </row>
    <row r="1698" spans="1:9" x14ac:dyDescent="0.3">
      <c r="A1698" s="13">
        <v>454496</v>
      </c>
      <c r="B1698" s="20">
        <v>425419</v>
      </c>
      <c r="C1698" s="20" t="s">
        <v>475</v>
      </c>
      <c r="D1698" s="20" t="s">
        <v>13</v>
      </c>
      <c r="E1698" s="265" t="s">
        <v>1547</v>
      </c>
      <c r="F1698" s="8">
        <v>2857</v>
      </c>
      <c r="G1698" s="12">
        <v>43429</v>
      </c>
      <c r="H1698" s="27">
        <v>43420</v>
      </c>
      <c r="I1698" s="24">
        <v>2870</v>
      </c>
    </row>
    <row r="1699" spans="1:9" x14ac:dyDescent="0.3">
      <c r="A1699" s="8">
        <v>454496</v>
      </c>
      <c r="B1699" s="89">
        <v>425419</v>
      </c>
      <c r="C1699" s="26" t="s">
        <v>475</v>
      </c>
      <c r="D1699" s="24" t="s">
        <v>19</v>
      </c>
      <c r="E1699" s="25" t="s">
        <v>1548</v>
      </c>
      <c r="F1699" s="24">
        <v>1260</v>
      </c>
      <c r="G1699" s="27">
        <v>43443</v>
      </c>
      <c r="H1699" s="11">
        <v>43425</v>
      </c>
      <c r="I1699" s="24">
        <v>1260</v>
      </c>
    </row>
    <row r="1700" spans="1:9" x14ac:dyDescent="0.3">
      <c r="A1700" s="8">
        <v>454496</v>
      </c>
      <c r="B1700" s="26">
        <v>425419</v>
      </c>
      <c r="C1700" s="26" t="s">
        <v>475</v>
      </c>
      <c r="D1700" s="24" t="s">
        <v>19</v>
      </c>
      <c r="E1700" s="60" t="s">
        <v>1549</v>
      </c>
      <c r="F1700" s="24">
        <v>129</v>
      </c>
      <c r="G1700" s="27">
        <v>43423</v>
      </c>
      <c r="H1700" s="11">
        <v>43425</v>
      </c>
      <c r="I1700" s="24">
        <v>129</v>
      </c>
    </row>
    <row r="1701" spans="1:9" x14ac:dyDescent="0.3">
      <c r="A1701" s="24">
        <v>454496</v>
      </c>
      <c r="B1701" s="79">
        <v>431076</v>
      </c>
      <c r="C1701" s="79" t="s">
        <v>503</v>
      </c>
      <c r="D1701" s="13" t="s">
        <v>306</v>
      </c>
      <c r="E1701" s="277" t="s">
        <v>1550</v>
      </c>
      <c r="F1701" s="79">
        <v>27</v>
      </c>
      <c r="G1701" s="34">
        <v>43444</v>
      </c>
      <c r="H1701" s="27">
        <v>43440</v>
      </c>
      <c r="I1701" s="24">
        <v>27</v>
      </c>
    </row>
    <row r="1702" spans="1:9" x14ac:dyDescent="0.3">
      <c r="A1702" s="24">
        <v>454496</v>
      </c>
      <c r="B1702" s="79">
        <v>431076</v>
      </c>
      <c r="C1702" s="79" t="s">
        <v>503</v>
      </c>
      <c r="D1702" s="79" t="s">
        <v>13</v>
      </c>
      <c r="E1702" s="317" t="s">
        <v>1551</v>
      </c>
      <c r="F1702" s="79">
        <v>124</v>
      </c>
      <c r="G1702" s="81">
        <v>43454</v>
      </c>
      <c r="H1702" s="27">
        <v>43417</v>
      </c>
      <c r="I1702" s="24">
        <v>123</v>
      </c>
    </row>
    <row r="1703" spans="1:9" x14ac:dyDescent="0.3">
      <c r="A1703" s="13">
        <v>454496</v>
      </c>
      <c r="B1703" s="79">
        <v>431076</v>
      </c>
      <c r="C1703" s="79" t="s">
        <v>503</v>
      </c>
      <c r="D1703" s="79" t="s">
        <v>481</v>
      </c>
      <c r="E1703" s="317" t="s">
        <v>1552</v>
      </c>
      <c r="F1703" s="79">
        <v>100</v>
      </c>
      <c r="G1703" s="81">
        <v>43447</v>
      </c>
      <c r="H1703" s="27">
        <v>43438</v>
      </c>
      <c r="I1703" s="24">
        <v>101</v>
      </c>
    </row>
    <row r="1704" spans="1:9" x14ac:dyDescent="0.3">
      <c r="A1704" s="13">
        <v>454496</v>
      </c>
      <c r="B1704" s="79">
        <v>431076</v>
      </c>
      <c r="C1704" s="79" t="s">
        <v>503</v>
      </c>
      <c r="D1704" s="79" t="s">
        <v>13</v>
      </c>
      <c r="E1704" s="354" t="s">
        <v>1553</v>
      </c>
      <c r="F1704" s="13">
        <v>137</v>
      </c>
      <c r="G1704" s="34">
        <v>43454</v>
      </c>
      <c r="H1704" s="27">
        <v>43448</v>
      </c>
      <c r="I1704" s="24">
        <v>137</v>
      </c>
    </row>
    <row r="1705" spans="1:9" x14ac:dyDescent="0.3">
      <c r="A1705" s="13">
        <v>454496</v>
      </c>
      <c r="B1705" s="351">
        <v>431076</v>
      </c>
      <c r="C1705" s="351" t="s">
        <v>503</v>
      </c>
      <c r="D1705" s="351" t="s">
        <v>13</v>
      </c>
      <c r="E1705" s="355" t="s">
        <v>1554</v>
      </c>
      <c r="F1705" s="271">
        <v>135</v>
      </c>
      <c r="G1705" s="274">
        <v>43457</v>
      </c>
      <c r="H1705" s="27">
        <v>43441</v>
      </c>
      <c r="I1705" s="24">
        <v>136</v>
      </c>
    </row>
    <row r="1706" spans="1:9" x14ac:dyDescent="0.3">
      <c r="A1706" s="13">
        <v>454496</v>
      </c>
      <c r="B1706" s="351">
        <v>431076</v>
      </c>
      <c r="C1706" s="351" t="s">
        <v>503</v>
      </c>
      <c r="D1706" s="351" t="s">
        <v>13</v>
      </c>
      <c r="E1706" s="355" t="s">
        <v>1555</v>
      </c>
      <c r="F1706" s="271">
        <v>231</v>
      </c>
      <c r="G1706" s="274">
        <v>43457</v>
      </c>
      <c r="H1706" s="27">
        <v>43448</v>
      </c>
      <c r="I1706" s="24">
        <v>232</v>
      </c>
    </row>
    <row r="1707" spans="1:9" x14ac:dyDescent="0.3">
      <c r="A1707" s="271">
        <v>454496</v>
      </c>
      <c r="B1707" s="79">
        <v>431076</v>
      </c>
      <c r="C1707" s="79" t="s">
        <v>503</v>
      </c>
      <c r="D1707" s="79" t="s">
        <v>13</v>
      </c>
      <c r="E1707" s="317" t="s">
        <v>1556</v>
      </c>
      <c r="F1707" s="79">
        <v>74</v>
      </c>
      <c r="G1707" s="81">
        <v>43454</v>
      </c>
      <c r="H1707" s="328">
        <v>43453</v>
      </c>
      <c r="I1707" s="24">
        <v>71</v>
      </c>
    </row>
    <row r="1708" spans="1:9" x14ac:dyDescent="0.3">
      <c r="A1708" s="271">
        <v>454496</v>
      </c>
      <c r="B1708" s="79">
        <v>431076</v>
      </c>
      <c r="C1708" s="79" t="s">
        <v>503</v>
      </c>
      <c r="D1708" s="79" t="s">
        <v>481</v>
      </c>
      <c r="E1708" s="98" t="s">
        <v>1557</v>
      </c>
      <c r="F1708" s="79">
        <v>384</v>
      </c>
      <c r="G1708" s="81">
        <v>43426</v>
      </c>
      <c r="H1708" s="328">
        <v>43453</v>
      </c>
      <c r="I1708" s="24">
        <v>386</v>
      </c>
    </row>
    <row r="1709" spans="1:9" x14ac:dyDescent="0.3">
      <c r="A1709" s="13">
        <v>454496</v>
      </c>
      <c r="B1709" s="79">
        <v>431076</v>
      </c>
      <c r="C1709" s="79" t="s">
        <v>503</v>
      </c>
      <c r="D1709" s="79" t="s">
        <v>481</v>
      </c>
      <c r="E1709" s="98" t="s">
        <v>1558</v>
      </c>
      <c r="F1709" s="79">
        <v>115</v>
      </c>
      <c r="G1709" s="81">
        <v>43426</v>
      </c>
      <c r="H1709" s="27">
        <v>43448</v>
      </c>
      <c r="I1709" s="24">
        <v>115</v>
      </c>
    </row>
    <row r="1710" spans="1:9" x14ac:dyDescent="0.3">
      <c r="A1710" s="13">
        <v>454496</v>
      </c>
      <c r="B1710" s="79">
        <v>431076</v>
      </c>
      <c r="C1710" s="79" t="s">
        <v>503</v>
      </c>
      <c r="D1710" s="79" t="s">
        <v>13</v>
      </c>
      <c r="E1710" s="98" t="s">
        <v>1559</v>
      </c>
      <c r="F1710" s="13">
        <v>603</v>
      </c>
      <c r="G1710" s="34">
        <v>43426</v>
      </c>
      <c r="H1710" s="27">
        <v>43420</v>
      </c>
      <c r="I1710" s="24">
        <v>606</v>
      </c>
    </row>
    <row r="1711" spans="1:9" x14ac:dyDescent="0.3">
      <c r="A1711" s="13">
        <v>454496</v>
      </c>
      <c r="B1711" s="20">
        <v>431076</v>
      </c>
      <c r="C1711" s="20" t="s">
        <v>503</v>
      </c>
      <c r="D1711" s="20" t="s">
        <v>13</v>
      </c>
      <c r="E1711" s="265" t="s">
        <v>1560</v>
      </c>
      <c r="F1711" s="8">
        <v>659</v>
      </c>
      <c r="G1711" s="12">
        <v>43429</v>
      </c>
      <c r="H1711" s="27">
        <v>43420</v>
      </c>
      <c r="I1711" s="24">
        <v>661</v>
      </c>
    </row>
    <row r="1712" spans="1:9" x14ac:dyDescent="0.3">
      <c r="A1712" s="13">
        <v>454496</v>
      </c>
      <c r="B1712" s="20">
        <v>431076</v>
      </c>
      <c r="C1712" s="20" t="s">
        <v>503</v>
      </c>
      <c r="D1712" s="20" t="s">
        <v>13</v>
      </c>
      <c r="E1712" s="265" t="s">
        <v>1561</v>
      </c>
      <c r="F1712" s="8">
        <v>737</v>
      </c>
      <c r="G1712" s="12">
        <v>43429</v>
      </c>
      <c r="H1712" s="27">
        <v>43420</v>
      </c>
      <c r="I1712" s="24">
        <v>740</v>
      </c>
    </row>
    <row r="1713" spans="1:9" x14ac:dyDescent="0.3">
      <c r="A1713" s="8">
        <v>454496</v>
      </c>
      <c r="B1713" s="79">
        <v>431076</v>
      </c>
      <c r="C1713" s="79" t="s">
        <v>503</v>
      </c>
      <c r="D1713" s="79" t="s">
        <v>13</v>
      </c>
      <c r="E1713" s="98" t="s">
        <v>1562</v>
      </c>
      <c r="F1713" s="79">
        <v>235</v>
      </c>
      <c r="G1713" s="81">
        <v>43426</v>
      </c>
      <c r="H1713" s="11">
        <v>43425</v>
      </c>
      <c r="I1713" s="24">
        <v>236</v>
      </c>
    </row>
    <row r="1714" spans="1:9" x14ac:dyDescent="0.3">
      <c r="A1714" s="8">
        <v>454496</v>
      </c>
      <c r="B1714" s="79">
        <v>431076</v>
      </c>
      <c r="C1714" s="79" t="s">
        <v>503</v>
      </c>
      <c r="D1714" s="79" t="s">
        <v>481</v>
      </c>
      <c r="E1714" s="98" t="s">
        <v>1563</v>
      </c>
      <c r="F1714" s="79">
        <v>100</v>
      </c>
      <c r="G1714" s="81">
        <v>43426</v>
      </c>
      <c r="H1714" s="11">
        <v>43425</v>
      </c>
      <c r="I1714" s="24">
        <v>103</v>
      </c>
    </row>
    <row r="1715" spans="1:9" x14ac:dyDescent="0.3">
      <c r="A1715" s="13">
        <v>454496</v>
      </c>
      <c r="B1715" s="79">
        <v>431076</v>
      </c>
      <c r="C1715" s="79" t="s">
        <v>503</v>
      </c>
      <c r="D1715" s="79" t="s">
        <v>481</v>
      </c>
      <c r="E1715" s="98" t="s">
        <v>1564</v>
      </c>
      <c r="F1715" s="79">
        <v>141</v>
      </c>
      <c r="G1715" s="81">
        <v>43426</v>
      </c>
      <c r="H1715" s="27">
        <v>43420</v>
      </c>
      <c r="I1715" s="24">
        <v>145</v>
      </c>
    </row>
    <row r="1716" spans="1:9" x14ac:dyDescent="0.3">
      <c r="A1716" s="13">
        <v>454496</v>
      </c>
      <c r="B1716" s="79">
        <v>431076</v>
      </c>
      <c r="C1716" s="79" t="s">
        <v>503</v>
      </c>
      <c r="D1716" s="79" t="s">
        <v>13</v>
      </c>
      <c r="E1716" s="98" t="s">
        <v>1565</v>
      </c>
      <c r="F1716" s="79">
        <v>335</v>
      </c>
      <c r="G1716" s="81">
        <v>43426</v>
      </c>
      <c r="H1716" s="27">
        <v>43420</v>
      </c>
      <c r="I1716" s="24">
        <v>345</v>
      </c>
    </row>
    <row r="1717" spans="1:9" x14ac:dyDescent="0.3">
      <c r="A1717" s="13">
        <v>454496</v>
      </c>
      <c r="B1717" s="79">
        <v>431076</v>
      </c>
      <c r="C1717" s="79" t="s">
        <v>503</v>
      </c>
      <c r="D1717" s="79" t="s">
        <v>13</v>
      </c>
      <c r="E1717" s="98" t="s">
        <v>1566</v>
      </c>
      <c r="F1717" s="79">
        <v>31</v>
      </c>
      <c r="G1717" s="34">
        <v>43426</v>
      </c>
      <c r="H1717" s="27">
        <v>43420</v>
      </c>
      <c r="I1717" s="24">
        <v>31</v>
      </c>
    </row>
    <row r="1718" spans="1:9" x14ac:dyDescent="0.3">
      <c r="A1718" s="13">
        <v>454496</v>
      </c>
      <c r="B1718" s="20">
        <v>431076</v>
      </c>
      <c r="C1718" s="20" t="s">
        <v>503</v>
      </c>
      <c r="D1718" s="20" t="s">
        <v>13</v>
      </c>
      <c r="E1718" s="265" t="s">
        <v>1567</v>
      </c>
      <c r="F1718" s="20">
        <v>100</v>
      </c>
      <c r="G1718" s="12">
        <v>43429</v>
      </c>
      <c r="H1718" s="27">
        <v>43420</v>
      </c>
      <c r="I1718" s="24">
        <v>104</v>
      </c>
    </row>
    <row r="1719" spans="1:9" x14ac:dyDescent="0.3">
      <c r="A1719" s="13">
        <v>454496</v>
      </c>
      <c r="B1719" s="20">
        <v>431076</v>
      </c>
      <c r="C1719" s="20" t="s">
        <v>503</v>
      </c>
      <c r="D1719" s="20" t="s">
        <v>13</v>
      </c>
      <c r="E1719" s="265" t="s">
        <v>1568</v>
      </c>
      <c r="F1719" s="8">
        <v>155</v>
      </c>
      <c r="G1719" s="12">
        <v>43429</v>
      </c>
      <c r="H1719" s="27">
        <v>43420</v>
      </c>
      <c r="I1719" s="24">
        <v>158</v>
      </c>
    </row>
    <row r="1720" spans="1:9" x14ac:dyDescent="0.3">
      <c r="A1720" s="8">
        <v>454496</v>
      </c>
      <c r="B1720" s="359">
        <v>425452</v>
      </c>
      <c r="C1720" s="330" t="s">
        <v>475</v>
      </c>
      <c r="D1720" s="330" t="s">
        <v>306</v>
      </c>
      <c r="E1720" s="360" t="s">
        <v>1569</v>
      </c>
      <c r="F1720" s="330">
        <v>44</v>
      </c>
      <c r="G1720" s="328">
        <v>43459</v>
      </c>
      <c r="H1720" s="11">
        <v>43425</v>
      </c>
      <c r="I1720" s="24">
        <v>44</v>
      </c>
    </row>
    <row r="1721" spans="1:9" x14ac:dyDescent="0.3">
      <c r="A1721" s="8">
        <v>454496</v>
      </c>
      <c r="B1721" s="89">
        <v>425452</v>
      </c>
      <c r="C1721" s="24" t="s">
        <v>475</v>
      </c>
      <c r="D1721" s="24" t="s">
        <v>19</v>
      </c>
      <c r="E1721" s="60" t="s">
        <v>1570</v>
      </c>
      <c r="F1721" s="24">
        <v>75</v>
      </c>
      <c r="G1721" s="27">
        <v>43459</v>
      </c>
      <c r="H1721" s="11">
        <v>43425</v>
      </c>
      <c r="I1721" s="24">
        <v>75</v>
      </c>
    </row>
    <row r="1722" spans="1:9" x14ac:dyDescent="0.3">
      <c r="A1722" s="279"/>
      <c r="B1722" s="89">
        <v>425452</v>
      </c>
      <c r="C1722" s="24" t="s">
        <v>475</v>
      </c>
      <c r="D1722" s="24" t="s">
        <v>13</v>
      </c>
      <c r="E1722" s="60" t="s">
        <v>1571</v>
      </c>
      <c r="F1722" s="24">
        <v>1778</v>
      </c>
      <c r="G1722" s="27">
        <v>43458</v>
      </c>
      <c r="H1722" s="281"/>
      <c r="I1722" s="24">
        <v>1811</v>
      </c>
    </row>
    <row r="1723" spans="1:9" x14ac:dyDescent="0.3">
      <c r="A1723" s="330">
        <v>454496</v>
      </c>
      <c r="B1723" s="89">
        <v>425452</v>
      </c>
      <c r="C1723" s="24" t="s">
        <v>475</v>
      </c>
      <c r="D1723" s="24" t="s">
        <v>13</v>
      </c>
      <c r="E1723" s="60" t="s">
        <v>1572</v>
      </c>
      <c r="F1723" s="24">
        <v>1353</v>
      </c>
      <c r="G1723" s="27">
        <v>43457</v>
      </c>
      <c r="H1723" s="328">
        <v>43454</v>
      </c>
      <c r="I1723" s="24">
        <v>1378</v>
      </c>
    </row>
    <row r="1724" spans="1:9" x14ac:dyDescent="0.3">
      <c r="A1724" s="24">
        <v>454496</v>
      </c>
      <c r="B1724" s="89">
        <v>425452</v>
      </c>
      <c r="C1724" s="24" t="s">
        <v>475</v>
      </c>
      <c r="D1724" s="24" t="s">
        <v>19</v>
      </c>
      <c r="E1724" s="60" t="s">
        <v>1573</v>
      </c>
      <c r="F1724" s="24">
        <v>129</v>
      </c>
      <c r="G1724" s="27">
        <v>43459</v>
      </c>
      <c r="H1724" s="27">
        <v>43454</v>
      </c>
      <c r="I1724" s="24">
        <v>129</v>
      </c>
    </row>
    <row r="1725" spans="1:9" x14ac:dyDescent="0.3">
      <c r="A1725" s="24">
        <v>454496</v>
      </c>
      <c r="B1725" s="89">
        <v>425452</v>
      </c>
      <c r="C1725" s="24" t="s">
        <v>475</v>
      </c>
      <c r="D1725" s="24" t="s">
        <v>19</v>
      </c>
      <c r="E1725" s="60" t="s">
        <v>1574</v>
      </c>
      <c r="F1725" s="24">
        <v>12</v>
      </c>
      <c r="G1725" s="27">
        <v>43459</v>
      </c>
      <c r="H1725" s="27">
        <v>43454</v>
      </c>
      <c r="I1725" s="24">
        <v>12</v>
      </c>
    </row>
    <row r="1726" spans="1:9" x14ac:dyDescent="0.3">
      <c r="A1726" s="24">
        <v>454496</v>
      </c>
      <c r="B1726" s="89">
        <v>425469</v>
      </c>
      <c r="C1726" s="26" t="s">
        <v>475</v>
      </c>
      <c r="D1726" s="26" t="s">
        <v>306</v>
      </c>
      <c r="E1726" s="60" t="s">
        <v>1575</v>
      </c>
      <c r="F1726" s="26">
        <v>65</v>
      </c>
      <c r="G1726" s="27">
        <v>43440</v>
      </c>
      <c r="H1726" s="27">
        <v>43454</v>
      </c>
      <c r="I1726" s="24">
        <v>65</v>
      </c>
    </row>
    <row r="1727" spans="1:9" x14ac:dyDescent="0.3">
      <c r="A1727" s="24">
        <v>454496</v>
      </c>
      <c r="B1727" s="89">
        <v>425469</v>
      </c>
      <c r="C1727" s="26" t="s">
        <v>475</v>
      </c>
      <c r="D1727" s="26" t="s">
        <v>481</v>
      </c>
      <c r="E1727" s="25" t="s">
        <v>1576</v>
      </c>
      <c r="F1727" s="26">
        <v>104</v>
      </c>
      <c r="G1727" s="90">
        <v>43447</v>
      </c>
      <c r="H1727" s="27">
        <v>43454</v>
      </c>
      <c r="I1727" s="24">
        <v>106</v>
      </c>
    </row>
    <row r="1728" spans="1:9" x14ac:dyDescent="0.3">
      <c r="A1728" s="24">
        <v>454496</v>
      </c>
      <c r="B1728" s="89">
        <v>425469</v>
      </c>
      <c r="C1728" s="26" t="s">
        <v>475</v>
      </c>
      <c r="D1728" s="26" t="s">
        <v>13</v>
      </c>
      <c r="E1728" s="361" t="s">
        <v>1577</v>
      </c>
      <c r="F1728" s="24">
        <v>1427</v>
      </c>
      <c r="G1728" s="27">
        <v>43454</v>
      </c>
      <c r="H1728" s="27">
        <v>43454</v>
      </c>
      <c r="I1728" s="24">
        <v>1427</v>
      </c>
    </row>
    <row r="1729" spans="1:9" x14ac:dyDescent="0.3">
      <c r="A1729" s="279"/>
      <c r="B1729" s="89">
        <v>425469</v>
      </c>
      <c r="C1729" s="26" t="s">
        <v>475</v>
      </c>
      <c r="D1729" s="26" t="s">
        <v>13</v>
      </c>
      <c r="E1729" s="361" t="s">
        <v>1578</v>
      </c>
      <c r="F1729" s="24">
        <v>1101</v>
      </c>
      <c r="G1729" s="27">
        <v>43457</v>
      </c>
      <c r="H1729" s="281"/>
      <c r="I1729" s="24">
        <v>1101</v>
      </c>
    </row>
    <row r="1730" spans="1:9" x14ac:dyDescent="0.3">
      <c r="A1730" s="24">
        <v>454496</v>
      </c>
      <c r="B1730" s="89">
        <v>425469</v>
      </c>
      <c r="C1730" s="26" t="s">
        <v>475</v>
      </c>
      <c r="D1730" s="26" t="s">
        <v>13</v>
      </c>
      <c r="E1730" s="361" t="s">
        <v>1579</v>
      </c>
      <c r="F1730" s="24">
        <v>889</v>
      </c>
      <c r="G1730" s="27">
        <v>43457</v>
      </c>
      <c r="H1730" s="27">
        <v>43438</v>
      </c>
      <c r="I1730" s="24">
        <v>889</v>
      </c>
    </row>
    <row r="1731" spans="1:9" x14ac:dyDescent="0.3">
      <c r="A1731" s="24">
        <v>454496</v>
      </c>
      <c r="B1731" s="89">
        <v>425469</v>
      </c>
      <c r="C1731" s="26" t="s">
        <v>475</v>
      </c>
      <c r="D1731" s="26" t="s">
        <v>13</v>
      </c>
      <c r="E1731" s="361" t="s">
        <v>1580</v>
      </c>
      <c r="F1731" s="26">
        <v>1225</v>
      </c>
      <c r="G1731" s="90">
        <v>43454</v>
      </c>
      <c r="H1731" s="27">
        <v>43441</v>
      </c>
      <c r="I1731" s="24">
        <v>1225</v>
      </c>
    </row>
    <row r="1732" spans="1:9" x14ac:dyDescent="0.3">
      <c r="A1732" s="24">
        <v>454496</v>
      </c>
      <c r="B1732" s="89">
        <v>425469</v>
      </c>
      <c r="C1732" s="26" t="s">
        <v>475</v>
      </c>
      <c r="D1732" s="26" t="s">
        <v>481</v>
      </c>
      <c r="E1732" s="25" t="s">
        <v>1581</v>
      </c>
      <c r="F1732" s="26">
        <v>282</v>
      </c>
      <c r="G1732" s="90">
        <v>43447</v>
      </c>
      <c r="H1732" s="27">
        <v>43448</v>
      </c>
      <c r="I1732" s="24">
        <v>288</v>
      </c>
    </row>
    <row r="1733" spans="1:9" x14ac:dyDescent="0.3">
      <c r="A1733" s="24">
        <v>454496</v>
      </c>
      <c r="B1733" s="26">
        <v>425469</v>
      </c>
      <c r="C1733" s="26" t="s">
        <v>475</v>
      </c>
      <c r="D1733" s="24" t="s">
        <v>306</v>
      </c>
      <c r="E1733" s="60" t="s">
        <v>1582</v>
      </c>
      <c r="F1733" s="26">
        <v>143</v>
      </c>
      <c r="G1733" s="27">
        <v>43423</v>
      </c>
      <c r="H1733" s="27">
        <v>43453</v>
      </c>
      <c r="I1733" s="24">
        <v>143</v>
      </c>
    </row>
    <row r="1734" spans="1:9" x14ac:dyDescent="0.3">
      <c r="A1734" s="24">
        <v>454496</v>
      </c>
      <c r="B1734" s="26">
        <v>425469</v>
      </c>
      <c r="C1734" s="26" t="s">
        <v>475</v>
      </c>
      <c r="D1734" s="24" t="s">
        <v>19</v>
      </c>
      <c r="E1734" s="323" t="s">
        <v>1583</v>
      </c>
      <c r="F1734" s="26">
        <v>69</v>
      </c>
      <c r="G1734" s="27">
        <v>43424</v>
      </c>
      <c r="H1734" s="27">
        <v>43453</v>
      </c>
      <c r="I1734" s="24">
        <v>69</v>
      </c>
    </row>
    <row r="1735" spans="1:9" x14ac:dyDescent="0.3">
      <c r="A1735" s="24">
        <v>454496</v>
      </c>
      <c r="B1735" s="26">
        <v>425469</v>
      </c>
      <c r="C1735" s="26" t="s">
        <v>475</v>
      </c>
      <c r="D1735" s="26" t="s">
        <v>481</v>
      </c>
      <c r="E1735" s="60" t="s">
        <v>1584</v>
      </c>
      <c r="F1735" s="26">
        <v>547</v>
      </c>
      <c r="G1735" s="90">
        <v>43426</v>
      </c>
      <c r="H1735" s="27">
        <v>43448</v>
      </c>
      <c r="I1735" s="24">
        <v>558</v>
      </c>
    </row>
    <row r="1736" spans="1:9" x14ac:dyDescent="0.3">
      <c r="A1736" s="24">
        <v>454496</v>
      </c>
      <c r="B1736" s="26">
        <v>425469</v>
      </c>
      <c r="C1736" s="26" t="s">
        <v>475</v>
      </c>
      <c r="D1736" s="26" t="s">
        <v>13</v>
      </c>
      <c r="E1736" s="60" t="s">
        <v>1585</v>
      </c>
      <c r="F1736" s="26">
        <v>2631</v>
      </c>
      <c r="G1736" s="90">
        <v>43426</v>
      </c>
      <c r="H1736" s="27">
        <v>43441</v>
      </c>
      <c r="I1736" s="24">
        <v>2682</v>
      </c>
    </row>
    <row r="1737" spans="1:9" x14ac:dyDescent="0.3">
      <c r="A1737" s="24">
        <v>454496</v>
      </c>
      <c r="B1737" s="26">
        <v>425469</v>
      </c>
      <c r="C1737" s="26" t="s">
        <v>475</v>
      </c>
      <c r="D1737" s="26" t="s">
        <v>13</v>
      </c>
      <c r="E1737" s="60" t="s">
        <v>1586</v>
      </c>
      <c r="F1737" s="24">
        <v>2357</v>
      </c>
      <c r="G1737" s="27">
        <v>43426</v>
      </c>
      <c r="H1737" s="27">
        <v>43417</v>
      </c>
      <c r="I1737" s="24">
        <v>2401</v>
      </c>
    </row>
    <row r="1738" spans="1:9" x14ac:dyDescent="0.3">
      <c r="A1738" s="24">
        <v>454496</v>
      </c>
      <c r="B1738" s="62">
        <v>425469</v>
      </c>
      <c r="C1738" s="62" t="s">
        <v>475</v>
      </c>
      <c r="D1738" s="62" t="s">
        <v>13</v>
      </c>
      <c r="E1738" s="15" t="s">
        <v>1587</v>
      </c>
      <c r="F1738" s="9">
        <v>1949</v>
      </c>
      <c r="G1738" s="11">
        <v>43429</v>
      </c>
      <c r="H1738" s="27">
        <v>43417</v>
      </c>
      <c r="I1738" s="24">
        <v>1949</v>
      </c>
    </row>
    <row r="1739" spans="1:9" x14ac:dyDescent="0.3">
      <c r="A1739" s="24">
        <v>454496</v>
      </c>
      <c r="B1739" s="62">
        <v>425469</v>
      </c>
      <c r="C1739" s="62" t="s">
        <v>475</v>
      </c>
      <c r="D1739" s="62" t="s">
        <v>13</v>
      </c>
      <c r="E1739" s="15" t="s">
        <v>1588</v>
      </c>
      <c r="F1739" s="9">
        <v>1504</v>
      </c>
      <c r="G1739" s="11">
        <v>43429</v>
      </c>
      <c r="H1739" s="27">
        <v>43420</v>
      </c>
      <c r="I1739" s="24">
        <v>1504</v>
      </c>
    </row>
    <row r="1740" spans="1:9" x14ac:dyDescent="0.3">
      <c r="A1740" s="24">
        <v>454496</v>
      </c>
      <c r="B1740" s="26">
        <v>425469</v>
      </c>
      <c r="C1740" s="26" t="s">
        <v>475</v>
      </c>
      <c r="D1740" s="26" t="s">
        <v>481</v>
      </c>
      <c r="E1740" s="60" t="s">
        <v>1589</v>
      </c>
      <c r="F1740" s="26">
        <v>232</v>
      </c>
      <c r="G1740" s="90">
        <v>43426</v>
      </c>
      <c r="H1740" s="27">
        <v>43420</v>
      </c>
      <c r="I1740" s="24">
        <v>237</v>
      </c>
    </row>
    <row r="1741" spans="1:9" x14ac:dyDescent="0.3">
      <c r="A1741" s="24">
        <v>454496</v>
      </c>
      <c r="B1741" s="89">
        <v>425561</v>
      </c>
      <c r="C1741" s="26" t="s">
        <v>475</v>
      </c>
      <c r="D1741" s="26" t="s">
        <v>306</v>
      </c>
      <c r="E1741" s="60" t="s">
        <v>1590</v>
      </c>
      <c r="F1741" s="26">
        <v>40</v>
      </c>
      <c r="G1741" s="90">
        <v>43444</v>
      </c>
      <c r="H1741" s="27">
        <v>43420</v>
      </c>
      <c r="I1741" s="24">
        <v>40</v>
      </c>
    </row>
    <row r="1742" spans="1:9" x14ac:dyDescent="0.3">
      <c r="A1742" s="9">
        <v>454496</v>
      </c>
      <c r="B1742" s="89">
        <v>425561</v>
      </c>
      <c r="C1742" s="26" t="s">
        <v>475</v>
      </c>
      <c r="D1742" s="26" t="s">
        <v>481</v>
      </c>
      <c r="E1742" s="25" t="s">
        <v>1591</v>
      </c>
      <c r="F1742" s="26">
        <v>64</v>
      </c>
      <c r="G1742" s="90">
        <v>43447</v>
      </c>
      <c r="H1742" s="11">
        <v>43425</v>
      </c>
      <c r="I1742" s="24">
        <v>64</v>
      </c>
    </row>
    <row r="1743" spans="1:9" x14ac:dyDescent="0.3">
      <c r="A1743" s="9">
        <v>454496</v>
      </c>
      <c r="B1743" s="89">
        <v>425561</v>
      </c>
      <c r="C1743" s="26" t="s">
        <v>475</v>
      </c>
      <c r="D1743" s="26" t="s">
        <v>13</v>
      </c>
      <c r="E1743" s="323" t="s">
        <v>1592</v>
      </c>
      <c r="F1743" s="26">
        <v>602</v>
      </c>
      <c r="G1743" s="90">
        <v>43454</v>
      </c>
      <c r="H1743" s="11">
        <v>43425</v>
      </c>
      <c r="I1743" s="24">
        <v>546</v>
      </c>
    </row>
    <row r="1744" spans="1:9" x14ac:dyDescent="0.3">
      <c r="A1744" s="24">
        <v>454496</v>
      </c>
      <c r="B1744" s="26">
        <v>425561</v>
      </c>
      <c r="C1744" s="26" t="s">
        <v>475</v>
      </c>
      <c r="D1744" s="24" t="s">
        <v>19</v>
      </c>
      <c r="E1744" s="323" t="s">
        <v>1593</v>
      </c>
      <c r="F1744" s="26">
        <v>102</v>
      </c>
      <c r="G1744" s="27">
        <v>43424</v>
      </c>
      <c r="H1744" s="27">
        <v>43420</v>
      </c>
      <c r="I1744" s="24">
        <v>102</v>
      </c>
    </row>
    <row r="1745" spans="1:9" x14ac:dyDescent="0.3">
      <c r="A1745" s="279"/>
      <c r="B1745" s="26">
        <v>425561</v>
      </c>
      <c r="C1745" s="26" t="s">
        <v>475</v>
      </c>
      <c r="D1745" s="24" t="s">
        <v>306</v>
      </c>
      <c r="E1745" s="60" t="s">
        <v>1594</v>
      </c>
      <c r="F1745" s="26">
        <v>75</v>
      </c>
      <c r="G1745" s="27">
        <v>43423</v>
      </c>
      <c r="H1745" s="281"/>
      <c r="I1745" s="24">
        <v>75</v>
      </c>
    </row>
    <row r="1746" spans="1:9" x14ac:dyDescent="0.3">
      <c r="A1746" s="24">
        <v>454496</v>
      </c>
      <c r="B1746" s="26">
        <v>425561</v>
      </c>
      <c r="C1746" s="26" t="s">
        <v>475</v>
      </c>
      <c r="D1746" s="26" t="s">
        <v>13</v>
      </c>
      <c r="E1746" s="60" t="s">
        <v>1595</v>
      </c>
      <c r="F1746" s="26">
        <v>1559</v>
      </c>
      <c r="G1746" s="90">
        <v>43426</v>
      </c>
      <c r="H1746" s="27">
        <v>43438</v>
      </c>
      <c r="I1746" s="24">
        <v>1589</v>
      </c>
    </row>
    <row r="1747" spans="1:9" x14ac:dyDescent="0.3">
      <c r="A1747" s="24">
        <v>454496</v>
      </c>
      <c r="B1747" s="26">
        <v>425561</v>
      </c>
      <c r="C1747" s="26" t="s">
        <v>475</v>
      </c>
      <c r="D1747" s="26" t="s">
        <v>481</v>
      </c>
      <c r="E1747" s="60" t="s">
        <v>1596</v>
      </c>
      <c r="F1747" s="26">
        <v>211</v>
      </c>
      <c r="G1747" s="90">
        <v>43426</v>
      </c>
      <c r="H1747" s="27">
        <v>43441</v>
      </c>
      <c r="I1747" s="24">
        <v>216</v>
      </c>
    </row>
    <row r="1748" spans="1:9" x14ac:dyDescent="0.3">
      <c r="A1748" s="24">
        <v>454496</v>
      </c>
      <c r="B1748" s="26">
        <v>431140</v>
      </c>
      <c r="C1748" s="26" t="s">
        <v>503</v>
      </c>
      <c r="D1748" s="26" t="s">
        <v>13</v>
      </c>
      <c r="E1748" s="60" t="s">
        <v>1597</v>
      </c>
      <c r="F1748" s="26">
        <v>76</v>
      </c>
      <c r="G1748" s="90">
        <v>43454</v>
      </c>
      <c r="H1748" s="27">
        <v>43448</v>
      </c>
      <c r="I1748" s="24">
        <v>78</v>
      </c>
    </row>
    <row r="1749" spans="1:9" x14ac:dyDescent="0.3">
      <c r="A1749" s="24">
        <v>454496</v>
      </c>
      <c r="B1749" s="26">
        <v>431140</v>
      </c>
      <c r="C1749" s="26" t="s">
        <v>503</v>
      </c>
      <c r="D1749" s="26" t="s">
        <v>13</v>
      </c>
      <c r="E1749" s="60" t="s">
        <v>1598</v>
      </c>
      <c r="F1749" s="24">
        <v>20</v>
      </c>
      <c r="G1749" s="27">
        <v>43426</v>
      </c>
      <c r="H1749" s="27">
        <v>43417</v>
      </c>
      <c r="I1749" s="24">
        <v>21</v>
      </c>
    </row>
    <row r="1750" spans="1:9" x14ac:dyDescent="0.3">
      <c r="A1750" s="24">
        <v>454496</v>
      </c>
      <c r="B1750" s="62">
        <v>431140</v>
      </c>
      <c r="C1750" s="62" t="s">
        <v>503</v>
      </c>
      <c r="D1750" s="62" t="s">
        <v>13</v>
      </c>
      <c r="E1750" s="15" t="s">
        <v>1599</v>
      </c>
      <c r="F1750" s="9">
        <v>64</v>
      </c>
      <c r="G1750" s="11">
        <v>43429</v>
      </c>
      <c r="H1750" s="27">
        <v>43417</v>
      </c>
      <c r="I1750" s="24">
        <v>66</v>
      </c>
    </row>
    <row r="1751" spans="1:9" x14ac:dyDescent="0.3">
      <c r="A1751" s="24">
        <v>454496</v>
      </c>
      <c r="B1751" s="62">
        <v>431140</v>
      </c>
      <c r="C1751" s="62" t="s">
        <v>503</v>
      </c>
      <c r="D1751" s="62" t="s">
        <v>13</v>
      </c>
      <c r="E1751" s="15" t="s">
        <v>1600</v>
      </c>
      <c r="F1751" s="9">
        <v>103</v>
      </c>
      <c r="G1751" s="11">
        <v>43429</v>
      </c>
      <c r="H1751" s="27">
        <v>43420</v>
      </c>
      <c r="I1751" s="24">
        <v>106</v>
      </c>
    </row>
    <row r="1752" spans="1:9" x14ac:dyDescent="0.3">
      <c r="A1752" s="24">
        <v>454496</v>
      </c>
      <c r="B1752" s="26">
        <v>431140</v>
      </c>
      <c r="C1752" s="26" t="s">
        <v>503</v>
      </c>
      <c r="D1752" s="26" t="s">
        <v>13</v>
      </c>
      <c r="E1752" s="60" t="s">
        <v>1601</v>
      </c>
      <c r="F1752" s="26">
        <v>238</v>
      </c>
      <c r="G1752" s="90">
        <v>43426</v>
      </c>
      <c r="H1752" s="27">
        <v>43420</v>
      </c>
      <c r="I1752" s="24">
        <v>245</v>
      </c>
    </row>
    <row r="1753" spans="1:9" x14ac:dyDescent="0.3">
      <c r="A1753" s="24">
        <v>454496</v>
      </c>
      <c r="B1753" s="26">
        <v>431140</v>
      </c>
      <c r="C1753" s="26" t="s">
        <v>503</v>
      </c>
      <c r="D1753" s="26" t="s">
        <v>481</v>
      </c>
      <c r="E1753" s="60" t="s">
        <v>1602</v>
      </c>
      <c r="F1753" s="26">
        <v>50</v>
      </c>
      <c r="G1753" s="90">
        <v>43426</v>
      </c>
      <c r="H1753" s="27">
        <v>43448</v>
      </c>
      <c r="I1753" s="24">
        <v>51</v>
      </c>
    </row>
    <row r="1754" spans="1:9" x14ac:dyDescent="0.3">
      <c r="A1754" s="24">
        <v>454496</v>
      </c>
      <c r="B1754" s="26">
        <v>431140</v>
      </c>
      <c r="C1754" s="26" t="s">
        <v>503</v>
      </c>
      <c r="D1754" s="26" t="s">
        <v>481</v>
      </c>
      <c r="E1754" s="60" t="s">
        <v>1603</v>
      </c>
      <c r="F1754" s="26">
        <v>92</v>
      </c>
      <c r="G1754" s="90">
        <v>43426</v>
      </c>
      <c r="H1754" s="27">
        <v>43420</v>
      </c>
      <c r="I1754" s="24">
        <v>94</v>
      </c>
    </row>
    <row r="1755" spans="1:9" x14ac:dyDescent="0.3">
      <c r="A1755" s="9">
        <v>454496</v>
      </c>
      <c r="B1755" s="89">
        <v>425577</v>
      </c>
      <c r="C1755" s="26" t="s">
        <v>475</v>
      </c>
      <c r="D1755" s="26" t="s">
        <v>306</v>
      </c>
      <c r="E1755" s="60" t="s">
        <v>1604</v>
      </c>
      <c r="F1755" s="26">
        <v>55</v>
      </c>
      <c r="G1755" s="27">
        <v>43440</v>
      </c>
      <c r="H1755" s="11">
        <v>43425</v>
      </c>
      <c r="I1755" s="24">
        <v>55</v>
      </c>
    </row>
    <row r="1756" spans="1:9" x14ac:dyDescent="0.3">
      <c r="A1756" s="9">
        <v>454496</v>
      </c>
      <c r="B1756" s="89">
        <v>425577</v>
      </c>
      <c r="C1756" s="26" t="s">
        <v>475</v>
      </c>
      <c r="D1756" s="26" t="s">
        <v>481</v>
      </c>
      <c r="E1756" s="60" t="s">
        <v>1605</v>
      </c>
      <c r="F1756" s="26">
        <v>71</v>
      </c>
      <c r="G1756" s="90">
        <v>43447</v>
      </c>
      <c r="H1756" s="11">
        <v>43425</v>
      </c>
      <c r="I1756" s="24">
        <v>68</v>
      </c>
    </row>
    <row r="1757" spans="1:9" x14ac:dyDescent="0.3">
      <c r="A1757" s="24">
        <v>454496</v>
      </c>
      <c r="B1757" s="89">
        <v>425577</v>
      </c>
      <c r="C1757" s="26" t="s">
        <v>475</v>
      </c>
      <c r="D1757" s="26" t="s">
        <v>13</v>
      </c>
      <c r="E1757" s="323" t="s">
        <v>1606</v>
      </c>
      <c r="F1757" s="26">
        <v>746</v>
      </c>
      <c r="G1757" s="90">
        <v>43454</v>
      </c>
      <c r="H1757" s="27">
        <v>43420</v>
      </c>
      <c r="I1757" s="24">
        <v>709</v>
      </c>
    </row>
    <row r="1758" spans="1:9" x14ac:dyDescent="0.3">
      <c r="A1758" s="24">
        <v>454496</v>
      </c>
      <c r="B1758" s="89">
        <v>425577</v>
      </c>
      <c r="C1758" s="26" t="s">
        <v>475</v>
      </c>
      <c r="D1758" s="26" t="s">
        <v>13</v>
      </c>
      <c r="E1758" s="323" t="s">
        <v>1607</v>
      </c>
      <c r="F1758" s="24">
        <v>534</v>
      </c>
      <c r="G1758" s="27">
        <v>43454</v>
      </c>
      <c r="H1758" s="27">
        <v>43420</v>
      </c>
      <c r="I1758" s="24">
        <v>508</v>
      </c>
    </row>
    <row r="1759" spans="1:9" x14ac:dyDescent="0.3">
      <c r="A1759" s="24">
        <v>454496</v>
      </c>
      <c r="B1759" s="89">
        <v>425577</v>
      </c>
      <c r="C1759" s="26" t="s">
        <v>475</v>
      </c>
      <c r="D1759" s="26" t="s">
        <v>13</v>
      </c>
      <c r="E1759" s="323" t="s">
        <v>1608</v>
      </c>
      <c r="F1759" s="24">
        <v>457</v>
      </c>
      <c r="G1759" s="27">
        <v>43457</v>
      </c>
      <c r="H1759" s="27">
        <v>43420</v>
      </c>
      <c r="I1759" s="24">
        <v>469</v>
      </c>
    </row>
    <row r="1760" spans="1:9" x14ac:dyDescent="0.3">
      <c r="A1760" s="279"/>
      <c r="B1760" s="89">
        <v>425577</v>
      </c>
      <c r="C1760" s="26" t="s">
        <v>475</v>
      </c>
      <c r="D1760" s="26" t="s">
        <v>13</v>
      </c>
      <c r="E1760" s="323" t="s">
        <v>1609</v>
      </c>
      <c r="F1760" s="24">
        <v>384</v>
      </c>
      <c r="G1760" s="27">
        <v>43457</v>
      </c>
      <c r="H1760" s="281"/>
      <c r="I1760" s="24">
        <v>394</v>
      </c>
    </row>
    <row r="1761" spans="1:9" x14ac:dyDescent="0.3">
      <c r="A1761" s="24">
        <v>454496</v>
      </c>
      <c r="B1761" s="26">
        <v>425577</v>
      </c>
      <c r="C1761" s="26" t="s">
        <v>475</v>
      </c>
      <c r="D1761" s="24" t="s">
        <v>306</v>
      </c>
      <c r="E1761" s="60" t="s">
        <v>1610</v>
      </c>
      <c r="F1761" s="26">
        <v>60</v>
      </c>
      <c r="G1761" s="27">
        <v>43423</v>
      </c>
      <c r="H1761" s="27">
        <v>43438</v>
      </c>
      <c r="I1761" s="24">
        <v>60</v>
      </c>
    </row>
    <row r="1762" spans="1:9" x14ac:dyDescent="0.3">
      <c r="A1762" s="24">
        <v>454496</v>
      </c>
      <c r="B1762" s="26">
        <v>425577</v>
      </c>
      <c r="C1762" s="26" t="s">
        <v>475</v>
      </c>
      <c r="D1762" s="24" t="s">
        <v>19</v>
      </c>
      <c r="E1762" s="323" t="s">
        <v>1611</v>
      </c>
      <c r="F1762" s="312">
        <v>57</v>
      </c>
      <c r="G1762" s="27">
        <v>43424</v>
      </c>
      <c r="H1762" s="27">
        <v>43441</v>
      </c>
      <c r="I1762" s="24">
        <v>57</v>
      </c>
    </row>
    <row r="1763" spans="1:9" x14ac:dyDescent="0.3">
      <c r="A1763" s="24">
        <v>454496</v>
      </c>
      <c r="B1763" s="26">
        <v>425577</v>
      </c>
      <c r="C1763" s="26" t="s">
        <v>475</v>
      </c>
      <c r="D1763" s="26" t="s">
        <v>13</v>
      </c>
      <c r="E1763" s="60" t="s">
        <v>1612</v>
      </c>
      <c r="F1763" s="24">
        <v>904</v>
      </c>
      <c r="G1763" s="27">
        <v>43426</v>
      </c>
      <c r="H1763" s="27">
        <v>43448</v>
      </c>
      <c r="I1763" s="24">
        <v>886</v>
      </c>
    </row>
    <row r="1764" spans="1:9" x14ac:dyDescent="0.3">
      <c r="A1764" s="24">
        <v>454496</v>
      </c>
      <c r="B1764" s="62">
        <v>425577</v>
      </c>
      <c r="C1764" s="62" t="s">
        <v>475</v>
      </c>
      <c r="D1764" s="62" t="s">
        <v>13</v>
      </c>
      <c r="E1764" s="10" t="s">
        <v>1613</v>
      </c>
      <c r="F1764" s="9">
        <v>883</v>
      </c>
      <c r="G1764" s="11">
        <v>43429</v>
      </c>
      <c r="H1764" s="27">
        <v>43448</v>
      </c>
      <c r="I1764" s="24">
        <v>842</v>
      </c>
    </row>
    <row r="1765" spans="1:9" x14ac:dyDescent="0.3">
      <c r="A1765" s="24">
        <v>454496</v>
      </c>
      <c r="B1765" s="62">
        <v>425577</v>
      </c>
      <c r="C1765" s="62" t="s">
        <v>475</v>
      </c>
      <c r="D1765" s="62" t="s">
        <v>13</v>
      </c>
      <c r="E1765" s="10" t="s">
        <v>1614</v>
      </c>
      <c r="F1765" s="9">
        <v>684</v>
      </c>
      <c r="G1765" s="11">
        <v>43429</v>
      </c>
      <c r="H1765" s="27">
        <v>43453</v>
      </c>
      <c r="I1765" s="24">
        <v>652</v>
      </c>
    </row>
    <row r="1766" spans="1:9" x14ac:dyDescent="0.3">
      <c r="A1766" s="24">
        <v>454496</v>
      </c>
      <c r="B1766" s="26">
        <v>425577</v>
      </c>
      <c r="C1766" s="26" t="s">
        <v>475</v>
      </c>
      <c r="D1766" s="26" t="s">
        <v>13</v>
      </c>
      <c r="E1766" s="60" t="s">
        <v>1615</v>
      </c>
      <c r="F1766" s="26">
        <v>1604</v>
      </c>
      <c r="G1766" s="90">
        <v>43426</v>
      </c>
      <c r="H1766" s="27">
        <v>43453</v>
      </c>
      <c r="I1766" s="24">
        <v>1571</v>
      </c>
    </row>
    <row r="1767" spans="1:9" x14ac:dyDescent="0.3">
      <c r="A1767" s="24">
        <v>454496</v>
      </c>
      <c r="B1767" s="26">
        <v>425577</v>
      </c>
      <c r="C1767" s="26" t="s">
        <v>475</v>
      </c>
      <c r="D1767" s="26" t="s">
        <v>481</v>
      </c>
      <c r="E1767" s="60" t="s">
        <v>1616</v>
      </c>
      <c r="F1767" s="26">
        <v>139</v>
      </c>
      <c r="G1767" s="90">
        <v>43426</v>
      </c>
      <c r="H1767" s="27">
        <v>43417</v>
      </c>
      <c r="I1767" s="24">
        <v>137</v>
      </c>
    </row>
    <row r="1768" spans="1:9" x14ac:dyDescent="0.3">
      <c r="A1768" s="24">
        <v>454496</v>
      </c>
      <c r="B1768" s="26">
        <v>425577</v>
      </c>
      <c r="C1768" s="26" t="s">
        <v>475</v>
      </c>
      <c r="D1768" s="26" t="s">
        <v>481</v>
      </c>
      <c r="E1768" s="60" t="s">
        <v>1617</v>
      </c>
      <c r="F1768" s="26">
        <v>152</v>
      </c>
      <c r="G1768" s="90">
        <v>43426</v>
      </c>
      <c r="H1768" s="27">
        <v>43417</v>
      </c>
      <c r="I1768" s="24">
        <v>149</v>
      </c>
    </row>
    <row r="1769" spans="1:9" x14ac:dyDescent="0.3">
      <c r="A1769" s="24">
        <v>454496</v>
      </c>
      <c r="B1769" s="26">
        <v>425577</v>
      </c>
      <c r="C1769" s="26" t="s">
        <v>475</v>
      </c>
      <c r="D1769" s="24" t="s">
        <v>19</v>
      </c>
      <c r="E1769" s="323" t="s">
        <v>1618</v>
      </c>
      <c r="F1769" s="24">
        <v>129</v>
      </c>
      <c r="G1769" s="27">
        <v>43423</v>
      </c>
      <c r="H1769" s="27">
        <v>43420</v>
      </c>
      <c r="I1769" s="24">
        <v>129</v>
      </c>
    </row>
    <row r="1770" spans="1:9" x14ac:dyDescent="0.3">
      <c r="A1770" s="9">
        <v>454496</v>
      </c>
      <c r="B1770" s="26">
        <v>425577</v>
      </c>
      <c r="C1770" s="26" t="s">
        <v>475</v>
      </c>
      <c r="D1770" s="24" t="s">
        <v>19</v>
      </c>
      <c r="E1770" s="323" t="s">
        <v>1619</v>
      </c>
      <c r="F1770" s="24">
        <v>12</v>
      </c>
      <c r="G1770" s="27">
        <v>43423</v>
      </c>
      <c r="H1770" s="11">
        <v>43425</v>
      </c>
      <c r="I1770" s="24">
        <v>12</v>
      </c>
    </row>
    <row r="1771" spans="1:9" x14ac:dyDescent="0.3">
      <c r="A1771" s="9">
        <v>454496</v>
      </c>
      <c r="B1771" s="26">
        <v>431110</v>
      </c>
      <c r="C1771" s="26" t="s">
        <v>503</v>
      </c>
      <c r="D1771" s="26" t="s">
        <v>13</v>
      </c>
      <c r="E1771" s="323" t="s">
        <v>1620</v>
      </c>
      <c r="F1771" s="24">
        <v>18</v>
      </c>
      <c r="G1771" s="27">
        <v>43454</v>
      </c>
      <c r="H1771" s="11">
        <v>43425</v>
      </c>
      <c r="I1771" s="24">
        <v>18</v>
      </c>
    </row>
    <row r="1772" spans="1:9" x14ac:dyDescent="0.3">
      <c r="A1772" s="24">
        <v>454496</v>
      </c>
      <c r="B1772" s="26">
        <v>431110</v>
      </c>
      <c r="C1772" s="26" t="s">
        <v>503</v>
      </c>
      <c r="D1772" s="26" t="s">
        <v>13</v>
      </c>
      <c r="E1772" s="323" t="s">
        <v>1621</v>
      </c>
      <c r="F1772" s="24">
        <v>18</v>
      </c>
      <c r="G1772" s="27">
        <v>43457</v>
      </c>
      <c r="H1772" s="27">
        <v>43420</v>
      </c>
      <c r="I1772" s="24">
        <v>18</v>
      </c>
    </row>
    <row r="1773" spans="1:9" x14ac:dyDescent="0.3">
      <c r="A1773" s="24">
        <v>454496</v>
      </c>
      <c r="B1773" s="26">
        <v>431110</v>
      </c>
      <c r="C1773" s="26" t="s">
        <v>503</v>
      </c>
      <c r="D1773" s="26" t="s">
        <v>13</v>
      </c>
      <c r="E1773" s="323" t="s">
        <v>1622</v>
      </c>
      <c r="F1773" s="24">
        <v>31</v>
      </c>
      <c r="G1773" s="27">
        <v>43457</v>
      </c>
      <c r="H1773" s="27">
        <v>43420</v>
      </c>
      <c r="I1773" s="24">
        <v>31</v>
      </c>
    </row>
    <row r="1774" spans="1:9" x14ac:dyDescent="0.3">
      <c r="A1774" s="24">
        <v>454496</v>
      </c>
      <c r="B1774" s="26">
        <v>431110</v>
      </c>
      <c r="C1774" s="26" t="s">
        <v>503</v>
      </c>
      <c r="D1774" s="26" t="s">
        <v>13</v>
      </c>
      <c r="E1774" s="60" t="s">
        <v>1623</v>
      </c>
      <c r="F1774" s="24">
        <v>330</v>
      </c>
      <c r="G1774" s="27">
        <v>43426</v>
      </c>
      <c r="H1774" s="27">
        <v>43420</v>
      </c>
      <c r="I1774" s="24">
        <v>341</v>
      </c>
    </row>
    <row r="1775" spans="1:9" x14ac:dyDescent="0.3">
      <c r="A1775" s="24">
        <v>454496</v>
      </c>
      <c r="B1775" s="62">
        <v>431110</v>
      </c>
      <c r="C1775" s="62" t="s">
        <v>503</v>
      </c>
      <c r="D1775" s="62" t="s">
        <v>13</v>
      </c>
      <c r="E1775" s="15" t="s">
        <v>1624</v>
      </c>
      <c r="F1775" s="9">
        <v>345</v>
      </c>
      <c r="G1775" s="11">
        <v>43429</v>
      </c>
      <c r="H1775" s="27">
        <v>43417</v>
      </c>
      <c r="I1775" s="24">
        <v>352</v>
      </c>
    </row>
    <row r="1776" spans="1:9" x14ac:dyDescent="0.3">
      <c r="A1776" s="24">
        <v>454496</v>
      </c>
      <c r="B1776" s="62">
        <v>431110</v>
      </c>
      <c r="C1776" s="62" t="s">
        <v>503</v>
      </c>
      <c r="D1776" s="62" t="s">
        <v>13</v>
      </c>
      <c r="E1776" s="15" t="s">
        <v>1625</v>
      </c>
      <c r="F1776" s="9">
        <v>388</v>
      </c>
      <c r="G1776" s="11">
        <v>43429</v>
      </c>
      <c r="H1776" s="27">
        <v>43417</v>
      </c>
      <c r="I1776" s="24">
        <v>396</v>
      </c>
    </row>
    <row r="1777" spans="1:9" x14ac:dyDescent="0.3">
      <c r="A1777" s="24">
        <v>454496</v>
      </c>
      <c r="B1777" s="26">
        <v>431110</v>
      </c>
      <c r="C1777" s="26" t="s">
        <v>503</v>
      </c>
      <c r="D1777" s="26" t="s">
        <v>13</v>
      </c>
      <c r="E1777" s="60" t="s">
        <v>1626</v>
      </c>
      <c r="F1777" s="26">
        <v>200</v>
      </c>
      <c r="G1777" s="90">
        <v>43426</v>
      </c>
      <c r="H1777" s="27">
        <v>43448</v>
      </c>
      <c r="I1777" s="24">
        <v>207</v>
      </c>
    </row>
    <row r="1778" spans="1:9" x14ac:dyDescent="0.3">
      <c r="A1778" s="24">
        <v>454496</v>
      </c>
      <c r="B1778" s="26">
        <v>431110</v>
      </c>
      <c r="C1778" s="26" t="s">
        <v>503</v>
      </c>
      <c r="D1778" s="26" t="s">
        <v>481</v>
      </c>
      <c r="E1778" s="60" t="s">
        <v>1627</v>
      </c>
      <c r="F1778" s="26">
        <v>50</v>
      </c>
      <c r="G1778" s="90">
        <v>43426</v>
      </c>
      <c r="H1778" s="27">
        <v>43453</v>
      </c>
      <c r="I1778" s="24">
        <v>52</v>
      </c>
    </row>
    <row r="1779" spans="1:9" x14ac:dyDescent="0.3">
      <c r="A1779" s="24">
        <v>454496</v>
      </c>
      <c r="B1779" s="26">
        <v>431110</v>
      </c>
      <c r="C1779" s="26" t="s">
        <v>503</v>
      </c>
      <c r="D1779" s="26" t="s">
        <v>481</v>
      </c>
      <c r="E1779" s="60" t="s">
        <v>1628</v>
      </c>
      <c r="F1779" s="26">
        <v>256</v>
      </c>
      <c r="G1779" s="90">
        <v>43426</v>
      </c>
      <c r="H1779" s="27">
        <v>43453</v>
      </c>
      <c r="I1779" s="24">
        <v>265</v>
      </c>
    </row>
    <row r="1780" spans="1:9" x14ac:dyDescent="0.3">
      <c r="A1780" s="24">
        <v>454496</v>
      </c>
      <c r="B1780" s="89">
        <v>425429</v>
      </c>
      <c r="C1780" s="26" t="s">
        <v>475</v>
      </c>
      <c r="D1780" s="26" t="s">
        <v>306</v>
      </c>
      <c r="E1780" s="60" t="s">
        <v>1629</v>
      </c>
      <c r="F1780" s="26">
        <v>43</v>
      </c>
      <c r="G1780" s="90">
        <v>43444</v>
      </c>
      <c r="H1780" s="27">
        <v>43420</v>
      </c>
      <c r="I1780" s="24">
        <v>43</v>
      </c>
    </row>
    <row r="1781" spans="1:9" x14ac:dyDescent="0.3">
      <c r="A1781" s="9">
        <v>454496</v>
      </c>
      <c r="B1781" s="89">
        <v>425429</v>
      </c>
      <c r="C1781" s="26" t="s">
        <v>475</v>
      </c>
      <c r="D1781" s="26" t="s">
        <v>481</v>
      </c>
      <c r="E1781" s="25" t="s">
        <v>1630</v>
      </c>
      <c r="F1781" s="26">
        <v>209</v>
      </c>
      <c r="G1781" s="90">
        <v>43447</v>
      </c>
      <c r="H1781" s="11">
        <v>43425</v>
      </c>
      <c r="I1781" s="24">
        <v>211</v>
      </c>
    </row>
    <row r="1782" spans="1:9" x14ac:dyDescent="0.3">
      <c r="A1782" s="9">
        <v>454496</v>
      </c>
      <c r="B1782" s="89">
        <v>425429</v>
      </c>
      <c r="C1782" s="26" t="s">
        <v>475</v>
      </c>
      <c r="D1782" s="26" t="s">
        <v>13</v>
      </c>
      <c r="E1782" s="323" t="s">
        <v>1631</v>
      </c>
      <c r="F1782" s="26">
        <v>613</v>
      </c>
      <c r="G1782" s="90">
        <v>43454</v>
      </c>
      <c r="H1782" s="11">
        <v>43425</v>
      </c>
      <c r="I1782" s="24">
        <v>605</v>
      </c>
    </row>
    <row r="1783" spans="1:9" x14ac:dyDescent="0.3">
      <c r="A1783" s="24">
        <v>454496</v>
      </c>
      <c r="B1783" s="89">
        <v>425429</v>
      </c>
      <c r="C1783" s="26" t="s">
        <v>475</v>
      </c>
      <c r="D1783" s="26" t="s">
        <v>13</v>
      </c>
      <c r="E1783" s="323" t="s">
        <v>1632</v>
      </c>
      <c r="F1783" s="24">
        <v>1210</v>
      </c>
      <c r="G1783" s="27">
        <v>43454</v>
      </c>
      <c r="H1783" s="27">
        <v>43420</v>
      </c>
      <c r="I1783" s="24">
        <v>1217</v>
      </c>
    </row>
    <row r="1784" spans="1:9" x14ac:dyDescent="0.3">
      <c r="A1784" s="24">
        <v>454496</v>
      </c>
      <c r="B1784" s="89">
        <v>425429</v>
      </c>
      <c r="C1784" s="26" t="s">
        <v>475</v>
      </c>
      <c r="D1784" s="26" t="s">
        <v>13</v>
      </c>
      <c r="E1784" s="323" t="s">
        <v>1633</v>
      </c>
      <c r="F1784" s="24">
        <v>934</v>
      </c>
      <c r="G1784" s="27">
        <v>43457</v>
      </c>
      <c r="H1784" s="27">
        <v>43420</v>
      </c>
      <c r="I1784" s="24">
        <v>932</v>
      </c>
    </row>
    <row r="1785" spans="1:9" x14ac:dyDescent="0.3">
      <c r="A1785" s="24">
        <v>454496</v>
      </c>
      <c r="B1785" s="89">
        <v>425429</v>
      </c>
      <c r="C1785" s="26" t="s">
        <v>475</v>
      </c>
      <c r="D1785" s="26" t="s">
        <v>13</v>
      </c>
      <c r="E1785" s="323" t="s">
        <v>1634</v>
      </c>
      <c r="F1785" s="24">
        <v>788</v>
      </c>
      <c r="G1785" s="27">
        <v>43457</v>
      </c>
      <c r="H1785" s="27">
        <v>43420</v>
      </c>
      <c r="I1785" s="24">
        <v>785</v>
      </c>
    </row>
    <row r="1786" spans="1:9" x14ac:dyDescent="0.3">
      <c r="A1786" s="279"/>
      <c r="B1786" s="89">
        <v>425429</v>
      </c>
      <c r="C1786" s="26" t="s">
        <v>475</v>
      </c>
      <c r="D1786" s="24" t="s">
        <v>306</v>
      </c>
      <c r="E1786" s="25" t="s">
        <v>1635</v>
      </c>
      <c r="F1786" s="26">
        <v>335</v>
      </c>
      <c r="G1786" s="27">
        <v>43423</v>
      </c>
      <c r="H1786" s="281"/>
      <c r="I1786" s="24">
        <v>335</v>
      </c>
    </row>
    <row r="1787" spans="1:9" x14ac:dyDescent="0.3">
      <c r="A1787" s="24">
        <v>454498</v>
      </c>
      <c r="B1787" s="89">
        <v>425429</v>
      </c>
      <c r="C1787" s="26" t="s">
        <v>475</v>
      </c>
      <c r="D1787" s="24" t="s">
        <v>19</v>
      </c>
      <c r="E1787" s="361" t="s">
        <v>1636</v>
      </c>
      <c r="F1787" s="312">
        <v>170</v>
      </c>
      <c r="G1787" s="27">
        <v>43424</v>
      </c>
      <c r="H1787" s="27">
        <v>43438</v>
      </c>
      <c r="I1787" s="24">
        <v>170</v>
      </c>
    </row>
    <row r="1788" spans="1:9" x14ac:dyDescent="0.3">
      <c r="A1788" s="24">
        <v>454498</v>
      </c>
      <c r="B1788" s="89">
        <v>425429</v>
      </c>
      <c r="C1788" s="26" t="s">
        <v>475</v>
      </c>
      <c r="D1788" s="26" t="s">
        <v>13</v>
      </c>
      <c r="E1788" s="25" t="s">
        <v>1637</v>
      </c>
      <c r="F1788" s="24">
        <v>1955</v>
      </c>
      <c r="G1788" s="27">
        <v>43429</v>
      </c>
      <c r="H1788" s="27">
        <v>43441</v>
      </c>
      <c r="I1788" s="24">
        <v>1951</v>
      </c>
    </row>
    <row r="1789" spans="1:9" x14ac:dyDescent="0.3">
      <c r="A1789" s="24">
        <v>454498</v>
      </c>
      <c r="B1789" s="89">
        <v>425429</v>
      </c>
      <c r="C1789" s="26" t="s">
        <v>475</v>
      </c>
      <c r="D1789" s="26" t="s">
        <v>13</v>
      </c>
      <c r="E1789" s="25" t="s">
        <v>1638</v>
      </c>
      <c r="F1789" s="24">
        <v>1491</v>
      </c>
      <c r="G1789" s="27">
        <v>43429</v>
      </c>
      <c r="H1789" s="27">
        <v>43448</v>
      </c>
      <c r="I1789" s="24">
        <v>1486</v>
      </c>
    </row>
    <row r="1790" spans="1:9" x14ac:dyDescent="0.3">
      <c r="A1790" s="24">
        <v>454498</v>
      </c>
      <c r="B1790" s="89">
        <v>425429</v>
      </c>
      <c r="C1790" s="26" t="s">
        <v>475</v>
      </c>
      <c r="D1790" s="24" t="s">
        <v>19</v>
      </c>
      <c r="E1790" s="25" t="s">
        <v>1639</v>
      </c>
      <c r="F1790" s="24">
        <v>250</v>
      </c>
      <c r="G1790" s="27">
        <v>43423</v>
      </c>
      <c r="H1790" s="27">
        <v>43448</v>
      </c>
      <c r="I1790" s="24">
        <v>250</v>
      </c>
    </row>
    <row r="1791" spans="1:9" x14ac:dyDescent="0.3">
      <c r="A1791" s="24">
        <v>454498</v>
      </c>
      <c r="B1791" s="89">
        <v>425429</v>
      </c>
      <c r="C1791" s="26" t="s">
        <v>475</v>
      </c>
      <c r="D1791" s="24" t="s">
        <v>19</v>
      </c>
      <c r="E1791" s="25" t="s">
        <v>1640</v>
      </c>
      <c r="F1791" s="24">
        <v>84</v>
      </c>
      <c r="G1791" s="27">
        <v>43423</v>
      </c>
      <c r="H1791" s="27">
        <v>43453</v>
      </c>
      <c r="I1791" s="24">
        <v>84</v>
      </c>
    </row>
    <row r="1792" spans="1:9" x14ac:dyDescent="0.3">
      <c r="A1792" s="24">
        <v>454498</v>
      </c>
      <c r="B1792" s="26">
        <v>431125</v>
      </c>
      <c r="C1792" s="26" t="s">
        <v>503</v>
      </c>
      <c r="D1792" s="26" t="s">
        <v>13</v>
      </c>
      <c r="E1792" s="323" t="s">
        <v>1641</v>
      </c>
      <c r="F1792" s="26">
        <v>81</v>
      </c>
      <c r="G1792" s="90">
        <v>43454</v>
      </c>
      <c r="H1792" s="27">
        <v>43453</v>
      </c>
      <c r="I1792" s="24">
        <v>82</v>
      </c>
    </row>
    <row r="1793" spans="1:9" x14ac:dyDescent="0.3">
      <c r="A1793" s="24">
        <v>454498</v>
      </c>
      <c r="B1793" s="26">
        <v>431125</v>
      </c>
      <c r="C1793" s="26" t="s">
        <v>503</v>
      </c>
      <c r="D1793" s="24" t="s">
        <v>19</v>
      </c>
      <c r="E1793" s="361" t="s">
        <v>1642</v>
      </c>
      <c r="F1793" s="312">
        <v>24</v>
      </c>
      <c r="G1793" s="27">
        <v>43424</v>
      </c>
      <c r="H1793" s="27">
        <v>43454</v>
      </c>
      <c r="I1793" s="24">
        <v>24</v>
      </c>
    </row>
    <row r="1794" spans="1:9" x14ac:dyDescent="0.3">
      <c r="A1794" s="24">
        <v>454498</v>
      </c>
      <c r="B1794" s="84">
        <v>425450</v>
      </c>
      <c r="C1794" s="79" t="s">
        <v>475</v>
      </c>
      <c r="D1794" s="79" t="s">
        <v>306</v>
      </c>
      <c r="E1794" s="317" t="s">
        <v>1643</v>
      </c>
      <c r="F1794" s="79">
        <v>171</v>
      </c>
      <c r="G1794" s="81">
        <v>43444</v>
      </c>
      <c r="H1794" s="27">
        <v>43454</v>
      </c>
      <c r="I1794" s="24">
        <v>173</v>
      </c>
    </row>
    <row r="1795" spans="1:9" x14ac:dyDescent="0.3">
      <c r="A1795" s="24">
        <v>454498</v>
      </c>
      <c r="B1795" s="84">
        <v>425450</v>
      </c>
      <c r="C1795" s="79" t="s">
        <v>475</v>
      </c>
      <c r="D1795" s="79" t="s">
        <v>11</v>
      </c>
      <c r="E1795" s="317" t="s">
        <v>1644</v>
      </c>
      <c r="F1795" s="79">
        <v>301</v>
      </c>
      <c r="G1795" s="81">
        <v>43465</v>
      </c>
      <c r="H1795" s="27">
        <v>43458</v>
      </c>
      <c r="I1795" s="24">
        <v>314</v>
      </c>
    </row>
    <row r="1796" spans="1:9" x14ac:dyDescent="0.3">
      <c r="A1796" s="24">
        <v>454498</v>
      </c>
      <c r="B1796" s="84">
        <v>425450</v>
      </c>
      <c r="C1796" s="79" t="s">
        <v>475</v>
      </c>
      <c r="D1796" s="79" t="s">
        <v>481</v>
      </c>
      <c r="E1796" s="277" t="s">
        <v>1645</v>
      </c>
      <c r="F1796" s="13">
        <v>388</v>
      </c>
      <c r="G1796" s="34">
        <v>43447</v>
      </c>
      <c r="H1796" s="27">
        <v>43454</v>
      </c>
      <c r="I1796" s="24">
        <v>401</v>
      </c>
    </row>
    <row r="1797" spans="1:9" x14ac:dyDescent="0.3">
      <c r="A1797" s="24">
        <v>454498</v>
      </c>
      <c r="B1797" s="84">
        <v>425450</v>
      </c>
      <c r="C1797" s="79" t="s">
        <v>475</v>
      </c>
      <c r="D1797" s="79" t="s">
        <v>13</v>
      </c>
      <c r="E1797" s="277" t="s">
        <v>1646</v>
      </c>
      <c r="F1797" s="13">
        <v>1643</v>
      </c>
      <c r="G1797" s="34">
        <v>43454</v>
      </c>
      <c r="H1797" s="27">
        <v>43454</v>
      </c>
      <c r="I1797" s="24">
        <v>1699</v>
      </c>
    </row>
    <row r="1798" spans="1:9" x14ac:dyDescent="0.3">
      <c r="A1798" s="24">
        <v>454498</v>
      </c>
      <c r="B1798" s="84">
        <v>425450</v>
      </c>
      <c r="C1798" s="79" t="s">
        <v>475</v>
      </c>
      <c r="D1798" s="79" t="s">
        <v>13</v>
      </c>
      <c r="E1798" s="277" t="s">
        <v>1647</v>
      </c>
      <c r="F1798" s="13">
        <v>1362</v>
      </c>
      <c r="G1798" s="34">
        <v>43457</v>
      </c>
      <c r="H1798" s="27">
        <v>43454</v>
      </c>
      <c r="I1798" s="24">
        <v>1408</v>
      </c>
    </row>
    <row r="1799" spans="1:9" x14ac:dyDescent="0.3">
      <c r="A1799" s="24">
        <v>454498</v>
      </c>
      <c r="B1799" s="84">
        <v>425450</v>
      </c>
      <c r="C1799" s="79" t="s">
        <v>475</v>
      </c>
      <c r="D1799" s="79" t="s">
        <v>13</v>
      </c>
      <c r="E1799" s="277" t="s">
        <v>1648</v>
      </c>
      <c r="F1799" s="13">
        <v>1051</v>
      </c>
      <c r="G1799" s="34">
        <v>43457</v>
      </c>
      <c r="H1799" s="27">
        <v>43448</v>
      </c>
      <c r="I1799" s="24">
        <v>1085</v>
      </c>
    </row>
    <row r="1800" spans="1:9" x14ac:dyDescent="0.3">
      <c r="A1800" s="24">
        <v>454498</v>
      </c>
      <c r="B1800" s="84">
        <v>425450</v>
      </c>
      <c r="C1800" s="79" t="s">
        <v>475</v>
      </c>
      <c r="D1800" s="79" t="s">
        <v>13</v>
      </c>
      <c r="E1800" s="277" t="s">
        <v>1649</v>
      </c>
      <c r="F1800" s="13">
        <v>752</v>
      </c>
      <c r="G1800" s="34">
        <v>43454</v>
      </c>
      <c r="H1800" s="27">
        <v>43454</v>
      </c>
      <c r="I1800" s="24">
        <v>775</v>
      </c>
    </row>
    <row r="1801" spans="1:9" x14ac:dyDescent="0.3">
      <c r="A1801" s="279"/>
      <c r="B1801" s="84">
        <v>425450</v>
      </c>
      <c r="C1801" s="79" t="s">
        <v>475</v>
      </c>
      <c r="D1801" s="79" t="s">
        <v>481</v>
      </c>
      <c r="E1801" s="277" t="s">
        <v>1650</v>
      </c>
      <c r="F1801" s="79">
        <v>100</v>
      </c>
      <c r="G1801" s="34">
        <v>43447</v>
      </c>
      <c r="H1801" s="281"/>
      <c r="I1801" s="24">
        <v>102</v>
      </c>
    </row>
    <row r="1802" spans="1:9" x14ac:dyDescent="0.3">
      <c r="A1802" s="79">
        <v>454498</v>
      </c>
      <c r="B1802" s="84">
        <v>425450</v>
      </c>
      <c r="C1802" s="79" t="s">
        <v>475</v>
      </c>
      <c r="D1802" s="79" t="s">
        <v>13</v>
      </c>
      <c r="E1802" s="277" t="s">
        <v>1651</v>
      </c>
      <c r="F1802" s="13">
        <v>343</v>
      </c>
      <c r="G1802" s="81">
        <v>43454</v>
      </c>
      <c r="H1802" s="27">
        <v>43438</v>
      </c>
      <c r="I1802" s="24">
        <v>343</v>
      </c>
    </row>
    <row r="1803" spans="1:9" x14ac:dyDescent="0.3">
      <c r="A1803" s="13">
        <v>454498</v>
      </c>
      <c r="B1803" s="84">
        <v>425450</v>
      </c>
      <c r="C1803" s="79" t="s">
        <v>475</v>
      </c>
      <c r="D1803" s="79" t="s">
        <v>13</v>
      </c>
      <c r="E1803" s="277" t="s">
        <v>1652</v>
      </c>
      <c r="F1803" s="13">
        <v>925</v>
      </c>
      <c r="G1803" s="34">
        <v>43454</v>
      </c>
      <c r="H1803" s="27">
        <v>43458</v>
      </c>
      <c r="I1803" s="24">
        <v>925</v>
      </c>
    </row>
    <row r="1804" spans="1:9" x14ac:dyDescent="0.3">
      <c r="A1804" s="13">
        <v>454498</v>
      </c>
      <c r="B1804" s="84">
        <v>425450</v>
      </c>
      <c r="C1804" s="79" t="s">
        <v>475</v>
      </c>
      <c r="D1804" s="79" t="s">
        <v>13</v>
      </c>
      <c r="E1804" s="277" t="s">
        <v>1653</v>
      </c>
      <c r="F1804" s="13">
        <v>690</v>
      </c>
      <c r="G1804" s="34">
        <v>43457</v>
      </c>
      <c r="H1804" s="27">
        <v>43441</v>
      </c>
      <c r="I1804" s="24">
        <v>659</v>
      </c>
    </row>
    <row r="1805" spans="1:9" x14ac:dyDescent="0.3">
      <c r="A1805" s="13">
        <v>454498</v>
      </c>
      <c r="B1805" s="84">
        <v>425450</v>
      </c>
      <c r="C1805" s="79" t="s">
        <v>475</v>
      </c>
      <c r="D1805" s="79" t="s">
        <v>13</v>
      </c>
      <c r="E1805" s="277" t="s">
        <v>1654</v>
      </c>
      <c r="F1805" s="13">
        <v>572</v>
      </c>
      <c r="G1805" s="34">
        <v>43457</v>
      </c>
      <c r="H1805" s="27">
        <v>43448</v>
      </c>
      <c r="I1805" s="24">
        <v>545</v>
      </c>
    </row>
    <row r="1806" spans="1:9" x14ac:dyDescent="0.3">
      <c r="A1806" s="13">
        <v>454498</v>
      </c>
      <c r="B1806" s="84">
        <v>425450</v>
      </c>
      <c r="C1806" s="79" t="s">
        <v>475</v>
      </c>
      <c r="D1806" s="79" t="s">
        <v>481</v>
      </c>
      <c r="E1806" s="277" t="s">
        <v>1655</v>
      </c>
      <c r="F1806" s="13">
        <v>144</v>
      </c>
      <c r="G1806" s="34">
        <v>43447</v>
      </c>
      <c r="H1806" s="27">
        <v>43453</v>
      </c>
      <c r="I1806" s="24">
        <v>144</v>
      </c>
    </row>
    <row r="1807" spans="1:9" x14ac:dyDescent="0.3">
      <c r="A1807" s="13">
        <v>454498</v>
      </c>
      <c r="B1807" s="84">
        <v>425450</v>
      </c>
      <c r="C1807" s="79" t="s">
        <v>475</v>
      </c>
      <c r="D1807" s="79" t="s">
        <v>11</v>
      </c>
      <c r="E1807" s="317" t="s">
        <v>1656</v>
      </c>
      <c r="F1807" s="284">
        <v>428</v>
      </c>
      <c r="G1807" s="81">
        <v>43465</v>
      </c>
      <c r="H1807" s="27">
        <v>43453</v>
      </c>
      <c r="I1807" s="24">
        <v>412</v>
      </c>
    </row>
    <row r="1808" spans="1:9" x14ac:dyDescent="0.3">
      <c r="A1808" s="13">
        <v>454498</v>
      </c>
      <c r="B1808" s="84">
        <v>425450</v>
      </c>
      <c r="C1808" s="79" t="s">
        <v>475</v>
      </c>
      <c r="D1808" s="79" t="s">
        <v>13</v>
      </c>
      <c r="E1808" s="277" t="s">
        <v>1657</v>
      </c>
      <c r="F1808" s="79">
        <v>2623</v>
      </c>
      <c r="G1808" s="34">
        <v>43429</v>
      </c>
      <c r="H1808" s="27">
        <v>43448</v>
      </c>
      <c r="I1808" s="24">
        <v>2704</v>
      </c>
    </row>
    <row r="1809" spans="1:9" x14ac:dyDescent="0.3">
      <c r="A1809" s="13">
        <v>454498</v>
      </c>
      <c r="B1809" s="84">
        <v>425450</v>
      </c>
      <c r="C1809" s="79" t="s">
        <v>475</v>
      </c>
      <c r="D1809" s="79" t="s">
        <v>13</v>
      </c>
      <c r="E1809" s="277" t="s">
        <v>1658</v>
      </c>
      <c r="F1809" s="79">
        <v>2156</v>
      </c>
      <c r="G1809" s="34">
        <v>43429</v>
      </c>
      <c r="H1809" s="27">
        <v>43441</v>
      </c>
      <c r="I1809" s="24">
        <v>2225</v>
      </c>
    </row>
    <row r="1810" spans="1:9" x14ac:dyDescent="0.3">
      <c r="A1810" s="13">
        <v>454498</v>
      </c>
      <c r="B1810" s="84">
        <v>425450</v>
      </c>
      <c r="C1810" s="79" t="s">
        <v>475</v>
      </c>
      <c r="D1810" s="79" t="s">
        <v>13</v>
      </c>
      <c r="E1810" s="318" t="s">
        <v>1659</v>
      </c>
      <c r="F1810" s="358">
        <v>1554</v>
      </c>
      <c r="G1810" s="34">
        <v>43429</v>
      </c>
      <c r="H1810" s="27">
        <v>43448</v>
      </c>
      <c r="I1810" s="24">
        <v>1477</v>
      </c>
    </row>
    <row r="1811" spans="1:9" x14ac:dyDescent="0.3">
      <c r="A1811" s="13">
        <v>454498</v>
      </c>
      <c r="B1811" s="84">
        <v>425450</v>
      </c>
      <c r="C1811" s="79" t="s">
        <v>475</v>
      </c>
      <c r="D1811" s="79" t="s">
        <v>13</v>
      </c>
      <c r="E1811" s="318" t="s">
        <v>1660</v>
      </c>
      <c r="F1811" s="358">
        <v>1269</v>
      </c>
      <c r="G1811" s="34">
        <v>43429</v>
      </c>
      <c r="H1811" s="27">
        <v>43448</v>
      </c>
      <c r="I1811" s="24">
        <v>1207</v>
      </c>
    </row>
    <row r="1812" spans="1:9" x14ac:dyDescent="0.3">
      <c r="A1812" s="13">
        <v>454498</v>
      </c>
      <c r="B1812" s="89">
        <v>425450</v>
      </c>
      <c r="C1812" s="26" t="s">
        <v>475</v>
      </c>
      <c r="D1812" s="24" t="s">
        <v>19</v>
      </c>
      <c r="E1812" s="25" t="s">
        <v>1661</v>
      </c>
      <c r="F1812" s="24">
        <v>48</v>
      </c>
      <c r="G1812" s="27">
        <v>43423</v>
      </c>
      <c r="H1812" s="27">
        <v>43453</v>
      </c>
      <c r="I1812" s="24">
        <v>48</v>
      </c>
    </row>
    <row r="1813" spans="1:9" x14ac:dyDescent="0.3">
      <c r="A1813" s="13">
        <v>454498</v>
      </c>
      <c r="B1813" s="79">
        <v>431106</v>
      </c>
      <c r="C1813" s="79" t="s">
        <v>503</v>
      </c>
      <c r="D1813" s="79" t="s">
        <v>306</v>
      </c>
      <c r="E1813" s="317" t="s">
        <v>1662</v>
      </c>
      <c r="F1813" s="79">
        <v>35</v>
      </c>
      <c r="G1813" s="34">
        <v>43444</v>
      </c>
      <c r="H1813" s="27">
        <v>43453</v>
      </c>
      <c r="I1813" s="24">
        <v>35</v>
      </c>
    </row>
    <row r="1814" spans="1:9" x14ac:dyDescent="0.3">
      <c r="A1814" s="13">
        <v>454498</v>
      </c>
      <c r="B1814" s="79">
        <v>431106</v>
      </c>
      <c r="C1814" s="79" t="s">
        <v>503</v>
      </c>
      <c r="D1814" s="79" t="s">
        <v>13</v>
      </c>
      <c r="E1814" s="354" t="s">
        <v>1663</v>
      </c>
      <c r="F1814" s="13">
        <v>72</v>
      </c>
      <c r="G1814" s="34">
        <v>43454</v>
      </c>
      <c r="H1814" s="27">
        <v>43441</v>
      </c>
      <c r="I1814" s="24">
        <v>74</v>
      </c>
    </row>
    <row r="1815" spans="1:9" x14ac:dyDescent="0.3">
      <c r="A1815" s="13">
        <v>454498</v>
      </c>
      <c r="B1815" s="79">
        <v>431106</v>
      </c>
      <c r="C1815" s="79" t="s">
        <v>503</v>
      </c>
      <c r="D1815" s="79" t="s">
        <v>13</v>
      </c>
      <c r="E1815" s="354" t="s">
        <v>1664</v>
      </c>
      <c r="F1815" s="13">
        <v>55</v>
      </c>
      <c r="G1815" s="34">
        <v>43457</v>
      </c>
      <c r="H1815" s="27">
        <v>43458</v>
      </c>
      <c r="I1815" s="24">
        <v>55</v>
      </c>
    </row>
    <row r="1816" spans="1:9" x14ac:dyDescent="0.3">
      <c r="A1816" s="13">
        <v>454498</v>
      </c>
      <c r="B1816" s="79">
        <v>431106</v>
      </c>
      <c r="C1816" s="79" t="s">
        <v>503</v>
      </c>
      <c r="D1816" s="79" t="s">
        <v>13</v>
      </c>
      <c r="E1816" s="354" t="s">
        <v>1665</v>
      </c>
      <c r="F1816" s="13">
        <v>98</v>
      </c>
      <c r="G1816" s="34">
        <v>43457</v>
      </c>
      <c r="H1816" s="27">
        <v>43458</v>
      </c>
      <c r="I1816" s="24">
        <v>100</v>
      </c>
    </row>
    <row r="1817" spans="1:9" x14ac:dyDescent="0.3">
      <c r="A1817" s="13">
        <v>454498</v>
      </c>
      <c r="B1817" s="79">
        <v>431106</v>
      </c>
      <c r="C1817" s="79" t="s">
        <v>503</v>
      </c>
      <c r="D1817" s="79" t="s">
        <v>481</v>
      </c>
      <c r="E1817" s="277" t="s">
        <v>1666</v>
      </c>
      <c r="F1817" s="79">
        <v>100</v>
      </c>
      <c r="G1817" s="34">
        <v>43447</v>
      </c>
      <c r="H1817" s="27">
        <v>43454</v>
      </c>
      <c r="I1817" s="24">
        <v>103</v>
      </c>
    </row>
    <row r="1818" spans="1:9" x14ac:dyDescent="0.3">
      <c r="A1818" s="13">
        <v>454498</v>
      </c>
      <c r="B1818" s="79">
        <v>431106</v>
      </c>
      <c r="C1818" s="79" t="s">
        <v>503</v>
      </c>
      <c r="D1818" s="79" t="s">
        <v>13</v>
      </c>
      <c r="E1818" s="354" t="s">
        <v>1667</v>
      </c>
      <c r="F1818" s="79">
        <v>117</v>
      </c>
      <c r="G1818" s="81">
        <v>43454</v>
      </c>
      <c r="H1818" s="27">
        <v>43458</v>
      </c>
      <c r="I1818" s="24">
        <v>119</v>
      </c>
    </row>
    <row r="1819" spans="1:9" x14ac:dyDescent="0.3">
      <c r="A1819" s="13">
        <v>454498</v>
      </c>
      <c r="B1819" s="79">
        <v>431106</v>
      </c>
      <c r="C1819" s="79" t="s">
        <v>503</v>
      </c>
      <c r="D1819" s="79" t="s">
        <v>13</v>
      </c>
      <c r="E1819" s="354" t="s">
        <v>1668</v>
      </c>
      <c r="F1819" s="79">
        <v>62</v>
      </c>
      <c r="G1819" s="81">
        <v>43454</v>
      </c>
      <c r="H1819" s="27">
        <v>43454</v>
      </c>
      <c r="I1819" s="24">
        <v>62</v>
      </c>
    </row>
    <row r="1820" spans="1:9" x14ac:dyDescent="0.3">
      <c r="A1820" s="24">
        <v>454498</v>
      </c>
      <c r="B1820" s="79">
        <v>431106</v>
      </c>
      <c r="C1820" s="79" t="s">
        <v>503</v>
      </c>
      <c r="D1820" s="79" t="s">
        <v>13</v>
      </c>
      <c r="E1820" s="354" t="s">
        <v>1669</v>
      </c>
      <c r="F1820" s="13">
        <v>6</v>
      </c>
      <c r="G1820" s="34">
        <v>43454</v>
      </c>
      <c r="H1820" s="27">
        <v>43454</v>
      </c>
      <c r="I1820" s="24">
        <v>6</v>
      </c>
    </row>
    <row r="1821" spans="1:9" x14ac:dyDescent="0.3">
      <c r="A1821" s="13">
        <v>454498</v>
      </c>
      <c r="B1821" s="79">
        <v>431106</v>
      </c>
      <c r="C1821" s="79" t="s">
        <v>503</v>
      </c>
      <c r="D1821" s="79" t="s">
        <v>13</v>
      </c>
      <c r="E1821" s="354" t="s">
        <v>1670</v>
      </c>
      <c r="F1821" s="13">
        <v>17</v>
      </c>
      <c r="G1821" s="34">
        <v>43457</v>
      </c>
      <c r="H1821" s="27">
        <v>43438</v>
      </c>
      <c r="I1821" s="24">
        <v>17</v>
      </c>
    </row>
    <row r="1822" spans="1:9" x14ac:dyDescent="0.3">
      <c r="A1822" s="13">
        <v>454498</v>
      </c>
      <c r="B1822" s="79">
        <v>431106</v>
      </c>
      <c r="C1822" s="79" t="s">
        <v>503</v>
      </c>
      <c r="D1822" s="79" t="s">
        <v>13</v>
      </c>
      <c r="E1822" s="354" t="s">
        <v>1671</v>
      </c>
      <c r="F1822" s="13">
        <v>30</v>
      </c>
      <c r="G1822" s="34">
        <v>43457</v>
      </c>
      <c r="H1822" s="27">
        <v>43448</v>
      </c>
      <c r="I1822" s="24">
        <v>30</v>
      </c>
    </row>
    <row r="1823" spans="1:9" x14ac:dyDescent="0.3">
      <c r="A1823" s="13">
        <v>454498</v>
      </c>
      <c r="B1823" s="79">
        <v>431106</v>
      </c>
      <c r="C1823" s="79" t="s">
        <v>503</v>
      </c>
      <c r="D1823" s="79" t="s">
        <v>13</v>
      </c>
      <c r="E1823" s="277" t="s">
        <v>1672</v>
      </c>
      <c r="F1823" s="13">
        <v>169</v>
      </c>
      <c r="G1823" s="34">
        <v>43429</v>
      </c>
      <c r="H1823" s="27">
        <v>43453</v>
      </c>
      <c r="I1823" s="24">
        <v>169</v>
      </c>
    </row>
    <row r="1824" spans="1:9" x14ac:dyDescent="0.3">
      <c r="A1824" s="13">
        <v>454498</v>
      </c>
      <c r="B1824" s="79">
        <v>431106</v>
      </c>
      <c r="C1824" s="79" t="s">
        <v>503</v>
      </c>
      <c r="D1824" s="79" t="s">
        <v>13</v>
      </c>
      <c r="E1824" s="277" t="s">
        <v>1673</v>
      </c>
      <c r="F1824" s="13">
        <v>281</v>
      </c>
      <c r="G1824" s="34">
        <v>43429</v>
      </c>
      <c r="H1824" s="27">
        <v>43453</v>
      </c>
      <c r="I1824" s="24">
        <v>287</v>
      </c>
    </row>
    <row r="1825" spans="1:9" x14ac:dyDescent="0.3">
      <c r="A1825" s="13">
        <v>454498</v>
      </c>
      <c r="B1825" s="79">
        <v>431106</v>
      </c>
      <c r="C1825" s="79" t="s">
        <v>503</v>
      </c>
      <c r="D1825" s="79" t="s">
        <v>13</v>
      </c>
      <c r="E1825" s="277" t="s">
        <v>1674</v>
      </c>
      <c r="F1825" s="13">
        <v>53</v>
      </c>
      <c r="G1825" s="34">
        <v>43429</v>
      </c>
      <c r="H1825" s="27">
        <v>43441</v>
      </c>
      <c r="I1825" s="24">
        <v>53</v>
      </c>
    </row>
    <row r="1826" spans="1:9" x14ac:dyDescent="0.3">
      <c r="A1826" s="13">
        <v>454498</v>
      </c>
      <c r="B1826" s="79">
        <v>431106</v>
      </c>
      <c r="C1826" s="79" t="s">
        <v>503</v>
      </c>
      <c r="D1826" s="79" t="s">
        <v>13</v>
      </c>
      <c r="E1826" s="277" t="s">
        <v>1675</v>
      </c>
      <c r="F1826" s="13">
        <v>84</v>
      </c>
      <c r="G1826" s="34">
        <v>43429</v>
      </c>
      <c r="H1826" s="27">
        <v>43448</v>
      </c>
      <c r="I1826" s="24">
        <v>84</v>
      </c>
    </row>
    <row r="1827" spans="1:9" x14ac:dyDescent="0.3">
      <c r="A1827" s="13">
        <v>454498</v>
      </c>
      <c r="B1827" s="89">
        <v>425553</v>
      </c>
      <c r="C1827" s="26" t="s">
        <v>475</v>
      </c>
      <c r="D1827" s="26" t="s">
        <v>13</v>
      </c>
      <c r="E1827" s="323" t="s">
        <v>1676</v>
      </c>
      <c r="F1827" s="24">
        <v>63</v>
      </c>
      <c r="G1827" s="27">
        <v>43454</v>
      </c>
      <c r="H1827" s="27">
        <v>43448</v>
      </c>
      <c r="I1827" s="24">
        <v>64</v>
      </c>
    </row>
    <row r="1828" spans="1:9" x14ac:dyDescent="0.3">
      <c r="A1828" s="13">
        <v>454498</v>
      </c>
      <c r="B1828" s="89">
        <v>425553</v>
      </c>
      <c r="C1828" s="26" t="s">
        <v>475</v>
      </c>
      <c r="D1828" s="26" t="s">
        <v>13</v>
      </c>
      <c r="E1828" s="323" t="s">
        <v>1677</v>
      </c>
      <c r="F1828" s="24">
        <v>50</v>
      </c>
      <c r="G1828" s="27">
        <v>43457</v>
      </c>
      <c r="H1828" s="27">
        <v>43448</v>
      </c>
      <c r="I1828" s="24">
        <v>50</v>
      </c>
    </row>
    <row r="1829" spans="1:9" x14ac:dyDescent="0.3">
      <c r="A1829" s="13">
        <v>454498</v>
      </c>
      <c r="B1829" s="89">
        <v>425553</v>
      </c>
      <c r="C1829" s="26" t="s">
        <v>475</v>
      </c>
      <c r="D1829" s="26" t="s">
        <v>13</v>
      </c>
      <c r="E1829" s="323" t="s">
        <v>1678</v>
      </c>
      <c r="F1829" s="24">
        <v>63</v>
      </c>
      <c r="G1829" s="27">
        <v>43457</v>
      </c>
      <c r="H1829" s="27">
        <v>43453</v>
      </c>
      <c r="I1829" s="24">
        <v>63</v>
      </c>
    </row>
    <row r="1830" spans="1:9" x14ac:dyDescent="0.3">
      <c r="A1830" s="13">
        <v>454498</v>
      </c>
      <c r="B1830" s="89">
        <v>425553</v>
      </c>
      <c r="C1830" s="26" t="s">
        <v>475</v>
      </c>
      <c r="D1830" s="26" t="s">
        <v>13</v>
      </c>
      <c r="E1830" s="323" t="s">
        <v>1679</v>
      </c>
      <c r="F1830" s="26">
        <v>231</v>
      </c>
      <c r="G1830" s="90">
        <v>43454</v>
      </c>
      <c r="H1830" s="27">
        <v>43453</v>
      </c>
      <c r="I1830" s="24">
        <v>233</v>
      </c>
    </row>
    <row r="1831" spans="1:9" x14ac:dyDescent="0.3">
      <c r="A1831" s="13">
        <v>454498</v>
      </c>
      <c r="B1831" s="89">
        <v>425553</v>
      </c>
      <c r="C1831" s="26" t="s">
        <v>475</v>
      </c>
      <c r="D1831" s="24" t="s">
        <v>19</v>
      </c>
      <c r="E1831" s="323" t="s">
        <v>1680</v>
      </c>
      <c r="F1831" s="312">
        <v>104</v>
      </c>
      <c r="G1831" s="27">
        <v>43424</v>
      </c>
      <c r="H1831" s="27">
        <v>43458</v>
      </c>
      <c r="I1831" s="24">
        <v>104</v>
      </c>
    </row>
    <row r="1832" spans="1:9" x14ac:dyDescent="0.3">
      <c r="A1832" s="13">
        <v>454498</v>
      </c>
      <c r="B1832" s="89">
        <v>425553</v>
      </c>
      <c r="C1832" s="26" t="s">
        <v>475</v>
      </c>
      <c r="D1832" s="24" t="s">
        <v>306</v>
      </c>
      <c r="E1832" s="60" t="s">
        <v>1681</v>
      </c>
      <c r="F1832" s="24">
        <v>318</v>
      </c>
      <c r="G1832" s="27">
        <v>43423</v>
      </c>
      <c r="H1832" s="27">
        <v>43454</v>
      </c>
      <c r="I1832" s="24">
        <v>318</v>
      </c>
    </row>
    <row r="1833" spans="1:9" x14ac:dyDescent="0.3">
      <c r="A1833" s="13">
        <v>454498</v>
      </c>
      <c r="B1833" s="89">
        <v>425553</v>
      </c>
      <c r="C1833" s="26" t="s">
        <v>475</v>
      </c>
      <c r="D1833" s="26" t="s">
        <v>13</v>
      </c>
      <c r="E1833" s="60" t="s">
        <v>1682</v>
      </c>
      <c r="F1833" s="89">
        <v>93</v>
      </c>
      <c r="G1833" s="27">
        <v>43429</v>
      </c>
      <c r="H1833" s="27">
        <v>43458</v>
      </c>
      <c r="I1833" s="24">
        <v>94</v>
      </c>
    </row>
    <row r="1834" spans="1:9" x14ac:dyDescent="0.3">
      <c r="A1834" s="13">
        <v>454498</v>
      </c>
      <c r="B1834" s="89">
        <v>425553</v>
      </c>
      <c r="C1834" s="26" t="s">
        <v>475</v>
      </c>
      <c r="D1834" s="26" t="s">
        <v>13</v>
      </c>
      <c r="E1834" s="60" t="s">
        <v>1683</v>
      </c>
      <c r="F1834" s="89">
        <v>98</v>
      </c>
      <c r="G1834" s="27">
        <v>43429</v>
      </c>
      <c r="H1834" s="27">
        <v>43454</v>
      </c>
      <c r="I1834" s="24">
        <v>100</v>
      </c>
    </row>
    <row r="1835" spans="1:9" x14ac:dyDescent="0.3">
      <c r="A1835" s="279"/>
      <c r="B1835" s="89">
        <v>425553</v>
      </c>
      <c r="C1835" s="26" t="s">
        <v>475</v>
      </c>
      <c r="D1835" s="24" t="s">
        <v>19</v>
      </c>
      <c r="E1835" s="323" t="s">
        <v>1684</v>
      </c>
      <c r="F1835" s="24">
        <v>138</v>
      </c>
      <c r="G1835" s="27">
        <v>43423</v>
      </c>
      <c r="H1835" s="281"/>
      <c r="I1835" s="24">
        <v>138</v>
      </c>
    </row>
    <row r="1836" spans="1:9" x14ac:dyDescent="0.3">
      <c r="A1836" s="24">
        <v>454498</v>
      </c>
      <c r="B1836" s="89">
        <v>425553</v>
      </c>
      <c r="C1836" s="26" t="s">
        <v>475</v>
      </c>
      <c r="D1836" s="24" t="s">
        <v>19</v>
      </c>
      <c r="E1836" s="323" t="s">
        <v>1685</v>
      </c>
      <c r="F1836" s="24">
        <v>36</v>
      </c>
      <c r="G1836" s="27">
        <v>43423</v>
      </c>
      <c r="H1836" s="27">
        <v>43448</v>
      </c>
      <c r="I1836" s="24">
        <v>36</v>
      </c>
    </row>
    <row r="1837" spans="1:9" x14ac:dyDescent="0.3">
      <c r="A1837" s="24">
        <v>454498</v>
      </c>
      <c r="B1837" s="89">
        <v>425553</v>
      </c>
      <c r="C1837" s="26" t="s">
        <v>475</v>
      </c>
      <c r="D1837" s="24" t="s">
        <v>19</v>
      </c>
      <c r="E1837" s="323" t="s">
        <v>1686</v>
      </c>
      <c r="F1837" s="24">
        <v>12</v>
      </c>
      <c r="G1837" s="27">
        <v>43423</v>
      </c>
      <c r="H1837" s="27">
        <v>43453</v>
      </c>
      <c r="I1837" s="24">
        <v>12</v>
      </c>
    </row>
    <row r="1838" spans="1:9" x14ac:dyDescent="0.3">
      <c r="A1838" s="24">
        <v>454498</v>
      </c>
      <c r="B1838" s="89">
        <v>425410</v>
      </c>
      <c r="C1838" s="26" t="s">
        <v>475</v>
      </c>
      <c r="D1838" s="24" t="s">
        <v>306</v>
      </c>
      <c r="E1838" s="25" t="s">
        <v>1687</v>
      </c>
      <c r="F1838" s="24">
        <v>65</v>
      </c>
      <c r="G1838" s="27">
        <v>43444</v>
      </c>
      <c r="H1838" s="27">
        <v>43453</v>
      </c>
      <c r="I1838" s="24">
        <v>66</v>
      </c>
    </row>
    <row r="1839" spans="1:9" x14ac:dyDescent="0.3">
      <c r="A1839" s="24">
        <v>454498</v>
      </c>
      <c r="B1839" s="89">
        <v>425410</v>
      </c>
      <c r="C1839" s="26" t="s">
        <v>475</v>
      </c>
      <c r="D1839" s="26" t="s">
        <v>13</v>
      </c>
      <c r="E1839" s="323" t="s">
        <v>1688</v>
      </c>
      <c r="F1839" s="24">
        <v>1448</v>
      </c>
      <c r="G1839" s="27">
        <v>43454</v>
      </c>
      <c r="H1839" s="27">
        <v>43448</v>
      </c>
      <c r="I1839" s="24">
        <v>1440</v>
      </c>
    </row>
    <row r="1840" spans="1:9" x14ac:dyDescent="0.3">
      <c r="A1840" s="24">
        <v>454498</v>
      </c>
      <c r="B1840" s="89">
        <v>425410</v>
      </c>
      <c r="C1840" s="26" t="s">
        <v>475</v>
      </c>
      <c r="D1840" s="26" t="s">
        <v>13</v>
      </c>
      <c r="E1840" s="323" t="s">
        <v>1689</v>
      </c>
      <c r="F1840" s="24">
        <v>1256</v>
      </c>
      <c r="G1840" s="27">
        <v>43457</v>
      </c>
      <c r="H1840" s="27">
        <v>43454</v>
      </c>
      <c r="I1840" s="24">
        <v>1218</v>
      </c>
    </row>
    <row r="1841" spans="1:9" x14ac:dyDescent="0.3">
      <c r="A1841" s="24">
        <v>454498</v>
      </c>
      <c r="B1841" s="89">
        <v>425410</v>
      </c>
      <c r="C1841" s="26" t="s">
        <v>475</v>
      </c>
      <c r="D1841" s="26" t="s">
        <v>13</v>
      </c>
      <c r="E1841" s="323" t="s">
        <v>1690</v>
      </c>
      <c r="F1841" s="24">
        <v>1027</v>
      </c>
      <c r="G1841" s="27">
        <v>43457</v>
      </c>
      <c r="H1841" s="27">
        <v>43454</v>
      </c>
      <c r="I1841" s="24">
        <v>1030</v>
      </c>
    </row>
    <row r="1842" spans="1:9" x14ac:dyDescent="0.3">
      <c r="A1842" s="24">
        <v>454498</v>
      </c>
      <c r="B1842" s="89">
        <v>425410</v>
      </c>
      <c r="C1842" s="26" t="s">
        <v>475</v>
      </c>
      <c r="D1842" s="26" t="s">
        <v>13</v>
      </c>
      <c r="E1842" s="323" t="s">
        <v>1691</v>
      </c>
      <c r="F1842" s="26">
        <v>933</v>
      </c>
      <c r="G1842" s="90">
        <v>43454</v>
      </c>
      <c r="H1842" s="27">
        <v>43458</v>
      </c>
      <c r="I1842" s="24">
        <v>929</v>
      </c>
    </row>
    <row r="1843" spans="1:9" x14ac:dyDescent="0.3">
      <c r="A1843" s="24">
        <v>454498</v>
      </c>
      <c r="B1843" s="89">
        <v>425410</v>
      </c>
      <c r="C1843" s="26" t="s">
        <v>475</v>
      </c>
      <c r="D1843" s="26" t="s">
        <v>481</v>
      </c>
      <c r="E1843" s="60" t="s">
        <v>1692</v>
      </c>
      <c r="F1843" s="26">
        <v>177</v>
      </c>
      <c r="G1843" s="27">
        <v>43447</v>
      </c>
      <c r="H1843" s="27">
        <v>43454</v>
      </c>
      <c r="I1843" s="24">
        <v>179</v>
      </c>
    </row>
    <row r="1844" spans="1:9" x14ac:dyDescent="0.3">
      <c r="A1844" s="24">
        <v>454498</v>
      </c>
      <c r="B1844" s="26">
        <v>425410</v>
      </c>
      <c r="C1844" s="26" t="s">
        <v>475</v>
      </c>
      <c r="D1844" s="24" t="s">
        <v>306</v>
      </c>
      <c r="E1844" s="323" t="s">
        <v>1693</v>
      </c>
      <c r="F1844" s="24">
        <v>552</v>
      </c>
      <c r="G1844" s="27">
        <v>43423</v>
      </c>
      <c r="H1844" s="27">
        <v>43454</v>
      </c>
      <c r="I1844" s="24">
        <v>552</v>
      </c>
    </row>
    <row r="1845" spans="1:9" x14ac:dyDescent="0.3">
      <c r="A1845" s="24">
        <v>454498</v>
      </c>
      <c r="B1845" s="26">
        <v>425410</v>
      </c>
      <c r="C1845" s="26" t="s">
        <v>475</v>
      </c>
      <c r="D1845" s="24" t="s">
        <v>19</v>
      </c>
      <c r="E1845" s="323" t="s">
        <v>1694</v>
      </c>
      <c r="F1845" s="24">
        <v>128</v>
      </c>
      <c r="G1845" s="27">
        <v>43424</v>
      </c>
      <c r="H1845" s="27">
        <v>43454</v>
      </c>
      <c r="I1845" s="24">
        <v>128</v>
      </c>
    </row>
    <row r="1846" spans="1:9" x14ac:dyDescent="0.3">
      <c r="A1846" s="24">
        <v>454498</v>
      </c>
      <c r="B1846" s="26">
        <v>425410</v>
      </c>
      <c r="C1846" s="26" t="s">
        <v>475</v>
      </c>
      <c r="D1846" s="26" t="s">
        <v>13</v>
      </c>
      <c r="E1846" s="60" t="s">
        <v>1695</v>
      </c>
      <c r="F1846" s="24">
        <v>2315</v>
      </c>
      <c r="G1846" s="27">
        <v>43426</v>
      </c>
      <c r="H1846" s="27">
        <v>43454</v>
      </c>
      <c r="I1846" s="24">
        <v>2339</v>
      </c>
    </row>
    <row r="1847" spans="1:9" x14ac:dyDescent="0.3">
      <c r="A1847" s="279"/>
      <c r="B1847" s="62">
        <v>425410</v>
      </c>
      <c r="C1847" s="62" t="s">
        <v>475</v>
      </c>
      <c r="D1847" s="62" t="s">
        <v>13</v>
      </c>
      <c r="E1847" s="15" t="s">
        <v>1696</v>
      </c>
      <c r="F1847" s="9">
        <v>2278</v>
      </c>
      <c r="G1847" s="11">
        <v>43429</v>
      </c>
      <c r="H1847" s="281"/>
      <c r="I1847" s="24">
        <v>2311</v>
      </c>
    </row>
    <row r="1848" spans="1:9" x14ac:dyDescent="0.3">
      <c r="A1848" s="24">
        <v>465695</v>
      </c>
      <c r="B1848" s="62">
        <v>425410</v>
      </c>
      <c r="C1848" s="62" t="s">
        <v>475</v>
      </c>
      <c r="D1848" s="62" t="s">
        <v>13</v>
      </c>
      <c r="E1848" s="15" t="s">
        <v>1697</v>
      </c>
      <c r="F1848" s="9">
        <v>1767</v>
      </c>
      <c r="G1848" s="11">
        <v>43429</v>
      </c>
      <c r="H1848" s="27">
        <v>43438</v>
      </c>
      <c r="I1848" s="24">
        <v>1794</v>
      </c>
    </row>
    <row r="1849" spans="1:9" x14ac:dyDescent="0.3">
      <c r="A1849" s="24">
        <v>465695</v>
      </c>
      <c r="B1849" s="26">
        <v>425410</v>
      </c>
      <c r="C1849" s="26" t="s">
        <v>475</v>
      </c>
      <c r="D1849" s="26" t="s">
        <v>481</v>
      </c>
      <c r="E1849" s="60" t="s">
        <v>1698</v>
      </c>
      <c r="F1849" s="26">
        <v>367</v>
      </c>
      <c r="G1849" s="90">
        <v>43426</v>
      </c>
      <c r="H1849" s="27">
        <v>43448</v>
      </c>
      <c r="I1849" s="24">
        <v>370</v>
      </c>
    </row>
    <row r="1850" spans="1:9" x14ac:dyDescent="0.3">
      <c r="A1850" s="24">
        <v>465695</v>
      </c>
      <c r="B1850" s="26">
        <v>425410</v>
      </c>
      <c r="C1850" s="26" t="s">
        <v>475</v>
      </c>
      <c r="D1850" s="26" t="s">
        <v>481</v>
      </c>
      <c r="E1850" s="60" t="s">
        <v>1699</v>
      </c>
      <c r="F1850" s="26">
        <v>198</v>
      </c>
      <c r="G1850" s="90">
        <v>43426</v>
      </c>
      <c r="H1850" s="27">
        <v>43453</v>
      </c>
      <c r="I1850" s="24">
        <v>200</v>
      </c>
    </row>
    <row r="1851" spans="1:9" x14ac:dyDescent="0.3">
      <c r="A1851" s="24">
        <v>465695</v>
      </c>
      <c r="B1851" s="26">
        <v>425410</v>
      </c>
      <c r="C1851" s="26" t="s">
        <v>475</v>
      </c>
      <c r="D1851" s="26" t="s">
        <v>13</v>
      </c>
      <c r="E1851" s="60" t="s">
        <v>1700</v>
      </c>
      <c r="F1851" s="26">
        <v>2003</v>
      </c>
      <c r="G1851" s="90">
        <v>43426</v>
      </c>
      <c r="H1851" s="27">
        <v>43453</v>
      </c>
      <c r="I1851" s="24">
        <v>2022</v>
      </c>
    </row>
    <row r="1852" spans="1:9" x14ac:dyDescent="0.3">
      <c r="A1852" s="24">
        <v>465695</v>
      </c>
      <c r="B1852" s="89">
        <v>425410</v>
      </c>
      <c r="C1852" s="26" t="s">
        <v>475</v>
      </c>
      <c r="D1852" s="24" t="s">
        <v>19</v>
      </c>
      <c r="E1852" s="25" t="s">
        <v>1701</v>
      </c>
      <c r="F1852" s="24">
        <v>620</v>
      </c>
      <c r="G1852" s="27">
        <v>43443</v>
      </c>
      <c r="H1852" s="27">
        <v>43448</v>
      </c>
      <c r="I1852" s="24">
        <v>620</v>
      </c>
    </row>
    <row r="1853" spans="1:9" x14ac:dyDescent="0.3">
      <c r="A1853" s="24">
        <v>465695</v>
      </c>
      <c r="B1853" s="26">
        <v>425410</v>
      </c>
      <c r="C1853" s="26" t="s">
        <v>475</v>
      </c>
      <c r="D1853" s="24" t="s">
        <v>19</v>
      </c>
      <c r="E1853" s="60" t="s">
        <v>1702</v>
      </c>
      <c r="F1853" s="24">
        <v>204</v>
      </c>
      <c r="G1853" s="27">
        <v>43423</v>
      </c>
      <c r="H1853" s="27">
        <v>43441</v>
      </c>
      <c r="I1853" s="24">
        <v>204</v>
      </c>
    </row>
    <row r="1854" spans="1:9" x14ac:dyDescent="0.3">
      <c r="A1854" s="24">
        <v>465695</v>
      </c>
      <c r="B1854" s="26">
        <v>431080</v>
      </c>
      <c r="C1854" s="26" t="s">
        <v>503</v>
      </c>
      <c r="D1854" s="24" t="s">
        <v>306</v>
      </c>
      <c r="E1854" s="25" t="s">
        <v>1703</v>
      </c>
      <c r="F1854" s="26">
        <v>14</v>
      </c>
      <c r="G1854" s="27">
        <v>43444</v>
      </c>
      <c r="H1854" s="27">
        <v>43417</v>
      </c>
      <c r="I1854" s="24">
        <v>14</v>
      </c>
    </row>
    <row r="1855" spans="1:9" x14ac:dyDescent="0.3">
      <c r="A1855" s="24">
        <v>465695</v>
      </c>
      <c r="B1855" s="26">
        <v>431080</v>
      </c>
      <c r="C1855" s="26" t="s">
        <v>503</v>
      </c>
      <c r="D1855" s="26" t="s">
        <v>13</v>
      </c>
      <c r="E1855" s="361" t="s">
        <v>1704</v>
      </c>
      <c r="F1855" s="24">
        <v>21</v>
      </c>
      <c r="G1855" s="27">
        <v>43454</v>
      </c>
      <c r="H1855" s="27">
        <v>43417</v>
      </c>
      <c r="I1855" s="24">
        <v>21</v>
      </c>
    </row>
    <row r="1856" spans="1:9" x14ac:dyDescent="0.3">
      <c r="A1856" s="24">
        <v>465695</v>
      </c>
      <c r="B1856" s="26">
        <v>431080</v>
      </c>
      <c r="C1856" s="26" t="s">
        <v>503</v>
      </c>
      <c r="D1856" s="26" t="s">
        <v>13</v>
      </c>
      <c r="E1856" s="361" t="s">
        <v>1705</v>
      </c>
      <c r="F1856" s="24">
        <v>20</v>
      </c>
      <c r="G1856" s="27">
        <v>43457</v>
      </c>
      <c r="H1856" s="27">
        <v>43421</v>
      </c>
      <c r="I1856" s="24">
        <v>21</v>
      </c>
    </row>
    <row r="1857" spans="1:9" x14ac:dyDescent="0.3">
      <c r="A1857" s="9">
        <v>465695</v>
      </c>
      <c r="B1857" s="26">
        <v>431080</v>
      </c>
      <c r="C1857" s="26" t="s">
        <v>503</v>
      </c>
      <c r="D1857" s="26" t="s">
        <v>13</v>
      </c>
      <c r="E1857" s="361" t="s">
        <v>1706</v>
      </c>
      <c r="F1857" s="24">
        <v>21</v>
      </c>
      <c r="G1857" s="27">
        <v>43457</v>
      </c>
      <c r="H1857" s="11">
        <v>43425</v>
      </c>
      <c r="I1857" s="24">
        <v>22</v>
      </c>
    </row>
    <row r="1858" spans="1:9" x14ac:dyDescent="0.3">
      <c r="A1858" s="9">
        <v>465695</v>
      </c>
      <c r="B1858" s="26">
        <v>431080</v>
      </c>
      <c r="C1858" s="26" t="s">
        <v>503</v>
      </c>
      <c r="D1858" s="26" t="s">
        <v>481</v>
      </c>
      <c r="E1858" s="25" t="s">
        <v>1707</v>
      </c>
      <c r="F1858" s="26">
        <v>68</v>
      </c>
      <c r="G1858" s="27">
        <v>43447</v>
      </c>
      <c r="H1858" s="11">
        <v>43425</v>
      </c>
      <c r="I1858" s="24">
        <v>70</v>
      </c>
    </row>
    <row r="1859" spans="1:9" x14ac:dyDescent="0.3">
      <c r="A1859" s="24">
        <v>465695</v>
      </c>
      <c r="B1859" s="26">
        <v>431080</v>
      </c>
      <c r="C1859" s="26" t="s">
        <v>503</v>
      </c>
      <c r="D1859" s="26" t="s">
        <v>13</v>
      </c>
      <c r="E1859" s="88" t="s">
        <v>1708</v>
      </c>
      <c r="F1859" s="26">
        <v>165</v>
      </c>
      <c r="G1859" s="90">
        <v>43454</v>
      </c>
      <c r="H1859" s="27">
        <v>43421</v>
      </c>
      <c r="I1859" s="24">
        <v>165</v>
      </c>
    </row>
    <row r="1860" spans="1:9" x14ac:dyDescent="0.3">
      <c r="A1860" s="24">
        <v>465695</v>
      </c>
      <c r="B1860" s="26">
        <v>431080</v>
      </c>
      <c r="C1860" s="26" t="s">
        <v>503</v>
      </c>
      <c r="D1860" s="26" t="s">
        <v>13</v>
      </c>
      <c r="E1860" s="60" t="s">
        <v>1709</v>
      </c>
      <c r="F1860" s="24">
        <v>582</v>
      </c>
      <c r="G1860" s="27">
        <v>43426</v>
      </c>
      <c r="H1860" s="27">
        <v>43421</v>
      </c>
      <c r="I1860" s="24">
        <v>587</v>
      </c>
    </row>
    <row r="1861" spans="1:9" x14ac:dyDescent="0.3">
      <c r="A1861" s="24">
        <v>465695</v>
      </c>
      <c r="B1861" s="62">
        <v>431080</v>
      </c>
      <c r="C1861" s="62" t="s">
        <v>503</v>
      </c>
      <c r="D1861" s="62" t="s">
        <v>13</v>
      </c>
      <c r="E1861" s="15" t="s">
        <v>1710</v>
      </c>
      <c r="F1861" s="9">
        <v>629</v>
      </c>
      <c r="G1861" s="11">
        <v>43429</v>
      </c>
      <c r="H1861" s="27">
        <v>43421</v>
      </c>
      <c r="I1861" s="24">
        <v>638</v>
      </c>
    </row>
    <row r="1862" spans="1:9" x14ac:dyDescent="0.3">
      <c r="A1862" s="24">
        <v>465695</v>
      </c>
      <c r="B1862" s="62">
        <v>431080</v>
      </c>
      <c r="C1862" s="62" t="s">
        <v>503</v>
      </c>
      <c r="D1862" s="62" t="s">
        <v>13</v>
      </c>
      <c r="E1862" s="15" t="s">
        <v>1711</v>
      </c>
      <c r="F1862" s="9">
        <v>676</v>
      </c>
      <c r="G1862" s="11">
        <v>43429</v>
      </c>
      <c r="H1862" s="27">
        <v>43440</v>
      </c>
      <c r="I1862" s="24">
        <v>687</v>
      </c>
    </row>
    <row r="1863" spans="1:9" x14ac:dyDescent="0.3">
      <c r="A1863" s="24">
        <v>465695</v>
      </c>
      <c r="B1863" s="26">
        <v>431080</v>
      </c>
      <c r="C1863" s="26" t="s">
        <v>503</v>
      </c>
      <c r="D1863" s="26" t="s">
        <v>13</v>
      </c>
      <c r="E1863" s="60" t="s">
        <v>1712</v>
      </c>
      <c r="F1863" s="26">
        <v>528</v>
      </c>
      <c r="G1863" s="90">
        <v>43426</v>
      </c>
      <c r="H1863" s="27">
        <v>43417</v>
      </c>
      <c r="I1863" s="24">
        <v>533</v>
      </c>
    </row>
    <row r="1864" spans="1:9" x14ac:dyDescent="0.3">
      <c r="A1864" s="24">
        <v>465695</v>
      </c>
      <c r="B1864" s="26">
        <v>431080</v>
      </c>
      <c r="C1864" s="26" t="s">
        <v>503</v>
      </c>
      <c r="D1864" s="26" t="s">
        <v>481</v>
      </c>
      <c r="E1864" s="60" t="s">
        <v>1713</v>
      </c>
      <c r="F1864" s="26">
        <v>100</v>
      </c>
      <c r="G1864" s="90">
        <v>43426</v>
      </c>
      <c r="H1864" s="27">
        <v>43438</v>
      </c>
      <c r="I1864" s="24">
        <v>100</v>
      </c>
    </row>
    <row r="1865" spans="1:9" x14ac:dyDescent="0.3">
      <c r="A1865" s="24">
        <v>465695</v>
      </c>
      <c r="B1865" s="26">
        <v>431080</v>
      </c>
      <c r="C1865" s="26" t="s">
        <v>503</v>
      </c>
      <c r="D1865" s="26" t="s">
        <v>481</v>
      </c>
      <c r="E1865" s="60" t="s">
        <v>1714</v>
      </c>
      <c r="F1865" s="26">
        <v>677</v>
      </c>
      <c r="G1865" s="90">
        <v>43426</v>
      </c>
      <c r="H1865" s="27">
        <v>43448</v>
      </c>
      <c r="I1865" s="24">
        <v>683</v>
      </c>
    </row>
    <row r="1866" spans="1:9" x14ac:dyDescent="0.3">
      <c r="A1866" s="24">
        <v>465695</v>
      </c>
      <c r="B1866" s="89">
        <v>425456</v>
      </c>
      <c r="C1866" s="26" t="s">
        <v>475</v>
      </c>
      <c r="D1866" s="26" t="s">
        <v>306</v>
      </c>
      <c r="E1866" s="25" t="s">
        <v>1715</v>
      </c>
      <c r="F1866" s="24">
        <v>35</v>
      </c>
      <c r="G1866" s="27">
        <v>43444</v>
      </c>
      <c r="H1866" s="27">
        <v>43453</v>
      </c>
      <c r="I1866" s="24">
        <v>35</v>
      </c>
    </row>
    <row r="1867" spans="1:9" x14ac:dyDescent="0.3">
      <c r="A1867" s="24">
        <v>465695</v>
      </c>
      <c r="B1867" s="89">
        <v>425456</v>
      </c>
      <c r="C1867" s="26" t="s">
        <v>475</v>
      </c>
      <c r="D1867" s="26" t="s">
        <v>13</v>
      </c>
      <c r="E1867" s="323" t="s">
        <v>1716</v>
      </c>
      <c r="F1867" s="24">
        <v>932</v>
      </c>
      <c r="G1867" s="27">
        <v>43454</v>
      </c>
      <c r="H1867" s="27">
        <v>43453</v>
      </c>
      <c r="I1867" s="24">
        <v>918</v>
      </c>
    </row>
    <row r="1868" spans="1:9" x14ac:dyDescent="0.3">
      <c r="A1868" s="24">
        <v>465695</v>
      </c>
      <c r="B1868" s="89">
        <v>425456</v>
      </c>
      <c r="C1868" s="26" t="s">
        <v>475</v>
      </c>
      <c r="D1868" s="26" t="s">
        <v>13</v>
      </c>
      <c r="E1868" s="323" t="s">
        <v>1717</v>
      </c>
      <c r="F1868" s="24">
        <v>809</v>
      </c>
      <c r="G1868" s="27">
        <v>43457</v>
      </c>
      <c r="H1868" s="27">
        <v>43441</v>
      </c>
      <c r="I1868" s="24">
        <v>798</v>
      </c>
    </row>
    <row r="1869" spans="1:9" x14ac:dyDescent="0.3">
      <c r="A1869" s="24">
        <v>465695</v>
      </c>
      <c r="B1869" s="89">
        <v>425456</v>
      </c>
      <c r="C1869" s="26" t="s">
        <v>475</v>
      </c>
      <c r="D1869" s="26" t="s">
        <v>13</v>
      </c>
      <c r="E1869" s="323" t="s">
        <v>1718</v>
      </c>
      <c r="F1869" s="24">
        <v>667</v>
      </c>
      <c r="G1869" s="27">
        <v>43457</v>
      </c>
      <c r="H1869" s="27">
        <v>43448</v>
      </c>
      <c r="I1869" s="24">
        <v>657</v>
      </c>
    </row>
    <row r="1870" spans="1:9" x14ac:dyDescent="0.3">
      <c r="A1870" s="24">
        <v>465695</v>
      </c>
      <c r="B1870" s="89">
        <v>425456</v>
      </c>
      <c r="C1870" s="26" t="s">
        <v>475</v>
      </c>
      <c r="D1870" s="26" t="s">
        <v>13</v>
      </c>
      <c r="E1870" s="323" t="s">
        <v>1719</v>
      </c>
      <c r="F1870" s="24">
        <v>867</v>
      </c>
      <c r="G1870" s="27">
        <v>43454</v>
      </c>
      <c r="H1870" s="27">
        <v>43421</v>
      </c>
      <c r="I1870" s="24">
        <v>855</v>
      </c>
    </row>
    <row r="1871" spans="1:9" x14ac:dyDescent="0.3">
      <c r="A1871" s="9">
        <v>465695</v>
      </c>
      <c r="B1871" s="89">
        <v>425456</v>
      </c>
      <c r="C1871" s="26" t="s">
        <v>475</v>
      </c>
      <c r="D1871" s="26" t="s">
        <v>481</v>
      </c>
      <c r="E1871" s="25" t="s">
        <v>1720</v>
      </c>
      <c r="F1871" s="24">
        <v>60</v>
      </c>
      <c r="G1871" s="27">
        <v>43447</v>
      </c>
      <c r="H1871" s="11">
        <v>43425</v>
      </c>
      <c r="I1871" s="24">
        <v>59</v>
      </c>
    </row>
    <row r="1872" spans="1:9" x14ac:dyDescent="0.3">
      <c r="A1872" s="9">
        <v>465695</v>
      </c>
      <c r="B1872" s="79">
        <v>425456</v>
      </c>
      <c r="C1872" s="79" t="s">
        <v>475</v>
      </c>
      <c r="D1872" s="79" t="s">
        <v>19</v>
      </c>
      <c r="E1872" s="295" t="s">
        <v>1721</v>
      </c>
      <c r="F1872" s="316">
        <v>435</v>
      </c>
      <c r="G1872" s="81">
        <v>43424</v>
      </c>
      <c r="H1872" s="11">
        <v>43425</v>
      </c>
      <c r="I1872" s="24">
        <v>435</v>
      </c>
    </row>
    <row r="1873" spans="1:9" x14ac:dyDescent="0.3">
      <c r="A1873" s="24">
        <v>465695</v>
      </c>
      <c r="B1873" s="79">
        <v>425456</v>
      </c>
      <c r="C1873" s="79" t="s">
        <v>475</v>
      </c>
      <c r="D1873" s="79" t="s">
        <v>306</v>
      </c>
      <c r="E1873" s="98" t="s">
        <v>1722</v>
      </c>
      <c r="F1873" s="79">
        <v>110</v>
      </c>
      <c r="G1873" s="81">
        <v>43423</v>
      </c>
      <c r="H1873" s="27">
        <v>43421</v>
      </c>
      <c r="I1873" s="24">
        <v>110</v>
      </c>
    </row>
    <row r="1874" spans="1:9" x14ac:dyDescent="0.3">
      <c r="A1874" s="24">
        <v>465695</v>
      </c>
      <c r="B1874" s="84">
        <v>425456</v>
      </c>
      <c r="C1874" s="79" t="s">
        <v>475</v>
      </c>
      <c r="D1874" s="79" t="s">
        <v>13</v>
      </c>
      <c r="E1874" s="80" t="s">
        <v>1723</v>
      </c>
      <c r="F1874" s="13">
        <v>1687</v>
      </c>
      <c r="G1874" s="34">
        <v>43426</v>
      </c>
      <c r="H1874" s="27">
        <v>43421</v>
      </c>
      <c r="I1874" s="24">
        <v>1666</v>
      </c>
    </row>
    <row r="1875" spans="1:9" x14ac:dyDescent="0.3">
      <c r="A1875" s="24">
        <v>465695</v>
      </c>
      <c r="B1875" s="89">
        <v>425456</v>
      </c>
      <c r="C1875" s="26" t="s">
        <v>475</v>
      </c>
      <c r="D1875" s="26" t="s">
        <v>13</v>
      </c>
      <c r="E1875" s="25" t="s">
        <v>1724</v>
      </c>
      <c r="F1875" s="24">
        <v>1755</v>
      </c>
      <c r="G1875" s="27">
        <v>43429</v>
      </c>
      <c r="H1875" s="27">
        <v>43421</v>
      </c>
      <c r="I1875" s="24">
        <v>1759</v>
      </c>
    </row>
    <row r="1876" spans="1:9" x14ac:dyDescent="0.3">
      <c r="A1876" s="279"/>
      <c r="B1876" s="89">
        <v>425456</v>
      </c>
      <c r="C1876" s="26" t="s">
        <v>475</v>
      </c>
      <c r="D1876" s="26" t="s">
        <v>13</v>
      </c>
      <c r="E1876" s="25" t="s">
        <v>1725</v>
      </c>
      <c r="F1876" s="24">
        <v>1324</v>
      </c>
      <c r="G1876" s="27">
        <v>43429</v>
      </c>
      <c r="H1876" s="281"/>
      <c r="I1876" s="24">
        <v>1307</v>
      </c>
    </row>
    <row r="1877" spans="1:9" x14ac:dyDescent="0.3">
      <c r="A1877" s="24">
        <v>465721</v>
      </c>
      <c r="B1877" s="84">
        <v>425456</v>
      </c>
      <c r="C1877" s="79" t="s">
        <v>475</v>
      </c>
      <c r="D1877" s="79" t="s">
        <v>13</v>
      </c>
      <c r="E1877" s="80" t="s">
        <v>1726</v>
      </c>
      <c r="F1877" s="13">
        <v>1824</v>
      </c>
      <c r="G1877" s="34">
        <v>43426</v>
      </c>
      <c r="H1877" s="27">
        <v>43438</v>
      </c>
      <c r="I1877" s="24">
        <v>1792</v>
      </c>
    </row>
    <row r="1878" spans="1:9" x14ac:dyDescent="0.3">
      <c r="A1878" s="24">
        <v>465721</v>
      </c>
      <c r="B1878" s="84">
        <v>425456</v>
      </c>
      <c r="C1878" s="79" t="s">
        <v>475</v>
      </c>
      <c r="D1878" s="79" t="s">
        <v>481</v>
      </c>
      <c r="E1878" s="80" t="s">
        <v>1727</v>
      </c>
      <c r="F1878" s="13">
        <v>336</v>
      </c>
      <c r="G1878" s="34">
        <v>43426</v>
      </c>
      <c r="H1878" s="27">
        <v>43448</v>
      </c>
      <c r="I1878" s="24">
        <v>332</v>
      </c>
    </row>
    <row r="1879" spans="1:9" x14ac:dyDescent="0.3">
      <c r="A1879" s="24">
        <v>465721</v>
      </c>
      <c r="B1879" s="84">
        <v>425456</v>
      </c>
      <c r="C1879" s="79" t="s">
        <v>475</v>
      </c>
      <c r="D1879" s="79" t="s">
        <v>481</v>
      </c>
      <c r="E1879" s="80" t="s">
        <v>1728</v>
      </c>
      <c r="F1879" s="13">
        <v>439</v>
      </c>
      <c r="G1879" s="34">
        <v>43426</v>
      </c>
      <c r="H1879" s="27">
        <v>43453</v>
      </c>
      <c r="I1879" s="24">
        <v>433</v>
      </c>
    </row>
    <row r="1880" spans="1:9" x14ac:dyDescent="0.3">
      <c r="A1880" s="24">
        <v>465721</v>
      </c>
      <c r="B1880" s="89">
        <v>425456</v>
      </c>
      <c r="C1880" s="26" t="s">
        <v>475</v>
      </c>
      <c r="D1880" s="24" t="s">
        <v>19</v>
      </c>
      <c r="E1880" s="25" t="s">
        <v>1729</v>
      </c>
      <c r="F1880" s="24">
        <v>1240</v>
      </c>
      <c r="G1880" s="27">
        <v>43443</v>
      </c>
      <c r="H1880" s="27">
        <v>43453</v>
      </c>
      <c r="I1880" s="24">
        <v>1240</v>
      </c>
    </row>
    <row r="1881" spans="1:9" x14ac:dyDescent="0.3">
      <c r="A1881" s="24">
        <v>465721</v>
      </c>
      <c r="B1881" s="79">
        <v>425456</v>
      </c>
      <c r="C1881" s="79" t="s">
        <v>475</v>
      </c>
      <c r="D1881" s="79" t="s">
        <v>19</v>
      </c>
      <c r="E1881" s="295" t="s">
        <v>1730</v>
      </c>
      <c r="F1881" s="79">
        <v>28</v>
      </c>
      <c r="G1881" s="81">
        <v>43423</v>
      </c>
      <c r="H1881" s="27">
        <v>43448</v>
      </c>
      <c r="I1881" s="24">
        <v>28</v>
      </c>
    </row>
    <row r="1882" spans="1:9" x14ac:dyDescent="0.3">
      <c r="A1882" s="24">
        <v>465721</v>
      </c>
      <c r="B1882" s="26">
        <v>431123</v>
      </c>
      <c r="C1882" s="26" t="s">
        <v>503</v>
      </c>
      <c r="D1882" s="24" t="s">
        <v>306</v>
      </c>
      <c r="E1882" s="88" t="s">
        <v>1731</v>
      </c>
      <c r="F1882" s="24">
        <v>15</v>
      </c>
      <c r="G1882" s="27">
        <v>43444</v>
      </c>
      <c r="H1882" s="27">
        <v>43441</v>
      </c>
      <c r="I1882" s="24">
        <v>15</v>
      </c>
    </row>
    <row r="1883" spans="1:9" x14ac:dyDescent="0.3">
      <c r="A1883" s="79">
        <v>465721</v>
      </c>
      <c r="B1883" s="26">
        <v>431123</v>
      </c>
      <c r="C1883" s="26" t="s">
        <v>503</v>
      </c>
      <c r="D1883" s="24" t="s">
        <v>481</v>
      </c>
      <c r="E1883" s="25" t="s">
        <v>1732</v>
      </c>
      <c r="F1883" s="24">
        <v>93</v>
      </c>
      <c r="G1883" s="27">
        <v>43447</v>
      </c>
      <c r="H1883" s="90">
        <v>43431</v>
      </c>
      <c r="I1883" s="24">
        <v>93</v>
      </c>
    </row>
    <row r="1884" spans="1:9" x14ac:dyDescent="0.3">
      <c r="A1884" s="79">
        <v>465721</v>
      </c>
      <c r="B1884" s="26">
        <v>431123</v>
      </c>
      <c r="C1884" s="26" t="s">
        <v>503</v>
      </c>
      <c r="D1884" s="24" t="s">
        <v>13</v>
      </c>
      <c r="E1884" s="323" t="s">
        <v>1733</v>
      </c>
      <c r="F1884" s="24">
        <v>200</v>
      </c>
      <c r="G1884" s="27">
        <v>43454</v>
      </c>
      <c r="H1884" s="90">
        <v>43431</v>
      </c>
      <c r="I1884" s="24">
        <v>199</v>
      </c>
    </row>
    <row r="1885" spans="1:9" x14ac:dyDescent="0.3">
      <c r="A1885" s="13">
        <v>465721</v>
      </c>
      <c r="B1885" s="26">
        <v>431123</v>
      </c>
      <c r="C1885" s="26" t="s">
        <v>503</v>
      </c>
      <c r="D1885" s="24" t="s">
        <v>13</v>
      </c>
      <c r="E1885" s="323" t="s">
        <v>1734</v>
      </c>
      <c r="F1885" s="24">
        <v>185</v>
      </c>
      <c r="G1885" s="27">
        <v>43457</v>
      </c>
      <c r="H1885" s="27">
        <v>43454</v>
      </c>
      <c r="I1885" s="24">
        <v>185</v>
      </c>
    </row>
    <row r="1886" spans="1:9" x14ac:dyDescent="0.3">
      <c r="A1886" s="24">
        <v>465721</v>
      </c>
      <c r="B1886" s="26">
        <v>431123</v>
      </c>
      <c r="C1886" s="26" t="s">
        <v>503</v>
      </c>
      <c r="D1886" s="24" t="s">
        <v>13</v>
      </c>
      <c r="E1886" s="323" t="s">
        <v>1735</v>
      </c>
      <c r="F1886" s="24">
        <v>282</v>
      </c>
      <c r="G1886" s="27">
        <v>43457</v>
      </c>
      <c r="H1886" s="27">
        <v>43454</v>
      </c>
      <c r="I1886" s="24">
        <v>281</v>
      </c>
    </row>
    <row r="1887" spans="1:9" x14ac:dyDescent="0.3">
      <c r="A1887" s="24">
        <v>465721</v>
      </c>
      <c r="B1887" s="26">
        <v>431123</v>
      </c>
      <c r="C1887" s="26" t="s">
        <v>503</v>
      </c>
      <c r="D1887" s="24" t="s">
        <v>13</v>
      </c>
      <c r="E1887" s="323" t="s">
        <v>1736</v>
      </c>
      <c r="F1887" s="24">
        <v>118</v>
      </c>
      <c r="G1887" s="27">
        <v>43454</v>
      </c>
      <c r="H1887" s="27">
        <v>43454</v>
      </c>
      <c r="I1887" s="24">
        <v>119</v>
      </c>
    </row>
    <row r="1888" spans="1:9" x14ac:dyDescent="0.3">
      <c r="A1888" s="13">
        <v>465721</v>
      </c>
      <c r="B1888" s="79">
        <v>431123</v>
      </c>
      <c r="C1888" s="79" t="s">
        <v>503</v>
      </c>
      <c r="D1888" s="79" t="s">
        <v>19</v>
      </c>
      <c r="E1888" s="295" t="s">
        <v>1737</v>
      </c>
      <c r="F1888" s="316">
        <v>42</v>
      </c>
      <c r="G1888" s="81">
        <v>43424</v>
      </c>
      <c r="H1888" s="27">
        <v>43454</v>
      </c>
      <c r="I1888" s="24">
        <v>42</v>
      </c>
    </row>
    <row r="1889" spans="1:9" x14ac:dyDescent="0.3">
      <c r="A1889" s="13">
        <v>465721</v>
      </c>
      <c r="B1889" s="79">
        <v>431123</v>
      </c>
      <c r="C1889" s="79" t="s">
        <v>503</v>
      </c>
      <c r="D1889" s="79" t="s">
        <v>481</v>
      </c>
      <c r="E1889" s="80" t="s">
        <v>1738</v>
      </c>
      <c r="F1889" s="13">
        <v>150</v>
      </c>
      <c r="G1889" s="34">
        <v>43426</v>
      </c>
      <c r="H1889" s="27">
        <v>43454</v>
      </c>
      <c r="I1889" s="24">
        <v>152</v>
      </c>
    </row>
    <row r="1890" spans="1:9" x14ac:dyDescent="0.3">
      <c r="A1890" s="13">
        <v>465721</v>
      </c>
      <c r="B1890" s="79">
        <v>431123</v>
      </c>
      <c r="C1890" s="79" t="s">
        <v>503</v>
      </c>
      <c r="D1890" s="79" t="s">
        <v>13</v>
      </c>
      <c r="E1890" s="80" t="s">
        <v>1739</v>
      </c>
      <c r="F1890" s="13">
        <v>360</v>
      </c>
      <c r="G1890" s="34">
        <v>43426</v>
      </c>
      <c r="H1890" s="27">
        <v>43454</v>
      </c>
      <c r="I1890" s="24">
        <v>363</v>
      </c>
    </row>
    <row r="1891" spans="1:9" x14ac:dyDescent="0.3">
      <c r="A1891" s="24">
        <v>465721</v>
      </c>
      <c r="B1891" s="79">
        <v>431123</v>
      </c>
      <c r="C1891" s="79" t="s">
        <v>503</v>
      </c>
      <c r="D1891" s="79" t="s">
        <v>13</v>
      </c>
      <c r="E1891" s="80" t="s">
        <v>1740</v>
      </c>
      <c r="F1891" s="13">
        <v>1077</v>
      </c>
      <c r="G1891" s="34">
        <v>43426</v>
      </c>
      <c r="H1891" s="27">
        <v>43440</v>
      </c>
      <c r="I1891" s="24">
        <v>1096</v>
      </c>
    </row>
    <row r="1892" spans="1:9" x14ac:dyDescent="0.3">
      <c r="A1892" s="79">
        <v>465721</v>
      </c>
      <c r="B1892" s="26">
        <v>431123</v>
      </c>
      <c r="C1892" s="26" t="s">
        <v>503</v>
      </c>
      <c r="D1892" s="26" t="s">
        <v>13</v>
      </c>
      <c r="E1892" s="25" t="s">
        <v>1741</v>
      </c>
      <c r="F1892" s="24">
        <v>1119</v>
      </c>
      <c r="G1892" s="27">
        <v>43429</v>
      </c>
      <c r="H1892" s="90">
        <v>43431</v>
      </c>
      <c r="I1892" s="24">
        <v>1128</v>
      </c>
    </row>
    <row r="1893" spans="1:9" x14ac:dyDescent="0.3">
      <c r="A1893" s="24">
        <v>465721</v>
      </c>
      <c r="B1893" s="26">
        <v>431123</v>
      </c>
      <c r="C1893" s="26" t="s">
        <v>503</v>
      </c>
      <c r="D1893" s="26" t="s">
        <v>13</v>
      </c>
      <c r="E1893" s="25" t="s">
        <v>1742</v>
      </c>
      <c r="F1893" s="24">
        <v>1327</v>
      </c>
      <c r="G1893" s="27">
        <v>43429</v>
      </c>
      <c r="H1893" s="27">
        <v>43438</v>
      </c>
      <c r="I1893" s="24">
        <v>1339</v>
      </c>
    </row>
    <row r="1894" spans="1:9" x14ac:dyDescent="0.3">
      <c r="A1894" s="24">
        <v>465721</v>
      </c>
      <c r="B1894" s="79">
        <v>431123</v>
      </c>
      <c r="C1894" s="79" t="s">
        <v>503</v>
      </c>
      <c r="D1894" s="79" t="s">
        <v>481</v>
      </c>
      <c r="E1894" s="80" t="s">
        <v>1743</v>
      </c>
      <c r="F1894" s="13">
        <v>647</v>
      </c>
      <c r="G1894" s="34">
        <v>43426</v>
      </c>
      <c r="H1894" s="27">
        <v>43441</v>
      </c>
      <c r="I1894" s="24">
        <v>649</v>
      </c>
    </row>
    <row r="1895" spans="1:9" x14ac:dyDescent="0.3">
      <c r="A1895" s="24">
        <v>465721</v>
      </c>
      <c r="B1895" s="89">
        <v>425394</v>
      </c>
      <c r="C1895" s="26" t="s">
        <v>475</v>
      </c>
      <c r="D1895" s="24" t="s">
        <v>306</v>
      </c>
      <c r="E1895" s="25" t="s">
        <v>1744</v>
      </c>
      <c r="F1895" s="26">
        <v>30</v>
      </c>
      <c r="G1895" s="27">
        <v>43444</v>
      </c>
      <c r="H1895" s="27">
        <v>43448</v>
      </c>
      <c r="I1895" s="24">
        <v>30</v>
      </c>
    </row>
    <row r="1896" spans="1:9" x14ac:dyDescent="0.3">
      <c r="A1896" s="24">
        <v>465721</v>
      </c>
      <c r="B1896" s="89">
        <v>425394</v>
      </c>
      <c r="C1896" s="26" t="s">
        <v>475</v>
      </c>
      <c r="D1896" s="24" t="s">
        <v>13</v>
      </c>
      <c r="E1896" s="60" t="s">
        <v>1745</v>
      </c>
      <c r="F1896" s="26">
        <v>479</v>
      </c>
      <c r="G1896" s="27">
        <v>43454</v>
      </c>
      <c r="H1896" s="27">
        <v>43453</v>
      </c>
      <c r="I1896" s="24">
        <v>479</v>
      </c>
    </row>
    <row r="1897" spans="1:9" x14ac:dyDescent="0.3">
      <c r="A1897" s="24">
        <v>465721</v>
      </c>
      <c r="B1897" s="89">
        <v>425394</v>
      </c>
      <c r="C1897" s="26" t="s">
        <v>475</v>
      </c>
      <c r="D1897" s="24" t="s">
        <v>481</v>
      </c>
      <c r="E1897" s="60" t="s">
        <v>1746</v>
      </c>
      <c r="F1897" s="26">
        <v>321</v>
      </c>
      <c r="G1897" s="27">
        <v>43447</v>
      </c>
      <c r="H1897" s="27">
        <v>43453</v>
      </c>
      <c r="I1897" s="24">
        <v>321</v>
      </c>
    </row>
    <row r="1898" spans="1:9" x14ac:dyDescent="0.3">
      <c r="A1898" s="24">
        <v>465721</v>
      </c>
      <c r="B1898" s="89">
        <v>425394</v>
      </c>
      <c r="C1898" s="26" t="s">
        <v>475</v>
      </c>
      <c r="D1898" s="24" t="s">
        <v>13</v>
      </c>
      <c r="E1898" s="323" t="s">
        <v>1747</v>
      </c>
      <c r="F1898" s="26">
        <v>944</v>
      </c>
      <c r="G1898" s="27">
        <v>43454</v>
      </c>
      <c r="H1898" s="27">
        <v>43448</v>
      </c>
      <c r="I1898" s="24">
        <v>944</v>
      </c>
    </row>
    <row r="1899" spans="1:9" x14ac:dyDescent="0.3">
      <c r="A1899" s="79">
        <v>465721</v>
      </c>
      <c r="B1899" s="89">
        <v>425394</v>
      </c>
      <c r="C1899" s="26" t="s">
        <v>475</v>
      </c>
      <c r="D1899" s="24" t="s">
        <v>13</v>
      </c>
      <c r="E1899" s="323" t="s">
        <v>1748</v>
      </c>
      <c r="F1899" s="26">
        <v>752</v>
      </c>
      <c r="G1899" s="27">
        <v>43457</v>
      </c>
      <c r="H1899" s="90">
        <v>43431</v>
      </c>
      <c r="I1899" s="24">
        <v>752</v>
      </c>
    </row>
    <row r="1900" spans="1:9" x14ac:dyDescent="0.3">
      <c r="A1900" s="13">
        <v>465721</v>
      </c>
      <c r="B1900" s="89">
        <v>425394</v>
      </c>
      <c r="C1900" s="26" t="s">
        <v>475</v>
      </c>
      <c r="D1900" s="24" t="s">
        <v>13</v>
      </c>
      <c r="E1900" s="323" t="s">
        <v>1749</v>
      </c>
      <c r="F1900" s="26">
        <v>600</v>
      </c>
      <c r="G1900" s="27">
        <v>43457</v>
      </c>
      <c r="H1900" s="27">
        <v>43454</v>
      </c>
      <c r="I1900" s="24">
        <v>600</v>
      </c>
    </row>
    <row r="1901" spans="1:9" x14ac:dyDescent="0.3">
      <c r="A1901" s="13">
        <v>465721</v>
      </c>
      <c r="B1901" s="89">
        <v>425394</v>
      </c>
      <c r="C1901" s="26" t="s">
        <v>475</v>
      </c>
      <c r="D1901" s="24" t="s">
        <v>481</v>
      </c>
      <c r="E1901" s="25" t="s">
        <v>1750</v>
      </c>
      <c r="F1901" s="26">
        <v>131</v>
      </c>
      <c r="G1901" s="27">
        <v>43447</v>
      </c>
      <c r="H1901" s="27">
        <v>43454</v>
      </c>
      <c r="I1901" s="24">
        <v>131</v>
      </c>
    </row>
    <row r="1902" spans="1:9" x14ac:dyDescent="0.3">
      <c r="A1902" s="13">
        <v>465721</v>
      </c>
      <c r="B1902" s="89">
        <v>425394</v>
      </c>
      <c r="C1902" s="26" t="s">
        <v>475</v>
      </c>
      <c r="D1902" s="24" t="s">
        <v>19</v>
      </c>
      <c r="E1902" s="25" t="s">
        <v>1751</v>
      </c>
      <c r="F1902" s="26">
        <v>250</v>
      </c>
      <c r="G1902" s="27">
        <v>43443</v>
      </c>
      <c r="H1902" s="27">
        <v>43454</v>
      </c>
      <c r="I1902" s="24">
        <v>250</v>
      </c>
    </row>
    <row r="1903" spans="1:9" x14ac:dyDescent="0.3">
      <c r="A1903" s="24">
        <v>465721</v>
      </c>
      <c r="B1903" s="89">
        <v>425394</v>
      </c>
      <c r="C1903" s="26" t="s">
        <v>475</v>
      </c>
      <c r="D1903" s="24" t="s">
        <v>19</v>
      </c>
      <c r="E1903" s="25" t="s">
        <v>1752</v>
      </c>
      <c r="F1903" s="26">
        <v>127</v>
      </c>
      <c r="G1903" s="27">
        <v>43424</v>
      </c>
      <c r="H1903" s="27">
        <v>43454</v>
      </c>
      <c r="I1903" s="24">
        <v>127</v>
      </c>
    </row>
    <row r="1904" spans="1:9" x14ac:dyDescent="0.3">
      <c r="A1904" s="24">
        <v>465721</v>
      </c>
      <c r="B1904" s="89">
        <v>425394</v>
      </c>
      <c r="C1904" s="26" t="s">
        <v>475</v>
      </c>
      <c r="D1904" s="24" t="s">
        <v>306</v>
      </c>
      <c r="E1904" s="25" t="s">
        <v>1753</v>
      </c>
      <c r="F1904" s="26">
        <v>439</v>
      </c>
      <c r="G1904" s="27">
        <v>43423</v>
      </c>
      <c r="H1904" s="27">
        <v>43454</v>
      </c>
      <c r="I1904" s="24">
        <v>439</v>
      </c>
    </row>
    <row r="1905" spans="1:9" x14ac:dyDescent="0.3">
      <c r="A1905" s="13">
        <v>465721</v>
      </c>
      <c r="B1905" s="89">
        <v>425394</v>
      </c>
      <c r="C1905" s="26" t="s">
        <v>475</v>
      </c>
      <c r="D1905" s="24" t="s">
        <v>13</v>
      </c>
      <c r="E1905" s="25" t="s">
        <v>1754</v>
      </c>
      <c r="F1905" s="26">
        <v>1556</v>
      </c>
      <c r="G1905" s="27">
        <v>43429</v>
      </c>
      <c r="H1905" s="27">
        <v>43454</v>
      </c>
      <c r="I1905" s="24">
        <v>1556</v>
      </c>
    </row>
    <row r="1906" spans="1:9" x14ac:dyDescent="0.3">
      <c r="A1906" s="279"/>
      <c r="B1906" s="89">
        <v>425394</v>
      </c>
      <c r="C1906" s="26" t="s">
        <v>475</v>
      </c>
      <c r="D1906" s="24" t="s">
        <v>13</v>
      </c>
      <c r="E1906" s="25" t="s">
        <v>1755</v>
      </c>
      <c r="F1906" s="26">
        <v>1256</v>
      </c>
      <c r="G1906" s="27">
        <v>43429</v>
      </c>
      <c r="H1906" s="281"/>
      <c r="I1906" s="24">
        <v>1256</v>
      </c>
    </row>
    <row r="1907" spans="1:9" x14ac:dyDescent="0.3">
      <c r="A1907" s="24">
        <v>465724</v>
      </c>
      <c r="B1907" s="89">
        <v>425394</v>
      </c>
      <c r="C1907" s="26" t="s">
        <v>475</v>
      </c>
      <c r="D1907" s="24" t="s">
        <v>11</v>
      </c>
      <c r="E1907" s="25" t="s">
        <v>1756</v>
      </c>
      <c r="F1907" s="26">
        <v>401</v>
      </c>
      <c r="G1907" s="27">
        <v>43444</v>
      </c>
      <c r="H1907" s="27">
        <v>43438</v>
      </c>
      <c r="I1907" s="24">
        <v>413</v>
      </c>
    </row>
    <row r="1908" spans="1:9" x14ac:dyDescent="0.3">
      <c r="A1908" s="24">
        <v>465724</v>
      </c>
      <c r="B1908" s="89">
        <v>425394</v>
      </c>
      <c r="C1908" s="26" t="s">
        <v>475</v>
      </c>
      <c r="D1908" s="24" t="s">
        <v>19</v>
      </c>
      <c r="E1908" s="323" t="s">
        <v>1757</v>
      </c>
      <c r="F1908" s="358">
        <v>21</v>
      </c>
      <c r="G1908" s="27">
        <v>43423</v>
      </c>
      <c r="H1908" s="27">
        <v>43448</v>
      </c>
      <c r="I1908" s="24">
        <v>21</v>
      </c>
    </row>
    <row r="1909" spans="1:9" x14ac:dyDescent="0.3">
      <c r="A1909" s="24">
        <v>465724</v>
      </c>
      <c r="B1909" s="89">
        <v>425394</v>
      </c>
      <c r="C1909" s="26" t="s">
        <v>475</v>
      </c>
      <c r="D1909" s="24" t="s">
        <v>19</v>
      </c>
      <c r="E1909" s="323" t="s">
        <v>1758</v>
      </c>
      <c r="F1909" s="358">
        <v>48</v>
      </c>
      <c r="G1909" s="27">
        <v>43423</v>
      </c>
      <c r="H1909" s="27">
        <v>43441</v>
      </c>
      <c r="I1909" s="24">
        <v>48</v>
      </c>
    </row>
    <row r="1910" spans="1:9" x14ac:dyDescent="0.3">
      <c r="A1910" s="24">
        <v>465724</v>
      </c>
      <c r="B1910" s="26">
        <v>431179</v>
      </c>
      <c r="C1910" s="26" t="s">
        <v>503</v>
      </c>
      <c r="D1910" s="24" t="s">
        <v>13</v>
      </c>
      <c r="E1910" s="25" t="s">
        <v>1759</v>
      </c>
      <c r="F1910" s="24">
        <v>83</v>
      </c>
      <c r="G1910" s="27">
        <v>43454</v>
      </c>
      <c r="H1910" s="27">
        <v>43448</v>
      </c>
      <c r="I1910" s="24">
        <v>87</v>
      </c>
    </row>
    <row r="1911" spans="1:9" x14ac:dyDescent="0.3">
      <c r="A1911" s="24">
        <v>465724</v>
      </c>
      <c r="B1911" s="26">
        <v>431179</v>
      </c>
      <c r="C1911" s="26" t="s">
        <v>503</v>
      </c>
      <c r="D1911" s="24" t="s">
        <v>19</v>
      </c>
      <c r="E1911" s="323" t="s">
        <v>1760</v>
      </c>
      <c r="F1911" s="26">
        <v>10</v>
      </c>
      <c r="G1911" s="90">
        <v>43444</v>
      </c>
      <c r="H1911" s="27">
        <v>43453</v>
      </c>
      <c r="I1911" s="24">
        <v>10</v>
      </c>
    </row>
    <row r="1912" spans="1:9" x14ac:dyDescent="0.3">
      <c r="A1912" s="24">
        <v>465724</v>
      </c>
      <c r="B1912" s="26">
        <v>431179</v>
      </c>
      <c r="C1912" s="26" t="s">
        <v>503</v>
      </c>
      <c r="D1912" s="24" t="s">
        <v>19</v>
      </c>
      <c r="E1912" s="60">
        <v>1485424</v>
      </c>
      <c r="F1912" s="26">
        <v>18</v>
      </c>
      <c r="G1912" s="27">
        <v>43438</v>
      </c>
      <c r="H1912" s="27">
        <v>43453</v>
      </c>
      <c r="I1912" s="24">
        <v>18</v>
      </c>
    </row>
    <row r="1913" spans="1:9" x14ac:dyDescent="0.3">
      <c r="A1913" s="24">
        <v>465724</v>
      </c>
      <c r="B1913" s="89">
        <v>425417</v>
      </c>
      <c r="C1913" s="26" t="s">
        <v>475</v>
      </c>
      <c r="D1913" s="26" t="s">
        <v>306</v>
      </c>
      <c r="E1913" s="60" t="s">
        <v>1761</v>
      </c>
      <c r="F1913" s="26">
        <v>35</v>
      </c>
      <c r="G1913" s="90">
        <v>43444</v>
      </c>
      <c r="H1913" s="27">
        <v>43441</v>
      </c>
      <c r="I1913" s="24">
        <v>35</v>
      </c>
    </row>
    <row r="1914" spans="1:9" x14ac:dyDescent="0.3">
      <c r="A1914" s="24">
        <v>465724</v>
      </c>
      <c r="B1914" s="89">
        <v>425417</v>
      </c>
      <c r="C1914" s="26" t="s">
        <v>475</v>
      </c>
      <c r="D1914" s="26" t="s">
        <v>481</v>
      </c>
      <c r="E1914" s="25" t="s">
        <v>1762</v>
      </c>
      <c r="F1914" s="26">
        <v>203</v>
      </c>
      <c r="G1914" s="27">
        <v>43447</v>
      </c>
      <c r="H1914" s="27">
        <v>43454</v>
      </c>
      <c r="I1914" s="24">
        <v>205</v>
      </c>
    </row>
    <row r="1915" spans="1:9" x14ac:dyDescent="0.3">
      <c r="A1915">
        <v>465724</v>
      </c>
      <c r="B1915" s="89">
        <v>425417</v>
      </c>
      <c r="C1915" s="26" t="s">
        <v>475</v>
      </c>
      <c r="D1915" s="26" t="s">
        <v>13</v>
      </c>
      <c r="E1915" s="60" t="s">
        <v>1763</v>
      </c>
      <c r="F1915" s="26">
        <v>378</v>
      </c>
      <c r="G1915" s="27">
        <v>43454</v>
      </c>
      <c r="I1915" s="24">
        <v>381</v>
      </c>
    </row>
    <row r="1916" spans="1:9" x14ac:dyDescent="0.3">
      <c r="A1916" s="24">
        <v>465724</v>
      </c>
      <c r="B1916" s="89">
        <v>425417</v>
      </c>
      <c r="C1916" s="26" t="s">
        <v>475</v>
      </c>
      <c r="D1916" s="26" t="s">
        <v>13</v>
      </c>
      <c r="E1916" s="323" t="s">
        <v>1764</v>
      </c>
      <c r="F1916" s="24">
        <v>750</v>
      </c>
      <c r="G1916" s="27">
        <v>43454</v>
      </c>
      <c r="H1916" s="27">
        <v>43454</v>
      </c>
      <c r="I1916" s="24">
        <v>757</v>
      </c>
    </row>
    <row r="1917" spans="1:9" x14ac:dyDescent="0.3">
      <c r="A1917" s="24">
        <v>465724</v>
      </c>
      <c r="B1917" s="89">
        <v>425417</v>
      </c>
      <c r="C1917" s="26" t="s">
        <v>475</v>
      </c>
      <c r="D1917" s="26" t="s">
        <v>13</v>
      </c>
      <c r="E1917" s="323" t="s">
        <v>1765</v>
      </c>
      <c r="F1917" s="24">
        <v>596</v>
      </c>
      <c r="G1917" s="27">
        <v>43457</v>
      </c>
      <c r="H1917" s="27">
        <v>43454</v>
      </c>
      <c r="I1917" s="24">
        <v>602</v>
      </c>
    </row>
    <row r="1918" spans="1:9" x14ac:dyDescent="0.3">
      <c r="A1918" s="24">
        <v>465724</v>
      </c>
      <c r="B1918" s="89">
        <v>425417</v>
      </c>
      <c r="C1918" s="26" t="s">
        <v>475</v>
      </c>
      <c r="D1918" s="26" t="s">
        <v>13</v>
      </c>
      <c r="E1918" s="323" t="s">
        <v>1766</v>
      </c>
      <c r="F1918" s="24">
        <v>468</v>
      </c>
      <c r="G1918" s="27">
        <v>43457</v>
      </c>
      <c r="H1918" s="27">
        <v>43458</v>
      </c>
      <c r="I1918" s="24">
        <v>472</v>
      </c>
    </row>
    <row r="1919" spans="1:9" x14ac:dyDescent="0.3">
      <c r="A1919" s="24">
        <v>465724</v>
      </c>
      <c r="B1919" s="89">
        <v>425417</v>
      </c>
      <c r="C1919" s="26" t="s">
        <v>475</v>
      </c>
      <c r="D1919" s="24" t="s">
        <v>19</v>
      </c>
      <c r="E1919" s="25" t="s">
        <v>1767</v>
      </c>
      <c r="F1919" s="24">
        <v>620</v>
      </c>
      <c r="G1919" s="27">
        <v>43443</v>
      </c>
      <c r="H1919" s="27">
        <v>43454</v>
      </c>
      <c r="I1919" s="24">
        <v>620</v>
      </c>
    </row>
    <row r="1920" spans="1:9" x14ac:dyDescent="0.3">
      <c r="A1920" s="24">
        <v>465724</v>
      </c>
      <c r="B1920" s="89">
        <v>425417</v>
      </c>
      <c r="C1920" s="26" t="s">
        <v>475</v>
      </c>
      <c r="D1920" s="24" t="s">
        <v>306</v>
      </c>
      <c r="E1920" s="60" t="s">
        <v>1768</v>
      </c>
      <c r="F1920" s="24">
        <v>61</v>
      </c>
      <c r="G1920" s="27">
        <v>43423</v>
      </c>
      <c r="H1920" s="27">
        <v>43455</v>
      </c>
      <c r="I1920" s="24">
        <v>61</v>
      </c>
    </row>
    <row r="1921" spans="1:9" x14ac:dyDescent="0.3">
      <c r="A1921" s="24">
        <v>465724</v>
      </c>
      <c r="B1921" s="89">
        <v>425417</v>
      </c>
      <c r="C1921" s="26" t="s">
        <v>475</v>
      </c>
      <c r="D1921" s="24" t="s">
        <v>19</v>
      </c>
      <c r="E1921" s="323" t="s">
        <v>1769</v>
      </c>
      <c r="F1921" s="358">
        <v>100</v>
      </c>
      <c r="G1921" s="27">
        <v>43424</v>
      </c>
      <c r="H1921" s="27">
        <v>43454</v>
      </c>
      <c r="I1921" s="24">
        <v>100</v>
      </c>
    </row>
    <row r="1922" spans="1:9" x14ac:dyDescent="0.3">
      <c r="A1922" s="24">
        <v>465724</v>
      </c>
      <c r="B1922" s="89">
        <v>425417</v>
      </c>
      <c r="C1922" s="26" t="s">
        <v>475</v>
      </c>
      <c r="D1922" s="24" t="s">
        <v>13</v>
      </c>
      <c r="E1922" s="25" t="s">
        <v>1770</v>
      </c>
      <c r="F1922" s="26">
        <v>1439</v>
      </c>
      <c r="G1922" s="27">
        <v>43422</v>
      </c>
      <c r="H1922" s="27">
        <v>43454</v>
      </c>
      <c r="I1922" s="24">
        <v>1506</v>
      </c>
    </row>
    <row r="1923" spans="1:9" x14ac:dyDescent="0.3">
      <c r="A1923" s="24">
        <v>465724</v>
      </c>
      <c r="B1923" s="89">
        <v>425417</v>
      </c>
      <c r="C1923" s="26" t="s">
        <v>475</v>
      </c>
      <c r="D1923" s="24" t="s">
        <v>13</v>
      </c>
      <c r="E1923" s="25" t="s">
        <v>1771</v>
      </c>
      <c r="F1923" s="26">
        <v>1093</v>
      </c>
      <c r="G1923" s="27">
        <v>43429</v>
      </c>
      <c r="H1923" s="27">
        <v>43448</v>
      </c>
      <c r="I1923" s="24">
        <v>1104</v>
      </c>
    </row>
    <row r="1924" spans="1:9" x14ac:dyDescent="0.3">
      <c r="A1924" s="24">
        <v>465724</v>
      </c>
      <c r="B1924" s="89">
        <v>425417</v>
      </c>
      <c r="C1924" s="26" t="s">
        <v>475</v>
      </c>
      <c r="D1924" s="24" t="s">
        <v>19</v>
      </c>
      <c r="E1924" s="25" t="s">
        <v>1772</v>
      </c>
      <c r="F1924" s="24">
        <v>138</v>
      </c>
      <c r="G1924" s="27">
        <v>43423</v>
      </c>
      <c r="H1924" s="27">
        <v>43438</v>
      </c>
      <c r="I1924" s="24">
        <v>138</v>
      </c>
    </row>
    <row r="1925" spans="1:9" x14ac:dyDescent="0.3">
      <c r="A1925" s="24">
        <v>465724</v>
      </c>
      <c r="B1925" s="89">
        <v>425437</v>
      </c>
      <c r="C1925" s="26" t="s">
        <v>475</v>
      </c>
      <c r="D1925" s="26" t="s">
        <v>306</v>
      </c>
      <c r="E1925" s="60" t="s">
        <v>1773</v>
      </c>
      <c r="F1925" s="26">
        <v>45</v>
      </c>
      <c r="G1925" s="27">
        <v>43444</v>
      </c>
      <c r="H1925" s="27">
        <v>43431</v>
      </c>
      <c r="I1925" s="24">
        <v>45</v>
      </c>
    </row>
    <row r="1926" spans="1:9" x14ac:dyDescent="0.3">
      <c r="A1926" s="279"/>
      <c r="B1926" s="89">
        <v>425437</v>
      </c>
      <c r="C1926" s="26" t="s">
        <v>475</v>
      </c>
      <c r="D1926" s="26" t="s">
        <v>13</v>
      </c>
      <c r="E1926" s="323" t="s">
        <v>1774</v>
      </c>
      <c r="F1926" s="26">
        <v>790</v>
      </c>
      <c r="G1926" s="27">
        <v>43454</v>
      </c>
      <c r="H1926" s="281"/>
      <c r="I1926" s="24">
        <v>829</v>
      </c>
    </row>
    <row r="1927" spans="1:9" x14ac:dyDescent="0.3">
      <c r="A1927" s="24">
        <v>465724</v>
      </c>
      <c r="B1927" s="89">
        <v>425437</v>
      </c>
      <c r="C1927" s="26" t="s">
        <v>475</v>
      </c>
      <c r="D1927" s="26" t="s">
        <v>13</v>
      </c>
      <c r="E1927" s="323" t="s">
        <v>1775</v>
      </c>
      <c r="F1927" s="26">
        <v>613</v>
      </c>
      <c r="G1927" s="27">
        <v>43457</v>
      </c>
      <c r="H1927" s="27">
        <v>43438</v>
      </c>
      <c r="I1927" s="24">
        <v>643</v>
      </c>
    </row>
    <row r="1928" spans="1:9" x14ac:dyDescent="0.3">
      <c r="A1928" s="24">
        <v>465724</v>
      </c>
      <c r="B1928" s="89">
        <v>425437</v>
      </c>
      <c r="C1928" s="26" t="s">
        <v>475</v>
      </c>
      <c r="D1928" s="26" t="s">
        <v>13</v>
      </c>
      <c r="E1928" s="323" t="s">
        <v>1776</v>
      </c>
      <c r="F1928" s="26">
        <v>483</v>
      </c>
      <c r="G1928" s="27">
        <v>43457</v>
      </c>
      <c r="H1928" s="27">
        <v>43441</v>
      </c>
      <c r="I1928" s="24">
        <v>507</v>
      </c>
    </row>
    <row r="1929" spans="1:9" x14ac:dyDescent="0.3">
      <c r="A1929" s="24">
        <v>465724</v>
      </c>
      <c r="B1929" s="89">
        <v>425437</v>
      </c>
      <c r="C1929" s="26" t="s">
        <v>475</v>
      </c>
      <c r="D1929" s="26" t="s">
        <v>13</v>
      </c>
      <c r="E1929" s="323" t="s">
        <v>1777</v>
      </c>
      <c r="F1929" s="26">
        <v>701</v>
      </c>
      <c r="G1929" s="27">
        <v>43454</v>
      </c>
      <c r="H1929" s="27">
        <v>43448</v>
      </c>
      <c r="I1929" s="24">
        <v>716</v>
      </c>
    </row>
    <row r="1930" spans="1:9" x14ac:dyDescent="0.3">
      <c r="A1930" s="24">
        <v>465724</v>
      </c>
      <c r="B1930" s="89">
        <v>425437</v>
      </c>
      <c r="C1930" s="26" t="s">
        <v>475</v>
      </c>
      <c r="D1930" s="26" t="s">
        <v>481</v>
      </c>
      <c r="E1930" s="60" t="s">
        <v>1778</v>
      </c>
      <c r="F1930" s="26">
        <v>208</v>
      </c>
      <c r="G1930" s="27">
        <v>43447</v>
      </c>
      <c r="H1930" s="27">
        <v>43448</v>
      </c>
      <c r="I1930" s="24">
        <v>218</v>
      </c>
    </row>
    <row r="1931" spans="1:9" x14ac:dyDescent="0.3">
      <c r="A1931" s="24">
        <v>465724</v>
      </c>
      <c r="B1931" s="62">
        <v>425437</v>
      </c>
      <c r="C1931" s="62" t="s">
        <v>475</v>
      </c>
      <c r="D1931" s="9" t="s">
        <v>481</v>
      </c>
      <c r="E1931" s="15" t="s">
        <v>1779</v>
      </c>
      <c r="F1931" s="363">
        <v>85</v>
      </c>
      <c r="G1931" s="87">
        <v>43433</v>
      </c>
      <c r="H1931" s="27">
        <v>43453</v>
      </c>
      <c r="I1931" s="9">
        <v>85</v>
      </c>
    </row>
    <row r="1932" spans="1:9" x14ac:dyDescent="0.3">
      <c r="A1932" s="24">
        <v>465724</v>
      </c>
      <c r="B1932" s="62">
        <v>425437</v>
      </c>
      <c r="C1932" s="62" t="s">
        <v>475</v>
      </c>
      <c r="D1932" s="9" t="s">
        <v>13</v>
      </c>
      <c r="E1932" s="15" t="s">
        <v>1780</v>
      </c>
      <c r="F1932" s="363">
        <v>586</v>
      </c>
      <c r="G1932" s="87">
        <v>43433</v>
      </c>
      <c r="H1932" s="27">
        <v>43453</v>
      </c>
      <c r="I1932" s="9">
        <v>573</v>
      </c>
    </row>
    <row r="1933" spans="1:9" x14ac:dyDescent="0.3">
      <c r="A1933" s="24">
        <v>465724</v>
      </c>
      <c r="B1933" s="89">
        <v>425437</v>
      </c>
      <c r="C1933" s="26" t="s">
        <v>475</v>
      </c>
      <c r="D1933" s="24" t="s">
        <v>19</v>
      </c>
      <c r="E1933" s="323" t="s">
        <v>1781</v>
      </c>
      <c r="F1933" s="358">
        <v>94</v>
      </c>
      <c r="G1933" s="27">
        <v>43424</v>
      </c>
      <c r="H1933" s="27">
        <v>43454</v>
      </c>
      <c r="I1933" s="24">
        <v>94</v>
      </c>
    </row>
    <row r="1934" spans="1:9" x14ac:dyDescent="0.3">
      <c r="A1934" s="24">
        <v>465724</v>
      </c>
      <c r="B1934" s="89">
        <v>425437</v>
      </c>
      <c r="C1934" s="26" t="s">
        <v>475</v>
      </c>
      <c r="D1934" s="24" t="s">
        <v>306</v>
      </c>
      <c r="E1934" s="60" t="s">
        <v>1782</v>
      </c>
      <c r="F1934" s="26">
        <v>193</v>
      </c>
      <c r="G1934" s="27">
        <v>43423</v>
      </c>
      <c r="H1934" s="27">
        <v>43454</v>
      </c>
      <c r="I1934" s="24">
        <v>193</v>
      </c>
    </row>
    <row r="1935" spans="1:9" x14ac:dyDescent="0.3">
      <c r="A1935" s="24">
        <v>465724</v>
      </c>
      <c r="B1935" s="89">
        <v>425437</v>
      </c>
      <c r="C1935" s="26" t="s">
        <v>475</v>
      </c>
      <c r="D1935" s="24" t="s">
        <v>13</v>
      </c>
      <c r="E1935" s="60" t="s">
        <v>1783</v>
      </c>
      <c r="F1935" s="26">
        <v>1446</v>
      </c>
      <c r="G1935" s="27">
        <v>43429</v>
      </c>
      <c r="H1935" s="27">
        <v>43454</v>
      </c>
      <c r="I1935" s="24">
        <v>1513</v>
      </c>
    </row>
    <row r="1936" spans="1:9" x14ac:dyDescent="0.3">
      <c r="A1936" s="24">
        <v>465724</v>
      </c>
      <c r="B1936" s="89">
        <v>425437</v>
      </c>
      <c r="C1936" s="26" t="s">
        <v>475</v>
      </c>
      <c r="D1936" s="24" t="s">
        <v>13</v>
      </c>
      <c r="E1936" s="60" t="s">
        <v>1784</v>
      </c>
      <c r="F1936" s="26">
        <v>1100</v>
      </c>
      <c r="G1936" s="27">
        <v>43429</v>
      </c>
      <c r="H1936" s="27">
        <v>43458</v>
      </c>
      <c r="I1936" s="24">
        <v>1151</v>
      </c>
    </row>
    <row r="1937" spans="1:9" x14ac:dyDescent="0.3">
      <c r="A1937" s="24">
        <v>465724</v>
      </c>
      <c r="B1937" s="89">
        <v>425437</v>
      </c>
      <c r="C1937" s="26" t="s">
        <v>475</v>
      </c>
      <c r="D1937" s="24" t="s">
        <v>19</v>
      </c>
      <c r="E1937" s="323" t="s">
        <v>1785</v>
      </c>
      <c r="F1937" s="26">
        <v>28</v>
      </c>
      <c r="G1937" s="27">
        <v>43423</v>
      </c>
      <c r="H1937" s="27">
        <v>43454</v>
      </c>
      <c r="I1937" s="24">
        <v>28</v>
      </c>
    </row>
    <row r="1938" spans="1:9" x14ac:dyDescent="0.3">
      <c r="A1938" s="24">
        <v>465724</v>
      </c>
      <c r="B1938" s="89">
        <v>425437</v>
      </c>
      <c r="C1938" s="26" t="s">
        <v>475</v>
      </c>
      <c r="D1938" s="24" t="s">
        <v>19</v>
      </c>
      <c r="E1938" s="323" t="s">
        <v>1786</v>
      </c>
      <c r="F1938" s="26">
        <v>24</v>
      </c>
      <c r="G1938" s="27">
        <v>43423</v>
      </c>
      <c r="H1938" s="27">
        <v>43454</v>
      </c>
      <c r="I1938" s="24">
        <v>24</v>
      </c>
    </row>
    <row r="1939" spans="1:9" x14ac:dyDescent="0.3">
      <c r="A1939" s="279"/>
      <c r="B1939" s="26">
        <v>431127</v>
      </c>
      <c r="C1939" s="26" t="s">
        <v>503</v>
      </c>
      <c r="D1939" s="26" t="s">
        <v>13</v>
      </c>
      <c r="E1939" s="323" t="s">
        <v>1787</v>
      </c>
      <c r="F1939" s="26">
        <v>74</v>
      </c>
      <c r="G1939" s="90">
        <v>43454</v>
      </c>
      <c r="H1939" s="281"/>
      <c r="I1939" s="24">
        <v>76</v>
      </c>
    </row>
    <row r="1940" spans="1:9" x14ac:dyDescent="0.3">
      <c r="A1940" s="24">
        <v>465724</v>
      </c>
      <c r="B1940" s="26">
        <v>431127</v>
      </c>
      <c r="C1940" s="26" t="s">
        <v>503</v>
      </c>
      <c r="D1940" s="24" t="s">
        <v>19</v>
      </c>
      <c r="E1940" s="323" t="s">
        <v>1788</v>
      </c>
      <c r="F1940" s="358">
        <v>12</v>
      </c>
      <c r="G1940" s="27">
        <v>43424</v>
      </c>
      <c r="H1940" s="27">
        <v>43438</v>
      </c>
      <c r="I1940" s="24">
        <v>12</v>
      </c>
    </row>
    <row r="1941" spans="1:9" x14ac:dyDescent="0.3">
      <c r="A1941" s="24">
        <v>465724</v>
      </c>
      <c r="B1941" s="89">
        <v>425403</v>
      </c>
      <c r="C1941" s="24" t="s">
        <v>475</v>
      </c>
      <c r="D1941" s="24" t="s">
        <v>13</v>
      </c>
      <c r="E1941" s="25" t="s">
        <v>1789</v>
      </c>
      <c r="F1941" s="24">
        <v>1119</v>
      </c>
      <c r="G1941" s="27">
        <v>43461</v>
      </c>
      <c r="H1941" s="27">
        <v>43448</v>
      </c>
      <c r="I1941" s="24">
        <v>1119</v>
      </c>
    </row>
    <row r="1942" spans="1:9" x14ac:dyDescent="0.3">
      <c r="A1942" s="24">
        <v>465724</v>
      </c>
      <c r="B1942" s="24">
        <v>425403</v>
      </c>
      <c r="C1942" s="24" t="s">
        <v>475</v>
      </c>
      <c r="D1942" s="24" t="s">
        <v>481</v>
      </c>
      <c r="E1942" s="25" t="s">
        <v>1790</v>
      </c>
      <c r="F1942" s="24">
        <v>118</v>
      </c>
      <c r="G1942" s="27">
        <v>43454</v>
      </c>
      <c r="H1942" s="27">
        <v>43453</v>
      </c>
      <c r="I1942" s="24">
        <v>118</v>
      </c>
    </row>
    <row r="1943" spans="1:9" x14ac:dyDescent="0.3">
      <c r="A1943" s="24">
        <v>465724</v>
      </c>
      <c r="B1943" s="24">
        <v>425403</v>
      </c>
      <c r="C1943" s="24" t="s">
        <v>475</v>
      </c>
      <c r="D1943" s="24" t="s">
        <v>19</v>
      </c>
      <c r="E1943" s="25" t="s">
        <v>1791</v>
      </c>
      <c r="F1943" s="24">
        <v>28</v>
      </c>
      <c r="G1943" s="27">
        <v>43459</v>
      </c>
      <c r="H1943" s="27">
        <v>43453</v>
      </c>
      <c r="I1943" s="24">
        <v>28</v>
      </c>
    </row>
    <row r="1944" spans="1:9" x14ac:dyDescent="0.3">
      <c r="A1944" s="24">
        <v>465724</v>
      </c>
      <c r="B1944" s="89">
        <v>425540</v>
      </c>
      <c r="C1944" s="24" t="s">
        <v>475</v>
      </c>
      <c r="D1944" s="24" t="s">
        <v>306</v>
      </c>
      <c r="E1944" s="25" t="s">
        <v>1792</v>
      </c>
      <c r="F1944" s="24">
        <v>282</v>
      </c>
      <c r="G1944" s="27">
        <v>43458</v>
      </c>
      <c r="H1944" s="27">
        <v>43448</v>
      </c>
      <c r="I1944" s="24">
        <v>282</v>
      </c>
    </row>
    <row r="1945" spans="1:9" x14ac:dyDescent="0.3">
      <c r="A1945" s="24">
        <v>465724</v>
      </c>
      <c r="B1945" s="24">
        <v>425540</v>
      </c>
      <c r="C1945" s="24" t="s">
        <v>475</v>
      </c>
      <c r="D1945" s="24" t="s">
        <v>19</v>
      </c>
      <c r="E1945" s="25" t="s">
        <v>1793</v>
      </c>
      <c r="F1945" s="24">
        <v>12</v>
      </c>
      <c r="G1945" s="27">
        <v>43465</v>
      </c>
      <c r="H1945" s="27">
        <v>43441</v>
      </c>
      <c r="I1945" s="24">
        <v>12</v>
      </c>
    </row>
    <row r="1946" spans="1:9" x14ac:dyDescent="0.3">
      <c r="A1946" s="9">
        <v>465724</v>
      </c>
      <c r="B1946" s="24">
        <v>425540</v>
      </c>
      <c r="C1946" s="24" t="s">
        <v>475</v>
      </c>
      <c r="D1946" s="24" t="s">
        <v>19</v>
      </c>
      <c r="E1946" s="25" t="s">
        <v>1794</v>
      </c>
      <c r="F1946" s="24">
        <v>36</v>
      </c>
      <c r="G1946" s="27">
        <v>43458</v>
      </c>
      <c r="H1946" s="11">
        <v>43427</v>
      </c>
      <c r="I1946" s="24">
        <v>36</v>
      </c>
    </row>
    <row r="1947" spans="1:9" x14ac:dyDescent="0.3">
      <c r="A1947" s="9">
        <v>465724</v>
      </c>
      <c r="B1947" s="24">
        <v>425540</v>
      </c>
      <c r="C1947" s="24" t="s">
        <v>475</v>
      </c>
      <c r="D1947" s="24" t="s">
        <v>13</v>
      </c>
      <c r="E1947" s="25" t="s">
        <v>1795</v>
      </c>
      <c r="F1947" s="24">
        <v>512</v>
      </c>
      <c r="G1947" s="27">
        <v>43461</v>
      </c>
      <c r="H1947" s="11">
        <v>43427</v>
      </c>
      <c r="I1947" s="24">
        <v>512</v>
      </c>
    </row>
    <row r="1948" spans="1:9" x14ac:dyDescent="0.3">
      <c r="A1948" s="24">
        <v>465724</v>
      </c>
      <c r="B1948" s="24">
        <v>425540</v>
      </c>
      <c r="C1948" s="24" t="s">
        <v>475</v>
      </c>
      <c r="D1948" s="24" t="s">
        <v>13</v>
      </c>
      <c r="E1948" s="25" t="s">
        <v>1796</v>
      </c>
      <c r="F1948" s="24">
        <v>503</v>
      </c>
      <c r="G1948" s="27">
        <v>43461</v>
      </c>
      <c r="H1948" s="27">
        <v>43454</v>
      </c>
      <c r="I1948" s="24">
        <v>503</v>
      </c>
    </row>
    <row r="1949" spans="1:9" x14ac:dyDescent="0.3">
      <c r="A1949" s="24">
        <v>465724</v>
      </c>
      <c r="B1949" s="24">
        <v>425540</v>
      </c>
      <c r="C1949" s="24" t="s">
        <v>475</v>
      </c>
      <c r="D1949" s="24" t="s">
        <v>481</v>
      </c>
      <c r="E1949" s="25" t="s">
        <v>1797</v>
      </c>
      <c r="F1949" s="24">
        <v>89</v>
      </c>
      <c r="G1949" s="27">
        <v>43454</v>
      </c>
      <c r="H1949" s="27">
        <v>43454</v>
      </c>
      <c r="I1949" s="24">
        <v>89</v>
      </c>
    </row>
    <row r="1950" spans="1:9" x14ac:dyDescent="0.3">
      <c r="A1950" s="24">
        <v>465724</v>
      </c>
      <c r="B1950" s="24">
        <v>425540</v>
      </c>
      <c r="C1950" s="24" t="s">
        <v>475</v>
      </c>
      <c r="D1950" s="24" t="s">
        <v>481</v>
      </c>
      <c r="E1950" s="25" t="s">
        <v>1798</v>
      </c>
      <c r="F1950" s="24">
        <v>51</v>
      </c>
      <c r="G1950" s="27">
        <v>43454</v>
      </c>
      <c r="H1950" s="27">
        <v>43458</v>
      </c>
      <c r="I1950" s="24">
        <v>51</v>
      </c>
    </row>
    <row r="1951" spans="1:9" x14ac:dyDescent="0.3">
      <c r="A1951" s="24">
        <v>465724</v>
      </c>
      <c r="B1951" s="24">
        <v>425540</v>
      </c>
      <c r="C1951" s="24" t="s">
        <v>475</v>
      </c>
      <c r="D1951" s="24" t="s">
        <v>19</v>
      </c>
      <c r="E1951" s="25" t="s">
        <v>1799</v>
      </c>
      <c r="F1951" s="24">
        <v>82</v>
      </c>
      <c r="G1951" s="27">
        <v>43459</v>
      </c>
      <c r="H1951" s="27">
        <v>43454</v>
      </c>
      <c r="I1951" s="24">
        <v>82</v>
      </c>
    </row>
    <row r="1952" spans="1:9" x14ac:dyDescent="0.3">
      <c r="A1952" s="24">
        <v>465724</v>
      </c>
      <c r="B1952" s="89">
        <v>425428</v>
      </c>
      <c r="C1952" s="24" t="s">
        <v>475</v>
      </c>
      <c r="D1952" s="24" t="s">
        <v>306</v>
      </c>
      <c r="E1952" s="25" t="s">
        <v>1800</v>
      </c>
      <c r="F1952" s="24">
        <v>36</v>
      </c>
      <c r="G1952" s="27">
        <v>43458</v>
      </c>
      <c r="H1952" s="27">
        <v>43454</v>
      </c>
      <c r="I1952" s="24">
        <v>36</v>
      </c>
    </row>
    <row r="1953" spans="1:9" x14ac:dyDescent="0.3">
      <c r="A1953" s="24">
        <v>465724</v>
      </c>
      <c r="B1953" s="24">
        <v>425428</v>
      </c>
      <c r="C1953" s="24" t="s">
        <v>475</v>
      </c>
      <c r="D1953" s="24" t="s">
        <v>19</v>
      </c>
      <c r="E1953" s="25" t="s">
        <v>1801</v>
      </c>
      <c r="F1953" s="24">
        <v>12</v>
      </c>
      <c r="G1953" s="27">
        <v>43458</v>
      </c>
      <c r="H1953" s="27">
        <v>43454</v>
      </c>
      <c r="I1953" s="24">
        <v>12</v>
      </c>
    </row>
    <row r="1954" spans="1:9" x14ac:dyDescent="0.3">
      <c r="A1954" s="24">
        <v>465724</v>
      </c>
      <c r="B1954" s="24">
        <v>425428</v>
      </c>
      <c r="C1954" s="24" t="s">
        <v>475</v>
      </c>
      <c r="D1954" s="24" t="s">
        <v>481</v>
      </c>
      <c r="E1954" s="25" t="s">
        <v>1802</v>
      </c>
      <c r="F1954" s="24">
        <v>397</v>
      </c>
      <c r="G1954" s="27">
        <v>43454</v>
      </c>
      <c r="H1954" s="27">
        <v>43448</v>
      </c>
      <c r="I1954" s="24">
        <v>397</v>
      </c>
    </row>
    <row r="1955" spans="1:9" x14ac:dyDescent="0.3">
      <c r="A1955" s="24">
        <v>465724</v>
      </c>
      <c r="B1955" s="24">
        <v>425428</v>
      </c>
      <c r="C1955" s="24" t="s">
        <v>475</v>
      </c>
      <c r="D1955" s="24" t="s">
        <v>13</v>
      </c>
      <c r="E1955" s="25" t="s">
        <v>1803</v>
      </c>
      <c r="F1955" s="24">
        <v>1076</v>
      </c>
      <c r="G1955" s="27">
        <v>43461</v>
      </c>
      <c r="H1955" s="27">
        <v>43454</v>
      </c>
      <c r="I1955" s="24">
        <v>1076</v>
      </c>
    </row>
    <row r="1956" spans="1:9" x14ac:dyDescent="0.3">
      <c r="A1956" s="279"/>
      <c r="B1956" s="24">
        <v>425428</v>
      </c>
      <c r="C1956" s="24" t="s">
        <v>475</v>
      </c>
      <c r="D1956" s="24" t="s">
        <v>13</v>
      </c>
      <c r="E1956" s="25" t="s">
        <v>1804</v>
      </c>
      <c r="F1956" s="24">
        <v>1511</v>
      </c>
      <c r="G1956" s="27">
        <v>43461</v>
      </c>
      <c r="H1956" s="281"/>
      <c r="I1956" s="24">
        <v>1511</v>
      </c>
    </row>
    <row r="1957" spans="1:9" x14ac:dyDescent="0.3">
      <c r="A1957" s="279">
        <v>432735</v>
      </c>
      <c r="B1957" s="24">
        <v>425428</v>
      </c>
      <c r="C1957" s="24" t="s">
        <v>475</v>
      </c>
      <c r="D1957" s="24" t="s">
        <v>481</v>
      </c>
      <c r="E1957" s="25" t="s">
        <v>1805</v>
      </c>
      <c r="F1957" s="24">
        <v>148</v>
      </c>
      <c r="G1957" s="27">
        <v>43454</v>
      </c>
      <c r="H1957" s="281"/>
      <c r="I1957" s="24">
        <v>148</v>
      </c>
    </row>
    <row r="1958" spans="1:9" x14ac:dyDescent="0.3">
      <c r="A1958" s="24">
        <v>454498</v>
      </c>
      <c r="B1958" s="24">
        <v>425428</v>
      </c>
      <c r="C1958" s="24" t="s">
        <v>475</v>
      </c>
      <c r="D1958" s="24" t="s">
        <v>19</v>
      </c>
      <c r="E1958" s="25" t="s">
        <v>1806</v>
      </c>
      <c r="F1958" s="24">
        <v>57</v>
      </c>
      <c r="G1958" s="27">
        <v>43459</v>
      </c>
      <c r="H1958" s="27">
        <v>43454</v>
      </c>
      <c r="I1958" s="24">
        <v>57</v>
      </c>
    </row>
    <row r="1959" spans="1:9" x14ac:dyDescent="0.3">
      <c r="A1959" s="24">
        <v>454498</v>
      </c>
      <c r="B1959" s="89">
        <v>425451</v>
      </c>
      <c r="C1959" s="24" t="s">
        <v>475</v>
      </c>
      <c r="D1959" s="24" t="s">
        <v>306</v>
      </c>
      <c r="E1959" s="25" t="s">
        <v>1807</v>
      </c>
      <c r="F1959" s="24">
        <v>981</v>
      </c>
      <c r="G1959" s="27">
        <v>43458</v>
      </c>
      <c r="H1959" s="27">
        <v>43448</v>
      </c>
      <c r="I1959" s="24">
        <v>981</v>
      </c>
    </row>
    <row r="1960" spans="1:9" x14ac:dyDescent="0.3">
      <c r="A1960" s="24">
        <v>454498</v>
      </c>
      <c r="B1960" s="24">
        <v>425451</v>
      </c>
      <c r="C1960" s="24" t="s">
        <v>475</v>
      </c>
      <c r="D1960" s="24" t="s">
        <v>19</v>
      </c>
      <c r="E1960" s="25" t="s">
        <v>1808</v>
      </c>
      <c r="F1960" s="24">
        <v>43</v>
      </c>
      <c r="G1960" s="27">
        <v>43458</v>
      </c>
      <c r="H1960" s="27">
        <v>43453</v>
      </c>
      <c r="I1960" s="24">
        <v>43</v>
      </c>
    </row>
    <row r="1961" spans="1:9" x14ac:dyDescent="0.3">
      <c r="A1961" s="24">
        <v>454498</v>
      </c>
      <c r="B1961" s="24">
        <v>425451</v>
      </c>
      <c r="C1961" s="24" t="s">
        <v>475</v>
      </c>
      <c r="D1961" s="24" t="s">
        <v>19</v>
      </c>
      <c r="E1961" s="25" t="s">
        <v>1809</v>
      </c>
      <c r="F1961" s="24">
        <v>24</v>
      </c>
      <c r="G1961" s="27">
        <v>43458</v>
      </c>
      <c r="H1961" s="27">
        <v>43458</v>
      </c>
      <c r="I1961" s="24">
        <v>24</v>
      </c>
    </row>
    <row r="1962" spans="1:9" x14ac:dyDescent="0.3">
      <c r="A1962" s="24">
        <v>465721</v>
      </c>
      <c r="B1962" s="24">
        <v>425451</v>
      </c>
      <c r="C1962" s="24" t="s">
        <v>475</v>
      </c>
      <c r="D1962" s="24" t="s">
        <v>481</v>
      </c>
      <c r="E1962" s="25" t="s">
        <v>1810</v>
      </c>
      <c r="F1962" s="24">
        <v>462</v>
      </c>
      <c r="G1962" s="27">
        <v>43454</v>
      </c>
      <c r="H1962" s="27">
        <v>43452</v>
      </c>
      <c r="I1962" s="24">
        <v>462</v>
      </c>
    </row>
    <row r="1963" spans="1:9" x14ac:dyDescent="0.3">
      <c r="A1963" s="24">
        <v>465721</v>
      </c>
      <c r="B1963" s="24">
        <v>425451</v>
      </c>
      <c r="C1963" s="24" t="s">
        <v>475</v>
      </c>
      <c r="D1963" s="24" t="s">
        <v>13</v>
      </c>
      <c r="E1963" s="25" t="s">
        <v>1811</v>
      </c>
      <c r="F1963" s="24">
        <v>3347</v>
      </c>
      <c r="G1963" s="27">
        <v>43461</v>
      </c>
      <c r="H1963" s="27">
        <v>43458</v>
      </c>
      <c r="I1963" s="24">
        <v>3311</v>
      </c>
    </row>
    <row r="1964" spans="1:9" x14ac:dyDescent="0.3">
      <c r="A1964" s="24">
        <v>465721</v>
      </c>
      <c r="B1964" s="24">
        <v>425451</v>
      </c>
      <c r="C1964" s="24" t="s">
        <v>475</v>
      </c>
      <c r="D1964" s="24" t="s">
        <v>481</v>
      </c>
      <c r="E1964" s="25" t="s">
        <v>1812</v>
      </c>
      <c r="F1964" s="24">
        <v>1358</v>
      </c>
      <c r="G1964" s="27">
        <v>43454</v>
      </c>
      <c r="H1964" s="27">
        <v>43452</v>
      </c>
      <c r="I1964" s="24">
        <v>1358</v>
      </c>
    </row>
    <row r="1965" spans="1:9" x14ac:dyDescent="0.3">
      <c r="A1965" s="24">
        <v>465721</v>
      </c>
      <c r="B1965" s="24">
        <v>425451</v>
      </c>
      <c r="C1965" s="24" t="s">
        <v>475</v>
      </c>
      <c r="D1965" s="24" t="s">
        <v>19</v>
      </c>
      <c r="E1965" s="25" t="s">
        <v>1813</v>
      </c>
      <c r="F1965" s="24">
        <v>631</v>
      </c>
      <c r="G1965" s="27">
        <v>43459</v>
      </c>
      <c r="H1965" s="27">
        <v>43454</v>
      </c>
      <c r="I1965" s="24">
        <v>631</v>
      </c>
    </row>
    <row r="1966" spans="1:9" x14ac:dyDescent="0.3">
      <c r="A1966" s="24">
        <v>465721</v>
      </c>
      <c r="B1966" s="24">
        <v>431089</v>
      </c>
      <c r="C1966" s="24" t="s">
        <v>503</v>
      </c>
      <c r="D1966" s="24" t="s">
        <v>481</v>
      </c>
      <c r="E1966" s="25" t="s">
        <v>1814</v>
      </c>
      <c r="F1966" s="24">
        <v>150</v>
      </c>
      <c r="G1966" s="27">
        <v>43454</v>
      </c>
      <c r="H1966" s="27">
        <v>43454</v>
      </c>
      <c r="I1966" s="24">
        <v>150</v>
      </c>
    </row>
    <row r="1967" spans="1:9" x14ac:dyDescent="0.3">
      <c r="A1967" s="24">
        <v>465721</v>
      </c>
      <c r="B1967" s="24">
        <v>431089</v>
      </c>
      <c r="C1967" s="24" t="s">
        <v>503</v>
      </c>
      <c r="D1967" s="24" t="s">
        <v>13</v>
      </c>
      <c r="E1967" s="25" t="s">
        <v>1815</v>
      </c>
      <c r="F1967" s="24">
        <v>1005</v>
      </c>
      <c r="G1967" s="27">
        <v>43461</v>
      </c>
      <c r="H1967" s="27">
        <v>43448</v>
      </c>
      <c r="I1967" s="24">
        <v>1005</v>
      </c>
    </row>
    <row r="1968" spans="1:9" x14ac:dyDescent="0.3">
      <c r="A1968" s="24">
        <v>465721</v>
      </c>
      <c r="B1968" s="24">
        <v>431089</v>
      </c>
      <c r="C1968" s="24" t="s">
        <v>503</v>
      </c>
      <c r="D1968" s="24" t="s">
        <v>13</v>
      </c>
      <c r="E1968" s="25" t="s">
        <v>1816</v>
      </c>
      <c r="F1968" s="24">
        <v>1113</v>
      </c>
      <c r="G1968" s="27">
        <v>43461</v>
      </c>
      <c r="H1968" s="27">
        <v>43448</v>
      </c>
      <c r="I1968" s="24">
        <v>1113</v>
      </c>
    </row>
    <row r="1969" spans="1:9" x14ac:dyDescent="0.3">
      <c r="A1969" s="24">
        <v>465721</v>
      </c>
      <c r="B1969" s="24">
        <v>431089</v>
      </c>
      <c r="C1969" s="24" t="s">
        <v>503</v>
      </c>
      <c r="D1969" s="24" t="s">
        <v>481</v>
      </c>
      <c r="E1969" s="25" t="s">
        <v>1817</v>
      </c>
      <c r="F1969" s="24">
        <v>1050</v>
      </c>
      <c r="G1969" s="27">
        <v>43454</v>
      </c>
      <c r="H1969" s="27">
        <v>43452</v>
      </c>
      <c r="I1969" s="24">
        <v>1050</v>
      </c>
    </row>
    <row r="1970" spans="1:9" x14ac:dyDescent="0.3">
      <c r="A1970" s="278">
        <v>552988</v>
      </c>
      <c r="B1970" s="13">
        <v>674864</v>
      </c>
      <c r="C1970" s="13" t="s">
        <v>503</v>
      </c>
      <c r="D1970" s="13" t="s">
        <v>481</v>
      </c>
      <c r="E1970" s="63" t="s">
        <v>1818</v>
      </c>
      <c r="F1970" s="13">
        <v>273</v>
      </c>
      <c r="G1970" s="13">
        <v>273</v>
      </c>
      <c r="H1970" s="34">
        <v>44202</v>
      </c>
      <c r="I1970" s="24">
        <v>282</v>
      </c>
    </row>
    <row r="1971" spans="1:9" x14ac:dyDescent="0.3">
      <c r="A1971" s="13">
        <v>552988</v>
      </c>
      <c r="B1971" s="13">
        <v>674864</v>
      </c>
      <c r="C1971" s="13" t="s">
        <v>503</v>
      </c>
      <c r="D1971" s="13" t="s">
        <v>481</v>
      </c>
      <c r="E1971" s="63" t="s">
        <v>1819</v>
      </c>
      <c r="F1971" s="13">
        <v>534</v>
      </c>
      <c r="G1971" s="13">
        <v>534</v>
      </c>
      <c r="H1971" s="34">
        <v>44202</v>
      </c>
      <c r="I1971" s="24">
        <v>556</v>
      </c>
    </row>
    <row r="1972" spans="1:9" x14ac:dyDescent="0.3">
      <c r="A1972" s="8">
        <v>552988</v>
      </c>
      <c r="B1972" s="8">
        <v>674864</v>
      </c>
      <c r="C1972" s="8" t="s">
        <v>503</v>
      </c>
      <c r="D1972" s="8" t="s">
        <v>481</v>
      </c>
      <c r="E1972" s="32" t="s">
        <v>1819</v>
      </c>
      <c r="F1972" s="8">
        <v>225</v>
      </c>
      <c r="G1972" s="8">
        <v>225</v>
      </c>
      <c r="H1972" s="12">
        <v>44229</v>
      </c>
      <c r="I1972" s="9">
        <v>235</v>
      </c>
    </row>
    <row r="1973" spans="1:9" x14ac:dyDescent="0.3">
      <c r="A1973" s="8">
        <v>552988</v>
      </c>
      <c r="B1973" s="8">
        <v>674864</v>
      </c>
      <c r="C1973" s="8" t="s">
        <v>503</v>
      </c>
      <c r="D1973" s="8" t="s">
        <v>13</v>
      </c>
      <c r="E1973" s="32" t="s">
        <v>1818</v>
      </c>
      <c r="F1973" s="8">
        <v>335</v>
      </c>
      <c r="G1973" s="8">
        <v>335</v>
      </c>
      <c r="H1973" s="12">
        <v>44222</v>
      </c>
      <c r="I1973" s="9">
        <v>350</v>
      </c>
    </row>
    <row r="1974" spans="1:9" x14ac:dyDescent="0.3">
      <c r="A1974" s="13">
        <v>552988</v>
      </c>
      <c r="B1974" s="13">
        <v>674864</v>
      </c>
      <c r="C1974" s="13" t="s">
        <v>503</v>
      </c>
      <c r="D1974" s="13" t="s">
        <v>13</v>
      </c>
      <c r="E1974" s="63" t="s">
        <v>1818</v>
      </c>
      <c r="F1974" s="13">
        <v>1055</v>
      </c>
      <c r="G1974" s="13">
        <v>1055</v>
      </c>
      <c r="H1974" s="34">
        <v>44200</v>
      </c>
      <c r="I1974" s="24">
        <v>1093</v>
      </c>
    </row>
    <row r="1975" spans="1:9" x14ac:dyDescent="0.3">
      <c r="A1975" s="8">
        <v>552988</v>
      </c>
      <c r="B1975" s="8">
        <v>674864</v>
      </c>
      <c r="C1975" s="8" t="s">
        <v>503</v>
      </c>
      <c r="D1975" s="8" t="s">
        <v>13</v>
      </c>
      <c r="E1975" s="32" t="s">
        <v>1819</v>
      </c>
      <c r="F1975" s="8">
        <v>653</v>
      </c>
      <c r="G1975" s="8">
        <v>653</v>
      </c>
      <c r="H1975" s="12">
        <v>44222</v>
      </c>
      <c r="I1975" s="9">
        <v>684</v>
      </c>
    </row>
    <row r="1976" spans="1:9" x14ac:dyDescent="0.3">
      <c r="A1976" s="13">
        <v>552988</v>
      </c>
      <c r="B1976" s="13">
        <v>674864</v>
      </c>
      <c r="C1976" s="13" t="s">
        <v>503</v>
      </c>
      <c r="D1976" s="13" t="s">
        <v>13</v>
      </c>
      <c r="E1976" s="63" t="s">
        <v>1819</v>
      </c>
      <c r="F1976" s="13">
        <v>3472</v>
      </c>
      <c r="G1976" s="13">
        <v>3472</v>
      </c>
      <c r="H1976" s="34">
        <v>44200</v>
      </c>
      <c r="I1976" s="24">
        <v>3642</v>
      </c>
    </row>
    <row r="1977" spans="1:9" x14ac:dyDescent="0.3">
      <c r="A1977" s="8">
        <v>552988</v>
      </c>
      <c r="B1977" s="8">
        <v>678624</v>
      </c>
      <c r="C1977" s="8" t="s">
        <v>475</v>
      </c>
      <c r="D1977" s="8" t="s">
        <v>481</v>
      </c>
      <c r="E1977" s="32" t="s">
        <v>1818</v>
      </c>
      <c r="F1977" s="8">
        <v>342</v>
      </c>
      <c r="G1977" s="8">
        <v>342</v>
      </c>
      <c r="H1977" s="12">
        <v>44229</v>
      </c>
      <c r="I1977" s="9">
        <v>358</v>
      </c>
    </row>
    <row r="1978" spans="1:9" x14ac:dyDescent="0.3">
      <c r="A1978" s="13">
        <v>552988</v>
      </c>
      <c r="B1978" s="13">
        <v>678624</v>
      </c>
      <c r="C1978" s="13" t="s">
        <v>475</v>
      </c>
      <c r="D1978" s="13" t="s">
        <v>481</v>
      </c>
      <c r="E1978" s="63" t="s">
        <v>1818</v>
      </c>
      <c r="F1978" s="13">
        <v>823</v>
      </c>
      <c r="G1978" s="13">
        <v>823</v>
      </c>
      <c r="H1978" s="34">
        <v>44202</v>
      </c>
      <c r="I1978" s="24">
        <v>854</v>
      </c>
    </row>
    <row r="1979" spans="1:9" x14ac:dyDescent="0.3">
      <c r="A1979" s="13">
        <v>552988</v>
      </c>
      <c r="B1979" s="13">
        <v>678624</v>
      </c>
      <c r="C1979" s="13" t="s">
        <v>475</v>
      </c>
      <c r="D1979" s="13" t="s">
        <v>481</v>
      </c>
      <c r="E1979" s="63" t="s">
        <v>1819</v>
      </c>
      <c r="F1979" s="13">
        <v>939</v>
      </c>
      <c r="G1979" s="13">
        <v>939</v>
      </c>
      <c r="H1979" s="34">
        <v>44202</v>
      </c>
      <c r="I1979" s="24">
        <v>969</v>
      </c>
    </row>
    <row r="1980" spans="1:9" x14ac:dyDescent="0.3">
      <c r="A1980" s="13">
        <v>552988</v>
      </c>
      <c r="B1980" s="13">
        <v>678624</v>
      </c>
      <c r="C1980" s="13" t="s">
        <v>475</v>
      </c>
      <c r="D1980" s="13" t="s">
        <v>306</v>
      </c>
      <c r="E1980" s="63" t="s">
        <v>48</v>
      </c>
      <c r="F1980" s="13">
        <v>318</v>
      </c>
      <c r="G1980" s="13">
        <v>318</v>
      </c>
      <c r="H1980" s="34">
        <v>44558</v>
      </c>
      <c r="I1980" s="24">
        <v>318</v>
      </c>
    </row>
    <row r="1981" spans="1:9" x14ac:dyDescent="0.3">
      <c r="A1981" s="13">
        <v>552988</v>
      </c>
      <c r="B1981" s="13">
        <v>678624</v>
      </c>
      <c r="C1981" s="13" t="s">
        <v>475</v>
      </c>
      <c r="D1981" s="13" t="s">
        <v>306</v>
      </c>
      <c r="E1981" s="63" t="s">
        <v>1818</v>
      </c>
      <c r="F1981" s="13">
        <v>180</v>
      </c>
      <c r="G1981" s="13">
        <v>180</v>
      </c>
      <c r="H1981" s="34">
        <v>44215</v>
      </c>
      <c r="I1981" s="24">
        <v>180</v>
      </c>
    </row>
    <row r="1982" spans="1:9" x14ac:dyDescent="0.3">
      <c r="A1982" s="13">
        <v>552988</v>
      </c>
      <c r="B1982" s="13">
        <v>678624</v>
      </c>
      <c r="C1982" s="13" t="s">
        <v>475</v>
      </c>
      <c r="D1982" s="13" t="s">
        <v>19</v>
      </c>
      <c r="E1982" s="63" t="s">
        <v>48</v>
      </c>
      <c r="F1982" s="13">
        <v>111</v>
      </c>
      <c r="G1982" s="13">
        <v>111</v>
      </c>
      <c r="H1982" s="34">
        <v>44558</v>
      </c>
      <c r="I1982" s="24">
        <v>111</v>
      </c>
    </row>
    <row r="1983" spans="1:9" x14ac:dyDescent="0.3">
      <c r="A1983" s="13">
        <v>552988</v>
      </c>
      <c r="B1983" s="13">
        <v>678624</v>
      </c>
      <c r="C1983" s="13" t="s">
        <v>475</v>
      </c>
      <c r="D1983" s="13" t="s">
        <v>19</v>
      </c>
      <c r="E1983" s="63" t="s">
        <v>48</v>
      </c>
      <c r="F1983" s="13">
        <v>14</v>
      </c>
      <c r="G1983" s="13">
        <v>14</v>
      </c>
      <c r="H1983" s="34">
        <v>44210</v>
      </c>
      <c r="I1983" s="24">
        <v>14</v>
      </c>
    </row>
    <row r="1984" spans="1:9" x14ac:dyDescent="0.3">
      <c r="A1984" s="13">
        <v>552988</v>
      </c>
      <c r="B1984" s="13">
        <v>678624</v>
      </c>
      <c r="C1984" s="13" t="s">
        <v>475</v>
      </c>
      <c r="D1984" s="13" t="s">
        <v>19</v>
      </c>
      <c r="E1984" s="63" t="s">
        <v>48</v>
      </c>
      <c r="F1984" s="13">
        <v>63</v>
      </c>
      <c r="G1984" s="13">
        <v>63</v>
      </c>
      <c r="H1984" s="34">
        <v>44558</v>
      </c>
      <c r="I1984" s="24">
        <v>63</v>
      </c>
    </row>
    <row r="1985" spans="1:9" x14ac:dyDescent="0.3">
      <c r="A1985" s="13">
        <v>552988</v>
      </c>
      <c r="B1985" s="13">
        <v>678624</v>
      </c>
      <c r="C1985" s="13" t="s">
        <v>475</v>
      </c>
      <c r="D1985" s="13" t="s">
        <v>19</v>
      </c>
      <c r="E1985" s="63" t="s">
        <v>48</v>
      </c>
      <c r="F1985" s="13">
        <v>36</v>
      </c>
      <c r="G1985" s="13">
        <v>36</v>
      </c>
      <c r="H1985" s="34">
        <v>44201</v>
      </c>
      <c r="I1985" s="24">
        <v>36</v>
      </c>
    </row>
    <row r="1986" spans="1:9" x14ac:dyDescent="0.3">
      <c r="A1986" s="13">
        <v>552988</v>
      </c>
      <c r="B1986" s="13">
        <v>678624</v>
      </c>
      <c r="C1986" s="13" t="s">
        <v>475</v>
      </c>
      <c r="D1986" s="13" t="s">
        <v>19</v>
      </c>
      <c r="E1986" s="63" t="s">
        <v>48</v>
      </c>
      <c r="F1986" s="13">
        <v>12</v>
      </c>
      <c r="G1986" s="13">
        <v>12</v>
      </c>
      <c r="H1986" s="34">
        <v>44201</v>
      </c>
      <c r="I1986" s="24">
        <v>12</v>
      </c>
    </row>
    <row r="1987" spans="1:9" x14ac:dyDescent="0.3">
      <c r="A1987" s="13">
        <v>552988</v>
      </c>
      <c r="B1987" s="13">
        <v>678624</v>
      </c>
      <c r="C1987" s="13" t="s">
        <v>475</v>
      </c>
      <c r="D1987" s="13" t="s">
        <v>13</v>
      </c>
      <c r="E1987" s="63" t="s">
        <v>1818</v>
      </c>
      <c r="F1987" s="13">
        <v>2118</v>
      </c>
      <c r="G1987" s="13">
        <v>2118</v>
      </c>
      <c r="H1987" s="34">
        <v>44222</v>
      </c>
      <c r="I1987" s="24">
        <v>2223</v>
      </c>
    </row>
    <row r="1988" spans="1:9" x14ac:dyDescent="0.3">
      <c r="A1988" s="13">
        <v>552988</v>
      </c>
      <c r="B1988" s="13">
        <v>678624</v>
      </c>
      <c r="C1988" s="13" t="s">
        <v>475</v>
      </c>
      <c r="D1988" s="13" t="s">
        <v>13</v>
      </c>
      <c r="E1988" s="63" t="s">
        <v>1818</v>
      </c>
      <c r="F1988" s="13">
        <v>5777</v>
      </c>
      <c r="G1988" s="13">
        <v>5777</v>
      </c>
      <c r="H1988" s="34">
        <v>44200</v>
      </c>
      <c r="I1988" s="24">
        <v>6046</v>
      </c>
    </row>
    <row r="1989" spans="1:9" x14ac:dyDescent="0.3">
      <c r="A1989" s="13">
        <v>552988</v>
      </c>
      <c r="B1989" s="13">
        <v>678624</v>
      </c>
      <c r="C1989" s="13" t="s">
        <v>475</v>
      </c>
      <c r="D1989" s="13" t="s">
        <v>13</v>
      </c>
      <c r="E1989" s="63" t="s">
        <v>1819</v>
      </c>
      <c r="F1989" s="13">
        <v>7812</v>
      </c>
      <c r="G1989" s="13">
        <v>7812</v>
      </c>
      <c r="H1989" s="34">
        <v>44200</v>
      </c>
      <c r="I1989" s="24">
        <v>8196</v>
      </c>
    </row>
    <row r="1990" spans="1:9" x14ac:dyDescent="0.3">
      <c r="A1990" s="13">
        <v>543762</v>
      </c>
      <c r="B1990" s="13">
        <v>678611</v>
      </c>
      <c r="C1990" s="13" t="s">
        <v>475</v>
      </c>
      <c r="D1990" s="13" t="s">
        <v>19</v>
      </c>
      <c r="E1990" s="63" t="s">
        <v>48</v>
      </c>
      <c r="F1990" s="13">
        <v>15</v>
      </c>
      <c r="G1990" s="13">
        <v>15</v>
      </c>
      <c r="H1990" s="27">
        <v>44201</v>
      </c>
      <c r="I1990" s="24">
        <v>15</v>
      </c>
    </row>
    <row r="1991" spans="1:9" x14ac:dyDescent="0.3">
      <c r="A1991" s="13">
        <v>543762</v>
      </c>
      <c r="B1991" s="13">
        <v>678611</v>
      </c>
      <c r="C1991" s="13" t="s">
        <v>475</v>
      </c>
      <c r="D1991" s="13" t="s">
        <v>19</v>
      </c>
      <c r="E1991" s="63" t="s">
        <v>48</v>
      </c>
      <c r="F1991" s="13">
        <v>21</v>
      </c>
      <c r="G1991" s="13">
        <v>21</v>
      </c>
      <c r="H1991" s="27">
        <v>44208</v>
      </c>
      <c r="I1991" s="24">
        <v>21</v>
      </c>
    </row>
    <row r="1992" spans="1:9" x14ac:dyDescent="0.3">
      <c r="A1992" s="364">
        <v>551971</v>
      </c>
      <c r="B1992" s="13">
        <v>678614</v>
      </c>
      <c r="C1992" s="13" t="s">
        <v>475</v>
      </c>
      <c r="D1992" s="13" t="s">
        <v>481</v>
      </c>
      <c r="E1992" s="63" t="s">
        <v>1818</v>
      </c>
      <c r="F1992" s="13">
        <v>116</v>
      </c>
      <c r="G1992" s="13">
        <v>116</v>
      </c>
      <c r="H1992" s="61">
        <v>44215</v>
      </c>
      <c r="I1992" s="24">
        <v>120</v>
      </c>
    </row>
    <row r="1993" spans="1:9" x14ac:dyDescent="0.3">
      <c r="A1993" s="365">
        <v>551971</v>
      </c>
      <c r="B1993" s="13">
        <v>678614</v>
      </c>
      <c r="C1993" s="13" t="s">
        <v>475</v>
      </c>
      <c r="D1993" s="13" t="s">
        <v>306</v>
      </c>
      <c r="E1993" s="63" t="s">
        <v>1818</v>
      </c>
      <c r="F1993" s="13">
        <v>30</v>
      </c>
      <c r="G1993" s="13">
        <v>30</v>
      </c>
      <c r="H1993" s="27">
        <v>44201</v>
      </c>
      <c r="I1993" s="24">
        <v>30</v>
      </c>
    </row>
    <row r="1994" spans="1:9" x14ac:dyDescent="0.3">
      <c r="A1994" s="365">
        <v>551971</v>
      </c>
      <c r="B1994" s="13">
        <v>678614</v>
      </c>
      <c r="C1994" s="13" t="s">
        <v>475</v>
      </c>
      <c r="D1994" s="13" t="s">
        <v>13</v>
      </c>
      <c r="E1994" s="63" t="s">
        <v>1818</v>
      </c>
      <c r="F1994" s="13">
        <v>934</v>
      </c>
      <c r="G1994" s="13">
        <v>934</v>
      </c>
      <c r="H1994" s="61">
        <v>44208</v>
      </c>
      <c r="I1994" s="24">
        <v>931</v>
      </c>
    </row>
    <row r="1995" spans="1:9" x14ac:dyDescent="0.3">
      <c r="A1995" s="365">
        <v>551971</v>
      </c>
      <c r="B1995" s="13">
        <v>678614</v>
      </c>
      <c r="C1995" s="13" t="s">
        <v>475</v>
      </c>
      <c r="D1995" s="13" t="s">
        <v>13</v>
      </c>
      <c r="E1995" s="63" t="s">
        <v>1818</v>
      </c>
      <c r="F1995" s="13">
        <v>1434</v>
      </c>
      <c r="G1995" s="13">
        <v>1434</v>
      </c>
      <c r="H1995" s="27">
        <v>44559</v>
      </c>
      <c r="I1995" s="286">
        <v>1498</v>
      </c>
    </row>
    <row r="1996" spans="1:9" x14ac:dyDescent="0.3">
      <c r="A1996" s="366">
        <v>511779</v>
      </c>
      <c r="B1996" s="367">
        <v>682035</v>
      </c>
      <c r="C1996" s="20" t="s">
        <v>475</v>
      </c>
      <c r="D1996" s="20" t="s">
        <v>11</v>
      </c>
      <c r="E1996" s="17" t="s">
        <v>1819</v>
      </c>
      <c r="F1996" s="288">
        <v>500</v>
      </c>
      <c r="G1996" s="288">
        <v>500</v>
      </c>
      <c r="H1996" s="11">
        <v>44230</v>
      </c>
      <c r="I1996" s="9">
        <v>451</v>
      </c>
    </row>
    <row r="1997" spans="1:9" x14ac:dyDescent="0.3">
      <c r="A1997" s="365">
        <v>552995</v>
      </c>
      <c r="B1997" s="13">
        <v>674401</v>
      </c>
      <c r="C1997" s="13" t="s">
        <v>503</v>
      </c>
      <c r="D1997" s="13" t="s">
        <v>481</v>
      </c>
      <c r="E1997" s="63" t="s">
        <v>1818</v>
      </c>
      <c r="F1997" s="13">
        <v>50</v>
      </c>
      <c r="G1997" s="13">
        <v>50</v>
      </c>
      <c r="H1997" s="27">
        <v>44558</v>
      </c>
      <c r="I1997" s="24">
        <v>50</v>
      </c>
    </row>
    <row r="1998" spans="1:9" x14ac:dyDescent="0.3">
      <c r="A1998" s="121">
        <v>552995</v>
      </c>
      <c r="B1998" s="8">
        <v>674401</v>
      </c>
      <c r="C1998" s="8" t="s">
        <v>503</v>
      </c>
      <c r="D1998" s="368" t="s">
        <v>481</v>
      </c>
      <c r="E1998" s="369" t="s">
        <v>1818</v>
      </c>
      <c r="F1998" s="368">
        <v>50</v>
      </c>
      <c r="G1998" s="368">
        <v>50</v>
      </c>
      <c r="H1998" s="11">
        <v>44222</v>
      </c>
      <c r="I1998" s="9">
        <v>52</v>
      </c>
    </row>
    <row r="1999" spans="1:9" x14ac:dyDescent="0.3">
      <c r="A1999" s="370">
        <v>552995</v>
      </c>
      <c r="B1999" s="56">
        <v>674401</v>
      </c>
      <c r="C1999" s="56" t="s">
        <v>503</v>
      </c>
      <c r="D1999" s="371" t="s">
        <v>481</v>
      </c>
      <c r="E1999" s="372" t="s">
        <v>1818</v>
      </c>
      <c r="F1999" s="371">
        <v>60</v>
      </c>
      <c r="G1999" s="371">
        <v>60</v>
      </c>
      <c r="H1999" s="27">
        <v>44215</v>
      </c>
      <c r="I1999" s="24">
        <v>60</v>
      </c>
    </row>
    <row r="2000" spans="1:9" x14ac:dyDescent="0.3">
      <c r="A2000" s="370">
        <v>552995</v>
      </c>
      <c r="B2000" s="56">
        <v>674401</v>
      </c>
      <c r="C2000" s="56" t="s">
        <v>503</v>
      </c>
      <c r="D2000" s="371" t="s">
        <v>481</v>
      </c>
      <c r="E2000" s="372" t="s">
        <v>1818</v>
      </c>
      <c r="F2000" s="371">
        <v>182</v>
      </c>
      <c r="G2000" s="371">
        <v>182</v>
      </c>
      <c r="H2000" s="27">
        <v>44215</v>
      </c>
      <c r="I2000" s="24">
        <v>185</v>
      </c>
    </row>
    <row r="2001" spans="1:9" x14ac:dyDescent="0.3">
      <c r="A2001" s="370">
        <v>552995</v>
      </c>
      <c r="B2001" s="56">
        <v>674401</v>
      </c>
      <c r="C2001" s="56" t="s">
        <v>503</v>
      </c>
      <c r="D2001" s="371" t="s">
        <v>13</v>
      </c>
      <c r="E2001" s="372" t="s">
        <v>1818</v>
      </c>
      <c r="F2001" s="371">
        <v>84</v>
      </c>
      <c r="G2001" s="371">
        <v>84</v>
      </c>
      <c r="H2001" s="27">
        <v>44215</v>
      </c>
      <c r="I2001" s="24">
        <v>87</v>
      </c>
    </row>
    <row r="2002" spans="1:9" x14ac:dyDescent="0.3">
      <c r="A2002" s="370">
        <v>552995</v>
      </c>
      <c r="B2002" s="56">
        <v>674401</v>
      </c>
      <c r="C2002" s="56" t="s">
        <v>503</v>
      </c>
      <c r="D2002" s="371" t="s">
        <v>13</v>
      </c>
      <c r="E2002" s="372" t="s">
        <v>1818</v>
      </c>
      <c r="F2002" s="371">
        <v>228</v>
      </c>
      <c r="G2002" s="371">
        <v>228</v>
      </c>
      <c r="H2002" s="27">
        <v>44208</v>
      </c>
      <c r="I2002" s="24">
        <v>228</v>
      </c>
    </row>
    <row r="2003" spans="1:9" x14ac:dyDescent="0.3">
      <c r="A2003" s="373">
        <v>552995</v>
      </c>
      <c r="B2003" s="118">
        <v>674401</v>
      </c>
      <c r="C2003" s="118" t="s">
        <v>503</v>
      </c>
      <c r="D2003" s="371" t="s">
        <v>13</v>
      </c>
      <c r="E2003" s="372" t="s">
        <v>1818</v>
      </c>
      <c r="F2003" s="371">
        <v>962</v>
      </c>
      <c r="G2003" s="371">
        <v>962</v>
      </c>
      <c r="H2003" s="27">
        <v>44208</v>
      </c>
      <c r="I2003" s="24">
        <v>959</v>
      </c>
    </row>
    <row r="2004" spans="1:9" x14ac:dyDescent="0.3">
      <c r="A2004" s="374">
        <v>552995</v>
      </c>
      <c r="B2004" s="375">
        <v>674401</v>
      </c>
      <c r="C2004" s="375" t="s">
        <v>503</v>
      </c>
      <c r="D2004" s="375" t="s">
        <v>13</v>
      </c>
      <c r="E2004" s="376" t="s">
        <v>1818</v>
      </c>
      <c r="F2004" s="375">
        <v>218</v>
      </c>
      <c r="G2004" s="375">
        <v>218</v>
      </c>
      <c r="H2004" s="377">
        <v>44235</v>
      </c>
      <c r="I2004" s="24">
        <v>224</v>
      </c>
    </row>
    <row r="2005" spans="1:9" x14ac:dyDescent="0.3">
      <c r="A2005" s="370">
        <v>552995</v>
      </c>
      <c r="B2005" s="56">
        <v>678581</v>
      </c>
      <c r="C2005" s="56" t="s">
        <v>475</v>
      </c>
      <c r="D2005" s="371" t="s">
        <v>481</v>
      </c>
      <c r="E2005" s="372" t="s">
        <v>1818</v>
      </c>
      <c r="F2005" s="371">
        <v>100</v>
      </c>
      <c r="G2005" s="371">
        <v>100</v>
      </c>
      <c r="H2005" s="378">
        <v>44215</v>
      </c>
      <c r="I2005" s="24">
        <v>104</v>
      </c>
    </row>
    <row r="2006" spans="1:9" x14ac:dyDescent="0.3">
      <c r="A2006" s="370">
        <v>552995</v>
      </c>
      <c r="B2006" s="56">
        <v>678581</v>
      </c>
      <c r="C2006" s="56" t="s">
        <v>475</v>
      </c>
      <c r="D2006" s="371" t="s">
        <v>481</v>
      </c>
      <c r="E2006" s="372" t="s">
        <v>1818</v>
      </c>
      <c r="F2006" s="371">
        <v>439</v>
      </c>
      <c r="G2006" s="371">
        <v>439</v>
      </c>
      <c r="H2006" s="378">
        <v>44215</v>
      </c>
      <c r="I2006" s="24">
        <v>422</v>
      </c>
    </row>
    <row r="2007" spans="1:9" x14ac:dyDescent="0.3">
      <c r="A2007" s="373">
        <v>552995</v>
      </c>
      <c r="B2007" s="118">
        <v>678581</v>
      </c>
      <c r="C2007" s="118" t="s">
        <v>475</v>
      </c>
      <c r="D2007" s="371" t="s">
        <v>481</v>
      </c>
      <c r="E2007" s="372" t="s">
        <v>1819</v>
      </c>
      <c r="F2007" s="371">
        <v>161</v>
      </c>
      <c r="G2007" s="371">
        <v>161</v>
      </c>
      <c r="H2007" s="378">
        <v>44215</v>
      </c>
      <c r="I2007" s="24">
        <v>167</v>
      </c>
    </row>
    <row r="2008" spans="1:9" x14ac:dyDescent="0.3">
      <c r="A2008" s="36">
        <v>552995</v>
      </c>
      <c r="B2008" s="46">
        <v>678581</v>
      </c>
      <c r="C2008" s="46" t="s">
        <v>475</v>
      </c>
      <c r="D2008" s="46" t="s">
        <v>11</v>
      </c>
      <c r="E2008" s="38" t="s">
        <v>1819</v>
      </c>
      <c r="F2008" s="46">
        <v>50</v>
      </c>
      <c r="G2008" s="46">
        <v>50</v>
      </c>
      <c r="H2008" s="379">
        <v>44229</v>
      </c>
      <c r="I2008" s="9">
        <v>52</v>
      </c>
    </row>
    <row r="2009" spans="1:9" x14ac:dyDescent="0.3">
      <c r="A2009" s="370">
        <v>552995</v>
      </c>
      <c r="B2009" s="56">
        <v>678581</v>
      </c>
      <c r="C2009" s="56" t="s">
        <v>475</v>
      </c>
      <c r="D2009" s="371" t="s">
        <v>13</v>
      </c>
      <c r="E2009" s="372" t="s">
        <v>1818</v>
      </c>
      <c r="F2009" s="371">
        <v>1289</v>
      </c>
      <c r="G2009" s="371">
        <v>1289</v>
      </c>
      <c r="H2009" s="378">
        <v>44208</v>
      </c>
      <c r="I2009" s="24">
        <v>1253</v>
      </c>
    </row>
    <row r="2010" spans="1:9" x14ac:dyDescent="0.3">
      <c r="A2010" s="370">
        <v>552995</v>
      </c>
      <c r="B2010" s="56">
        <v>678581</v>
      </c>
      <c r="C2010" s="56" t="s">
        <v>475</v>
      </c>
      <c r="D2010" s="371" t="s">
        <v>13</v>
      </c>
      <c r="E2010" s="372" t="s">
        <v>1818</v>
      </c>
      <c r="F2010" s="371">
        <v>4019</v>
      </c>
      <c r="G2010" s="371">
        <v>4019</v>
      </c>
      <c r="H2010" s="378">
        <v>44209</v>
      </c>
      <c r="I2010" s="24">
        <v>3918</v>
      </c>
    </row>
    <row r="2011" spans="1:9" x14ac:dyDescent="0.3">
      <c r="A2011" s="370">
        <v>552995</v>
      </c>
      <c r="B2011" s="56">
        <v>678581</v>
      </c>
      <c r="C2011" s="56" t="s">
        <v>475</v>
      </c>
      <c r="D2011" s="371" t="s">
        <v>13</v>
      </c>
      <c r="E2011" s="372" t="s">
        <v>1819</v>
      </c>
      <c r="F2011" s="371">
        <v>1448</v>
      </c>
      <c r="G2011" s="371">
        <v>1448</v>
      </c>
      <c r="H2011" s="378">
        <v>44208</v>
      </c>
      <c r="I2011" s="24">
        <v>1448</v>
      </c>
    </row>
    <row r="2012" spans="1:9" x14ac:dyDescent="0.3">
      <c r="A2012" s="370">
        <v>552995</v>
      </c>
      <c r="B2012" s="56">
        <v>678581</v>
      </c>
      <c r="C2012" s="56" t="s">
        <v>475</v>
      </c>
      <c r="D2012" s="371" t="s">
        <v>19</v>
      </c>
      <c r="E2012" s="372" t="s">
        <v>48</v>
      </c>
      <c r="F2012" s="380">
        <v>59</v>
      </c>
      <c r="G2012" s="380">
        <v>59</v>
      </c>
      <c r="H2012" s="378">
        <v>44201</v>
      </c>
      <c r="I2012" s="24">
        <v>59</v>
      </c>
    </row>
    <row r="2013" spans="1:9" x14ac:dyDescent="0.3">
      <c r="A2013" s="370">
        <v>552995</v>
      </c>
      <c r="B2013" s="56">
        <v>678581</v>
      </c>
      <c r="C2013" s="56" t="s">
        <v>475</v>
      </c>
      <c r="D2013" s="371" t="s">
        <v>19</v>
      </c>
      <c r="E2013" s="372" t="s">
        <v>48</v>
      </c>
      <c r="F2013" s="371">
        <v>23</v>
      </c>
      <c r="G2013" s="371">
        <v>23</v>
      </c>
      <c r="H2013" s="378">
        <v>44208</v>
      </c>
      <c r="I2013" s="24">
        <v>23</v>
      </c>
    </row>
    <row r="2014" spans="1:9" x14ac:dyDescent="0.3">
      <c r="A2014" s="370">
        <v>552995</v>
      </c>
      <c r="B2014" s="56">
        <v>678581</v>
      </c>
      <c r="C2014" s="56" t="s">
        <v>475</v>
      </c>
      <c r="D2014" s="371" t="s">
        <v>19</v>
      </c>
      <c r="E2014" s="372" t="s">
        <v>48</v>
      </c>
      <c r="F2014" s="371">
        <v>1476</v>
      </c>
      <c r="G2014" s="371">
        <v>1476</v>
      </c>
      <c r="H2014" s="378">
        <v>44208</v>
      </c>
      <c r="I2014" s="24">
        <v>1476</v>
      </c>
    </row>
    <row r="2015" spans="1:9" x14ac:dyDescent="0.3">
      <c r="A2015" s="373">
        <v>552995</v>
      </c>
      <c r="B2015" s="118">
        <v>678581</v>
      </c>
      <c r="C2015" s="118" t="s">
        <v>475</v>
      </c>
      <c r="D2015" s="24" t="s">
        <v>306</v>
      </c>
      <c r="E2015" s="25" t="s">
        <v>48</v>
      </c>
      <c r="F2015" s="118">
        <v>918</v>
      </c>
      <c r="G2015" s="118">
        <v>918</v>
      </c>
      <c r="H2015" s="378">
        <v>44208</v>
      </c>
      <c r="I2015" s="24">
        <v>918</v>
      </c>
    </row>
    <row r="2016" spans="1:9" x14ac:dyDescent="0.3">
      <c r="A2016" s="374">
        <v>552995</v>
      </c>
      <c r="B2016" s="375">
        <v>678581</v>
      </c>
      <c r="C2016" s="375" t="s">
        <v>475</v>
      </c>
      <c r="D2016" s="375" t="s">
        <v>13</v>
      </c>
      <c r="E2016" s="376" t="s">
        <v>1818</v>
      </c>
      <c r="F2016" s="375">
        <v>862</v>
      </c>
      <c r="G2016" s="375">
        <v>862</v>
      </c>
      <c r="H2016" s="378">
        <v>44235</v>
      </c>
      <c r="I2016" s="24">
        <v>898</v>
      </c>
    </row>
    <row r="2017" spans="1:9" x14ac:dyDescent="0.3">
      <c r="A2017" s="374">
        <v>552995</v>
      </c>
      <c r="B2017" s="375">
        <v>678581</v>
      </c>
      <c r="C2017" s="375" t="s">
        <v>475</v>
      </c>
      <c r="D2017" s="375" t="s">
        <v>481</v>
      </c>
      <c r="E2017" s="376" t="s">
        <v>1818</v>
      </c>
      <c r="F2017" s="375">
        <v>168</v>
      </c>
      <c r="G2017" s="375">
        <v>168</v>
      </c>
      <c r="H2017" s="381">
        <v>44243</v>
      </c>
      <c r="I2017" s="24">
        <v>168</v>
      </c>
    </row>
    <row r="2018" spans="1:9" x14ac:dyDescent="0.3">
      <c r="A2018" s="370">
        <v>557237</v>
      </c>
      <c r="B2018" s="56">
        <v>674425</v>
      </c>
      <c r="C2018" s="56" t="s">
        <v>503</v>
      </c>
      <c r="D2018" s="371" t="s">
        <v>481</v>
      </c>
      <c r="E2018" s="372" t="s">
        <v>1818</v>
      </c>
      <c r="F2018" s="371">
        <v>108</v>
      </c>
      <c r="G2018" s="371">
        <v>108</v>
      </c>
      <c r="H2018" s="27">
        <v>44200</v>
      </c>
      <c r="I2018" s="24">
        <v>108</v>
      </c>
    </row>
    <row r="2019" spans="1:9" x14ac:dyDescent="0.3">
      <c r="A2019" s="370">
        <v>557237</v>
      </c>
      <c r="B2019" s="56">
        <v>674425</v>
      </c>
      <c r="C2019" s="56" t="s">
        <v>503</v>
      </c>
      <c r="D2019" s="371" t="s">
        <v>13</v>
      </c>
      <c r="E2019" s="372" t="s">
        <v>1818</v>
      </c>
      <c r="F2019" s="371">
        <v>554</v>
      </c>
      <c r="G2019" s="371">
        <v>554</v>
      </c>
      <c r="H2019" s="27">
        <v>44203</v>
      </c>
      <c r="I2019" s="24">
        <v>554</v>
      </c>
    </row>
    <row r="2020" spans="1:9" x14ac:dyDescent="0.3">
      <c r="A2020" s="370">
        <v>557237</v>
      </c>
      <c r="B2020" s="56">
        <v>674425</v>
      </c>
      <c r="C2020" s="56" t="s">
        <v>503</v>
      </c>
      <c r="D2020" s="56" t="s">
        <v>19</v>
      </c>
      <c r="E2020" s="382" t="s">
        <v>48</v>
      </c>
      <c r="F2020" s="56">
        <v>12</v>
      </c>
      <c r="G2020" s="56">
        <v>12</v>
      </c>
      <c r="H2020" s="27">
        <v>44201</v>
      </c>
      <c r="I2020" s="371">
        <v>12</v>
      </c>
    </row>
    <row r="2021" spans="1:9" x14ac:dyDescent="0.3">
      <c r="A2021" s="383">
        <v>557237</v>
      </c>
      <c r="B2021" s="100">
        <v>674425</v>
      </c>
      <c r="C2021" s="100" t="s">
        <v>503</v>
      </c>
      <c r="D2021" s="371" t="s">
        <v>481</v>
      </c>
      <c r="E2021" s="372" t="s">
        <v>1818</v>
      </c>
      <c r="F2021" s="371">
        <v>48</v>
      </c>
      <c r="G2021" s="371">
        <v>48</v>
      </c>
      <c r="H2021" s="27">
        <v>44215</v>
      </c>
      <c r="I2021" s="24">
        <v>50</v>
      </c>
    </row>
    <row r="2022" spans="1:9" x14ac:dyDescent="0.3">
      <c r="A2022" s="383">
        <v>557237</v>
      </c>
      <c r="B2022" s="100">
        <v>674425</v>
      </c>
      <c r="C2022" s="100" t="s">
        <v>503</v>
      </c>
      <c r="D2022" s="371" t="s">
        <v>481</v>
      </c>
      <c r="E2022" s="372" t="s">
        <v>1818</v>
      </c>
      <c r="F2022" s="371">
        <v>49</v>
      </c>
      <c r="G2022" s="371">
        <v>49</v>
      </c>
      <c r="H2022" s="27">
        <v>44215</v>
      </c>
      <c r="I2022" s="24">
        <v>51</v>
      </c>
    </row>
    <row r="2023" spans="1:9" x14ac:dyDescent="0.3">
      <c r="A2023" s="383">
        <v>557237</v>
      </c>
      <c r="B2023" s="100">
        <v>674425</v>
      </c>
      <c r="C2023" s="100" t="s">
        <v>503</v>
      </c>
      <c r="D2023" s="371" t="s">
        <v>481</v>
      </c>
      <c r="E2023" s="135" t="s">
        <v>1819</v>
      </c>
      <c r="F2023" s="371">
        <v>30</v>
      </c>
      <c r="G2023" s="371">
        <v>30</v>
      </c>
      <c r="H2023" s="27">
        <v>44215</v>
      </c>
      <c r="I2023" s="24">
        <v>31</v>
      </c>
    </row>
    <row r="2024" spans="1:9" x14ac:dyDescent="0.3">
      <c r="A2024" s="383">
        <v>557237</v>
      </c>
      <c r="B2024" s="100">
        <v>674425</v>
      </c>
      <c r="C2024" s="100" t="s">
        <v>503</v>
      </c>
      <c r="D2024" s="371" t="s">
        <v>13</v>
      </c>
      <c r="E2024" s="372" t="s">
        <v>1818</v>
      </c>
      <c r="F2024" s="371">
        <v>384</v>
      </c>
      <c r="G2024" s="371">
        <v>384</v>
      </c>
      <c r="H2024" s="27">
        <v>44208</v>
      </c>
      <c r="I2024" s="24">
        <v>393</v>
      </c>
    </row>
    <row r="2025" spans="1:9" x14ac:dyDescent="0.3">
      <c r="A2025" s="383">
        <v>557237</v>
      </c>
      <c r="B2025" s="100">
        <v>674425</v>
      </c>
      <c r="C2025" s="100" t="s">
        <v>503</v>
      </c>
      <c r="D2025" s="371" t="s">
        <v>13</v>
      </c>
      <c r="E2025" s="372" t="s">
        <v>1818</v>
      </c>
      <c r="F2025" s="371">
        <v>243</v>
      </c>
      <c r="G2025" s="371">
        <v>243</v>
      </c>
      <c r="H2025" s="27">
        <v>44208</v>
      </c>
      <c r="I2025" s="24">
        <v>251</v>
      </c>
    </row>
    <row r="2026" spans="1:9" x14ac:dyDescent="0.3">
      <c r="A2026" s="930">
        <v>557237</v>
      </c>
      <c r="B2026" s="931">
        <v>674425</v>
      </c>
      <c r="C2026" s="931" t="s">
        <v>503</v>
      </c>
      <c r="D2026" s="371" t="s">
        <v>13</v>
      </c>
      <c r="E2026" s="135" t="s">
        <v>1819</v>
      </c>
      <c r="F2026" s="371">
        <v>70</v>
      </c>
      <c r="G2026" s="371">
        <v>70</v>
      </c>
      <c r="H2026" s="27">
        <v>44208</v>
      </c>
      <c r="I2026" s="24">
        <v>70</v>
      </c>
    </row>
    <row r="2027" spans="1:9" x14ac:dyDescent="0.3">
      <c r="A2027" s="374">
        <v>557237</v>
      </c>
      <c r="B2027" s="375">
        <v>674425</v>
      </c>
      <c r="C2027" s="375" t="s">
        <v>503</v>
      </c>
      <c r="D2027" s="375" t="s">
        <v>13</v>
      </c>
      <c r="E2027" s="376" t="s">
        <v>1818</v>
      </c>
      <c r="F2027" s="375">
        <v>322</v>
      </c>
      <c r="G2027" s="375">
        <v>322</v>
      </c>
      <c r="H2027" s="27">
        <v>44235</v>
      </c>
      <c r="I2027" s="24">
        <v>335</v>
      </c>
    </row>
    <row r="2028" spans="1:9" x14ac:dyDescent="0.3">
      <c r="A2028" s="374">
        <v>557237</v>
      </c>
      <c r="B2028" s="375">
        <v>674425</v>
      </c>
      <c r="C2028" s="375" t="s">
        <v>503</v>
      </c>
      <c r="D2028" s="375" t="s">
        <v>481</v>
      </c>
      <c r="E2028" s="376" t="s">
        <v>1818</v>
      </c>
      <c r="F2028" s="375">
        <v>55</v>
      </c>
      <c r="G2028" s="375">
        <v>55</v>
      </c>
      <c r="H2028" s="27">
        <v>44242</v>
      </c>
      <c r="I2028" s="24">
        <v>57</v>
      </c>
    </row>
    <row r="2029" spans="1:9" x14ac:dyDescent="0.3">
      <c r="A2029" s="370">
        <v>557237</v>
      </c>
      <c r="B2029" s="56">
        <v>678577</v>
      </c>
      <c r="C2029" s="56" t="s">
        <v>475</v>
      </c>
      <c r="D2029" s="371" t="s">
        <v>481</v>
      </c>
      <c r="E2029" s="372" t="s">
        <v>1818</v>
      </c>
      <c r="F2029" s="384">
        <v>299</v>
      </c>
      <c r="G2029" s="384">
        <v>299</v>
      </c>
      <c r="H2029" s="27">
        <v>44200</v>
      </c>
      <c r="I2029" s="24">
        <v>303</v>
      </c>
    </row>
    <row r="2030" spans="1:9" x14ac:dyDescent="0.3">
      <c r="A2030" s="370">
        <v>557237</v>
      </c>
      <c r="B2030" s="56">
        <v>678577</v>
      </c>
      <c r="C2030" s="56" t="s">
        <v>475</v>
      </c>
      <c r="D2030" s="371" t="s">
        <v>13</v>
      </c>
      <c r="E2030" s="372" t="s">
        <v>1818</v>
      </c>
      <c r="F2030" s="384">
        <v>2484</v>
      </c>
      <c r="G2030" s="384">
        <v>2484</v>
      </c>
      <c r="H2030" s="27">
        <v>44203</v>
      </c>
      <c r="I2030" s="24">
        <v>2508</v>
      </c>
    </row>
    <row r="2031" spans="1:9" x14ac:dyDescent="0.3">
      <c r="A2031" s="370">
        <v>557237</v>
      </c>
      <c r="B2031" s="56">
        <v>678577</v>
      </c>
      <c r="C2031" s="56" t="s">
        <v>475</v>
      </c>
      <c r="D2031" s="56" t="s">
        <v>306</v>
      </c>
      <c r="E2031" s="382" t="s">
        <v>48</v>
      </c>
      <c r="F2031" s="385">
        <v>438</v>
      </c>
      <c r="G2031" s="385">
        <v>438</v>
      </c>
      <c r="H2031" s="27">
        <v>44201</v>
      </c>
      <c r="I2031" s="24">
        <v>438</v>
      </c>
    </row>
    <row r="2032" spans="1:9" x14ac:dyDescent="0.3">
      <c r="A2032" s="370">
        <v>557237</v>
      </c>
      <c r="B2032" s="56">
        <v>678577</v>
      </c>
      <c r="C2032" s="56" t="s">
        <v>475</v>
      </c>
      <c r="D2032" s="56" t="s">
        <v>19</v>
      </c>
      <c r="E2032" s="382" t="s">
        <v>48</v>
      </c>
      <c r="F2032" s="385">
        <v>34</v>
      </c>
      <c r="G2032" s="385">
        <v>34</v>
      </c>
      <c r="H2032" s="27">
        <v>44201</v>
      </c>
      <c r="I2032" s="24">
        <v>34</v>
      </c>
    </row>
    <row r="2033" spans="1:9" x14ac:dyDescent="0.3">
      <c r="A2033" s="370">
        <v>557237</v>
      </c>
      <c r="B2033" s="56">
        <v>678577</v>
      </c>
      <c r="C2033" s="56" t="s">
        <v>475</v>
      </c>
      <c r="D2033" s="56" t="s">
        <v>19</v>
      </c>
      <c r="E2033" s="382" t="s">
        <v>48</v>
      </c>
      <c r="F2033" s="385">
        <v>592</v>
      </c>
      <c r="G2033" s="385">
        <v>592</v>
      </c>
      <c r="H2033" s="27">
        <v>44201</v>
      </c>
      <c r="I2033" s="24">
        <v>592</v>
      </c>
    </row>
    <row r="2034" spans="1:9" x14ac:dyDescent="0.3">
      <c r="A2034" s="386">
        <v>557237</v>
      </c>
      <c r="B2034" s="37">
        <v>678577</v>
      </c>
      <c r="C2034" s="37" t="s">
        <v>475</v>
      </c>
      <c r="D2034" s="368" t="s">
        <v>481</v>
      </c>
      <c r="E2034" s="369" t="s">
        <v>1818</v>
      </c>
      <c r="F2034" s="368">
        <v>150</v>
      </c>
      <c r="G2034" s="368">
        <v>150</v>
      </c>
      <c r="H2034" s="11">
        <v>44222</v>
      </c>
      <c r="I2034" s="9">
        <v>148</v>
      </c>
    </row>
    <row r="2035" spans="1:9" x14ac:dyDescent="0.3">
      <c r="A2035" s="370">
        <v>557237</v>
      </c>
      <c r="B2035" s="56">
        <v>678577</v>
      </c>
      <c r="C2035" s="56" t="s">
        <v>475</v>
      </c>
      <c r="D2035" s="371" t="s">
        <v>481</v>
      </c>
      <c r="E2035" s="372" t="s">
        <v>1818</v>
      </c>
      <c r="F2035" s="371">
        <v>280</v>
      </c>
      <c r="G2035" s="371">
        <v>280</v>
      </c>
      <c r="H2035" s="27">
        <v>44215</v>
      </c>
      <c r="I2035" s="24">
        <v>288</v>
      </c>
    </row>
    <row r="2036" spans="1:9" x14ac:dyDescent="0.3">
      <c r="A2036" s="370">
        <v>557237</v>
      </c>
      <c r="B2036" s="56">
        <v>678577</v>
      </c>
      <c r="C2036" s="56" t="s">
        <v>475</v>
      </c>
      <c r="D2036" s="371" t="s">
        <v>481</v>
      </c>
      <c r="E2036" s="372" t="s">
        <v>1818</v>
      </c>
      <c r="F2036" s="371">
        <v>299</v>
      </c>
      <c r="G2036" s="371">
        <v>299</v>
      </c>
      <c r="H2036" s="27">
        <v>44215</v>
      </c>
      <c r="I2036" s="24">
        <v>273</v>
      </c>
    </row>
    <row r="2037" spans="1:9" x14ac:dyDescent="0.3">
      <c r="A2037" s="370">
        <v>557237</v>
      </c>
      <c r="B2037" s="56">
        <v>678577</v>
      </c>
      <c r="C2037" s="56" t="s">
        <v>475</v>
      </c>
      <c r="D2037" s="371" t="s">
        <v>13</v>
      </c>
      <c r="E2037" s="372" t="s">
        <v>1818</v>
      </c>
      <c r="F2037" s="371">
        <v>1850</v>
      </c>
      <c r="G2037" s="371">
        <v>1850</v>
      </c>
      <c r="H2037" s="27">
        <v>44215</v>
      </c>
      <c r="I2037" s="24">
        <v>1810</v>
      </c>
    </row>
    <row r="2038" spans="1:9" x14ac:dyDescent="0.3">
      <c r="A2038" s="370">
        <v>557237</v>
      </c>
      <c r="B2038" s="56">
        <v>678577</v>
      </c>
      <c r="C2038" s="56" t="s">
        <v>475</v>
      </c>
      <c r="D2038" s="371" t="s">
        <v>13</v>
      </c>
      <c r="E2038" s="372" t="s">
        <v>1818</v>
      </c>
      <c r="F2038" s="371">
        <v>2917</v>
      </c>
      <c r="G2038" s="371">
        <v>2917</v>
      </c>
      <c r="H2038" s="27">
        <v>44208</v>
      </c>
      <c r="I2038" s="24">
        <v>2887</v>
      </c>
    </row>
    <row r="2039" spans="1:9" x14ac:dyDescent="0.3">
      <c r="A2039" s="370">
        <v>557237</v>
      </c>
      <c r="B2039" s="56">
        <v>678577</v>
      </c>
      <c r="C2039" s="56" t="s">
        <v>475</v>
      </c>
      <c r="D2039" s="371" t="s">
        <v>13</v>
      </c>
      <c r="E2039" s="372" t="s">
        <v>1818</v>
      </c>
      <c r="F2039" s="371">
        <v>2484</v>
      </c>
      <c r="G2039" s="371">
        <v>2484</v>
      </c>
      <c r="H2039" s="27">
        <v>44208</v>
      </c>
      <c r="I2039" s="24">
        <v>2399</v>
      </c>
    </row>
    <row r="2040" spans="1:9" x14ac:dyDescent="0.3">
      <c r="A2040" s="370">
        <v>557237</v>
      </c>
      <c r="B2040" s="56">
        <v>678577</v>
      </c>
      <c r="C2040" s="56" t="s">
        <v>475</v>
      </c>
      <c r="D2040" s="371" t="s">
        <v>19</v>
      </c>
      <c r="E2040" s="372" t="s">
        <v>48</v>
      </c>
      <c r="F2040" s="371">
        <v>230</v>
      </c>
      <c r="G2040" s="371">
        <v>230</v>
      </c>
      <c r="H2040" s="27">
        <v>44208</v>
      </c>
      <c r="I2040" s="24">
        <v>230</v>
      </c>
    </row>
    <row r="2041" spans="1:9" x14ac:dyDescent="0.3">
      <c r="A2041" s="370">
        <v>557237</v>
      </c>
      <c r="B2041" s="56">
        <v>678577</v>
      </c>
      <c r="C2041" s="56" t="s">
        <v>475</v>
      </c>
      <c r="D2041" s="371" t="s">
        <v>19</v>
      </c>
      <c r="E2041" s="372" t="s">
        <v>48</v>
      </c>
      <c r="F2041" s="371">
        <v>21</v>
      </c>
      <c r="G2041" s="371">
        <v>21</v>
      </c>
      <c r="H2041" s="27">
        <v>44208</v>
      </c>
      <c r="I2041" s="24">
        <v>21</v>
      </c>
    </row>
    <row r="2042" spans="1:9" x14ac:dyDescent="0.3">
      <c r="A2042" s="370">
        <v>557237</v>
      </c>
      <c r="B2042" s="56">
        <v>678577</v>
      </c>
      <c r="C2042" s="56" t="s">
        <v>475</v>
      </c>
      <c r="D2042" s="371" t="s">
        <v>19</v>
      </c>
      <c r="E2042" s="372" t="s">
        <v>48</v>
      </c>
      <c r="F2042" s="384">
        <v>28</v>
      </c>
      <c r="G2042" s="384">
        <v>28</v>
      </c>
      <c r="H2042" s="27">
        <v>44201</v>
      </c>
      <c r="I2042" s="24">
        <v>28</v>
      </c>
    </row>
    <row r="2043" spans="1:9" x14ac:dyDescent="0.3">
      <c r="A2043" s="373">
        <v>557237</v>
      </c>
      <c r="B2043" s="118">
        <v>678577</v>
      </c>
      <c r="C2043" s="118" t="s">
        <v>475</v>
      </c>
      <c r="D2043" s="371" t="s">
        <v>306</v>
      </c>
      <c r="E2043" s="372" t="s">
        <v>48</v>
      </c>
      <c r="F2043" s="371">
        <v>76</v>
      </c>
      <c r="G2043" s="371">
        <v>76</v>
      </c>
      <c r="H2043" s="27">
        <v>44208</v>
      </c>
      <c r="I2043" s="24">
        <v>76</v>
      </c>
    </row>
    <row r="2044" spans="1:9" x14ac:dyDescent="0.3">
      <c r="A2044" s="374">
        <v>557237</v>
      </c>
      <c r="B2044" s="375">
        <v>678577</v>
      </c>
      <c r="C2044" s="375" t="s">
        <v>475</v>
      </c>
      <c r="D2044" s="375" t="s">
        <v>13</v>
      </c>
      <c r="E2044" s="376" t="s">
        <v>1818</v>
      </c>
      <c r="F2044" s="375">
        <v>2400</v>
      </c>
      <c r="G2044" s="375">
        <v>2400</v>
      </c>
      <c r="H2044" s="27">
        <v>44235</v>
      </c>
      <c r="I2044" s="24">
        <v>2505</v>
      </c>
    </row>
    <row r="2045" spans="1:9" x14ac:dyDescent="0.3">
      <c r="A2045" s="374">
        <v>557237</v>
      </c>
      <c r="B2045" s="375">
        <v>678577</v>
      </c>
      <c r="C2045" s="375" t="s">
        <v>475</v>
      </c>
      <c r="D2045" s="375" t="s">
        <v>481</v>
      </c>
      <c r="E2045" s="376" t="s">
        <v>1818</v>
      </c>
      <c r="F2045" s="375">
        <v>264</v>
      </c>
      <c r="G2045" s="375">
        <v>264</v>
      </c>
      <c r="H2045" s="27">
        <v>44243</v>
      </c>
      <c r="I2045" s="24">
        <v>274</v>
      </c>
    </row>
    <row r="2046" spans="1:9" x14ac:dyDescent="0.3">
      <c r="A2046" s="370">
        <v>557238</v>
      </c>
      <c r="B2046" s="56">
        <v>674445</v>
      </c>
      <c r="C2046" s="56" t="s">
        <v>503</v>
      </c>
      <c r="D2046" s="371" t="s">
        <v>481</v>
      </c>
      <c r="E2046" s="372" t="s">
        <v>1818</v>
      </c>
      <c r="F2046" s="371">
        <v>34</v>
      </c>
      <c r="G2046" s="371">
        <v>34</v>
      </c>
      <c r="H2046" s="27">
        <v>44215</v>
      </c>
      <c r="I2046" s="24">
        <v>34</v>
      </c>
    </row>
    <row r="2047" spans="1:9" x14ac:dyDescent="0.3">
      <c r="A2047" s="370">
        <v>557238</v>
      </c>
      <c r="B2047" s="56">
        <v>674445</v>
      </c>
      <c r="C2047" s="56" t="s">
        <v>503</v>
      </c>
      <c r="D2047" s="371" t="s">
        <v>13</v>
      </c>
      <c r="E2047" s="372" t="s">
        <v>1818</v>
      </c>
      <c r="F2047" s="371">
        <v>82</v>
      </c>
      <c r="G2047" s="371">
        <v>82</v>
      </c>
      <c r="H2047" s="27">
        <v>44208</v>
      </c>
      <c r="I2047" s="24">
        <v>82</v>
      </c>
    </row>
    <row r="2048" spans="1:9" x14ac:dyDescent="0.3">
      <c r="A2048" s="370">
        <v>557238</v>
      </c>
      <c r="B2048" s="56">
        <v>674445</v>
      </c>
      <c r="C2048" s="56" t="s">
        <v>503</v>
      </c>
      <c r="D2048" s="371" t="s">
        <v>13</v>
      </c>
      <c r="E2048" s="372" t="s">
        <v>1818</v>
      </c>
      <c r="F2048" s="371">
        <v>160</v>
      </c>
      <c r="G2048" s="371">
        <v>160</v>
      </c>
      <c r="H2048" s="27">
        <v>44208</v>
      </c>
      <c r="I2048" s="24">
        <v>163</v>
      </c>
    </row>
    <row r="2049" spans="1:9" x14ac:dyDescent="0.3">
      <c r="A2049" s="370">
        <v>557238</v>
      </c>
      <c r="B2049" s="56">
        <v>674445</v>
      </c>
      <c r="C2049" s="56" t="s">
        <v>503</v>
      </c>
      <c r="D2049" s="371" t="s">
        <v>19</v>
      </c>
      <c r="E2049" s="372" t="s">
        <v>48</v>
      </c>
      <c r="F2049" s="371">
        <v>12</v>
      </c>
      <c r="G2049" s="371">
        <v>12</v>
      </c>
      <c r="H2049" s="27">
        <v>44209</v>
      </c>
      <c r="I2049" s="24">
        <v>12</v>
      </c>
    </row>
    <row r="2050" spans="1:9" x14ac:dyDescent="0.3">
      <c r="A2050" s="36">
        <v>557238</v>
      </c>
      <c r="B2050" s="387">
        <v>678608</v>
      </c>
      <c r="C2050" s="46" t="s">
        <v>475</v>
      </c>
      <c r="D2050" s="46" t="s">
        <v>11</v>
      </c>
      <c r="E2050" s="38" t="s">
        <v>1819</v>
      </c>
      <c r="F2050" s="46">
        <v>50</v>
      </c>
      <c r="G2050" s="46">
        <v>50</v>
      </c>
      <c r="H2050" s="11">
        <v>44229</v>
      </c>
      <c r="I2050" s="9">
        <v>52</v>
      </c>
    </row>
    <row r="2051" spans="1:9" x14ac:dyDescent="0.3">
      <c r="A2051" s="370">
        <v>557238</v>
      </c>
      <c r="B2051" s="385">
        <v>678608</v>
      </c>
      <c r="C2051" s="56" t="s">
        <v>475</v>
      </c>
      <c r="D2051" s="371" t="s">
        <v>481</v>
      </c>
      <c r="E2051" s="372" t="s">
        <v>1818</v>
      </c>
      <c r="F2051" s="371">
        <v>69</v>
      </c>
      <c r="G2051" s="371">
        <v>69</v>
      </c>
      <c r="H2051" s="27">
        <v>44215</v>
      </c>
      <c r="I2051" s="24">
        <v>72</v>
      </c>
    </row>
    <row r="2052" spans="1:9" x14ac:dyDescent="0.3">
      <c r="A2052" s="370">
        <v>557238</v>
      </c>
      <c r="B2052" s="385">
        <v>678608</v>
      </c>
      <c r="C2052" s="56" t="s">
        <v>475</v>
      </c>
      <c r="D2052" s="371" t="s">
        <v>481</v>
      </c>
      <c r="E2052" s="372" t="s">
        <v>1818</v>
      </c>
      <c r="F2052" s="371">
        <v>110</v>
      </c>
      <c r="G2052" s="371">
        <v>110</v>
      </c>
      <c r="H2052" s="27">
        <v>44215</v>
      </c>
      <c r="I2052" s="24">
        <v>115</v>
      </c>
    </row>
    <row r="2053" spans="1:9" x14ac:dyDescent="0.3">
      <c r="A2053" s="370">
        <v>557238</v>
      </c>
      <c r="B2053" s="385">
        <v>678608</v>
      </c>
      <c r="C2053" s="56" t="s">
        <v>475</v>
      </c>
      <c r="D2053" s="371" t="s">
        <v>481</v>
      </c>
      <c r="E2053" s="382" t="s">
        <v>1819</v>
      </c>
      <c r="F2053" s="371">
        <v>185</v>
      </c>
      <c r="G2053" s="371">
        <v>185</v>
      </c>
      <c r="H2053" s="27">
        <v>44215</v>
      </c>
      <c r="I2053" s="24">
        <v>192</v>
      </c>
    </row>
    <row r="2054" spans="1:9" x14ac:dyDescent="0.3">
      <c r="A2054" s="370">
        <v>557238</v>
      </c>
      <c r="B2054" s="385">
        <v>678608</v>
      </c>
      <c r="C2054" s="56" t="s">
        <v>475</v>
      </c>
      <c r="D2054" s="371" t="s">
        <v>13</v>
      </c>
      <c r="E2054" s="372" t="s">
        <v>1818</v>
      </c>
      <c r="F2054" s="371">
        <v>1034</v>
      </c>
      <c r="G2054" s="371">
        <v>1034</v>
      </c>
      <c r="H2054" s="27">
        <v>44208</v>
      </c>
      <c r="I2054" s="24">
        <v>1063</v>
      </c>
    </row>
    <row r="2055" spans="1:9" x14ac:dyDescent="0.3">
      <c r="A2055" s="370">
        <v>557238</v>
      </c>
      <c r="B2055" s="385">
        <v>678608</v>
      </c>
      <c r="C2055" s="56" t="s">
        <v>475</v>
      </c>
      <c r="D2055" s="371" t="s">
        <v>13</v>
      </c>
      <c r="E2055" s="372" t="s">
        <v>1818</v>
      </c>
      <c r="F2055" s="371">
        <v>623</v>
      </c>
      <c r="G2055" s="371">
        <v>623</v>
      </c>
      <c r="H2055" s="27">
        <v>44208</v>
      </c>
      <c r="I2055" s="24">
        <v>634</v>
      </c>
    </row>
    <row r="2056" spans="1:9" x14ac:dyDescent="0.3">
      <c r="A2056" s="370">
        <v>557238</v>
      </c>
      <c r="B2056" s="385">
        <v>678608</v>
      </c>
      <c r="C2056" s="56" t="s">
        <v>475</v>
      </c>
      <c r="D2056" s="371" t="s">
        <v>13</v>
      </c>
      <c r="E2056" s="382" t="s">
        <v>1819</v>
      </c>
      <c r="F2056" s="371">
        <v>1761</v>
      </c>
      <c r="G2056" s="371">
        <v>1761</v>
      </c>
      <c r="H2056" s="27">
        <v>44208</v>
      </c>
      <c r="I2056" s="24">
        <v>1841</v>
      </c>
    </row>
    <row r="2057" spans="1:9" x14ac:dyDescent="0.3">
      <c r="A2057" s="56">
        <v>551956</v>
      </c>
      <c r="B2057" s="385">
        <v>678570</v>
      </c>
      <c r="C2057" s="56" t="s">
        <v>475</v>
      </c>
      <c r="D2057" s="56" t="s">
        <v>11</v>
      </c>
      <c r="E2057" s="382" t="s">
        <v>1819</v>
      </c>
      <c r="F2057" s="56">
        <v>200</v>
      </c>
      <c r="G2057" s="56">
        <v>200</v>
      </c>
      <c r="H2057" s="27">
        <v>44201</v>
      </c>
      <c r="I2057" s="24">
        <v>208</v>
      </c>
    </row>
    <row r="2058" spans="1:9" x14ac:dyDescent="0.3">
      <c r="A2058" s="56">
        <v>551956</v>
      </c>
      <c r="B2058" s="56">
        <v>678570</v>
      </c>
      <c r="C2058" s="56" t="s">
        <v>475</v>
      </c>
      <c r="D2058" s="371" t="s">
        <v>306</v>
      </c>
      <c r="E2058" s="372" t="s">
        <v>1818</v>
      </c>
      <c r="F2058" s="371">
        <v>50</v>
      </c>
      <c r="G2058" s="371">
        <v>50</v>
      </c>
      <c r="H2058" s="27">
        <v>44201</v>
      </c>
      <c r="I2058" s="24">
        <v>50</v>
      </c>
    </row>
    <row r="2059" spans="1:9" x14ac:dyDescent="0.3">
      <c r="A2059" s="56">
        <v>551956</v>
      </c>
      <c r="B2059" s="56">
        <v>678570</v>
      </c>
      <c r="C2059" s="56" t="s">
        <v>475</v>
      </c>
      <c r="D2059" s="56" t="s">
        <v>481</v>
      </c>
      <c r="E2059" s="382" t="s">
        <v>1818</v>
      </c>
      <c r="F2059" s="371">
        <v>112</v>
      </c>
      <c r="G2059" s="371">
        <v>112</v>
      </c>
      <c r="H2059" s="27">
        <v>44215</v>
      </c>
      <c r="I2059" s="24">
        <v>116</v>
      </c>
    </row>
    <row r="2060" spans="1:9" x14ac:dyDescent="0.3">
      <c r="A2060" s="37">
        <v>551956</v>
      </c>
      <c r="B2060" s="37">
        <v>678570</v>
      </c>
      <c r="C2060" s="37" t="s">
        <v>475</v>
      </c>
      <c r="D2060" s="37" t="s">
        <v>481</v>
      </c>
      <c r="E2060" s="388" t="s">
        <v>1818</v>
      </c>
      <c r="F2060" s="368">
        <v>56</v>
      </c>
      <c r="G2060" s="368">
        <v>56</v>
      </c>
      <c r="H2060" s="11">
        <v>44222</v>
      </c>
      <c r="I2060" s="9">
        <v>58</v>
      </c>
    </row>
    <row r="2061" spans="1:9" x14ac:dyDescent="0.3">
      <c r="A2061" s="56">
        <v>551956</v>
      </c>
      <c r="B2061" s="56">
        <v>678570</v>
      </c>
      <c r="C2061" s="56" t="s">
        <v>475</v>
      </c>
      <c r="D2061" s="56" t="s">
        <v>13</v>
      </c>
      <c r="E2061" s="382" t="s">
        <v>1818</v>
      </c>
      <c r="F2061" s="371">
        <v>962</v>
      </c>
      <c r="G2061" s="371">
        <v>962</v>
      </c>
      <c r="H2061" s="27">
        <v>44208</v>
      </c>
      <c r="I2061" s="24">
        <v>989</v>
      </c>
    </row>
    <row r="2062" spans="1:9" x14ac:dyDescent="0.3">
      <c r="A2062" s="56">
        <v>551956</v>
      </c>
      <c r="B2062" s="56">
        <v>678570</v>
      </c>
      <c r="C2062" s="56" t="s">
        <v>475</v>
      </c>
      <c r="D2062" s="56" t="s">
        <v>13</v>
      </c>
      <c r="E2062" s="382" t="s">
        <v>1818</v>
      </c>
      <c r="F2062" s="389">
        <v>339</v>
      </c>
      <c r="G2062" s="389">
        <v>339</v>
      </c>
      <c r="H2062" s="27">
        <v>44215</v>
      </c>
      <c r="I2062" s="24">
        <v>353</v>
      </c>
    </row>
    <row r="2063" spans="1:9" x14ac:dyDescent="0.3">
      <c r="A2063" s="46">
        <v>535519</v>
      </c>
      <c r="B2063" s="387">
        <v>678580</v>
      </c>
      <c r="C2063" s="46" t="s">
        <v>475</v>
      </c>
      <c r="D2063" s="46" t="s">
        <v>11</v>
      </c>
      <c r="E2063" s="38" t="s">
        <v>1819</v>
      </c>
      <c r="F2063" s="46">
        <v>337</v>
      </c>
      <c r="G2063" s="46">
        <v>337</v>
      </c>
      <c r="H2063" s="11">
        <v>44229</v>
      </c>
      <c r="I2063" s="9">
        <v>322</v>
      </c>
    </row>
    <row r="2064" spans="1:9" x14ac:dyDescent="0.3">
      <c r="A2064" s="56">
        <v>535519</v>
      </c>
      <c r="B2064" s="385">
        <v>678580</v>
      </c>
      <c r="C2064" s="56" t="s">
        <v>475</v>
      </c>
      <c r="D2064" s="56" t="s">
        <v>481</v>
      </c>
      <c r="E2064" s="382" t="s">
        <v>1819</v>
      </c>
      <c r="F2064" s="371">
        <v>255</v>
      </c>
      <c r="G2064" s="371">
        <v>255</v>
      </c>
      <c r="H2064" s="27">
        <v>44215</v>
      </c>
      <c r="I2064" s="24">
        <v>256</v>
      </c>
    </row>
    <row r="2065" spans="1:9" x14ac:dyDescent="0.3">
      <c r="A2065" s="56">
        <v>535519</v>
      </c>
      <c r="B2065" s="385">
        <v>678580</v>
      </c>
      <c r="C2065" s="56" t="s">
        <v>475</v>
      </c>
      <c r="D2065" s="56" t="s">
        <v>13</v>
      </c>
      <c r="E2065" s="382" t="s">
        <v>1818</v>
      </c>
      <c r="F2065" s="371">
        <v>416</v>
      </c>
      <c r="G2065" s="371">
        <v>416</v>
      </c>
      <c r="H2065" s="27">
        <v>44208</v>
      </c>
      <c r="I2065" s="24">
        <v>316</v>
      </c>
    </row>
    <row r="2066" spans="1:9" x14ac:dyDescent="0.3">
      <c r="A2066" s="56">
        <v>535519</v>
      </c>
      <c r="B2066" s="56">
        <v>678580</v>
      </c>
      <c r="C2066" s="56" t="s">
        <v>475</v>
      </c>
      <c r="D2066" s="56" t="s">
        <v>13</v>
      </c>
      <c r="E2066" s="382" t="s">
        <v>1819</v>
      </c>
      <c r="F2066" s="371">
        <v>2045</v>
      </c>
      <c r="G2066" s="371">
        <v>2045</v>
      </c>
      <c r="H2066" s="27">
        <v>44208</v>
      </c>
      <c r="I2066" s="24">
        <v>2125</v>
      </c>
    </row>
    <row r="2067" spans="1:9" x14ac:dyDescent="0.3">
      <c r="A2067" s="24">
        <v>551968</v>
      </c>
      <c r="B2067" s="389">
        <v>683392</v>
      </c>
      <c r="C2067" s="389" t="s">
        <v>475</v>
      </c>
      <c r="D2067" s="389" t="s">
        <v>11</v>
      </c>
      <c r="E2067" s="390" t="s">
        <v>1819</v>
      </c>
      <c r="F2067" s="391">
        <v>1000</v>
      </c>
      <c r="G2067" s="391">
        <v>1000</v>
      </c>
      <c r="H2067" s="27">
        <v>44201</v>
      </c>
      <c r="I2067" s="24">
        <v>1008</v>
      </c>
    </row>
    <row r="2068" spans="1:9" x14ac:dyDescent="0.3">
      <c r="A2068" s="56">
        <v>500788</v>
      </c>
      <c r="B2068" s="56">
        <v>518608</v>
      </c>
      <c r="C2068" s="56" t="s">
        <v>475</v>
      </c>
      <c r="D2068" s="56" t="s">
        <v>306</v>
      </c>
      <c r="E2068" s="382" t="s">
        <v>48</v>
      </c>
      <c r="F2068" s="56">
        <v>214</v>
      </c>
      <c r="G2068" s="56">
        <v>214</v>
      </c>
      <c r="H2068" s="27">
        <v>44202</v>
      </c>
      <c r="I2068" s="24">
        <v>214</v>
      </c>
    </row>
    <row r="2069" spans="1:9" x14ac:dyDescent="0.3">
      <c r="A2069" s="24">
        <v>500788</v>
      </c>
      <c r="B2069" s="389">
        <v>518608</v>
      </c>
      <c r="C2069" s="389" t="s">
        <v>475</v>
      </c>
      <c r="D2069" s="389" t="s">
        <v>19</v>
      </c>
      <c r="E2069" s="390" t="s">
        <v>48</v>
      </c>
      <c r="F2069" s="389">
        <v>18</v>
      </c>
      <c r="G2069" s="389">
        <v>18</v>
      </c>
      <c r="H2069" s="27">
        <v>44558</v>
      </c>
      <c r="I2069" s="24">
        <v>18</v>
      </c>
    </row>
    <row r="2070" spans="1:9" x14ac:dyDescent="0.3">
      <c r="A2070" s="56">
        <v>500788</v>
      </c>
      <c r="B2070" s="56">
        <v>518608</v>
      </c>
      <c r="C2070" s="56" t="s">
        <v>475</v>
      </c>
      <c r="D2070" s="56" t="s">
        <v>19</v>
      </c>
      <c r="E2070" s="382" t="s">
        <v>48</v>
      </c>
      <c r="F2070" s="56">
        <v>24</v>
      </c>
      <c r="G2070" s="56">
        <v>24</v>
      </c>
      <c r="H2070" s="27">
        <v>44202</v>
      </c>
      <c r="I2070" s="24">
        <v>24</v>
      </c>
    </row>
    <row r="2071" spans="1:9" x14ac:dyDescent="0.3">
      <c r="A2071" s="56">
        <v>500788</v>
      </c>
      <c r="B2071" s="56">
        <v>518608</v>
      </c>
      <c r="C2071" s="56" t="s">
        <v>475</v>
      </c>
      <c r="D2071" s="56" t="s">
        <v>19</v>
      </c>
      <c r="E2071" s="382" t="s">
        <v>48</v>
      </c>
      <c r="F2071" s="56">
        <v>384</v>
      </c>
      <c r="G2071" s="56">
        <v>384</v>
      </c>
      <c r="H2071" s="27">
        <v>44202</v>
      </c>
      <c r="I2071" s="24">
        <v>384</v>
      </c>
    </row>
    <row r="2072" spans="1:9" x14ac:dyDescent="0.3">
      <c r="A2072" s="56" t="s">
        <v>1820</v>
      </c>
      <c r="B2072" s="56">
        <v>678581</v>
      </c>
      <c r="C2072" s="56" t="s">
        <v>475</v>
      </c>
      <c r="D2072" s="371" t="s">
        <v>481</v>
      </c>
      <c r="E2072" s="372" t="s">
        <v>1818</v>
      </c>
      <c r="F2072" s="371">
        <v>140</v>
      </c>
      <c r="G2072" s="371">
        <v>140</v>
      </c>
      <c r="H2072" s="27">
        <v>44221</v>
      </c>
      <c r="I2072" s="24">
        <v>141</v>
      </c>
    </row>
    <row r="2073" spans="1:9" x14ac:dyDescent="0.3">
      <c r="A2073" s="37" t="s">
        <v>1820</v>
      </c>
      <c r="B2073" s="37">
        <v>678581</v>
      </c>
      <c r="C2073" s="37" t="s">
        <v>475</v>
      </c>
      <c r="D2073" s="368" t="s">
        <v>481</v>
      </c>
      <c r="E2073" s="369" t="s">
        <v>1818</v>
      </c>
      <c r="F2073" s="368">
        <v>100</v>
      </c>
      <c r="G2073" s="368">
        <v>100</v>
      </c>
      <c r="H2073" s="11">
        <v>44229</v>
      </c>
      <c r="I2073" s="9">
        <v>101</v>
      </c>
    </row>
    <row r="2074" spans="1:9" x14ac:dyDescent="0.3">
      <c r="A2074" s="56" t="s">
        <v>1820</v>
      </c>
      <c r="B2074" s="56">
        <v>678581</v>
      </c>
      <c r="C2074" s="56" t="s">
        <v>475</v>
      </c>
      <c r="D2074" s="371" t="s">
        <v>13</v>
      </c>
      <c r="E2074" s="372" t="s">
        <v>1818</v>
      </c>
      <c r="F2074" s="371">
        <v>1000</v>
      </c>
      <c r="G2074" s="371">
        <v>1000</v>
      </c>
      <c r="H2074" s="27">
        <v>44222</v>
      </c>
      <c r="I2074" s="24">
        <v>1010</v>
      </c>
    </row>
    <row r="2075" spans="1:9" x14ac:dyDescent="0.3">
      <c r="A2075" s="56" t="s">
        <v>1820</v>
      </c>
      <c r="B2075" s="56">
        <v>678581</v>
      </c>
      <c r="C2075" s="56" t="s">
        <v>475</v>
      </c>
      <c r="D2075" s="371" t="s">
        <v>13</v>
      </c>
      <c r="E2075" s="372" t="s">
        <v>1818</v>
      </c>
      <c r="F2075" s="371">
        <v>1480</v>
      </c>
      <c r="G2075" s="371">
        <v>1480</v>
      </c>
      <c r="H2075" s="27">
        <v>44224</v>
      </c>
      <c r="I2075" s="24">
        <v>1469</v>
      </c>
    </row>
    <row r="2076" spans="1:9" x14ac:dyDescent="0.3">
      <c r="A2076" s="56" t="s">
        <v>1821</v>
      </c>
      <c r="B2076" s="56">
        <v>678577</v>
      </c>
      <c r="C2076" s="56" t="s">
        <v>475</v>
      </c>
      <c r="D2076" s="56" t="s">
        <v>481</v>
      </c>
      <c r="E2076" s="382" t="s">
        <v>1819</v>
      </c>
      <c r="F2076" s="385">
        <v>200</v>
      </c>
      <c r="G2076" s="385">
        <v>200</v>
      </c>
      <c r="H2076" s="27">
        <v>44200</v>
      </c>
      <c r="I2076" s="24">
        <v>208</v>
      </c>
    </row>
    <row r="2077" spans="1:9" x14ac:dyDescent="0.3">
      <c r="A2077" s="56" t="s">
        <v>1821</v>
      </c>
      <c r="B2077" s="56">
        <v>678577</v>
      </c>
      <c r="C2077" s="56" t="s">
        <v>475</v>
      </c>
      <c r="D2077" s="56" t="s">
        <v>13</v>
      </c>
      <c r="E2077" s="382" t="s">
        <v>1819</v>
      </c>
      <c r="F2077" s="385">
        <v>964</v>
      </c>
      <c r="G2077" s="385">
        <v>964</v>
      </c>
      <c r="H2077" s="27">
        <v>44203</v>
      </c>
      <c r="I2077" s="24">
        <v>1010</v>
      </c>
    </row>
    <row r="2078" spans="1:9" x14ac:dyDescent="0.3">
      <c r="A2078" s="56">
        <v>551954</v>
      </c>
      <c r="B2078" s="56">
        <v>678620</v>
      </c>
      <c r="C2078" s="56" t="s">
        <v>475</v>
      </c>
      <c r="D2078" s="56" t="s">
        <v>306</v>
      </c>
      <c r="E2078" s="382" t="s">
        <v>48</v>
      </c>
      <c r="F2078" s="56">
        <v>816</v>
      </c>
      <c r="G2078" s="56">
        <v>816</v>
      </c>
      <c r="H2078" s="27">
        <v>44209</v>
      </c>
      <c r="I2078" s="24">
        <v>816</v>
      </c>
    </row>
    <row r="2079" spans="1:9" x14ac:dyDescent="0.3">
      <c r="A2079" s="56">
        <v>551954</v>
      </c>
      <c r="B2079" s="56">
        <v>678620</v>
      </c>
      <c r="C2079" s="56" t="s">
        <v>475</v>
      </c>
      <c r="D2079" s="56" t="s">
        <v>19</v>
      </c>
      <c r="E2079" s="382" t="s">
        <v>48</v>
      </c>
      <c r="F2079" s="56">
        <v>55</v>
      </c>
      <c r="G2079" s="56">
        <v>55</v>
      </c>
      <c r="H2079" s="27">
        <v>44201</v>
      </c>
      <c r="I2079" s="24">
        <v>55</v>
      </c>
    </row>
    <row r="2080" spans="1:9" x14ac:dyDescent="0.3">
      <c r="A2080" s="56">
        <v>551954</v>
      </c>
      <c r="B2080" s="56">
        <v>678620</v>
      </c>
      <c r="C2080" s="56" t="s">
        <v>475</v>
      </c>
      <c r="D2080" s="56" t="s">
        <v>19</v>
      </c>
      <c r="E2080" s="382" t="s">
        <v>48</v>
      </c>
      <c r="F2080" s="56">
        <v>36</v>
      </c>
      <c r="G2080" s="56">
        <v>36</v>
      </c>
      <c r="H2080" s="27">
        <v>44208</v>
      </c>
      <c r="I2080" s="24">
        <v>36</v>
      </c>
    </row>
    <row r="2081" spans="1:9" x14ac:dyDescent="0.3">
      <c r="A2081" s="56">
        <v>551954</v>
      </c>
      <c r="B2081" s="56">
        <v>678620</v>
      </c>
      <c r="C2081" s="56" t="s">
        <v>475</v>
      </c>
      <c r="D2081" s="56" t="s">
        <v>19</v>
      </c>
      <c r="E2081" s="382" t="s">
        <v>48</v>
      </c>
      <c r="F2081" s="56">
        <v>1184</v>
      </c>
      <c r="G2081" s="56">
        <v>1184</v>
      </c>
      <c r="H2081" s="27">
        <v>44209</v>
      </c>
      <c r="I2081" s="24">
        <v>1184</v>
      </c>
    </row>
    <row r="2082" spans="1:9" x14ac:dyDescent="0.3">
      <c r="A2082" s="56">
        <v>551954</v>
      </c>
      <c r="B2082" s="56">
        <v>678620</v>
      </c>
      <c r="C2082" s="56" t="s">
        <v>475</v>
      </c>
      <c r="D2082" s="56" t="s">
        <v>481</v>
      </c>
      <c r="E2082" s="382" t="s">
        <v>1818</v>
      </c>
      <c r="F2082" s="56">
        <v>665</v>
      </c>
      <c r="G2082" s="56">
        <v>665</v>
      </c>
      <c r="H2082" s="27">
        <v>44215</v>
      </c>
      <c r="I2082" s="24">
        <v>685</v>
      </c>
    </row>
    <row r="2083" spans="1:9" x14ac:dyDescent="0.3">
      <c r="A2083" s="56">
        <v>551954</v>
      </c>
      <c r="B2083" s="56">
        <v>678620</v>
      </c>
      <c r="C2083" s="56" t="s">
        <v>475</v>
      </c>
      <c r="D2083" s="56" t="s">
        <v>481</v>
      </c>
      <c r="E2083" s="382" t="s">
        <v>1819</v>
      </c>
      <c r="F2083" s="56">
        <v>528</v>
      </c>
      <c r="G2083" s="56">
        <v>528</v>
      </c>
      <c r="H2083" s="27">
        <v>44215</v>
      </c>
      <c r="I2083" s="24">
        <v>541</v>
      </c>
    </row>
    <row r="2084" spans="1:9" x14ac:dyDescent="0.3">
      <c r="A2084" s="56">
        <v>551954</v>
      </c>
      <c r="B2084" s="56">
        <v>678620</v>
      </c>
      <c r="C2084" s="56" t="s">
        <v>475</v>
      </c>
      <c r="D2084" s="56" t="s">
        <v>13</v>
      </c>
      <c r="E2084" s="382" t="s">
        <v>1818</v>
      </c>
      <c r="F2084" s="56">
        <v>5956</v>
      </c>
      <c r="G2084" s="56">
        <v>5956</v>
      </c>
      <c r="H2084" s="27">
        <v>44209</v>
      </c>
      <c r="I2084" s="24">
        <v>6066</v>
      </c>
    </row>
    <row r="2085" spans="1:9" x14ac:dyDescent="0.3">
      <c r="A2085" s="56">
        <v>551954</v>
      </c>
      <c r="B2085" s="56">
        <v>678620</v>
      </c>
      <c r="C2085" s="56" t="s">
        <v>475</v>
      </c>
      <c r="D2085" s="56" t="s">
        <v>13</v>
      </c>
      <c r="E2085" s="382" t="s">
        <v>1819</v>
      </c>
      <c r="F2085" s="56">
        <v>4868</v>
      </c>
      <c r="G2085" s="56">
        <v>4868</v>
      </c>
      <c r="H2085" s="27">
        <v>44208</v>
      </c>
      <c r="I2085" s="24">
        <v>5038</v>
      </c>
    </row>
    <row r="2086" spans="1:9" x14ac:dyDescent="0.3">
      <c r="A2086" s="56">
        <v>551954</v>
      </c>
      <c r="B2086" s="56">
        <v>674403</v>
      </c>
      <c r="C2086" s="56" t="s">
        <v>503</v>
      </c>
      <c r="D2086" s="56" t="s">
        <v>481</v>
      </c>
      <c r="E2086" s="382" t="s">
        <v>1818</v>
      </c>
      <c r="F2086" s="56">
        <v>215</v>
      </c>
      <c r="G2086" s="56">
        <v>215</v>
      </c>
      <c r="H2086" s="27">
        <v>44215</v>
      </c>
      <c r="I2086" s="24">
        <v>224</v>
      </c>
    </row>
    <row r="2087" spans="1:9" x14ac:dyDescent="0.3">
      <c r="A2087" s="37">
        <v>551954</v>
      </c>
      <c r="B2087" s="37">
        <v>674403</v>
      </c>
      <c r="C2087" s="37" t="s">
        <v>503</v>
      </c>
      <c r="D2087" s="37" t="s">
        <v>481</v>
      </c>
      <c r="E2087" s="388" t="s">
        <v>1818</v>
      </c>
      <c r="F2087" s="37">
        <v>47</v>
      </c>
      <c r="G2087" s="37">
        <v>47</v>
      </c>
      <c r="H2087" s="11">
        <v>44222</v>
      </c>
      <c r="I2087" s="9">
        <v>49</v>
      </c>
    </row>
    <row r="2088" spans="1:9" x14ac:dyDescent="0.3">
      <c r="A2088" s="56">
        <v>551954</v>
      </c>
      <c r="B2088" s="56">
        <v>674403</v>
      </c>
      <c r="C2088" s="56" t="s">
        <v>503</v>
      </c>
      <c r="D2088" s="56" t="s">
        <v>481</v>
      </c>
      <c r="E2088" s="382" t="s">
        <v>1819</v>
      </c>
      <c r="F2088" s="56">
        <v>100</v>
      </c>
      <c r="G2088" s="56">
        <v>100</v>
      </c>
      <c r="H2088" s="27">
        <v>44215</v>
      </c>
      <c r="I2088" s="24">
        <v>104</v>
      </c>
    </row>
    <row r="2089" spans="1:9" x14ac:dyDescent="0.3">
      <c r="A2089" s="56">
        <v>551954</v>
      </c>
      <c r="B2089" s="56">
        <v>674403</v>
      </c>
      <c r="C2089" s="56" t="s">
        <v>503</v>
      </c>
      <c r="D2089" s="56" t="s">
        <v>13</v>
      </c>
      <c r="E2089" s="382" t="s">
        <v>1818</v>
      </c>
      <c r="F2089" s="56">
        <v>81</v>
      </c>
      <c r="G2089" s="56">
        <v>81</v>
      </c>
      <c r="H2089" s="27">
        <v>44215</v>
      </c>
      <c r="I2089" s="24">
        <v>84</v>
      </c>
    </row>
    <row r="2090" spans="1:9" x14ac:dyDescent="0.3">
      <c r="A2090" s="56">
        <v>551954</v>
      </c>
      <c r="B2090" s="56">
        <v>674403</v>
      </c>
      <c r="C2090" s="56" t="s">
        <v>503</v>
      </c>
      <c r="D2090" s="56" t="s">
        <v>13</v>
      </c>
      <c r="E2090" s="382" t="s">
        <v>1818</v>
      </c>
      <c r="F2090" s="56">
        <v>1122</v>
      </c>
      <c r="G2090" s="56">
        <v>1122</v>
      </c>
      <c r="H2090" s="27">
        <v>44208</v>
      </c>
      <c r="I2090" s="24">
        <v>1153</v>
      </c>
    </row>
    <row r="2091" spans="1:9" x14ac:dyDescent="0.3">
      <c r="A2091" s="56">
        <v>551954</v>
      </c>
      <c r="B2091" s="56">
        <v>674403</v>
      </c>
      <c r="C2091" s="56" t="s">
        <v>503</v>
      </c>
      <c r="D2091" s="56" t="s">
        <v>13</v>
      </c>
      <c r="E2091" s="382" t="s">
        <v>1819</v>
      </c>
      <c r="F2091" s="56">
        <v>156</v>
      </c>
      <c r="G2091" s="56">
        <v>156</v>
      </c>
      <c r="H2091" s="27">
        <v>44208</v>
      </c>
      <c r="I2091" s="24">
        <v>159</v>
      </c>
    </row>
    <row r="2092" spans="1:9" x14ac:dyDescent="0.3">
      <c r="A2092" s="56">
        <v>551954</v>
      </c>
      <c r="B2092" s="56">
        <v>674403</v>
      </c>
      <c r="C2092" s="56" t="s">
        <v>503</v>
      </c>
      <c r="D2092" s="56" t="s">
        <v>19</v>
      </c>
      <c r="E2092" s="382" t="s">
        <v>48</v>
      </c>
      <c r="F2092" s="56">
        <v>360</v>
      </c>
      <c r="G2092" s="56">
        <v>360</v>
      </c>
      <c r="H2092" s="27">
        <v>44209</v>
      </c>
      <c r="I2092" s="24">
        <v>360</v>
      </c>
    </row>
    <row r="2093" spans="1:9" x14ac:dyDescent="0.3">
      <c r="A2093" s="392">
        <v>432735</v>
      </c>
      <c r="B2093" s="393">
        <v>425425</v>
      </c>
      <c r="C2093" s="393" t="s">
        <v>475</v>
      </c>
      <c r="D2093" s="393" t="s">
        <v>481</v>
      </c>
      <c r="E2093" s="394" t="s">
        <v>1819</v>
      </c>
      <c r="F2093" s="393" t="s">
        <v>1822</v>
      </c>
      <c r="G2093" s="392">
        <v>176</v>
      </c>
      <c r="H2093" s="395">
        <v>44267</v>
      </c>
      <c r="I2093" s="24">
        <v>176</v>
      </c>
    </row>
    <row r="2094" spans="1:9" x14ac:dyDescent="0.3">
      <c r="A2094" s="56">
        <v>432735</v>
      </c>
      <c r="B2094" s="56">
        <v>425425</v>
      </c>
      <c r="C2094" s="56" t="s">
        <v>475</v>
      </c>
      <c r="D2094" s="56" t="s">
        <v>13</v>
      </c>
      <c r="E2094" s="382" t="s">
        <v>1818</v>
      </c>
      <c r="F2094" s="385" t="s">
        <v>1823</v>
      </c>
      <c r="G2094" s="56">
        <v>876</v>
      </c>
      <c r="H2094" s="396">
        <v>44256</v>
      </c>
      <c r="I2094" s="24">
        <v>865</v>
      </c>
    </row>
    <row r="2095" spans="1:9" x14ac:dyDescent="0.3">
      <c r="A2095" s="397">
        <v>432735</v>
      </c>
      <c r="B2095" s="397">
        <v>425425</v>
      </c>
      <c r="C2095" s="397" t="s">
        <v>475</v>
      </c>
      <c r="D2095" s="397" t="s">
        <v>481</v>
      </c>
      <c r="E2095" s="398" t="s">
        <v>1818</v>
      </c>
      <c r="F2095" s="397" t="s">
        <v>1824</v>
      </c>
      <c r="G2095" s="399">
        <v>50</v>
      </c>
      <c r="H2095" s="400">
        <v>44267</v>
      </c>
      <c r="I2095" s="330">
        <v>50</v>
      </c>
    </row>
    <row r="2096" spans="1:9" x14ac:dyDescent="0.3">
      <c r="A2096" s="56">
        <v>432735</v>
      </c>
      <c r="B2096" s="56">
        <v>425425</v>
      </c>
      <c r="C2096" s="56" t="s">
        <v>475</v>
      </c>
      <c r="D2096" s="56" t="s">
        <v>306</v>
      </c>
      <c r="E2096" s="382" t="s">
        <v>1818</v>
      </c>
      <c r="F2096" s="56">
        <v>1622918</v>
      </c>
      <c r="G2096" s="375">
        <v>50</v>
      </c>
      <c r="H2096" s="401">
        <v>44291</v>
      </c>
      <c r="I2096" s="24">
        <v>50</v>
      </c>
    </row>
    <row r="2097" spans="1:9" x14ac:dyDescent="0.3">
      <c r="A2097" s="397">
        <v>432735</v>
      </c>
      <c r="B2097" s="397">
        <v>431090</v>
      </c>
      <c r="C2097" s="397" t="s">
        <v>503</v>
      </c>
      <c r="D2097" s="397" t="s">
        <v>481</v>
      </c>
      <c r="E2097" s="398" t="s">
        <v>1818</v>
      </c>
      <c r="F2097" s="397" t="s">
        <v>1825</v>
      </c>
      <c r="G2097" s="399">
        <v>80</v>
      </c>
      <c r="H2097" s="400">
        <v>44267</v>
      </c>
      <c r="I2097" s="330">
        <v>80</v>
      </c>
    </row>
    <row r="2098" spans="1:9" x14ac:dyDescent="0.3">
      <c r="A2098" s="56">
        <v>432735</v>
      </c>
      <c r="B2098" s="56">
        <v>431090</v>
      </c>
      <c r="C2098" s="56" t="s">
        <v>503</v>
      </c>
      <c r="D2098" s="56" t="s">
        <v>13</v>
      </c>
      <c r="E2098" s="382" t="s">
        <v>1818</v>
      </c>
      <c r="F2098" s="385" t="s">
        <v>1826</v>
      </c>
      <c r="G2098" s="56">
        <v>161</v>
      </c>
      <c r="H2098" s="396">
        <v>44256</v>
      </c>
      <c r="I2098" s="24">
        <v>159</v>
      </c>
    </row>
    <row r="2099" spans="1:9" x14ac:dyDescent="0.3">
      <c r="A2099" s="56">
        <v>432735</v>
      </c>
      <c r="B2099" s="56">
        <v>431090</v>
      </c>
      <c r="C2099" s="56" t="s">
        <v>503</v>
      </c>
      <c r="D2099" s="56" t="s">
        <v>13</v>
      </c>
      <c r="E2099" s="382" t="s">
        <v>1819</v>
      </c>
      <c r="F2099" s="385" t="s">
        <v>1827</v>
      </c>
      <c r="G2099" s="56">
        <v>103</v>
      </c>
      <c r="H2099" s="396">
        <v>44256</v>
      </c>
      <c r="I2099" s="24">
        <v>103</v>
      </c>
    </row>
    <row r="2100" spans="1:9" x14ac:dyDescent="0.3">
      <c r="A2100" s="385">
        <v>557237</v>
      </c>
      <c r="B2100" s="56">
        <v>700628</v>
      </c>
      <c r="C2100" s="56" t="s">
        <v>475</v>
      </c>
      <c r="D2100" s="56" t="s">
        <v>19</v>
      </c>
      <c r="E2100" s="382" t="s">
        <v>48</v>
      </c>
      <c r="F2100" s="385">
        <v>1621401</v>
      </c>
      <c r="G2100" s="56">
        <v>102</v>
      </c>
      <c r="H2100" s="396">
        <v>44263</v>
      </c>
      <c r="I2100" s="24">
        <v>102</v>
      </c>
    </row>
    <row r="2101" spans="1:9" x14ac:dyDescent="0.3">
      <c r="A2101" s="100">
        <v>557237</v>
      </c>
      <c r="B2101" s="100">
        <v>700628</v>
      </c>
      <c r="C2101" s="100" t="s">
        <v>475</v>
      </c>
      <c r="D2101" s="100" t="s">
        <v>19</v>
      </c>
      <c r="E2101" s="275" t="s">
        <v>48</v>
      </c>
      <c r="F2101" s="100" t="s">
        <v>1828</v>
      </c>
      <c r="G2101" s="100">
        <v>726</v>
      </c>
      <c r="H2101" s="103">
        <v>44264</v>
      </c>
      <c r="I2101" s="24">
        <v>726</v>
      </c>
    </row>
    <row r="2102" spans="1:9" x14ac:dyDescent="0.3">
      <c r="A2102" s="56">
        <v>557237</v>
      </c>
      <c r="B2102" s="56">
        <v>700628</v>
      </c>
      <c r="C2102" s="56" t="s">
        <v>475</v>
      </c>
      <c r="D2102" s="56" t="s">
        <v>19</v>
      </c>
      <c r="E2102" s="382" t="s">
        <v>48</v>
      </c>
      <c r="F2102" s="56" t="s">
        <v>1829</v>
      </c>
      <c r="G2102" s="56">
        <v>18</v>
      </c>
      <c r="H2102" s="401">
        <v>44264</v>
      </c>
      <c r="I2102" s="24">
        <v>18</v>
      </c>
    </row>
    <row r="2103" spans="1:9" x14ac:dyDescent="0.3">
      <c r="A2103" s="397">
        <v>557237</v>
      </c>
      <c r="B2103" s="397">
        <v>700628</v>
      </c>
      <c r="C2103" s="397" t="s">
        <v>475</v>
      </c>
      <c r="D2103" s="397" t="s">
        <v>481</v>
      </c>
      <c r="E2103" s="398" t="s">
        <v>1818</v>
      </c>
      <c r="F2103" s="397" t="s">
        <v>1830</v>
      </c>
      <c r="G2103" s="397">
        <v>121</v>
      </c>
      <c r="H2103" s="400">
        <v>44267</v>
      </c>
      <c r="I2103" s="24">
        <v>125</v>
      </c>
    </row>
    <row r="2104" spans="1:9" x14ac:dyDescent="0.3">
      <c r="A2104" s="397">
        <v>557237</v>
      </c>
      <c r="B2104" s="397">
        <v>700628</v>
      </c>
      <c r="C2104" s="397" t="s">
        <v>475</v>
      </c>
      <c r="D2104" s="397" t="s">
        <v>13</v>
      </c>
      <c r="E2104" s="398" t="s">
        <v>1818</v>
      </c>
      <c r="F2104" s="399" t="s">
        <v>1831</v>
      </c>
      <c r="G2104" s="397">
        <v>762</v>
      </c>
      <c r="H2104" s="402">
        <v>44270</v>
      </c>
      <c r="I2104" s="330">
        <v>797</v>
      </c>
    </row>
    <row r="2105" spans="1:9" x14ac:dyDescent="0.3">
      <c r="A2105" s="403">
        <v>552995</v>
      </c>
      <c r="B2105" s="397">
        <v>674401</v>
      </c>
      <c r="C2105" s="397" t="s">
        <v>503</v>
      </c>
      <c r="D2105" s="397" t="s">
        <v>481</v>
      </c>
      <c r="E2105" s="398" t="s">
        <v>1818</v>
      </c>
      <c r="F2105" s="397" t="s">
        <v>1832</v>
      </c>
      <c r="G2105" s="397">
        <v>72</v>
      </c>
      <c r="H2105" s="400">
        <v>44267</v>
      </c>
      <c r="I2105" s="24">
        <v>74</v>
      </c>
    </row>
    <row r="2106" spans="1:9" x14ac:dyDescent="0.3">
      <c r="A2106" s="386">
        <v>552995</v>
      </c>
      <c r="B2106" s="37">
        <v>674401</v>
      </c>
      <c r="C2106" s="37" t="s">
        <v>503</v>
      </c>
      <c r="D2106" s="37" t="s">
        <v>481</v>
      </c>
      <c r="E2106" s="388" t="s">
        <v>1819</v>
      </c>
      <c r="F2106" s="387" t="s">
        <v>1833</v>
      </c>
      <c r="G2106" s="37">
        <v>149</v>
      </c>
      <c r="H2106" s="39">
        <v>44314</v>
      </c>
      <c r="I2106" s="9">
        <v>154</v>
      </c>
    </row>
    <row r="2107" spans="1:9" x14ac:dyDescent="0.3">
      <c r="A2107" s="403">
        <v>552995</v>
      </c>
      <c r="B2107" s="397">
        <v>674401</v>
      </c>
      <c r="C2107" s="397" t="s">
        <v>503</v>
      </c>
      <c r="D2107" s="397" t="s">
        <v>13</v>
      </c>
      <c r="E2107" s="398" t="s">
        <v>1818</v>
      </c>
      <c r="F2107" s="399" t="s">
        <v>1834</v>
      </c>
      <c r="G2107" s="397">
        <v>300</v>
      </c>
      <c r="H2107" s="402">
        <v>44270</v>
      </c>
      <c r="I2107" s="330">
        <v>314</v>
      </c>
    </row>
    <row r="2108" spans="1:9" x14ac:dyDescent="0.3">
      <c r="A2108" s="370">
        <v>552995</v>
      </c>
      <c r="B2108" s="56">
        <v>674401</v>
      </c>
      <c r="C2108" s="56" t="s">
        <v>503</v>
      </c>
      <c r="D2108" s="56" t="s">
        <v>13</v>
      </c>
      <c r="E2108" s="382" t="s">
        <v>1818</v>
      </c>
      <c r="F2108" s="56" t="s">
        <v>1835</v>
      </c>
      <c r="G2108" s="56">
        <v>136</v>
      </c>
      <c r="H2108" s="404">
        <v>44291</v>
      </c>
      <c r="I2108" s="24">
        <v>142</v>
      </c>
    </row>
    <row r="2109" spans="1:9" x14ac:dyDescent="0.3">
      <c r="A2109" s="386">
        <v>552995</v>
      </c>
      <c r="B2109" s="37">
        <v>674401</v>
      </c>
      <c r="C2109" s="37" t="s">
        <v>503</v>
      </c>
      <c r="D2109" s="37" t="s">
        <v>13</v>
      </c>
      <c r="E2109" s="388" t="s">
        <v>1819</v>
      </c>
      <c r="F2109" s="405" t="s">
        <v>1836</v>
      </c>
      <c r="G2109" s="37">
        <v>208</v>
      </c>
      <c r="H2109" s="406">
        <v>44319</v>
      </c>
      <c r="I2109" s="9">
        <v>216</v>
      </c>
    </row>
    <row r="2110" spans="1:9" x14ac:dyDescent="0.3">
      <c r="A2110" s="370">
        <v>552995</v>
      </c>
      <c r="B2110" s="56">
        <v>674401</v>
      </c>
      <c r="C2110" s="56" t="s">
        <v>503</v>
      </c>
      <c r="D2110" s="56" t="s">
        <v>13</v>
      </c>
      <c r="E2110" s="382" t="s">
        <v>1819</v>
      </c>
      <c r="F2110" s="56" t="s">
        <v>1837</v>
      </c>
      <c r="G2110" s="56">
        <v>313</v>
      </c>
      <c r="H2110" s="404">
        <v>44291</v>
      </c>
      <c r="I2110" s="24">
        <v>325</v>
      </c>
    </row>
    <row r="2111" spans="1:9" x14ac:dyDescent="0.3">
      <c r="A2111" s="403">
        <v>552995</v>
      </c>
      <c r="B2111" s="397">
        <v>674401</v>
      </c>
      <c r="C2111" s="397" t="s">
        <v>503</v>
      </c>
      <c r="D2111" s="397" t="s">
        <v>13</v>
      </c>
      <c r="E2111" s="398" t="s">
        <v>1819</v>
      </c>
      <c r="F2111" s="399" t="s">
        <v>1838</v>
      </c>
      <c r="G2111" s="397">
        <v>344</v>
      </c>
      <c r="H2111" s="402">
        <v>44270</v>
      </c>
      <c r="I2111" s="330">
        <v>358</v>
      </c>
    </row>
    <row r="2112" spans="1:9" x14ac:dyDescent="0.3">
      <c r="A2112" s="403">
        <v>552995</v>
      </c>
      <c r="B2112" s="397">
        <v>678581</v>
      </c>
      <c r="C2112" s="397" t="s">
        <v>475</v>
      </c>
      <c r="D2112" s="397" t="s">
        <v>481</v>
      </c>
      <c r="E2112" s="398" t="s">
        <v>1818</v>
      </c>
      <c r="F2112" s="397" t="s">
        <v>1839</v>
      </c>
      <c r="G2112" s="397">
        <v>532</v>
      </c>
      <c r="H2112" s="400">
        <v>44267</v>
      </c>
      <c r="I2112" s="24">
        <v>557</v>
      </c>
    </row>
    <row r="2113" spans="1:9" x14ac:dyDescent="0.3">
      <c r="A2113" s="370">
        <v>552995</v>
      </c>
      <c r="B2113" s="56">
        <v>678581</v>
      </c>
      <c r="C2113" s="56" t="s">
        <v>475</v>
      </c>
      <c r="D2113" s="56" t="s">
        <v>481</v>
      </c>
      <c r="E2113" s="382" t="s">
        <v>1818</v>
      </c>
      <c r="F2113" s="56" t="s">
        <v>1840</v>
      </c>
      <c r="G2113" s="56">
        <v>142</v>
      </c>
      <c r="H2113" s="401">
        <v>44294</v>
      </c>
      <c r="I2113" s="24">
        <v>148</v>
      </c>
    </row>
    <row r="2114" spans="1:9" x14ac:dyDescent="0.3">
      <c r="A2114" s="403">
        <v>552995</v>
      </c>
      <c r="B2114" s="397">
        <v>678581</v>
      </c>
      <c r="C2114" s="397" t="s">
        <v>475</v>
      </c>
      <c r="D2114" s="397" t="s">
        <v>481</v>
      </c>
      <c r="E2114" s="398" t="s">
        <v>1818</v>
      </c>
      <c r="F2114" s="399" t="s">
        <v>1841</v>
      </c>
      <c r="G2114" s="397">
        <v>108</v>
      </c>
      <c r="H2114" s="400">
        <v>44267</v>
      </c>
      <c r="I2114" s="24">
        <v>113</v>
      </c>
    </row>
    <row r="2115" spans="1:9" x14ac:dyDescent="0.3">
      <c r="A2115" s="403">
        <v>552995</v>
      </c>
      <c r="B2115" s="397">
        <v>678581</v>
      </c>
      <c r="C2115" s="397" t="s">
        <v>475</v>
      </c>
      <c r="D2115" s="397" t="s">
        <v>13</v>
      </c>
      <c r="E2115" s="398" t="s">
        <v>1818</v>
      </c>
      <c r="F2115" s="399" t="s">
        <v>1842</v>
      </c>
      <c r="G2115" s="397">
        <v>4021</v>
      </c>
      <c r="H2115" s="402">
        <v>44270</v>
      </c>
      <c r="I2115" s="330">
        <v>4152</v>
      </c>
    </row>
    <row r="2116" spans="1:9" x14ac:dyDescent="0.3">
      <c r="A2116" s="370">
        <v>552995</v>
      </c>
      <c r="B2116" s="56">
        <v>678581</v>
      </c>
      <c r="C2116" s="56" t="s">
        <v>475</v>
      </c>
      <c r="D2116" s="56" t="s">
        <v>13</v>
      </c>
      <c r="E2116" s="382" t="s">
        <v>1818</v>
      </c>
      <c r="F2116" s="385" t="s">
        <v>1843</v>
      </c>
      <c r="G2116" s="56">
        <v>446</v>
      </c>
      <c r="H2116" s="404">
        <v>44291</v>
      </c>
      <c r="I2116" s="24">
        <v>468</v>
      </c>
    </row>
    <row r="2117" spans="1:9" x14ac:dyDescent="0.3">
      <c r="A2117" s="386">
        <v>552995</v>
      </c>
      <c r="B2117" s="37">
        <v>678581</v>
      </c>
      <c r="C2117" s="37" t="s">
        <v>475</v>
      </c>
      <c r="D2117" s="37" t="s">
        <v>13</v>
      </c>
      <c r="E2117" s="388" t="s">
        <v>1818</v>
      </c>
      <c r="F2117" s="405" t="s">
        <v>1844</v>
      </c>
      <c r="G2117" s="37">
        <v>570</v>
      </c>
      <c r="H2117" s="406">
        <v>44319</v>
      </c>
      <c r="I2117" s="9">
        <v>597</v>
      </c>
    </row>
    <row r="2118" spans="1:9" x14ac:dyDescent="0.3">
      <c r="A2118" s="407">
        <v>552995</v>
      </c>
      <c r="B2118" s="408">
        <v>678581</v>
      </c>
      <c r="C2118" s="408" t="s">
        <v>475</v>
      </c>
      <c r="D2118" s="408" t="s">
        <v>13</v>
      </c>
      <c r="E2118" s="409" t="s">
        <v>1818</v>
      </c>
      <c r="F2118" s="410" t="s">
        <v>1845</v>
      </c>
      <c r="G2118" s="408">
        <v>995</v>
      </c>
      <c r="H2118" s="402">
        <v>44270</v>
      </c>
      <c r="I2118" s="330">
        <v>1035</v>
      </c>
    </row>
    <row r="2119" spans="1:9" x14ac:dyDescent="0.3">
      <c r="A2119" s="373">
        <v>552995</v>
      </c>
      <c r="B2119" s="118">
        <v>678581</v>
      </c>
      <c r="C2119" s="118" t="s">
        <v>475</v>
      </c>
      <c r="D2119" s="118" t="s">
        <v>19</v>
      </c>
      <c r="E2119" s="135" t="s">
        <v>48</v>
      </c>
      <c r="F2119" s="411">
        <v>1623567</v>
      </c>
      <c r="G2119" s="412">
        <v>28</v>
      </c>
      <c r="H2119" s="413">
        <v>44263</v>
      </c>
      <c r="I2119" s="24">
        <v>28</v>
      </c>
    </row>
    <row r="2120" spans="1:9" x14ac:dyDescent="0.3">
      <c r="A2120" s="370">
        <v>552995</v>
      </c>
      <c r="B2120" s="56">
        <v>678581</v>
      </c>
      <c r="C2120" s="56" t="s">
        <v>475</v>
      </c>
      <c r="D2120" s="56" t="s">
        <v>19</v>
      </c>
      <c r="E2120" s="382" t="s">
        <v>48</v>
      </c>
      <c r="F2120" s="414">
        <v>1623553</v>
      </c>
      <c r="G2120" s="415">
        <v>521</v>
      </c>
      <c r="H2120" s="396">
        <v>44263</v>
      </c>
      <c r="I2120" s="24">
        <v>521</v>
      </c>
    </row>
    <row r="2121" spans="1:9" x14ac:dyDescent="0.3">
      <c r="A2121" s="383">
        <v>552995</v>
      </c>
      <c r="B2121" s="100">
        <v>678581</v>
      </c>
      <c r="C2121" s="100" t="s">
        <v>475</v>
      </c>
      <c r="D2121" s="100" t="s">
        <v>19</v>
      </c>
      <c r="E2121" s="275" t="s">
        <v>48</v>
      </c>
      <c r="F2121" s="416" t="s">
        <v>1846</v>
      </c>
      <c r="G2121" s="417">
        <v>666</v>
      </c>
      <c r="H2121" s="418">
        <v>44263</v>
      </c>
      <c r="I2121" s="24">
        <v>666</v>
      </c>
    </row>
    <row r="2122" spans="1:9" x14ac:dyDescent="0.3">
      <c r="A2122" s="370">
        <v>552995</v>
      </c>
      <c r="B2122" s="56">
        <v>678581</v>
      </c>
      <c r="C2122" s="56" t="s">
        <v>475</v>
      </c>
      <c r="D2122" s="56" t="s">
        <v>19</v>
      </c>
      <c r="E2122" s="382" t="s">
        <v>48</v>
      </c>
      <c r="F2122" s="415" t="s">
        <v>1847</v>
      </c>
      <c r="G2122" s="414">
        <v>18</v>
      </c>
      <c r="H2122" s="404">
        <v>44263</v>
      </c>
      <c r="I2122" s="24">
        <v>18</v>
      </c>
    </row>
    <row r="2123" spans="1:9" x14ac:dyDescent="0.3">
      <c r="A2123" s="419">
        <v>557237</v>
      </c>
      <c r="B2123" s="56">
        <v>674425</v>
      </c>
      <c r="C2123" s="56" t="s">
        <v>503</v>
      </c>
      <c r="D2123" s="56" t="s">
        <v>481</v>
      </c>
      <c r="E2123" s="382" t="s">
        <v>1818</v>
      </c>
      <c r="F2123" s="56" t="s">
        <v>1848</v>
      </c>
      <c r="G2123" s="56">
        <v>39</v>
      </c>
      <c r="H2123" s="401">
        <v>44294</v>
      </c>
      <c r="I2123" s="24">
        <v>40</v>
      </c>
    </row>
    <row r="2124" spans="1:9" x14ac:dyDescent="0.3">
      <c r="A2124" s="403">
        <v>557237</v>
      </c>
      <c r="B2124" s="397">
        <v>674425</v>
      </c>
      <c r="C2124" s="397" t="s">
        <v>503</v>
      </c>
      <c r="D2124" s="397" t="s">
        <v>481</v>
      </c>
      <c r="E2124" s="398" t="s">
        <v>1818</v>
      </c>
      <c r="F2124" s="397" t="s">
        <v>1849</v>
      </c>
      <c r="G2124" s="397">
        <v>64</v>
      </c>
      <c r="H2124" s="400">
        <v>44267</v>
      </c>
      <c r="I2124" s="24">
        <v>66</v>
      </c>
    </row>
    <row r="2125" spans="1:9" x14ac:dyDescent="0.3">
      <c r="A2125" s="386">
        <v>557237</v>
      </c>
      <c r="B2125" s="37">
        <v>674425</v>
      </c>
      <c r="C2125" s="37" t="s">
        <v>503</v>
      </c>
      <c r="D2125" s="37" t="s">
        <v>481</v>
      </c>
      <c r="E2125" s="388" t="s">
        <v>1818</v>
      </c>
      <c r="F2125" s="420" t="s">
        <v>1850</v>
      </c>
      <c r="G2125" s="37">
        <v>50</v>
      </c>
      <c r="H2125" s="39">
        <v>44284</v>
      </c>
      <c r="I2125" s="9">
        <v>52</v>
      </c>
    </row>
    <row r="2126" spans="1:9" x14ac:dyDescent="0.3">
      <c r="A2126" s="370">
        <v>557237</v>
      </c>
      <c r="B2126" s="56">
        <v>674425</v>
      </c>
      <c r="C2126" s="56" t="s">
        <v>503</v>
      </c>
      <c r="D2126" s="56" t="s">
        <v>481</v>
      </c>
      <c r="E2126" s="382" t="s">
        <v>1819</v>
      </c>
      <c r="F2126" s="56" t="s">
        <v>1851</v>
      </c>
      <c r="G2126" s="56">
        <v>58</v>
      </c>
      <c r="H2126" s="401">
        <v>44294</v>
      </c>
      <c r="I2126" s="24">
        <v>60</v>
      </c>
    </row>
    <row r="2127" spans="1:9" x14ac:dyDescent="0.3">
      <c r="A2127" s="403">
        <v>557237</v>
      </c>
      <c r="B2127" s="397">
        <v>674425</v>
      </c>
      <c r="C2127" s="397" t="s">
        <v>503</v>
      </c>
      <c r="D2127" s="397" t="s">
        <v>481</v>
      </c>
      <c r="E2127" s="398" t="s">
        <v>1819</v>
      </c>
      <c r="F2127" s="399" t="s">
        <v>1852</v>
      </c>
      <c r="G2127" s="397">
        <v>101</v>
      </c>
      <c r="H2127" s="400">
        <v>44267</v>
      </c>
      <c r="I2127" s="24">
        <v>105</v>
      </c>
    </row>
    <row r="2128" spans="1:9" x14ac:dyDescent="0.3">
      <c r="A2128" s="370">
        <v>557237</v>
      </c>
      <c r="B2128" s="56">
        <v>674425</v>
      </c>
      <c r="C2128" s="56" t="s">
        <v>503</v>
      </c>
      <c r="D2128" s="56" t="s">
        <v>13</v>
      </c>
      <c r="E2128" s="382" t="s">
        <v>1818</v>
      </c>
      <c r="F2128" s="56" t="s">
        <v>1853</v>
      </c>
      <c r="G2128" s="56">
        <v>99</v>
      </c>
      <c r="H2128" s="401">
        <v>44291</v>
      </c>
      <c r="I2128" s="24">
        <v>103</v>
      </c>
    </row>
    <row r="2129" spans="1:9" x14ac:dyDescent="0.3">
      <c r="A2129" s="403">
        <v>557237</v>
      </c>
      <c r="B2129" s="397">
        <v>674425</v>
      </c>
      <c r="C2129" s="397" t="s">
        <v>503</v>
      </c>
      <c r="D2129" s="397" t="s">
        <v>13</v>
      </c>
      <c r="E2129" s="398" t="s">
        <v>1818</v>
      </c>
      <c r="F2129" s="399" t="s">
        <v>1854</v>
      </c>
      <c r="G2129" s="397">
        <v>214</v>
      </c>
      <c r="H2129" s="402">
        <v>44270</v>
      </c>
      <c r="I2129" s="330">
        <v>222</v>
      </c>
    </row>
    <row r="2130" spans="1:9" x14ac:dyDescent="0.3">
      <c r="A2130" s="370">
        <v>557237</v>
      </c>
      <c r="B2130" s="56">
        <v>674425</v>
      </c>
      <c r="C2130" s="56" t="s">
        <v>503</v>
      </c>
      <c r="D2130" s="56" t="s">
        <v>13</v>
      </c>
      <c r="E2130" s="382" t="s">
        <v>1818</v>
      </c>
      <c r="F2130" s="56" t="s">
        <v>1855</v>
      </c>
      <c r="G2130" s="56">
        <v>223</v>
      </c>
      <c r="H2130" s="401">
        <v>44286</v>
      </c>
      <c r="I2130" s="24">
        <v>234</v>
      </c>
    </row>
    <row r="2131" spans="1:9" x14ac:dyDescent="0.3">
      <c r="A2131" s="403">
        <v>557237</v>
      </c>
      <c r="B2131" s="397">
        <v>674425</v>
      </c>
      <c r="C2131" s="397" t="s">
        <v>503</v>
      </c>
      <c r="D2131" s="397" t="s">
        <v>13</v>
      </c>
      <c r="E2131" s="398" t="s">
        <v>1819</v>
      </c>
      <c r="F2131" s="399" t="s">
        <v>1856</v>
      </c>
      <c r="G2131" s="397">
        <v>464</v>
      </c>
      <c r="H2131" s="402">
        <v>44270</v>
      </c>
      <c r="I2131" s="330">
        <v>486</v>
      </c>
    </row>
    <row r="2132" spans="1:9" x14ac:dyDescent="0.3">
      <c r="A2132" s="370">
        <v>557237</v>
      </c>
      <c r="B2132" s="56">
        <v>674425</v>
      </c>
      <c r="C2132" s="56" t="s">
        <v>503</v>
      </c>
      <c r="D2132" s="56" t="s">
        <v>13</v>
      </c>
      <c r="E2132" s="382" t="s">
        <v>1819</v>
      </c>
      <c r="F2132" s="56" t="s">
        <v>1857</v>
      </c>
      <c r="G2132" s="56">
        <v>388</v>
      </c>
      <c r="H2132" s="401">
        <v>44291</v>
      </c>
      <c r="I2132" s="24">
        <v>406</v>
      </c>
    </row>
    <row r="2133" spans="1:9" x14ac:dyDescent="0.3">
      <c r="A2133" s="386">
        <v>557237</v>
      </c>
      <c r="B2133" s="37">
        <v>674425</v>
      </c>
      <c r="C2133" s="37" t="s">
        <v>503</v>
      </c>
      <c r="D2133" s="37" t="s">
        <v>19</v>
      </c>
      <c r="E2133" s="388" t="s">
        <v>48</v>
      </c>
      <c r="F2133" s="387" t="s">
        <v>1858</v>
      </c>
      <c r="G2133" s="420">
        <v>165</v>
      </c>
      <c r="H2133" s="39">
        <v>44277</v>
      </c>
      <c r="I2133" s="9">
        <v>165</v>
      </c>
    </row>
    <row r="2134" spans="1:9" x14ac:dyDescent="0.3">
      <c r="A2134" s="370">
        <v>557237</v>
      </c>
      <c r="B2134" s="56">
        <v>674425</v>
      </c>
      <c r="C2134" s="56" t="s">
        <v>503</v>
      </c>
      <c r="D2134" s="56" t="s">
        <v>19</v>
      </c>
      <c r="E2134" s="382" t="s">
        <v>48</v>
      </c>
      <c r="F2134" s="375" t="s">
        <v>1859</v>
      </c>
      <c r="G2134" s="414">
        <v>330</v>
      </c>
      <c r="H2134" s="401">
        <v>44263</v>
      </c>
      <c r="I2134" s="24">
        <v>330</v>
      </c>
    </row>
    <row r="2135" spans="1:9" x14ac:dyDescent="0.3">
      <c r="A2135" s="370">
        <v>557237</v>
      </c>
      <c r="B2135" s="56">
        <v>674425</v>
      </c>
      <c r="C2135" s="56" t="s">
        <v>503</v>
      </c>
      <c r="D2135" s="56" t="s">
        <v>19</v>
      </c>
      <c r="E2135" s="382" t="s">
        <v>48</v>
      </c>
      <c r="F2135" s="375" t="s">
        <v>1860</v>
      </c>
      <c r="G2135" s="414">
        <v>24</v>
      </c>
      <c r="H2135" s="401">
        <v>44263</v>
      </c>
      <c r="I2135" s="24">
        <v>24</v>
      </c>
    </row>
    <row r="2136" spans="1:9" x14ac:dyDescent="0.3">
      <c r="A2136" s="386">
        <v>557237</v>
      </c>
      <c r="B2136" s="37">
        <v>674425</v>
      </c>
      <c r="C2136" s="37" t="s">
        <v>503</v>
      </c>
      <c r="D2136" s="37" t="s">
        <v>13</v>
      </c>
      <c r="E2136" s="388" t="s">
        <v>1818</v>
      </c>
      <c r="F2136" s="421" t="s">
        <v>1861</v>
      </c>
      <c r="G2136" s="37">
        <v>111</v>
      </c>
      <c r="H2136" s="422">
        <v>44312</v>
      </c>
      <c r="I2136" s="9">
        <v>116</v>
      </c>
    </row>
    <row r="2137" spans="1:9" x14ac:dyDescent="0.3">
      <c r="A2137" s="386">
        <v>557237</v>
      </c>
      <c r="B2137" s="37">
        <v>674425</v>
      </c>
      <c r="C2137" s="37" t="s">
        <v>503</v>
      </c>
      <c r="D2137" s="37" t="s">
        <v>13</v>
      </c>
      <c r="E2137" s="388" t="s">
        <v>1819</v>
      </c>
      <c r="F2137" s="421" t="s">
        <v>1862</v>
      </c>
      <c r="G2137" s="37">
        <v>342</v>
      </c>
      <c r="H2137" s="422">
        <v>44312</v>
      </c>
      <c r="I2137" s="9">
        <v>357</v>
      </c>
    </row>
    <row r="2138" spans="1:9" x14ac:dyDescent="0.3">
      <c r="A2138" s="386">
        <v>557237</v>
      </c>
      <c r="B2138" s="37">
        <v>678577</v>
      </c>
      <c r="C2138" s="37" t="s">
        <v>475</v>
      </c>
      <c r="D2138" s="37" t="s">
        <v>481</v>
      </c>
      <c r="E2138" s="388" t="s">
        <v>1818</v>
      </c>
      <c r="F2138" s="37" t="s">
        <v>1863</v>
      </c>
      <c r="G2138" s="37">
        <v>337</v>
      </c>
      <c r="H2138" s="39">
        <v>44284</v>
      </c>
      <c r="I2138" s="9">
        <v>350</v>
      </c>
    </row>
    <row r="2139" spans="1:9" x14ac:dyDescent="0.3">
      <c r="A2139" s="403">
        <v>557237</v>
      </c>
      <c r="B2139" s="397">
        <v>678577</v>
      </c>
      <c r="C2139" s="397" t="s">
        <v>475</v>
      </c>
      <c r="D2139" s="397" t="s">
        <v>481</v>
      </c>
      <c r="E2139" s="398" t="s">
        <v>1818</v>
      </c>
      <c r="F2139" s="397" t="s">
        <v>1864</v>
      </c>
      <c r="G2139" s="397">
        <v>150</v>
      </c>
      <c r="H2139" s="400">
        <v>44267</v>
      </c>
      <c r="I2139" s="24">
        <v>155</v>
      </c>
    </row>
    <row r="2140" spans="1:9" x14ac:dyDescent="0.3">
      <c r="A2140" s="370">
        <v>557237</v>
      </c>
      <c r="B2140" s="56">
        <v>678577</v>
      </c>
      <c r="C2140" s="56" t="s">
        <v>475</v>
      </c>
      <c r="D2140" s="56" t="s">
        <v>481</v>
      </c>
      <c r="E2140" s="382" t="s">
        <v>1818</v>
      </c>
      <c r="F2140" s="56" t="s">
        <v>1865</v>
      </c>
      <c r="G2140" s="56">
        <v>204</v>
      </c>
      <c r="H2140" s="401">
        <v>44294</v>
      </c>
      <c r="I2140" s="24">
        <v>212</v>
      </c>
    </row>
    <row r="2141" spans="1:9" x14ac:dyDescent="0.3">
      <c r="A2141" s="370">
        <v>557237</v>
      </c>
      <c r="B2141" s="56">
        <v>678577</v>
      </c>
      <c r="C2141" s="56" t="s">
        <v>475</v>
      </c>
      <c r="D2141" s="56" t="s">
        <v>13</v>
      </c>
      <c r="E2141" s="382" t="s">
        <v>1818</v>
      </c>
      <c r="F2141" s="385" t="s">
        <v>1866</v>
      </c>
      <c r="G2141" s="56">
        <v>1462</v>
      </c>
      <c r="H2141" s="401">
        <v>44291</v>
      </c>
      <c r="I2141" s="24">
        <v>1526</v>
      </c>
    </row>
    <row r="2142" spans="1:9" x14ac:dyDescent="0.3">
      <c r="A2142" s="370">
        <v>557237</v>
      </c>
      <c r="B2142" s="56">
        <v>678577</v>
      </c>
      <c r="C2142" s="56" t="s">
        <v>475</v>
      </c>
      <c r="D2142" s="56" t="s">
        <v>13</v>
      </c>
      <c r="E2142" s="382" t="s">
        <v>1818</v>
      </c>
      <c r="F2142" s="385" t="s">
        <v>1867</v>
      </c>
      <c r="G2142" s="56">
        <v>2205</v>
      </c>
      <c r="H2142" s="401">
        <v>44286</v>
      </c>
      <c r="I2142" s="24">
        <v>2229</v>
      </c>
    </row>
    <row r="2143" spans="1:9" x14ac:dyDescent="0.3">
      <c r="A2143" s="403">
        <v>557237</v>
      </c>
      <c r="B2143" s="397">
        <v>678577</v>
      </c>
      <c r="C2143" s="397" t="s">
        <v>475</v>
      </c>
      <c r="D2143" s="397" t="s">
        <v>13</v>
      </c>
      <c r="E2143" s="398" t="s">
        <v>1818</v>
      </c>
      <c r="F2143" s="399" t="s">
        <v>1868</v>
      </c>
      <c r="G2143" s="397">
        <v>200</v>
      </c>
      <c r="H2143" s="402">
        <v>44270</v>
      </c>
      <c r="I2143" s="330">
        <v>206</v>
      </c>
    </row>
    <row r="2144" spans="1:9" x14ac:dyDescent="0.3">
      <c r="A2144" s="370">
        <v>557237</v>
      </c>
      <c r="B2144" s="56">
        <v>678577</v>
      </c>
      <c r="C2144" s="56" t="s">
        <v>475</v>
      </c>
      <c r="D2144" s="56" t="s">
        <v>306</v>
      </c>
      <c r="E2144" s="382" t="s">
        <v>48</v>
      </c>
      <c r="F2144" s="423">
        <v>1623889</v>
      </c>
      <c r="G2144" s="414">
        <v>78</v>
      </c>
      <c r="H2144" s="401">
        <v>44277</v>
      </c>
      <c r="I2144" s="24">
        <v>78</v>
      </c>
    </row>
    <row r="2145" spans="1:9" x14ac:dyDescent="0.3">
      <c r="A2145" s="370">
        <v>557237</v>
      </c>
      <c r="B2145" s="56">
        <v>678577</v>
      </c>
      <c r="C2145" s="56" t="s">
        <v>475</v>
      </c>
      <c r="D2145" s="56" t="s">
        <v>19</v>
      </c>
      <c r="E2145" s="382" t="s">
        <v>48</v>
      </c>
      <c r="F2145" s="375" t="s">
        <v>1869</v>
      </c>
      <c r="G2145" s="414">
        <v>84</v>
      </c>
      <c r="H2145" s="401">
        <v>44263</v>
      </c>
      <c r="I2145" s="24">
        <v>84</v>
      </c>
    </row>
    <row r="2146" spans="1:9" x14ac:dyDescent="0.3">
      <c r="A2146" s="403">
        <v>557237</v>
      </c>
      <c r="B2146" s="397">
        <v>678577</v>
      </c>
      <c r="C2146" s="397" t="s">
        <v>475</v>
      </c>
      <c r="D2146" s="397" t="s">
        <v>19</v>
      </c>
      <c r="E2146" s="398" t="s">
        <v>48</v>
      </c>
      <c r="F2146" s="424" t="s">
        <v>1870</v>
      </c>
      <c r="G2146" s="425">
        <v>17</v>
      </c>
      <c r="H2146" s="400">
        <v>44270</v>
      </c>
      <c r="I2146" s="330">
        <v>17</v>
      </c>
    </row>
    <row r="2147" spans="1:9" x14ac:dyDescent="0.3">
      <c r="A2147" s="403">
        <v>557237</v>
      </c>
      <c r="B2147" s="397">
        <v>678577</v>
      </c>
      <c r="C2147" s="397" t="s">
        <v>475</v>
      </c>
      <c r="D2147" s="397" t="s">
        <v>19</v>
      </c>
      <c r="E2147" s="398" t="s">
        <v>48</v>
      </c>
      <c r="F2147" s="424" t="s">
        <v>1871</v>
      </c>
      <c r="G2147" s="425">
        <v>84</v>
      </c>
      <c r="H2147" s="400">
        <v>44270</v>
      </c>
      <c r="I2147" s="330">
        <v>84</v>
      </c>
    </row>
    <row r="2148" spans="1:9" x14ac:dyDescent="0.3">
      <c r="A2148" s="386">
        <v>557237</v>
      </c>
      <c r="B2148" s="37">
        <v>678577</v>
      </c>
      <c r="C2148" s="37" t="s">
        <v>475</v>
      </c>
      <c r="D2148" s="37" t="s">
        <v>19</v>
      </c>
      <c r="E2148" s="388" t="s">
        <v>48</v>
      </c>
      <c r="F2148" s="387" t="s">
        <v>1872</v>
      </c>
      <c r="G2148" s="420">
        <v>13</v>
      </c>
      <c r="H2148" s="39">
        <v>44277</v>
      </c>
      <c r="I2148" s="9">
        <v>13</v>
      </c>
    </row>
    <row r="2149" spans="1:9" x14ac:dyDescent="0.3">
      <c r="A2149" s="386">
        <v>557237</v>
      </c>
      <c r="B2149" s="37">
        <v>678577</v>
      </c>
      <c r="C2149" s="37" t="s">
        <v>475</v>
      </c>
      <c r="D2149" s="37" t="s">
        <v>19</v>
      </c>
      <c r="E2149" s="388" t="s">
        <v>48</v>
      </c>
      <c r="F2149" s="387" t="s">
        <v>1873</v>
      </c>
      <c r="G2149" s="420">
        <v>18</v>
      </c>
      <c r="H2149" s="39">
        <v>44277</v>
      </c>
      <c r="I2149" s="9">
        <v>18</v>
      </c>
    </row>
    <row r="2150" spans="1:9" x14ac:dyDescent="0.3">
      <c r="A2150" s="386">
        <v>557237</v>
      </c>
      <c r="B2150" s="37">
        <v>678577</v>
      </c>
      <c r="C2150" s="37" t="s">
        <v>475</v>
      </c>
      <c r="D2150" s="37" t="s">
        <v>19</v>
      </c>
      <c r="E2150" s="388" t="s">
        <v>48</v>
      </c>
      <c r="F2150" s="387" t="s">
        <v>1874</v>
      </c>
      <c r="G2150" s="420">
        <v>210</v>
      </c>
      <c r="H2150" s="39">
        <v>44277</v>
      </c>
      <c r="I2150" s="9">
        <v>210</v>
      </c>
    </row>
    <row r="2151" spans="1:9" x14ac:dyDescent="0.3">
      <c r="A2151" s="370">
        <v>557237</v>
      </c>
      <c r="B2151" s="56">
        <v>678577</v>
      </c>
      <c r="C2151" s="56" t="s">
        <v>475</v>
      </c>
      <c r="D2151" s="56" t="s">
        <v>19</v>
      </c>
      <c r="E2151" s="382" t="s">
        <v>48</v>
      </c>
      <c r="F2151" s="423">
        <v>1624168</v>
      </c>
      <c r="G2151" s="56">
        <v>99</v>
      </c>
      <c r="H2151" s="396">
        <v>44263</v>
      </c>
      <c r="I2151" s="56">
        <v>99</v>
      </c>
    </row>
    <row r="2152" spans="1:9" x14ac:dyDescent="0.3">
      <c r="A2152" s="370">
        <v>557237</v>
      </c>
      <c r="B2152" s="56">
        <v>678577</v>
      </c>
      <c r="C2152" s="56" t="s">
        <v>475</v>
      </c>
      <c r="D2152" s="56" t="s">
        <v>19</v>
      </c>
      <c r="E2152" s="382" t="s">
        <v>48</v>
      </c>
      <c r="F2152" s="375">
        <v>1624492</v>
      </c>
      <c r="G2152" s="56">
        <v>92</v>
      </c>
      <c r="H2152" s="401">
        <v>44263</v>
      </c>
      <c r="I2152" s="56">
        <v>92</v>
      </c>
    </row>
    <row r="2153" spans="1:9" x14ac:dyDescent="0.3">
      <c r="A2153" s="370">
        <v>557237</v>
      </c>
      <c r="B2153" s="56">
        <v>678577</v>
      </c>
      <c r="C2153" s="56" t="s">
        <v>475</v>
      </c>
      <c r="D2153" s="56" t="s">
        <v>19</v>
      </c>
      <c r="E2153" s="382" t="s">
        <v>48</v>
      </c>
      <c r="F2153" s="423">
        <v>1623887</v>
      </c>
      <c r="G2153" s="56">
        <v>85</v>
      </c>
      <c r="H2153" s="401">
        <v>44277</v>
      </c>
      <c r="I2153" s="56">
        <v>85</v>
      </c>
    </row>
    <row r="2154" spans="1:9" x14ac:dyDescent="0.3">
      <c r="A2154" s="370">
        <v>557237</v>
      </c>
      <c r="B2154" s="56">
        <v>678577</v>
      </c>
      <c r="C2154" s="56" t="s">
        <v>475</v>
      </c>
      <c r="D2154" s="56" t="s">
        <v>306</v>
      </c>
      <c r="E2154" s="382" t="s">
        <v>48</v>
      </c>
      <c r="F2154" s="423">
        <v>1624170</v>
      </c>
      <c r="G2154" s="56">
        <v>160</v>
      </c>
      <c r="H2154" s="401">
        <v>44263</v>
      </c>
      <c r="I2154" s="56">
        <v>160</v>
      </c>
    </row>
    <row r="2155" spans="1:9" x14ac:dyDescent="0.3">
      <c r="A2155" s="370">
        <v>557237</v>
      </c>
      <c r="B2155" s="56">
        <v>678577</v>
      </c>
      <c r="C2155" s="56" t="s">
        <v>475</v>
      </c>
      <c r="D2155" s="56" t="s">
        <v>306</v>
      </c>
      <c r="E2155" s="382" t="s">
        <v>48</v>
      </c>
      <c r="F2155" s="423">
        <v>1624493</v>
      </c>
      <c r="G2155" s="56">
        <v>160</v>
      </c>
      <c r="H2155" s="401">
        <v>44263</v>
      </c>
      <c r="I2155" s="56">
        <v>160</v>
      </c>
    </row>
    <row r="2156" spans="1:9" x14ac:dyDescent="0.3">
      <c r="A2156" s="426">
        <v>557237</v>
      </c>
      <c r="B2156" s="427">
        <v>678577</v>
      </c>
      <c r="C2156" s="427" t="s">
        <v>475</v>
      </c>
      <c r="D2156" s="427" t="s">
        <v>13</v>
      </c>
      <c r="E2156" s="428" t="s">
        <v>1818</v>
      </c>
      <c r="F2156" s="429" t="s">
        <v>1875</v>
      </c>
      <c r="G2156" s="427">
        <v>0</v>
      </c>
      <c r="H2156" s="430" t="s">
        <v>1876</v>
      </c>
    </row>
    <row r="2157" spans="1:9" x14ac:dyDescent="0.3">
      <c r="A2157" s="426">
        <v>557237</v>
      </c>
      <c r="B2157" s="427">
        <v>678577</v>
      </c>
      <c r="C2157" s="427" t="s">
        <v>475</v>
      </c>
      <c r="D2157" s="427" t="s">
        <v>481</v>
      </c>
      <c r="E2157" s="428" t="s">
        <v>1818</v>
      </c>
      <c r="F2157" s="429" t="s">
        <v>1877</v>
      </c>
      <c r="G2157" s="427">
        <v>0</v>
      </c>
      <c r="H2157" s="430" t="s">
        <v>1876</v>
      </c>
    </row>
    <row r="2158" spans="1:9" x14ac:dyDescent="0.3">
      <c r="A2158" s="431">
        <v>551956</v>
      </c>
      <c r="B2158" s="100">
        <v>674570</v>
      </c>
      <c r="C2158" s="100" t="s">
        <v>503</v>
      </c>
      <c r="D2158" s="100" t="s">
        <v>481</v>
      </c>
      <c r="E2158" s="275" t="s">
        <v>1818</v>
      </c>
      <c r="F2158" s="100" t="s">
        <v>1878</v>
      </c>
      <c r="G2158" s="100">
        <v>80</v>
      </c>
      <c r="H2158" s="103">
        <v>44284</v>
      </c>
      <c r="I2158" s="24">
        <v>80</v>
      </c>
    </row>
    <row r="2159" spans="1:9" x14ac:dyDescent="0.3">
      <c r="A2159" s="403">
        <v>551956</v>
      </c>
      <c r="B2159" s="397">
        <v>674570</v>
      </c>
      <c r="C2159" s="397" t="s">
        <v>503</v>
      </c>
      <c r="D2159" s="397" t="s">
        <v>481</v>
      </c>
      <c r="E2159" s="398" t="s">
        <v>1819</v>
      </c>
      <c r="F2159" s="397" t="s">
        <v>1879</v>
      </c>
      <c r="G2159" s="397">
        <v>100</v>
      </c>
      <c r="H2159" s="400">
        <v>44267</v>
      </c>
      <c r="I2159" s="24">
        <v>104</v>
      </c>
    </row>
    <row r="2160" spans="1:9" x14ac:dyDescent="0.3">
      <c r="A2160" s="386">
        <v>551956</v>
      </c>
      <c r="B2160" s="37">
        <v>674570</v>
      </c>
      <c r="C2160" s="37" t="s">
        <v>503</v>
      </c>
      <c r="D2160" s="37" t="s">
        <v>481</v>
      </c>
      <c r="E2160" s="388" t="s">
        <v>1819</v>
      </c>
      <c r="F2160" s="37" t="s">
        <v>1880</v>
      </c>
      <c r="G2160" s="37">
        <v>100</v>
      </c>
      <c r="H2160" s="39">
        <v>44284</v>
      </c>
      <c r="I2160" s="9">
        <v>104</v>
      </c>
    </row>
    <row r="2161" spans="1:9" x14ac:dyDescent="0.3">
      <c r="A2161" s="403">
        <v>551956</v>
      </c>
      <c r="B2161" s="397">
        <v>674570</v>
      </c>
      <c r="C2161" s="397" t="s">
        <v>503</v>
      </c>
      <c r="D2161" s="397" t="s">
        <v>13</v>
      </c>
      <c r="E2161" s="398" t="s">
        <v>1818</v>
      </c>
      <c r="F2161" s="399" t="s">
        <v>1881</v>
      </c>
      <c r="G2161" s="397">
        <v>506</v>
      </c>
      <c r="H2161" s="402">
        <v>44270</v>
      </c>
      <c r="I2161" s="330">
        <v>528</v>
      </c>
    </row>
    <row r="2162" spans="1:9" x14ac:dyDescent="0.3">
      <c r="A2162" s="370">
        <v>551956</v>
      </c>
      <c r="B2162" s="56">
        <v>674570</v>
      </c>
      <c r="C2162" s="56" t="s">
        <v>503</v>
      </c>
      <c r="D2162" s="56" t="s">
        <v>13</v>
      </c>
      <c r="E2162" s="382" t="s">
        <v>1818</v>
      </c>
      <c r="F2162" s="56" t="s">
        <v>1882</v>
      </c>
      <c r="G2162" s="56">
        <v>190</v>
      </c>
      <c r="H2162" s="401">
        <v>44286</v>
      </c>
      <c r="I2162" s="24">
        <v>198</v>
      </c>
    </row>
    <row r="2163" spans="1:9" x14ac:dyDescent="0.3">
      <c r="A2163" s="407">
        <v>551956</v>
      </c>
      <c r="B2163" s="408">
        <v>674570</v>
      </c>
      <c r="C2163" s="408" t="s">
        <v>503</v>
      </c>
      <c r="D2163" s="408" t="s">
        <v>13</v>
      </c>
      <c r="E2163" s="409" t="s">
        <v>1819</v>
      </c>
      <c r="F2163" s="410" t="s">
        <v>1883</v>
      </c>
      <c r="G2163" s="408">
        <v>183</v>
      </c>
      <c r="H2163" s="402">
        <v>44270</v>
      </c>
      <c r="I2163" s="330">
        <v>189</v>
      </c>
    </row>
    <row r="2164" spans="1:9" x14ac:dyDescent="0.3">
      <c r="A2164" s="370">
        <v>551956</v>
      </c>
      <c r="B2164" s="56">
        <v>674570</v>
      </c>
      <c r="C2164" s="56" t="s">
        <v>503</v>
      </c>
      <c r="D2164" s="56" t="s">
        <v>19</v>
      </c>
      <c r="E2164" s="382" t="s">
        <v>48</v>
      </c>
      <c r="F2164" s="414" t="s">
        <v>1884</v>
      </c>
      <c r="G2164" s="56">
        <v>380</v>
      </c>
      <c r="H2164" s="401">
        <v>44277</v>
      </c>
      <c r="I2164" s="24">
        <v>380</v>
      </c>
    </row>
    <row r="2165" spans="1:9" x14ac:dyDescent="0.3">
      <c r="A2165" s="432">
        <v>551956</v>
      </c>
      <c r="B2165" s="393">
        <v>678570</v>
      </c>
      <c r="C2165" s="393" t="s">
        <v>475</v>
      </c>
      <c r="D2165" s="393" t="s">
        <v>481</v>
      </c>
      <c r="E2165" s="394" t="s">
        <v>1818</v>
      </c>
      <c r="F2165" s="392" t="s">
        <v>1885</v>
      </c>
      <c r="G2165" s="393">
        <v>483</v>
      </c>
      <c r="H2165" s="400">
        <v>44267</v>
      </c>
      <c r="I2165" s="24">
        <v>506</v>
      </c>
    </row>
    <row r="2166" spans="1:9" x14ac:dyDescent="0.3">
      <c r="A2166" s="386">
        <v>551956</v>
      </c>
      <c r="B2166" s="37">
        <v>678570</v>
      </c>
      <c r="C2166" s="37" t="s">
        <v>475</v>
      </c>
      <c r="D2166" s="37" t="s">
        <v>481</v>
      </c>
      <c r="E2166" s="388" t="s">
        <v>1818</v>
      </c>
      <c r="F2166" s="37" t="s">
        <v>1886</v>
      </c>
      <c r="G2166" s="37">
        <v>214</v>
      </c>
      <c r="H2166" s="39">
        <v>44284</v>
      </c>
      <c r="I2166" s="9">
        <v>222</v>
      </c>
    </row>
    <row r="2167" spans="1:9" x14ac:dyDescent="0.3">
      <c r="A2167" s="403">
        <v>551956</v>
      </c>
      <c r="B2167" s="397">
        <v>678570</v>
      </c>
      <c r="C2167" s="397" t="s">
        <v>475</v>
      </c>
      <c r="D2167" s="397" t="s">
        <v>481</v>
      </c>
      <c r="E2167" s="398" t="s">
        <v>1819</v>
      </c>
      <c r="F2167" s="397" t="s">
        <v>1887</v>
      </c>
      <c r="G2167" s="397">
        <v>413</v>
      </c>
      <c r="H2167" s="400">
        <v>44267</v>
      </c>
      <c r="I2167" s="24">
        <v>431</v>
      </c>
    </row>
    <row r="2168" spans="1:9" x14ac:dyDescent="0.3">
      <c r="A2168" s="386">
        <v>551956</v>
      </c>
      <c r="B2168" s="37">
        <v>678570</v>
      </c>
      <c r="C2168" s="37" t="s">
        <v>475</v>
      </c>
      <c r="D2168" s="37" t="s">
        <v>481</v>
      </c>
      <c r="E2168" s="388" t="s">
        <v>1819</v>
      </c>
      <c r="F2168" s="37" t="s">
        <v>1888</v>
      </c>
      <c r="G2168" s="37">
        <v>227</v>
      </c>
      <c r="H2168" s="39">
        <v>44284</v>
      </c>
      <c r="I2168" s="9">
        <v>237</v>
      </c>
    </row>
    <row r="2169" spans="1:9" x14ac:dyDescent="0.3">
      <c r="A2169" s="403">
        <v>551956</v>
      </c>
      <c r="B2169" s="397">
        <v>678570</v>
      </c>
      <c r="C2169" s="397" t="s">
        <v>475</v>
      </c>
      <c r="D2169" s="397" t="s">
        <v>13</v>
      </c>
      <c r="E2169" s="398" t="s">
        <v>1818</v>
      </c>
      <c r="F2169" s="399" t="s">
        <v>1889</v>
      </c>
      <c r="G2169" s="397">
        <v>3022</v>
      </c>
      <c r="H2169" s="402">
        <v>44270</v>
      </c>
      <c r="I2169" s="330">
        <v>3153</v>
      </c>
    </row>
    <row r="2170" spans="1:9" x14ac:dyDescent="0.3">
      <c r="A2170" s="370">
        <v>551956</v>
      </c>
      <c r="B2170" s="56">
        <v>678570</v>
      </c>
      <c r="C2170" s="56" t="s">
        <v>475</v>
      </c>
      <c r="D2170" s="56" t="s">
        <v>13</v>
      </c>
      <c r="E2170" s="382" t="s">
        <v>1818</v>
      </c>
      <c r="F2170" s="56" t="s">
        <v>1890</v>
      </c>
      <c r="G2170" s="56">
        <v>1950</v>
      </c>
      <c r="H2170" s="401">
        <v>44286</v>
      </c>
      <c r="I2170" s="24">
        <v>2033</v>
      </c>
    </row>
    <row r="2171" spans="1:9" x14ac:dyDescent="0.3">
      <c r="A2171" s="370">
        <v>551956</v>
      </c>
      <c r="B2171" s="56">
        <v>678570</v>
      </c>
      <c r="C2171" s="56" t="s">
        <v>475</v>
      </c>
      <c r="D2171" s="56" t="s">
        <v>13</v>
      </c>
      <c r="E2171" s="382" t="s">
        <v>1819</v>
      </c>
      <c r="F2171" s="56" t="s">
        <v>1891</v>
      </c>
      <c r="G2171" s="56">
        <v>1940</v>
      </c>
      <c r="H2171" s="401">
        <v>44286</v>
      </c>
      <c r="I2171" s="24">
        <v>2028</v>
      </c>
    </row>
    <row r="2172" spans="1:9" x14ac:dyDescent="0.3">
      <c r="A2172" s="407">
        <v>551956</v>
      </c>
      <c r="B2172" s="408">
        <v>678570</v>
      </c>
      <c r="C2172" s="408" t="s">
        <v>475</v>
      </c>
      <c r="D2172" s="408" t="s">
        <v>13</v>
      </c>
      <c r="E2172" s="409" t="s">
        <v>1819</v>
      </c>
      <c r="F2172" s="410" t="s">
        <v>1892</v>
      </c>
      <c r="G2172" s="408">
        <v>3784</v>
      </c>
      <c r="H2172" s="402">
        <v>44270</v>
      </c>
      <c r="I2172" s="330">
        <v>3970</v>
      </c>
    </row>
    <row r="2173" spans="1:9" x14ac:dyDescent="0.3">
      <c r="A2173" s="370">
        <v>551956</v>
      </c>
      <c r="B2173" s="56">
        <v>678570</v>
      </c>
      <c r="C2173" s="56" t="s">
        <v>475</v>
      </c>
      <c r="D2173" s="56" t="s">
        <v>306</v>
      </c>
      <c r="E2173" s="382" t="s">
        <v>48</v>
      </c>
      <c r="F2173" s="414">
        <v>1623565</v>
      </c>
      <c r="G2173" s="56">
        <v>84</v>
      </c>
      <c r="H2173" s="401">
        <v>44277</v>
      </c>
      <c r="I2173" s="24">
        <v>84</v>
      </c>
    </row>
    <row r="2174" spans="1:9" x14ac:dyDescent="0.3">
      <c r="A2174" s="373">
        <v>551956</v>
      </c>
      <c r="B2174" s="118">
        <v>678570</v>
      </c>
      <c r="C2174" s="118" t="s">
        <v>475</v>
      </c>
      <c r="D2174" s="118" t="s">
        <v>19</v>
      </c>
      <c r="E2174" s="135" t="s">
        <v>48</v>
      </c>
      <c r="F2174" s="412">
        <v>1623558</v>
      </c>
      <c r="G2174" s="118">
        <v>38</v>
      </c>
      <c r="H2174" s="91">
        <v>44277</v>
      </c>
      <c r="I2174" s="24">
        <v>38</v>
      </c>
    </row>
    <row r="2175" spans="1:9" x14ac:dyDescent="0.3">
      <c r="A2175" s="386">
        <v>551956</v>
      </c>
      <c r="B2175" s="37">
        <v>678570</v>
      </c>
      <c r="C2175" s="37" t="s">
        <v>475</v>
      </c>
      <c r="D2175" s="37" t="s">
        <v>19</v>
      </c>
      <c r="E2175" s="388" t="s">
        <v>48</v>
      </c>
      <c r="F2175" s="420" t="s">
        <v>1893</v>
      </c>
      <c r="G2175" s="37">
        <v>24</v>
      </c>
      <c r="H2175" s="39">
        <v>44277</v>
      </c>
      <c r="I2175" s="9">
        <v>24</v>
      </c>
    </row>
    <row r="2176" spans="1:9" x14ac:dyDescent="0.3">
      <c r="A2176" s="123">
        <v>551956</v>
      </c>
      <c r="B2176" s="48">
        <v>678570</v>
      </c>
      <c r="C2176" s="48" t="s">
        <v>475</v>
      </c>
      <c r="D2176" s="48" t="s">
        <v>19</v>
      </c>
      <c r="E2176" s="50" t="s">
        <v>48</v>
      </c>
      <c r="F2176" s="433" t="s">
        <v>1894</v>
      </c>
      <c r="G2176" s="48">
        <v>96</v>
      </c>
      <c r="H2176" s="51">
        <v>44277</v>
      </c>
      <c r="I2176" s="9">
        <v>96</v>
      </c>
    </row>
    <row r="2177" spans="1:9" x14ac:dyDescent="0.3">
      <c r="A2177" s="383">
        <v>551956</v>
      </c>
      <c r="B2177" s="100">
        <v>678570</v>
      </c>
      <c r="C2177" s="100" t="s">
        <v>475</v>
      </c>
      <c r="D2177" s="100" t="s">
        <v>306</v>
      </c>
      <c r="E2177" s="275" t="s">
        <v>1818</v>
      </c>
      <c r="F2177" s="434">
        <v>1623683</v>
      </c>
      <c r="G2177" s="389">
        <v>50</v>
      </c>
      <c r="H2177" s="401">
        <v>44291</v>
      </c>
      <c r="I2177" s="24">
        <v>50</v>
      </c>
    </row>
    <row r="2178" spans="1:9" x14ac:dyDescent="0.3">
      <c r="A2178" s="432">
        <v>558200</v>
      </c>
      <c r="B2178" s="393">
        <v>700566</v>
      </c>
      <c r="C2178" s="393" t="s">
        <v>475</v>
      </c>
      <c r="D2178" s="393" t="s">
        <v>481</v>
      </c>
      <c r="E2178" s="394" t="s">
        <v>1818</v>
      </c>
      <c r="F2178" s="435" t="s">
        <v>1895</v>
      </c>
      <c r="G2178" s="393">
        <v>601</v>
      </c>
      <c r="H2178" s="400">
        <v>44267</v>
      </c>
      <c r="I2178" s="24">
        <v>630</v>
      </c>
    </row>
    <row r="2179" spans="1:9" x14ac:dyDescent="0.3">
      <c r="A2179" s="403">
        <v>558200</v>
      </c>
      <c r="B2179" s="397">
        <v>700566</v>
      </c>
      <c r="C2179" s="397" t="s">
        <v>475</v>
      </c>
      <c r="D2179" s="397" t="s">
        <v>481</v>
      </c>
      <c r="E2179" s="398" t="s">
        <v>1819</v>
      </c>
      <c r="F2179" s="436" t="s">
        <v>1896</v>
      </c>
      <c r="G2179" s="397">
        <v>250</v>
      </c>
      <c r="H2179" s="400">
        <v>44267</v>
      </c>
      <c r="I2179" s="24">
        <v>257</v>
      </c>
    </row>
    <row r="2180" spans="1:9" x14ac:dyDescent="0.3">
      <c r="A2180" s="370">
        <v>558200</v>
      </c>
      <c r="B2180" s="56">
        <v>700566</v>
      </c>
      <c r="C2180" s="56" t="s">
        <v>475</v>
      </c>
      <c r="D2180" s="56" t="s">
        <v>481</v>
      </c>
      <c r="E2180" s="382" t="s">
        <v>1818</v>
      </c>
      <c r="F2180" s="358" t="s">
        <v>1897</v>
      </c>
      <c r="G2180" s="56">
        <v>64</v>
      </c>
      <c r="H2180" s="401">
        <v>44273</v>
      </c>
      <c r="I2180" s="24">
        <v>67</v>
      </c>
    </row>
    <row r="2181" spans="1:9" x14ac:dyDescent="0.3">
      <c r="A2181" s="403">
        <v>558200</v>
      </c>
      <c r="B2181" s="397">
        <v>700566</v>
      </c>
      <c r="C2181" s="397" t="s">
        <v>475</v>
      </c>
      <c r="D2181" s="397" t="s">
        <v>13</v>
      </c>
      <c r="E2181" s="398" t="s">
        <v>1818</v>
      </c>
      <c r="F2181" s="436" t="s">
        <v>1898</v>
      </c>
      <c r="G2181" s="397">
        <v>4859</v>
      </c>
      <c r="H2181" s="402">
        <v>44270</v>
      </c>
      <c r="I2181" s="330">
        <v>5097</v>
      </c>
    </row>
    <row r="2182" spans="1:9" x14ac:dyDescent="0.3">
      <c r="A2182" s="407">
        <v>558200</v>
      </c>
      <c r="B2182" s="408">
        <v>700566</v>
      </c>
      <c r="C2182" s="408" t="s">
        <v>475</v>
      </c>
      <c r="D2182" s="408" t="s">
        <v>13</v>
      </c>
      <c r="E2182" s="409" t="s">
        <v>1819</v>
      </c>
      <c r="F2182" s="437" t="s">
        <v>1899</v>
      </c>
      <c r="G2182" s="408">
        <v>2460</v>
      </c>
      <c r="H2182" s="402">
        <v>44270</v>
      </c>
      <c r="I2182" s="330">
        <v>2579</v>
      </c>
    </row>
    <row r="2183" spans="1:9" x14ac:dyDescent="0.3">
      <c r="A2183" s="407">
        <v>558200</v>
      </c>
      <c r="B2183" s="408">
        <v>700566</v>
      </c>
      <c r="C2183" s="408" t="s">
        <v>475</v>
      </c>
      <c r="D2183" s="408" t="s">
        <v>13</v>
      </c>
      <c r="E2183" s="398" t="s">
        <v>1818</v>
      </c>
      <c r="F2183" s="438" t="s">
        <v>1900</v>
      </c>
      <c r="G2183" s="408">
        <v>274</v>
      </c>
      <c r="H2183" s="439">
        <v>44270</v>
      </c>
      <c r="I2183" s="330">
        <v>287</v>
      </c>
    </row>
    <row r="2184" spans="1:9" x14ac:dyDescent="0.3">
      <c r="A2184" s="373">
        <v>558200</v>
      </c>
      <c r="B2184" s="118">
        <v>700566</v>
      </c>
      <c r="C2184" s="118" t="s">
        <v>475</v>
      </c>
      <c r="D2184" s="118" t="s">
        <v>306</v>
      </c>
      <c r="E2184" s="135" t="s">
        <v>48</v>
      </c>
      <c r="F2184" s="412">
        <v>1623569</v>
      </c>
      <c r="G2184" s="118">
        <v>726</v>
      </c>
      <c r="H2184" s="413">
        <v>44263</v>
      </c>
      <c r="I2184" s="24">
        <v>726</v>
      </c>
    </row>
    <row r="2185" spans="1:9" x14ac:dyDescent="0.3">
      <c r="A2185" s="370">
        <v>558200</v>
      </c>
      <c r="B2185" s="56">
        <v>700566</v>
      </c>
      <c r="C2185" s="56" t="s">
        <v>475</v>
      </c>
      <c r="D2185" s="56" t="s">
        <v>19</v>
      </c>
      <c r="E2185" s="382" t="s">
        <v>48</v>
      </c>
      <c r="F2185" s="414">
        <v>1623555</v>
      </c>
      <c r="G2185" s="56">
        <v>228</v>
      </c>
      <c r="H2185" s="396">
        <v>44263</v>
      </c>
      <c r="I2185" s="24">
        <v>228</v>
      </c>
    </row>
    <row r="2186" spans="1:9" x14ac:dyDescent="0.3">
      <c r="A2186" s="383">
        <v>558200</v>
      </c>
      <c r="B2186" s="100">
        <v>700566</v>
      </c>
      <c r="C2186" s="100" t="s">
        <v>475</v>
      </c>
      <c r="D2186" s="100" t="s">
        <v>19</v>
      </c>
      <c r="E2186" s="275" t="s">
        <v>48</v>
      </c>
      <c r="F2186" s="416" t="s">
        <v>1901</v>
      </c>
      <c r="G2186" s="100">
        <v>36</v>
      </c>
      <c r="H2186" s="418">
        <v>44263</v>
      </c>
      <c r="I2186" s="24">
        <v>36</v>
      </c>
    </row>
    <row r="2187" spans="1:9" x14ac:dyDescent="0.3">
      <c r="A2187" s="370">
        <v>558200</v>
      </c>
      <c r="B2187" s="56">
        <v>700566</v>
      </c>
      <c r="C2187" s="56" t="s">
        <v>475</v>
      </c>
      <c r="D2187" s="56" t="s">
        <v>19</v>
      </c>
      <c r="E2187" s="382" t="s">
        <v>48</v>
      </c>
      <c r="F2187" s="415" t="s">
        <v>1902</v>
      </c>
      <c r="G2187" s="56">
        <v>36</v>
      </c>
      <c r="H2187" s="401">
        <v>44263</v>
      </c>
      <c r="I2187" s="24">
        <v>36</v>
      </c>
    </row>
    <row r="2188" spans="1:9" x14ac:dyDescent="0.3">
      <c r="A2188" s="386">
        <v>558200</v>
      </c>
      <c r="B2188" s="37">
        <v>700566</v>
      </c>
      <c r="C2188" s="37" t="s">
        <v>475</v>
      </c>
      <c r="D2188" s="37" t="s">
        <v>306</v>
      </c>
      <c r="E2188" s="388" t="s">
        <v>1818</v>
      </c>
      <c r="F2188" s="420">
        <v>1623697</v>
      </c>
      <c r="G2188" s="37">
        <v>114</v>
      </c>
      <c r="H2188" s="39">
        <v>44284</v>
      </c>
      <c r="I2188" s="9">
        <v>114</v>
      </c>
    </row>
    <row r="2189" spans="1:9" x14ac:dyDescent="0.3">
      <c r="A2189" s="403">
        <v>558200</v>
      </c>
      <c r="B2189" s="397">
        <v>700981</v>
      </c>
      <c r="C2189" s="397" t="s">
        <v>503</v>
      </c>
      <c r="D2189" s="397" t="s">
        <v>481</v>
      </c>
      <c r="E2189" s="398" t="s">
        <v>1818</v>
      </c>
      <c r="F2189" s="436" t="s">
        <v>1903</v>
      </c>
      <c r="G2189" s="397">
        <v>160</v>
      </c>
      <c r="H2189" s="400">
        <v>44267</v>
      </c>
      <c r="I2189" s="24">
        <v>168</v>
      </c>
    </row>
    <row r="2190" spans="1:9" x14ac:dyDescent="0.3">
      <c r="A2190" s="403">
        <v>558200</v>
      </c>
      <c r="B2190" s="397">
        <v>700981</v>
      </c>
      <c r="C2190" s="397" t="s">
        <v>503</v>
      </c>
      <c r="D2190" s="397" t="s">
        <v>481</v>
      </c>
      <c r="E2190" s="398" t="s">
        <v>1819</v>
      </c>
      <c r="F2190" s="436" t="s">
        <v>1904</v>
      </c>
      <c r="G2190" s="397">
        <v>50</v>
      </c>
      <c r="H2190" s="400">
        <v>44267</v>
      </c>
      <c r="I2190" s="24">
        <v>52</v>
      </c>
    </row>
    <row r="2191" spans="1:9" x14ac:dyDescent="0.3">
      <c r="A2191" s="386">
        <v>558200</v>
      </c>
      <c r="B2191" s="37">
        <v>700981</v>
      </c>
      <c r="C2191" s="37" t="s">
        <v>503</v>
      </c>
      <c r="D2191" s="37" t="s">
        <v>481</v>
      </c>
      <c r="E2191" s="388" t="s">
        <v>1818</v>
      </c>
      <c r="F2191" s="322" t="s">
        <v>1905</v>
      </c>
      <c r="G2191" s="37">
        <v>50</v>
      </c>
      <c r="H2191" s="39">
        <v>44273</v>
      </c>
      <c r="I2191" s="9">
        <v>52</v>
      </c>
    </row>
    <row r="2192" spans="1:9" x14ac:dyDescent="0.3">
      <c r="A2192" s="403">
        <v>558200</v>
      </c>
      <c r="B2192" s="397">
        <v>700981</v>
      </c>
      <c r="C2192" s="397" t="s">
        <v>503</v>
      </c>
      <c r="D2192" s="397" t="s">
        <v>13</v>
      </c>
      <c r="E2192" s="398" t="s">
        <v>1818</v>
      </c>
      <c r="F2192" s="436" t="s">
        <v>1906</v>
      </c>
      <c r="G2192" s="397">
        <v>287</v>
      </c>
      <c r="H2192" s="402">
        <v>44270</v>
      </c>
      <c r="I2192" s="330">
        <v>286</v>
      </c>
    </row>
    <row r="2193" spans="1:9" x14ac:dyDescent="0.3">
      <c r="A2193" s="407">
        <v>558200</v>
      </c>
      <c r="B2193" s="408">
        <v>700981</v>
      </c>
      <c r="C2193" s="408" t="s">
        <v>503</v>
      </c>
      <c r="D2193" s="408" t="s">
        <v>13</v>
      </c>
      <c r="E2193" s="409" t="s">
        <v>1819</v>
      </c>
      <c r="F2193" s="437" t="s">
        <v>1907</v>
      </c>
      <c r="G2193" s="408">
        <v>50</v>
      </c>
      <c r="H2193" s="402">
        <v>44270</v>
      </c>
      <c r="I2193" s="330">
        <v>52</v>
      </c>
    </row>
    <row r="2194" spans="1:9" x14ac:dyDescent="0.3">
      <c r="A2194" s="407">
        <v>558200</v>
      </c>
      <c r="B2194" s="408">
        <v>700981</v>
      </c>
      <c r="C2194" s="408" t="s">
        <v>503</v>
      </c>
      <c r="D2194" s="408" t="s">
        <v>13</v>
      </c>
      <c r="E2194" s="409" t="s">
        <v>1818</v>
      </c>
      <c r="F2194" s="438" t="s">
        <v>1908</v>
      </c>
      <c r="G2194" s="408">
        <v>50</v>
      </c>
      <c r="H2194" s="440">
        <v>44270</v>
      </c>
      <c r="I2194" s="330">
        <v>52</v>
      </c>
    </row>
    <row r="2195" spans="1:9" x14ac:dyDescent="0.3">
      <c r="A2195" s="370">
        <v>558200</v>
      </c>
      <c r="B2195" s="56">
        <v>700981</v>
      </c>
      <c r="C2195" s="56" t="s">
        <v>503</v>
      </c>
      <c r="D2195" s="56" t="s">
        <v>19</v>
      </c>
      <c r="E2195" s="382" t="s">
        <v>48</v>
      </c>
      <c r="F2195" s="414">
        <v>1623582</v>
      </c>
      <c r="G2195" s="56">
        <v>6</v>
      </c>
      <c r="H2195" s="396">
        <v>44263</v>
      </c>
      <c r="I2195" s="24">
        <v>6</v>
      </c>
    </row>
    <row r="2196" spans="1:9" x14ac:dyDescent="0.3">
      <c r="A2196" s="403">
        <v>558189</v>
      </c>
      <c r="B2196" s="397">
        <v>700577</v>
      </c>
      <c r="C2196" s="397" t="s">
        <v>475</v>
      </c>
      <c r="D2196" s="397" t="s">
        <v>481</v>
      </c>
      <c r="E2196" s="398" t="s">
        <v>1818</v>
      </c>
      <c r="F2196" s="441" t="s">
        <v>1909</v>
      </c>
      <c r="G2196" s="442">
        <v>133</v>
      </c>
      <c r="H2196" s="400">
        <v>44267</v>
      </c>
      <c r="I2196" s="24">
        <v>139</v>
      </c>
    </row>
    <row r="2197" spans="1:9" x14ac:dyDescent="0.3">
      <c r="A2197" s="403">
        <v>558189</v>
      </c>
      <c r="B2197" s="397">
        <v>700577</v>
      </c>
      <c r="C2197" s="397" t="s">
        <v>475</v>
      </c>
      <c r="D2197" s="397" t="s">
        <v>481</v>
      </c>
      <c r="E2197" s="398" t="s">
        <v>1818</v>
      </c>
      <c r="F2197" s="441" t="s">
        <v>1910</v>
      </c>
      <c r="G2197" s="442">
        <v>415</v>
      </c>
      <c r="H2197" s="400">
        <v>44267</v>
      </c>
      <c r="I2197" s="24">
        <v>433</v>
      </c>
    </row>
    <row r="2198" spans="1:9" x14ac:dyDescent="0.3">
      <c r="A2198" s="426">
        <v>558189</v>
      </c>
      <c r="B2198" s="427">
        <v>700577</v>
      </c>
      <c r="C2198" s="427" t="s">
        <v>475</v>
      </c>
      <c r="D2198" s="427" t="s">
        <v>481</v>
      </c>
      <c r="E2198" s="428" t="s">
        <v>1819</v>
      </c>
      <c r="F2198" s="443" t="s">
        <v>1911</v>
      </c>
      <c r="G2198" s="444">
        <v>0</v>
      </c>
      <c r="H2198" s="445" t="s">
        <v>1876</v>
      </c>
    </row>
    <row r="2199" spans="1:9" x14ac:dyDescent="0.3">
      <c r="A2199" s="403">
        <v>558189</v>
      </c>
      <c r="B2199" s="397">
        <v>700577</v>
      </c>
      <c r="C2199" s="397" t="s">
        <v>475</v>
      </c>
      <c r="D2199" s="397" t="s">
        <v>13</v>
      </c>
      <c r="E2199" s="398" t="s">
        <v>1818</v>
      </c>
      <c r="F2199" s="441" t="s">
        <v>1912</v>
      </c>
      <c r="G2199" s="442">
        <v>1163</v>
      </c>
      <c r="H2199" s="402">
        <v>44270</v>
      </c>
      <c r="I2199" s="330">
        <v>1220</v>
      </c>
    </row>
    <row r="2200" spans="1:9" x14ac:dyDescent="0.3">
      <c r="A2200" s="370">
        <v>558189</v>
      </c>
      <c r="B2200" s="56">
        <v>700577</v>
      </c>
      <c r="C2200" s="56" t="s">
        <v>475</v>
      </c>
      <c r="D2200" s="56" t="s">
        <v>13</v>
      </c>
      <c r="E2200" s="382" t="s">
        <v>1818</v>
      </c>
      <c r="F2200" s="446" t="s">
        <v>1913</v>
      </c>
      <c r="G2200" s="371">
        <v>265</v>
      </c>
      <c r="H2200" s="27">
        <v>44291</v>
      </c>
      <c r="I2200" s="24">
        <v>278</v>
      </c>
    </row>
    <row r="2201" spans="1:9" x14ac:dyDescent="0.3">
      <c r="A2201" s="403">
        <v>558189</v>
      </c>
      <c r="B2201" s="397">
        <v>700577</v>
      </c>
      <c r="C2201" s="397" t="s">
        <v>475</v>
      </c>
      <c r="D2201" s="397" t="s">
        <v>13</v>
      </c>
      <c r="E2201" s="398" t="s">
        <v>1818</v>
      </c>
      <c r="F2201" s="441" t="s">
        <v>1914</v>
      </c>
      <c r="G2201" s="442">
        <v>4017</v>
      </c>
      <c r="H2201" s="402">
        <v>44270</v>
      </c>
      <c r="I2201" s="330">
        <v>4192</v>
      </c>
    </row>
    <row r="2202" spans="1:9" x14ac:dyDescent="0.3">
      <c r="A2202" s="426">
        <v>558189</v>
      </c>
      <c r="B2202" s="427">
        <v>700577</v>
      </c>
      <c r="C2202" s="427" t="s">
        <v>475</v>
      </c>
      <c r="D2202" s="427" t="s">
        <v>13</v>
      </c>
      <c r="E2202" s="428" t="s">
        <v>1819</v>
      </c>
      <c r="F2202" s="447" t="s">
        <v>1915</v>
      </c>
      <c r="G2202" s="427">
        <v>0</v>
      </c>
      <c r="H2202" s="448" t="s">
        <v>1876</v>
      </c>
    </row>
    <row r="2203" spans="1:9" x14ac:dyDescent="0.3">
      <c r="A2203" s="386">
        <v>558189</v>
      </c>
      <c r="B2203" s="37">
        <v>700577</v>
      </c>
      <c r="C2203" s="37" t="s">
        <v>475</v>
      </c>
      <c r="D2203" s="37" t="s">
        <v>306</v>
      </c>
      <c r="E2203" s="388" t="s">
        <v>1818</v>
      </c>
      <c r="F2203" s="449">
        <v>1624273</v>
      </c>
      <c r="G2203" s="37">
        <v>80</v>
      </c>
      <c r="H2203" s="39">
        <v>44284</v>
      </c>
      <c r="I2203" s="9">
        <v>80</v>
      </c>
    </row>
    <row r="2204" spans="1:9" x14ac:dyDescent="0.3">
      <c r="A2204" s="403">
        <v>558189</v>
      </c>
      <c r="B2204" s="397">
        <v>700961</v>
      </c>
      <c r="C2204" s="397" t="s">
        <v>503</v>
      </c>
      <c r="D2204" s="397" t="s">
        <v>481</v>
      </c>
      <c r="E2204" s="398" t="s">
        <v>1818</v>
      </c>
      <c r="F2204" s="441" t="s">
        <v>1916</v>
      </c>
      <c r="G2204" s="397">
        <v>124</v>
      </c>
      <c r="H2204" s="400">
        <v>44267</v>
      </c>
      <c r="I2204" s="24">
        <v>130</v>
      </c>
    </row>
    <row r="2205" spans="1:9" x14ac:dyDescent="0.3">
      <c r="A2205" s="403">
        <v>558189</v>
      </c>
      <c r="B2205" s="397">
        <v>700961</v>
      </c>
      <c r="C2205" s="397" t="s">
        <v>503</v>
      </c>
      <c r="D2205" s="397" t="s">
        <v>13</v>
      </c>
      <c r="E2205" s="398" t="s">
        <v>1818</v>
      </c>
      <c r="F2205" s="436" t="s">
        <v>1917</v>
      </c>
      <c r="G2205" s="397">
        <v>337</v>
      </c>
      <c r="H2205" s="402">
        <v>44270</v>
      </c>
      <c r="I2205" s="330">
        <v>344</v>
      </c>
    </row>
    <row r="2206" spans="1:9" x14ac:dyDescent="0.3">
      <c r="A2206" s="419">
        <v>558183</v>
      </c>
      <c r="B2206" s="56">
        <v>700658</v>
      </c>
      <c r="C2206" s="56" t="s">
        <v>475</v>
      </c>
      <c r="D2206" s="56" t="s">
        <v>481</v>
      </c>
      <c r="E2206" s="382" t="s">
        <v>1818</v>
      </c>
      <c r="F2206" s="56" t="s">
        <v>1918</v>
      </c>
      <c r="G2206" s="56">
        <v>438</v>
      </c>
      <c r="H2206" s="27">
        <v>44284</v>
      </c>
      <c r="I2206" s="24">
        <v>458</v>
      </c>
    </row>
    <row r="2207" spans="1:9" x14ac:dyDescent="0.3">
      <c r="A2207" s="386">
        <v>558183</v>
      </c>
      <c r="B2207" s="37">
        <v>700658</v>
      </c>
      <c r="C2207" s="37" t="s">
        <v>475</v>
      </c>
      <c r="D2207" s="37" t="s">
        <v>481</v>
      </c>
      <c r="E2207" s="388" t="s">
        <v>1818</v>
      </c>
      <c r="F2207" s="37" t="s">
        <v>1919</v>
      </c>
      <c r="G2207" s="37">
        <v>100</v>
      </c>
      <c r="H2207" s="11">
        <v>44273</v>
      </c>
      <c r="I2207" s="9">
        <v>104</v>
      </c>
    </row>
    <row r="2208" spans="1:9" x14ac:dyDescent="0.3">
      <c r="A2208" s="370">
        <v>558183</v>
      </c>
      <c r="B2208" s="56">
        <v>700658</v>
      </c>
      <c r="C2208" s="56" t="s">
        <v>475</v>
      </c>
      <c r="D2208" s="56" t="s">
        <v>481</v>
      </c>
      <c r="E2208" s="382" t="s">
        <v>1818</v>
      </c>
      <c r="F2208" s="385" t="s">
        <v>1920</v>
      </c>
      <c r="G2208" s="56">
        <v>68</v>
      </c>
      <c r="H2208" s="27">
        <v>44301</v>
      </c>
      <c r="I2208" s="24">
        <v>71</v>
      </c>
    </row>
    <row r="2209" spans="1:9" x14ac:dyDescent="0.3">
      <c r="A2209" s="426">
        <v>558183</v>
      </c>
      <c r="B2209" s="427">
        <v>700658</v>
      </c>
      <c r="C2209" s="427" t="s">
        <v>475</v>
      </c>
      <c r="D2209" s="427" t="s">
        <v>481</v>
      </c>
      <c r="E2209" s="428" t="s">
        <v>1819</v>
      </c>
      <c r="F2209" s="450" t="s">
        <v>1921</v>
      </c>
      <c r="G2209" s="451">
        <v>0</v>
      </c>
      <c r="H2209" s="362" t="s">
        <v>1876</v>
      </c>
    </row>
    <row r="2210" spans="1:9" x14ac:dyDescent="0.3">
      <c r="A2210" s="426">
        <v>558183</v>
      </c>
      <c r="B2210" s="427">
        <v>700658</v>
      </c>
      <c r="C2210" s="427" t="s">
        <v>475</v>
      </c>
      <c r="D2210" s="427" t="s">
        <v>481</v>
      </c>
      <c r="E2210" s="428" t="s">
        <v>1819</v>
      </c>
      <c r="F2210" s="450" t="s">
        <v>1922</v>
      </c>
      <c r="G2210" s="451">
        <v>0</v>
      </c>
      <c r="H2210" s="362" t="s">
        <v>1876</v>
      </c>
    </row>
    <row r="2211" spans="1:9" x14ac:dyDescent="0.3">
      <c r="A2211" s="426">
        <v>558183</v>
      </c>
      <c r="B2211" s="427">
        <v>700658</v>
      </c>
      <c r="C2211" s="427" t="s">
        <v>475</v>
      </c>
      <c r="D2211" s="427" t="s">
        <v>481</v>
      </c>
      <c r="E2211" s="428" t="s">
        <v>1819</v>
      </c>
      <c r="F2211" s="450" t="s">
        <v>1923</v>
      </c>
      <c r="G2211" s="451">
        <v>0</v>
      </c>
      <c r="H2211" s="362" t="s">
        <v>1876</v>
      </c>
    </row>
    <row r="2212" spans="1:9" x14ac:dyDescent="0.3">
      <c r="A2212" s="386">
        <v>558183</v>
      </c>
      <c r="B2212" s="37">
        <v>700658</v>
      </c>
      <c r="C2212" s="37" t="s">
        <v>475</v>
      </c>
      <c r="D2212" s="37" t="s">
        <v>11</v>
      </c>
      <c r="E2212" s="388" t="s">
        <v>1819</v>
      </c>
      <c r="F2212" s="387" t="s">
        <v>1924</v>
      </c>
      <c r="G2212" s="37">
        <v>1765</v>
      </c>
      <c r="H2212" s="11">
        <v>44284</v>
      </c>
      <c r="I2212" s="9">
        <v>1835</v>
      </c>
    </row>
    <row r="2213" spans="1:9" x14ac:dyDescent="0.3">
      <c r="A2213" s="370">
        <v>558183</v>
      </c>
      <c r="B2213" s="56">
        <v>700658</v>
      </c>
      <c r="C2213" s="56" t="s">
        <v>475</v>
      </c>
      <c r="D2213" s="56" t="s">
        <v>11</v>
      </c>
      <c r="E2213" s="382" t="s">
        <v>1819</v>
      </c>
      <c r="F2213" s="423" t="s">
        <v>1925</v>
      </c>
      <c r="G2213" s="56">
        <v>128</v>
      </c>
      <c r="H2213" s="27">
        <v>44291</v>
      </c>
      <c r="I2213" s="24">
        <v>133</v>
      </c>
    </row>
    <row r="2214" spans="1:9" x14ac:dyDescent="0.3">
      <c r="A2214" s="370">
        <v>558183</v>
      </c>
      <c r="B2214" s="56">
        <v>700658</v>
      </c>
      <c r="C2214" s="56" t="s">
        <v>475</v>
      </c>
      <c r="D2214" s="56" t="s">
        <v>13</v>
      </c>
      <c r="E2214" s="382" t="s">
        <v>1818</v>
      </c>
      <c r="F2214" s="56" t="s">
        <v>1926</v>
      </c>
      <c r="G2214" s="56">
        <v>4135</v>
      </c>
      <c r="H2214" s="27">
        <v>44286</v>
      </c>
      <c r="I2214" s="24">
        <v>4250</v>
      </c>
    </row>
    <row r="2215" spans="1:9" x14ac:dyDescent="0.3">
      <c r="A2215" s="370">
        <v>558183</v>
      </c>
      <c r="B2215" s="56">
        <v>700658</v>
      </c>
      <c r="C2215" s="56" t="s">
        <v>475</v>
      </c>
      <c r="D2215" s="56" t="s">
        <v>13</v>
      </c>
      <c r="E2215" s="382" t="s">
        <v>1818</v>
      </c>
      <c r="F2215" s="56" t="s">
        <v>1927</v>
      </c>
      <c r="G2215" s="56">
        <v>1210</v>
      </c>
      <c r="H2215" s="27">
        <v>44291</v>
      </c>
      <c r="I2215" s="24">
        <v>1255</v>
      </c>
    </row>
    <row r="2216" spans="1:9" x14ac:dyDescent="0.3">
      <c r="A2216" s="403">
        <v>558183</v>
      </c>
      <c r="B2216" s="397">
        <v>700658</v>
      </c>
      <c r="C2216" s="397" t="s">
        <v>475</v>
      </c>
      <c r="D2216" s="397" t="s">
        <v>13</v>
      </c>
      <c r="E2216" s="398" t="s">
        <v>1818</v>
      </c>
      <c r="F2216" s="399" t="s">
        <v>1928</v>
      </c>
      <c r="G2216" s="397">
        <v>2268</v>
      </c>
      <c r="H2216" s="402">
        <v>44270</v>
      </c>
      <c r="I2216" s="330">
        <v>2376</v>
      </c>
    </row>
    <row r="2217" spans="1:9" x14ac:dyDescent="0.3">
      <c r="A2217" s="370">
        <v>558183</v>
      </c>
      <c r="B2217" s="56">
        <v>700658</v>
      </c>
      <c r="C2217" s="56" t="s">
        <v>475</v>
      </c>
      <c r="D2217" s="56" t="s">
        <v>13</v>
      </c>
      <c r="E2217" s="382" t="s">
        <v>1818</v>
      </c>
      <c r="F2217" s="56" t="s">
        <v>1929</v>
      </c>
      <c r="G2217" s="56">
        <v>3152</v>
      </c>
      <c r="H2217" s="27">
        <v>44291</v>
      </c>
      <c r="I2217" s="24">
        <v>3304</v>
      </c>
    </row>
    <row r="2218" spans="1:9" x14ac:dyDescent="0.3">
      <c r="A2218" s="370">
        <v>558183</v>
      </c>
      <c r="B2218" s="56">
        <v>700658</v>
      </c>
      <c r="C2218" s="56" t="s">
        <v>475</v>
      </c>
      <c r="D2218" s="56" t="s">
        <v>13</v>
      </c>
      <c r="E2218" s="382" t="s">
        <v>1818</v>
      </c>
      <c r="F2218" s="56" t="s">
        <v>1930</v>
      </c>
      <c r="G2218" s="56">
        <v>542</v>
      </c>
      <c r="H2218" s="27">
        <v>44286</v>
      </c>
      <c r="I2218" s="24">
        <v>566</v>
      </c>
    </row>
    <row r="2219" spans="1:9" x14ac:dyDescent="0.3">
      <c r="A2219" s="426">
        <v>558183</v>
      </c>
      <c r="B2219" s="427">
        <v>700658</v>
      </c>
      <c r="C2219" s="427" t="s">
        <v>475</v>
      </c>
      <c r="D2219" s="427" t="s">
        <v>13</v>
      </c>
      <c r="E2219" s="428" t="s">
        <v>1819</v>
      </c>
      <c r="F2219" s="450" t="s">
        <v>1931</v>
      </c>
      <c r="G2219" s="452">
        <v>0</v>
      </c>
      <c r="H2219" s="362" t="s">
        <v>1876</v>
      </c>
    </row>
    <row r="2220" spans="1:9" x14ac:dyDescent="0.3">
      <c r="A2220" s="426">
        <v>558183</v>
      </c>
      <c r="B2220" s="427">
        <v>700658</v>
      </c>
      <c r="C2220" s="427" t="s">
        <v>475</v>
      </c>
      <c r="D2220" s="427" t="s">
        <v>13</v>
      </c>
      <c r="E2220" s="428" t="s">
        <v>1819</v>
      </c>
      <c r="F2220" s="450" t="s">
        <v>1932</v>
      </c>
      <c r="G2220" s="452">
        <v>0</v>
      </c>
      <c r="H2220" s="362" t="s">
        <v>1876</v>
      </c>
    </row>
    <row r="2221" spans="1:9" x14ac:dyDescent="0.3">
      <c r="A2221" s="373">
        <v>558183</v>
      </c>
      <c r="B2221" s="118">
        <v>700658</v>
      </c>
      <c r="C2221" s="118" t="s">
        <v>475</v>
      </c>
      <c r="D2221" s="371" t="s">
        <v>306</v>
      </c>
      <c r="E2221" s="372" t="s">
        <v>48</v>
      </c>
      <c r="F2221" s="453">
        <v>1623571</v>
      </c>
      <c r="G2221" s="371">
        <v>92</v>
      </c>
      <c r="H2221" s="27">
        <v>44291</v>
      </c>
      <c r="I2221" s="24">
        <v>92</v>
      </c>
    </row>
    <row r="2222" spans="1:9" x14ac:dyDescent="0.3">
      <c r="A2222" s="370">
        <v>558183</v>
      </c>
      <c r="B2222" s="56">
        <v>700658</v>
      </c>
      <c r="C2222" s="56" t="s">
        <v>475</v>
      </c>
      <c r="D2222" s="56" t="s">
        <v>306</v>
      </c>
      <c r="E2222" s="382" t="s">
        <v>48</v>
      </c>
      <c r="F2222" s="414">
        <v>1623572</v>
      </c>
      <c r="G2222" s="56">
        <v>60</v>
      </c>
      <c r="H2222" s="401">
        <v>44277</v>
      </c>
      <c r="I2222" s="24">
        <v>60</v>
      </c>
    </row>
    <row r="2223" spans="1:9" x14ac:dyDescent="0.3">
      <c r="A2223" s="370">
        <v>558183</v>
      </c>
      <c r="B2223" s="56">
        <v>700658</v>
      </c>
      <c r="C2223" s="56" t="s">
        <v>475</v>
      </c>
      <c r="D2223" s="56" t="s">
        <v>306</v>
      </c>
      <c r="E2223" s="382" t="s">
        <v>48</v>
      </c>
      <c r="F2223" s="414">
        <v>1624174</v>
      </c>
      <c r="G2223" s="56">
        <v>60</v>
      </c>
      <c r="H2223" s="404">
        <v>44263</v>
      </c>
      <c r="I2223" s="24">
        <v>60</v>
      </c>
    </row>
    <row r="2224" spans="1:9" x14ac:dyDescent="0.3">
      <c r="A2224" s="373">
        <v>558183</v>
      </c>
      <c r="B2224" s="118">
        <v>700658</v>
      </c>
      <c r="C2224" s="118" t="s">
        <v>475</v>
      </c>
      <c r="D2224" s="118" t="s">
        <v>19</v>
      </c>
      <c r="E2224" s="135" t="s">
        <v>48</v>
      </c>
      <c r="F2224" s="412">
        <v>1623576</v>
      </c>
      <c r="G2224" s="118">
        <v>176</v>
      </c>
      <c r="H2224" s="91">
        <v>44277</v>
      </c>
      <c r="I2224" s="24">
        <v>176</v>
      </c>
    </row>
    <row r="2225" spans="1:9" x14ac:dyDescent="0.3">
      <c r="A2225" s="370">
        <v>558183</v>
      </c>
      <c r="B2225" s="56">
        <v>700658</v>
      </c>
      <c r="C2225" s="56" t="s">
        <v>475</v>
      </c>
      <c r="D2225" s="56" t="s">
        <v>19</v>
      </c>
      <c r="E2225" s="382" t="s">
        <v>48</v>
      </c>
      <c r="F2225" s="414">
        <v>1623895</v>
      </c>
      <c r="G2225" s="56">
        <v>96</v>
      </c>
      <c r="H2225" s="396">
        <v>44263</v>
      </c>
      <c r="I2225" s="24">
        <v>96</v>
      </c>
    </row>
    <row r="2226" spans="1:9" x14ac:dyDescent="0.3">
      <c r="A2226" s="123">
        <v>558183</v>
      </c>
      <c r="B2226" s="48">
        <v>700658</v>
      </c>
      <c r="C2226" s="48" t="s">
        <v>475</v>
      </c>
      <c r="D2226" s="48" t="s">
        <v>19</v>
      </c>
      <c r="E2226" s="50" t="s">
        <v>48</v>
      </c>
      <c r="F2226" s="433" t="s">
        <v>1933</v>
      </c>
      <c r="G2226" s="48">
        <v>504</v>
      </c>
      <c r="H2226" s="51">
        <v>44277</v>
      </c>
      <c r="I2226" s="9">
        <v>504</v>
      </c>
    </row>
    <row r="2227" spans="1:9" x14ac:dyDescent="0.3">
      <c r="A2227" s="386">
        <v>558183</v>
      </c>
      <c r="B2227" s="37">
        <v>700658</v>
      </c>
      <c r="C2227" s="37" t="s">
        <v>475</v>
      </c>
      <c r="D2227" s="37" t="s">
        <v>19</v>
      </c>
      <c r="E2227" s="388" t="s">
        <v>48</v>
      </c>
      <c r="F2227" s="420" t="s">
        <v>1934</v>
      </c>
      <c r="G2227" s="37">
        <v>36</v>
      </c>
      <c r="H2227" s="39">
        <v>44277</v>
      </c>
      <c r="I2227" s="9">
        <v>36</v>
      </c>
    </row>
    <row r="2228" spans="1:9" x14ac:dyDescent="0.3">
      <c r="A2228" s="123">
        <v>558183</v>
      </c>
      <c r="B2228" s="48">
        <v>700658</v>
      </c>
      <c r="C2228" s="48" t="s">
        <v>475</v>
      </c>
      <c r="D2228" s="454" t="s">
        <v>19</v>
      </c>
      <c r="E2228" s="455" t="s">
        <v>48</v>
      </c>
      <c r="F2228" s="456" t="s">
        <v>1935</v>
      </c>
      <c r="G2228" s="454">
        <v>252</v>
      </c>
      <c r="H2228" s="11">
        <v>44306</v>
      </c>
      <c r="I2228" s="9">
        <v>252</v>
      </c>
    </row>
    <row r="2229" spans="1:9" x14ac:dyDescent="0.3">
      <c r="A2229" s="370">
        <v>558183</v>
      </c>
      <c r="B2229" s="56">
        <v>700658</v>
      </c>
      <c r="C2229" s="56" t="s">
        <v>475</v>
      </c>
      <c r="D2229" s="56" t="s">
        <v>306</v>
      </c>
      <c r="E2229" s="372" t="s">
        <v>1818</v>
      </c>
      <c r="F2229" s="453">
        <v>1623698</v>
      </c>
      <c r="G2229" s="371">
        <v>120</v>
      </c>
      <c r="H2229" s="401">
        <v>44291</v>
      </c>
      <c r="I2229" s="24">
        <v>120</v>
      </c>
    </row>
    <row r="2230" spans="1:9" x14ac:dyDescent="0.3">
      <c r="A2230" s="386">
        <v>558183</v>
      </c>
      <c r="B2230" s="37">
        <v>700658</v>
      </c>
      <c r="C2230" s="37" t="s">
        <v>475</v>
      </c>
      <c r="D2230" s="9" t="s">
        <v>13</v>
      </c>
      <c r="E2230" s="15" t="s">
        <v>1818</v>
      </c>
      <c r="F2230" s="322" t="s">
        <v>1936</v>
      </c>
      <c r="G2230" s="9">
        <v>1388</v>
      </c>
      <c r="H2230" s="304">
        <v>44312</v>
      </c>
      <c r="I2230" s="9">
        <v>1434</v>
      </c>
    </row>
    <row r="2231" spans="1:9" x14ac:dyDescent="0.3">
      <c r="A2231" s="370">
        <v>558183</v>
      </c>
      <c r="B2231" s="56">
        <v>700658</v>
      </c>
      <c r="C2231" s="56" t="s">
        <v>475</v>
      </c>
      <c r="D2231" s="24" t="s">
        <v>13</v>
      </c>
      <c r="E2231" s="25" t="s">
        <v>1818</v>
      </c>
      <c r="F2231" s="457" t="s">
        <v>1937</v>
      </c>
      <c r="G2231" s="24">
        <v>680</v>
      </c>
      <c r="H2231" s="458">
        <v>44298</v>
      </c>
      <c r="I2231" s="24">
        <v>714</v>
      </c>
    </row>
    <row r="2232" spans="1:9" x14ac:dyDescent="0.3">
      <c r="A2232" s="370">
        <v>558183</v>
      </c>
      <c r="B2232" s="56">
        <v>700658</v>
      </c>
      <c r="C2232" s="56" t="s">
        <v>475</v>
      </c>
      <c r="D2232" s="24" t="s">
        <v>481</v>
      </c>
      <c r="E2232" s="25" t="s">
        <v>1818</v>
      </c>
      <c r="F2232" s="457" t="s">
        <v>1938</v>
      </c>
      <c r="G2232" s="24">
        <v>78</v>
      </c>
      <c r="H2232" s="458">
        <v>44301</v>
      </c>
      <c r="I2232" s="24">
        <v>81</v>
      </c>
    </row>
    <row r="2233" spans="1:9" x14ac:dyDescent="0.3">
      <c r="A2233" s="370">
        <v>558183</v>
      </c>
      <c r="B2233" s="56">
        <v>700658</v>
      </c>
      <c r="C2233" s="56" t="s">
        <v>475</v>
      </c>
      <c r="D2233" s="24" t="s">
        <v>481</v>
      </c>
      <c r="E2233" s="25" t="s">
        <v>1818</v>
      </c>
      <c r="F2233" s="457" t="s">
        <v>1939</v>
      </c>
      <c r="G2233" s="24">
        <v>138</v>
      </c>
      <c r="H2233" s="458">
        <v>44301</v>
      </c>
      <c r="I2233" s="24">
        <v>144</v>
      </c>
    </row>
    <row r="2234" spans="1:9" x14ac:dyDescent="0.3">
      <c r="A2234" s="386">
        <v>558203</v>
      </c>
      <c r="B2234" s="37">
        <v>700661</v>
      </c>
      <c r="C2234" s="37" t="s">
        <v>475</v>
      </c>
      <c r="D2234" s="37" t="s">
        <v>481</v>
      </c>
      <c r="E2234" s="388" t="s">
        <v>1818</v>
      </c>
      <c r="F2234" s="37" t="s">
        <v>1940</v>
      </c>
      <c r="G2234" s="37">
        <v>100</v>
      </c>
      <c r="H2234" s="39">
        <v>44273</v>
      </c>
      <c r="I2234" s="9">
        <v>104</v>
      </c>
    </row>
    <row r="2235" spans="1:9" x14ac:dyDescent="0.3">
      <c r="A2235" s="386">
        <v>558203</v>
      </c>
      <c r="B2235" s="37">
        <v>700661</v>
      </c>
      <c r="C2235" s="37" t="s">
        <v>475</v>
      </c>
      <c r="D2235" s="37" t="s">
        <v>481</v>
      </c>
      <c r="E2235" s="388" t="s">
        <v>1818</v>
      </c>
      <c r="F2235" s="37" t="s">
        <v>1941</v>
      </c>
      <c r="G2235" s="37">
        <v>328</v>
      </c>
      <c r="H2235" s="39">
        <v>44284</v>
      </c>
      <c r="I2235" s="9">
        <v>343</v>
      </c>
    </row>
    <row r="2236" spans="1:9" x14ac:dyDescent="0.3">
      <c r="A2236" s="386">
        <v>558203</v>
      </c>
      <c r="B2236" s="37">
        <v>700661</v>
      </c>
      <c r="C2236" s="37" t="s">
        <v>475</v>
      </c>
      <c r="D2236" s="37" t="s">
        <v>481</v>
      </c>
      <c r="E2236" s="388" t="s">
        <v>1819</v>
      </c>
      <c r="F2236" s="37" t="s">
        <v>1942</v>
      </c>
      <c r="G2236" s="37">
        <v>115</v>
      </c>
      <c r="H2236" s="39">
        <v>44273</v>
      </c>
      <c r="I2236" s="9">
        <v>120</v>
      </c>
    </row>
    <row r="2237" spans="1:9" x14ac:dyDescent="0.3">
      <c r="A2237" s="386">
        <v>558203</v>
      </c>
      <c r="B2237" s="37">
        <v>700661</v>
      </c>
      <c r="C2237" s="37" t="s">
        <v>475</v>
      </c>
      <c r="D2237" s="37" t="s">
        <v>481</v>
      </c>
      <c r="E2237" s="388" t="s">
        <v>1819</v>
      </c>
      <c r="F2237" s="37" t="s">
        <v>1943</v>
      </c>
      <c r="G2237" s="37">
        <v>932</v>
      </c>
      <c r="H2237" s="39">
        <v>44284</v>
      </c>
      <c r="I2237" s="9">
        <v>969</v>
      </c>
    </row>
    <row r="2238" spans="1:9" x14ac:dyDescent="0.3">
      <c r="A2238" s="370">
        <v>558203</v>
      </c>
      <c r="B2238" s="56">
        <v>700661</v>
      </c>
      <c r="C2238" s="56" t="s">
        <v>475</v>
      </c>
      <c r="D2238" s="56" t="s">
        <v>13</v>
      </c>
      <c r="E2238" s="382" t="s">
        <v>1818</v>
      </c>
      <c r="F2238" s="385" t="s">
        <v>1944</v>
      </c>
      <c r="G2238" s="56">
        <v>3779</v>
      </c>
      <c r="H2238" s="401">
        <v>44286</v>
      </c>
      <c r="I2238" s="24">
        <v>3962</v>
      </c>
    </row>
    <row r="2239" spans="1:9" x14ac:dyDescent="0.3">
      <c r="A2239" s="403">
        <v>558203</v>
      </c>
      <c r="B2239" s="397">
        <v>700661</v>
      </c>
      <c r="C2239" s="397" t="s">
        <v>475</v>
      </c>
      <c r="D2239" s="397" t="s">
        <v>13</v>
      </c>
      <c r="E2239" s="398" t="s">
        <v>1818</v>
      </c>
      <c r="F2239" s="399" t="s">
        <v>1945</v>
      </c>
      <c r="G2239" s="397">
        <v>1116</v>
      </c>
      <c r="H2239" s="402">
        <v>44270</v>
      </c>
      <c r="I2239" s="330">
        <v>1168</v>
      </c>
    </row>
    <row r="2240" spans="1:9" x14ac:dyDescent="0.3">
      <c r="A2240" s="370">
        <v>558203</v>
      </c>
      <c r="B2240" s="56">
        <v>700661</v>
      </c>
      <c r="C2240" s="56" t="s">
        <v>475</v>
      </c>
      <c r="D2240" s="56" t="s">
        <v>13</v>
      </c>
      <c r="E2240" s="382" t="s">
        <v>1818</v>
      </c>
      <c r="F2240" s="385" t="s">
        <v>1946</v>
      </c>
      <c r="G2240" s="56">
        <v>1831</v>
      </c>
      <c r="H2240" s="401">
        <v>44291</v>
      </c>
      <c r="I2240" s="24">
        <v>1916</v>
      </c>
    </row>
    <row r="2241" spans="1:9" x14ac:dyDescent="0.3">
      <c r="A2241" s="403">
        <v>558203</v>
      </c>
      <c r="B2241" s="397">
        <v>700661</v>
      </c>
      <c r="C2241" s="397" t="s">
        <v>475</v>
      </c>
      <c r="D2241" s="397" t="s">
        <v>13</v>
      </c>
      <c r="E2241" s="398" t="s">
        <v>1819</v>
      </c>
      <c r="F2241" s="399" t="s">
        <v>1947</v>
      </c>
      <c r="G2241" s="397">
        <v>3038</v>
      </c>
      <c r="H2241" s="400">
        <v>44270</v>
      </c>
      <c r="I2241" s="330">
        <v>3190</v>
      </c>
    </row>
    <row r="2242" spans="1:9" x14ac:dyDescent="0.3">
      <c r="A2242" s="370">
        <v>558203</v>
      </c>
      <c r="B2242" s="56">
        <v>700661</v>
      </c>
      <c r="C2242" s="56" t="s">
        <v>475</v>
      </c>
      <c r="D2242" s="56" t="s">
        <v>13</v>
      </c>
      <c r="E2242" s="382" t="s">
        <v>1819</v>
      </c>
      <c r="F2242" s="385" t="s">
        <v>1948</v>
      </c>
      <c r="G2242" s="56">
        <v>6702</v>
      </c>
      <c r="H2242" s="401">
        <v>44286</v>
      </c>
      <c r="I2242" s="24">
        <v>7038</v>
      </c>
    </row>
    <row r="2243" spans="1:9" x14ac:dyDescent="0.3">
      <c r="A2243" s="370">
        <v>558203</v>
      </c>
      <c r="B2243" s="56">
        <v>700661</v>
      </c>
      <c r="C2243" s="56" t="s">
        <v>475</v>
      </c>
      <c r="D2243" s="56" t="s">
        <v>13</v>
      </c>
      <c r="E2243" s="382" t="s">
        <v>1819</v>
      </c>
      <c r="F2243" s="56" t="s">
        <v>1949</v>
      </c>
      <c r="G2243" s="56">
        <v>3256</v>
      </c>
      <c r="H2243" s="401">
        <v>44291</v>
      </c>
      <c r="I2243" s="24">
        <v>3420</v>
      </c>
    </row>
    <row r="2244" spans="1:9" x14ac:dyDescent="0.3">
      <c r="A2244" s="370">
        <v>558203</v>
      </c>
      <c r="B2244" s="56">
        <v>700661</v>
      </c>
      <c r="C2244" s="56" t="s">
        <v>475</v>
      </c>
      <c r="D2244" s="56" t="s">
        <v>306</v>
      </c>
      <c r="E2244" s="382" t="s">
        <v>48</v>
      </c>
      <c r="F2244" s="414">
        <v>1623570</v>
      </c>
      <c r="G2244" s="56">
        <v>713</v>
      </c>
      <c r="H2244" s="401">
        <v>44291</v>
      </c>
      <c r="I2244" s="24">
        <v>714</v>
      </c>
    </row>
    <row r="2245" spans="1:9" x14ac:dyDescent="0.3">
      <c r="A2245" s="370">
        <v>558203</v>
      </c>
      <c r="B2245" s="56">
        <v>700661</v>
      </c>
      <c r="C2245" s="56" t="s">
        <v>475</v>
      </c>
      <c r="D2245" s="56" t="s">
        <v>306</v>
      </c>
      <c r="E2245" s="382" t="s">
        <v>48</v>
      </c>
      <c r="F2245" s="414">
        <v>1623893</v>
      </c>
      <c r="G2245" s="56">
        <v>477</v>
      </c>
      <c r="H2245" s="401">
        <v>44277</v>
      </c>
      <c r="I2245" s="24">
        <v>477</v>
      </c>
    </row>
    <row r="2246" spans="1:9" x14ac:dyDescent="0.3">
      <c r="A2246" s="386">
        <v>558203</v>
      </c>
      <c r="B2246" s="37">
        <v>700661</v>
      </c>
      <c r="C2246" s="37" t="s">
        <v>475</v>
      </c>
      <c r="D2246" s="37" t="s">
        <v>306</v>
      </c>
      <c r="E2246" s="388" t="s">
        <v>48</v>
      </c>
      <c r="F2246" s="420">
        <v>1624173</v>
      </c>
      <c r="G2246" s="37">
        <v>598</v>
      </c>
      <c r="H2246" s="39">
        <v>44284</v>
      </c>
      <c r="I2246" s="9">
        <v>598</v>
      </c>
    </row>
    <row r="2247" spans="1:9" x14ac:dyDescent="0.3">
      <c r="A2247" s="386">
        <v>558203</v>
      </c>
      <c r="B2247" s="37">
        <v>700661</v>
      </c>
      <c r="C2247" s="37" t="s">
        <v>475</v>
      </c>
      <c r="D2247" s="37" t="s">
        <v>19</v>
      </c>
      <c r="E2247" s="388" t="s">
        <v>48</v>
      </c>
      <c r="F2247" s="420">
        <v>1623561</v>
      </c>
      <c r="G2247" s="37">
        <v>348</v>
      </c>
      <c r="H2247" s="39">
        <v>44284</v>
      </c>
      <c r="I2247" s="9">
        <v>348</v>
      </c>
    </row>
    <row r="2248" spans="1:9" x14ac:dyDescent="0.3">
      <c r="A2248" s="370">
        <v>558203</v>
      </c>
      <c r="B2248" s="56">
        <v>700661</v>
      </c>
      <c r="C2248" s="56" t="s">
        <v>475</v>
      </c>
      <c r="D2248" s="56" t="s">
        <v>19</v>
      </c>
      <c r="E2248" s="382" t="s">
        <v>48</v>
      </c>
      <c r="F2248" s="414">
        <v>1623892</v>
      </c>
      <c r="G2248" s="56">
        <v>261</v>
      </c>
      <c r="H2248" s="401">
        <v>44277</v>
      </c>
      <c r="I2248" s="24">
        <v>261</v>
      </c>
    </row>
    <row r="2249" spans="1:9" x14ac:dyDescent="0.3">
      <c r="A2249" s="386">
        <v>558203</v>
      </c>
      <c r="B2249" s="37">
        <v>700661</v>
      </c>
      <c r="C2249" s="37" t="s">
        <v>475</v>
      </c>
      <c r="D2249" s="37" t="s">
        <v>19</v>
      </c>
      <c r="E2249" s="388" t="s">
        <v>48</v>
      </c>
      <c r="F2249" s="420">
        <v>1624172</v>
      </c>
      <c r="G2249" s="37">
        <v>320</v>
      </c>
      <c r="H2249" s="39">
        <v>44284</v>
      </c>
      <c r="I2249" s="9">
        <v>320</v>
      </c>
    </row>
    <row r="2250" spans="1:9" x14ac:dyDescent="0.3">
      <c r="A2250" s="386">
        <v>558203</v>
      </c>
      <c r="B2250" s="37">
        <v>700661</v>
      </c>
      <c r="C2250" s="37" t="s">
        <v>475</v>
      </c>
      <c r="D2250" s="37" t="s">
        <v>19</v>
      </c>
      <c r="E2250" s="388" t="s">
        <v>48</v>
      </c>
      <c r="F2250" s="420" t="s">
        <v>1950</v>
      </c>
      <c r="G2250" s="37">
        <v>9</v>
      </c>
      <c r="H2250" s="39">
        <v>44284</v>
      </c>
      <c r="I2250" s="9">
        <v>9</v>
      </c>
    </row>
    <row r="2251" spans="1:9" x14ac:dyDescent="0.3">
      <c r="A2251" s="370">
        <v>558203</v>
      </c>
      <c r="B2251" s="56">
        <v>700661</v>
      </c>
      <c r="C2251" s="56" t="s">
        <v>475</v>
      </c>
      <c r="D2251" s="56" t="s">
        <v>19</v>
      </c>
      <c r="E2251" s="382" t="s">
        <v>48</v>
      </c>
      <c r="F2251" s="414" t="s">
        <v>1951</v>
      </c>
      <c r="G2251" s="56">
        <v>42</v>
      </c>
      <c r="H2251" s="401">
        <v>44289</v>
      </c>
      <c r="I2251" s="24">
        <v>42</v>
      </c>
    </row>
    <row r="2252" spans="1:9" x14ac:dyDescent="0.3">
      <c r="A2252" s="370">
        <v>558203</v>
      </c>
      <c r="B2252" s="56">
        <v>700661</v>
      </c>
      <c r="C2252" s="56" t="s">
        <v>475</v>
      </c>
      <c r="D2252" s="56" t="s">
        <v>19</v>
      </c>
      <c r="E2252" s="382" t="s">
        <v>48</v>
      </c>
      <c r="F2252" s="414" t="s">
        <v>1952</v>
      </c>
      <c r="G2252" s="56">
        <v>14</v>
      </c>
      <c r="H2252" s="401">
        <v>44291</v>
      </c>
      <c r="I2252" s="24">
        <v>14</v>
      </c>
    </row>
    <row r="2253" spans="1:9" x14ac:dyDescent="0.3">
      <c r="A2253" s="370">
        <v>558203</v>
      </c>
      <c r="B2253" s="56">
        <v>700661</v>
      </c>
      <c r="C2253" s="56" t="s">
        <v>475</v>
      </c>
      <c r="D2253" s="56" t="s">
        <v>19</v>
      </c>
      <c r="E2253" s="382" t="s">
        <v>48</v>
      </c>
      <c r="F2253" s="414" t="s">
        <v>1953</v>
      </c>
      <c r="G2253" s="56">
        <v>36</v>
      </c>
      <c r="H2253" s="401">
        <v>44287</v>
      </c>
      <c r="I2253" s="24">
        <v>36</v>
      </c>
    </row>
    <row r="2254" spans="1:9" x14ac:dyDescent="0.3">
      <c r="A2254" s="370">
        <v>558203</v>
      </c>
      <c r="B2254" s="56">
        <v>700661</v>
      </c>
      <c r="C2254" s="56" t="s">
        <v>475</v>
      </c>
      <c r="D2254" s="56" t="s">
        <v>19</v>
      </c>
      <c r="E2254" s="382" t="s">
        <v>48</v>
      </c>
      <c r="F2254" s="414" t="s">
        <v>1954</v>
      </c>
      <c r="G2254" s="56">
        <v>18</v>
      </c>
      <c r="H2254" s="401">
        <v>44295</v>
      </c>
      <c r="I2254" s="24">
        <v>18</v>
      </c>
    </row>
    <row r="2255" spans="1:9" x14ac:dyDescent="0.3">
      <c r="A2255" s="370">
        <v>558203</v>
      </c>
      <c r="B2255" s="56">
        <v>700661</v>
      </c>
      <c r="C2255" s="56" t="s">
        <v>475</v>
      </c>
      <c r="D2255" s="56" t="s">
        <v>19</v>
      </c>
      <c r="E2255" s="382" t="s">
        <v>48</v>
      </c>
      <c r="F2255" s="414" t="s">
        <v>1955</v>
      </c>
      <c r="G2255" s="56">
        <v>42</v>
      </c>
      <c r="H2255" s="401">
        <v>44296</v>
      </c>
      <c r="I2255" s="24">
        <v>42</v>
      </c>
    </row>
    <row r="2256" spans="1:9" x14ac:dyDescent="0.3">
      <c r="A2256" s="370">
        <v>558203</v>
      </c>
      <c r="B2256" s="56">
        <v>700661</v>
      </c>
      <c r="C2256" s="56" t="s">
        <v>475</v>
      </c>
      <c r="D2256" s="56" t="s">
        <v>19</v>
      </c>
      <c r="E2256" s="382" t="s">
        <v>48</v>
      </c>
      <c r="F2256" s="414" t="s">
        <v>1956</v>
      </c>
      <c r="G2256" s="385">
        <v>11</v>
      </c>
      <c r="H2256" s="401">
        <v>44298</v>
      </c>
      <c r="I2256" s="24">
        <v>11</v>
      </c>
    </row>
    <row r="2257" spans="1:9" x14ac:dyDescent="0.3">
      <c r="A2257" s="370">
        <v>558203</v>
      </c>
      <c r="B2257" s="56">
        <v>700661</v>
      </c>
      <c r="C2257" s="56" t="s">
        <v>475</v>
      </c>
      <c r="D2257" s="56" t="s">
        <v>19</v>
      </c>
      <c r="E2257" s="382" t="s">
        <v>48</v>
      </c>
      <c r="F2257" s="414" t="s">
        <v>1957</v>
      </c>
      <c r="G2257" s="385">
        <v>808</v>
      </c>
      <c r="H2257" s="401">
        <v>44298</v>
      </c>
      <c r="I2257" s="24">
        <v>808</v>
      </c>
    </row>
    <row r="2258" spans="1:9" x14ac:dyDescent="0.3">
      <c r="A2258" s="370">
        <v>558203</v>
      </c>
      <c r="B2258" s="56">
        <v>700661</v>
      </c>
      <c r="C2258" s="56" t="s">
        <v>475</v>
      </c>
      <c r="D2258" s="56" t="s">
        <v>19</v>
      </c>
      <c r="E2258" s="382" t="s">
        <v>48</v>
      </c>
      <c r="F2258" s="414" t="s">
        <v>1958</v>
      </c>
      <c r="G2258" s="385">
        <v>18</v>
      </c>
      <c r="H2258" s="401">
        <v>44298</v>
      </c>
      <c r="I2258" s="24">
        <v>18</v>
      </c>
    </row>
    <row r="2259" spans="1:9" x14ac:dyDescent="0.3">
      <c r="A2259" s="370">
        <v>558203</v>
      </c>
      <c r="B2259" s="56">
        <v>700661</v>
      </c>
      <c r="C2259" s="56" t="s">
        <v>475</v>
      </c>
      <c r="D2259" s="56" t="s">
        <v>306</v>
      </c>
      <c r="E2259" s="382" t="s">
        <v>1818</v>
      </c>
      <c r="F2259" s="414">
        <v>1623701</v>
      </c>
      <c r="G2259" s="56">
        <v>117</v>
      </c>
      <c r="H2259" s="401">
        <v>44291</v>
      </c>
      <c r="I2259" s="24">
        <v>117</v>
      </c>
    </row>
    <row r="2260" spans="1:9" x14ac:dyDescent="0.3">
      <c r="A2260" s="386">
        <v>558203</v>
      </c>
      <c r="B2260" s="37">
        <v>700661</v>
      </c>
      <c r="C2260" s="37" t="s">
        <v>475</v>
      </c>
      <c r="D2260" s="37" t="s">
        <v>13</v>
      </c>
      <c r="E2260" s="388" t="s">
        <v>1818</v>
      </c>
      <c r="F2260" s="421" t="s">
        <v>1959</v>
      </c>
      <c r="G2260" s="37">
        <v>239</v>
      </c>
      <c r="H2260" s="422">
        <v>44312</v>
      </c>
      <c r="I2260" s="9">
        <v>251</v>
      </c>
    </row>
    <row r="2261" spans="1:9" x14ac:dyDescent="0.3">
      <c r="A2261" s="370">
        <v>558203</v>
      </c>
      <c r="B2261" s="56">
        <v>700661</v>
      </c>
      <c r="C2261" s="56" t="s">
        <v>475</v>
      </c>
      <c r="D2261" s="56" t="s">
        <v>481</v>
      </c>
      <c r="E2261" s="382" t="s">
        <v>1819</v>
      </c>
      <c r="F2261" s="459" t="s">
        <v>1960</v>
      </c>
      <c r="G2261" s="56">
        <v>510</v>
      </c>
      <c r="H2261" s="460">
        <v>44301</v>
      </c>
      <c r="I2261" s="24">
        <v>532</v>
      </c>
    </row>
    <row r="2262" spans="1:9" x14ac:dyDescent="0.3">
      <c r="A2262" s="370">
        <v>558203</v>
      </c>
      <c r="B2262" s="56">
        <v>700661</v>
      </c>
      <c r="C2262" s="56" t="s">
        <v>475</v>
      </c>
      <c r="D2262" s="56" t="s">
        <v>481</v>
      </c>
      <c r="E2262" s="382" t="s">
        <v>1818</v>
      </c>
      <c r="F2262" s="459" t="s">
        <v>1961</v>
      </c>
      <c r="G2262" s="56">
        <v>180</v>
      </c>
      <c r="H2262" s="460">
        <v>44301</v>
      </c>
      <c r="I2262" s="24">
        <v>187</v>
      </c>
    </row>
    <row r="2263" spans="1:9" x14ac:dyDescent="0.3">
      <c r="A2263" s="370">
        <v>558203</v>
      </c>
      <c r="B2263" s="56">
        <v>700661</v>
      </c>
      <c r="C2263" s="56" t="s">
        <v>475</v>
      </c>
      <c r="D2263" s="56" t="s">
        <v>481</v>
      </c>
      <c r="E2263" s="382" t="s">
        <v>1818</v>
      </c>
      <c r="F2263" s="459" t="s">
        <v>1962</v>
      </c>
      <c r="G2263" s="56">
        <v>130</v>
      </c>
      <c r="H2263" s="460">
        <v>44301</v>
      </c>
      <c r="I2263" s="24">
        <v>136</v>
      </c>
    </row>
    <row r="2264" spans="1:9" x14ac:dyDescent="0.3">
      <c r="A2264" s="386">
        <v>558203</v>
      </c>
      <c r="B2264" s="37">
        <v>700950</v>
      </c>
      <c r="C2264" s="37" t="s">
        <v>503</v>
      </c>
      <c r="D2264" s="37" t="s">
        <v>481</v>
      </c>
      <c r="E2264" s="388" t="s">
        <v>1818</v>
      </c>
      <c r="F2264" s="387" t="s">
        <v>1963</v>
      </c>
      <c r="G2264" s="37">
        <v>166</v>
      </c>
      <c r="H2264" s="39">
        <v>44284</v>
      </c>
      <c r="I2264" s="9">
        <v>174</v>
      </c>
    </row>
    <row r="2265" spans="1:9" x14ac:dyDescent="0.3">
      <c r="A2265" s="386">
        <v>558203</v>
      </c>
      <c r="B2265" s="37">
        <v>700950</v>
      </c>
      <c r="C2265" s="37" t="s">
        <v>503</v>
      </c>
      <c r="D2265" s="37" t="s">
        <v>481</v>
      </c>
      <c r="E2265" s="388" t="s">
        <v>1819</v>
      </c>
      <c r="F2265" s="37" t="s">
        <v>1964</v>
      </c>
      <c r="G2265" s="37">
        <v>200</v>
      </c>
      <c r="H2265" s="39">
        <v>44284</v>
      </c>
      <c r="I2265" s="9">
        <v>208</v>
      </c>
    </row>
    <row r="2266" spans="1:9" x14ac:dyDescent="0.3">
      <c r="A2266" s="370">
        <v>558203</v>
      </c>
      <c r="B2266" s="56">
        <v>700950</v>
      </c>
      <c r="C2266" s="56" t="s">
        <v>503</v>
      </c>
      <c r="D2266" s="56" t="s">
        <v>13</v>
      </c>
      <c r="E2266" s="382" t="s">
        <v>1818</v>
      </c>
      <c r="F2266" s="56" t="s">
        <v>1965</v>
      </c>
      <c r="G2266" s="56">
        <v>374</v>
      </c>
      <c r="H2266" s="401">
        <v>44286</v>
      </c>
      <c r="I2266" s="24">
        <v>390</v>
      </c>
    </row>
    <row r="2267" spans="1:9" x14ac:dyDescent="0.3">
      <c r="A2267" s="403">
        <v>558203</v>
      </c>
      <c r="B2267" s="397">
        <v>700950</v>
      </c>
      <c r="C2267" s="397" t="s">
        <v>503</v>
      </c>
      <c r="D2267" s="397" t="s">
        <v>13</v>
      </c>
      <c r="E2267" s="398" t="s">
        <v>1818</v>
      </c>
      <c r="F2267" s="397" t="s">
        <v>1966</v>
      </c>
      <c r="G2267" s="397">
        <v>100</v>
      </c>
      <c r="H2267" s="400">
        <v>44270</v>
      </c>
      <c r="I2267" s="330">
        <v>104</v>
      </c>
    </row>
    <row r="2268" spans="1:9" x14ac:dyDescent="0.3">
      <c r="A2268" s="403">
        <v>558203</v>
      </c>
      <c r="B2268" s="397">
        <v>700950</v>
      </c>
      <c r="C2268" s="397" t="s">
        <v>503</v>
      </c>
      <c r="D2268" s="397" t="s">
        <v>19</v>
      </c>
      <c r="E2268" s="398" t="s">
        <v>48</v>
      </c>
      <c r="F2268" s="425" t="s">
        <v>1967</v>
      </c>
      <c r="G2268" s="397">
        <v>50</v>
      </c>
      <c r="H2268" s="400">
        <v>44270</v>
      </c>
      <c r="I2268" s="330">
        <v>50</v>
      </c>
    </row>
    <row r="2269" spans="1:9" x14ac:dyDescent="0.3">
      <c r="A2269" s="403">
        <v>558203</v>
      </c>
      <c r="B2269" s="397">
        <v>700950</v>
      </c>
      <c r="C2269" s="397" t="s">
        <v>503</v>
      </c>
      <c r="D2269" s="397" t="s">
        <v>19</v>
      </c>
      <c r="E2269" s="398" t="s">
        <v>48</v>
      </c>
      <c r="F2269" s="425" t="s">
        <v>1968</v>
      </c>
      <c r="G2269" s="397">
        <v>12</v>
      </c>
      <c r="H2269" s="400">
        <v>44270</v>
      </c>
      <c r="I2269" s="330">
        <v>12</v>
      </c>
    </row>
    <row r="2270" spans="1:9" x14ac:dyDescent="0.3">
      <c r="A2270" s="386">
        <v>558203</v>
      </c>
      <c r="B2270" s="37">
        <v>700950</v>
      </c>
      <c r="C2270" s="37" t="s">
        <v>503</v>
      </c>
      <c r="D2270" s="37" t="s">
        <v>19</v>
      </c>
      <c r="E2270" s="388" t="s">
        <v>48</v>
      </c>
      <c r="F2270" s="420" t="s">
        <v>1969</v>
      </c>
      <c r="G2270" s="37">
        <v>380</v>
      </c>
      <c r="H2270" s="39">
        <v>44277</v>
      </c>
      <c r="I2270" s="9">
        <v>380</v>
      </c>
    </row>
    <row r="2271" spans="1:9" x14ac:dyDescent="0.3">
      <c r="A2271" s="386">
        <v>558203</v>
      </c>
      <c r="B2271" s="37">
        <v>700950</v>
      </c>
      <c r="C2271" s="37" t="s">
        <v>503</v>
      </c>
      <c r="D2271" s="37" t="s">
        <v>19</v>
      </c>
      <c r="E2271" s="388" t="s">
        <v>48</v>
      </c>
      <c r="F2271" s="420" t="s">
        <v>1970</v>
      </c>
      <c r="G2271" s="37">
        <v>12</v>
      </c>
      <c r="H2271" s="39">
        <v>44277</v>
      </c>
      <c r="I2271" s="9">
        <v>12</v>
      </c>
    </row>
    <row r="2272" spans="1:9" x14ac:dyDescent="0.3">
      <c r="A2272" s="370">
        <v>558203</v>
      </c>
      <c r="B2272" s="56">
        <v>700950</v>
      </c>
      <c r="C2272" s="56" t="s">
        <v>503</v>
      </c>
      <c r="D2272" s="56" t="s">
        <v>13</v>
      </c>
      <c r="E2272" s="382" t="s">
        <v>1818</v>
      </c>
      <c r="F2272" s="459" t="s">
        <v>1971</v>
      </c>
      <c r="G2272" s="56">
        <v>114</v>
      </c>
      <c r="H2272" s="460">
        <v>44298</v>
      </c>
      <c r="I2272" s="24">
        <v>118</v>
      </c>
    </row>
    <row r="2273" spans="1:9" ht="28.8" x14ac:dyDescent="0.3">
      <c r="A2273" s="123" t="s">
        <v>1972</v>
      </c>
      <c r="B2273" s="48">
        <v>741330</v>
      </c>
      <c r="C2273" s="48" t="s">
        <v>475</v>
      </c>
      <c r="D2273" s="48" t="s">
        <v>13</v>
      </c>
      <c r="E2273" s="50" t="s">
        <v>1818</v>
      </c>
      <c r="F2273" s="461" t="s">
        <v>1973</v>
      </c>
      <c r="G2273" s="48">
        <v>1277</v>
      </c>
      <c r="H2273" s="51">
        <v>44272</v>
      </c>
      <c r="I2273" s="9">
        <v>1307</v>
      </c>
    </row>
    <row r="2274" spans="1:9" ht="28.8" x14ac:dyDescent="0.3">
      <c r="A2274" s="403" t="s">
        <v>1972</v>
      </c>
      <c r="B2274" s="397">
        <v>741330</v>
      </c>
      <c r="C2274" s="397" t="s">
        <v>475</v>
      </c>
      <c r="D2274" s="397" t="s">
        <v>481</v>
      </c>
      <c r="E2274" s="398" t="s">
        <v>1818</v>
      </c>
      <c r="F2274" s="330" t="s">
        <v>1974</v>
      </c>
      <c r="G2274" s="397">
        <v>103</v>
      </c>
      <c r="H2274" s="400">
        <v>44270</v>
      </c>
      <c r="I2274" s="330">
        <v>106</v>
      </c>
    </row>
    <row r="2275" spans="1:9" x14ac:dyDescent="0.3">
      <c r="A2275" s="24">
        <v>432735</v>
      </c>
      <c r="B2275" s="26">
        <v>425425</v>
      </c>
      <c r="C2275" s="26" t="s">
        <v>475</v>
      </c>
      <c r="D2275" s="24" t="s">
        <v>481</v>
      </c>
      <c r="E2275" s="60" t="s">
        <v>1975</v>
      </c>
      <c r="F2275" s="358">
        <v>116</v>
      </c>
      <c r="G2275" s="27">
        <v>43475</v>
      </c>
      <c r="H2275" s="27">
        <v>43469</v>
      </c>
      <c r="I2275" s="286">
        <v>116</v>
      </c>
    </row>
    <row r="2276" spans="1:9" x14ac:dyDescent="0.3">
      <c r="A2276" s="24">
        <v>432735</v>
      </c>
      <c r="B2276" s="26">
        <v>425425</v>
      </c>
      <c r="C2276" s="26" t="s">
        <v>475</v>
      </c>
      <c r="D2276" s="24" t="s">
        <v>13</v>
      </c>
      <c r="E2276" s="60" t="s">
        <v>1976</v>
      </c>
      <c r="F2276" s="358">
        <v>188</v>
      </c>
      <c r="G2276" s="27">
        <v>43482</v>
      </c>
      <c r="H2276" s="27">
        <v>43476</v>
      </c>
      <c r="I2276" s="286">
        <v>188</v>
      </c>
    </row>
    <row r="2277" spans="1:9" x14ac:dyDescent="0.3">
      <c r="A2277" s="24">
        <v>432735</v>
      </c>
      <c r="B2277" s="26">
        <v>425425</v>
      </c>
      <c r="C2277" s="26" t="s">
        <v>475</v>
      </c>
      <c r="D2277" s="24" t="s">
        <v>13</v>
      </c>
      <c r="E2277" s="60" t="s">
        <v>1977</v>
      </c>
      <c r="F2277" s="358">
        <v>4109</v>
      </c>
      <c r="G2277" s="27">
        <v>43482</v>
      </c>
      <c r="H2277" s="27">
        <v>43476</v>
      </c>
      <c r="I2277" s="286">
        <v>4176</v>
      </c>
    </row>
    <row r="2278" spans="1:9" x14ac:dyDescent="0.3">
      <c r="A2278" s="24">
        <v>432735</v>
      </c>
      <c r="B2278" s="26">
        <v>425425</v>
      </c>
      <c r="C2278" s="26" t="s">
        <v>475</v>
      </c>
      <c r="D2278" s="24" t="s">
        <v>13</v>
      </c>
      <c r="E2278" s="60" t="s">
        <v>1978</v>
      </c>
      <c r="F2278" s="358">
        <v>3632</v>
      </c>
      <c r="G2278" s="27">
        <v>43485</v>
      </c>
      <c r="H2278" s="27">
        <v>43481</v>
      </c>
      <c r="I2278" s="286">
        <v>3813</v>
      </c>
    </row>
    <row r="2279" spans="1:9" x14ac:dyDescent="0.3">
      <c r="A2279" s="24">
        <v>432735</v>
      </c>
      <c r="B2279" s="26">
        <v>425425</v>
      </c>
      <c r="C2279" s="26" t="s">
        <v>475</v>
      </c>
      <c r="D2279" s="24" t="s">
        <v>13</v>
      </c>
      <c r="E2279" s="60" t="s">
        <v>1979</v>
      </c>
      <c r="F2279" s="358">
        <v>2733</v>
      </c>
      <c r="G2279" s="27">
        <v>43485</v>
      </c>
      <c r="H2279" s="27">
        <v>43481</v>
      </c>
      <c r="I2279" s="286">
        <v>2868</v>
      </c>
    </row>
    <row r="2280" spans="1:9" x14ac:dyDescent="0.3">
      <c r="A2280" s="24">
        <v>432735</v>
      </c>
      <c r="B2280" s="26">
        <v>425425</v>
      </c>
      <c r="C2280" s="26" t="s">
        <v>475</v>
      </c>
      <c r="D2280" s="24" t="s">
        <v>481</v>
      </c>
      <c r="E2280" s="60" t="s">
        <v>1980</v>
      </c>
      <c r="F2280" s="358">
        <v>917</v>
      </c>
      <c r="G2280" s="27">
        <v>43475</v>
      </c>
      <c r="H2280" s="27">
        <v>43469</v>
      </c>
      <c r="I2280" s="286">
        <v>925</v>
      </c>
    </row>
    <row r="2281" spans="1:9" x14ac:dyDescent="0.3">
      <c r="A2281" s="24">
        <v>432735</v>
      </c>
      <c r="B2281" s="26">
        <v>425425</v>
      </c>
      <c r="C2281" s="26" t="s">
        <v>475</v>
      </c>
      <c r="D2281" s="24" t="s">
        <v>481</v>
      </c>
      <c r="E2281" s="88" t="s">
        <v>1981</v>
      </c>
      <c r="F2281" s="312">
        <v>100</v>
      </c>
      <c r="G2281" s="27">
        <v>43503</v>
      </c>
      <c r="H2281" s="27">
        <v>43497</v>
      </c>
      <c r="I2281" s="286">
        <v>102</v>
      </c>
    </row>
    <row r="2282" spans="1:9" x14ac:dyDescent="0.3">
      <c r="A2282" s="24">
        <v>432735</v>
      </c>
      <c r="B2282" s="26">
        <v>425425</v>
      </c>
      <c r="C2282" s="26" t="s">
        <v>475</v>
      </c>
      <c r="D2282" s="24" t="s">
        <v>481</v>
      </c>
      <c r="E2282" s="88" t="s">
        <v>1982</v>
      </c>
      <c r="F2282" s="312">
        <v>184</v>
      </c>
      <c r="G2282" s="27">
        <v>43503</v>
      </c>
      <c r="H2282" s="27">
        <v>43497</v>
      </c>
      <c r="I2282" s="286">
        <v>187</v>
      </c>
    </row>
    <row r="2283" spans="1:9" x14ac:dyDescent="0.3">
      <c r="A2283" s="24">
        <v>432735</v>
      </c>
      <c r="B2283" s="26">
        <v>425425</v>
      </c>
      <c r="C2283" s="26" t="s">
        <v>475</v>
      </c>
      <c r="D2283" s="24" t="s">
        <v>13</v>
      </c>
      <c r="E2283" s="88" t="s">
        <v>1983</v>
      </c>
      <c r="F2283" s="312">
        <v>1070</v>
      </c>
      <c r="G2283" s="27">
        <v>43510</v>
      </c>
      <c r="H2283" s="27">
        <v>43504</v>
      </c>
      <c r="I2283" s="286">
        <v>1088</v>
      </c>
    </row>
    <row r="2284" spans="1:9" x14ac:dyDescent="0.3">
      <c r="A2284" s="24">
        <v>432735</v>
      </c>
      <c r="B2284" s="26">
        <v>425425</v>
      </c>
      <c r="C2284" s="26" t="s">
        <v>475</v>
      </c>
      <c r="D2284" s="24" t="s">
        <v>13</v>
      </c>
      <c r="E2284" s="88" t="s">
        <v>1984</v>
      </c>
      <c r="F2284" s="312">
        <v>1219</v>
      </c>
      <c r="G2284" s="27">
        <v>43513</v>
      </c>
      <c r="H2284" s="27">
        <v>43509</v>
      </c>
      <c r="I2284" s="286">
        <v>1238</v>
      </c>
    </row>
    <row r="2285" spans="1:9" x14ac:dyDescent="0.3">
      <c r="A2285" s="24">
        <v>432735</v>
      </c>
      <c r="B2285" s="26">
        <v>425425</v>
      </c>
      <c r="C2285" s="26" t="s">
        <v>475</v>
      </c>
      <c r="D2285" s="24" t="s">
        <v>13</v>
      </c>
      <c r="E2285" s="88" t="s">
        <v>1985</v>
      </c>
      <c r="F2285" s="312">
        <v>754</v>
      </c>
      <c r="G2285" s="27">
        <v>43513</v>
      </c>
      <c r="H2285" s="27">
        <v>43509</v>
      </c>
      <c r="I2285" s="286">
        <v>771</v>
      </c>
    </row>
    <row r="2286" spans="1:9" x14ac:dyDescent="0.3">
      <c r="A2286" s="24">
        <v>432735</v>
      </c>
      <c r="B2286" s="26">
        <v>425425</v>
      </c>
      <c r="C2286" s="26" t="s">
        <v>475</v>
      </c>
      <c r="D2286" s="24" t="s">
        <v>13</v>
      </c>
      <c r="E2286" s="88" t="s">
        <v>1986</v>
      </c>
      <c r="F2286" s="312">
        <v>782</v>
      </c>
      <c r="G2286" s="27">
        <v>43510</v>
      </c>
      <c r="H2286" s="27">
        <v>43504</v>
      </c>
      <c r="I2286" s="286">
        <v>794</v>
      </c>
    </row>
    <row r="2287" spans="1:9" x14ac:dyDescent="0.3">
      <c r="A2287" s="37">
        <v>432735</v>
      </c>
      <c r="B2287" s="46">
        <v>431090</v>
      </c>
      <c r="C2287" s="46" t="s">
        <v>503</v>
      </c>
      <c r="D2287" s="9" t="s">
        <v>306</v>
      </c>
      <c r="E2287" s="10" t="s">
        <v>1987</v>
      </c>
      <c r="F2287" s="363">
        <v>60</v>
      </c>
      <c r="G2287" s="11">
        <v>43500</v>
      </c>
      <c r="H2287" s="11">
        <v>43494</v>
      </c>
      <c r="I2287" s="286">
        <v>60</v>
      </c>
    </row>
    <row r="2288" spans="1:9" x14ac:dyDescent="0.3">
      <c r="A2288" s="24">
        <v>432735</v>
      </c>
      <c r="B2288" s="26">
        <v>431090</v>
      </c>
      <c r="C2288" s="26" t="s">
        <v>503</v>
      </c>
      <c r="D2288" s="24" t="s">
        <v>13</v>
      </c>
      <c r="E2288" s="323" t="s">
        <v>1988</v>
      </c>
      <c r="F2288" s="358">
        <v>104</v>
      </c>
      <c r="G2288" s="27">
        <v>43482</v>
      </c>
      <c r="H2288" s="27">
        <v>43476</v>
      </c>
      <c r="I2288" s="286">
        <v>108</v>
      </c>
    </row>
    <row r="2289" spans="1:9" x14ac:dyDescent="0.3">
      <c r="A2289" s="24">
        <v>432735</v>
      </c>
      <c r="B2289" s="26">
        <v>431090</v>
      </c>
      <c r="C2289" s="26" t="s">
        <v>503</v>
      </c>
      <c r="D2289" s="24" t="s">
        <v>481</v>
      </c>
      <c r="E2289" s="323" t="s">
        <v>1989</v>
      </c>
      <c r="F2289" s="312">
        <v>100</v>
      </c>
      <c r="G2289" s="27">
        <v>43503</v>
      </c>
      <c r="H2289" s="27">
        <v>43497</v>
      </c>
      <c r="I2289" s="286">
        <v>104</v>
      </c>
    </row>
    <row r="2290" spans="1:9" x14ac:dyDescent="0.3">
      <c r="A2290" s="24">
        <v>432735</v>
      </c>
      <c r="B2290" s="26">
        <v>431090</v>
      </c>
      <c r="C2290" s="26" t="s">
        <v>503</v>
      </c>
      <c r="D2290" s="24" t="s">
        <v>13</v>
      </c>
      <c r="E2290" s="361" t="s">
        <v>1990</v>
      </c>
      <c r="F2290" s="24">
        <v>14</v>
      </c>
      <c r="G2290" s="27">
        <v>43510</v>
      </c>
      <c r="H2290" s="27">
        <v>43504</v>
      </c>
      <c r="I2290" s="286">
        <v>14</v>
      </c>
    </row>
    <row r="2291" spans="1:9" x14ac:dyDescent="0.3">
      <c r="A2291" s="24">
        <v>432735</v>
      </c>
      <c r="B2291" s="26">
        <v>431090</v>
      </c>
      <c r="C2291" s="26" t="s">
        <v>503</v>
      </c>
      <c r="D2291" s="24" t="s">
        <v>13</v>
      </c>
      <c r="E2291" s="361" t="s">
        <v>1991</v>
      </c>
      <c r="F2291" s="24">
        <v>36</v>
      </c>
      <c r="G2291" s="27">
        <v>43513</v>
      </c>
      <c r="H2291" s="27">
        <v>43509</v>
      </c>
      <c r="I2291" s="286">
        <v>36</v>
      </c>
    </row>
    <row r="2292" spans="1:9" x14ac:dyDescent="0.3">
      <c r="A2292" s="24">
        <v>432735</v>
      </c>
      <c r="B2292" s="26">
        <v>431090</v>
      </c>
      <c r="C2292" s="26" t="s">
        <v>503</v>
      </c>
      <c r="D2292" s="24" t="s">
        <v>13</v>
      </c>
      <c r="E2292" s="361" t="s">
        <v>1992</v>
      </c>
      <c r="F2292" s="24">
        <v>50</v>
      </c>
      <c r="G2292" s="27">
        <v>43513</v>
      </c>
      <c r="H2292" s="27">
        <v>43509</v>
      </c>
      <c r="I2292" s="286">
        <v>50</v>
      </c>
    </row>
    <row r="2293" spans="1:9" x14ac:dyDescent="0.3">
      <c r="A2293" s="24">
        <v>432735</v>
      </c>
      <c r="B2293" s="26">
        <v>431090</v>
      </c>
      <c r="C2293" s="26" t="s">
        <v>503</v>
      </c>
      <c r="D2293" s="24" t="s">
        <v>13</v>
      </c>
      <c r="E2293" s="361" t="s">
        <v>1993</v>
      </c>
      <c r="F2293" s="312">
        <v>108</v>
      </c>
      <c r="G2293" s="27">
        <v>43510</v>
      </c>
      <c r="H2293" s="27">
        <v>43504</v>
      </c>
      <c r="I2293" s="286">
        <v>112</v>
      </c>
    </row>
    <row r="2294" spans="1:9" x14ac:dyDescent="0.3">
      <c r="A2294" s="56">
        <v>454496</v>
      </c>
      <c r="B2294" s="375">
        <v>425419</v>
      </c>
      <c r="C2294" s="375" t="s">
        <v>475</v>
      </c>
      <c r="D2294" s="56" t="s">
        <v>19</v>
      </c>
      <c r="E2294" s="462" t="s">
        <v>1994</v>
      </c>
      <c r="F2294" s="56">
        <v>165</v>
      </c>
      <c r="G2294" s="401">
        <v>43487</v>
      </c>
      <c r="H2294" s="27">
        <v>43480</v>
      </c>
      <c r="I2294" s="286">
        <v>165</v>
      </c>
    </row>
    <row r="2295" spans="1:9" x14ac:dyDescent="0.3">
      <c r="A2295" s="24">
        <v>454496</v>
      </c>
      <c r="B2295" s="26">
        <v>425419</v>
      </c>
      <c r="C2295" s="26" t="s">
        <v>475</v>
      </c>
      <c r="D2295" s="24" t="s">
        <v>306</v>
      </c>
      <c r="E2295" s="323" t="s">
        <v>1995</v>
      </c>
      <c r="F2295" s="24">
        <v>75</v>
      </c>
      <c r="G2295" s="27">
        <v>43486</v>
      </c>
      <c r="H2295" s="27">
        <v>43480</v>
      </c>
      <c r="I2295" s="286">
        <v>75</v>
      </c>
    </row>
    <row r="2296" spans="1:9" x14ac:dyDescent="0.3">
      <c r="A2296" s="24">
        <v>454496</v>
      </c>
      <c r="B2296" s="26">
        <v>425419</v>
      </c>
      <c r="C2296" s="26" t="s">
        <v>475</v>
      </c>
      <c r="D2296" s="24" t="s">
        <v>306</v>
      </c>
      <c r="E2296" s="88" t="s">
        <v>1996</v>
      </c>
      <c r="F2296" s="312">
        <v>50</v>
      </c>
      <c r="G2296" s="27">
        <v>43514</v>
      </c>
      <c r="H2296" s="27">
        <v>43509</v>
      </c>
      <c r="I2296" s="286">
        <v>50</v>
      </c>
    </row>
    <row r="2297" spans="1:9" x14ac:dyDescent="0.3">
      <c r="A2297" s="24">
        <v>454496</v>
      </c>
      <c r="B2297" s="26">
        <v>425419</v>
      </c>
      <c r="C2297" s="26" t="s">
        <v>475</v>
      </c>
      <c r="D2297" s="24" t="s">
        <v>19</v>
      </c>
      <c r="E2297" s="25" t="s">
        <v>1997</v>
      </c>
      <c r="F2297" s="26">
        <v>134</v>
      </c>
      <c r="G2297" s="27">
        <v>43486</v>
      </c>
      <c r="H2297" s="27">
        <v>43480</v>
      </c>
      <c r="I2297" s="286">
        <v>134</v>
      </c>
    </row>
    <row r="2298" spans="1:9" x14ac:dyDescent="0.3">
      <c r="A2298" s="24">
        <v>454496</v>
      </c>
      <c r="B2298" s="26">
        <v>425419</v>
      </c>
      <c r="C2298" s="26" t="s">
        <v>475</v>
      </c>
      <c r="D2298" s="24" t="s">
        <v>13</v>
      </c>
      <c r="E2298" s="323" t="s">
        <v>1998</v>
      </c>
      <c r="F2298" s="358">
        <v>2866</v>
      </c>
      <c r="G2298" s="27">
        <v>43482</v>
      </c>
      <c r="H2298" s="27">
        <v>43476</v>
      </c>
      <c r="I2298" s="286">
        <v>2893</v>
      </c>
    </row>
    <row r="2299" spans="1:9" x14ac:dyDescent="0.3">
      <c r="A2299" s="24">
        <v>454496</v>
      </c>
      <c r="B2299" s="26">
        <v>425419</v>
      </c>
      <c r="C2299" s="26" t="s">
        <v>475</v>
      </c>
      <c r="D2299" s="24" t="s">
        <v>13</v>
      </c>
      <c r="E2299" s="323" t="s">
        <v>1999</v>
      </c>
      <c r="F2299" s="358">
        <v>2726</v>
      </c>
      <c r="G2299" s="27">
        <v>43485</v>
      </c>
      <c r="H2299" s="27">
        <v>43481</v>
      </c>
      <c r="I2299" s="286">
        <v>2760</v>
      </c>
    </row>
    <row r="2300" spans="1:9" x14ac:dyDescent="0.3">
      <c r="A2300" s="24">
        <v>454496</v>
      </c>
      <c r="B2300" s="26">
        <v>425419</v>
      </c>
      <c r="C2300" s="26" t="s">
        <v>475</v>
      </c>
      <c r="D2300" s="24" t="s">
        <v>13</v>
      </c>
      <c r="E2300" s="323" t="s">
        <v>2000</v>
      </c>
      <c r="F2300" s="358">
        <v>1914</v>
      </c>
      <c r="G2300" s="27">
        <v>43485</v>
      </c>
      <c r="H2300" s="27">
        <v>43481</v>
      </c>
      <c r="I2300" s="286">
        <v>1932</v>
      </c>
    </row>
    <row r="2301" spans="1:9" x14ac:dyDescent="0.3">
      <c r="A2301" s="24">
        <v>454496</v>
      </c>
      <c r="B2301" s="26">
        <v>425419</v>
      </c>
      <c r="C2301" s="26" t="s">
        <v>475</v>
      </c>
      <c r="D2301" s="24" t="s">
        <v>13</v>
      </c>
      <c r="E2301" s="323" t="s">
        <v>2001</v>
      </c>
      <c r="F2301" s="358">
        <v>2041</v>
      </c>
      <c r="G2301" s="27">
        <v>43482</v>
      </c>
      <c r="H2301" s="27">
        <v>43476</v>
      </c>
      <c r="I2301" s="286">
        <v>2060</v>
      </c>
    </row>
    <row r="2302" spans="1:9" x14ac:dyDescent="0.3">
      <c r="A2302" s="24">
        <v>454496</v>
      </c>
      <c r="B2302" s="26">
        <v>425419</v>
      </c>
      <c r="C2302" s="26" t="s">
        <v>475</v>
      </c>
      <c r="D2302" s="24" t="s">
        <v>481</v>
      </c>
      <c r="E2302" s="323" t="s">
        <v>2002</v>
      </c>
      <c r="F2302" s="358">
        <v>516</v>
      </c>
      <c r="G2302" s="27">
        <v>43475</v>
      </c>
      <c r="H2302" s="27">
        <v>43469</v>
      </c>
      <c r="I2302" s="286">
        <v>519</v>
      </c>
    </row>
    <row r="2303" spans="1:9" x14ac:dyDescent="0.3">
      <c r="A2303" s="24">
        <v>454496</v>
      </c>
      <c r="B2303" s="26">
        <v>425419</v>
      </c>
      <c r="C2303" s="26" t="s">
        <v>475</v>
      </c>
      <c r="D2303" s="24" t="s">
        <v>481</v>
      </c>
      <c r="E2303" s="323" t="s">
        <v>2003</v>
      </c>
      <c r="F2303" s="358">
        <v>135</v>
      </c>
      <c r="G2303" s="27">
        <v>43475</v>
      </c>
      <c r="H2303" s="27">
        <v>43469</v>
      </c>
      <c r="I2303" s="286">
        <v>136</v>
      </c>
    </row>
    <row r="2304" spans="1:9" x14ac:dyDescent="0.3">
      <c r="A2304" s="9">
        <v>454496</v>
      </c>
      <c r="B2304" s="62">
        <v>425419</v>
      </c>
      <c r="C2304" s="62" t="s">
        <v>475</v>
      </c>
      <c r="D2304" s="9" t="s">
        <v>13</v>
      </c>
      <c r="E2304" s="86" t="s">
        <v>2004</v>
      </c>
      <c r="F2304" s="363">
        <v>1825</v>
      </c>
      <c r="G2304" s="11">
        <v>43496</v>
      </c>
      <c r="H2304" s="11">
        <v>43490</v>
      </c>
      <c r="I2304" s="286">
        <v>1825</v>
      </c>
    </row>
    <row r="2305" spans="1:9" x14ac:dyDescent="0.3">
      <c r="A2305" s="9">
        <v>454496</v>
      </c>
      <c r="B2305" s="62">
        <v>425419</v>
      </c>
      <c r="C2305" s="62" t="s">
        <v>475</v>
      </c>
      <c r="D2305" s="9" t="s">
        <v>13</v>
      </c>
      <c r="E2305" s="86" t="s">
        <v>2005</v>
      </c>
      <c r="F2305" s="363">
        <v>1656</v>
      </c>
      <c r="G2305" s="11">
        <v>43496</v>
      </c>
      <c r="H2305" s="11">
        <v>43490</v>
      </c>
      <c r="I2305" s="286">
        <v>1656</v>
      </c>
    </row>
    <row r="2306" spans="1:9" x14ac:dyDescent="0.3">
      <c r="A2306" s="24">
        <v>454496</v>
      </c>
      <c r="B2306" s="26">
        <v>425419</v>
      </c>
      <c r="C2306" s="26" t="s">
        <v>475</v>
      </c>
      <c r="D2306" s="24" t="s">
        <v>13</v>
      </c>
      <c r="E2306" s="88" t="s">
        <v>2006</v>
      </c>
      <c r="F2306" s="312">
        <v>1622</v>
      </c>
      <c r="G2306" s="27">
        <v>43499</v>
      </c>
      <c r="H2306" s="27">
        <v>43495</v>
      </c>
      <c r="I2306" s="286">
        <v>1622</v>
      </c>
    </row>
    <row r="2307" spans="1:9" x14ac:dyDescent="0.3">
      <c r="A2307" s="9">
        <v>454496</v>
      </c>
      <c r="B2307" s="62">
        <v>425419</v>
      </c>
      <c r="C2307" s="62" t="s">
        <v>475</v>
      </c>
      <c r="D2307" s="9" t="s">
        <v>13</v>
      </c>
      <c r="E2307" s="10" t="s">
        <v>2007</v>
      </c>
      <c r="F2307" s="322">
        <v>1149</v>
      </c>
      <c r="G2307" s="11">
        <v>43499</v>
      </c>
      <c r="H2307" s="11">
        <v>43495</v>
      </c>
      <c r="I2307" s="286">
        <v>1149</v>
      </c>
    </row>
    <row r="2308" spans="1:9" x14ac:dyDescent="0.3">
      <c r="A2308" s="24">
        <v>454496</v>
      </c>
      <c r="B2308" s="26">
        <v>425419</v>
      </c>
      <c r="C2308" s="26" t="s">
        <v>475</v>
      </c>
      <c r="D2308" s="24" t="s">
        <v>481</v>
      </c>
      <c r="E2308" s="60" t="s">
        <v>2008</v>
      </c>
      <c r="F2308" s="358">
        <v>415</v>
      </c>
      <c r="G2308" s="27">
        <v>43489</v>
      </c>
      <c r="H2308" s="27">
        <v>43483</v>
      </c>
      <c r="I2308" s="286">
        <v>415</v>
      </c>
    </row>
    <row r="2309" spans="1:9" x14ac:dyDescent="0.3">
      <c r="A2309" s="24">
        <v>454496</v>
      </c>
      <c r="B2309" s="26">
        <v>425419</v>
      </c>
      <c r="C2309" s="26" t="s">
        <v>475</v>
      </c>
      <c r="D2309" s="24" t="s">
        <v>481</v>
      </c>
      <c r="E2309" s="60" t="s">
        <v>2009</v>
      </c>
      <c r="F2309" s="358">
        <v>223</v>
      </c>
      <c r="G2309" s="27">
        <v>43489</v>
      </c>
      <c r="H2309" s="27">
        <v>43483</v>
      </c>
      <c r="I2309" s="286">
        <v>223</v>
      </c>
    </row>
    <row r="2310" spans="1:9" x14ac:dyDescent="0.3">
      <c r="A2310" s="24">
        <v>454496</v>
      </c>
      <c r="B2310" s="26">
        <v>425419</v>
      </c>
      <c r="C2310" s="26" t="s">
        <v>475</v>
      </c>
      <c r="D2310" s="24" t="s">
        <v>13</v>
      </c>
      <c r="E2310" s="88" t="s">
        <v>2010</v>
      </c>
      <c r="F2310" s="312">
        <v>2304</v>
      </c>
      <c r="G2310" s="27">
        <v>43510</v>
      </c>
      <c r="H2310" s="27">
        <v>43504</v>
      </c>
      <c r="I2310" s="286">
        <v>2326</v>
      </c>
    </row>
    <row r="2311" spans="1:9" x14ac:dyDescent="0.3">
      <c r="A2311" s="24">
        <v>454496</v>
      </c>
      <c r="B2311" s="26">
        <v>425419</v>
      </c>
      <c r="C2311" s="26" t="s">
        <v>475</v>
      </c>
      <c r="D2311" s="24" t="s">
        <v>13</v>
      </c>
      <c r="E2311" s="88" t="s">
        <v>2011</v>
      </c>
      <c r="F2311" s="312">
        <v>2616</v>
      </c>
      <c r="G2311" s="27">
        <v>43510</v>
      </c>
      <c r="H2311" s="27">
        <v>43504</v>
      </c>
      <c r="I2311" s="286">
        <v>2641</v>
      </c>
    </row>
    <row r="2312" spans="1:9" x14ac:dyDescent="0.3">
      <c r="A2312" s="24">
        <v>454496</v>
      </c>
      <c r="B2312" s="26">
        <v>425419</v>
      </c>
      <c r="C2312" s="26" t="s">
        <v>475</v>
      </c>
      <c r="D2312" s="24" t="s">
        <v>13</v>
      </c>
      <c r="E2312" s="88" t="s">
        <v>2012</v>
      </c>
      <c r="F2312" s="312">
        <v>2658</v>
      </c>
      <c r="G2312" s="27">
        <v>43513</v>
      </c>
      <c r="H2312" s="27">
        <v>43509</v>
      </c>
      <c r="I2312" s="286">
        <v>2683</v>
      </c>
    </row>
    <row r="2313" spans="1:9" x14ac:dyDescent="0.3">
      <c r="A2313" s="24">
        <v>454496</v>
      </c>
      <c r="B2313" s="26">
        <v>425419</v>
      </c>
      <c r="C2313" s="26" t="s">
        <v>475</v>
      </c>
      <c r="D2313" s="24" t="s">
        <v>13</v>
      </c>
      <c r="E2313" s="88" t="s">
        <v>2013</v>
      </c>
      <c r="F2313" s="312">
        <v>1797</v>
      </c>
      <c r="G2313" s="27">
        <v>43513</v>
      </c>
      <c r="H2313" s="27">
        <v>43509</v>
      </c>
      <c r="I2313" s="286">
        <v>1814</v>
      </c>
    </row>
    <row r="2314" spans="1:9" x14ac:dyDescent="0.3">
      <c r="A2314" s="24">
        <v>454496</v>
      </c>
      <c r="B2314" s="26">
        <v>425419</v>
      </c>
      <c r="C2314" s="26" t="s">
        <v>475</v>
      </c>
      <c r="D2314" s="24" t="s">
        <v>481</v>
      </c>
      <c r="E2314" s="88" t="s">
        <v>2014</v>
      </c>
      <c r="F2314" s="312">
        <v>473</v>
      </c>
      <c r="G2314" s="27">
        <v>43503</v>
      </c>
      <c r="H2314" s="27">
        <v>43497</v>
      </c>
      <c r="I2314" s="286">
        <v>476</v>
      </c>
    </row>
    <row r="2315" spans="1:9" x14ac:dyDescent="0.3">
      <c r="A2315" s="24">
        <v>454496</v>
      </c>
      <c r="B2315" s="26">
        <v>425419</v>
      </c>
      <c r="C2315" s="26" t="s">
        <v>475</v>
      </c>
      <c r="D2315" s="24" t="s">
        <v>481</v>
      </c>
      <c r="E2315" s="88" t="s">
        <v>2015</v>
      </c>
      <c r="F2315" s="312">
        <v>130</v>
      </c>
      <c r="G2315" s="27">
        <v>43503</v>
      </c>
      <c r="H2315" s="27">
        <v>43497</v>
      </c>
      <c r="I2315" s="286">
        <v>132</v>
      </c>
    </row>
    <row r="2316" spans="1:9" x14ac:dyDescent="0.3">
      <c r="A2316" s="56">
        <v>454496</v>
      </c>
      <c r="B2316" s="375">
        <v>431076</v>
      </c>
      <c r="C2316" s="375" t="s">
        <v>503</v>
      </c>
      <c r="D2316" s="24" t="s">
        <v>306</v>
      </c>
      <c r="E2316" s="88" t="s">
        <v>2016</v>
      </c>
      <c r="F2316" s="312">
        <v>14</v>
      </c>
      <c r="G2316" s="27">
        <v>43514</v>
      </c>
      <c r="H2316" s="27">
        <v>43509</v>
      </c>
      <c r="I2316" s="286">
        <v>14</v>
      </c>
    </row>
    <row r="2317" spans="1:9" x14ac:dyDescent="0.3">
      <c r="A2317" s="24">
        <v>454496</v>
      </c>
      <c r="B2317" s="26">
        <v>431076</v>
      </c>
      <c r="C2317" s="26" t="s">
        <v>503</v>
      </c>
      <c r="D2317" s="24" t="s">
        <v>13</v>
      </c>
      <c r="E2317" s="323" t="s">
        <v>2017</v>
      </c>
      <c r="F2317" s="358">
        <v>131</v>
      </c>
      <c r="G2317" s="27">
        <v>43482</v>
      </c>
      <c r="H2317" s="27">
        <v>43476</v>
      </c>
      <c r="I2317" s="286">
        <v>135</v>
      </c>
    </row>
    <row r="2318" spans="1:9" x14ac:dyDescent="0.3">
      <c r="A2318" s="24">
        <v>454496</v>
      </c>
      <c r="B2318" s="26">
        <v>431076</v>
      </c>
      <c r="C2318" s="26" t="s">
        <v>503</v>
      </c>
      <c r="D2318" s="24" t="s">
        <v>481</v>
      </c>
      <c r="E2318" s="323" t="s">
        <v>2018</v>
      </c>
      <c r="F2318" s="358">
        <v>50</v>
      </c>
      <c r="G2318" s="27">
        <v>43475</v>
      </c>
      <c r="H2318" s="27">
        <v>43469</v>
      </c>
      <c r="I2318" s="286">
        <v>50</v>
      </c>
    </row>
    <row r="2319" spans="1:9" x14ac:dyDescent="0.3">
      <c r="A2319" s="24">
        <v>454496</v>
      </c>
      <c r="B2319" s="26">
        <v>431076</v>
      </c>
      <c r="C2319" s="26" t="s">
        <v>503</v>
      </c>
      <c r="D2319" s="24" t="s">
        <v>13</v>
      </c>
      <c r="E2319" s="323" t="s">
        <v>2019</v>
      </c>
      <c r="F2319" s="358">
        <v>233</v>
      </c>
      <c r="G2319" s="27">
        <v>43482</v>
      </c>
      <c r="H2319" s="27">
        <v>43476</v>
      </c>
      <c r="I2319" s="286">
        <v>238</v>
      </c>
    </row>
    <row r="2320" spans="1:9" x14ac:dyDescent="0.3">
      <c r="A2320" s="24">
        <v>454496</v>
      </c>
      <c r="B2320" s="26">
        <v>431076</v>
      </c>
      <c r="C2320" s="26" t="s">
        <v>503</v>
      </c>
      <c r="D2320" s="24" t="s">
        <v>13</v>
      </c>
      <c r="E2320" s="323" t="s">
        <v>2020</v>
      </c>
      <c r="F2320" s="358">
        <v>267</v>
      </c>
      <c r="G2320" s="27">
        <v>43485</v>
      </c>
      <c r="H2320" s="27">
        <v>43481</v>
      </c>
      <c r="I2320" s="286">
        <v>275</v>
      </c>
    </row>
    <row r="2321" spans="1:9" x14ac:dyDescent="0.3">
      <c r="A2321" s="24">
        <v>454496</v>
      </c>
      <c r="B2321" s="26">
        <v>431076</v>
      </c>
      <c r="C2321" s="26" t="s">
        <v>503</v>
      </c>
      <c r="D2321" s="24" t="s">
        <v>13</v>
      </c>
      <c r="E2321" s="323" t="s">
        <v>2021</v>
      </c>
      <c r="F2321" s="358">
        <v>325</v>
      </c>
      <c r="G2321" s="27">
        <v>43485</v>
      </c>
      <c r="H2321" s="27">
        <v>43481</v>
      </c>
      <c r="I2321" s="286">
        <v>334</v>
      </c>
    </row>
    <row r="2322" spans="1:9" x14ac:dyDescent="0.3">
      <c r="A2322" s="9">
        <v>454496</v>
      </c>
      <c r="B2322" s="62">
        <v>431076</v>
      </c>
      <c r="C2322" s="62" t="s">
        <v>503</v>
      </c>
      <c r="D2322" s="9" t="s">
        <v>13</v>
      </c>
      <c r="E2322" s="463" t="s">
        <v>2022</v>
      </c>
      <c r="F2322" s="363">
        <v>270</v>
      </c>
      <c r="G2322" s="11">
        <v>43496</v>
      </c>
      <c r="H2322" s="11">
        <v>43490</v>
      </c>
      <c r="I2322" s="286">
        <v>270</v>
      </c>
    </row>
    <row r="2323" spans="1:9" x14ac:dyDescent="0.3">
      <c r="A2323" s="24">
        <v>454496</v>
      </c>
      <c r="B2323" s="26">
        <v>431076</v>
      </c>
      <c r="C2323" s="26" t="s">
        <v>503</v>
      </c>
      <c r="D2323" s="24" t="s">
        <v>481</v>
      </c>
      <c r="E2323" s="361" t="s">
        <v>2023</v>
      </c>
      <c r="F2323" s="312">
        <v>52</v>
      </c>
      <c r="G2323" s="27">
        <v>43489</v>
      </c>
      <c r="H2323" s="27">
        <v>43483</v>
      </c>
      <c r="I2323" s="286">
        <v>52</v>
      </c>
    </row>
    <row r="2324" spans="1:9" x14ac:dyDescent="0.3">
      <c r="A2324" s="24">
        <v>454496</v>
      </c>
      <c r="B2324" s="26">
        <v>431076</v>
      </c>
      <c r="C2324" s="26" t="s">
        <v>503</v>
      </c>
      <c r="D2324" s="24" t="s">
        <v>13</v>
      </c>
      <c r="E2324" s="361" t="s">
        <v>2024</v>
      </c>
      <c r="F2324" s="312">
        <v>143</v>
      </c>
      <c r="G2324" s="27">
        <v>43510</v>
      </c>
      <c r="H2324" s="27">
        <v>43504</v>
      </c>
      <c r="I2324" s="286">
        <v>149</v>
      </c>
    </row>
    <row r="2325" spans="1:9" x14ac:dyDescent="0.3">
      <c r="A2325" s="24">
        <v>454496</v>
      </c>
      <c r="B2325" s="26">
        <v>431076</v>
      </c>
      <c r="C2325" s="26" t="s">
        <v>503</v>
      </c>
      <c r="D2325" s="24" t="s">
        <v>481</v>
      </c>
      <c r="E2325" s="361" t="s">
        <v>2025</v>
      </c>
      <c r="F2325" s="312">
        <v>155</v>
      </c>
      <c r="G2325" s="27">
        <v>43503</v>
      </c>
      <c r="H2325" s="27">
        <v>43497</v>
      </c>
      <c r="I2325" s="286">
        <v>162</v>
      </c>
    </row>
    <row r="2326" spans="1:9" x14ac:dyDescent="0.3">
      <c r="A2326" s="24">
        <v>454496</v>
      </c>
      <c r="B2326" s="26">
        <v>431076</v>
      </c>
      <c r="C2326" s="26" t="s">
        <v>503</v>
      </c>
      <c r="D2326" s="24" t="s">
        <v>13</v>
      </c>
      <c r="E2326" s="361" t="s">
        <v>2026</v>
      </c>
      <c r="F2326" s="89">
        <v>261</v>
      </c>
      <c r="G2326" s="27">
        <v>43510</v>
      </c>
      <c r="H2326" s="27">
        <v>43504</v>
      </c>
      <c r="I2326" s="286">
        <v>270</v>
      </c>
    </row>
    <row r="2327" spans="1:9" x14ac:dyDescent="0.3">
      <c r="A2327" s="24">
        <v>454496</v>
      </c>
      <c r="B2327" s="26">
        <v>431076</v>
      </c>
      <c r="C2327" s="26" t="s">
        <v>503</v>
      </c>
      <c r="D2327" s="24" t="s">
        <v>13</v>
      </c>
      <c r="E2327" s="361" t="s">
        <v>2027</v>
      </c>
      <c r="F2327" s="89">
        <v>307</v>
      </c>
      <c r="G2327" s="27">
        <v>43513</v>
      </c>
      <c r="H2327" s="27">
        <v>43509</v>
      </c>
      <c r="I2327" s="286">
        <v>317</v>
      </c>
    </row>
    <row r="2328" spans="1:9" x14ac:dyDescent="0.3">
      <c r="A2328" s="24">
        <v>454496</v>
      </c>
      <c r="B2328" s="26">
        <v>431076</v>
      </c>
      <c r="C2328" s="26" t="s">
        <v>503</v>
      </c>
      <c r="D2328" s="24" t="s">
        <v>13</v>
      </c>
      <c r="E2328" s="361" t="s">
        <v>2028</v>
      </c>
      <c r="F2328" s="89">
        <v>264</v>
      </c>
      <c r="G2328" s="27">
        <v>43513</v>
      </c>
      <c r="H2328" s="27">
        <v>43509</v>
      </c>
      <c r="I2328" s="286">
        <v>272</v>
      </c>
    </row>
    <row r="2329" spans="1:9" x14ac:dyDescent="0.3">
      <c r="A2329" s="24">
        <v>454496</v>
      </c>
      <c r="B2329" s="24">
        <v>425452</v>
      </c>
      <c r="C2329" s="24" t="s">
        <v>475</v>
      </c>
      <c r="D2329" s="24" t="s">
        <v>306</v>
      </c>
      <c r="E2329" s="60" t="s">
        <v>2029</v>
      </c>
      <c r="F2329" s="24">
        <v>60</v>
      </c>
      <c r="G2329" s="27">
        <v>43469</v>
      </c>
      <c r="H2329" s="27">
        <v>43467</v>
      </c>
      <c r="I2329" s="286">
        <v>60</v>
      </c>
    </row>
    <row r="2330" spans="1:9" x14ac:dyDescent="0.3">
      <c r="A2330" s="9">
        <v>454496</v>
      </c>
      <c r="B2330" s="9">
        <v>425452</v>
      </c>
      <c r="C2330" s="9" t="s">
        <v>475</v>
      </c>
      <c r="D2330" s="9" t="s">
        <v>481</v>
      </c>
      <c r="E2330" s="10" t="s">
        <v>2030</v>
      </c>
      <c r="F2330" s="9">
        <v>245</v>
      </c>
      <c r="G2330" s="11">
        <v>43488</v>
      </c>
      <c r="H2330" s="11">
        <v>43487</v>
      </c>
      <c r="I2330" s="286">
        <v>256</v>
      </c>
    </row>
    <row r="2331" spans="1:9" x14ac:dyDescent="0.3">
      <c r="A2331" s="9">
        <v>454496</v>
      </c>
      <c r="B2331" s="9">
        <v>425452</v>
      </c>
      <c r="C2331" s="9" t="s">
        <v>475</v>
      </c>
      <c r="D2331" s="9" t="s">
        <v>13</v>
      </c>
      <c r="E2331" s="10" t="s">
        <v>2031</v>
      </c>
      <c r="F2331" s="9">
        <v>943</v>
      </c>
      <c r="G2331" s="11">
        <v>43490</v>
      </c>
      <c r="H2331" s="11">
        <v>43488</v>
      </c>
      <c r="I2331" s="286">
        <v>980</v>
      </c>
    </row>
    <row r="2332" spans="1:9" x14ac:dyDescent="0.3">
      <c r="A2332" s="9">
        <v>454496</v>
      </c>
      <c r="B2332" s="9">
        <v>425452</v>
      </c>
      <c r="C2332" s="9" t="s">
        <v>475</v>
      </c>
      <c r="D2332" s="9" t="s">
        <v>481</v>
      </c>
      <c r="E2332" s="10" t="s">
        <v>2032</v>
      </c>
      <c r="F2332" s="9">
        <v>82</v>
      </c>
      <c r="G2332" s="11">
        <v>43488</v>
      </c>
      <c r="H2332" s="11">
        <v>43487</v>
      </c>
      <c r="I2332" s="286">
        <v>84</v>
      </c>
    </row>
    <row r="2333" spans="1:9" x14ac:dyDescent="0.3">
      <c r="A2333" s="9">
        <v>454496</v>
      </c>
      <c r="B2333" s="9">
        <v>425452</v>
      </c>
      <c r="C2333" s="9" t="s">
        <v>475</v>
      </c>
      <c r="D2333" s="9" t="s">
        <v>13</v>
      </c>
      <c r="E2333" s="10" t="s">
        <v>2033</v>
      </c>
      <c r="F2333" s="9">
        <v>1261</v>
      </c>
      <c r="G2333" s="11">
        <v>43490</v>
      </c>
      <c r="H2333" s="11">
        <v>43488</v>
      </c>
      <c r="I2333" s="286">
        <v>1311</v>
      </c>
    </row>
    <row r="2334" spans="1:9" x14ac:dyDescent="0.3">
      <c r="A2334" s="9">
        <v>454496</v>
      </c>
      <c r="B2334" s="9">
        <v>425452</v>
      </c>
      <c r="C2334" s="9" t="s">
        <v>475</v>
      </c>
      <c r="D2334" s="9" t="s">
        <v>13</v>
      </c>
      <c r="E2334" s="10" t="s">
        <v>2034</v>
      </c>
      <c r="F2334" s="9">
        <v>959</v>
      </c>
      <c r="G2334" s="11">
        <v>43488</v>
      </c>
      <c r="H2334" s="11">
        <v>43486</v>
      </c>
      <c r="I2334" s="286">
        <v>996</v>
      </c>
    </row>
    <row r="2335" spans="1:9" x14ac:dyDescent="0.3">
      <c r="A2335" s="9">
        <v>454496</v>
      </c>
      <c r="B2335" s="9">
        <v>425452</v>
      </c>
      <c r="C2335" s="9" t="s">
        <v>475</v>
      </c>
      <c r="D2335" s="9" t="s">
        <v>13</v>
      </c>
      <c r="E2335" s="10" t="s">
        <v>2035</v>
      </c>
      <c r="F2335" s="9">
        <v>777</v>
      </c>
      <c r="G2335" s="11">
        <v>43487</v>
      </c>
      <c r="H2335" s="11">
        <v>43486</v>
      </c>
      <c r="I2335" s="286">
        <v>807</v>
      </c>
    </row>
    <row r="2336" spans="1:9" x14ac:dyDescent="0.3">
      <c r="A2336" s="24">
        <v>454496</v>
      </c>
      <c r="B2336" s="89">
        <v>425452</v>
      </c>
      <c r="C2336" s="24" t="s">
        <v>475</v>
      </c>
      <c r="D2336" s="24" t="s">
        <v>13</v>
      </c>
      <c r="E2336" s="60" t="s">
        <v>2036</v>
      </c>
      <c r="F2336" s="24">
        <v>2137</v>
      </c>
      <c r="G2336" s="27">
        <v>43462</v>
      </c>
      <c r="H2336" s="27">
        <v>43467</v>
      </c>
      <c r="I2336" s="286">
        <v>2177</v>
      </c>
    </row>
    <row r="2337" spans="1:9" x14ac:dyDescent="0.3">
      <c r="A2337" s="24">
        <v>454496</v>
      </c>
      <c r="B2337" s="89">
        <v>425452</v>
      </c>
      <c r="C2337" s="24" t="s">
        <v>475</v>
      </c>
      <c r="D2337" s="24" t="s">
        <v>481</v>
      </c>
      <c r="E2337" s="60" t="s">
        <v>2037</v>
      </c>
      <c r="F2337" s="24">
        <v>180</v>
      </c>
      <c r="G2337" s="27">
        <v>43460</v>
      </c>
      <c r="H2337" s="27">
        <v>43826</v>
      </c>
      <c r="I2337" s="286">
        <v>183</v>
      </c>
    </row>
    <row r="2338" spans="1:9" x14ac:dyDescent="0.3">
      <c r="A2338" s="24">
        <v>454496</v>
      </c>
      <c r="B2338" s="89">
        <v>425452</v>
      </c>
      <c r="C2338" s="24" t="s">
        <v>475</v>
      </c>
      <c r="D2338" s="24" t="s">
        <v>481</v>
      </c>
      <c r="E2338" s="60" t="s">
        <v>2038</v>
      </c>
      <c r="F2338" s="24">
        <v>493</v>
      </c>
      <c r="G2338" s="27">
        <v>43460</v>
      </c>
      <c r="H2338" s="27">
        <v>43826</v>
      </c>
      <c r="I2338" s="286">
        <v>503</v>
      </c>
    </row>
    <row r="2339" spans="1:9" x14ac:dyDescent="0.3">
      <c r="A2339" s="24">
        <v>454496</v>
      </c>
      <c r="B2339" s="89">
        <v>425452</v>
      </c>
      <c r="C2339" s="24" t="s">
        <v>475</v>
      </c>
      <c r="D2339" s="24" t="s">
        <v>13</v>
      </c>
      <c r="E2339" s="60" t="s">
        <v>2039</v>
      </c>
      <c r="F2339" s="24">
        <v>2025</v>
      </c>
      <c r="G2339" s="27">
        <v>43462</v>
      </c>
      <c r="H2339" s="27">
        <v>43467</v>
      </c>
      <c r="I2339" s="286">
        <v>2065</v>
      </c>
    </row>
    <row r="2340" spans="1:9" x14ac:dyDescent="0.3">
      <c r="A2340" s="9">
        <v>454496</v>
      </c>
      <c r="B2340" s="62">
        <v>431141</v>
      </c>
      <c r="C2340" s="62" t="s">
        <v>503</v>
      </c>
      <c r="D2340" s="9" t="s">
        <v>13</v>
      </c>
      <c r="E2340" s="86" t="s">
        <v>2040</v>
      </c>
      <c r="F2340" s="9">
        <v>74</v>
      </c>
      <c r="G2340" s="11">
        <v>43454</v>
      </c>
      <c r="H2340" s="11">
        <v>43488</v>
      </c>
      <c r="I2340" s="286">
        <v>77</v>
      </c>
    </row>
    <row r="2341" spans="1:9" x14ac:dyDescent="0.3">
      <c r="A2341" s="24">
        <v>454496</v>
      </c>
      <c r="B2341" s="26">
        <v>431141</v>
      </c>
      <c r="C2341" s="26" t="s">
        <v>503</v>
      </c>
      <c r="D2341" s="24" t="s">
        <v>481</v>
      </c>
      <c r="E2341" s="88" t="s">
        <v>2041</v>
      </c>
      <c r="F2341" s="24">
        <v>50</v>
      </c>
      <c r="G2341" s="27">
        <v>43426</v>
      </c>
      <c r="H2341" s="27">
        <v>43826</v>
      </c>
      <c r="I2341" s="286">
        <v>52</v>
      </c>
    </row>
    <row r="2342" spans="1:9" x14ac:dyDescent="0.3">
      <c r="A2342" s="24">
        <v>454496</v>
      </c>
      <c r="B2342" s="26">
        <v>431141</v>
      </c>
      <c r="C2342" s="26" t="s">
        <v>503</v>
      </c>
      <c r="D2342" s="24" t="s">
        <v>13</v>
      </c>
      <c r="E2342" s="88" t="s">
        <v>2042</v>
      </c>
      <c r="F2342" s="24">
        <v>238</v>
      </c>
      <c r="G2342" s="27">
        <v>43426</v>
      </c>
      <c r="H2342" s="27">
        <v>43826</v>
      </c>
      <c r="I2342" s="286">
        <v>249</v>
      </c>
    </row>
    <row r="2343" spans="1:9" x14ac:dyDescent="0.3">
      <c r="A2343" s="24">
        <v>454498</v>
      </c>
      <c r="B2343" s="89">
        <v>425429</v>
      </c>
      <c r="C2343" s="26" t="s">
        <v>475</v>
      </c>
      <c r="D2343" s="26" t="s">
        <v>13</v>
      </c>
      <c r="E2343" s="60" t="s">
        <v>2043</v>
      </c>
      <c r="F2343" s="26">
        <v>1577</v>
      </c>
      <c r="G2343" s="90">
        <v>43426</v>
      </c>
      <c r="H2343" s="27">
        <v>43467</v>
      </c>
      <c r="I2343" s="286">
        <v>1468</v>
      </c>
    </row>
    <row r="2344" spans="1:9" x14ac:dyDescent="0.3">
      <c r="A2344" s="24">
        <v>454498</v>
      </c>
      <c r="B2344" s="89">
        <v>425429</v>
      </c>
      <c r="C2344" s="26" t="s">
        <v>475</v>
      </c>
      <c r="D2344" s="26" t="s">
        <v>481</v>
      </c>
      <c r="E2344" s="60" t="s">
        <v>2044</v>
      </c>
      <c r="F2344" s="26">
        <v>184</v>
      </c>
      <c r="G2344" s="90">
        <v>43426</v>
      </c>
      <c r="H2344" s="27">
        <v>43826</v>
      </c>
      <c r="I2344" s="286">
        <v>185</v>
      </c>
    </row>
    <row r="2345" spans="1:9" x14ac:dyDescent="0.3">
      <c r="A2345" s="24">
        <v>454498</v>
      </c>
      <c r="B2345" s="89">
        <v>425429</v>
      </c>
      <c r="C2345" s="26" t="s">
        <v>475</v>
      </c>
      <c r="D2345" s="26" t="s">
        <v>481</v>
      </c>
      <c r="E2345" s="25" t="s">
        <v>2045</v>
      </c>
      <c r="F2345" s="26">
        <v>569</v>
      </c>
      <c r="G2345" s="90">
        <v>43426</v>
      </c>
      <c r="H2345" s="27">
        <v>43826</v>
      </c>
      <c r="I2345" s="286">
        <v>571</v>
      </c>
    </row>
    <row r="2346" spans="1:9" x14ac:dyDescent="0.3">
      <c r="A2346" s="24">
        <v>454498</v>
      </c>
      <c r="B2346" s="89">
        <v>425429</v>
      </c>
      <c r="C2346" s="26" t="s">
        <v>475</v>
      </c>
      <c r="D2346" s="26" t="s">
        <v>13</v>
      </c>
      <c r="E2346" s="25" t="s">
        <v>2046</v>
      </c>
      <c r="F2346" s="24">
        <v>2108</v>
      </c>
      <c r="G2346" s="27">
        <v>43426</v>
      </c>
      <c r="H2346" s="27">
        <v>43467</v>
      </c>
      <c r="I2346" s="286">
        <v>2127</v>
      </c>
    </row>
    <row r="2347" spans="1:9" x14ac:dyDescent="0.3">
      <c r="A2347" s="24">
        <v>454498</v>
      </c>
      <c r="B2347" s="26">
        <v>431125</v>
      </c>
      <c r="C2347" s="26" t="s">
        <v>503</v>
      </c>
      <c r="D2347" s="26" t="s">
        <v>13</v>
      </c>
      <c r="E2347" s="88" t="s">
        <v>2047</v>
      </c>
      <c r="F2347" s="89">
        <v>300</v>
      </c>
      <c r="G2347" s="90">
        <v>43426</v>
      </c>
      <c r="H2347" s="27">
        <v>43826</v>
      </c>
      <c r="I2347" s="286">
        <v>298</v>
      </c>
    </row>
    <row r="2348" spans="1:9" x14ac:dyDescent="0.3">
      <c r="A2348" s="24">
        <v>454498</v>
      </c>
      <c r="B2348" s="26">
        <v>431125</v>
      </c>
      <c r="C2348" s="26" t="s">
        <v>503</v>
      </c>
      <c r="D2348" s="26" t="s">
        <v>481</v>
      </c>
      <c r="E2348" s="25" t="s">
        <v>2048</v>
      </c>
      <c r="F2348" s="26">
        <v>103</v>
      </c>
      <c r="G2348" s="90">
        <v>43426</v>
      </c>
      <c r="H2348" s="27">
        <v>43826</v>
      </c>
      <c r="I2348" s="286">
        <v>103</v>
      </c>
    </row>
    <row r="2349" spans="1:9" x14ac:dyDescent="0.3">
      <c r="A2349" s="9">
        <v>454498</v>
      </c>
      <c r="B2349" s="23">
        <v>425450</v>
      </c>
      <c r="C2349" s="62" t="s">
        <v>475</v>
      </c>
      <c r="D2349" s="9" t="s">
        <v>19</v>
      </c>
      <c r="E2349" s="86" t="s">
        <v>2049</v>
      </c>
      <c r="F2349" s="23">
        <v>1635</v>
      </c>
      <c r="G2349" s="11">
        <v>43443</v>
      </c>
      <c r="H2349" s="11">
        <v>43488</v>
      </c>
      <c r="I2349" s="286">
        <v>1635</v>
      </c>
    </row>
    <row r="2350" spans="1:9" x14ac:dyDescent="0.3">
      <c r="A2350" s="24">
        <v>454498</v>
      </c>
      <c r="B2350" s="26">
        <v>425450</v>
      </c>
      <c r="C2350" s="26" t="s">
        <v>475</v>
      </c>
      <c r="D2350" s="24" t="s">
        <v>13</v>
      </c>
      <c r="E2350" s="323" t="s">
        <v>2050</v>
      </c>
      <c r="F2350" s="312">
        <v>571</v>
      </c>
      <c r="G2350" s="27">
        <v>43482</v>
      </c>
      <c r="H2350" s="27">
        <v>43476</v>
      </c>
      <c r="I2350" s="286">
        <v>571</v>
      </c>
    </row>
    <row r="2351" spans="1:9" x14ac:dyDescent="0.3">
      <c r="A2351" s="24">
        <v>454498</v>
      </c>
      <c r="B2351" s="26">
        <v>425450</v>
      </c>
      <c r="C2351" s="26" t="s">
        <v>475</v>
      </c>
      <c r="D2351" s="24" t="s">
        <v>13</v>
      </c>
      <c r="E2351" s="323" t="s">
        <v>2051</v>
      </c>
      <c r="F2351" s="312">
        <v>1839</v>
      </c>
      <c r="G2351" s="27">
        <v>43482</v>
      </c>
      <c r="H2351" s="27">
        <v>43476</v>
      </c>
      <c r="I2351" s="286">
        <v>1839</v>
      </c>
    </row>
    <row r="2352" spans="1:9" x14ac:dyDescent="0.3">
      <c r="A2352" s="24">
        <v>454498</v>
      </c>
      <c r="B2352" s="26">
        <v>425450</v>
      </c>
      <c r="C2352" s="26" t="s">
        <v>475</v>
      </c>
      <c r="D2352" s="24" t="s">
        <v>13</v>
      </c>
      <c r="E2352" s="323" t="s">
        <v>2052</v>
      </c>
      <c r="F2352" s="312">
        <v>978</v>
      </c>
      <c r="G2352" s="27">
        <v>43485</v>
      </c>
      <c r="H2352" s="27">
        <v>43481</v>
      </c>
      <c r="I2352" s="286">
        <v>980</v>
      </c>
    </row>
    <row r="2353" spans="1:9" x14ac:dyDescent="0.3">
      <c r="A2353" s="24">
        <v>454498</v>
      </c>
      <c r="B2353" s="26">
        <v>425450</v>
      </c>
      <c r="C2353" s="26" t="s">
        <v>475</v>
      </c>
      <c r="D2353" s="24" t="s">
        <v>13</v>
      </c>
      <c r="E2353" s="323" t="s">
        <v>2053</v>
      </c>
      <c r="F2353" s="312">
        <v>588</v>
      </c>
      <c r="G2353" s="27">
        <v>43514</v>
      </c>
      <c r="H2353" s="27">
        <v>43512</v>
      </c>
      <c r="I2353" s="286">
        <v>578</v>
      </c>
    </row>
    <row r="2354" spans="1:9" x14ac:dyDescent="0.3">
      <c r="A2354" s="24">
        <v>454498</v>
      </c>
      <c r="B2354" s="26">
        <v>425450</v>
      </c>
      <c r="C2354" s="26" t="s">
        <v>475</v>
      </c>
      <c r="D2354" s="24" t="s">
        <v>13</v>
      </c>
      <c r="E2354" s="323" t="s">
        <v>2054</v>
      </c>
      <c r="F2354" s="312">
        <v>457</v>
      </c>
      <c r="G2354" s="27">
        <v>43485</v>
      </c>
      <c r="H2354" s="27">
        <v>43481</v>
      </c>
      <c r="I2354" s="286">
        <v>420</v>
      </c>
    </row>
    <row r="2355" spans="1:9" x14ac:dyDescent="0.3">
      <c r="A2355" s="24">
        <v>454498</v>
      </c>
      <c r="B2355" s="26">
        <v>425450</v>
      </c>
      <c r="C2355" s="26" t="s">
        <v>475</v>
      </c>
      <c r="D2355" s="24" t="s">
        <v>13</v>
      </c>
      <c r="E2355" s="323" t="s">
        <v>2055</v>
      </c>
      <c r="F2355" s="312">
        <v>723</v>
      </c>
      <c r="G2355" s="27">
        <v>43514</v>
      </c>
      <c r="H2355" s="27">
        <v>43512</v>
      </c>
      <c r="I2355" s="286">
        <v>754</v>
      </c>
    </row>
    <row r="2356" spans="1:9" x14ac:dyDescent="0.3">
      <c r="A2356" s="24">
        <v>454498</v>
      </c>
      <c r="B2356" s="26">
        <v>425450</v>
      </c>
      <c r="C2356" s="26" t="s">
        <v>475</v>
      </c>
      <c r="D2356" s="24" t="s">
        <v>481</v>
      </c>
      <c r="E2356" s="323" t="s">
        <v>2056</v>
      </c>
      <c r="F2356" s="312">
        <v>202</v>
      </c>
      <c r="G2356" s="27">
        <v>43475</v>
      </c>
      <c r="H2356" s="27">
        <v>43469</v>
      </c>
      <c r="I2356" s="286">
        <v>202</v>
      </c>
    </row>
    <row r="2357" spans="1:9" x14ac:dyDescent="0.3">
      <c r="A2357" s="24">
        <v>454498</v>
      </c>
      <c r="B2357" s="26">
        <v>425450</v>
      </c>
      <c r="C2357" s="26" t="s">
        <v>475</v>
      </c>
      <c r="D2357" s="24" t="s">
        <v>481</v>
      </c>
      <c r="E2357" s="88" t="s">
        <v>2057</v>
      </c>
      <c r="F2357" s="312">
        <v>247</v>
      </c>
      <c r="G2357" s="27">
        <v>43489</v>
      </c>
      <c r="H2357" s="27">
        <v>43483</v>
      </c>
      <c r="I2357" s="286">
        <v>244</v>
      </c>
    </row>
    <row r="2358" spans="1:9" x14ac:dyDescent="0.3">
      <c r="A2358" s="24">
        <v>454498</v>
      </c>
      <c r="B2358" s="26">
        <v>425450</v>
      </c>
      <c r="C2358" s="26" t="s">
        <v>475</v>
      </c>
      <c r="D2358" s="24" t="s">
        <v>481</v>
      </c>
      <c r="E2358" s="88" t="s">
        <v>2058</v>
      </c>
      <c r="F2358" s="312">
        <v>100</v>
      </c>
      <c r="G2358" s="27">
        <v>43489</v>
      </c>
      <c r="H2358" s="27">
        <v>43483</v>
      </c>
      <c r="I2358" s="286">
        <v>99</v>
      </c>
    </row>
    <row r="2359" spans="1:9" x14ac:dyDescent="0.3">
      <c r="A2359" s="9">
        <v>454498</v>
      </c>
      <c r="B2359" s="62">
        <v>425450</v>
      </c>
      <c r="C2359" s="62" t="s">
        <v>475</v>
      </c>
      <c r="D2359" s="9" t="s">
        <v>13</v>
      </c>
      <c r="E2359" s="86" t="s">
        <v>2059</v>
      </c>
      <c r="F2359" s="363">
        <v>1043</v>
      </c>
      <c r="G2359" s="11">
        <v>43496</v>
      </c>
      <c r="H2359" s="11">
        <v>43490</v>
      </c>
      <c r="I2359" s="286">
        <v>1023</v>
      </c>
    </row>
    <row r="2360" spans="1:9" x14ac:dyDescent="0.3">
      <c r="A2360" s="9">
        <v>454498</v>
      </c>
      <c r="B2360" s="62">
        <v>425450</v>
      </c>
      <c r="C2360" s="62" t="s">
        <v>475</v>
      </c>
      <c r="D2360" s="9" t="s">
        <v>13</v>
      </c>
      <c r="E2360" s="86" t="s">
        <v>2060</v>
      </c>
      <c r="F2360" s="363">
        <v>816</v>
      </c>
      <c r="G2360" s="11">
        <v>43496</v>
      </c>
      <c r="H2360" s="11">
        <v>43490</v>
      </c>
      <c r="I2360" s="286">
        <v>804</v>
      </c>
    </row>
    <row r="2361" spans="1:9" x14ac:dyDescent="0.3">
      <c r="A2361" s="9">
        <v>454498</v>
      </c>
      <c r="B2361" s="62">
        <v>425450</v>
      </c>
      <c r="C2361" s="62" t="s">
        <v>475</v>
      </c>
      <c r="D2361" s="9" t="s">
        <v>13</v>
      </c>
      <c r="E2361" s="86" t="s">
        <v>2061</v>
      </c>
      <c r="F2361" s="363">
        <v>806</v>
      </c>
      <c r="G2361" s="11">
        <v>43499</v>
      </c>
      <c r="H2361" s="11">
        <v>43495</v>
      </c>
      <c r="I2361" s="286">
        <v>796</v>
      </c>
    </row>
    <row r="2362" spans="1:9" x14ac:dyDescent="0.3">
      <c r="A2362" s="9">
        <v>454498</v>
      </c>
      <c r="B2362" s="23">
        <v>425450</v>
      </c>
      <c r="C2362" s="62" t="s">
        <v>475</v>
      </c>
      <c r="D2362" s="9" t="s">
        <v>306</v>
      </c>
      <c r="E2362" s="86" t="s">
        <v>2062</v>
      </c>
      <c r="F2362" s="9">
        <v>512</v>
      </c>
      <c r="G2362" s="11">
        <v>43423</v>
      </c>
      <c r="H2362" s="11">
        <v>43488</v>
      </c>
      <c r="I2362" s="286">
        <v>512</v>
      </c>
    </row>
    <row r="2363" spans="1:9" x14ac:dyDescent="0.3">
      <c r="A2363" s="9">
        <v>454498</v>
      </c>
      <c r="B2363" s="23">
        <v>425450</v>
      </c>
      <c r="C2363" s="62" t="s">
        <v>475</v>
      </c>
      <c r="D2363" s="9" t="s">
        <v>19</v>
      </c>
      <c r="E2363" s="86" t="s">
        <v>2063</v>
      </c>
      <c r="F2363" s="9">
        <v>649</v>
      </c>
      <c r="G2363" s="11">
        <v>43424</v>
      </c>
      <c r="H2363" s="11">
        <v>43488</v>
      </c>
      <c r="I2363" s="286">
        <v>649</v>
      </c>
    </row>
    <row r="2364" spans="1:9" x14ac:dyDescent="0.3">
      <c r="A2364" s="9">
        <v>454498</v>
      </c>
      <c r="B2364" s="23">
        <v>425450</v>
      </c>
      <c r="C2364" s="62" t="s">
        <v>475</v>
      </c>
      <c r="D2364" s="9" t="s">
        <v>306</v>
      </c>
      <c r="E2364" s="86" t="s">
        <v>2064</v>
      </c>
      <c r="F2364" s="62">
        <v>180</v>
      </c>
      <c r="G2364" s="11">
        <v>43486</v>
      </c>
      <c r="H2364" s="11">
        <v>43488</v>
      </c>
      <c r="I2364" s="286">
        <v>180</v>
      </c>
    </row>
    <row r="2365" spans="1:9" x14ac:dyDescent="0.3">
      <c r="A2365" s="37">
        <v>454498</v>
      </c>
      <c r="B2365" s="464">
        <v>425450</v>
      </c>
      <c r="C2365" s="46" t="s">
        <v>475</v>
      </c>
      <c r="D2365" s="37" t="s">
        <v>19</v>
      </c>
      <c r="E2365" s="465" t="s">
        <v>2065</v>
      </c>
      <c r="F2365" s="46">
        <v>98</v>
      </c>
      <c r="G2365" s="39">
        <v>43487</v>
      </c>
      <c r="H2365" s="11">
        <v>43488</v>
      </c>
      <c r="I2365" s="286">
        <v>98</v>
      </c>
    </row>
    <row r="2366" spans="1:9" x14ac:dyDescent="0.3">
      <c r="A2366" s="56">
        <v>454498</v>
      </c>
      <c r="B2366" s="466">
        <v>425450</v>
      </c>
      <c r="C2366" s="375" t="s">
        <v>475</v>
      </c>
      <c r="D2366" s="375" t="s">
        <v>481</v>
      </c>
      <c r="E2366" s="467" t="s">
        <v>2066</v>
      </c>
      <c r="F2366" s="375">
        <v>152</v>
      </c>
      <c r="G2366" s="468">
        <v>43426</v>
      </c>
      <c r="H2366" s="27">
        <v>43826</v>
      </c>
      <c r="I2366" s="286">
        <v>156</v>
      </c>
    </row>
    <row r="2367" spans="1:9" x14ac:dyDescent="0.3">
      <c r="A2367" s="56">
        <v>454498</v>
      </c>
      <c r="B2367" s="466">
        <v>425450</v>
      </c>
      <c r="C2367" s="375" t="s">
        <v>475</v>
      </c>
      <c r="D2367" s="375" t="s">
        <v>13</v>
      </c>
      <c r="E2367" s="467" t="s">
        <v>2067</v>
      </c>
      <c r="F2367" s="375">
        <v>3390</v>
      </c>
      <c r="G2367" s="401">
        <v>43426</v>
      </c>
      <c r="H2367" s="27">
        <v>43467</v>
      </c>
      <c r="I2367" s="286">
        <v>3499</v>
      </c>
    </row>
    <row r="2368" spans="1:9" x14ac:dyDescent="0.3">
      <c r="A2368" s="56">
        <v>454498</v>
      </c>
      <c r="B2368" s="466">
        <v>425450</v>
      </c>
      <c r="C2368" s="375" t="s">
        <v>475</v>
      </c>
      <c r="D2368" s="375" t="s">
        <v>13</v>
      </c>
      <c r="E2368" s="467" t="s">
        <v>2068</v>
      </c>
      <c r="F2368" s="375">
        <v>1744</v>
      </c>
      <c r="G2368" s="468">
        <v>43426</v>
      </c>
      <c r="H2368" s="27">
        <v>43467</v>
      </c>
      <c r="I2368" s="286">
        <v>1801</v>
      </c>
    </row>
    <row r="2369" spans="1:9" x14ac:dyDescent="0.3">
      <c r="A2369" s="56">
        <v>454498</v>
      </c>
      <c r="B2369" s="466">
        <v>425450</v>
      </c>
      <c r="C2369" s="375" t="s">
        <v>475</v>
      </c>
      <c r="D2369" s="375" t="s">
        <v>481</v>
      </c>
      <c r="E2369" s="467" t="s">
        <v>2069</v>
      </c>
      <c r="F2369" s="375">
        <v>969</v>
      </c>
      <c r="G2369" s="468">
        <v>43426</v>
      </c>
      <c r="H2369" s="27">
        <v>43826</v>
      </c>
      <c r="I2369" s="286">
        <v>1000</v>
      </c>
    </row>
    <row r="2370" spans="1:9" x14ac:dyDescent="0.3">
      <c r="A2370" s="56">
        <v>454498</v>
      </c>
      <c r="B2370" s="466">
        <v>425450</v>
      </c>
      <c r="C2370" s="375" t="s">
        <v>475</v>
      </c>
      <c r="D2370" s="375" t="s">
        <v>481</v>
      </c>
      <c r="E2370" s="467" t="s">
        <v>2070</v>
      </c>
      <c r="F2370" s="375">
        <v>433</v>
      </c>
      <c r="G2370" s="468">
        <v>43426</v>
      </c>
      <c r="H2370" s="27">
        <v>43826</v>
      </c>
      <c r="I2370" s="286">
        <v>413</v>
      </c>
    </row>
    <row r="2371" spans="1:9" x14ac:dyDescent="0.3">
      <c r="A2371" s="56">
        <v>454498</v>
      </c>
      <c r="B2371" s="466">
        <v>425450</v>
      </c>
      <c r="C2371" s="375" t="s">
        <v>475</v>
      </c>
      <c r="D2371" s="375" t="s">
        <v>13</v>
      </c>
      <c r="E2371" s="318" t="s">
        <v>2071</v>
      </c>
      <c r="F2371" s="358">
        <v>2006</v>
      </c>
      <c r="G2371" s="468">
        <v>43426</v>
      </c>
      <c r="H2371" s="27">
        <v>43467</v>
      </c>
      <c r="I2371" s="286">
        <v>1906</v>
      </c>
    </row>
    <row r="2372" spans="1:9" x14ac:dyDescent="0.3">
      <c r="A2372" s="56">
        <v>454498</v>
      </c>
      <c r="B2372" s="466">
        <v>425450</v>
      </c>
      <c r="C2372" s="375" t="s">
        <v>475</v>
      </c>
      <c r="D2372" s="375" t="s">
        <v>481</v>
      </c>
      <c r="E2372" s="467" t="s">
        <v>2072</v>
      </c>
      <c r="F2372" s="375">
        <v>156</v>
      </c>
      <c r="G2372" s="468">
        <v>43426</v>
      </c>
      <c r="H2372" s="27">
        <v>43826</v>
      </c>
      <c r="I2372" s="286">
        <v>156</v>
      </c>
    </row>
    <row r="2373" spans="1:9" x14ac:dyDescent="0.3">
      <c r="A2373" s="56">
        <v>454498</v>
      </c>
      <c r="B2373" s="466">
        <v>425450</v>
      </c>
      <c r="C2373" s="375" t="s">
        <v>475</v>
      </c>
      <c r="D2373" s="375" t="s">
        <v>13</v>
      </c>
      <c r="E2373" s="467" t="s">
        <v>2073</v>
      </c>
      <c r="F2373" s="375">
        <v>1647</v>
      </c>
      <c r="G2373" s="468">
        <v>43426</v>
      </c>
      <c r="H2373" s="27">
        <v>43467</v>
      </c>
      <c r="I2373" s="286">
        <v>1619</v>
      </c>
    </row>
    <row r="2374" spans="1:9" x14ac:dyDescent="0.3">
      <c r="A2374" s="37">
        <v>454498</v>
      </c>
      <c r="B2374" s="464">
        <v>425450</v>
      </c>
      <c r="C2374" s="46" t="s">
        <v>475</v>
      </c>
      <c r="D2374" s="37" t="s">
        <v>19</v>
      </c>
      <c r="E2374" s="465" t="s">
        <v>2074</v>
      </c>
      <c r="F2374" s="37">
        <v>250</v>
      </c>
      <c r="G2374" s="39">
        <v>43480</v>
      </c>
      <c r="H2374" s="11">
        <v>43488</v>
      </c>
      <c r="I2374" s="286">
        <v>250</v>
      </c>
    </row>
    <row r="2375" spans="1:9" x14ac:dyDescent="0.3">
      <c r="A2375" s="9">
        <v>454498</v>
      </c>
      <c r="B2375" s="23">
        <v>425450</v>
      </c>
      <c r="C2375" s="62" t="s">
        <v>475</v>
      </c>
      <c r="D2375" s="9" t="s">
        <v>19</v>
      </c>
      <c r="E2375" s="86" t="s">
        <v>2075</v>
      </c>
      <c r="F2375" s="9">
        <v>30</v>
      </c>
      <c r="G2375" s="11">
        <v>43486</v>
      </c>
      <c r="H2375" s="11">
        <v>43488</v>
      </c>
      <c r="I2375" s="286">
        <v>30</v>
      </c>
    </row>
    <row r="2376" spans="1:9" x14ac:dyDescent="0.3">
      <c r="A2376" s="56">
        <v>454498</v>
      </c>
      <c r="B2376" s="375">
        <v>431106</v>
      </c>
      <c r="C2376" s="375" t="s">
        <v>503</v>
      </c>
      <c r="D2376" s="24" t="s">
        <v>306</v>
      </c>
      <c r="E2376" s="60" t="s">
        <v>2076</v>
      </c>
      <c r="F2376" s="358">
        <v>10</v>
      </c>
      <c r="G2376" s="27">
        <v>43514</v>
      </c>
      <c r="H2376" s="27">
        <v>43509</v>
      </c>
      <c r="I2376" s="286">
        <v>10</v>
      </c>
    </row>
    <row r="2377" spans="1:9" x14ac:dyDescent="0.3">
      <c r="A2377" s="24">
        <v>454498</v>
      </c>
      <c r="B2377" s="26">
        <v>431106</v>
      </c>
      <c r="C2377" s="26" t="s">
        <v>503</v>
      </c>
      <c r="D2377" s="24" t="s">
        <v>481</v>
      </c>
      <c r="E2377" s="323" t="s">
        <v>2077</v>
      </c>
      <c r="F2377" s="312">
        <v>50</v>
      </c>
      <c r="G2377" s="27">
        <v>43475</v>
      </c>
      <c r="H2377" s="27">
        <v>43469</v>
      </c>
      <c r="I2377" s="286">
        <v>50</v>
      </c>
    </row>
    <row r="2378" spans="1:9" x14ac:dyDescent="0.3">
      <c r="A2378" s="24">
        <v>454498</v>
      </c>
      <c r="B2378" s="26">
        <v>431106</v>
      </c>
      <c r="C2378" s="26" t="s">
        <v>503</v>
      </c>
      <c r="D2378" s="24" t="s">
        <v>13</v>
      </c>
      <c r="E2378" s="323" t="s">
        <v>2078</v>
      </c>
      <c r="F2378" s="312">
        <v>73</v>
      </c>
      <c r="G2378" s="27">
        <v>43482</v>
      </c>
      <c r="H2378" s="27">
        <v>43476</v>
      </c>
      <c r="I2378" s="286">
        <v>73</v>
      </c>
    </row>
    <row r="2379" spans="1:9" x14ac:dyDescent="0.3">
      <c r="A2379" s="24">
        <v>454498</v>
      </c>
      <c r="B2379" s="26">
        <v>431106</v>
      </c>
      <c r="C2379" s="26" t="s">
        <v>503</v>
      </c>
      <c r="D2379" s="24" t="s">
        <v>13</v>
      </c>
      <c r="E2379" s="323" t="s">
        <v>2079</v>
      </c>
      <c r="F2379" s="312">
        <v>124</v>
      </c>
      <c r="G2379" s="27">
        <v>43485</v>
      </c>
      <c r="H2379" s="27">
        <v>43481</v>
      </c>
      <c r="I2379" s="286">
        <v>126</v>
      </c>
    </row>
    <row r="2380" spans="1:9" x14ac:dyDescent="0.3">
      <c r="A2380" s="24">
        <v>454498</v>
      </c>
      <c r="B2380" s="26">
        <v>431106</v>
      </c>
      <c r="C2380" s="26" t="s">
        <v>503</v>
      </c>
      <c r="D2380" s="24" t="s">
        <v>13</v>
      </c>
      <c r="E2380" s="323" t="s">
        <v>2080</v>
      </c>
      <c r="F2380" s="312">
        <v>102</v>
      </c>
      <c r="G2380" s="27">
        <v>43485</v>
      </c>
      <c r="H2380" s="27">
        <v>43481</v>
      </c>
      <c r="I2380" s="286">
        <v>105</v>
      </c>
    </row>
    <row r="2381" spans="1:9" x14ac:dyDescent="0.3">
      <c r="A2381" s="24">
        <v>454498</v>
      </c>
      <c r="B2381" s="26">
        <v>431106</v>
      </c>
      <c r="C2381" s="26" t="s">
        <v>503</v>
      </c>
      <c r="D2381" s="24" t="s">
        <v>13</v>
      </c>
      <c r="E2381" s="323" t="s">
        <v>2081</v>
      </c>
      <c r="F2381" s="312">
        <v>152</v>
      </c>
      <c r="G2381" s="27">
        <v>43482</v>
      </c>
      <c r="H2381" s="27">
        <v>43476</v>
      </c>
      <c r="I2381" s="286">
        <v>152</v>
      </c>
    </row>
    <row r="2382" spans="1:9" x14ac:dyDescent="0.3">
      <c r="A2382" s="24">
        <v>454498</v>
      </c>
      <c r="B2382" s="26">
        <v>431106</v>
      </c>
      <c r="C2382" s="26" t="s">
        <v>503</v>
      </c>
      <c r="D2382" s="24" t="s">
        <v>13</v>
      </c>
      <c r="E2382" s="323" t="s">
        <v>2082</v>
      </c>
      <c r="F2382" s="358">
        <v>72</v>
      </c>
      <c r="G2382" s="27">
        <v>43510</v>
      </c>
      <c r="H2382" s="27">
        <v>43504</v>
      </c>
      <c r="I2382" s="286">
        <v>72</v>
      </c>
    </row>
    <row r="2383" spans="1:9" x14ac:dyDescent="0.3">
      <c r="A2383" s="24">
        <v>454498</v>
      </c>
      <c r="B2383" s="26">
        <v>431106</v>
      </c>
      <c r="C2383" s="26" t="s">
        <v>503</v>
      </c>
      <c r="D2383" s="24" t="s">
        <v>13</v>
      </c>
      <c r="E2383" s="323" t="s">
        <v>2083</v>
      </c>
      <c r="F2383" s="358">
        <v>92</v>
      </c>
      <c r="G2383" s="27">
        <v>43513</v>
      </c>
      <c r="H2383" s="27">
        <v>43509</v>
      </c>
      <c r="I2383" s="286">
        <v>92</v>
      </c>
    </row>
    <row r="2384" spans="1:9" x14ac:dyDescent="0.3">
      <c r="A2384" s="24">
        <v>454498</v>
      </c>
      <c r="B2384" s="26">
        <v>431106</v>
      </c>
      <c r="C2384" s="26" t="s">
        <v>503</v>
      </c>
      <c r="D2384" s="24" t="s">
        <v>13</v>
      </c>
      <c r="E2384" s="323" t="s">
        <v>2084</v>
      </c>
      <c r="F2384" s="358">
        <v>94</v>
      </c>
      <c r="G2384" s="27">
        <v>43513</v>
      </c>
      <c r="H2384" s="27">
        <v>43509</v>
      </c>
      <c r="I2384" s="286">
        <v>94</v>
      </c>
    </row>
    <row r="2385" spans="1:9" x14ac:dyDescent="0.3">
      <c r="A2385" s="24">
        <v>454498</v>
      </c>
      <c r="B2385" s="26">
        <v>431106</v>
      </c>
      <c r="C2385" s="26" t="s">
        <v>503</v>
      </c>
      <c r="D2385" s="24" t="s">
        <v>481</v>
      </c>
      <c r="E2385" s="323" t="s">
        <v>2085</v>
      </c>
      <c r="F2385" s="358">
        <v>130</v>
      </c>
      <c r="G2385" s="27">
        <v>43503</v>
      </c>
      <c r="H2385" s="27">
        <v>43497</v>
      </c>
      <c r="I2385" s="286">
        <v>130</v>
      </c>
    </row>
    <row r="2386" spans="1:9" x14ac:dyDescent="0.3">
      <c r="A2386" s="9">
        <v>454498</v>
      </c>
      <c r="B2386" s="62">
        <v>431106</v>
      </c>
      <c r="C2386" s="62" t="s">
        <v>503</v>
      </c>
      <c r="D2386" s="9" t="s">
        <v>13</v>
      </c>
      <c r="E2386" s="307" t="s">
        <v>2086</v>
      </c>
      <c r="F2386" s="322">
        <v>185</v>
      </c>
      <c r="G2386" s="11">
        <v>43496</v>
      </c>
      <c r="H2386" s="11">
        <v>43490</v>
      </c>
      <c r="I2386" s="286">
        <v>183</v>
      </c>
    </row>
    <row r="2387" spans="1:9" x14ac:dyDescent="0.3">
      <c r="A2387" s="24">
        <v>454498</v>
      </c>
      <c r="B2387" s="26">
        <v>431106</v>
      </c>
      <c r="C2387" s="26" t="s">
        <v>503</v>
      </c>
      <c r="D2387" s="24" t="s">
        <v>481</v>
      </c>
      <c r="E2387" s="323" t="s">
        <v>2087</v>
      </c>
      <c r="F2387" s="358">
        <v>1091</v>
      </c>
      <c r="G2387" s="27">
        <v>43489</v>
      </c>
      <c r="H2387" s="27">
        <v>43483</v>
      </c>
      <c r="I2387" s="286">
        <v>1078</v>
      </c>
    </row>
    <row r="2388" spans="1:9" x14ac:dyDescent="0.3">
      <c r="A2388" s="24">
        <v>454498</v>
      </c>
      <c r="B2388" s="26">
        <v>431106</v>
      </c>
      <c r="C2388" s="26" t="s">
        <v>503</v>
      </c>
      <c r="D2388" s="24" t="s">
        <v>481</v>
      </c>
      <c r="E2388" s="323" t="s">
        <v>2088</v>
      </c>
      <c r="F2388" s="358">
        <v>100</v>
      </c>
      <c r="G2388" s="27">
        <v>43489</v>
      </c>
      <c r="H2388" s="27">
        <v>43483</v>
      </c>
      <c r="I2388" s="286">
        <v>100</v>
      </c>
    </row>
    <row r="2389" spans="1:9" x14ac:dyDescent="0.3">
      <c r="A2389" s="9">
        <v>454498</v>
      </c>
      <c r="B2389" s="62">
        <v>431106</v>
      </c>
      <c r="C2389" s="62" t="s">
        <v>503</v>
      </c>
      <c r="D2389" s="9" t="s">
        <v>13</v>
      </c>
      <c r="E2389" s="307" t="s">
        <v>2089</v>
      </c>
      <c r="F2389" s="322">
        <v>734</v>
      </c>
      <c r="G2389" s="11">
        <v>43496</v>
      </c>
      <c r="H2389" s="11">
        <v>43490</v>
      </c>
      <c r="I2389" s="286">
        <v>730</v>
      </c>
    </row>
    <row r="2390" spans="1:9" x14ac:dyDescent="0.3">
      <c r="A2390" s="9">
        <v>454498</v>
      </c>
      <c r="B2390" s="62">
        <v>431106</v>
      </c>
      <c r="C2390" s="62" t="s">
        <v>503</v>
      </c>
      <c r="D2390" s="9" t="s">
        <v>13</v>
      </c>
      <c r="E2390" s="307" t="s">
        <v>2090</v>
      </c>
      <c r="F2390" s="322">
        <v>917</v>
      </c>
      <c r="G2390" s="11">
        <v>43499</v>
      </c>
      <c r="H2390" s="11">
        <v>43495</v>
      </c>
      <c r="I2390" s="286">
        <v>936</v>
      </c>
    </row>
    <row r="2391" spans="1:9" x14ac:dyDescent="0.3">
      <c r="A2391" s="24">
        <v>454498</v>
      </c>
      <c r="B2391" s="26">
        <v>431106</v>
      </c>
      <c r="C2391" s="26" t="s">
        <v>503</v>
      </c>
      <c r="D2391" s="24" t="s">
        <v>13</v>
      </c>
      <c r="E2391" s="323" t="s">
        <v>2091</v>
      </c>
      <c r="F2391" s="358">
        <v>54</v>
      </c>
      <c r="G2391" s="27">
        <v>43510</v>
      </c>
      <c r="H2391" s="27">
        <v>43504</v>
      </c>
      <c r="I2391" s="286">
        <v>54</v>
      </c>
    </row>
    <row r="2392" spans="1:9" x14ac:dyDescent="0.3">
      <c r="A2392" s="9">
        <v>454498</v>
      </c>
      <c r="B2392" s="62">
        <v>431106</v>
      </c>
      <c r="C2392" s="62" t="s">
        <v>503</v>
      </c>
      <c r="D2392" s="9" t="s">
        <v>19</v>
      </c>
      <c r="E2392" s="463" t="s">
        <v>2092</v>
      </c>
      <c r="F2392" s="322">
        <v>218</v>
      </c>
      <c r="G2392" s="11">
        <v>43424</v>
      </c>
      <c r="H2392" s="11">
        <v>43488</v>
      </c>
      <c r="I2392" s="286">
        <v>218</v>
      </c>
    </row>
    <row r="2393" spans="1:9" x14ac:dyDescent="0.3">
      <c r="A2393" s="56">
        <v>454498</v>
      </c>
      <c r="B2393" s="375">
        <v>431106</v>
      </c>
      <c r="C2393" s="375" t="s">
        <v>503</v>
      </c>
      <c r="D2393" s="375" t="s">
        <v>13</v>
      </c>
      <c r="E2393" s="467" t="s">
        <v>2093</v>
      </c>
      <c r="F2393" s="56">
        <v>204</v>
      </c>
      <c r="G2393" s="401">
        <v>43426</v>
      </c>
      <c r="H2393" s="27">
        <v>43467</v>
      </c>
      <c r="I2393" s="286">
        <v>208</v>
      </c>
    </row>
    <row r="2394" spans="1:9" x14ac:dyDescent="0.3">
      <c r="A2394" s="56">
        <v>454498</v>
      </c>
      <c r="B2394" s="375">
        <v>431106</v>
      </c>
      <c r="C2394" s="375" t="s">
        <v>503</v>
      </c>
      <c r="D2394" s="375" t="s">
        <v>481</v>
      </c>
      <c r="E2394" s="467" t="s">
        <v>2094</v>
      </c>
      <c r="F2394" s="375">
        <v>128</v>
      </c>
      <c r="G2394" s="468">
        <v>43426</v>
      </c>
      <c r="H2394" s="27">
        <v>43826</v>
      </c>
      <c r="I2394" s="286">
        <v>128</v>
      </c>
    </row>
    <row r="2395" spans="1:9" x14ac:dyDescent="0.3">
      <c r="A2395" s="56">
        <v>454498</v>
      </c>
      <c r="B2395" s="375">
        <v>431106</v>
      </c>
      <c r="C2395" s="375" t="s">
        <v>503</v>
      </c>
      <c r="D2395" s="375" t="s">
        <v>481</v>
      </c>
      <c r="E2395" s="469" t="s">
        <v>2095</v>
      </c>
      <c r="F2395" s="375">
        <v>100</v>
      </c>
      <c r="G2395" s="468">
        <v>43426</v>
      </c>
      <c r="H2395" s="27">
        <v>43826</v>
      </c>
      <c r="I2395" s="286">
        <v>102</v>
      </c>
    </row>
    <row r="2396" spans="1:9" x14ac:dyDescent="0.3">
      <c r="A2396" s="56">
        <v>454498</v>
      </c>
      <c r="B2396" s="375">
        <v>431106</v>
      </c>
      <c r="C2396" s="375" t="s">
        <v>503</v>
      </c>
      <c r="D2396" s="375" t="s">
        <v>13</v>
      </c>
      <c r="E2396" s="469" t="s">
        <v>2096</v>
      </c>
      <c r="F2396" s="375">
        <v>181</v>
      </c>
      <c r="G2396" s="468">
        <v>43426</v>
      </c>
      <c r="H2396" s="27">
        <v>43467</v>
      </c>
      <c r="I2396" s="286">
        <v>183</v>
      </c>
    </row>
    <row r="2397" spans="1:9" x14ac:dyDescent="0.3">
      <c r="A2397" s="56">
        <v>454498</v>
      </c>
      <c r="B2397" s="375">
        <v>431106</v>
      </c>
      <c r="C2397" s="375" t="s">
        <v>503</v>
      </c>
      <c r="D2397" s="375" t="s">
        <v>481</v>
      </c>
      <c r="E2397" s="469" t="s">
        <v>2097</v>
      </c>
      <c r="F2397" s="375">
        <v>50</v>
      </c>
      <c r="G2397" s="468">
        <v>43426</v>
      </c>
      <c r="H2397" s="27">
        <v>43826</v>
      </c>
      <c r="I2397" s="286">
        <v>48</v>
      </c>
    </row>
    <row r="2398" spans="1:9" x14ac:dyDescent="0.3">
      <c r="A2398" s="56">
        <v>454498</v>
      </c>
      <c r="B2398" s="375">
        <v>431106</v>
      </c>
      <c r="C2398" s="375" t="s">
        <v>503</v>
      </c>
      <c r="D2398" s="375" t="s">
        <v>481</v>
      </c>
      <c r="E2398" s="467" t="s">
        <v>2098</v>
      </c>
      <c r="F2398" s="375">
        <v>90</v>
      </c>
      <c r="G2398" s="468">
        <v>43426</v>
      </c>
      <c r="H2398" s="27">
        <v>43826</v>
      </c>
      <c r="I2398" s="286">
        <v>90</v>
      </c>
    </row>
    <row r="2399" spans="1:9" x14ac:dyDescent="0.3">
      <c r="A2399" s="56">
        <v>454498</v>
      </c>
      <c r="B2399" s="375">
        <v>431106</v>
      </c>
      <c r="C2399" s="375" t="s">
        <v>503</v>
      </c>
      <c r="D2399" s="375" t="s">
        <v>13</v>
      </c>
      <c r="E2399" s="469" t="s">
        <v>2099</v>
      </c>
      <c r="F2399" s="375">
        <v>183</v>
      </c>
      <c r="G2399" s="468">
        <v>43426</v>
      </c>
      <c r="H2399" s="27">
        <v>43467</v>
      </c>
      <c r="I2399" s="286">
        <v>183</v>
      </c>
    </row>
    <row r="2400" spans="1:9" x14ac:dyDescent="0.3">
      <c r="A2400" s="56">
        <v>454498</v>
      </c>
      <c r="B2400" s="375">
        <v>431106</v>
      </c>
      <c r="C2400" s="375" t="s">
        <v>503</v>
      </c>
      <c r="D2400" s="375" t="s">
        <v>13</v>
      </c>
      <c r="E2400" s="467" t="s">
        <v>2100</v>
      </c>
      <c r="F2400" s="56">
        <v>16</v>
      </c>
      <c r="G2400" s="401">
        <v>43426</v>
      </c>
      <c r="H2400" s="27">
        <v>43467</v>
      </c>
      <c r="I2400" s="286">
        <v>16</v>
      </c>
    </row>
    <row r="2401" spans="1:9" x14ac:dyDescent="0.3">
      <c r="A2401" s="24">
        <v>454498</v>
      </c>
      <c r="B2401" s="89">
        <v>425553</v>
      </c>
      <c r="C2401" s="26" t="s">
        <v>475</v>
      </c>
      <c r="D2401" s="26" t="s">
        <v>481</v>
      </c>
      <c r="E2401" s="60" t="s">
        <v>2101</v>
      </c>
      <c r="F2401" s="89">
        <v>59</v>
      </c>
      <c r="G2401" s="90">
        <v>43426</v>
      </c>
      <c r="H2401" s="27">
        <v>43826</v>
      </c>
      <c r="I2401" s="286">
        <v>59</v>
      </c>
    </row>
    <row r="2402" spans="1:9" x14ac:dyDescent="0.3">
      <c r="A2402" s="24">
        <v>454498</v>
      </c>
      <c r="B2402" s="89">
        <v>425553</v>
      </c>
      <c r="C2402" s="26" t="s">
        <v>475</v>
      </c>
      <c r="D2402" s="26" t="s">
        <v>13</v>
      </c>
      <c r="E2402" s="60" t="s">
        <v>2102</v>
      </c>
      <c r="F2402" s="89">
        <v>541</v>
      </c>
      <c r="G2402" s="90">
        <v>43426</v>
      </c>
      <c r="H2402" s="27">
        <v>43467</v>
      </c>
      <c r="I2402" s="286">
        <v>557</v>
      </c>
    </row>
    <row r="2403" spans="1:9" x14ac:dyDescent="0.3">
      <c r="A2403" s="24">
        <v>454498</v>
      </c>
      <c r="B2403" s="89">
        <v>425553</v>
      </c>
      <c r="C2403" s="26" t="s">
        <v>475</v>
      </c>
      <c r="D2403" s="26" t="s">
        <v>481</v>
      </c>
      <c r="E2403" s="60" t="s">
        <v>2103</v>
      </c>
      <c r="F2403" s="89">
        <v>56</v>
      </c>
      <c r="G2403" s="90">
        <v>43426</v>
      </c>
      <c r="H2403" s="27">
        <v>43826</v>
      </c>
      <c r="I2403" s="286">
        <v>56</v>
      </c>
    </row>
    <row r="2404" spans="1:9" x14ac:dyDescent="0.3">
      <c r="A2404" s="24">
        <v>454498</v>
      </c>
      <c r="B2404" s="89">
        <v>425553</v>
      </c>
      <c r="C2404" s="26" t="s">
        <v>475</v>
      </c>
      <c r="D2404" s="26" t="s">
        <v>13</v>
      </c>
      <c r="E2404" s="60" t="s">
        <v>2104</v>
      </c>
      <c r="F2404" s="89">
        <v>94</v>
      </c>
      <c r="G2404" s="27">
        <v>43426</v>
      </c>
      <c r="H2404" s="27">
        <v>43467</v>
      </c>
      <c r="I2404" s="286">
        <v>95</v>
      </c>
    </row>
    <row r="2405" spans="1:9" x14ac:dyDescent="0.3">
      <c r="A2405" s="24">
        <v>465695</v>
      </c>
      <c r="B2405" s="26">
        <v>425410</v>
      </c>
      <c r="C2405" s="26" t="s">
        <v>475</v>
      </c>
      <c r="D2405" s="24" t="s">
        <v>306</v>
      </c>
      <c r="E2405" s="25" t="s">
        <v>2105</v>
      </c>
      <c r="F2405" s="24">
        <v>12</v>
      </c>
      <c r="G2405" s="27">
        <v>43486</v>
      </c>
      <c r="H2405" s="27">
        <v>43480</v>
      </c>
      <c r="I2405" s="286">
        <v>12</v>
      </c>
    </row>
    <row r="2406" spans="1:9" x14ac:dyDescent="0.3">
      <c r="A2406" s="24">
        <v>465695</v>
      </c>
      <c r="B2406" s="26">
        <v>425410</v>
      </c>
      <c r="C2406" s="26" t="s">
        <v>475</v>
      </c>
      <c r="D2406" s="24" t="s">
        <v>19</v>
      </c>
      <c r="E2406" s="323" t="s">
        <v>2106</v>
      </c>
      <c r="F2406" s="24">
        <v>620</v>
      </c>
      <c r="G2406" s="27">
        <v>43480</v>
      </c>
      <c r="H2406" s="27">
        <v>43474</v>
      </c>
      <c r="I2406" s="286">
        <v>620</v>
      </c>
    </row>
    <row r="2407" spans="1:9" x14ac:dyDescent="0.3">
      <c r="A2407" s="24">
        <v>465695</v>
      </c>
      <c r="B2407" s="26">
        <v>425410</v>
      </c>
      <c r="C2407" s="26" t="s">
        <v>475</v>
      </c>
      <c r="D2407" s="24" t="s">
        <v>481</v>
      </c>
      <c r="E2407" s="60" t="s">
        <v>2107</v>
      </c>
      <c r="F2407" s="358">
        <v>108</v>
      </c>
      <c r="G2407" s="27">
        <v>43489</v>
      </c>
      <c r="H2407" s="27">
        <v>43483</v>
      </c>
      <c r="I2407" s="286">
        <v>108</v>
      </c>
    </row>
    <row r="2408" spans="1:9" x14ac:dyDescent="0.3">
      <c r="A2408" s="9">
        <v>465695</v>
      </c>
      <c r="B2408" s="62">
        <v>425410</v>
      </c>
      <c r="C2408" s="62" t="s">
        <v>475</v>
      </c>
      <c r="D2408" s="9" t="s">
        <v>13</v>
      </c>
      <c r="E2408" s="10" t="s">
        <v>2108</v>
      </c>
      <c r="F2408" s="322">
        <v>922</v>
      </c>
      <c r="G2408" s="11">
        <v>43496</v>
      </c>
      <c r="H2408" s="11">
        <v>43490</v>
      </c>
      <c r="I2408" s="286">
        <v>925</v>
      </c>
    </row>
    <row r="2409" spans="1:9" x14ac:dyDescent="0.3">
      <c r="A2409" s="9">
        <v>465695</v>
      </c>
      <c r="B2409" s="62">
        <v>425410</v>
      </c>
      <c r="C2409" s="62" t="s">
        <v>475</v>
      </c>
      <c r="D2409" s="62" t="s">
        <v>306</v>
      </c>
      <c r="E2409" s="86">
        <v>1486705</v>
      </c>
      <c r="F2409" s="62">
        <v>30</v>
      </c>
      <c r="G2409" s="11">
        <v>43514</v>
      </c>
      <c r="H2409" s="11">
        <v>43516</v>
      </c>
      <c r="I2409" s="286">
        <v>30</v>
      </c>
    </row>
    <row r="2410" spans="1:9" x14ac:dyDescent="0.3">
      <c r="A2410" s="24">
        <v>465695</v>
      </c>
      <c r="B2410" s="26">
        <v>431080</v>
      </c>
      <c r="C2410" s="26" t="s">
        <v>503</v>
      </c>
      <c r="D2410" s="24" t="s">
        <v>481</v>
      </c>
      <c r="E2410" s="323" t="s">
        <v>2109</v>
      </c>
      <c r="F2410" s="358">
        <v>59</v>
      </c>
      <c r="G2410" s="27">
        <v>43489</v>
      </c>
      <c r="H2410" s="27">
        <v>43483</v>
      </c>
      <c r="I2410" s="286">
        <v>59</v>
      </c>
    </row>
    <row r="2411" spans="1:9" x14ac:dyDescent="0.3">
      <c r="A2411" s="9">
        <v>465695</v>
      </c>
      <c r="B2411" s="62">
        <v>431080</v>
      </c>
      <c r="C2411" s="62" t="s">
        <v>503</v>
      </c>
      <c r="D2411" s="9" t="s">
        <v>13</v>
      </c>
      <c r="E2411" s="307" t="s">
        <v>2110</v>
      </c>
      <c r="F2411" s="322">
        <v>134</v>
      </c>
      <c r="G2411" s="11">
        <v>43496</v>
      </c>
      <c r="H2411" s="11">
        <v>43490</v>
      </c>
      <c r="I2411" s="286">
        <v>134</v>
      </c>
    </row>
    <row r="2412" spans="1:9" x14ac:dyDescent="0.3">
      <c r="A2412" s="9">
        <v>465695</v>
      </c>
      <c r="B2412" s="62">
        <v>431080</v>
      </c>
      <c r="C2412" s="62" t="s">
        <v>503</v>
      </c>
      <c r="D2412" s="9" t="s">
        <v>13</v>
      </c>
      <c r="E2412" s="307" t="s">
        <v>2111</v>
      </c>
      <c r="F2412" s="62">
        <v>9</v>
      </c>
      <c r="G2412" s="11">
        <v>43496</v>
      </c>
      <c r="H2412" s="11">
        <v>43490</v>
      </c>
      <c r="I2412" s="286">
        <v>9</v>
      </c>
    </row>
    <row r="2413" spans="1:9" x14ac:dyDescent="0.3">
      <c r="A2413" s="9">
        <v>465695</v>
      </c>
      <c r="B2413" s="62">
        <v>431080</v>
      </c>
      <c r="C2413" s="62" t="s">
        <v>503</v>
      </c>
      <c r="D2413" s="9" t="s">
        <v>13</v>
      </c>
      <c r="E2413" s="307" t="s">
        <v>2112</v>
      </c>
      <c r="F2413" s="62">
        <v>32</v>
      </c>
      <c r="G2413" s="11">
        <v>43499</v>
      </c>
      <c r="H2413" s="11">
        <v>43495</v>
      </c>
      <c r="I2413" s="286">
        <v>33</v>
      </c>
    </row>
    <row r="2414" spans="1:9" x14ac:dyDescent="0.3">
      <c r="A2414" s="9">
        <v>465695</v>
      </c>
      <c r="B2414" s="62">
        <v>431080</v>
      </c>
      <c r="C2414" s="62" t="s">
        <v>503</v>
      </c>
      <c r="D2414" s="9" t="s">
        <v>13</v>
      </c>
      <c r="E2414" s="307" t="s">
        <v>2113</v>
      </c>
      <c r="F2414" s="62">
        <v>41</v>
      </c>
      <c r="G2414" s="11">
        <v>43499</v>
      </c>
      <c r="H2414" s="11">
        <v>43495</v>
      </c>
      <c r="I2414" s="286">
        <v>43</v>
      </c>
    </row>
    <row r="2415" spans="1:9" x14ac:dyDescent="0.3">
      <c r="A2415" s="24">
        <v>465695</v>
      </c>
      <c r="B2415" s="26">
        <v>431080</v>
      </c>
      <c r="C2415" s="26" t="s">
        <v>503</v>
      </c>
      <c r="D2415" s="24" t="s">
        <v>481</v>
      </c>
      <c r="E2415" s="323" t="s">
        <v>2114</v>
      </c>
      <c r="F2415" s="358">
        <v>50</v>
      </c>
      <c r="G2415" s="27">
        <v>43489</v>
      </c>
      <c r="H2415" s="27">
        <v>43483</v>
      </c>
      <c r="I2415" s="286">
        <v>50</v>
      </c>
    </row>
    <row r="2416" spans="1:9" x14ac:dyDescent="0.3">
      <c r="A2416" s="24">
        <v>465724</v>
      </c>
      <c r="B2416" s="26">
        <v>425394</v>
      </c>
      <c r="C2416" s="26" t="s">
        <v>475</v>
      </c>
      <c r="D2416" s="24" t="s">
        <v>481</v>
      </c>
      <c r="E2416" s="323" t="s">
        <v>2115</v>
      </c>
      <c r="F2416" s="358">
        <v>363</v>
      </c>
      <c r="G2416" s="27">
        <v>43475</v>
      </c>
      <c r="H2416" s="27">
        <v>43469</v>
      </c>
      <c r="I2416" s="286">
        <v>363</v>
      </c>
    </row>
    <row r="2417" spans="1:9" x14ac:dyDescent="0.3">
      <c r="A2417" s="24">
        <v>465724</v>
      </c>
      <c r="B2417" s="26">
        <v>425394</v>
      </c>
      <c r="C2417" s="26" t="s">
        <v>475</v>
      </c>
      <c r="D2417" s="24" t="s">
        <v>13</v>
      </c>
      <c r="E2417" s="323" t="s">
        <v>2116</v>
      </c>
      <c r="F2417" s="358">
        <v>1105</v>
      </c>
      <c r="G2417" s="27">
        <v>43482</v>
      </c>
      <c r="H2417" s="27">
        <v>43476</v>
      </c>
      <c r="I2417" s="286">
        <v>1139</v>
      </c>
    </row>
    <row r="2418" spans="1:9" x14ac:dyDescent="0.3">
      <c r="A2418" s="24">
        <v>465724</v>
      </c>
      <c r="B2418" s="26">
        <v>425394</v>
      </c>
      <c r="C2418" s="26" t="s">
        <v>475</v>
      </c>
      <c r="D2418" s="24" t="s">
        <v>13</v>
      </c>
      <c r="E2418" s="323" t="s">
        <v>2117</v>
      </c>
      <c r="F2418" s="358">
        <v>926</v>
      </c>
      <c r="G2418" s="27">
        <v>43485</v>
      </c>
      <c r="H2418" s="27">
        <v>43481</v>
      </c>
      <c r="I2418" s="286">
        <v>923</v>
      </c>
    </row>
    <row r="2419" spans="1:9" x14ac:dyDescent="0.3">
      <c r="A2419" s="24">
        <v>465724</v>
      </c>
      <c r="B2419" s="26">
        <v>425394</v>
      </c>
      <c r="C2419" s="26" t="s">
        <v>475</v>
      </c>
      <c r="D2419" s="24" t="s">
        <v>13</v>
      </c>
      <c r="E2419" s="323" t="s">
        <v>2118</v>
      </c>
      <c r="F2419" s="358">
        <v>713</v>
      </c>
      <c r="G2419" s="27">
        <v>43485</v>
      </c>
      <c r="H2419" s="27">
        <v>43481</v>
      </c>
      <c r="I2419" s="286">
        <v>713</v>
      </c>
    </row>
    <row r="2420" spans="1:9" x14ac:dyDescent="0.3">
      <c r="A2420" s="24">
        <v>465724</v>
      </c>
      <c r="B2420" s="26">
        <v>425394</v>
      </c>
      <c r="C2420" s="26" t="s">
        <v>475</v>
      </c>
      <c r="D2420" s="24" t="s">
        <v>13</v>
      </c>
      <c r="E2420" s="323" t="s">
        <v>2119</v>
      </c>
      <c r="F2420" s="358">
        <v>377</v>
      </c>
      <c r="G2420" s="27">
        <v>43482</v>
      </c>
      <c r="H2420" s="27">
        <v>43476</v>
      </c>
      <c r="I2420" s="286">
        <v>388</v>
      </c>
    </row>
    <row r="2421" spans="1:9" x14ac:dyDescent="0.3">
      <c r="A2421" s="24">
        <v>465724</v>
      </c>
      <c r="B2421" s="26">
        <v>425394</v>
      </c>
      <c r="C2421" s="26" t="s">
        <v>475</v>
      </c>
      <c r="D2421" s="24" t="s">
        <v>481</v>
      </c>
      <c r="E2421" s="60" t="s">
        <v>2120</v>
      </c>
      <c r="F2421" s="358">
        <v>202</v>
      </c>
      <c r="G2421" s="27">
        <v>43489</v>
      </c>
      <c r="H2421" s="27">
        <v>43483</v>
      </c>
      <c r="I2421" s="286">
        <v>202</v>
      </c>
    </row>
    <row r="2422" spans="1:9" x14ac:dyDescent="0.3">
      <c r="A2422" s="9">
        <v>465724</v>
      </c>
      <c r="B2422" s="62">
        <v>425394</v>
      </c>
      <c r="C2422" s="62" t="s">
        <v>475</v>
      </c>
      <c r="D2422" s="9" t="s">
        <v>13</v>
      </c>
      <c r="E2422" s="10" t="s">
        <v>2121</v>
      </c>
      <c r="F2422" s="322">
        <v>337</v>
      </c>
      <c r="G2422" s="11">
        <v>43496</v>
      </c>
      <c r="H2422" s="11">
        <v>43490</v>
      </c>
      <c r="I2422" s="286">
        <v>337</v>
      </c>
    </row>
    <row r="2423" spans="1:9" x14ac:dyDescent="0.3">
      <c r="A2423" s="9">
        <v>465724</v>
      </c>
      <c r="B2423" s="62">
        <v>425394</v>
      </c>
      <c r="C2423" s="62" t="s">
        <v>475</v>
      </c>
      <c r="D2423" s="9" t="s">
        <v>13</v>
      </c>
      <c r="E2423" s="10" t="s">
        <v>2122</v>
      </c>
      <c r="F2423" s="322">
        <v>136</v>
      </c>
      <c r="G2423" s="11">
        <v>43499</v>
      </c>
      <c r="H2423" s="11">
        <v>43526</v>
      </c>
      <c r="I2423" s="335">
        <v>141</v>
      </c>
    </row>
    <row r="2424" spans="1:9" x14ac:dyDescent="0.3">
      <c r="A2424" s="9">
        <v>465724</v>
      </c>
      <c r="B2424" s="62">
        <v>425394</v>
      </c>
      <c r="C2424" s="62" t="s">
        <v>475</v>
      </c>
      <c r="D2424" s="9" t="s">
        <v>13</v>
      </c>
      <c r="E2424" s="10" t="s">
        <v>2123</v>
      </c>
      <c r="F2424" s="322">
        <v>322</v>
      </c>
      <c r="G2424" s="11">
        <v>43499</v>
      </c>
      <c r="H2424" s="11">
        <v>43495</v>
      </c>
      <c r="I2424" s="286">
        <v>322</v>
      </c>
    </row>
    <row r="2425" spans="1:9" x14ac:dyDescent="0.3">
      <c r="A2425" s="24">
        <v>465724</v>
      </c>
      <c r="B2425" s="26">
        <v>425394</v>
      </c>
      <c r="C2425" s="26" t="s">
        <v>475</v>
      </c>
      <c r="D2425" s="24" t="s">
        <v>481</v>
      </c>
      <c r="E2425" s="60" t="s">
        <v>2124</v>
      </c>
      <c r="F2425" s="358">
        <v>206</v>
      </c>
      <c r="G2425" s="27">
        <v>43489</v>
      </c>
      <c r="H2425" s="27">
        <v>43483</v>
      </c>
      <c r="I2425" s="286">
        <v>206</v>
      </c>
    </row>
    <row r="2426" spans="1:9" x14ac:dyDescent="0.3">
      <c r="A2426" s="9">
        <v>465724</v>
      </c>
      <c r="B2426" s="62">
        <v>425394</v>
      </c>
      <c r="C2426" s="62" t="s">
        <v>475</v>
      </c>
      <c r="D2426" s="9" t="s">
        <v>13</v>
      </c>
      <c r="E2426" s="10" t="s">
        <v>2125</v>
      </c>
      <c r="F2426" s="322">
        <v>1417</v>
      </c>
      <c r="G2426" s="11">
        <v>43496</v>
      </c>
      <c r="H2426" s="11">
        <v>43490</v>
      </c>
      <c r="I2426" s="286">
        <v>1400</v>
      </c>
    </row>
    <row r="2427" spans="1:9" x14ac:dyDescent="0.3">
      <c r="A2427" s="9">
        <v>465724</v>
      </c>
      <c r="B2427" s="23">
        <v>425394</v>
      </c>
      <c r="C2427" s="62" t="s">
        <v>475</v>
      </c>
      <c r="D2427" s="9" t="s">
        <v>306</v>
      </c>
      <c r="E2427" s="86" t="s">
        <v>2126</v>
      </c>
      <c r="F2427" s="62">
        <v>319</v>
      </c>
      <c r="G2427" s="11">
        <v>43486</v>
      </c>
      <c r="H2427" s="11">
        <v>43488</v>
      </c>
      <c r="I2427" s="286">
        <v>319</v>
      </c>
    </row>
    <row r="2428" spans="1:9" x14ac:dyDescent="0.3">
      <c r="A2428" s="9">
        <v>465724</v>
      </c>
      <c r="B2428" s="23">
        <v>425394</v>
      </c>
      <c r="C2428" s="62" t="s">
        <v>475</v>
      </c>
      <c r="D2428" s="9" t="s">
        <v>19</v>
      </c>
      <c r="E2428" s="86" t="s">
        <v>2127</v>
      </c>
      <c r="F2428" s="62">
        <v>81</v>
      </c>
      <c r="G2428" s="11">
        <v>43487</v>
      </c>
      <c r="H2428" s="11">
        <v>43488</v>
      </c>
      <c r="I2428" s="286">
        <v>81</v>
      </c>
    </row>
    <row r="2429" spans="1:9" x14ac:dyDescent="0.3">
      <c r="A2429" s="24">
        <v>465724</v>
      </c>
      <c r="B2429" s="89">
        <v>425394</v>
      </c>
      <c r="C2429" s="26" t="s">
        <v>475</v>
      </c>
      <c r="D2429" s="24" t="s">
        <v>481</v>
      </c>
      <c r="E2429" s="25" t="s">
        <v>2128</v>
      </c>
      <c r="F2429" s="26">
        <v>218</v>
      </c>
      <c r="G2429" s="27">
        <v>43426</v>
      </c>
      <c r="H2429" s="27">
        <v>43826</v>
      </c>
      <c r="I2429" s="286">
        <v>222</v>
      </c>
    </row>
    <row r="2430" spans="1:9" x14ac:dyDescent="0.3">
      <c r="A2430" s="24">
        <v>465724</v>
      </c>
      <c r="B2430" s="89">
        <v>425394</v>
      </c>
      <c r="C2430" s="26" t="s">
        <v>475</v>
      </c>
      <c r="D2430" s="24" t="s">
        <v>13</v>
      </c>
      <c r="E2430" s="25" t="s">
        <v>2129</v>
      </c>
      <c r="F2430" s="26">
        <v>1957</v>
      </c>
      <c r="G2430" s="27">
        <v>43426</v>
      </c>
      <c r="H2430" s="27">
        <v>43467</v>
      </c>
      <c r="I2430" s="286">
        <v>1957</v>
      </c>
    </row>
    <row r="2431" spans="1:9" x14ac:dyDescent="0.3">
      <c r="A2431" s="24">
        <v>465724</v>
      </c>
      <c r="B2431" s="89">
        <v>425394</v>
      </c>
      <c r="C2431" s="26" t="s">
        <v>475</v>
      </c>
      <c r="D2431" s="24" t="s">
        <v>481</v>
      </c>
      <c r="E2431" s="25" t="s">
        <v>2130</v>
      </c>
      <c r="F2431" s="26">
        <v>758</v>
      </c>
      <c r="G2431" s="27">
        <v>43426</v>
      </c>
      <c r="H2431" s="27">
        <v>43826</v>
      </c>
      <c r="I2431" s="286">
        <v>758</v>
      </c>
    </row>
    <row r="2432" spans="1:9" x14ac:dyDescent="0.3">
      <c r="A2432" s="24">
        <v>465724</v>
      </c>
      <c r="B2432" s="89">
        <v>425394</v>
      </c>
      <c r="C2432" s="26" t="s">
        <v>475</v>
      </c>
      <c r="D2432" s="24" t="s">
        <v>13</v>
      </c>
      <c r="E2432" s="25" t="s">
        <v>2131</v>
      </c>
      <c r="F2432" s="26">
        <v>1267</v>
      </c>
      <c r="G2432" s="27">
        <v>43426</v>
      </c>
      <c r="H2432" s="27">
        <v>43467</v>
      </c>
      <c r="I2432" s="286">
        <v>1267</v>
      </c>
    </row>
    <row r="2433" spans="1:9" x14ac:dyDescent="0.3">
      <c r="A2433" s="24">
        <v>465724</v>
      </c>
      <c r="B2433" s="89">
        <v>425394</v>
      </c>
      <c r="C2433" s="26" t="s">
        <v>475</v>
      </c>
      <c r="D2433" s="24" t="s">
        <v>19</v>
      </c>
      <c r="E2433" s="88" t="s">
        <v>2132</v>
      </c>
      <c r="F2433" s="26">
        <v>144</v>
      </c>
      <c r="G2433" s="27">
        <v>43480</v>
      </c>
      <c r="H2433" s="27">
        <v>43479</v>
      </c>
      <c r="I2433" s="286">
        <v>144</v>
      </c>
    </row>
    <row r="2434" spans="1:9" x14ac:dyDescent="0.3">
      <c r="A2434" s="9">
        <v>465724</v>
      </c>
      <c r="B2434" s="23">
        <v>425394</v>
      </c>
      <c r="C2434" s="62" t="s">
        <v>475</v>
      </c>
      <c r="D2434" s="9" t="s">
        <v>19</v>
      </c>
      <c r="E2434" s="86" t="s">
        <v>2133</v>
      </c>
      <c r="F2434" s="62">
        <v>27</v>
      </c>
      <c r="G2434" s="11">
        <v>43486</v>
      </c>
      <c r="H2434" s="11">
        <v>43488</v>
      </c>
      <c r="I2434" s="286">
        <v>27</v>
      </c>
    </row>
    <row r="2435" spans="1:9" x14ac:dyDescent="0.3">
      <c r="A2435" s="9">
        <v>465724</v>
      </c>
      <c r="B2435" s="23">
        <v>425394</v>
      </c>
      <c r="C2435" s="62" t="s">
        <v>475</v>
      </c>
      <c r="D2435" s="9" t="s">
        <v>19</v>
      </c>
      <c r="E2435" s="86" t="s">
        <v>2134</v>
      </c>
      <c r="F2435" s="62">
        <v>48</v>
      </c>
      <c r="G2435" s="11">
        <v>43486</v>
      </c>
      <c r="H2435" s="11">
        <v>43488</v>
      </c>
      <c r="I2435" s="286">
        <v>48</v>
      </c>
    </row>
    <row r="2436" spans="1:9" x14ac:dyDescent="0.3">
      <c r="A2436" s="24">
        <v>465724</v>
      </c>
      <c r="B2436" s="26">
        <v>431179</v>
      </c>
      <c r="C2436" s="26" t="s">
        <v>503</v>
      </c>
      <c r="D2436" s="24" t="s">
        <v>13</v>
      </c>
      <c r="E2436" s="323" t="s">
        <v>2135</v>
      </c>
      <c r="F2436" s="26">
        <v>68</v>
      </c>
      <c r="G2436" s="90">
        <v>43482</v>
      </c>
      <c r="H2436" s="27">
        <v>43476</v>
      </c>
      <c r="I2436" s="286">
        <v>71</v>
      </c>
    </row>
    <row r="2437" spans="1:9" x14ac:dyDescent="0.3">
      <c r="A2437" s="24">
        <v>465724</v>
      </c>
      <c r="B2437" s="26">
        <v>431179</v>
      </c>
      <c r="C2437" s="26" t="s">
        <v>503</v>
      </c>
      <c r="D2437" s="24" t="s">
        <v>13</v>
      </c>
      <c r="E2437" s="25" t="s">
        <v>2136</v>
      </c>
      <c r="F2437" s="24">
        <v>175</v>
      </c>
      <c r="G2437" s="27">
        <v>43426</v>
      </c>
      <c r="H2437" s="27">
        <v>43492</v>
      </c>
      <c r="I2437" s="286">
        <v>183</v>
      </c>
    </row>
    <row r="2438" spans="1:9" x14ac:dyDescent="0.3">
      <c r="A2438" s="24">
        <v>465724</v>
      </c>
      <c r="B2438" s="26">
        <v>431179</v>
      </c>
      <c r="C2438" s="26" t="s">
        <v>503</v>
      </c>
      <c r="D2438" s="24" t="s">
        <v>481</v>
      </c>
      <c r="E2438" s="25" t="s">
        <v>2137</v>
      </c>
      <c r="F2438" s="24">
        <v>60</v>
      </c>
      <c r="G2438" s="27">
        <v>43426</v>
      </c>
      <c r="H2438" s="27">
        <v>43826</v>
      </c>
      <c r="I2438" s="286">
        <v>63</v>
      </c>
    </row>
    <row r="2439" spans="1:9" x14ac:dyDescent="0.3">
      <c r="A2439" s="24">
        <v>465724</v>
      </c>
      <c r="B2439" s="89">
        <v>425417</v>
      </c>
      <c r="C2439" s="26" t="s">
        <v>475</v>
      </c>
      <c r="D2439" s="24" t="s">
        <v>481</v>
      </c>
      <c r="E2439" s="25" t="s">
        <v>2138</v>
      </c>
      <c r="F2439" s="24">
        <v>143</v>
      </c>
      <c r="G2439" s="27">
        <v>43426</v>
      </c>
      <c r="H2439" s="27">
        <v>43826</v>
      </c>
      <c r="I2439" s="286">
        <v>145</v>
      </c>
    </row>
    <row r="2440" spans="1:9" x14ac:dyDescent="0.3">
      <c r="A2440" s="24">
        <v>465724</v>
      </c>
      <c r="B2440" s="89">
        <v>425417</v>
      </c>
      <c r="C2440" s="26" t="s">
        <v>475</v>
      </c>
      <c r="D2440" s="24" t="s">
        <v>13</v>
      </c>
      <c r="E2440" s="25" t="s">
        <v>2139</v>
      </c>
      <c r="F2440" s="24">
        <v>1084</v>
      </c>
      <c r="G2440" s="27">
        <v>43419</v>
      </c>
      <c r="H2440" s="27">
        <v>43467</v>
      </c>
      <c r="I2440" s="286">
        <v>1137</v>
      </c>
    </row>
    <row r="2441" spans="1:9" x14ac:dyDescent="0.3">
      <c r="A2441" s="24">
        <v>465724</v>
      </c>
      <c r="B2441" s="89">
        <v>425417</v>
      </c>
      <c r="C2441" s="26" t="s">
        <v>475</v>
      </c>
      <c r="D2441" s="24" t="s">
        <v>481</v>
      </c>
      <c r="E2441" s="25" t="s">
        <v>2140</v>
      </c>
      <c r="F2441" s="26">
        <v>493</v>
      </c>
      <c r="G2441" s="27">
        <v>43426</v>
      </c>
      <c r="H2441" s="27">
        <v>43826</v>
      </c>
      <c r="I2441" s="286">
        <v>497</v>
      </c>
    </row>
    <row r="2442" spans="1:9" x14ac:dyDescent="0.3">
      <c r="A2442" s="24">
        <v>465724</v>
      </c>
      <c r="B2442" s="89">
        <v>425417</v>
      </c>
      <c r="C2442" s="26" t="s">
        <v>475</v>
      </c>
      <c r="D2442" s="24" t="s">
        <v>13</v>
      </c>
      <c r="E2442" s="25" t="s">
        <v>2141</v>
      </c>
      <c r="F2442" s="26">
        <v>1732</v>
      </c>
      <c r="G2442" s="27">
        <v>43419</v>
      </c>
      <c r="H2442" s="27">
        <v>43467</v>
      </c>
      <c r="I2442" s="286">
        <v>1747</v>
      </c>
    </row>
    <row r="2443" spans="1:9" x14ac:dyDescent="0.3">
      <c r="A2443" s="24">
        <v>465724</v>
      </c>
      <c r="B2443" s="89">
        <v>425437</v>
      </c>
      <c r="C2443" s="26" t="s">
        <v>475</v>
      </c>
      <c r="D2443" s="24" t="s">
        <v>481</v>
      </c>
      <c r="E2443" s="60" t="s">
        <v>2142</v>
      </c>
      <c r="F2443" s="26">
        <v>495</v>
      </c>
      <c r="G2443" s="27">
        <v>43426</v>
      </c>
      <c r="H2443" s="27">
        <v>43826</v>
      </c>
      <c r="I2443" s="286">
        <v>518</v>
      </c>
    </row>
    <row r="2444" spans="1:9" x14ac:dyDescent="0.3">
      <c r="A2444" s="24">
        <v>465724</v>
      </c>
      <c r="B2444" s="89">
        <v>425437</v>
      </c>
      <c r="C2444" s="26" t="s">
        <v>475</v>
      </c>
      <c r="D2444" s="24" t="s">
        <v>13</v>
      </c>
      <c r="E2444" s="60" t="s">
        <v>2143</v>
      </c>
      <c r="F2444" s="26">
        <v>1748</v>
      </c>
      <c r="G2444" s="27">
        <v>43426</v>
      </c>
      <c r="H2444" s="27">
        <v>43467</v>
      </c>
      <c r="I2444" s="286">
        <v>1830</v>
      </c>
    </row>
    <row r="2445" spans="1:9" x14ac:dyDescent="0.3">
      <c r="A2445" s="24">
        <v>465724</v>
      </c>
      <c r="B2445" s="89">
        <v>425437</v>
      </c>
      <c r="C2445" s="26" t="s">
        <v>475</v>
      </c>
      <c r="D2445" s="24" t="s">
        <v>481</v>
      </c>
      <c r="E2445" s="60" t="s">
        <v>2144</v>
      </c>
      <c r="F2445" s="89">
        <v>158</v>
      </c>
      <c r="G2445" s="27">
        <v>43426</v>
      </c>
      <c r="H2445" s="27">
        <v>43826</v>
      </c>
      <c r="I2445" s="286">
        <v>165</v>
      </c>
    </row>
    <row r="2446" spans="1:9" x14ac:dyDescent="0.3">
      <c r="A2446" s="24">
        <v>465724</v>
      </c>
      <c r="B2446" s="89">
        <v>425437</v>
      </c>
      <c r="C2446" s="26" t="s">
        <v>475</v>
      </c>
      <c r="D2446" s="24" t="s">
        <v>13</v>
      </c>
      <c r="E2446" s="60" t="s">
        <v>2145</v>
      </c>
      <c r="F2446" s="89">
        <v>1147</v>
      </c>
      <c r="G2446" s="27">
        <v>43426</v>
      </c>
      <c r="H2446" s="27">
        <v>43467</v>
      </c>
      <c r="I2446" s="286">
        <v>1204</v>
      </c>
    </row>
    <row r="2447" spans="1:9" x14ac:dyDescent="0.3">
      <c r="A2447" s="24">
        <v>465724</v>
      </c>
      <c r="B2447" s="26">
        <v>431127</v>
      </c>
      <c r="C2447" s="26" t="s">
        <v>503</v>
      </c>
      <c r="D2447" s="26" t="s">
        <v>13</v>
      </c>
      <c r="E2447" s="25" t="s">
        <v>2146</v>
      </c>
      <c r="F2447" s="26">
        <v>238</v>
      </c>
      <c r="G2447" s="90">
        <v>43426</v>
      </c>
      <c r="H2447" s="27">
        <v>43826</v>
      </c>
      <c r="I2447" s="286">
        <v>248</v>
      </c>
    </row>
    <row r="2448" spans="1:9" x14ac:dyDescent="0.3">
      <c r="A2448" s="24">
        <v>465724</v>
      </c>
      <c r="B2448" s="26">
        <v>431127</v>
      </c>
      <c r="C2448" s="26" t="s">
        <v>503</v>
      </c>
      <c r="D2448" s="26" t="s">
        <v>481</v>
      </c>
      <c r="E2448" s="25" t="s">
        <v>2147</v>
      </c>
      <c r="F2448" s="26">
        <v>50</v>
      </c>
      <c r="G2448" s="90">
        <v>43426</v>
      </c>
      <c r="H2448" s="27">
        <v>43826</v>
      </c>
      <c r="I2448" s="286">
        <v>52</v>
      </c>
    </row>
    <row r="2449" spans="1:9" x14ac:dyDescent="0.3">
      <c r="A2449" s="9">
        <v>432735</v>
      </c>
      <c r="B2449" s="9">
        <v>425499</v>
      </c>
      <c r="C2449" s="9" t="s">
        <v>475</v>
      </c>
      <c r="D2449" s="9" t="s">
        <v>306</v>
      </c>
      <c r="E2449" s="15" t="s">
        <v>2148</v>
      </c>
      <c r="F2449" s="9">
        <v>40</v>
      </c>
      <c r="G2449" s="11">
        <v>43493</v>
      </c>
      <c r="H2449" s="11">
        <v>43487</v>
      </c>
      <c r="I2449" s="286">
        <v>40</v>
      </c>
    </row>
    <row r="2450" spans="1:9" x14ac:dyDescent="0.3">
      <c r="A2450" s="9">
        <v>432735</v>
      </c>
      <c r="B2450" s="9">
        <v>425499</v>
      </c>
      <c r="C2450" s="9" t="s">
        <v>475</v>
      </c>
      <c r="D2450" s="9" t="s">
        <v>19</v>
      </c>
      <c r="E2450" s="15" t="s">
        <v>2149</v>
      </c>
      <c r="F2450" s="9">
        <v>49</v>
      </c>
      <c r="G2450" s="11">
        <v>43494</v>
      </c>
      <c r="H2450" s="11">
        <v>43487</v>
      </c>
      <c r="I2450" s="286">
        <v>49</v>
      </c>
    </row>
    <row r="2451" spans="1:9" x14ac:dyDescent="0.3">
      <c r="A2451" s="24">
        <v>432735</v>
      </c>
      <c r="B2451" s="24">
        <v>425499</v>
      </c>
      <c r="C2451" s="24" t="s">
        <v>475</v>
      </c>
      <c r="D2451" s="24" t="s">
        <v>481</v>
      </c>
      <c r="E2451" s="25" t="s">
        <v>2150</v>
      </c>
      <c r="F2451" s="24">
        <v>90</v>
      </c>
      <c r="G2451" s="27">
        <v>43489</v>
      </c>
      <c r="H2451" s="27">
        <v>43483</v>
      </c>
      <c r="I2451" s="286">
        <v>94</v>
      </c>
    </row>
    <row r="2452" spans="1:9" x14ac:dyDescent="0.3">
      <c r="A2452" s="9">
        <v>432735</v>
      </c>
      <c r="B2452" s="9">
        <v>425499</v>
      </c>
      <c r="C2452" s="9" t="s">
        <v>475</v>
      </c>
      <c r="D2452" s="9" t="s">
        <v>13</v>
      </c>
      <c r="E2452" s="15" t="s">
        <v>2151</v>
      </c>
      <c r="F2452" s="9">
        <v>655</v>
      </c>
      <c r="G2452" s="11">
        <v>43496</v>
      </c>
      <c r="H2452" s="11">
        <v>43490</v>
      </c>
      <c r="I2452" s="286">
        <v>687</v>
      </c>
    </row>
    <row r="2453" spans="1:9" x14ac:dyDescent="0.3">
      <c r="A2453" s="24">
        <v>454498</v>
      </c>
      <c r="B2453" s="26">
        <v>425403</v>
      </c>
      <c r="C2453" s="24" t="s">
        <v>475</v>
      </c>
      <c r="D2453" s="24" t="s">
        <v>306</v>
      </c>
      <c r="E2453" s="25" t="s">
        <v>2152</v>
      </c>
      <c r="F2453" s="24">
        <v>40</v>
      </c>
      <c r="G2453" s="27">
        <v>43479</v>
      </c>
      <c r="H2453" s="27">
        <v>43473</v>
      </c>
      <c r="I2453" s="286">
        <v>40</v>
      </c>
    </row>
    <row r="2454" spans="1:9" x14ac:dyDescent="0.3">
      <c r="A2454" s="24">
        <v>454498</v>
      </c>
      <c r="B2454" s="24">
        <v>425403</v>
      </c>
      <c r="C2454" s="24" t="s">
        <v>475</v>
      </c>
      <c r="D2454" s="24" t="s">
        <v>13</v>
      </c>
      <c r="E2454" s="25" t="s">
        <v>2153</v>
      </c>
      <c r="F2454" s="24">
        <v>305</v>
      </c>
      <c r="G2454" s="27">
        <v>43489</v>
      </c>
      <c r="H2454" s="27">
        <v>43483</v>
      </c>
      <c r="I2454" s="286">
        <v>296</v>
      </c>
    </row>
    <row r="2455" spans="1:9" x14ac:dyDescent="0.3">
      <c r="A2455" s="24">
        <v>465721</v>
      </c>
      <c r="B2455" s="24">
        <v>425540</v>
      </c>
      <c r="C2455" s="24" t="s">
        <v>475</v>
      </c>
      <c r="D2455" s="24" t="s">
        <v>19</v>
      </c>
      <c r="E2455" s="25" t="s">
        <v>2154</v>
      </c>
      <c r="F2455" s="24">
        <v>620</v>
      </c>
      <c r="G2455" s="27">
        <v>43478</v>
      </c>
      <c r="H2455" s="27">
        <v>43475</v>
      </c>
      <c r="I2455" s="286">
        <v>620</v>
      </c>
    </row>
    <row r="2456" spans="1:9" x14ac:dyDescent="0.3">
      <c r="A2456" s="24">
        <v>465721</v>
      </c>
      <c r="B2456" s="24">
        <v>425540</v>
      </c>
      <c r="C2456" s="24" t="s">
        <v>475</v>
      </c>
      <c r="D2456" s="24" t="s">
        <v>13</v>
      </c>
      <c r="E2456" s="25" t="s">
        <v>2155</v>
      </c>
      <c r="F2456" s="24">
        <v>497</v>
      </c>
      <c r="G2456" s="27">
        <v>43464</v>
      </c>
      <c r="H2456" s="27">
        <v>43825</v>
      </c>
      <c r="I2456" s="286">
        <v>497</v>
      </c>
    </row>
    <row r="2457" spans="1:9" x14ac:dyDescent="0.3">
      <c r="A2457" s="24">
        <v>465721</v>
      </c>
      <c r="B2457" s="24">
        <v>425540</v>
      </c>
      <c r="C2457" s="24" t="s">
        <v>475</v>
      </c>
      <c r="D2457" s="24" t="s">
        <v>13</v>
      </c>
      <c r="E2457" s="25" t="s">
        <v>2156</v>
      </c>
      <c r="F2457" s="24">
        <v>366</v>
      </c>
      <c r="G2457" s="27">
        <v>43464</v>
      </c>
      <c r="H2457" s="27">
        <v>43825</v>
      </c>
      <c r="I2457" s="286">
        <v>366</v>
      </c>
    </row>
    <row r="2458" spans="1:9" x14ac:dyDescent="0.3">
      <c r="A2458" s="9">
        <v>474110</v>
      </c>
      <c r="B2458" s="9">
        <v>425428</v>
      </c>
      <c r="C2458" s="9" t="s">
        <v>475</v>
      </c>
      <c r="D2458" s="9" t="s">
        <v>11</v>
      </c>
      <c r="E2458" s="15" t="s">
        <v>2157</v>
      </c>
      <c r="F2458" s="9">
        <v>181</v>
      </c>
      <c r="G2458" s="11">
        <v>43493</v>
      </c>
      <c r="H2458" s="11">
        <v>43487</v>
      </c>
      <c r="I2458" s="286">
        <v>190</v>
      </c>
    </row>
    <row r="2459" spans="1:9" x14ac:dyDescent="0.3">
      <c r="A2459" s="24">
        <v>474110</v>
      </c>
      <c r="B2459" s="24">
        <v>425428</v>
      </c>
      <c r="C2459" s="24" t="s">
        <v>475</v>
      </c>
      <c r="D2459" s="24" t="s">
        <v>13</v>
      </c>
      <c r="E2459" s="25" t="s">
        <v>2158</v>
      </c>
      <c r="F2459" s="24">
        <v>1337</v>
      </c>
      <c r="G2459" s="27">
        <v>43464</v>
      </c>
      <c r="H2459" s="27">
        <v>43825</v>
      </c>
      <c r="I2459" s="286">
        <v>1362</v>
      </c>
    </row>
    <row r="2460" spans="1:9" x14ac:dyDescent="0.3">
      <c r="A2460" s="24">
        <v>474110</v>
      </c>
      <c r="B2460" s="24">
        <v>425428</v>
      </c>
      <c r="C2460" s="24" t="s">
        <v>475</v>
      </c>
      <c r="D2460" s="24" t="s">
        <v>13</v>
      </c>
      <c r="E2460" s="25" t="s">
        <v>2159</v>
      </c>
      <c r="F2460" s="24">
        <v>991</v>
      </c>
      <c r="G2460" s="27">
        <v>43464</v>
      </c>
      <c r="H2460" s="27">
        <v>43825</v>
      </c>
      <c r="I2460" s="286">
        <v>1010</v>
      </c>
    </row>
    <row r="2461" spans="1:9" x14ac:dyDescent="0.3">
      <c r="A2461" s="24">
        <v>474110</v>
      </c>
      <c r="B2461" s="24">
        <v>425428</v>
      </c>
      <c r="C2461" s="24" t="s">
        <v>475</v>
      </c>
      <c r="D2461" s="24" t="s">
        <v>13</v>
      </c>
      <c r="E2461" s="60" t="s">
        <v>2160</v>
      </c>
      <c r="F2461" s="358">
        <v>75</v>
      </c>
      <c r="G2461" s="27">
        <v>43489</v>
      </c>
      <c r="H2461" s="27">
        <v>43483</v>
      </c>
      <c r="I2461" s="286">
        <v>78</v>
      </c>
    </row>
    <row r="2462" spans="1:9" x14ac:dyDescent="0.3">
      <c r="A2462" s="24">
        <v>474110</v>
      </c>
      <c r="B2462" s="24">
        <v>425428</v>
      </c>
      <c r="C2462" s="24" t="s">
        <v>475</v>
      </c>
      <c r="D2462" s="24" t="s">
        <v>13</v>
      </c>
      <c r="E2462" s="60" t="s">
        <v>2161</v>
      </c>
      <c r="F2462" s="358">
        <v>297</v>
      </c>
      <c r="G2462" s="27">
        <v>43489</v>
      </c>
      <c r="H2462" s="27">
        <v>43483</v>
      </c>
      <c r="I2462" s="286">
        <v>307</v>
      </c>
    </row>
    <row r="2463" spans="1:9" x14ac:dyDescent="0.3">
      <c r="A2463" s="9">
        <v>474110</v>
      </c>
      <c r="B2463" s="9">
        <v>425428</v>
      </c>
      <c r="C2463" s="9" t="s">
        <v>475</v>
      </c>
      <c r="D2463" s="9" t="s">
        <v>13</v>
      </c>
      <c r="E2463" s="10" t="s">
        <v>2162</v>
      </c>
      <c r="F2463" s="322">
        <v>228</v>
      </c>
      <c r="G2463" s="11">
        <v>43492</v>
      </c>
      <c r="H2463" s="11">
        <v>43488</v>
      </c>
      <c r="I2463" s="286">
        <v>239</v>
      </c>
    </row>
    <row r="2464" spans="1:9" x14ac:dyDescent="0.3">
      <c r="A2464" s="9">
        <v>474110</v>
      </c>
      <c r="B2464" s="9">
        <v>425428</v>
      </c>
      <c r="C2464" s="9" t="s">
        <v>475</v>
      </c>
      <c r="D2464" s="9" t="s">
        <v>13</v>
      </c>
      <c r="E2464" s="10" t="s">
        <v>2163</v>
      </c>
      <c r="F2464" s="322">
        <v>183</v>
      </c>
      <c r="G2464" s="11">
        <v>43492</v>
      </c>
      <c r="H2464" s="11">
        <v>43488</v>
      </c>
      <c r="I2464" s="286">
        <v>192</v>
      </c>
    </row>
    <row r="2465" spans="1:9" x14ac:dyDescent="0.3">
      <c r="A2465" s="24">
        <v>474110</v>
      </c>
      <c r="B2465" s="24">
        <v>425428</v>
      </c>
      <c r="C2465" s="24" t="s">
        <v>475</v>
      </c>
      <c r="D2465" s="24" t="s">
        <v>481</v>
      </c>
      <c r="E2465" s="60" t="s">
        <v>2164</v>
      </c>
      <c r="F2465" s="358">
        <v>69</v>
      </c>
      <c r="G2465" s="27">
        <v>43482</v>
      </c>
      <c r="H2465" s="27">
        <v>43476</v>
      </c>
      <c r="I2465" s="286">
        <v>72</v>
      </c>
    </row>
    <row r="2466" spans="1:9" x14ac:dyDescent="0.3">
      <c r="A2466" s="24">
        <v>474110</v>
      </c>
      <c r="B2466" s="24">
        <v>425451</v>
      </c>
      <c r="C2466" s="24" t="s">
        <v>475</v>
      </c>
      <c r="D2466" s="24" t="s">
        <v>306</v>
      </c>
      <c r="E2466" s="25" t="s">
        <v>2165</v>
      </c>
      <c r="F2466" s="24">
        <v>110</v>
      </c>
      <c r="G2466" s="27">
        <v>43479</v>
      </c>
      <c r="H2466" s="27">
        <v>43473</v>
      </c>
      <c r="I2466" s="286">
        <v>110</v>
      </c>
    </row>
    <row r="2467" spans="1:9" x14ac:dyDescent="0.3">
      <c r="A2467" s="24">
        <v>474110</v>
      </c>
      <c r="B2467" s="24">
        <v>425451</v>
      </c>
      <c r="C2467" s="24" t="s">
        <v>475</v>
      </c>
      <c r="D2467" s="24" t="s">
        <v>19</v>
      </c>
      <c r="E2467" s="25" t="s">
        <v>2166</v>
      </c>
      <c r="F2467" s="24">
        <v>1209</v>
      </c>
      <c r="G2467" s="27">
        <v>43478</v>
      </c>
      <c r="H2467" s="27">
        <v>43476</v>
      </c>
      <c r="I2467" s="286">
        <v>1209</v>
      </c>
    </row>
    <row r="2468" spans="1:9" x14ac:dyDescent="0.3">
      <c r="A2468" s="24">
        <v>474110</v>
      </c>
      <c r="B2468" s="24">
        <v>425451</v>
      </c>
      <c r="C2468" s="24" t="s">
        <v>475</v>
      </c>
      <c r="D2468" s="24" t="s">
        <v>481</v>
      </c>
      <c r="E2468" s="25" t="s">
        <v>2167</v>
      </c>
      <c r="F2468" s="24">
        <v>103</v>
      </c>
      <c r="G2468" s="27">
        <v>43482</v>
      </c>
      <c r="H2468" s="27">
        <v>43476</v>
      </c>
      <c r="I2468" s="286">
        <v>103</v>
      </c>
    </row>
    <row r="2469" spans="1:9" x14ac:dyDescent="0.3">
      <c r="A2469" s="24">
        <v>474110</v>
      </c>
      <c r="B2469" s="24">
        <v>425451</v>
      </c>
      <c r="C2469" s="24" t="s">
        <v>475</v>
      </c>
      <c r="D2469" s="24" t="s">
        <v>13</v>
      </c>
      <c r="E2469" s="25" t="s">
        <v>2168</v>
      </c>
      <c r="F2469" s="24">
        <v>84</v>
      </c>
      <c r="G2469" s="27">
        <v>43489</v>
      </c>
      <c r="H2469" s="27">
        <v>43483</v>
      </c>
      <c r="I2469" s="286">
        <v>84</v>
      </c>
    </row>
    <row r="2470" spans="1:9" x14ac:dyDescent="0.3">
      <c r="A2470" s="24">
        <v>474110</v>
      </c>
      <c r="B2470" s="24">
        <v>425451</v>
      </c>
      <c r="C2470" s="24" t="s">
        <v>475</v>
      </c>
      <c r="D2470" s="24" t="s">
        <v>13</v>
      </c>
      <c r="E2470" s="25" t="s">
        <v>2169</v>
      </c>
      <c r="F2470" s="24">
        <v>6095</v>
      </c>
      <c r="G2470" s="27">
        <v>43461</v>
      </c>
      <c r="H2470" s="27">
        <v>43491</v>
      </c>
      <c r="I2470" s="286">
        <v>6095</v>
      </c>
    </row>
    <row r="2471" spans="1:9" x14ac:dyDescent="0.3">
      <c r="A2471" s="24">
        <v>474110</v>
      </c>
      <c r="B2471" s="24">
        <v>425451</v>
      </c>
      <c r="C2471" s="24" t="s">
        <v>475</v>
      </c>
      <c r="D2471" s="24" t="s">
        <v>13</v>
      </c>
      <c r="E2471" s="25" t="s">
        <v>2170</v>
      </c>
      <c r="F2471" s="24">
        <v>1900</v>
      </c>
      <c r="G2471" s="27">
        <v>43464</v>
      </c>
      <c r="H2471" s="27">
        <v>43825</v>
      </c>
      <c r="I2471" s="286">
        <v>1888</v>
      </c>
    </row>
    <row r="2472" spans="1:9" x14ac:dyDescent="0.3">
      <c r="A2472" s="24">
        <v>474110</v>
      </c>
      <c r="B2472" s="24">
        <v>425451</v>
      </c>
      <c r="C2472" s="24" t="s">
        <v>475</v>
      </c>
      <c r="D2472" s="24" t="s">
        <v>13</v>
      </c>
      <c r="E2472" s="25" t="s">
        <v>2171</v>
      </c>
      <c r="F2472" s="24">
        <v>3397</v>
      </c>
      <c r="G2472" s="27">
        <v>43464</v>
      </c>
      <c r="H2472" s="27">
        <v>43491</v>
      </c>
      <c r="I2472" s="286">
        <v>3332</v>
      </c>
    </row>
    <row r="2473" spans="1:9" x14ac:dyDescent="0.3">
      <c r="A2473" s="24">
        <v>474110</v>
      </c>
      <c r="B2473" s="24">
        <v>425451</v>
      </c>
      <c r="C2473" s="24" t="s">
        <v>475</v>
      </c>
      <c r="D2473" s="24" t="s">
        <v>13</v>
      </c>
      <c r="E2473" s="25" t="s">
        <v>2172</v>
      </c>
      <c r="F2473" s="24">
        <v>3969</v>
      </c>
      <c r="G2473" s="27">
        <v>43464</v>
      </c>
      <c r="H2473" s="27">
        <v>43825</v>
      </c>
      <c r="I2473" s="286">
        <v>3969</v>
      </c>
    </row>
    <row r="2474" spans="1:9" x14ac:dyDescent="0.3">
      <c r="A2474" s="9">
        <v>474110</v>
      </c>
      <c r="B2474" s="9">
        <v>425451</v>
      </c>
      <c r="C2474" s="9" t="s">
        <v>475</v>
      </c>
      <c r="D2474" s="9" t="s">
        <v>11</v>
      </c>
      <c r="E2474" s="15" t="s">
        <v>2173</v>
      </c>
      <c r="F2474" s="9">
        <v>196</v>
      </c>
      <c r="G2474" s="11">
        <v>43493</v>
      </c>
      <c r="H2474" s="11">
        <v>43487</v>
      </c>
      <c r="I2474" s="286">
        <v>199</v>
      </c>
    </row>
    <row r="2475" spans="1:9" x14ac:dyDescent="0.3">
      <c r="A2475" s="24">
        <v>474110</v>
      </c>
      <c r="B2475" s="24">
        <v>425451</v>
      </c>
      <c r="C2475" s="24" t="s">
        <v>475</v>
      </c>
      <c r="D2475" s="24" t="s">
        <v>13</v>
      </c>
      <c r="E2475" s="25" t="s">
        <v>2174</v>
      </c>
      <c r="F2475" s="358">
        <v>501</v>
      </c>
      <c r="G2475" s="27">
        <v>43489</v>
      </c>
      <c r="H2475" s="27">
        <v>43483</v>
      </c>
      <c r="I2475" s="286">
        <v>501</v>
      </c>
    </row>
    <row r="2476" spans="1:9" x14ac:dyDescent="0.3">
      <c r="A2476" s="9">
        <v>474110</v>
      </c>
      <c r="B2476" s="9">
        <v>425451</v>
      </c>
      <c r="C2476" s="9" t="s">
        <v>475</v>
      </c>
      <c r="D2476" s="9" t="s">
        <v>13</v>
      </c>
      <c r="E2476" s="15" t="s">
        <v>2175</v>
      </c>
      <c r="F2476" s="322">
        <v>452</v>
      </c>
      <c r="G2476" s="11">
        <v>43492</v>
      </c>
      <c r="H2476" s="11">
        <v>43488</v>
      </c>
      <c r="I2476" s="286">
        <v>452</v>
      </c>
    </row>
    <row r="2477" spans="1:9" x14ac:dyDescent="0.3">
      <c r="A2477" s="9">
        <v>474110</v>
      </c>
      <c r="B2477" s="9">
        <v>425451</v>
      </c>
      <c r="C2477" s="9" t="s">
        <v>475</v>
      </c>
      <c r="D2477" s="9" t="s">
        <v>13</v>
      </c>
      <c r="E2477" s="15" t="s">
        <v>2176</v>
      </c>
      <c r="F2477" s="322">
        <v>336</v>
      </c>
      <c r="G2477" s="11">
        <v>43492</v>
      </c>
      <c r="H2477" s="11">
        <v>43488</v>
      </c>
      <c r="I2477" s="286">
        <v>336</v>
      </c>
    </row>
    <row r="2478" spans="1:9" x14ac:dyDescent="0.3">
      <c r="A2478" s="24">
        <v>474110</v>
      </c>
      <c r="B2478" s="24">
        <v>425451</v>
      </c>
      <c r="C2478" s="24" t="s">
        <v>475</v>
      </c>
      <c r="D2478" s="24" t="s">
        <v>481</v>
      </c>
      <c r="E2478" s="60" t="s">
        <v>2177</v>
      </c>
      <c r="F2478" s="358">
        <v>186</v>
      </c>
      <c r="G2478" s="27">
        <v>43482</v>
      </c>
      <c r="H2478" s="27">
        <v>43476</v>
      </c>
      <c r="I2478" s="286">
        <v>189</v>
      </c>
    </row>
    <row r="2479" spans="1:9" x14ac:dyDescent="0.3">
      <c r="A2479" s="24">
        <v>474110</v>
      </c>
      <c r="B2479" s="24">
        <v>425451</v>
      </c>
      <c r="C2479" s="24" t="s">
        <v>475</v>
      </c>
      <c r="D2479" s="24" t="s">
        <v>13</v>
      </c>
      <c r="E2479" s="60" t="s">
        <v>2178</v>
      </c>
      <c r="F2479" s="358">
        <v>244</v>
      </c>
      <c r="G2479" s="27">
        <v>43489</v>
      </c>
      <c r="H2479" s="27">
        <v>43483</v>
      </c>
      <c r="I2479" s="286">
        <v>250</v>
      </c>
    </row>
    <row r="2480" spans="1:9" x14ac:dyDescent="0.3">
      <c r="A2480" s="24">
        <v>474110</v>
      </c>
      <c r="B2480" s="24">
        <v>425451</v>
      </c>
      <c r="C2480" s="24" t="s">
        <v>475</v>
      </c>
      <c r="D2480" s="24" t="s">
        <v>13</v>
      </c>
      <c r="E2480" s="60" t="s">
        <v>2179</v>
      </c>
      <c r="F2480" s="358">
        <v>958</v>
      </c>
      <c r="G2480" s="27">
        <v>43489</v>
      </c>
      <c r="H2480" s="27">
        <v>43483</v>
      </c>
      <c r="I2480" s="286">
        <v>971</v>
      </c>
    </row>
    <row r="2481" spans="1:9" x14ac:dyDescent="0.3">
      <c r="A2481" s="9">
        <v>474110</v>
      </c>
      <c r="B2481" s="9">
        <v>425451</v>
      </c>
      <c r="C2481" s="9" t="s">
        <v>475</v>
      </c>
      <c r="D2481" s="9" t="s">
        <v>13</v>
      </c>
      <c r="E2481" s="10" t="s">
        <v>2180</v>
      </c>
      <c r="F2481" s="322">
        <v>874</v>
      </c>
      <c r="G2481" s="11">
        <v>43492</v>
      </c>
      <c r="H2481" s="11">
        <v>43488</v>
      </c>
      <c r="I2481" s="286">
        <v>885</v>
      </c>
    </row>
    <row r="2482" spans="1:9" x14ac:dyDescent="0.3">
      <c r="A2482" s="9">
        <v>474110</v>
      </c>
      <c r="B2482" s="9">
        <v>425451</v>
      </c>
      <c r="C2482" s="9" t="s">
        <v>475</v>
      </c>
      <c r="D2482" s="9" t="s">
        <v>13</v>
      </c>
      <c r="E2482" s="10" t="s">
        <v>2181</v>
      </c>
      <c r="F2482" s="322">
        <v>615</v>
      </c>
      <c r="G2482" s="11">
        <v>43492</v>
      </c>
      <c r="H2482" s="11">
        <v>43488</v>
      </c>
      <c r="I2482" s="286">
        <v>626</v>
      </c>
    </row>
    <row r="2483" spans="1:9" x14ac:dyDescent="0.3">
      <c r="A2483" s="24">
        <v>474110</v>
      </c>
      <c r="B2483" s="24">
        <v>431089</v>
      </c>
      <c r="C2483" s="24" t="s">
        <v>503</v>
      </c>
      <c r="D2483" s="24" t="s">
        <v>306</v>
      </c>
      <c r="E2483" s="25" t="s">
        <v>2182</v>
      </c>
      <c r="F2483" s="24">
        <v>52</v>
      </c>
      <c r="G2483" s="27">
        <v>43479</v>
      </c>
      <c r="H2483" s="27">
        <v>43473</v>
      </c>
      <c r="I2483" s="286">
        <v>52</v>
      </c>
    </row>
    <row r="2484" spans="1:9" x14ac:dyDescent="0.3">
      <c r="A2484" s="24">
        <v>474110</v>
      </c>
      <c r="B2484" s="24">
        <v>431089</v>
      </c>
      <c r="C2484" s="24" t="s">
        <v>503</v>
      </c>
      <c r="D2484" s="24" t="s">
        <v>13</v>
      </c>
      <c r="E2484" s="25" t="s">
        <v>2183</v>
      </c>
      <c r="F2484" s="24">
        <v>1162</v>
      </c>
      <c r="G2484" s="27">
        <v>43464</v>
      </c>
      <c r="H2484" s="27">
        <v>43825</v>
      </c>
      <c r="I2484" s="286">
        <v>1162</v>
      </c>
    </row>
    <row r="2485" spans="1:9" x14ac:dyDescent="0.3">
      <c r="A2485" s="24">
        <v>474110</v>
      </c>
      <c r="B2485" s="24">
        <v>431089</v>
      </c>
      <c r="C2485" s="24" t="s">
        <v>503</v>
      </c>
      <c r="D2485" s="24" t="s">
        <v>13</v>
      </c>
      <c r="E2485" s="25" t="s">
        <v>2184</v>
      </c>
      <c r="F2485" s="24">
        <v>1613</v>
      </c>
      <c r="G2485" s="27">
        <v>43464</v>
      </c>
      <c r="H2485" s="27">
        <v>43825</v>
      </c>
      <c r="I2485" s="286">
        <v>1589</v>
      </c>
    </row>
    <row r="2486" spans="1:9" x14ac:dyDescent="0.3">
      <c r="A2486" s="24">
        <v>474110</v>
      </c>
      <c r="B2486" s="24">
        <v>431089</v>
      </c>
      <c r="C2486" s="24" t="s">
        <v>503</v>
      </c>
      <c r="D2486" s="24" t="s">
        <v>13</v>
      </c>
      <c r="E2486" s="60" t="s">
        <v>2185</v>
      </c>
      <c r="F2486" s="24">
        <v>179</v>
      </c>
      <c r="G2486" s="27">
        <v>43489</v>
      </c>
      <c r="H2486" s="27">
        <v>43483</v>
      </c>
      <c r="I2486" s="286">
        <v>183</v>
      </c>
    </row>
    <row r="2487" spans="1:9" x14ac:dyDescent="0.3">
      <c r="A2487" s="9">
        <v>474110</v>
      </c>
      <c r="B2487" s="9">
        <v>431089</v>
      </c>
      <c r="C2487" s="9" t="s">
        <v>503</v>
      </c>
      <c r="D2487" s="9" t="s">
        <v>13</v>
      </c>
      <c r="E2487" s="10" t="s">
        <v>2186</v>
      </c>
      <c r="F2487" s="9">
        <v>184</v>
      </c>
      <c r="G2487" s="11">
        <v>43492</v>
      </c>
      <c r="H2487" s="11">
        <v>43488</v>
      </c>
      <c r="I2487" s="286">
        <v>189</v>
      </c>
    </row>
    <row r="2488" spans="1:9" x14ac:dyDescent="0.3">
      <c r="A2488" s="9">
        <v>474110</v>
      </c>
      <c r="B2488" s="9">
        <v>431089</v>
      </c>
      <c r="C2488" s="9" t="s">
        <v>503</v>
      </c>
      <c r="D2488" s="9" t="s">
        <v>13</v>
      </c>
      <c r="E2488" s="10" t="s">
        <v>2187</v>
      </c>
      <c r="F2488" s="9">
        <v>301</v>
      </c>
      <c r="G2488" s="11">
        <v>43492</v>
      </c>
      <c r="H2488" s="11">
        <v>43488</v>
      </c>
      <c r="I2488" s="286">
        <v>309</v>
      </c>
    </row>
    <row r="2489" spans="1:9" x14ac:dyDescent="0.3">
      <c r="A2489" s="56" t="s">
        <v>2188</v>
      </c>
      <c r="B2489" s="375">
        <v>431106</v>
      </c>
      <c r="C2489" s="375" t="s">
        <v>503</v>
      </c>
      <c r="D2489" s="56" t="s">
        <v>13</v>
      </c>
      <c r="E2489" s="470" t="s">
        <v>2189</v>
      </c>
      <c r="F2489" s="415">
        <v>1378</v>
      </c>
      <c r="G2489" s="27">
        <v>43476</v>
      </c>
      <c r="H2489" s="27">
        <v>43475</v>
      </c>
      <c r="I2489" s="286">
        <v>1337</v>
      </c>
    </row>
    <row r="2490" spans="1:9" x14ac:dyDescent="0.3">
      <c r="A2490" s="56" t="s">
        <v>2188</v>
      </c>
      <c r="B2490" s="375">
        <v>431106</v>
      </c>
      <c r="C2490" s="375" t="s">
        <v>503</v>
      </c>
      <c r="D2490" s="56" t="s">
        <v>13</v>
      </c>
      <c r="E2490" s="470" t="s">
        <v>2190</v>
      </c>
      <c r="F2490" s="415">
        <v>1477</v>
      </c>
      <c r="G2490" s="27">
        <v>43474</v>
      </c>
      <c r="H2490" s="27">
        <v>43473</v>
      </c>
      <c r="I2490" s="286">
        <v>1435</v>
      </c>
    </row>
    <row r="2491" spans="1:9" x14ac:dyDescent="0.3">
      <c r="A2491" s="56" t="s">
        <v>2188</v>
      </c>
      <c r="B2491" s="375">
        <v>431106</v>
      </c>
      <c r="C2491" s="375" t="s">
        <v>503</v>
      </c>
      <c r="D2491" s="56" t="s">
        <v>13</v>
      </c>
      <c r="E2491" s="470" t="s">
        <v>2191</v>
      </c>
      <c r="F2491" s="415">
        <v>2145</v>
      </c>
      <c r="G2491" s="27">
        <v>43473</v>
      </c>
      <c r="H2491" s="27">
        <v>43472</v>
      </c>
      <c r="I2491" s="286">
        <v>2191</v>
      </c>
    </row>
    <row r="2492" spans="1:9" x14ac:dyDescent="0.3">
      <c r="A2492" s="56" t="s">
        <v>2188</v>
      </c>
      <c r="B2492" s="375">
        <v>431106</v>
      </c>
      <c r="C2492" s="375" t="s">
        <v>503</v>
      </c>
      <c r="D2492" s="56" t="s">
        <v>481</v>
      </c>
      <c r="E2492" s="470" t="s">
        <v>2192</v>
      </c>
      <c r="F2492" s="415">
        <v>1000</v>
      </c>
      <c r="G2492" s="27">
        <v>43474</v>
      </c>
      <c r="H2492" s="27">
        <v>43473</v>
      </c>
      <c r="I2492" s="286">
        <v>973</v>
      </c>
    </row>
    <row r="2493" spans="1:9" x14ac:dyDescent="0.3">
      <c r="A2493" s="24" t="s">
        <v>2193</v>
      </c>
      <c r="B2493" s="24" t="s">
        <v>2194</v>
      </c>
      <c r="C2493" s="24" t="s">
        <v>503</v>
      </c>
      <c r="D2493" s="24" t="s">
        <v>13</v>
      </c>
      <c r="E2493" s="60" t="s">
        <v>2195</v>
      </c>
      <c r="F2493" s="26">
        <v>522</v>
      </c>
      <c r="G2493" s="27">
        <v>43440</v>
      </c>
      <c r="H2493" s="27">
        <v>43475</v>
      </c>
      <c r="I2493" s="286">
        <v>544</v>
      </c>
    </row>
    <row r="2494" spans="1:9" x14ac:dyDescent="0.3">
      <c r="A2494" s="24" t="s">
        <v>2193</v>
      </c>
      <c r="B2494" s="24" t="s">
        <v>2194</v>
      </c>
      <c r="C2494" s="24" t="s">
        <v>503</v>
      </c>
      <c r="D2494" s="24" t="s">
        <v>481</v>
      </c>
      <c r="E2494" s="60" t="s">
        <v>2196</v>
      </c>
      <c r="F2494" s="26">
        <v>78</v>
      </c>
      <c r="G2494" s="27">
        <v>43440</v>
      </c>
      <c r="H2494" s="27">
        <v>43472</v>
      </c>
      <c r="I2494" s="286">
        <v>78</v>
      </c>
    </row>
    <row r="2495" spans="1:9" x14ac:dyDescent="0.3">
      <c r="A2495" s="24" t="s">
        <v>2193</v>
      </c>
      <c r="B2495" s="24" t="s">
        <v>2194</v>
      </c>
      <c r="C2495" s="24" t="s">
        <v>503</v>
      </c>
      <c r="D2495" s="24" t="s">
        <v>481</v>
      </c>
      <c r="E2495" s="60" t="s">
        <v>2197</v>
      </c>
      <c r="F2495" s="26">
        <v>287</v>
      </c>
      <c r="G2495" s="27">
        <v>43440</v>
      </c>
      <c r="H2495" s="27">
        <v>43472</v>
      </c>
      <c r="I2495" s="286">
        <v>293</v>
      </c>
    </row>
    <row r="2496" spans="1:9" x14ac:dyDescent="0.3">
      <c r="A2496" s="24" t="s">
        <v>2193</v>
      </c>
      <c r="B2496" s="24" t="s">
        <v>2194</v>
      </c>
      <c r="C2496" s="24" t="s">
        <v>503</v>
      </c>
      <c r="D2496" s="24" t="s">
        <v>13</v>
      </c>
      <c r="E2496" s="60" t="s">
        <v>2198</v>
      </c>
      <c r="F2496" s="26">
        <v>254</v>
      </c>
      <c r="G2496" s="27">
        <v>43440</v>
      </c>
      <c r="H2496" s="27">
        <v>43475</v>
      </c>
      <c r="I2496" s="286">
        <v>259</v>
      </c>
    </row>
    <row r="2497" spans="1:9" x14ac:dyDescent="0.3">
      <c r="A2497" s="24" t="s">
        <v>2193</v>
      </c>
      <c r="B2497" s="24" t="s">
        <v>2194</v>
      </c>
      <c r="C2497" s="24" t="s">
        <v>503</v>
      </c>
      <c r="D2497" s="24" t="s">
        <v>13</v>
      </c>
      <c r="E2497" s="60" t="s">
        <v>2199</v>
      </c>
      <c r="F2497" s="26">
        <v>268</v>
      </c>
      <c r="G2497" s="27">
        <v>43443</v>
      </c>
      <c r="H2497" s="27">
        <v>43473</v>
      </c>
      <c r="I2497" s="286">
        <v>271</v>
      </c>
    </row>
    <row r="2498" spans="1:9" x14ac:dyDescent="0.3">
      <c r="A2498" s="24" t="s">
        <v>2193</v>
      </c>
      <c r="B2498" s="24" t="s">
        <v>2194</v>
      </c>
      <c r="C2498" s="24" t="s">
        <v>503</v>
      </c>
      <c r="D2498" s="24" t="s">
        <v>13</v>
      </c>
      <c r="E2498" s="60" t="s">
        <v>2200</v>
      </c>
      <c r="F2498" s="26">
        <v>291</v>
      </c>
      <c r="G2498" s="27">
        <v>43443</v>
      </c>
      <c r="H2498" s="27">
        <v>43472</v>
      </c>
      <c r="I2498" s="286">
        <v>296</v>
      </c>
    </row>
    <row r="2499" spans="1:9" x14ac:dyDescent="0.3">
      <c r="A2499" s="24" t="s">
        <v>2193</v>
      </c>
      <c r="B2499" s="24" t="s">
        <v>2194</v>
      </c>
      <c r="C2499" s="24" t="s">
        <v>503</v>
      </c>
      <c r="D2499" s="24" t="s">
        <v>13</v>
      </c>
      <c r="E2499" s="60" t="s">
        <v>2201</v>
      </c>
      <c r="F2499" s="26">
        <v>100</v>
      </c>
      <c r="G2499" s="27">
        <v>43440</v>
      </c>
      <c r="H2499" s="27">
        <v>43475</v>
      </c>
      <c r="I2499" s="286">
        <v>102</v>
      </c>
    </row>
    <row r="2500" spans="1:9" x14ac:dyDescent="0.3">
      <c r="A2500" s="24" t="s">
        <v>2193</v>
      </c>
      <c r="B2500" s="24">
        <v>396592</v>
      </c>
      <c r="C2500" s="24" t="s">
        <v>503</v>
      </c>
      <c r="D2500" s="24" t="s">
        <v>13</v>
      </c>
      <c r="E2500" s="60" t="s">
        <v>2202</v>
      </c>
      <c r="F2500" s="26">
        <v>346</v>
      </c>
      <c r="G2500" s="27">
        <v>43483</v>
      </c>
      <c r="H2500" s="27">
        <v>43512</v>
      </c>
      <c r="I2500" s="286">
        <v>346</v>
      </c>
    </row>
    <row r="2501" spans="1:9" ht="15" thickBot="1" x14ac:dyDescent="0.35">
      <c r="A2501" s="24" t="s">
        <v>2193</v>
      </c>
      <c r="B2501" s="24">
        <v>396592</v>
      </c>
      <c r="C2501" s="24" t="s">
        <v>503</v>
      </c>
      <c r="D2501" s="24" t="s">
        <v>481</v>
      </c>
      <c r="E2501" s="60" t="s">
        <v>2203</v>
      </c>
      <c r="F2501" s="26">
        <v>54</v>
      </c>
      <c r="G2501" s="27">
        <v>43481</v>
      </c>
      <c r="H2501" s="27">
        <v>43510</v>
      </c>
      <c r="I2501" s="286">
        <v>54</v>
      </c>
    </row>
    <row r="2502" spans="1:9" x14ac:dyDescent="0.3">
      <c r="A2502" s="471">
        <v>454496</v>
      </c>
      <c r="B2502" s="9">
        <v>425413</v>
      </c>
      <c r="C2502" s="9" t="s">
        <v>475</v>
      </c>
      <c r="D2502" s="9" t="s">
        <v>306</v>
      </c>
      <c r="E2502" s="15" t="s">
        <v>2204</v>
      </c>
      <c r="F2502" s="62">
        <v>40</v>
      </c>
      <c r="G2502" s="11">
        <v>43500</v>
      </c>
      <c r="H2502" s="11">
        <v>43494</v>
      </c>
      <c r="I2502" s="335">
        <v>40</v>
      </c>
    </row>
    <row r="2503" spans="1:9" x14ac:dyDescent="0.3">
      <c r="A2503" s="386">
        <v>454496</v>
      </c>
      <c r="B2503" s="37">
        <v>425413</v>
      </c>
      <c r="C2503" s="37" t="s">
        <v>475</v>
      </c>
      <c r="D2503" s="37" t="s">
        <v>19</v>
      </c>
      <c r="E2503" s="38" t="s">
        <v>2205</v>
      </c>
      <c r="F2503" s="46">
        <v>106</v>
      </c>
      <c r="G2503" s="39">
        <v>43522</v>
      </c>
      <c r="H2503" s="11">
        <v>43532</v>
      </c>
      <c r="I2503" s="335">
        <v>106</v>
      </c>
    </row>
    <row r="2504" spans="1:9" x14ac:dyDescent="0.3">
      <c r="A2504" s="472">
        <v>454496</v>
      </c>
      <c r="B2504" s="24">
        <v>425413</v>
      </c>
      <c r="C2504" s="24" t="s">
        <v>475</v>
      </c>
      <c r="D2504" s="24" t="s">
        <v>13</v>
      </c>
      <c r="E2504" s="60" t="s">
        <v>2206</v>
      </c>
      <c r="F2504" s="26">
        <v>180</v>
      </c>
      <c r="G2504" s="27">
        <v>43503</v>
      </c>
      <c r="H2504" s="27">
        <v>43497</v>
      </c>
      <c r="I2504" s="286">
        <v>189</v>
      </c>
    </row>
    <row r="2505" spans="1:9" x14ac:dyDescent="0.3">
      <c r="A2505" s="473">
        <v>454496</v>
      </c>
      <c r="B2505" s="9">
        <v>425413</v>
      </c>
      <c r="C2505" s="9" t="s">
        <v>475</v>
      </c>
      <c r="D2505" s="9" t="s">
        <v>481</v>
      </c>
      <c r="E2505" s="10" t="s">
        <v>2207</v>
      </c>
      <c r="F2505" s="62">
        <v>50</v>
      </c>
      <c r="G2505" s="11">
        <v>43496</v>
      </c>
      <c r="H2505" s="11">
        <v>43490</v>
      </c>
      <c r="I2505" s="335">
        <v>52</v>
      </c>
    </row>
    <row r="2506" spans="1:9" x14ac:dyDescent="0.3">
      <c r="A2506" s="472">
        <v>454496</v>
      </c>
      <c r="B2506" s="24">
        <v>425413</v>
      </c>
      <c r="C2506" s="24" t="s">
        <v>475</v>
      </c>
      <c r="D2506" s="24" t="s">
        <v>19</v>
      </c>
      <c r="E2506" s="60" t="s">
        <v>2208</v>
      </c>
      <c r="F2506" s="26">
        <v>195</v>
      </c>
      <c r="G2506" s="27">
        <v>43513</v>
      </c>
      <c r="H2506" s="27">
        <v>43510</v>
      </c>
      <c r="I2506" s="286">
        <v>195</v>
      </c>
    </row>
    <row r="2507" spans="1:9" ht="15" thickBot="1" x14ac:dyDescent="0.35">
      <c r="A2507" s="472">
        <v>454496</v>
      </c>
      <c r="B2507" s="24">
        <v>425413</v>
      </c>
      <c r="C2507" s="24" t="s">
        <v>475</v>
      </c>
      <c r="D2507" s="24" t="s">
        <v>306</v>
      </c>
      <c r="E2507" s="88" t="s">
        <v>2209</v>
      </c>
      <c r="F2507" s="89">
        <v>97</v>
      </c>
      <c r="G2507" s="27">
        <v>43522</v>
      </c>
      <c r="H2507" s="27">
        <v>43521</v>
      </c>
      <c r="I2507" s="286">
        <v>97</v>
      </c>
    </row>
    <row r="2508" spans="1:9" x14ac:dyDescent="0.3">
      <c r="A2508" s="474">
        <v>465724</v>
      </c>
      <c r="B2508" s="24">
        <v>425446</v>
      </c>
      <c r="C2508" s="24" t="s">
        <v>475</v>
      </c>
      <c r="D2508" s="24" t="s">
        <v>306</v>
      </c>
      <c r="E2508" s="60" t="s">
        <v>2210</v>
      </c>
      <c r="F2508" s="26">
        <v>60</v>
      </c>
      <c r="G2508" s="27">
        <v>43486</v>
      </c>
      <c r="H2508" s="27">
        <v>43480</v>
      </c>
      <c r="I2508" s="286">
        <v>60</v>
      </c>
    </row>
    <row r="2509" spans="1:9" x14ac:dyDescent="0.3">
      <c r="A2509" s="472">
        <v>465724</v>
      </c>
      <c r="B2509" s="24">
        <v>425446</v>
      </c>
      <c r="C2509" s="24" t="s">
        <v>475</v>
      </c>
      <c r="D2509" s="24" t="s">
        <v>19</v>
      </c>
      <c r="E2509" s="60" t="s">
        <v>2211</v>
      </c>
      <c r="F2509" s="26">
        <v>24</v>
      </c>
      <c r="G2509" s="27">
        <v>43487</v>
      </c>
      <c r="H2509" s="27">
        <v>43480</v>
      </c>
      <c r="I2509" s="286">
        <v>24</v>
      </c>
    </row>
    <row r="2510" spans="1:9" x14ac:dyDescent="0.3">
      <c r="A2510" s="472">
        <v>465724</v>
      </c>
      <c r="B2510" s="24">
        <v>425446</v>
      </c>
      <c r="C2510" s="24" t="s">
        <v>475</v>
      </c>
      <c r="D2510" s="24" t="s">
        <v>306</v>
      </c>
      <c r="E2510" s="60" t="s">
        <v>2212</v>
      </c>
      <c r="F2510" s="26">
        <v>25</v>
      </c>
      <c r="G2510" s="27">
        <v>43514</v>
      </c>
      <c r="H2510" s="27">
        <v>43509</v>
      </c>
      <c r="I2510" s="286">
        <v>25</v>
      </c>
    </row>
    <row r="2511" spans="1:9" x14ac:dyDescent="0.3">
      <c r="A2511" s="472">
        <v>465724</v>
      </c>
      <c r="B2511" s="24">
        <v>425446</v>
      </c>
      <c r="C2511" s="24" t="s">
        <v>475</v>
      </c>
      <c r="D2511" s="24" t="s">
        <v>19</v>
      </c>
      <c r="E2511" s="60" t="s">
        <v>2213</v>
      </c>
      <c r="F2511" s="26">
        <v>48</v>
      </c>
      <c r="G2511" s="27">
        <v>43486</v>
      </c>
      <c r="H2511" s="27">
        <v>43480</v>
      </c>
      <c r="I2511" s="286">
        <v>48</v>
      </c>
    </row>
    <row r="2512" spans="1:9" x14ac:dyDescent="0.3">
      <c r="A2512" s="472">
        <v>465724</v>
      </c>
      <c r="B2512" s="24">
        <v>425446</v>
      </c>
      <c r="C2512" s="24" t="s">
        <v>475</v>
      </c>
      <c r="D2512" s="24" t="s">
        <v>19</v>
      </c>
      <c r="E2512" s="60" t="s">
        <v>2214</v>
      </c>
      <c r="F2512" s="26">
        <v>250</v>
      </c>
      <c r="G2512" s="27">
        <v>43473</v>
      </c>
      <c r="H2512" s="27">
        <v>43830</v>
      </c>
      <c r="I2512" s="286">
        <v>250</v>
      </c>
    </row>
    <row r="2513" spans="1:9" x14ac:dyDescent="0.3">
      <c r="A2513" s="473">
        <v>465724</v>
      </c>
      <c r="B2513" s="9">
        <v>425446</v>
      </c>
      <c r="C2513" s="9" t="s">
        <v>475</v>
      </c>
      <c r="D2513" s="9" t="s">
        <v>13</v>
      </c>
      <c r="E2513" s="10" t="s">
        <v>2215</v>
      </c>
      <c r="F2513" s="62">
        <v>1869</v>
      </c>
      <c r="G2513" s="11">
        <v>43496</v>
      </c>
      <c r="H2513" s="11">
        <v>43490</v>
      </c>
      <c r="I2513" s="286">
        <v>1869</v>
      </c>
    </row>
    <row r="2514" spans="1:9" x14ac:dyDescent="0.3">
      <c r="A2514" s="473">
        <v>465724</v>
      </c>
      <c r="B2514" s="9">
        <v>425446</v>
      </c>
      <c r="C2514" s="9" t="s">
        <v>475</v>
      </c>
      <c r="D2514" s="9" t="s">
        <v>13</v>
      </c>
      <c r="E2514" s="10" t="s">
        <v>2216</v>
      </c>
      <c r="F2514" s="62">
        <v>1800</v>
      </c>
      <c r="G2514" s="11">
        <v>43499</v>
      </c>
      <c r="H2514" s="11">
        <v>43495</v>
      </c>
      <c r="I2514" s="286">
        <v>1800</v>
      </c>
    </row>
    <row r="2515" spans="1:9" x14ac:dyDescent="0.3">
      <c r="A2515" s="473">
        <v>465724</v>
      </c>
      <c r="B2515" s="9">
        <v>425446</v>
      </c>
      <c r="C2515" s="9" t="s">
        <v>475</v>
      </c>
      <c r="D2515" s="9" t="s">
        <v>13</v>
      </c>
      <c r="E2515" s="10" t="s">
        <v>2217</v>
      </c>
      <c r="F2515" s="62">
        <v>1236</v>
      </c>
      <c r="G2515" s="11">
        <v>43499</v>
      </c>
      <c r="H2515" s="11">
        <v>43495</v>
      </c>
      <c r="I2515" s="286">
        <v>1236</v>
      </c>
    </row>
    <row r="2516" spans="1:9" x14ac:dyDescent="0.3">
      <c r="A2516" s="473">
        <v>465724</v>
      </c>
      <c r="B2516" s="9">
        <v>425446</v>
      </c>
      <c r="C2516" s="9" t="s">
        <v>475</v>
      </c>
      <c r="D2516" s="9" t="s">
        <v>13</v>
      </c>
      <c r="E2516" s="10" t="s">
        <v>2218</v>
      </c>
      <c r="F2516" s="62">
        <v>1111</v>
      </c>
      <c r="G2516" s="11">
        <v>43496</v>
      </c>
      <c r="H2516" s="11">
        <v>43490</v>
      </c>
      <c r="I2516" s="286">
        <v>1111</v>
      </c>
    </row>
    <row r="2517" spans="1:9" x14ac:dyDescent="0.3">
      <c r="A2517" s="472">
        <v>465724</v>
      </c>
      <c r="B2517" s="24">
        <v>425446</v>
      </c>
      <c r="C2517" s="24" t="s">
        <v>475</v>
      </c>
      <c r="D2517" s="24" t="s">
        <v>481</v>
      </c>
      <c r="E2517" s="60" t="s">
        <v>2219</v>
      </c>
      <c r="F2517" s="26">
        <v>139</v>
      </c>
      <c r="G2517" s="27">
        <v>43489</v>
      </c>
      <c r="H2517" s="27">
        <v>43483</v>
      </c>
      <c r="I2517" s="286">
        <v>139</v>
      </c>
    </row>
    <row r="2518" spans="1:9" x14ac:dyDescent="0.3">
      <c r="A2518" s="472">
        <v>465724</v>
      </c>
      <c r="B2518" s="24">
        <v>425446</v>
      </c>
      <c r="C2518" s="24" t="s">
        <v>475</v>
      </c>
      <c r="D2518" s="24" t="s">
        <v>481</v>
      </c>
      <c r="E2518" s="60" t="s">
        <v>2220</v>
      </c>
      <c r="F2518" s="26">
        <v>769</v>
      </c>
      <c r="G2518" s="27">
        <v>43489</v>
      </c>
      <c r="H2518" s="27">
        <v>43483</v>
      </c>
      <c r="I2518" s="286">
        <v>769</v>
      </c>
    </row>
    <row r="2519" spans="1:9" x14ac:dyDescent="0.3">
      <c r="A2519" s="473">
        <v>465724</v>
      </c>
      <c r="B2519" s="9">
        <v>431096</v>
      </c>
      <c r="C2519" s="9" t="s">
        <v>503</v>
      </c>
      <c r="D2519" s="9" t="s">
        <v>19</v>
      </c>
      <c r="E2519" s="10" t="s">
        <v>2221</v>
      </c>
      <c r="F2519" s="62">
        <v>12</v>
      </c>
      <c r="G2519" s="11">
        <v>43494</v>
      </c>
      <c r="H2519" s="11">
        <v>43487</v>
      </c>
      <c r="I2519" s="286">
        <v>12</v>
      </c>
    </row>
    <row r="2520" spans="1:9" x14ac:dyDescent="0.3">
      <c r="A2520" s="472">
        <v>465724</v>
      </c>
      <c r="B2520" s="24">
        <v>431096</v>
      </c>
      <c r="C2520" s="24" t="s">
        <v>503</v>
      </c>
      <c r="D2520" s="24" t="s">
        <v>481</v>
      </c>
      <c r="E2520" s="323" t="s">
        <v>2222</v>
      </c>
      <c r="F2520" s="26">
        <v>51</v>
      </c>
      <c r="G2520" s="27">
        <v>43489</v>
      </c>
      <c r="H2520" s="27">
        <v>43483</v>
      </c>
      <c r="I2520" s="286">
        <v>51</v>
      </c>
    </row>
    <row r="2521" spans="1:9" ht="15" thickBot="1" x14ac:dyDescent="0.35">
      <c r="A2521" s="475">
        <v>465724</v>
      </c>
      <c r="B2521" s="9">
        <v>431096</v>
      </c>
      <c r="C2521" s="9" t="s">
        <v>503</v>
      </c>
      <c r="D2521" s="9" t="s">
        <v>13</v>
      </c>
      <c r="E2521" s="307" t="s">
        <v>2223</v>
      </c>
      <c r="F2521" s="62">
        <v>211</v>
      </c>
      <c r="G2521" s="11">
        <v>43496</v>
      </c>
      <c r="H2521" s="11">
        <v>43490</v>
      </c>
      <c r="I2521" s="286">
        <v>218</v>
      </c>
    </row>
    <row r="2522" spans="1:9" ht="15" thickBot="1" x14ac:dyDescent="0.35">
      <c r="A2522" s="476">
        <v>454498</v>
      </c>
      <c r="B2522" s="24">
        <v>425400</v>
      </c>
      <c r="C2522" s="24" t="s">
        <v>475</v>
      </c>
      <c r="D2522" s="24" t="s">
        <v>19</v>
      </c>
      <c r="E2522" s="88" t="s">
        <v>2224</v>
      </c>
      <c r="F2522" s="89">
        <v>40</v>
      </c>
      <c r="G2522" s="27">
        <v>43494</v>
      </c>
      <c r="H2522" s="27">
        <v>43487</v>
      </c>
      <c r="I2522" s="286">
        <v>40</v>
      </c>
    </row>
    <row r="2523" spans="1:9" x14ac:dyDescent="0.3">
      <c r="A2523" s="477">
        <v>454498</v>
      </c>
      <c r="B2523" s="24">
        <v>425400</v>
      </c>
      <c r="C2523" s="24" t="s">
        <v>475</v>
      </c>
      <c r="D2523" s="24" t="s">
        <v>306</v>
      </c>
      <c r="E2523" s="88" t="s">
        <v>2225</v>
      </c>
      <c r="F2523" s="89">
        <v>150</v>
      </c>
      <c r="G2523" s="27">
        <v>43493</v>
      </c>
      <c r="H2523" s="27">
        <v>43487</v>
      </c>
      <c r="I2523" s="286">
        <v>150</v>
      </c>
    </row>
    <row r="2524" spans="1:9" x14ac:dyDescent="0.3">
      <c r="A2524" s="478">
        <v>454498</v>
      </c>
      <c r="B2524" s="24">
        <v>425400</v>
      </c>
      <c r="C2524" s="24" t="s">
        <v>475</v>
      </c>
      <c r="D2524" s="24" t="s">
        <v>306</v>
      </c>
      <c r="E2524" s="88" t="s">
        <v>2226</v>
      </c>
      <c r="F2524" s="89">
        <v>40</v>
      </c>
      <c r="G2524" s="27">
        <v>43514</v>
      </c>
      <c r="H2524" s="27">
        <v>43509</v>
      </c>
      <c r="I2524" s="286">
        <v>40</v>
      </c>
    </row>
    <row r="2525" spans="1:9" x14ac:dyDescent="0.3">
      <c r="A2525" s="478">
        <v>454498</v>
      </c>
      <c r="B2525" s="24">
        <v>425400</v>
      </c>
      <c r="C2525" s="24" t="s">
        <v>475</v>
      </c>
      <c r="D2525" s="24" t="s">
        <v>19</v>
      </c>
      <c r="E2525" s="88" t="s">
        <v>2227</v>
      </c>
      <c r="F2525" s="89">
        <v>48</v>
      </c>
      <c r="G2525" s="27">
        <v>43493</v>
      </c>
      <c r="H2525" s="27">
        <v>43487</v>
      </c>
      <c r="I2525" s="286">
        <v>48</v>
      </c>
    </row>
    <row r="2526" spans="1:9" x14ac:dyDescent="0.3">
      <c r="A2526" s="478">
        <v>454498</v>
      </c>
      <c r="B2526" s="24">
        <v>425400</v>
      </c>
      <c r="C2526" s="24" t="s">
        <v>475</v>
      </c>
      <c r="D2526" s="24" t="s">
        <v>13</v>
      </c>
      <c r="E2526" s="88" t="s">
        <v>2228</v>
      </c>
      <c r="F2526" s="89">
        <v>1368</v>
      </c>
      <c r="G2526" s="27">
        <v>43496</v>
      </c>
      <c r="H2526" s="27">
        <v>43487</v>
      </c>
      <c r="I2526" s="286">
        <v>1368</v>
      </c>
    </row>
    <row r="2527" spans="1:9" x14ac:dyDescent="0.3">
      <c r="A2527" s="478">
        <v>454498</v>
      </c>
      <c r="B2527" s="24">
        <v>425400</v>
      </c>
      <c r="C2527" s="24" t="s">
        <v>475</v>
      </c>
      <c r="D2527" s="24" t="s">
        <v>13</v>
      </c>
      <c r="E2527" s="88" t="s">
        <v>2229</v>
      </c>
      <c r="F2527" s="89">
        <v>906</v>
      </c>
      <c r="G2527" s="27">
        <v>43499</v>
      </c>
      <c r="H2527" s="27">
        <v>43524</v>
      </c>
      <c r="I2527" s="286">
        <v>932</v>
      </c>
    </row>
    <row r="2528" spans="1:9" x14ac:dyDescent="0.3">
      <c r="A2528" s="478">
        <v>454498</v>
      </c>
      <c r="B2528" s="24">
        <v>425400</v>
      </c>
      <c r="C2528" s="24" t="s">
        <v>475</v>
      </c>
      <c r="D2528" s="24" t="s">
        <v>481</v>
      </c>
      <c r="E2528" s="88" t="s">
        <v>2230</v>
      </c>
      <c r="F2528" s="89">
        <v>118</v>
      </c>
      <c r="G2528" s="27">
        <v>43489</v>
      </c>
      <c r="H2528" s="27">
        <v>43483</v>
      </c>
      <c r="I2528" s="286">
        <v>118</v>
      </c>
    </row>
    <row r="2529" spans="1:9" x14ac:dyDescent="0.3">
      <c r="A2529" s="478">
        <v>454498</v>
      </c>
      <c r="B2529" s="24">
        <v>425400</v>
      </c>
      <c r="C2529" s="24" t="s">
        <v>475</v>
      </c>
      <c r="D2529" s="24" t="s">
        <v>13</v>
      </c>
      <c r="E2529" s="88" t="s">
        <v>2231</v>
      </c>
      <c r="F2529" s="89">
        <v>933</v>
      </c>
      <c r="G2529" s="27">
        <v>43492</v>
      </c>
      <c r="H2529" s="27">
        <v>43490</v>
      </c>
      <c r="I2529" s="286">
        <v>933</v>
      </c>
    </row>
    <row r="2530" spans="1:9" x14ac:dyDescent="0.3">
      <c r="A2530" s="478">
        <v>454498</v>
      </c>
      <c r="B2530" s="24">
        <v>425400</v>
      </c>
      <c r="C2530" s="24" t="s">
        <v>475</v>
      </c>
      <c r="D2530" s="24" t="s">
        <v>481</v>
      </c>
      <c r="E2530" s="88" t="s">
        <v>2232</v>
      </c>
      <c r="F2530" s="89">
        <v>443</v>
      </c>
      <c r="G2530" s="27">
        <v>43489</v>
      </c>
      <c r="H2530" s="27">
        <v>43483</v>
      </c>
      <c r="I2530" s="286">
        <v>443</v>
      </c>
    </row>
    <row r="2531" spans="1:9" x14ac:dyDescent="0.3">
      <c r="A2531" s="478">
        <v>454498</v>
      </c>
      <c r="B2531" s="24">
        <v>431142</v>
      </c>
      <c r="C2531" s="24" t="s">
        <v>503</v>
      </c>
      <c r="D2531" s="24" t="s">
        <v>306</v>
      </c>
      <c r="E2531" s="88" t="s">
        <v>2233</v>
      </c>
      <c r="F2531" s="89">
        <v>22</v>
      </c>
      <c r="G2531" s="27">
        <v>43514</v>
      </c>
      <c r="H2531" s="27">
        <v>43509</v>
      </c>
      <c r="I2531" s="286">
        <v>22</v>
      </c>
    </row>
    <row r="2532" spans="1:9" x14ac:dyDescent="0.3">
      <c r="A2532" s="478">
        <v>454498</v>
      </c>
      <c r="B2532" s="24">
        <v>431142</v>
      </c>
      <c r="C2532" s="24" t="s">
        <v>503</v>
      </c>
      <c r="D2532" s="24" t="s">
        <v>481</v>
      </c>
      <c r="E2532" s="361" t="s">
        <v>2234</v>
      </c>
      <c r="F2532" s="89">
        <v>62</v>
      </c>
      <c r="G2532" s="27">
        <v>43489</v>
      </c>
      <c r="H2532" s="27">
        <v>43483</v>
      </c>
      <c r="I2532" s="286">
        <v>62</v>
      </c>
    </row>
    <row r="2533" spans="1:9" x14ac:dyDescent="0.3">
      <c r="A2533" s="478">
        <v>454498</v>
      </c>
      <c r="B2533" s="24">
        <v>431142</v>
      </c>
      <c r="C2533" s="24" t="s">
        <v>503</v>
      </c>
      <c r="D2533" s="24" t="s">
        <v>13</v>
      </c>
      <c r="E2533" s="361" t="s">
        <v>2235</v>
      </c>
      <c r="F2533" s="312">
        <v>138</v>
      </c>
      <c r="G2533" s="27">
        <v>43496</v>
      </c>
      <c r="H2533" s="27">
        <v>43490</v>
      </c>
      <c r="I2533" s="286">
        <v>138</v>
      </c>
    </row>
    <row r="2534" spans="1:9" x14ac:dyDescent="0.3">
      <c r="A2534" s="478">
        <v>454498</v>
      </c>
      <c r="B2534" s="24">
        <v>431142</v>
      </c>
      <c r="C2534" s="24" t="s">
        <v>503</v>
      </c>
      <c r="D2534" s="24" t="s">
        <v>13</v>
      </c>
      <c r="E2534" s="361" t="s">
        <v>2236</v>
      </c>
      <c r="F2534" s="312">
        <v>164</v>
      </c>
      <c r="G2534" s="27">
        <v>43499</v>
      </c>
      <c r="H2534" s="27">
        <v>43526</v>
      </c>
      <c r="I2534" s="286">
        <v>163</v>
      </c>
    </row>
    <row r="2535" spans="1:9" x14ac:dyDescent="0.3">
      <c r="A2535" s="122">
        <v>454498</v>
      </c>
      <c r="B2535" s="9">
        <v>431142</v>
      </c>
      <c r="C2535" s="9" t="s">
        <v>503</v>
      </c>
      <c r="D2535" s="9" t="s">
        <v>13</v>
      </c>
      <c r="E2535" s="463" t="s">
        <v>2237</v>
      </c>
      <c r="F2535" s="363">
        <v>200</v>
      </c>
      <c r="G2535" s="11">
        <v>43499</v>
      </c>
      <c r="H2535" s="11">
        <v>43495</v>
      </c>
      <c r="I2535" s="286">
        <v>205</v>
      </c>
    </row>
    <row r="2536" spans="1:9" x14ac:dyDescent="0.3">
      <c r="A2536" s="478">
        <v>454498</v>
      </c>
      <c r="B2536" s="24">
        <v>431142</v>
      </c>
      <c r="C2536" s="24" t="s">
        <v>503</v>
      </c>
      <c r="D2536" s="24" t="s">
        <v>481</v>
      </c>
      <c r="E2536" s="361" t="s">
        <v>2238</v>
      </c>
      <c r="F2536" s="89">
        <v>144</v>
      </c>
      <c r="G2536" s="27">
        <v>43489</v>
      </c>
      <c r="H2536" s="27">
        <v>43483</v>
      </c>
      <c r="I2536" s="286">
        <v>144</v>
      </c>
    </row>
    <row r="2537" spans="1:9" x14ac:dyDescent="0.3">
      <c r="A2537" s="479">
        <v>454498</v>
      </c>
      <c r="B2537" s="24">
        <v>431142</v>
      </c>
      <c r="C2537" s="24" t="s">
        <v>503</v>
      </c>
      <c r="D2537" s="24" t="s">
        <v>13</v>
      </c>
      <c r="E2537" s="361" t="s">
        <v>2239</v>
      </c>
      <c r="F2537" s="89">
        <v>259</v>
      </c>
      <c r="G2537" s="27">
        <v>43496</v>
      </c>
      <c r="H2537" s="27">
        <v>43490</v>
      </c>
      <c r="I2537" s="286">
        <v>259</v>
      </c>
    </row>
    <row r="2538" spans="1:9" x14ac:dyDescent="0.3">
      <c r="A2538" s="122">
        <v>454496</v>
      </c>
      <c r="B2538" s="9">
        <v>425578</v>
      </c>
      <c r="C2538" s="9" t="s">
        <v>475</v>
      </c>
      <c r="D2538" s="9" t="s">
        <v>19</v>
      </c>
      <c r="E2538" s="86" t="s">
        <v>2240</v>
      </c>
      <c r="F2538" s="23">
        <v>21</v>
      </c>
      <c r="G2538" s="11">
        <v>43494</v>
      </c>
      <c r="H2538" s="11">
        <v>43487</v>
      </c>
      <c r="I2538" s="286">
        <v>21</v>
      </c>
    </row>
    <row r="2539" spans="1:9" x14ac:dyDescent="0.3">
      <c r="A2539" s="480">
        <v>454496</v>
      </c>
      <c r="B2539" s="9">
        <v>425578</v>
      </c>
      <c r="C2539" s="9" t="s">
        <v>475</v>
      </c>
      <c r="D2539" s="9" t="s">
        <v>306</v>
      </c>
      <c r="E2539" s="86" t="s">
        <v>2241</v>
      </c>
      <c r="F2539" s="23">
        <v>16</v>
      </c>
      <c r="G2539" s="11">
        <v>43493</v>
      </c>
      <c r="H2539" s="11">
        <v>43487</v>
      </c>
      <c r="I2539" s="286">
        <v>16</v>
      </c>
    </row>
    <row r="2540" spans="1:9" x14ac:dyDescent="0.3">
      <c r="A2540" s="481">
        <v>454496</v>
      </c>
      <c r="B2540" s="24">
        <v>425578</v>
      </c>
      <c r="C2540" s="24" t="s">
        <v>475</v>
      </c>
      <c r="D2540" s="24" t="s">
        <v>306</v>
      </c>
      <c r="E2540" s="88" t="s">
        <v>2242</v>
      </c>
      <c r="F2540" s="89">
        <v>60</v>
      </c>
      <c r="G2540" s="27">
        <v>43514</v>
      </c>
      <c r="H2540" s="27">
        <v>43509</v>
      </c>
      <c r="I2540" s="286">
        <v>60</v>
      </c>
    </row>
    <row r="2541" spans="1:9" x14ac:dyDescent="0.3">
      <c r="A2541" s="480">
        <v>454496</v>
      </c>
      <c r="B2541" s="9">
        <v>425578</v>
      </c>
      <c r="C2541" s="9" t="s">
        <v>475</v>
      </c>
      <c r="D2541" s="9" t="s">
        <v>13</v>
      </c>
      <c r="E2541" s="86" t="s">
        <v>2243</v>
      </c>
      <c r="F2541" s="23">
        <v>1702</v>
      </c>
      <c r="G2541" s="11">
        <v>43496</v>
      </c>
      <c r="H2541" s="11">
        <v>43490</v>
      </c>
      <c r="I2541" s="286">
        <v>1736</v>
      </c>
    </row>
    <row r="2542" spans="1:9" x14ac:dyDescent="0.3">
      <c r="A2542" s="480">
        <v>454496</v>
      </c>
      <c r="B2542" s="9">
        <v>425578</v>
      </c>
      <c r="C2542" s="9" t="s">
        <v>475</v>
      </c>
      <c r="D2542" s="9" t="s">
        <v>13</v>
      </c>
      <c r="E2542" s="86" t="s">
        <v>2244</v>
      </c>
      <c r="F2542" s="23">
        <v>167</v>
      </c>
      <c r="G2542" s="11">
        <v>43496</v>
      </c>
      <c r="H2542" s="11">
        <v>43490</v>
      </c>
      <c r="I2542" s="286">
        <v>175</v>
      </c>
    </row>
    <row r="2543" spans="1:9" x14ac:dyDescent="0.3">
      <c r="A2543" s="480">
        <v>454496</v>
      </c>
      <c r="B2543" s="9">
        <v>425578</v>
      </c>
      <c r="C2543" s="9" t="s">
        <v>475</v>
      </c>
      <c r="D2543" s="9" t="s">
        <v>13</v>
      </c>
      <c r="E2543" s="86" t="s">
        <v>2245</v>
      </c>
      <c r="F2543" s="23">
        <v>187</v>
      </c>
      <c r="G2543" s="11">
        <v>43499</v>
      </c>
      <c r="H2543" s="11">
        <v>43495</v>
      </c>
      <c r="I2543" s="286">
        <v>190</v>
      </c>
    </row>
    <row r="2544" spans="1:9" x14ac:dyDescent="0.3">
      <c r="A2544" s="480">
        <v>454496</v>
      </c>
      <c r="B2544" s="9">
        <v>425578</v>
      </c>
      <c r="C2544" s="9" t="s">
        <v>475</v>
      </c>
      <c r="D2544" s="9" t="s">
        <v>13</v>
      </c>
      <c r="E2544" s="86" t="s">
        <v>2246</v>
      </c>
      <c r="F2544" s="23">
        <v>162</v>
      </c>
      <c r="G2544" s="11">
        <v>43499</v>
      </c>
      <c r="H2544" s="11">
        <v>43495</v>
      </c>
      <c r="I2544" s="286">
        <v>165</v>
      </c>
    </row>
    <row r="2545" spans="1:9" x14ac:dyDescent="0.3">
      <c r="A2545" s="481">
        <v>454496</v>
      </c>
      <c r="B2545" s="24">
        <v>425578</v>
      </c>
      <c r="C2545" s="24" t="s">
        <v>475</v>
      </c>
      <c r="D2545" s="24" t="s">
        <v>481</v>
      </c>
      <c r="E2545" s="88" t="s">
        <v>2247</v>
      </c>
      <c r="F2545" s="89">
        <v>114</v>
      </c>
      <c r="G2545" s="27">
        <v>43489</v>
      </c>
      <c r="H2545" s="27">
        <v>43483</v>
      </c>
      <c r="I2545" s="286">
        <v>117</v>
      </c>
    </row>
    <row r="2546" spans="1:9" x14ac:dyDescent="0.3">
      <c r="A2546" s="481">
        <v>454496</v>
      </c>
      <c r="B2546" s="24">
        <v>425578</v>
      </c>
      <c r="C2546" s="24" t="s">
        <v>475</v>
      </c>
      <c r="D2546" s="24" t="s">
        <v>481</v>
      </c>
      <c r="E2546" s="88" t="s">
        <v>2248</v>
      </c>
      <c r="F2546" s="89">
        <v>72</v>
      </c>
      <c r="G2546" s="27">
        <v>43489</v>
      </c>
      <c r="H2546" s="27">
        <v>43483</v>
      </c>
      <c r="I2546" s="286">
        <v>75</v>
      </c>
    </row>
    <row r="2547" spans="1:9" x14ac:dyDescent="0.3">
      <c r="A2547" s="122">
        <v>454496</v>
      </c>
      <c r="B2547" s="9">
        <v>425538</v>
      </c>
      <c r="C2547" s="9" t="s">
        <v>475</v>
      </c>
      <c r="D2547" s="9" t="s">
        <v>19</v>
      </c>
      <c r="E2547" s="86" t="s">
        <v>2249</v>
      </c>
      <c r="F2547" s="23">
        <v>97</v>
      </c>
      <c r="G2547" s="11">
        <v>43494</v>
      </c>
      <c r="H2547" s="11">
        <v>43487</v>
      </c>
      <c r="I2547" s="286">
        <v>97</v>
      </c>
    </row>
    <row r="2548" spans="1:9" x14ac:dyDescent="0.3">
      <c r="A2548" s="481">
        <v>454496</v>
      </c>
      <c r="B2548" s="24">
        <v>425538</v>
      </c>
      <c r="C2548" s="24" t="s">
        <v>475</v>
      </c>
      <c r="D2548" s="24" t="s">
        <v>306</v>
      </c>
      <c r="E2548" s="88" t="s">
        <v>2250</v>
      </c>
      <c r="F2548" s="89">
        <v>65</v>
      </c>
      <c r="G2548" s="27">
        <v>43514</v>
      </c>
      <c r="H2548" s="27">
        <v>43509</v>
      </c>
      <c r="I2548" s="286">
        <v>65</v>
      </c>
    </row>
    <row r="2549" spans="1:9" x14ac:dyDescent="0.3">
      <c r="A2549" s="481">
        <v>454496</v>
      </c>
      <c r="B2549" s="24">
        <v>425538</v>
      </c>
      <c r="C2549" s="24" t="s">
        <v>475</v>
      </c>
      <c r="D2549" s="24" t="s">
        <v>481</v>
      </c>
      <c r="E2549" s="88" t="s">
        <v>2251</v>
      </c>
      <c r="F2549" s="89">
        <v>178</v>
      </c>
      <c r="G2549" s="27">
        <v>43489</v>
      </c>
      <c r="H2549" s="27">
        <v>43483</v>
      </c>
      <c r="I2549" s="286">
        <v>184</v>
      </c>
    </row>
    <row r="2550" spans="1:9" ht="15" thickBot="1" x14ac:dyDescent="0.35">
      <c r="A2550" s="480">
        <v>454496</v>
      </c>
      <c r="B2550" s="9">
        <v>425538</v>
      </c>
      <c r="C2550" s="9" t="s">
        <v>475</v>
      </c>
      <c r="D2550" s="9" t="s">
        <v>13</v>
      </c>
      <c r="E2550" s="86" t="s">
        <v>2252</v>
      </c>
      <c r="F2550" s="23">
        <v>2447</v>
      </c>
      <c r="G2550" s="11">
        <v>43496</v>
      </c>
      <c r="H2550" s="11">
        <v>43490</v>
      </c>
      <c r="I2550" s="286">
        <v>2526</v>
      </c>
    </row>
    <row r="2551" spans="1:9" ht="15" thickBot="1" x14ac:dyDescent="0.35">
      <c r="A2551" s="482">
        <v>454496</v>
      </c>
      <c r="B2551" s="24">
        <v>425465</v>
      </c>
      <c r="C2551" s="24" t="s">
        <v>475</v>
      </c>
      <c r="D2551" s="24" t="s">
        <v>306</v>
      </c>
      <c r="E2551" s="88" t="s">
        <v>2253</v>
      </c>
      <c r="F2551" s="89">
        <v>60</v>
      </c>
      <c r="G2551" s="27">
        <v>43514</v>
      </c>
      <c r="H2551" s="27">
        <v>43509</v>
      </c>
      <c r="I2551" s="286">
        <v>60</v>
      </c>
    </row>
    <row r="2552" spans="1:9" x14ac:dyDescent="0.3">
      <c r="A2552" s="480">
        <v>454496</v>
      </c>
      <c r="B2552" s="9">
        <v>425465</v>
      </c>
      <c r="C2552" s="9" t="s">
        <v>475</v>
      </c>
      <c r="D2552" s="9" t="s">
        <v>13</v>
      </c>
      <c r="E2552" s="86" t="s">
        <v>2254</v>
      </c>
      <c r="F2552" s="23">
        <v>1892</v>
      </c>
      <c r="G2552" s="11">
        <v>43496</v>
      </c>
      <c r="H2552" s="11">
        <v>43490</v>
      </c>
      <c r="I2552" s="286">
        <v>1947</v>
      </c>
    </row>
    <row r="2553" spans="1:9" x14ac:dyDescent="0.3">
      <c r="A2553" s="480">
        <v>454496</v>
      </c>
      <c r="B2553" s="9">
        <v>425465</v>
      </c>
      <c r="C2553" s="9" t="s">
        <v>475</v>
      </c>
      <c r="D2553" s="9" t="s">
        <v>13</v>
      </c>
      <c r="E2553" s="86" t="s">
        <v>2255</v>
      </c>
      <c r="F2553" s="23">
        <v>1865</v>
      </c>
      <c r="G2553" s="11">
        <v>43496</v>
      </c>
      <c r="H2553" s="11">
        <v>43490</v>
      </c>
      <c r="I2553" s="286">
        <v>1920</v>
      </c>
    </row>
    <row r="2554" spans="1:9" x14ac:dyDescent="0.3">
      <c r="A2554" s="480">
        <v>454496</v>
      </c>
      <c r="B2554" s="9">
        <v>425465</v>
      </c>
      <c r="C2554" s="9" t="s">
        <v>475</v>
      </c>
      <c r="D2554" s="9" t="s">
        <v>13</v>
      </c>
      <c r="E2554" s="86" t="s">
        <v>2256</v>
      </c>
      <c r="F2554" s="23">
        <v>1793</v>
      </c>
      <c r="G2554" s="11">
        <v>43499</v>
      </c>
      <c r="H2554" s="11">
        <v>43495</v>
      </c>
      <c r="I2554" s="286">
        <v>1842</v>
      </c>
    </row>
    <row r="2555" spans="1:9" x14ac:dyDescent="0.3">
      <c r="A2555" s="480">
        <v>454496</v>
      </c>
      <c r="B2555" s="9">
        <v>425465</v>
      </c>
      <c r="C2555" s="9" t="s">
        <v>475</v>
      </c>
      <c r="D2555" s="9" t="s">
        <v>13</v>
      </c>
      <c r="E2555" s="86" t="s">
        <v>2257</v>
      </c>
      <c r="F2555" s="23">
        <v>1233</v>
      </c>
      <c r="G2555" s="11">
        <v>43499</v>
      </c>
      <c r="H2555" s="11">
        <v>43495</v>
      </c>
      <c r="I2555" s="286">
        <v>1272</v>
      </c>
    </row>
    <row r="2556" spans="1:9" x14ac:dyDescent="0.3">
      <c r="A2556" s="481">
        <v>454496</v>
      </c>
      <c r="B2556" s="24">
        <v>425465</v>
      </c>
      <c r="C2556" s="24" t="s">
        <v>475</v>
      </c>
      <c r="D2556" s="24" t="s">
        <v>481</v>
      </c>
      <c r="E2556" s="88" t="s">
        <v>2258</v>
      </c>
      <c r="F2556" s="89">
        <v>158</v>
      </c>
      <c r="G2556" s="27">
        <v>43489</v>
      </c>
      <c r="H2556" s="27">
        <v>43483</v>
      </c>
      <c r="I2556" s="286">
        <v>161</v>
      </c>
    </row>
    <row r="2557" spans="1:9" x14ac:dyDescent="0.3">
      <c r="A2557" s="481">
        <v>454496</v>
      </c>
      <c r="B2557" s="24">
        <v>425465</v>
      </c>
      <c r="C2557" s="24" t="s">
        <v>475</v>
      </c>
      <c r="D2557" s="24" t="s">
        <v>481</v>
      </c>
      <c r="E2557" s="88" t="s">
        <v>2259</v>
      </c>
      <c r="F2557" s="89">
        <v>438</v>
      </c>
      <c r="G2557" s="27">
        <v>43489</v>
      </c>
      <c r="H2557" s="27">
        <v>43483</v>
      </c>
      <c r="I2557" s="286">
        <v>450</v>
      </c>
    </row>
    <row r="2558" spans="1:9" x14ac:dyDescent="0.3">
      <c r="A2558" s="480">
        <v>454496</v>
      </c>
      <c r="B2558" s="9">
        <v>425465</v>
      </c>
      <c r="C2558" s="9" t="s">
        <v>475</v>
      </c>
      <c r="D2558" s="9" t="s">
        <v>19</v>
      </c>
      <c r="E2558" s="15" t="s">
        <v>2260</v>
      </c>
      <c r="F2558" s="23">
        <v>17</v>
      </c>
      <c r="G2558" s="11">
        <v>43494</v>
      </c>
      <c r="H2558" s="11">
        <v>43487</v>
      </c>
      <c r="I2558" s="286">
        <v>17</v>
      </c>
    </row>
    <row r="2559" spans="1:9" x14ac:dyDescent="0.3">
      <c r="A2559" s="386">
        <v>354192</v>
      </c>
      <c r="B2559" s="37" t="s">
        <v>2261</v>
      </c>
      <c r="C2559" s="37" t="s">
        <v>503</v>
      </c>
      <c r="D2559" s="37" t="s">
        <v>13</v>
      </c>
      <c r="E2559" s="15" t="s">
        <v>2262</v>
      </c>
      <c r="F2559" s="9">
        <v>92</v>
      </c>
      <c r="G2559" s="11">
        <v>43490</v>
      </c>
      <c r="H2559" s="11">
        <v>43493</v>
      </c>
      <c r="I2559" s="286">
        <v>98</v>
      </c>
    </row>
    <row r="2560" spans="1:9" x14ac:dyDescent="0.3">
      <c r="A2560" s="386">
        <v>354192</v>
      </c>
      <c r="B2560" s="37" t="s">
        <v>2261</v>
      </c>
      <c r="C2560" s="37" t="s">
        <v>503</v>
      </c>
      <c r="D2560" s="37" t="s">
        <v>13</v>
      </c>
      <c r="E2560" s="15" t="s">
        <v>2263</v>
      </c>
      <c r="F2560" s="9">
        <v>92</v>
      </c>
      <c r="G2560" s="11">
        <v>43488</v>
      </c>
      <c r="H2560" s="11">
        <v>43489</v>
      </c>
      <c r="I2560" s="286">
        <v>98</v>
      </c>
    </row>
    <row r="2561" spans="1:9" x14ac:dyDescent="0.3">
      <c r="A2561" s="386">
        <v>354192</v>
      </c>
      <c r="B2561" s="37" t="s">
        <v>2261</v>
      </c>
      <c r="C2561" s="37" t="s">
        <v>503</v>
      </c>
      <c r="D2561" s="37" t="s">
        <v>13</v>
      </c>
      <c r="E2561" s="15" t="s">
        <v>2264</v>
      </c>
      <c r="F2561" s="9">
        <v>135</v>
      </c>
      <c r="G2561" s="11">
        <v>43487</v>
      </c>
      <c r="H2561" s="11">
        <v>43489</v>
      </c>
      <c r="I2561" s="286">
        <v>145</v>
      </c>
    </row>
    <row r="2562" spans="1:9" x14ac:dyDescent="0.3">
      <c r="A2562" s="386">
        <v>354192</v>
      </c>
      <c r="B2562" s="37" t="s">
        <v>2261</v>
      </c>
      <c r="C2562" s="37" t="s">
        <v>503</v>
      </c>
      <c r="D2562" s="37" t="s">
        <v>13</v>
      </c>
      <c r="E2562" s="15" t="s">
        <v>2265</v>
      </c>
      <c r="F2562" s="46">
        <v>56</v>
      </c>
      <c r="G2562" s="39">
        <v>43487</v>
      </c>
      <c r="H2562" s="11">
        <v>43493</v>
      </c>
      <c r="I2562" s="286">
        <v>60</v>
      </c>
    </row>
    <row r="2563" spans="1:9" x14ac:dyDescent="0.3">
      <c r="A2563" s="386">
        <v>354192</v>
      </c>
      <c r="B2563" s="37" t="s">
        <v>2261</v>
      </c>
      <c r="C2563" s="37" t="s">
        <v>503</v>
      </c>
      <c r="D2563" s="37" t="s">
        <v>13</v>
      </c>
      <c r="E2563" s="15" t="s">
        <v>2266</v>
      </c>
      <c r="F2563" s="9">
        <v>300</v>
      </c>
      <c r="G2563" s="11">
        <v>43462</v>
      </c>
      <c r="H2563" s="11">
        <v>43493</v>
      </c>
      <c r="I2563" s="286">
        <v>321</v>
      </c>
    </row>
    <row r="2564" spans="1:9" x14ac:dyDescent="0.3">
      <c r="A2564" s="386">
        <v>354192</v>
      </c>
      <c r="B2564" s="37" t="s">
        <v>2261</v>
      </c>
      <c r="C2564" s="37" t="s">
        <v>503</v>
      </c>
      <c r="D2564" s="37" t="s">
        <v>13</v>
      </c>
      <c r="E2564" s="15" t="s">
        <v>2267</v>
      </c>
      <c r="F2564" s="9">
        <v>313</v>
      </c>
      <c r="G2564" s="11">
        <v>43460</v>
      </c>
      <c r="H2564" s="11">
        <v>43489</v>
      </c>
      <c r="I2564" s="286">
        <v>335</v>
      </c>
    </row>
    <row r="2565" spans="1:9" x14ac:dyDescent="0.3">
      <c r="A2565" s="386">
        <v>354192</v>
      </c>
      <c r="B2565" s="37" t="s">
        <v>2261</v>
      </c>
      <c r="C2565" s="37" t="s">
        <v>503</v>
      </c>
      <c r="D2565" s="37" t="s">
        <v>13</v>
      </c>
      <c r="E2565" s="15" t="s">
        <v>2268</v>
      </c>
      <c r="F2565" s="9">
        <v>460</v>
      </c>
      <c r="G2565" s="11">
        <v>43459</v>
      </c>
      <c r="H2565" s="11">
        <v>43489</v>
      </c>
      <c r="I2565" s="286">
        <v>492</v>
      </c>
    </row>
    <row r="2566" spans="1:9" x14ac:dyDescent="0.3">
      <c r="A2566" s="386">
        <v>354192</v>
      </c>
      <c r="B2566" s="37" t="s">
        <v>2261</v>
      </c>
      <c r="C2566" s="37" t="s">
        <v>503</v>
      </c>
      <c r="D2566" s="37" t="s">
        <v>13</v>
      </c>
      <c r="E2566" s="15" t="s">
        <v>2269</v>
      </c>
      <c r="F2566" s="46">
        <v>108</v>
      </c>
      <c r="G2566" s="39">
        <v>43459</v>
      </c>
      <c r="H2566" s="11">
        <v>43493</v>
      </c>
      <c r="I2566" s="286">
        <v>114</v>
      </c>
    </row>
    <row r="2567" spans="1:9" x14ac:dyDescent="0.3">
      <c r="A2567" s="386">
        <v>354192</v>
      </c>
      <c r="B2567" s="37" t="s">
        <v>2261</v>
      </c>
      <c r="C2567" s="37" t="s">
        <v>503</v>
      </c>
      <c r="D2567" s="37" t="s">
        <v>481</v>
      </c>
      <c r="E2567" s="15" t="s">
        <v>2270</v>
      </c>
      <c r="F2567" s="46">
        <v>186</v>
      </c>
      <c r="G2567" s="39">
        <v>43460</v>
      </c>
      <c r="H2567" s="11">
        <v>43489</v>
      </c>
      <c r="I2567" s="286">
        <v>198</v>
      </c>
    </row>
    <row r="2568" spans="1:9" x14ac:dyDescent="0.3">
      <c r="A2568" s="386">
        <v>354192</v>
      </c>
      <c r="B2568" s="37" t="s">
        <v>2261</v>
      </c>
      <c r="C2568" s="37" t="s">
        <v>503</v>
      </c>
      <c r="D2568" s="37" t="s">
        <v>481</v>
      </c>
      <c r="E2568" s="15" t="s">
        <v>2271</v>
      </c>
      <c r="F2568" s="46">
        <v>50</v>
      </c>
      <c r="G2568" s="39">
        <v>43460</v>
      </c>
      <c r="H2568" s="11">
        <v>43489</v>
      </c>
      <c r="I2568" s="286">
        <v>53</v>
      </c>
    </row>
    <row r="2569" spans="1:9" x14ac:dyDescent="0.3">
      <c r="A2569" s="370">
        <v>354192</v>
      </c>
      <c r="B2569" s="56" t="s">
        <v>2272</v>
      </c>
      <c r="C2569" s="56" t="s">
        <v>475</v>
      </c>
      <c r="D2569" s="56" t="s">
        <v>306</v>
      </c>
      <c r="E2569" s="483">
        <v>1496943</v>
      </c>
      <c r="F2569" s="466">
        <v>44</v>
      </c>
      <c r="G2569" s="401">
        <v>43496</v>
      </c>
      <c r="H2569" s="27">
        <v>43493</v>
      </c>
      <c r="I2569" s="286">
        <v>44</v>
      </c>
    </row>
    <row r="2570" spans="1:9" x14ac:dyDescent="0.3">
      <c r="A2570" s="370">
        <v>354192</v>
      </c>
      <c r="B2570" s="56" t="s">
        <v>2272</v>
      </c>
      <c r="C2570" s="56" t="s">
        <v>475</v>
      </c>
      <c r="D2570" s="56" t="s">
        <v>13</v>
      </c>
      <c r="E2570" s="376" t="s">
        <v>2273</v>
      </c>
      <c r="F2570" s="375">
        <v>469</v>
      </c>
      <c r="G2570" s="401">
        <v>43490</v>
      </c>
      <c r="H2570" s="27">
        <v>43500</v>
      </c>
      <c r="I2570" s="286">
        <v>533</v>
      </c>
    </row>
    <row r="2571" spans="1:9" x14ac:dyDescent="0.3">
      <c r="A2571" s="386">
        <v>354192</v>
      </c>
      <c r="B2571" s="37" t="s">
        <v>2272</v>
      </c>
      <c r="C2571" s="37" t="s">
        <v>475</v>
      </c>
      <c r="D2571" s="37" t="s">
        <v>481</v>
      </c>
      <c r="E2571" s="38" t="s">
        <v>2274</v>
      </c>
      <c r="F2571" s="46">
        <v>113</v>
      </c>
      <c r="G2571" s="39">
        <v>43460</v>
      </c>
      <c r="H2571" s="11">
        <v>43489</v>
      </c>
      <c r="I2571" s="286">
        <v>127</v>
      </c>
    </row>
    <row r="2572" spans="1:9" x14ac:dyDescent="0.3">
      <c r="A2572" s="386">
        <v>354192</v>
      </c>
      <c r="B2572" s="37" t="s">
        <v>2272</v>
      </c>
      <c r="C2572" s="37" t="s">
        <v>475</v>
      </c>
      <c r="D2572" s="37" t="s">
        <v>13</v>
      </c>
      <c r="E2572" s="38" t="s">
        <v>2275</v>
      </c>
      <c r="F2572" s="46">
        <v>984</v>
      </c>
      <c r="G2572" s="39">
        <v>43462</v>
      </c>
      <c r="H2572" s="11">
        <v>43493</v>
      </c>
      <c r="I2572" s="286">
        <v>1125</v>
      </c>
    </row>
    <row r="2573" spans="1:9" x14ac:dyDescent="0.3">
      <c r="A2573" s="386">
        <v>354192</v>
      </c>
      <c r="B2573" s="37" t="s">
        <v>2272</v>
      </c>
      <c r="C2573" s="37" t="s">
        <v>475</v>
      </c>
      <c r="D2573" s="9" t="s">
        <v>306</v>
      </c>
      <c r="E2573" s="15" t="s">
        <v>2276</v>
      </c>
      <c r="F2573" s="9">
        <v>176</v>
      </c>
      <c r="G2573" s="11">
        <v>43495</v>
      </c>
      <c r="H2573" s="11">
        <v>43494</v>
      </c>
      <c r="I2573" s="286">
        <v>176</v>
      </c>
    </row>
    <row r="2574" spans="1:9" x14ac:dyDescent="0.3">
      <c r="A2574" s="386">
        <v>354192</v>
      </c>
      <c r="B2574" s="37" t="s">
        <v>2272</v>
      </c>
      <c r="C2574" s="37" t="s">
        <v>475</v>
      </c>
      <c r="D2574" s="9" t="s">
        <v>19</v>
      </c>
      <c r="E2574" s="15" t="s">
        <v>2277</v>
      </c>
      <c r="F2574" s="9">
        <v>182</v>
      </c>
      <c r="G2574" s="11">
        <v>43495</v>
      </c>
      <c r="H2574" s="11">
        <v>43494</v>
      </c>
      <c r="I2574" s="335">
        <v>182</v>
      </c>
    </row>
    <row r="2575" spans="1:9" x14ac:dyDescent="0.3">
      <c r="A2575" s="386">
        <v>354192</v>
      </c>
      <c r="B2575" s="37" t="s">
        <v>2272</v>
      </c>
      <c r="C2575" s="37" t="s">
        <v>475</v>
      </c>
      <c r="D2575" s="9" t="s">
        <v>19</v>
      </c>
      <c r="E2575" s="15" t="s">
        <v>2278</v>
      </c>
      <c r="F2575" s="9">
        <v>201</v>
      </c>
      <c r="G2575" s="11">
        <v>43493</v>
      </c>
      <c r="H2575" s="11">
        <v>43491</v>
      </c>
      <c r="I2575" s="335">
        <v>201</v>
      </c>
    </row>
    <row r="2576" spans="1:9" x14ac:dyDescent="0.3">
      <c r="A2576" s="386">
        <v>354192</v>
      </c>
      <c r="B2576" s="37" t="s">
        <v>2272</v>
      </c>
      <c r="C2576" s="37" t="s">
        <v>475</v>
      </c>
      <c r="D2576" s="9" t="s">
        <v>19</v>
      </c>
      <c r="E2576" s="15" t="s">
        <v>2279</v>
      </c>
      <c r="F2576" s="9">
        <v>60</v>
      </c>
      <c r="G2576" s="11">
        <v>43493</v>
      </c>
      <c r="H2576" s="11">
        <v>43491</v>
      </c>
      <c r="I2576" s="335">
        <v>60</v>
      </c>
    </row>
    <row r="2577" spans="1:9" x14ac:dyDescent="0.3">
      <c r="A2577" s="386">
        <v>354192</v>
      </c>
      <c r="B2577" s="37" t="s">
        <v>2272</v>
      </c>
      <c r="C2577" s="37" t="s">
        <v>475</v>
      </c>
      <c r="D2577" s="9" t="s">
        <v>19</v>
      </c>
      <c r="E2577" s="15" t="s">
        <v>2280</v>
      </c>
      <c r="F2577" s="9">
        <v>12</v>
      </c>
      <c r="G2577" s="11">
        <v>43493</v>
      </c>
      <c r="H2577" s="11">
        <v>43491</v>
      </c>
      <c r="I2577" s="335">
        <v>12</v>
      </c>
    </row>
    <row r="2578" spans="1:9" x14ac:dyDescent="0.3">
      <c r="A2578" s="484">
        <v>454496</v>
      </c>
      <c r="B2578" s="485">
        <v>425419</v>
      </c>
      <c r="C2578" s="485" t="s">
        <v>475</v>
      </c>
      <c r="D2578" s="485" t="s">
        <v>306</v>
      </c>
      <c r="E2578" s="486" t="s">
        <v>2281</v>
      </c>
      <c r="F2578" s="485">
        <v>534</v>
      </c>
      <c r="G2578" s="487">
        <v>43521</v>
      </c>
      <c r="H2578" s="487">
        <v>43516</v>
      </c>
      <c r="I2578" s="488">
        <v>534</v>
      </c>
    </row>
    <row r="2579" spans="1:9" x14ac:dyDescent="0.3">
      <c r="A2579" s="489">
        <v>454496</v>
      </c>
      <c r="B2579" s="490">
        <v>425419</v>
      </c>
      <c r="C2579" s="490" t="s">
        <v>475</v>
      </c>
      <c r="D2579" s="490" t="s">
        <v>19</v>
      </c>
      <c r="E2579" s="491" t="s">
        <v>2282</v>
      </c>
      <c r="F2579" s="490">
        <v>468</v>
      </c>
      <c r="G2579" s="492">
        <v>43522</v>
      </c>
      <c r="H2579" s="492">
        <v>43516</v>
      </c>
      <c r="I2579" s="493">
        <v>468</v>
      </c>
    </row>
    <row r="2580" spans="1:9" x14ac:dyDescent="0.3">
      <c r="A2580" s="489">
        <v>454496</v>
      </c>
      <c r="B2580" s="490">
        <v>425419</v>
      </c>
      <c r="C2580" s="490" t="s">
        <v>475</v>
      </c>
      <c r="D2580" s="490" t="s">
        <v>306</v>
      </c>
      <c r="E2580" s="491" t="s">
        <v>2283</v>
      </c>
      <c r="F2580" s="490">
        <v>40</v>
      </c>
      <c r="G2580" s="492">
        <v>43535</v>
      </c>
      <c r="H2580" s="492">
        <v>43529</v>
      </c>
      <c r="I2580" s="493">
        <v>40</v>
      </c>
    </row>
    <row r="2581" spans="1:9" x14ac:dyDescent="0.3">
      <c r="A2581" s="489">
        <v>454496</v>
      </c>
      <c r="B2581" s="490">
        <v>425419</v>
      </c>
      <c r="C2581" s="490" t="s">
        <v>475</v>
      </c>
      <c r="D2581" s="490" t="s">
        <v>481</v>
      </c>
      <c r="E2581" s="491" t="s">
        <v>2284</v>
      </c>
      <c r="F2581" s="490">
        <v>146</v>
      </c>
      <c r="G2581" s="492">
        <v>43538</v>
      </c>
      <c r="H2581" s="492">
        <v>43532</v>
      </c>
      <c r="I2581" s="493">
        <v>150</v>
      </c>
    </row>
    <row r="2582" spans="1:9" x14ac:dyDescent="0.3">
      <c r="A2582" s="489">
        <v>454496</v>
      </c>
      <c r="B2582" s="490">
        <v>425419</v>
      </c>
      <c r="C2582" s="490" t="s">
        <v>475</v>
      </c>
      <c r="D2582" s="490" t="s">
        <v>481</v>
      </c>
      <c r="E2582" s="491" t="s">
        <v>2285</v>
      </c>
      <c r="F2582" s="490">
        <v>232</v>
      </c>
      <c r="G2582" s="492">
        <v>43538</v>
      </c>
      <c r="H2582" s="492">
        <v>43532</v>
      </c>
      <c r="I2582" s="493">
        <v>239</v>
      </c>
    </row>
    <row r="2583" spans="1:9" x14ac:dyDescent="0.3">
      <c r="A2583" s="494">
        <v>454496</v>
      </c>
      <c r="B2583" s="495">
        <v>425419</v>
      </c>
      <c r="C2583" s="495" t="s">
        <v>475</v>
      </c>
      <c r="D2583" s="495" t="s">
        <v>13</v>
      </c>
      <c r="E2583" s="496" t="s">
        <v>2286</v>
      </c>
      <c r="F2583" s="495">
        <v>1429</v>
      </c>
      <c r="G2583" s="497">
        <v>43559</v>
      </c>
      <c r="H2583" s="497">
        <v>43553</v>
      </c>
      <c r="I2583" s="498">
        <v>1456</v>
      </c>
    </row>
    <row r="2584" spans="1:9" x14ac:dyDescent="0.3">
      <c r="A2584" s="494">
        <v>454496</v>
      </c>
      <c r="B2584" s="495">
        <v>425419</v>
      </c>
      <c r="C2584" s="495" t="s">
        <v>475</v>
      </c>
      <c r="D2584" s="495" t="s">
        <v>13</v>
      </c>
      <c r="E2584" s="496" t="s">
        <v>2287</v>
      </c>
      <c r="F2584" s="495">
        <v>2295</v>
      </c>
      <c r="G2584" s="497">
        <v>43531</v>
      </c>
      <c r="H2584" s="497">
        <v>43524</v>
      </c>
      <c r="I2584" s="498">
        <v>2364</v>
      </c>
    </row>
    <row r="2585" spans="1:9" x14ac:dyDescent="0.3">
      <c r="A2585" s="494">
        <v>454496</v>
      </c>
      <c r="B2585" s="495">
        <v>425419</v>
      </c>
      <c r="C2585" s="495" t="s">
        <v>475</v>
      </c>
      <c r="D2585" s="495" t="s">
        <v>481</v>
      </c>
      <c r="E2585" s="496" t="s">
        <v>2288</v>
      </c>
      <c r="F2585" s="495">
        <v>314</v>
      </c>
      <c r="G2585" s="497">
        <v>43566</v>
      </c>
      <c r="H2585" s="497">
        <v>43560</v>
      </c>
      <c r="I2585" s="498">
        <v>323</v>
      </c>
    </row>
    <row r="2586" spans="1:9" x14ac:dyDescent="0.3">
      <c r="A2586" s="494">
        <v>454496</v>
      </c>
      <c r="B2586" s="495">
        <v>425419</v>
      </c>
      <c r="C2586" s="495" t="s">
        <v>475</v>
      </c>
      <c r="D2586" s="495" t="s">
        <v>13</v>
      </c>
      <c r="E2586" s="496" t="s">
        <v>2289</v>
      </c>
      <c r="F2586" s="495">
        <v>3825</v>
      </c>
      <c r="G2586" s="497">
        <v>43531</v>
      </c>
      <c r="H2586" s="497">
        <v>43525</v>
      </c>
      <c r="I2586" s="498">
        <v>3938</v>
      </c>
    </row>
    <row r="2587" spans="1:9" x14ac:dyDescent="0.3">
      <c r="A2587" s="489">
        <v>454496</v>
      </c>
      <c r="B2587" s="490">
        <v>425419</v>
      </c>
      <c r="C2587" s="490" t="s">
        <v>475</v>
      </c>
      <c r="D2587" s="490" t="s">
        <v>13</v>
      </c>
      <c r="E2587" s="491" t="s">
        <v>2290</v>
      </c>
      <c r="F2587" s="490">
        <v>4145</v>
      </c>
      <c r="G2587" s="492">
        <v>43541</v>
      </c>
      <c r="H2587" s="492">
        <v>43537</v>
      </c>
      <c r="I2587" s="493">
        <v>4223</v>
      </c>
    </row>
    <row r="2588" spans="1:9" x14ac:dyDescent="0.3">
      <c r="A2588" s="489">
        <v>454496</v>
      </c>
      <c r="B2588" s="490">
        <v>425419</v>
      </c>
      <c r="C2588" s="490" t="s">
        <v>475</v>
      </c>
      <c r="D2588" s="490" t="s">
        <v>13</v>
      </c>
      <c r="E2588" s="491" t="s">
        <v>2291</v>
      </c>
      <c r="F2588" s="490">
        <v>2724</v>
      </c>
      <c r="G2588" s="492">
        <v>43541</v>
      </c>
      <c r="H2588" s="492">
        <v>43537</v>
      </c>
      <c r="I2588" s="493">
        <v>2775</v>
      </c>
    </row>
    <row r="2589" spans="1:9" x14ac:dyDescent="0.3">
      <c r="A2589" s="494">
        <v>454496</v>
      </c>
      <c r="B2589" s="495">
        <v>425419</v>
      </c>
      <c r="C2589" s="495" t="s">
        <v>475</v>
      </c>
      <c r="D2589" s="495" t="s">
        <v>13</v>
      </c>
      <c r="E2589" s="496" t="s">
        <v>2292</v>
      </c>
      <c r="F2589" s="495">
        <v>2712</v>
      </c>
      <c r="G2589" s="497">
        <v>43559</v>
      </c>
      <c r="H2589" s="497">
        <v>43553</v>
      </c>
      <c r="I2589" s="498">
        <v>2762</v>
      </c>
    </row>
    <row r="2590" spans="1:9" x14ac:dyDescent="0.3">
      <c r="A2590" s="494">
        <v>454496</v>
      </c>
      <c r="B2590" s="495">
        <v>425419</v>
      </c>
      <c r="C2590" s="495" t="s">
        <v>475</v>
      </c>
      <c r="D2590" s="495" t="s">
        <v>13</v>
      </c>
      <c r="E2590" s="496" t="s">
        <v>2293</v>
      </c>
      <c r="F2590" s="495">
        <v>2952</v>
      </c>
      <c r="G2590" s="497">
        <v>43569</v>
      </c>
      <c r="H2590" s="497">
        <v>43565</v>
      </c>
      <c r="I2590" s="498">
        <v>3083</v>
      </c>
    </row>
    <row r="2591" spans="1:9" x14ac:dyDescent="0.3">
      <c r="A2591" s="494">
        <v>454496</v>
      </c>
      <c r="B2591" s="495">
        <v>425419</v>
      </c>
      <c r="C2591" s="495" t="s">
        <v>475</v>
      </c>
      <c r="D2591" s="495" t="s">
        <v>13</v>
      </c>
      <c r="E2591" s="496" t="s">
        <v>2294</v>
      </c>
      <c r="F2591" s="495">
        <v>1938</v>
      </c>
      <c r="G2591" s="497">
        <v>43569</v>
      </c>
      <c r="H2591" s="497">
        <v>43565</v>
      </c>
      <c r="I2591" s="498">
        <v>2024</v>
      </c>
    </row>
    <row r="2592" spans="1:9" x14ac:dyDescent="0.3">
      <c r="A2592" s="489">
        <v>454496</v>
      </c>
      <c r="B2592" s="490">
        <v>431076</v>
      </c>
      <c r="C2592" s="490" t="s">
        <v>503</v>
      </c>
      <c r="D2592" s="490" t="s">
        <v>306</v>
      </c>
      <c r="E2592" s="491" t="s">
        <v>2295</v>
      </c>
      <c r="F2592" s="490">
        <v>15</v>
      </c>
      <c r="G2592" s="492">
        <v>43535</v>
      </c>
      <c r="H2592" s="492">
        <v>43529</v>
      </c>
      <c r="I2592" s="493">
        <v>15</v>
      </c>
    </row>
    <row r="2593" spans="1:9" x14ac:dyDescent="0.3">
      <c r="A2593" s="494">
        <v>454496</v>
      </c>
      <c r="B2593" s="495">
        <v>431076</v>
      </c>
      <c r="C2593" s="495" t="s">
        <v>503</v>
      </c>
      <c r="D2593" s="495" t="s">
        <v>13</v>
      </c>
      <c r="E2593" s="496" t="s">
        <v>2296</v>
      </c>
      <c r="F2593" s="495">
        <v>215</v>
      </c>
      <c r="G2593" s="497">
        <v>43559</v>
      </c>
      <c r="H2593" s="497">
        <v>43553</v>
      </c>
      <c r="I2593" s="498">
        <v>224</v>
      </c>
    </row>
    <row r="2594" spans="1:9" x14ac:dyDescent="0.3">
      <c r="A2594" s="494">
        <v>454496</v>
      </c>
      <c r="B2594" s="495">
        <v>431076</v>
      </c>
      <c r="C2594" s="495" t="s">
        <v>503</v>
      </c>
      <c r="D2594" s="495" t="s">
        <v>13</v>
      </c>
      <c r="E2594" s="496" t="s">
        <v>2297</v>
      </c>
      <c r="F2594" s="495">
        <v>267</v>
      </c>
      <c r="G2594" s="497">
        <v>43569</v>
      </c>
      <c r="H2594" s="497">
        <v>43565</v>
      </c>
      <c r="I2594" s="498">
        <v>280</v>
      </c>
    </row>
    <row r="2595" spans="1:9" x14ac:dyDescent="0.3">
      <c r="A2595" s="494">
        <v>454496</v>
      </c>
      <c r="B2595" s="495">
        <v>431076</v>
      </c>
      <c r="C2595" s="495" t="s">
        <v>503</v>
      </c>
      <c r="D2595" s="495" t="s">
        <v>13</v>
      </c>
      <c r="E2595" s="496" t="s">
        <v>2298</v>
      </c>
      <c r="F2595" s="495">
        <v>229</v>
      </c>
      <c r="G2595" s="497">
        <v>43569</v>
      </c>
      <c r="H2595" s="497">
        <v>43568</v>
      </c>
      <c r="I2595" s="498">
        <v>238</v>
      </c>
    </row>
    <row r="2596" spans="1:9" x14ac:dyDescent="0.3">
      <c r="A2596" s="494">
        <v>454496</v>
      </c>
      <c r="B2596" s="495">
        <v>431076</v>
      </c>
      <c r="C2596" s="495" t="s">
        <v>503</v>
      </c>
      <c r="D2596" s="495" t="s">
        <v>13</v>
      </c>
      <c r="E2596" s="496" t="s">
        <v>2299</v>
      </c>
      <c r="F2596" s="495">
        <v>295</v>
      </c>
      <c r="G2596" s="497">
        <v>43531</v>
      </c>
      <c r="H2596" s="497">
        <v>43524</v>
      </c>
      <c r="I2596" s="498">
        <v>307</v>
      </c>
    </row>
    <row r="2597" spans="1:9" x14ac:dyDescent="0.3">
      <c r="A2597" s="494">
        <v>454496</v>
      </c>
      <c r="B2597" s="495">
        <v>431076</v>
      </c>
      <c r="C2597" s="495" t="s">
        <v>503</v>
      </c>
      <c r="D2597" s="495" t="s">
        <v>481</v>
      </c>
      <c r="E2597" s="496" t="s">
        <v>2300</v>
      </c>
      <c r="F2597" s="495">
        <v>50</v>
      </c>
      <c r="G2597" s="497">
        <v>43566</v>
      </c>
      <c r="H2597" s="497">
        <v>43560</v>
      </c>
      <c r="I2597" s="498">
        <v>52</v>
      </c>
    </row>
    <row r="2598" spans="1:9" x14ac:dyDescent="0.3">
      <c r="A2598" s="494">
        <v>454496</v>
      </c>
      <c r="B2598" s="495">
        <v>431076</v>
      </c>
      <c r="C2598" s="495" t="s">
        <v>503</v>
      </c>
      <c r="D2598" s="495" t="s">
        <v>13</v>
      </c>
      <c r="E2598" s="496" t="s">
        <v>2301</v>
      </c>
      <c r="F2598" s="495">
        <v>263</v>
      </c>
      <c r="G2598" s="497">
        <v>43531</v>
      </c>
      <c r="H2598" s="497">
        <v>43525</v>
      </c>
      <c r="I2598" s="498">
        <v>272</v>
      </c>
    </row>
    <row r="2599" spans="1:9" x14ac:dyDescent="0.3">
      <c r="A2599" s="489">
        <v>454496</v>
      </c>
      <c r="B2599" s="490">
        <v>431076</v>
      </c>
      <c r="C2599" s="490" t="s">
        <v>503</v>
      </c>
      <c r="D2599" s="490" t="s">
        <v>13</v>
      </c>
      <c r="E2599" s="491" t="s">
        <v>2302</v>
      </c>
      <c r="F2599" s="490">
        <v>321</v>
      </c>
      <c r="G2599" s="492">
        <v>43541</v>
      </c>
      <c r="H2599" s="492">
        <v>43537</v>
      </c>
      <c r="I2599" s="493">
        <v>335</v>
      </c>
    </row>
    <row r="2600" spans="1:9" x14ac:dyDescent="0.3">
      <c r="A2600" s="499">
        <v>454496</v>
      </c>
      <c r="B2600" s="500">
        <v>431076</v>
      </c>
      <c r="C2600" s="500" t="s">
        <v>503</v>
      </c>
      <c r="D2600" s="500" t="s">
        <v>13</v>
      </c>
      <c r="E2600" s="501" t="s">
        <v>2303</v>
      </c>
      <c r="F2600" s="500">
        <v>275</v>
      </c>
      <c r="G2600" s="502">
        <v>43541</v>
      </c>
      <c r="H2600" s="502">
        <v>43537</v>
      </c>
      <c r="I2600" s="503">
        <v>286</v>
      </c>
    </row>
    <row r="2601" spans="1:9" x14ac:dyDescent="0.3">
      <c r="A2601" s="504">
        <v>477543</v>
      </c>
      <c r="B2601" s="37">
        <v>470982</v>
      </c>
      <c r="C2601" s="37" t="s">
        <v>503</v>
      </c>
      <c r="D2601" s="37" t="s">
        <v>481</v>
      </c>
      <c r="E2601" s="505" t="s">
        <v>2304</v>
      </c>
      <c r="F2601" s="37">
        <v>120</v>
      </c>
      <c r="G2601" s="39">
        <v>43524</v>
      </c>
      <c r="H2601" s="39">
        <v>43577</v>
      </c>
      <c r="I2601" s="335">
        <v>120</v>
      </c>
    </row>
    <row r="2602" spans="1:9" x14ac:dyDescent="0.3">
      <c r="A2602" s="504">
        <v>477543</v>
      </c>
      <c r="B2602" s="37">
        <v>470982</v>
      </c>
      <c r="C2602" s="37" t="s">
        <v>503</v>
      </c>
      <c r="D2602" s="37" t="s">
        <v>481</v>
      </c>
      <c r="E2602" s="505" t="s">
        <v>2305</v>
      </c>
      <c r="F2602" s="37">
        <v>545</v>
      </c>
      <c r="G2602" s="39">
        <v>43524</v>
      </c>
      <c r="H2602" s="39">
        <v>43577</v>
      </c>
      <c r="I2602" s="335">
        <v>554</v>
      </c>
    </row>
    <row r="2603" spans="1:9" x14ac:dyDescent="0.3">
      <c r="A2603" s="504">
        <v>477543</v>
      </c>
      <c r="B2603" s="37">
        <v>470982</v>
      </c>
      <c r="C2603" s="37" t="s">
        <v>503</v>
      </c>
      <c r="D2603" s="37" t="s">
        <v>13</v>
      </c>
      <c r="E2603" s="505" t="s">
        <v>2306</v>
      </c>
      <c r="F2603" s="37">
        <v>982</v>
      </c>
      <c r="G2603" s="39">
        <v>43524</v>
      </c>
      <c r="H2603" s="39">
        <v>43577</v>
      </c>
      <c r="I2603" s="335">
        <v>1015</v>
      </c>
    </row>
    <row r="2604" spans="1:9" x14ac:dyDescent="0.3">
      <c r="A2604" s="504">
        <v>477543</v>
      </c>
      <c r="B2604" s="37">
        <v>470982</v>
      </c>
      <c r="C2604" s="37" t="s">
        <v>503</v>
      </c>
      <c r="D2604" s="37" t="s">
        <v>13</v>
      </c>
      <c r="E2604" s="505" t="s">
        <v>2307</v>
      </c>
      <c r="F2604" s="37">
        <v>247</v>
      </c>
      <c r="G2604" s="39">
        <v>43524</v>
      </c>
      <c r="H2604" s="39">
        <v>43577</v>
      </c>
      <c r="I2604" s="335">
        <v>253</v>
      </c>
    </row>
    <row r="2605" spans="1:9" x14ac:dyDescent="0.3">
      <c r="A2605" s="506">
        <v>477543</v>
      </c>
      <c r="B2605" s="56">
        <v>472583</v>
      </c>
      <c r="C2605" s="56" t="s">
        <v>475</v>
      </c>
      <c r="D2605" s="56" t="s">
        <v>13</v>
      </c>
      <c r="E2605" s="507" t="s">
        <v>2308</v>
      </c>
      <c r="F2605" s="56">
        <v>32</v>
      </c>
      <c r="G2605" s="401">
        <v>43545</v>
      </c>
      <c r="H2605" s="401">
        <v>43580</v>
      </c>
      <c r="I2605" s="286">
        <v>32</v>
      </c>
    </row>
    <row r="2606" spans="1:9" x14ac:dyDescent="0.3">
      <c r="A2606" s="506">
        <v>477543</v>
      </c>
      <c r="B2606" s="56">
        <v>472583</v>
      </c>
      <c r="C2606" s="56" t="s">
        <v>475</v>
      </c>
      <c r="D2606" s="56" t="s">
        <v>13</v>
      </c>
      <c r="E2606" s="507" t="s">
        <v>2309</v>
      </c>
      <c r="F2606" s="56">
        <v>42</v>
      </c>
      <c r="G2606" s="401">
        <v>43555</v>
      </c>
      <c r="H2606" s="401">
        <v>43582</v>
      </c>
      <c r="I2606" s="286">
        <v>42</v>
      </c>
    </row>
    <row r="2607" spans="1:9" x14ac:dyDescent="0.3">
      <c r="A2607" s="506">
        <v>477543</v>
      </c>
      <c r="B2607" s="56">
        <v>472583</v>
      </c>
      <c r="C2607" s="56" t="s">
        <v>475</v>
      </c>
      <c r="D2607" s="56" t="s">
        <v>13</v>
      </c>
      <c r="E2607" s="507" t="s">
        <v>2310</v>
      </c>
      <c r="F2607" s="56">
        <v>34</v>
      </c>
      <c r="G2607" s="401">
        <v>43555</v>
      </c>
      <c r="H2607" s="401">
        <v>43582</v>
      </c>
      <c r="I2607" s="286">
        <v>33</v>
      </c>
    </row>
    <row r="2608" spans="1:9" x14ac:dyDescent="0.3">
      <c r="A2608" s="506">
        <v>477543</v>
      </c>
      <c r="B2608" s="56">
        <v>472583</v>
      </c>
      <c r="C2608" s="56" t="s">
        <v>475</v>
      </c>
      <c r="D2608" s="56" t="s">
        <v>13</v>
      </c>
      <c r="E2608" s="470" t="s">
        <v>2311</v>
      </c>
      <c r="F2608" s="56">
        <v>2613</v>
      </c>
      <c r="G2608" s="401">
        <v>43524</v>
      </c>
      <c r="H2608" s="401">
        <v>43570</v>
      </c>
      <c r="I2608" s="286">
        <v>2483</v>
      </c>
    </row>
    <row r="2609" spans="1:9" x14ac:dyDescent="0.3">
      <c r="A2609" s="506">
        <v>477543</v>
      </c>
      <c r="B2609" s="56">
        <v>472583</v>
      </c>
      <c r="C2609" s="56" t="s">
        <v>475</v>
      </c>
      <c r="D2609" s="56" t="s">
        <v>13</v>
      </c>
      <c r="E2609" s="507" t="s">
        <v>2312</v>
      </c>
      <c r="F2609" s="56">
        <v>266</v>
      </c>
      <c r="G2609" s="401">
        <v>43545</v>
      </c>
      <c r="H2609" s="401">
        <v>43580</v>
      </c>
      <c r="I2609" s="286">
        <v>278</v>
      </c>
    </row>
    <row r="2610" spans="1:9" x14ac:dyDescent="0.3">
      <c r="A2610" s="506">
        <v>477543</v>
      </c>
      <c r="B2610" s="56">
        <v>472583</v>
      </c>
      <c r="C2610" s="56" t="s">
        <v>475</v>
      </c>
      <c r="D2610" s="56" t="s">
        <v>13</v>
      </c>
      <c r="E2610" s="507" t="s">
        <v>2313</v>
      </c>
      <c r="F2610" s="56">
        <v>346</v>
      </c>
      <c r="G2610" s="401">
        <v>43555</v>
      </c>
      <c r="H2610" s="401">
        <v>43582</v>
      </c>
      <c r="I2610" s="286">
        <v>362</v>
      </c>
    </row>
    <row r="2611" spans="1:9" x14ac:dyDescent="0.3">
      <c r="A2611" s="506">
        <v>477543</v>
      </c>
      <c r="B2611" s="56">
        <v>472583</v>
      </c>
      <c r="C2611" s="56" t="s">
        <v>475</v>
      </c>
      <c r="D2611" s="56" t="s">
        <v>13</v>
      </c>
      <c r="E2611" s="507" t="s">
        <v>2314</v>
      </c>
      <c r="F2611" s="56">
        <v>218</v>
      </c>
      <c r="G2611" s="401">
        <v>43555</v>
      </c>
      <c r="H2611" s="401">
        <v>43582</v>
      </c>
      <c r="I2611" s="286">
        <v>228</v>
      </c>
    </row>
    <row r="2612" spans="1:9" x14ac:dyDescent="0.3">
      <c r="A2612" s="506">
        <v>477543</v>
      </c>
      <c r="B2612" s="56">
        <v>472583</v>
      </c>
      <c r="C2612" s="56" t="s">
        <v>475</v>
      </c>
      <c r="D2612" s="56" t="s">
        <v>481</v>
      </c>
      <c r="E2612" s="470" t="s">
        <v>2315</v>
      </c>
      <c r="F2612" s="56">
        <v>388</v>
      </c>
      <c r="G2612" s="401">
        <v>43524</v>
      </c>
      <c r="H2612" s="401">
        <v>43570</v>
      </c>
      <c r="I2612" s="286">
        <v>371</v>
      </c>
    </row>
    <row r="2613" spans="1:9" x14ac:dyDescent="0.3">
      <c r="A2613" s="506">
        <v>477543</v>
      </c>
      <c r="B2613" s="56">
        <v>472583</v>
      </c>
      <c r="C2613" s="56" t="s">
        <v>475</v>
      </c>
      <c r="D2613" s="56" t="s">
        <v>13</v>
      </c>
      <c r="E2613" s="507" t="s">
        <v>2316</v>
      </c>
      <c r="F2613" s="56">
        <v>1277</v>
      </c>
      <c r="G2613" s="401">
        <v>43524</v>
      </c>
      <c r="H2613" s="401">
        <v>43580</v>
      </c>
      <c r="I2613" s="286">
        <v>1332</v>
      </c>
    </row>
    <row r="2614" spans="1:9" x14ac:dyDescent="0.3">
      <c r="A2614" s="506">
        <v>477543</v>
      </c>
      <c r="B2614" s="56">
        <v>472583</v>
      </c>
      <c r="C2614" s="56" t="s">
        <v>475</v>
      </c>
      <c r="D2614" s="56" t="s">
        <v>13</v>
      </c>
      <c r="E2614" s="508" t="s">
        <v>2317</v>
      </c>
      <c r="F2614" s="56">
        <v>1729</v>
      </c>
      <c r="G2614" s="401">
        <v>43534</v>
      </c>
      <c r="H2614" s="401">
        <v>43570</v>
      </c>
      <c r="I2614" s="286">
        <v>1659</v>
      </c>
    </row>
    <row r="2615" spans="1:9" x14ac:dyDescent="0.3">
      <c r="A2615" s="506">
        <v>477543</v>
      </c>
      <c r="B2615" s="56">
        <v>472583</v>
      </c>
      <c r="C2615" s="56" t="s">
        <v>475</v>
      </c>
      <c r="D2615" s="56" t="s">
        <v>13</v>
      </c>
      <c r="E2615" s="508" t="s">
        <v>2318</v>
      </c>
      <c r="F2615" s="56">
        <v>1125</v>
      </c>
      <c r="G2615" s="401">
        <v>43534</v>
      </c>
      <c r="H2615" s="401">
        <v>43570</v>
      </c>
      <c r="I2615" s="286">
        <v>1079</v>
      </c>
    </row>
    <row r="2616" spans="1:9" x14ac:dyDescent="0.3">
      <c r="A2616" s="506">
        <v>477543</v>
      </c>
      <c r="B2616" s="56">
        <v>472583</v>
      </c>
      <c r="C2616" s="56" t="s">
        <v>475</v>
      </c>
      <c r="D2616" s="56" t="s">
        <v>481</v>
      </c>
      <c r="E2616" s="507" t="s">
        <v>2319</v>
      </c>
      <c r="F2616" s="56">
        <v>502</v>
      </c>
      <c r="G2616" s="401">
        <v>43524</v>
      </c>
      <c r="H2616" s="401">
        <v>43570</v>
      </c>
      <c r="I2616" s="286">
        <v>477</v>
      </c>
    </row>
    <row r="2617" spans="1:9" x14ac:dyDescent="0.3">
      <c r="A2617" s="506">
        <v>477543</v>
      </c>
      <c r="B2617" s="56">
        <v>472583</v>
      </c>
      <c r="C2617" s="56" t="s">
        <v>475</v>
      </c>
      <c r="D2617" s="56" t="s">
        <v>19</v>
      </c>
      <c r="E2617" s="382" t="s">
        <v>2320</v>
      </c>
      <c r="F2617" s="375">
        <v>459</v>
      </c>
      <c r="G2617" s="401">
        <v>43538</v>
      </c>
      <c r="H2617" s="401">
        <v>43573</v>
      </c>
      <c r="I2617" s="286">
        <v>459</v>
      </c>
    </row>
    <row r="2618" spans="1:9" x14ac:dyDescent="0.3">
      <c r="A2618" s="506">
        <v>477543</v>
      </c>
      <c r="B2618" s="56">
        <v>472583</v>
      </c>
      <c r="C2618" s="56" t="s">
        <v>475</v>
      </c>
      <c r="D2618" s="56" t="s">
        <v>306</v>
      </c>
      <c r="E2618" s="382" t="s">
        <v>2321</v>
      </c>
      <c r="F2618" s="375">
        <v>580</v>
      </c>
      <c r="G2618" s="401">
        <v>43538</v>
      </c>
      <c r="H2618" s="401">
        <v>43573</v>
      </c>
      <c r="I2618" s="286">
        <v>580</v>
      </c>
    </row>
    <row r="2619" spans="1:9" x14ac:dyDescent="0.3">
      <c r="A2619" s="504">
        <v>477543</v>
      </c>
      <c r="B2619" s="37">
        <v>472583</v>
      </c>
      <c r="C2619" s="37" t="s">
        <v>475</v>
      </c>
      <c r="D2619" s="37" t="s">
        <v>19</v>
      </c>
      <c r="E2619" s="388" t="s">
        <v>2322</v>
      </c>
      <c r="F2619" s="46">
        <v>72</v>
      </c>
      <c r="G2619" s="39">
        <v>43538</v>
      </c>
      <c r="H2619" s="39">
        <v>43577</v>
      </c>
      <c r="I2619" s="335">
        <v>72</v>
      </c>
    </row>
    <row r="2620" spans="1:9" x14ac:dyDescent="0.3">
      <c r="A2620" s="504">
        <v>477543</v>
      </c>
      <c r="B2620" s="37">
        <v>472583</v>
      </c>
      <c r="C2620" s="37" t="s">
        <v>475</v>
      </c>
      <c r="D2620" s="37" t="s">
        <v>19</v>
      </c>
      <c r="E2620" s="388" t="s">
        <v>2323</v>
      </c>
      <c r="F2620" s="46">
        <v>1620</v>
      </c>
      <c r="G2620" s="39">
        <v>43538</v>
      </c>
      <c r="H2620" s="39">
        <v>43577</v>
      </c>
      <c r="I2620" s="335">
        <v>1620</v>
      </c>
    </row>
    <row r="2621" spans="1:9" x14ac:dyDescent="0.3">
      <c r="A2621" s="9">
        <v>477544</v>
      </c>
      <c r="B2621" s="9">
        <v>472580</v>
      </c>
      <c r="C2621" s="9" t="s">
        <v>475</v>
      </c>
      <c r="D2621" s="9" t="s">
        <v>19</v>
      </c>
      <c r="E2621" s="509">
        <v>1500061</v>
      </c>
      <c r="F2621" s="62">
        <v>12</v>
      </c>
      <c r="G2621" s="11">
        <v>43543</v>
      </c>
      <c r="H2621" s="11">
        <v>43537</v>
      </c>
      <c r="I2621" s="510">
        <v>12</v>
      </c>
    </row>
    <row r="2622" spans="1:9" x14ac:dyDescent="0.3">
      <c r="A2622" s="37">
        <v>477544</v>
      </c>
      <c r="B2622" s="37">
        <v>472580</v>
      </c>
      <c r="C2622" s="37" t="s">
        <v>475</v>
      </c>
      <c r="D2622" s="37" t="s">
        <v>306</v>
      </c>
      <c r="E2622" s="511">
        <v>1500065</v>
      </c>
      <c r="F2622" s="46">
        <v>138</v>
      </c>
      <c r="G2622" s="39">
        <v>43521</v>
      </c>
      <c r="H2622" s="11">
        <v>43516</v>
      </c>
      <c r="I2622" s="335">
        <v>138</v>
      </c>
    </row>
    <row r="2623" spans="1:9" x14ac:dyDescent="0.3">
      <c r="A2623" s="24">
        <v>477544</v>
      </c>
      <c r="B2623" s="24">
        <v>472580</v>
      </c>
      <c r="C2623" s="24" t="s">
        <v>475</v>
      </c>
      <c r="D2623" s="24" t="s">
        <v>13</v>
      </c>
      <c r="E2623" s="512" t="s">
        <v>2324</v>
      </c>
      <c r="F2623" s="26">
        <v>1250</v>
      </c>
      <c r="G2623" s="27">
        <v>43517</v>
      </c>
      <c r="H2623" s="27">
        <v>43551</v>
      </c>
      <c r="I2623" s="335">
        <v>1250</v>
      </c>
    </row>
    <row r="2624" spans="1:9" x14ac:dyDescent="0.3">
      <c r="A2624" s="24">
        <v>477544</v>
      </c>
      <c r="B2624" s="24">
        <v>472580</v>
      </c>
      <c r="C2624" s="24" t="s">
        <v>475</v>
      </c>
      <c r="D2624" s="24" t="s">
        <v>481</v>
      </c>
      <c r="E2624" s="512" t="s">
        <v>2325</v>
      </c>
      <c r="F2624" s="26">
        <v>173</v>
      </c>
      <c r="G2624" s="27">
        <v>43517</v>
      </c>
      <c r="H2624" s="27">
        <v>43551</v>
      </c>
      <c r="I2624" s="335">
        <v>167</v>
      </c>
    </row>
    <row r="2625" spans="1:9" x14ac:dyDescent="0.3">
      <c r="A2625" s="24">
        <v>477544</v>
      </c>
      <c r="B2625" s="24">
        <v>472580</v>
      </c>
      <c r="C2625" s="24" t="s">
        <v>475</v>
      </c>
      <c r="D2625" s="24" t="s">
        <v>481</v>
      </c>
      <c r="E2625" s="512" t="s">
        <v>2326</v>
      </c>
      <c r="F2625" s="26">
        <v>337</v>
      </c>
      <c r="G2625" s="27">
        <v>43517</v>
      </c>
      <c r="H2625" s="27">
        <v>43551</v>
      </c>
      <c r="I2625" s="335">
        <v>327</v>
      </c>
    </row>
    <row r="2626" spans="1:9" x14ac:dyDescent="0.3">
      <c r="A2626" s="24">
        <v>477544</v>
      </c>
      <c r="B2626" s="24">
        <v>472580</v>
      </c>
      <c r="C2626" s="24" t="s">
        <v>475</v>
      </c>
      <c r="D2626" s="24" t="s">
        <v>13</v>
      </c>
      <c r="E2626" s="512" t="s">
        <v>2327</v>
      </c>
      <c r="F2626" s="26">
        <v>733</v>
      </c>
      <c r="G2626" s="27">
        <v>43517</v>
      </c>
      <c r="H2626" s="27">
        <v>43551</v>
      </c>
      <c r="I2626" s="335">
        <v>763</v>
      </c>
    </row>
    <row r="2627" spans="1:9" x14ac:dyDescent="0.3">
      <c r="A2627" s="24">
        <v>477544</v>
      </c>
      <c r="B2627" s="24">
        <v>472580</v>
      </c>
      <c r="C2627" s="24" t="s">
        <v>475</v>
      </c>
      <c r="D2627" s="24" t="s">
        <v>13</v>
      </c>
      <c r="E2627" s="512" t="s">
        <v>2328</v>
      </c>
      <c r="F2627" s="26">
        <v>3847</v>
      </c>
      <c r="G2627" s="27">
        <v>43517</v>
      </c>
      <c r="H2627" s="27">
        <v>43551</v>
      </c>
      <c r="I2627" s="335">
        <v>3904</v>
      </c>
    </row>
    <row r="2628" spans="1:9" x14ac:dyDescent="0.3">
      <c r="A2628" s="24">
        <v>477544</v>
      </c>
      <c r="B2628" s="24">
        <v>472580</v>
      </c>
      <c r="C2628" s="24" t="s">
        <v>475</v>
      </c>
      <c r="D2628" s="24" t="s">
        <v>481</v>
      </c>
      <c r="E2628" s="512" t="s">
        <v>2329</v>
      </c>
      <c r="F2628" s="26">
        <v>529</v>
      </c>
      <c r="G2628" s="27">
        <v>43517</v>
      </c>
      <c r="H2628" s="27">
        <v>43551</v>
      </c>
      <c r="I2628" s="335">
        <v>538</v>
      </c>
    </row>
    <row r="2629" spans="1:9" x14ac:dyDescent="0.3">
      <c r="A2629" s="24">
        <v>477544</v>
      </c>
      <c r="B2629" s="24">
        <v>472580</v>
      </c>
      <c r="C2629" s="24" t="s">
        <v>475</v>
      </c>
      <c r="D2629" s="24" t="s">
        <v>481</v>
      </c>
      <c r="E2629" s="512" t="s">
        <v>2330</v>
      </c>
      <c r="F2629" s="26">
        <v>1234</v>
      </c>
      <c r="G2629" s="27">
        <v>43517</v>
      </c>
      <c r="H2629" s="27">
        <v>43551</v>
      </c>
      <c r="I2629" s="335">
        <v>1257</v>
      </c>
    </row>
    <row r="2630" spans="1:9" x14ac:dyDescent="0.3">
      <c r="A2630" s="24">
        <v>477544</v>
      </c>
      <c r="B2630" s="24">
        <v>472580</v>
      </c>
      <c r="C2630" s="24" t="s">
        <v>475</v>
      </c>
      <c r="D2630" s="24" t="s">
        <v>13</v>
      </c>
      <c r="E2630" s="512" t="s">
        <v>2331</v>
      </c>
      <c r="F2630" s="26">
        <v>2822</v>
      </c>
      <c r="G2630" s="27">
        <v>43517</v>
      </c>
      <c r="H2630" s="27">
        <v>43551</v>
      </c>
      <c r="I2630" s="335">
        <v>2863</v>
      </c>
    </row>
    <row r="2631" spans="1:9" x14ac:dyDescent="0.3">
      <c r="A2631" s="9">
        <v>477544</v>
      </c>
      <c r="B2631" s="9">
        <v>472580</v>
      </c>
      <c r="C2631" s="9" t="s">
        <v>475</v>
      </c>
      <c r="D2631" s="9" t="s">
        <v>306</v>
      </c>
      <c r="E2631" s="509">
        <v>1493525</v>
      </c>
      <c r="F2631" s="62">
        <v>140</v>
      </c>
      <c r="G2631" s="11">
        <v>43542</v>
      </c>
      <c r="H2631" s="11">
        <v>43537</v>
      </c>
      <c r="I2631" s="335">
        <v>140</v>
      </c>
    </row>
    <row r="2632" spans="1:9" x14ac:dyDescent="0.3">
      <c r="A2632" s="24">
        <v>477544</v>
      </c>
      <c r="B2632" s="24">
        <v>472580</v>
      </c>
      <c r="C2632" s="24" t="s">
        <v>475</v>
      </c>
      <c r="D2632" s="24" t="s">
        <v>306</v>
      </c>
      <c r="E2632" s="513">
        <v>1493526</v>
      </c>
      <c r="F2632" s="26">
        <v>60</v>
      </c>
      <c r="G2632" s="27">
        <v>43563</v>
      </c>
      <c r="H2632" s="27">
        <v>43557</v>
      </c>
      <c r="I2632" s="335">
        <v>60</v>
      </c>
    </row>
    <row r="2633" spans="1:9" x14ac:dyDescent="0.3">
      <c r="A2633" s="24">
        <v>477544</v>
      </c>
      <c r="B2633" s="24">
        <v>472580</v>
      </c>
      <c r="C2633" s="24" t="s">
        <v>475</v>
      </c>
      <c r="D2633" s="24" t="s">
        <v>19</v>
      </c>
      <c r="E2633" s="513">
        <v>1500044</v>
      </c>
      <c r="F2633" s="293">
        <v>385</v>
      </c>
      <c r="G2633" s="27">
        <v>43578</v>
      </c>
      <c r="H2633" s="27">
        <v>43570</v>
      </c>
      <c r="I2633" s="286">
        <v>385</v>
      </c>
    </row>
    <row r="2634" spans="1:9" x14ac:dyDescent="0.3">
      <c r="A2634" s="24">
        <v>477544</v>
      </c>
      <c r="B2634" s="24">
        <v>472580</v>
      </c>
      <c r="C2634" s="24" t="s">
        <v>475</v>
      </c>
      <c r="D2634" s="24" t="s">
        <v>306</v>
      </c>
      <c r="E2634" s="513">
        <v>1500063</v>
      </c>
      <c r="F2634" s="293">
        <v>54</v>
      </c>
      <c r="G2634" s="27">
        <v>43577</v>
      </c>
      <c r="H2634" s="27">
        <v>43570</v>
      </c>
      <c r="I2634" s="286">
        <v>54</v>
      </c>
    </row>
    <row r="2635" spans="1:9" x14ac:dyDescent="0.3">
      <c r="A2635" s="24">
        <v>477544</v>
      </c>
      <c r="B2635" s="24">
        <v>472580</v>
      </c>
      <c r="C2635" s="24" t="s">
        <v>475</v>
      </c>
      <c r="D2635" s="24" t="s">
        <v>13</v>
      </c>
      <c r="E2635" s="513" t="s">
        <v>2332</v>
      </c>
      <c r="F2635" s="293">
        <v>3667</v>
      </c>
      <c r="G2635" s="27">
        <v>43573</v>
      </c>
      <c r="H2635" s="27">
        <v>43567</v>
      </c>
      <c r="I2635" s="286">
        <v>3700</v>
      </c>
    </row>
    <row r="2636" spans="1:9" x14ac:dyDescent="0.3">
      <c r="A2636" s="24">
        <v>477544</v>
      </c>
      <c r="B2636" s="24">
        <v>472580</v>
      </c>
      <c r="C2636" s="24" t="s">
        <v>475</v>
      </c>
      <c r="D2636" s="24" t="s">
        <v>13</v>
      </c>
      <c r="E2636" s="513" t="s">
        <v>2333</v>
      </c>
      <c r="F2636" s="26">
        <v>3647</v>
      </c>
      <c r="G2636" s="27">
        <v>43583</v>
      </c>
      <c r="H2636" s="27">
        <v>43579</v>
      </c>
      <c r="I2636" s="286">
        <v>3670</v>
      </c>
    </row>
    <row r="2637" spans="1:9" x14ac:dyDescent="0.3">
      <c r="A2637" s="24">
        <v>477544</v>
      </c>
      <c r="B2637" s="24">
        <v>472580</v>
      </c>
      <c r="C2637" s="24" t="s">
        <v>475</v>
      </c>
      <c r="D2637" s="24" t="s">
        <v>13</v>
      </c>
      <c r="E2637" s="513" t="s">
        <v>2334</v>
      </c>
      <c r="F2637" s="26">
        <v>2765</v>
      </c>
      <c r="G2637" s="27">
        <v>43583</v>
      </c>
      <c r="H2637" s="27">
        <v>43579</v>
      </c>
      <c r="I2637" s="286">
        <v>2731</v>
      </c>
    </row>
    <row r="2638" spans="1:9" x14ac:dyDescent="0.3">
      <c r="A2638" s="24">
        <v>477544</v>
      </c>
      <c r="B2638" s="24">
        <v>472580</v>
      </c>
      <c r="C2638" s="24" t="s">
        <v>475</v>
      </c>
      <c r="D2638" s="24" t="s">
        <v>481</v>
      </c>
      <c r="E2638" s="513" t="s">
        <v>2335</v>
      </c>
      <c r="F2638" s="293">
        <v>707</v>
      </c>
      <c r="G2638" s="27">
        <v>43580</v>
      </c>
      <c r="H2638" s="27">
        <v>43573</v>
      </c>
      <c r="I2638" s="286">
        <v>716</v>
      </c>
    </row>
    <row r="2639" spans="1:9" x14ac:dyDescent="0.3">
      <c r="A2639" s="24">
        <v>477544</v>
      </c>
      <c r="B2639" s="24">
        <v>472580</v>
      </c>
      <c r="C2639" s="24" t="s">
        <v>475</v>
      </c>
      <c r="D2639" s="24" t="s">
        <v>13</v>
      </c>
      <c r="E2639" s="513" t="s">
        <v>2336</v>
      </c>
      <c r="F2639" s="293">
        <v>5581</v>
      </c>
      <c r="G2639" s="27">
        <v>43573</v>
      </c>
      <c r="H2639" s="27">
        <v>43567</v>
      </c>
      <c r="I2639" s="286">
        <v>5657</v>
      </c>
    </row>
    <row r="2640" spans="1:9" x14ac:dyDescent="0.3">
      <c r="A2640" s="24">
        <v>477544</v>
      </c>
      <c r="B2640" s="24">
        <v>472580</v>
      </c>
      <c r="C2640" s="24" t="s">
        <v>475</v>
      </c>
      <c r="D2640" s="24" t="s">
        <v>481</v>
      </c>
      <c r="E2640" s="513" t="s">
        <v>2337</v>
      </c>
      <c r="F2640" s="293">
        <v>743</v>
      </c>
      <c r="G2640" s="27">
        <v>43580</v>
      </c>
      <c r="H2640" s="27">
        <v>43573</v>
      </c>
      <c r="I2640" s="286">
        <v>756</v>
      </c>
    </row>
    <row r="2641" spans="1:9" x14ac:dyDescent="0.3">
      <c r="A2641" s="24">
        <v>477544</v>
      </c>
      <c r="B2641" s="24">
        <v>472580</v>
      </c>
      <c r="C2641" s="24" t="s">
        <v>475</v>
      </c>
      <c r="D2641" s="24" t="s">
        <v>13</v>
      </c>
      <c r="E2641" s="513" t="s">
        <v>2338</v>
      </c>
      <c r="F2641" s="26">
        <v>502</v>
      </c>
      <c r="G2641" s="27">
        <v>43566</v>
      </c>
      <c r="H2641" s="27">
        <v>43560</v>
      </c>
      <c r="I2641" s="335">
        <v>502</v>
      </c>
    </row>
    <row r="2642" spans="1:9" x14ac:dyDescent="0.3">
      <c r="A2642" s="9">
        <v>477544</v>
      </c>
      <c r="B2642" s="9">
        <v>472580</v>
      </c>
      <c r="C2642" s="9" t="s">
        <v>475</v>
      </c>
      <c r="D2642" s="9" t="s">
        <v>481</v>
      </c>
      <c r="E2642" s="509" t="s">
        <v>2339</v>
      </c>
      <c r="F2642" s="62">
        <v>243</v>
      </c>
      <c r="G2642" s="11">
        <v>43545</v>
      </c>
      <c r="H2642" s="11">
        <v>43539</v>
      </c>
      <c r="I2642" s="335">
        <v>243</v>
      </c>
    </row>
    <row r="2643" spans="1:9" x14ac:dyDescent="0.3">
      <c r="A2643" s="24">
        <v>477544</v>
      </c>
      <c r="B2643" s="24">
        <v>472580</v>
      </c>
      <c r="C2643" s="24" t="s">
        <v>475</v>
      </c>
      <c r="D2643" s="24" t="s">
        <v>481</v>
      </c>
      <c r="E2643" s="513" t="s">
        <v>2340</v>
      </c>
      <c r="F2643" s="26">
        <v>69</v>
      </c>
      <c r="G2643" s="27">
        <v>43573</v>
      </c>
      <c r="H2643" s="27">
        <v>43567</v>
      </c>
      <c r="I2643" s="286">
        <v>72</v>
      </c>
    </row>
    <row r="2644" spans="1:9" x14ac:dyDescent="0.3">
      <c r="A2644" s="9">
        <v>477544</v>
      </c>
      <c r="B2644" s="9">
        <v>472580</v>
      </c>
      <c r="C2644" s="9" t="s">
        <v>475</v>
      </c>
      <c r="D2644" s="9" t="s">
        <v>13</v>
      </c>
      <c r="E2644" s="509" t="s">
        <v>2341</v>
      </c>
      <c r="F2644" s="62">
        <v>1396</v>
      </c>
      <c r="G2644" s="11">
        <v>43538</v>
      </c>
      <c r="H2644" s="11">
        <v>43532</v>
      </c>
      <c r="I2644" s="335">
        <v>1396</v>
      </c>
    </row>
    <row r="2645" spans="1:9" x14ac:dyDescent="0.3">
      <c r="A2645" s="56">
        <v>477544</v>
      </c>
      <c r="B2645" s="56">
        <v>472580</v>
      </c>
      <c r="C2645" s="56" t="s">
        <v>475</v>
      </c>
      <c r="D2645" s="56" t="s">
        <v>13</v>
      </c>
      <c r="E2645" s="514" t="s">
        <v>2342</v>
      </c>
      <c r="F2645" s="375">
        <v>1407</v>
      </c>
      <c r="G2645" s="401">
        <v>43527</v>
      </c>
      <c r="H2645" s="401">
        <v>43523</v>
      </c>
      <c r="I2645" s="515">
        <v>1407</v>
      </c>
    </row>
    <row r="2646" spans="1:9" x14ac:dyDescent="0.3">
      <c r="A2646" s="56">
        <v>477544</v>
      </c>
      <c r="B2646" s="56">
        <v>472580</v>
      </c>
      <c r="C2646" s="56" t="s">
        <v>475</v>
      </c>
      <c r="D2646" s="56" t="s">
        <v>13</v>
      </c>
      <c r="E2646" s="514" t="s">
        <v>2343</v>
      </c>
      <c r="F2646" s="375">
        <v>940</v>
      </c>
      <c r="G2646" s="401">
        <v>43527</v>
      </c>
      <c r="H2646" s="401">
        <v>43523</v>
      </c>
      <c r="I2646" s="515">
        <v>940</v>
      </c>
    </row>
    <row r="2647" spans="1:9" x14ac:dyDescent="0.3">
      <c r="A2647" s="9">
        <v>477544</v>
      </c>
      <c r="B2647" s="9">
        <v>472580</v>
      </c>
      <c r="C2647" s="9" t="s">
        <v>475</v>
      </c>
      <c r="D2647" s="9" t="s">
        <v>13</v>
      </c>
      <c r="E2647" s="509" t="s">
        <v>2344</v>
      </c>
      <c r="F2647" s="62">
        <v>418</v>
      </c>
      <c r="G2647" s="11">
        <v>43545</v>
      </c>
      <c r="H2647" s="11">
        <v>43539</v>
      </c>
      <c r="I2647" s="335">
        <v>418</v>
      </c>
    </row>
    <row r="2648" spans="1:9" x14ac:dyDescent="0.3">
      <c r="A2648" s="24">
        <v>477544</v>
      </c>
      <c r="B2648" s="24">
        <v>472580</v>
      </c>
      <c r="C2648" s="24" t="s">
        <v>475</v>
      </c>
      <c r="D2648" s="24" t="s">
        <v>13</v>
      </c>
      <c r="E2648" s="512" t="s">
        <v>2345</v>
      </c>
      <c r="F2648" s="26">
        <v>468</v>
      </c>
      <c r="G2648" s="27">
        <v>43555</v>
      </c>
      <c r="H2648" s="27">
        <v>43551</v>
      </c>
      <c r="I2648" s="335">
        <v>491</v>
      </c>
    </row>
    <row r="2649" spans="1:9" x14ac:dyDescent="0.3">
      <c r="A2649" s="24">
        <v>477544</v>
      </c>
      <c r="B2649" s="24">
        <v>472580</v>
      </c>
      <c r="C2649" s="24" t="s">
        <v>475</v>
      </c>
      <c r="D2649" s="24" t="s">
        <v>13</v>
      </c>
      <c r="E2649" s="512" t="s">
        <v>2346</v>
      </c>
      <c r="F2649" s="26">
        <v>307</v>
      </c>
      <c r="G2649" s="27">
        <v>43555</v>
      </c>
      <c r="H2649" s="27">
        <v>43551</v>
      </c>
      <c r="I2649" s="335">
        <v>322</v>
      </c>
    </row>
    <row r="2650" spans="1:9" x14ac:dyDescent="0.3">
      <c r="A2650" s="9">
        <v>477544</v>
      </c>
      <c r="B2650" s="9">
        <v>472580</v>
      </c>
      <c r="C2650" s="9" t="s">
        <v>475</v>
      </c>
      <c r="D2650" s="9" t="s">
        <v>13</v>
      </c>
      <c r="E2650" s="509" t="s">
        <v>2347</v>
      </c>
      <c r="F2650" s="62">
        <v>254</v>
      </c>
      <c r="G2650" s="11">
        <v>43545</v>
      </c>
      <c r="H2650" s="11">
        <v>43539</v>
      </c>
      <c r="I2650" s="335">
        <v>254</v>
      </c>
    </row>
    <row r="2651" spans="1:9" x14ac:dyDescent="0.3">
      <c r="A2651" s="9">
        <v>477544</v>
      </c>
      <c r="B2651" s="9">
        <v>472580</v>
      </c>
      <c r="C2651" s="9" t="s">
        <v>475</v>
      </c>
      <c r="D2651" s="9" t="s">
        <v>481</v>
      </c>
      <c r="E2651" s="516" t="s">
        <v>2348</v>
      </c>
      <c r="F2651" s="62">
        <v>88</v>
      </c>
      <c r="G2651" s="11">
        <v>43552</v>
      </c>
      <c r="H2651" s="11">
        <v>43546</v>
      </c>
      <c r="I2651" s="335">
        <v>88</v>
      </c>
    </row>
    <row r="2652" spans="1:9" x14ac:dyDescent="0.3">
      <c r="A2652" s="24">
        <v>477544</v>
      </c>
      <c r="B2652" s="24">
        <v>472580</v>
      </c>
      <c r="C2652" s="24" t="s">
        <v>475</v>
      </c>
      <c r="D2652" s="24" t="s">
        <v>13</v>
      </c>
      <c r="E2652" s="512" t="s">
        <v>2349</v>
      </c>
      <c r="F2652" s="26">
        <v>1216</v>
      </c>
      <c r="G2652" s="27">
        <v>43573</v>
      </c>
      <c r="H2652" s="27">
        <v>43567</v>
      </c>
      <c r="I2652" s="286">
        <v>1233</v>
      </c>
    </row>
    <row r="2653" spans="1:9" x14ac:dyDescent="0.3">
      <c r="A2653" s="24">
        <v>477544</v>
      </c>
      <c r="B2653" s="24">
        <v>472580</v>
      </c>
      <c r="C2653" s="24" t="s">
        <v>475</v>
      </c>
      <c r="D2653" s="24" t="s">
        <v>13</v>
      </c>
      <c r="E2653" s="512" t="s">
        <v>2350</v>
      </c>
      <c r="F2653" s="26">
        <v>1305</v>
      </c>
      <c r="G2653" s="27">
        <v>43583</v>
      </c>
      <c r="H2653" s="27">
        <v>43579</v>
      </c>
      <c r="I2653" s="335">
        <v>1324</v>
      </c>
    </row>
    <row r="2654" spans="1:9" x14ac:dyDescent="0.3">
      <c r="A2654" s="24">
        <v>477544</v>
      </c>
      <c r="B2654" s="24">
        <v>472580</v>
      </c>
      <c r="C2654" s="24" t="s">
        <v>475</v>
      </c>
      <c r="D2654" s="24" t="s">
        <v>13</v>
      </c>
      <c r="E2654" s="512" t="s">
        <v>2351</v>
      </c>
      <c r="F2654" s="26">
        <v>952</v>
      </c>
      <c r="G2654" s="27">
        <v>43583</v>
      </c>
      <c r="H2654" s="27">
        <v>43579</v>
      </c>
      <c r="I2654" s="335">
        <v>966</v>
      </c>
    </row>
    <row r="2655" spans="1:9" x14ac:dyDescent="0.3">
      <c r="A2655" s="56">
        <v>477544</v>
      </c>
      <c r="B2655" s="56">
        <v>472580</v>
      </c>
      <c r="C2655" s="56" t="s">
        <v>475</v>
      </c>
      <c r="D2655" s="56" t="s">
        <v>13</v>
      </c>
      <c r="E2655" s="514" t="s">
        <v>2352</v>
      </c>
      <c r="F2655" s="375">
        <v>4252</v>
      </c>
      <c r="G2655" s="401">
        <v>43527</v>
      </c>
      <c r="H2655" s="401">
        <v>43523</v>
      </c>
      <c r="I2655" s="515">
        <v>4295</v>
      </c>
    </row>
    <row r="2656" spans="1:9" x14ac:dyDescent="0.3">
      <c r="A2656" s="56">
        <v>477544</v>
      </c>
      <c r="B2656" s="56">
        <v>472580</v>
      </c>
      <c r="C2656" s="56" t="s">
        <v>475</v>
      </c>
      <c r="D2656" s="56" t="s">
        <v>13</v>
      </c>
      <c r="E2656" s="514" t="s">
        <v>2353</v>
      </c>
      <c r="F2656" s="375">
        <v>2922</v>
      </c>
      <c r="G2656" s="401">
        <v>43527</v>
      </c>
      <c r="H2656" s="401">
        <v>43523</v>
      </c>
      <c r="I2656" s="515">
        <v>2952</v>
      </c>
    </row>
    <row r="2657" spans="1:9" x14ac:dyDescent="0.3">
      <c r="A2657" s="9">
        <v>477544</v>
      </c>
      <c r="B2657" s="9">
        <v>472580</v>
      </c>
      <c r="C2657" s="9" t="s">
        <v>475</v>
      </c>
      <c r="D2657" s="9" t="s">
        <v>13</v>
      </c>
      <c r="E2657" s="509" t="s">
        <v>2354</v>
      </c>
      <c r="F2657" s="62">
        <v>2098</v>
      </c>
      <c r="G2657" s="11">
        <v>43545</v>
      </c>
      <c r="H2657" s="11">
        <v>43539</v>
      </c>
      <c r="I2657" s="517">
        <v>2129</v>
      </c>
    </row>
    <row r="2658" spans="1:9" x14ac:dyDescent="0.3">
      <c r="A2658" s="24">
        <v>477544</v>
      </c>
      <c r="B2658" s="24">
        <v>472580</v>
      </c>
      <c r="C2658" s="24" t="s">
        <v>475</v>
      </c>
      <c r="D2658" s="24" t="s">
        <v>13</v>
      </c>
      <c r="E2658" s="512" t="s">
        <v>2355</v>
      </c>
      <c r="F2658" s="26">
        <v>2284</v>
      </c>
      <c r="G2658" s="27">
        <v>43555</v>
      </c>
      <c r="H2658" s="27">
        <v>43551</v>
      </c>
      <c r="I2658" s="517">
        <v>2317</v>
      </c>
    </row>
    <row r="2659" spans="1:9" x14ac:dyDescent="0.3">
      <c r="A2659" s="24">
        <v>477544</v>
      </c>
      <c r="B2659" s="24">
        <v>472580</v>
      </c>
      <c r="C2659" s="24" t="s">
        <v>475</v>
      </c>
      <c r="D2659" s="24" t="s">
        <v>13</v>
      </c>
      <c r="E2659" s="512" t="s">
        <v>2356</v>
      </c>
      <c r="F2659" s="26">
        <v>1623</v>
      </c>
      <c r="G2659" s="27">
        <v>43555</v>
      </c>
      <c r="H2659" s="27">
        <v>43551</v>
      </c>
      <c r="I2659" s="517">
        <v>1647</v>
      </c>
    </row>
    <row r="2660" spans="1:9" x14ac:dyDescent="0.3">
      <c r="A2660" s="9">
        <v>477544</v>
      </c>
      <c r="B2660" s="9">
        <v>472580</v>
      </c>
      <c r="C2660" s="9" t="s">
        <v>475</v>
      </c>
      <c r="D2660" s="9" t="s">
        <v>481</v>
      </c>
      <c r="E2660" s="516" t="s">
        <v>2357</v>
      </c>
      <c r="F2660" s="62">
        <v>353</v>
      </c>
      <c r="G2660" s="11">
        <v>43552</v>
      </c>
      <c r="H2660" s="11">
        <v>43546</v>
      </c>
      <c r="I2660" s="517">
        <v>358</v>
      </c>
    </row>
    <row r="2661" spans="1:9" x14ac:dyDescent="0.3">
      <c r="A2661" s="24">
        <v>477544</v>
      </c>
      <c r="B2661" s="24">
        <v>472580</v>
      </c>
      <c r="C2661" s="24" t="s">
        <v>475</v>
      </c>
      <c r="D2661" s="24" t="s">
        <v>13</v>
      </c>
      <c r="E2661" s="512" t="s">
        <v>2358</v>
      </c>
      <c r="F2661" s="26">
        <v>712</v>
      </c>
      <c r="G2661" s="27">
        <v>43573</v>
      </c>
      <c r="H2661" s="27">
        <v>43567</v>
      </c>
      <c r="I2661" s="286">
        <v>722</v>
      </c>
    </row>
    <row r="2662" spans="1:9" x14ac:dyDescent="0.3">
      <c r="A2662" s="9">
        <v>477544</v>
      </c>
      <c r="B2662" s="9">
        <v>472580</v>
      </c>
      <c r="C2662" s="9" t="s">
        <v>475</v>
      </c>
      <c r="D2662" s="9" t="s">
        <v>13</v>
      </c>
      <c r="E2662" s="509" t="s">
        <v>2359</v>
      </c>
      <c r="F2662" s="62">
        <v>1608</v>
      </c>
      <c r="G2662" s="11">
        <v>43545</v>
      </c>
      <c r="H2662" s="11">
        <v>43539</v>
      </c>
      <c r="I2662" s="517">
        <v>1630</v>
      </c>
    </row>
    <row r="2663" spans="1:9" x14ac:dyDescent="0.3">
      <c r="A2663" s="9">
        <v>477544</v>
      </c>
      <c r="B2663" s="9">
        <v>472580</v>
      </c>
      <c r="C2663" s="9" t="s">
        <v>475</v>
      </c>
      <c r="D2663" s="9" t="s">
        <v>481</v>
      </c>
      <c r="E2663" s="516" t="s">
        <v>2360</v>
      </c>
      <c r="F2663" s="62">
        <v>611</v>
      </c>
      <c r="G2663" s="11">
        <v>43552</v>
      </c>
      <c r="H2663" s="11">
        <v>43546</v>
      </c>
      <c r="I2663" s="517">
        <v>619</v>
      </c>
    </row>
    <row r="2664" spans="1:9" x14ac:dyDescent="0.3">
      <c r="A2664" s="24">
        <v>477544</v>
      </c>
      <c r="B2664" s="24">
        <v>472580</v>
      </c>
      <c r="C2664" s="24" t="s">
        <v>475</v>
      </c>
      <c r="D2664" s="24" t="s">
        <v>481</v>
      </c>
      <c r="E2664" s="512" t="s">
        <v>2361</v>
      </c>
      <c r="F2664" s="26">
        <v>288</v>
      </c>
      <c r="G2664" s="27">
        <v>43580</v>
      </c>
      <c r="H2664" s="27">
        <v>43573</v>
      </c>
      <c r="I2664" s="286">
        <v>294</v>
      </c>
    </row>
    <row r="2665" spans="1:9" x14ac:dyDescent="0.3">
      <c r="A2665" s="37">
        <v>477544</v>
      </c>
      <c r="B2665" s="37">
        <v>472580</v>
      </c>
      <c r="C2665" s="37" t="s">
        <v>475</v>
      </c>
      <c r="D2665" s="37" t="s">
        <v>19</v>
      </c>
      <c r="E2665" s="388" t="s">
        <v>2362</v>
      </c>
      <c r="F2665" s="46">
        <v>400</v>
      </c>
      <c r="G2665" s="39">
        <v>43522</v>
      </c>
      <c r="H2665" s="11">
        <v>43516</v>
      </c>
      <c r="I2665" s="335">
        <v>400</v>
      </c>
    </row>
    <row r="2666" spans="1:9" x14ac:dyDescent="0.3">
      <c r="A2666" s="37">
        <v>477544</v>
      </c>
      <c r="B2666" s="37">
        <v>472580</v>
      </c>
      <c r="C2666" s="37" t="s">
        <v>475</v>
      </c>
      <c r="D2666" s="37" t="s">
        <v>19</v>
      </c>
      <c r="E2666" s="388" t="s">
        <v>2363</v>
      </c>
      <c r="F2666" s="46">
        <v>108</v>
      </c>
      <c r="G2666" s="39">
        <v>43521</v>
      </c>
      <c r="H2666" s="11">
        <v>43516</v>
      </c>
      <c r="I2666" s="335">
        <v>108</v>
      </c>
    </row>
    <row r="2667" spans="1:9" x14ac:dyDescent="0.3">
      <c r="A2667" s="56">
        <v>477544</v>
      </c>
      <c r="B2667" s="56">
        <v>472580</v>
      </c>
      <c r="C2667" s="56" t="s">
        <v>475</v>
      </c>
      <c r="D2667" s="56" t="s">
        <v>19</v>
      </c>
      <c r="E2667" s="382" t="s">
        <v>2364</v>
      </c>
      <c r="F2667" s="375">
        <v>1620</v>
      </c>
      <c r="G2667" s="401">
        <v>43522</v>
      </c>
      <c r="H2667" s="401">
        <v>43521</v>
      </c>
      <c r="I2667" s="515">
        <v>1620</v>
      </c>
    </row>
    <row r="2668" spans="1:9" x14ac:dyDescent="0.3">
      <c r="A2668" s="48">
        <v>477544</v>
      </c>
      <c r="B2668" s="48">
        <v>472580</v>
      </c>
      <c r="C2668" s="48" t="s">
        <v>475</v>
      </c>
      <c r="D2668" s="48" t="s">
        <v>19</v>
      </c>
      <c r="E2668" s="50" t="s">
        <v>2365</v>
      </c>
      <c r="F2668" s="110">
        <v>10</v>
      </c>
      <c r="G2668" s="51">
        <v>43545</v>
      </c>
      <c r="H2668" s="11">
        <v>43516</v>
      </c>
      <c r="I2668" s="335">
        <v>10</v>
      </c>
    </row>
    <row r="2669" spans="1:9" x14ac:dyDescent="0.3">
      <c r="A2669" s="9">
        <v>477544</v>
      </c>
      <c r="B2669" s="9">
        <v>472580</v>
      </c>
      <c r="C2669" s="9" t="s">
        <v>475</v>
      </c>
      <c r="D2669" s="9" t="s">
        <v>19</v>
      </c>
      <c r="E2669" s="15" t="s">
        <v>2366</v>
      </c>
      <c r="F2669" s="62">
        <v>810</v>
      </c>
      <c r="G2669" s="11">
        <v>43543</v>
      </c>
      <c r="H2669" s="11">
        <v>43544</v>
      </c>
      <c r="I2669" s="335">
        <v>810</v>
      </c>
    </row>
    <row r="2670" spans="1:9" x14ac:dyDescent="0.3">
      <c r="A2670" s="9">
        <v>477544</v>
      </c>
      <c r="B2670" s="9">
        <v>472580</v>
      </c>
      <c r="C2670" s="9" t="s">
        <v>475</v>
      </c>
      <c r="D2670" s="9" t="s">
        <v>306</v>
      </c>
      <c r="E2670" s="15" t="s">
        <v>2367</v>
      </c>
      <c r="F2670" s="62">
        <v>32</v>
      </c>
      <c r="G2670" s="11">
        <v>43542</v>
      </c>
      <c r="H2670" s="11">
        <v>43537</v>
      </c>
      <c r="I2670" s="335">
        <v>32</v>
      </c>
    </row>
    <row r="2671" spans="1:9" x14ac:dyDescent="0.3">
      <c r="A2671" s="9">
        <v>477544</v>
      </c>
      <c r="B2671" s="9">
        <v>472580</v>
      </c>
      <c r="C2671" s="9" t="s">
        <v>475</v>
      </c>
      <c r="D2671" s="9" t="s">
        <v>19</v>
      </c>
      <c r="E2671" s="15" t="s">
        <v>2368</v>
      </c>
      <c r="F2671" s="62">
        <v>36</v>
      </c>
      <c r="G2671" s="11">
        <v>43542</v>
      </c>
      <c r="H2671" s="11">
        <v>43537</v>
      </c>
      <c r="I2671" s="335">
        <v>36</v>
      </c>
    </row>
    <row r="2672" spans="1:9" x14ac:dyDescent="0.3">
      <c r="A2672" s="9">
        <v>477544</v>
      </c>
      <c r="B2672" s="9">
        <v>470993</v>
      </c>
      <c r="C2672" s="9" t="s">
        <v>503</v>
      </c>
      <c r="D2672" s="9" t="s">
        <v>19</v>
      </c>
      <c r="E2672" s="509">
        <v>1500676</v>
      </c>
      <c r="F2672" s="9">
        <v>21</v>
      </c>
      <c r="G2672" s="11">
        <v>43543</v>
      </c>
      <c r="H2672" s="11">
        <v>43537</v>
      </c>
      <c r="I2672" s="335">
        <v>21</v>
      </c>
    </row>
    <row r="2673" spans="1:9" x14ac:dyDescent="0.3">
      <c r="A2673" s="24">
        <v>477544</v>
      </c>
      <c r="B2673" s="24">
        <v>470993</v>
      </c>
      <c r="C2673" s="24" t="s">
        <v>503</v>
      </c>
      <c r="D2673" s="24" t="s">
        <v>481</v>
      </c>
      <c r="E2673" s="512" t="s">
        <v>2369</v>
      </c>
      <c r="F2673" s="24">
        <v>187</v>
      </c>
      <c r="G2673" s="27">
        <v>43517</v>
      </c>
      <c r="H2673" s="27">
        <v>43551</v>
      </c>
      <c r="I2673" s="335">
        <v>187</v>
      </c>
    </row>
    <row r="2674" spans="1:9" x14ac:dyDescent="0.3">
      <c r="A2674" s="24">
        <v>477544</v>
      </c>
      <c r="B2674" s="24">
        <v>470993</v>
      </c>
      <c r="C2674" s="24" t="s">
        <v>503</v>
      </c>
      <c r="D2674" s="24" t="s">
        <v>481</v>
      </c>
      <c r="E2674" s="512" t="s">
        <v>2370</v>
      </c>
      <c r="F2674" s="24">
        <v>494</v>
      </c>
      <c r="G2674" s="27">
        <v>43517</v>
      </c>
      <c r="H2674" s="27">
        <v>43551</v>
      </c>
      <c r="I2674" s="335">
        <v>514</v>
      </c>
    </row>
    <row r="2675" spans="1:9" x14ac:dyDescent="0.3">
      <c r="A2675" s="24">
        <v>477544</v>
      </c>
      <c r="B2675" s="24">
        <v>470993</v>
      </c>
      <c r="C2675" s="24" t="s">
        <v>503</v>
      </c>
      <c r="D2675" s="24" t="s">
        <v>13</v>
      </c>
      <c r="E2675" s="512" t="s">
        <v>2371</v>
      </c>
      <c r="F2675" s="24">
        <v>687</v>
      </c>
      <c r="G2675" s="27">
        <v>43517</v>
      </c>
      <c r="H2675" s="27">
        <v>43551</v>
      </c>
      <c r="I2675" s="335">
        <v>687</v>
      </c>
    </row>
    <row r="2676" spans="1:9" x14ac:dyDescent="0.3">
      <c r="A2676" s="24">
        <v>477544</v>
      </c>
      <c r="B2676" s="24">
        <v>470993</v>
      </c>
      <c r="C2676" s="24" t="s">
        <v>503</v>
      </c>
      <c r="D2676" s="24" t="s">
        <v>13</v>
      </c>
      <c r="E2676" s="512" t="s">
        <v>2372</v>
      </c>
      <c r="F2676" s="24">
        <v>1292</v>
      </c>
      <c r="G2676" s="27">
        <v>43517</v>
      </c>
      <c r="H2676" s="27">
        <v>43551</v>
      </c>
      <c r="I2676" s="335">
        <v>1343</v>
      </c>
    </row>
    <row r="2677" spans="1:9" x14ac:dyDescent="0.3">
      <c r="A2677" s="9">
        <v>477544</v>
      </c>
      <c r="B2677" s="9">
        <v>470993</v>
      </c>
      <c r="C2677" s="9" t="s">
        <v>503</v>
      </c>
      <c r="D2677" s="9" t="s">
        <v>306</v>
      </c>
      <c r="E2677" s="509">
        <v>1493546</v>
      </c>
      <c r="F2677" s="9">
        <v>70</v>
      </c>
      <c r="G2677" s="11">
        <v>43542</v>
      </c>
      <c r="H2677" s="11">
        <v>43537</v>
      </c>
      <c r="I2677" s="335">
        <v>70</v>
      </c>
    </row>
    <row r="2678" spans="1:9" x14ac:dyDescent="0.3">
      <c r="A2678" s="24">
        <v>477544</v>
      </c>
      <c r="B2678" s="24">
        <v>470993</v>
      </c>
      <c r="C2678" s="24" t="s">
        <v>503</v>
      </c>
      <c r="D2678" s="24" t="s">
        <v>13</v>
      </c>
      <c r="E2678" s="513" t="s">
        <v>2373</v>
      </c>
      <c r="F2678" s="24">
        <v>234</v>
      </c>
      <c r="G2678" s="27">
        <v>43573</v>
      </c>
      <c r="H2678" s="27">
        <v>43567</v>
      </c>
      <c r="I2678" s="286">
        <v>234</v>
      </c>
    </row>
    <row r="2679" spans="1:9" x14ac:dyDescent="0.3">
      <c r="A2679" s="24">
        <v>477544</v>
      </c>
      <c r="B2679" s="24">
        <v>470993</v>
      </c>
      <c r="C2679" s="24" t="s">
        <v>503</v>
      </c>
      <c r="D2679" s="24" t="s">
        <v>13</v>
      </c>
      <c r="E2679" s="513" t="s">
        <v>2374</v>
      </c>
      <c r="F2679" s="24">
        <v>219</v>
      </c>
      <c r="G2679" s="27">
        <v>43583</v>
      </c>
      <c r="H2679" s="27">
        <v>43579</v>
      </c>
      <c r="I2679" s="335">
        <v>219</v>
      </c>
    </row>
    <row r="2680" spans="1:9" x14ac:dyDescent="0.3">
      <c r="A2680" s="24">
        <v>477544</v>
      </c>
      <c r="B2680" s="24">
        <v>470993</v>
      </c>
      <c r="C2680" s="24" t="s">
        <v>503</v>
      </c>
      <c r="D2680" s="24" t="s">
        <v>13</v>
      </c>
      <c r="E2680" s="513" t="s">
        <v>2375</v>
      </c>
      <c r="F2680" s="24">
        <v>314</v>
      </c>
      <c r="G2680" s="27">
        <v>43583</v>
      </c>
      <c r="H2680" s="27">
        <v>43579</v>
      </c>
      <c r="I2680" s="335">
        <v>314</v>
      </c>
    </row>
    <row r="2681" spans="1:9" x14ac:dyDescent="0.3">
      <c r="A2681" s="24">
        <v>477544</v>
      </c>
      <c r="B2681" s="24">
        <v>470993</v>
      </c>
      <c r="C2681" s="24" t="s">
        <v>503</v>
      </c>
      <c r="D2681" s="24" t="s">
        <v>481</v>
      </c>
      <c r="E2681" s="513" t="s">
        <v>2376</v>
      </c>
      <c r="F2681" s="24">
        <v>125</v>
      </c>
      <c r="G2681" s="27">
        <v>43580</v>
      </c>
      <c r="H2681" s="27">
        <v>43573</v>
      </c>
      <c r="I2681" s="286">
        <v>128</v>
      </c>
    </row>
    <row r="2682" spans="1:9" x14ac:dyDescent="0.3">
      <c r="A2682" s="24">
        <v>477544</v>
      </c>
      <c r="B2682" s="24">
        <v>470993</v>
      </c>
      <c r="C2682" s="24" t="s">
        <v>503</v>
      </c>
      <c r="D2682" s="24" t="s">
        <v>13</v>
      </c>
      <c r="E2682" s="513" t="s">
        <v>2377</v>
      </c>
      <c r="F2682" s="24">
        <v>672</v>
      </c>
      <c r="G2682" s="27">
        <v>43573</v>
      </c>
      <c r="H2682" s="27">
        <v>43567</v>
      </c>
      <c r="I2682" s="286">
        <v>690</v>
      </c>
    </row>
    <row r="2683" spans="1:9" x14ac:dyDescent="0.3">
      <c r="A2683" s="24">
        <v>477544</v>
      </c>
      <c r="B2683" s="24">
        <v>470993</v>
      </c>
      <c r="C2683" s="24" t="s">
        <v>503</v>
      </c>
      <c r="D2683" s="24" t="s">
        <v>481</v>
      </c>
      <c r="E2683" s="513" t="s">
        <v>2378</v>
      </c>
      <c r="F2683" s="24">
        <v>265</v>
      </c>
      <c r="G2683" s="27">
        <v>43580</v>
      </c>
      <c r="H2683" s="27">
        <v>43573</v>
      </c>
      <c r="I2683" s="286">
        <v>265</v>
      </c>
    </row>
    <row r="2684" spans="1:9" x14ac:dyDescent="0.3">
      <c r="A2684" s="9">
        <v>477544</v>
      </c>
      <c r="B2684" s="9">
        <v>470993</v>
      </c>
      <c r="C2684" s="9" t="s">
        <v>503</v>
      </c>
      <c r="D2684" s="9" t="s">
        <v>481</v>
      </c>
      <c r="E2684" s="509" t="s">
        <v>2379</v>
      </c>
      <c r="F2684" s="9">
        <v>50</v>
      </c>
      <c r="G2684" s="11">
        <v>43545</v>
      </c>
      <c r="H2684" s="11">
        <v>43539</v>
      </c>
      <c r="I2684" s="335">
        <v>52</v>
      </c>
    </row>
    <row r="2685" spans="1:9" x14ac:dyDescent="0.3">
      <c r="A2685" s="9">
        <v>477544</v>
      </c>
      <c r="B2685" s="9">
        <v>470993</v>
      </c>
      <c r="C2685" s="9" t="s">
        <v>503</v>
      </c>
      <c r="D2685" s="9" t="s">
        <v>13</v>
      </c>
      <c r="E2685" s="509" t="s">
        <v>2380</v>
      </c>
      <c r="F2685" s="9">
        <v>191</v>
      </c>
      <c r="G2685" s="11">
        <v>43538</v>
      </c>
      <c r="H2685" s="11">
        <v>43532</v>
      </c>
      <c r="I2685" s="335">
        <v>198</v>
      </c>
    </row>
    <row r="2686" spans="1:9" x14ac:dyDescent="0.3">
      <c r="A2686" s="24">
        <v>477544</v>
      </c>
      <c r="B2686" s="24">
        <v>470993</v>
      </c>
      <c r="C2686" s="24" t="s">
        <v>503</v>
      </c>
      <c r="D2686" s="24" t="s">
        <v>13</v>
      </c>
      <c r="E2686" s="512" t="s">
        <v>2381</v>
      </c>
      <c r="F2686" s="24">
        <v>104</v>
      </c>
      <c r="G2686" s="27">
        <v>43573</v>
      </c>
      <c r="H2686" s="27">
        <v>43567</v>
      </c>
      <c r="I2686" s="286">
        <v>108</v>
      </c>
    </row>
    <row r="2687" spans="1:9" x14ac:dyDescent="0.3">
      <c r="A2687" s="24">
        <v>477544</v>
      </c>
      <c r="B2687" s="24">
        <v>470993</v>
      </c>
      <c r="C2687" s="24" t="s">
        <v>503</v>
      </c>
      <c r="D2687" s="24" t="s">
        <v>13</v>
      </c>
      <c r="E2687" s="512" t="s">
        <v>2382</v>
      </c>
      <c r="F2687" s="24">
        <v>121</v>
      </c>
      <c r="G2687" s="27">
        <v>43583</v>
      </c>
      <c r="H2687" s="27">
        <v>43579</v>
      </c>
      <c r="I2687" s="286">
        <v>126</v>
      </c>
    </row>
    <row r="2688" spans="1:9" x14ac:dyDescent="0.3">
      <c r="A2688" s="24">
        <v>477544</v>
      </c>
      <c r="B2688" s="24">
        <v>470993</v>
      </c>
      <c r="C2688" s="24" t="s">
        <v>503</v>
      </c>
      <c r="D2688" s="24" t="s">
        <v>13</v>
      </c>
      <c r="E2688" s="512" t="s">
        <v>2383</v>
      </c>
      <c r="F2688" s="24">
        <v>144</v>
      </c>
      <c r="G2688" s="27">
        <v>43583</v>
      </c>
      <c r="H2688" s="27">
        <v>43579</v>
      </c>
      <c r="I2688" s="286">
        <v>150</v>
      </c>
    </row>
    <row r="2689" spans="1:9" x14ac:dyDescent="0.3">
      <c r="A2689" s="9">
        <v>477544</v>
      </c>
      <c r="B2689" s="9">
        <v>470993</v>
      </c>
      <c r="C2689" s="9" t="s">
        <v>503</v>
      </c>
      <c r="D2689" s="9" t="s">
        <v>13</v>
      </c>
      <c r="E2689" s="509" t="s">
        <v>2384</v>
      </c>
      <c r="F2689" s="9">
        <v>260</v>
      </c>
      <c r="G2689" s="11">
        <v>43545</v>
      </c>
      <c r="H2689" s="11">
        <v>43539</v>
      </c>
      <c r="I2689" s="335">
        <v>268</v>
      </c>
    </row>
    <row r="2690" spans="1:9" x14ac:dyDescent="0.3">
      <c r="A2690" s="24">
        <v>477544</v>
      </c>
      <c r="B2690" s="24">
        <v>470993</v>
      </c>
      <c r="C2690" s="24" t="s">
        <v>503</v>
      </c>
      <c r="D2690" s="24" t="s">
        <v>13</v>
      </c>
      <c r="E2690" s="512" t="s">
        <v>2385</v>
      </c>
      <c r="F2690" s="24">
        <v>286</v>
      </c>
      <c r="G2690" s="27">
        <v>43555</v>
      </c>
      <c r="H2690" s="27">
        <v>43551</v>
      </c>
      <c r="I2690" s="335">
        <v>297</v>
      </c>
    </row>
    <row r="2691" spans="1:9" x14ac:dyDescent="0.3">
      <c r="A2691" s="24">
        <v>477544</v>
      </c>
      <c r="B2691" s="24">
        <v>470993</v>
      </c>
      <c r="C2691" s="24" t="s">
        <v>503</v>
      </c>
      <c r="D2691" s="24" t="s">
        <v>13</v>
      </c>
      <c r="E2691" s="512" t="s">
        <v>2386</v>
      </c>
      <c r="F2691" s="24">
        <v>357</v>
      </c>
      <c r="G2691" s="27">
        <v>43555</v>
      </c>
      <c r="H2691" s="27">
        <v>43551</v>
      </c>
      <c r="I2691" s="335">
        <v>371</v>
      </c>
    </row>
    <row r="2692" spans="1:9" x14ac:dyDescent="0.3">
      <c r="A2692" s="9">
        <v>477544</v>
      </c>
      <c r="B2692" s="9">
        <v>470993</v>
      </c>
      <c r="C2692" s="9" t="s">
        <v>503</v>
      </c>
      <c r="D2692" s="9" t="s">
        <v>481</v>
      </c>
      <c r="E2692" s="516" t="s">
        <v>2387</v>
      </c>
      <c r="F2692" s="9">
        <v>231</v>
      </c>
      <c r="G2692" s="11">
        <v>43552</v>
      </c>
      <c r="H2692" s="11">
        <v>43546</v>
      </c>
      <c r="I2692" s="335">
        <v>235</v>
      </c>
    </row>
    <row r="2693" spans="1:9" x14ac:dyDescent="0.3">
      <c r="A2693" s="24">
        <v>477544</v>
      </c>
      <c r="B2693" s="24">
        <v>470993</v>
      </c>
      <c r="C2693" s="24" t="s">
        <v>503</v>
      </c>
      <c r="D2693" s="24" t="s">
        <v>13</v>
      </c>
      <c r="E2693" s="512" t="s">
        <v>2388</v>
      </c>
      <c r="F2693" s="24">
        <v>170</v>
      </c>
      <c r="G2693" s="27">
        <v>43573</v>
      </c>
      <c r="H2693" s="27">
        <v>43567</v>
      </c>
      <c r="I2693" s="286">
        <v>177</v>
      </c>
    </row>
    <row r="2694" spans="1:9" x14ac:dyDescent="0.3">
      <c r="A2694" s="9">
        <v>477544</v>
      </c>
      <c r="B2694" s="9">
        <v>470993</v>
      </c>
      <c r="C2694" s="9" t="s">
        <v>503</v>
      </c>
      <c r="D2694" s="9" t="s">
        <v>13</v>
      </c>
      <c r="E2694" s="516" t="s">
        <v>2389</v>
      </c>
      <c r="F2694" s="9">
        <v>538</v>
      </c>
      <c r="G2694" s="11">
        <v>43545</v>
      </c>
      <c r="H2694" s="11">
        <v>43539</v>
      </c>
      <c r="I2694" s="335">
        <v>553</v>
      </c>
    </row>
    <row r="2695" spans="1:9" x14ac:dyDescent="0.3">
      <c r="A2695" s="56">
        <v>477544</v>
      </c>
      <c r="B2695" s="56">
        <v>470993</v>
      </c>
      <c r="C2695" s="56" t="s">
        <v>503</v>
      </c>
      <c r="D2695" s="56" t="s">
        <v>13</v>
      </c>
      <c r="E2695" s="514" t="s">
        <v>2390</v>
      </c>
      <c r="F2695" s="56">
        <v>885</v>
      </c>
      <c r="G2695" s="401">
        <v>43527</v>
      </c>
      <c r="H2695" s="401">
        <v>43523</v>
      </c>
      <c r="I2695" s="515">
        <v>885</v>
      </c>
    </row>
    <row r="2696" spans="1:9" x14ac:dyDescent="0.3">
      <c r="A2696" s="56">
        <v>477544</v>
      </c>
      <c r="B2696" s="56">
        <v>470993</v>
      </c>
      <c r="C2696" s="56" t="s">
        <v>503</v>
      </c>
      <c r="D2696" s="56" t="s">
        <v>13</v>
      </c>
      <c r="E2696" s="514" t="s">
        <v>2391</v>
      </c>
      <c r="F2696" s="56">
        <v>939</v>
      </c>
      <c r="G2696" s="401">
        <v>43527</v>
      </c>
      <c r="H2696" s="401">
        <v>43523</v>
      </c>
      <c r="I2696" s="515">
        <v>939</v>
      </c>
    </row>
    <row r="2697" spans="1:9" x14ac:dyDescent="0.3">
      <c r="A2697" s="56">
        <v>477544</v>
      </c>
      <c r="B2697" s="56">
        <v>470993</v>
      </c>
      <c r="C2697" s="56" t="s">
        <v>503</v>
      </c>
      <c r="D2697" s="56" t="s">
        <v>19</v>
      </c>
      <c r="E2697" s="382" t="s">
        <v>2392</v>
      </c>
      <c r="F2697" s="56">
        <v>61</v>
      </c>
      <c r="G2697" s="401">
        <v>43522</v>
      </c>
      <c r="H2697" s="401">
        <v>43523</v>
      </c>
      <c r="I2697" s="515">
        <v>61</v>
      </c>
    </row>
    <row r="2698" spans="1:9" x14ac:dyDescent="0.3">
      <c r="A2698" s="24">
        <v>477544</v>
      </c>
      <c r="B2698" s="24">
        <v>470993</v>
      </c>
      <c r="C2698" s="24" t="s">
        <v>503</v>
      </c>
      <c r="D2698" s="24" t="s">
        <v>19</v>
      </c>
      <c r="E2698" s="25" t="s">
        <v>2393</v>
      </c>
      <c r="F2698" s="24">
        <v>35</v>
      </c>
      <c r="G2698" s="27">
        <v>43578</v>
      </c>
      <c r="H2698" s="27">
        <v>43570</v>
      </c>
      <c r="I2698" s="286">
        <v>35</v>
      </c>
    </row>
    <row r="2699" spans="1:9" x14ac:dyDescent="0.3">
      <c r="A2699" s="24">
        <v>477544</v>
      </c>
      <c r="B2699" s="289">
        <v>470990</v>
      </c>
      <c r="C2699" s="24" t="s">
        <v>503</v>
      </c>
      <c r="D2699" s="24" t="s">
        <v>481</v>
      </c>
      <c r="E2699" s="513" t="s">
        <v>2394</v>
      </c>
      <c r="F2699" s="24">
        <v>30</v>
      </c>
      <c r="G2699" s="27">
        <v>43517</v>
      </c>
      <c r="H2699" s="27">
        <v>43551</v>
      </c>
      <c r="I2699" s="517">
        <v>30</v>
      </c>
    </row>
    <row r="2700" spans="1:9" x14ac:dyDescent="0.3">
      <c r="A2700" s="24">
        <v>477544</v>
      </c>
      <c r="B2700" s="289">
        <v>470990</v>
      </c>
      <c r="C2700" s="24" t="s">
        <v>503</v>
      </c>
      <c r="D2700" s="24" t="s">
        <v>13</v>
      </c>
      <c r="E2700" s="513" t="s">
        <v>2395</v>
      </c>
      <c r="F2700" s="24">
        <v>244</v>
      </c>
      <c r="G2700" s="27">
        <v>43517</v>
      </c>
      <c r="H2700" s="27">
        <v>43551</v>
      </c>
      <c r="I2700" s="517">
        <v>244</v>
      </c>
    </row>
    <row r="2701" spans="1:9" x14ac:dyDescent="0.3">
      <c r="A2701" s="24">
        <v>477544</v>
      </c>
      <c r="B2701" s="289">
        <v>470990</v>
      </c>
      <c r="C2701" s="24" t="s">
        <v>503</v>
      </c>
      <c r="D2701" s="24" t="s">
        <v>481</v>
      </c>
      <c r="E2701" s="513" t="s">
        <v>2396</v>
      </c>
      <c r="F2701" s="24">
        <v>136</v>
      </c>
      <c r="G2701" s="27">
        <v>43517</v>
      </c>
      <c r="H2701" s="27">
        <v>43551</v>
      </c>
      <c r="I2701" s="517">
        <v>136</v>
      </c>
    </row>
    <row r="2702" spans="1:9" x14ac:dyDescent="0.3">
      <c r="A2702" s="24">
        <v>477544</v>
      </c>
      <c r="B2702" s="289">
        <v>470990</v>
      </c>
      <c r="C2702" s="24" t="s">
        <v>503</v>
      </c>
      <c r="D2702" s="24" t="s">
        <v>13</v>
      </c>
      <c r="E2702" s="513" t="s">
        <v>2397</v>
      </c>
      <c r="F2702" s="24">
        <v>191</v>
      </c>
      <c r="G2702" s="27">
        <v>43517</v>
      </c>
      <c r="H2702" s="27">
        <v>43551</v>
      </c>
      <c r="I2702" s="517">
        <v>191</v>
      </c>
    </row>
    <row r="2703" spans="1:9" x14ac:dyDescent="0.3">
      <c r="A2703" s="56">
        <v>477544</v>
      </c>
      <c r="B2703" s="385">
        <v>470990</v>
      </c>
      <c r="C2703" s="56" t="s">
        <v>503</v>
      </c>
      <c r="D2703" s="56" t="s">
        <v>13</v>
      </c>
      <c r="E2703" s="508" t="s">
        <v>2398</v>
      </c>
      <c r="F2703" s="56">
        <v>324</v>
      </c>
      <c r="G2703" s="401">
        <v>43527</v>
      </c>
      <c r="H2703" s="401">
        <v>43523</v>
      </c>
      <c r="I2703" s="515">
        <v>324</v>
      </c>
    </row>
    <row r="2704" spans="1:9" x14ac:dyDescent="0.3">
      <c r="A2704" s="56">
        <v>477544</v>
      </c>
      <c r="B2704" s="385">
        <v>470990</v>
      </c>
      <c r="C2704" s="56" t="s">
        <v>503</v>
      </c>
      <c r="D2704" s="56" t="s">
        <v>13</v>
      </c>
      <c r="E2704" s="508" t="s">
        <v>2399</v>
      </c>
      <c r="F2704" s="56">
        <v>338</v>
      </c>
      <c r="G2704" s="401">
        <v>43527</v>
      </c>
      <c r="H2704" s="401">
        <v>43523</v>
      </c>
      <c r="I2704" s="515">
        <v>338</v>
      </c>
    </row>
    <row r="2705" spans="1:9" x14ac:dyDescent="0.3">
      <c r="A2705" s="24">
        <v>477544</v>
      </c>
      <c r="B2705" s="24">
        <v>472182</v>
      </c>
      <c r="C2705" s="24" t="s">
        <v>503</v>
      </c>
      <c r="D2705" s="24" t="s">
        <v>13</v>
      </c>
      <c r="E2705" s="513" t="s">
        <v>2400</v>
      </c>
      <c r="F2705" s="24">
        <v>252</v>
      </c>
      <c r="G2705" s="27">
        <v>43573</v>
      </c>
      <c r="H2705" s="27">
        <v>43567</v>
      </c>
      <c r="I2705" s="286">
        <v>264</v>
      </c>
    </row>
    <row r="2706" spans="1:9" x14ac:dyDescent="0.3">
      <c r="A2706" s="24">
        <v>477544</v>
      </c>
      <c r="B2706" s="24">
        <v>472182</v>
      </c>
      <c r="C2706" s="24" t="s">
        <v>503</v>
      </c>
      <c r="D2706" s="24" t="s">
        <v>481</v>
      </c>
      <c r="E2706" s="513" t="s">
        <v>2401</v>
      </c>
      <c r="F2706" s="24">
        <v>30</v>
      </c>
      <c r="G2706" s="27">
        <v>43580</v>
      </c>
      <c r="H2706" s="27">
        <v>43573</v>
      </c>
      <c r="I2706" s="286">
        <v>30</v>
      </c>
    </row>
    <row r="2707" spans="1:9" x14ac:dyDescent="0.3">
      <c r="A2707" s="56">
        <v>477559</v>
      </c>
      <c r="B2707" s="56">
        <v>472606</v>
      </c>
      <c r="C2707" s="56" t="s">
        <v>475</v>
      </c>
      <c r="D2707" s="56" t="s">
        <v>13</v>
      </c>
      <c r="E2707" s="507" t="s">
        <v>2402</v>
      </c>
      <c r="F2707" s="56">
        <v>201</v>
      </c>
      <c r="G2707" s="401">
        <v>43524</v>
      </c>
      <c r="H2707" s="401">
        <v>43580</v>
      </c>
      <c r="I2707" s="286">
        <v>172</v>
      </c>
    </row>
    <row r="2708" spans="1:9" x14ac:dyDescent="0.3">
      <c r="A2708" s="56">
        <v>477559</v>
      </c>
      <c r="B2708" s="56">
        <v>472606</v>
      </c>
      <c r="C2708" s="56" t="s">
        <v>475</v>
      </c>
      <c r="D2708" s="56" t="s">
        <v>11</v>
      </c>
      <c r="E2708" s="507" t="s">
        <v>2403</v>
      </c>
      <c r="F2708" s="56">
        <v>799</v>
      </c>
      <c r="G2708" s="401">
        <v>43549</v>
      </c>
      <c r="H2708" s="401">
        <v>43571</v>
      </c>
      <c r="I2708" s="286">
        <v>739</v>
      </c>
    </row>
    <row r="2709" spans="1:9" x14ac:dyDescent="0.3">
      <c r="A2709" s="56">
        <v>477569</v>
      </c>
      <c r="B2709" s="56">
        <v>470957</v>
      </c>
      <c r="C2709" s="56" t="s">
        <v>503</v>
      </c>
      <c r="D2709" s="56" t="s">
        <v>19</v>
      </c>
      <c r="E2709" s="508">
        <v>1496563</v>
      </c>
      <c r="F2709" s="56">
        <v>164</v>
      </c>
      <c r="G2709" s="401">
        <v>43522</v>
      </c>
      <c r="H2709" s="401">
        <v>43523</v>
      </c>
      <c r="I2709" s="515">
        <v>164</v>
      </c>
    </row>
    <row r="2710" spans="1:9" x14ac:dyDescent="0.3">
      <c r="A2710" s="100">
        <v>477569</v>
      </c>
      <c r="B2710" s="100">
        <v>470957</v>
      </c>
      <c r="C2710" s="100" t="s">
        <v>503</v>
      </c>
      <c r="D2710" s="100" t="s">
        <v>13</v>
      </c>
      <c r="E2710" s="518" t="s">
        <v>2404</v>
      </c>
      <c r="F2710" s="100">
        <v>296</v>
      </c>
      <c r="G2710" s="103">
        <v>43517</v>
      </c>
      <c r="H2710" s="27">
        <v>43551</v>
      </c>
      <c r="I2710" s="286">
        <v>296</v>
      </c>
    </row>
    <row r="2711" spans="1:9" x14ac:dyDescent="0.3">
      <c r="A2711" s="56">
        <v>477569</v>
      </c>
      <c r="B2711" s="56">
        <v>470957</v>
      </c>
      <c r="C2711" s="56" t="s">
        <v>503</v>
      </c>
      <c r="D2711" s="56" t="s">
        <v>13</v>
      </c>
      <c r="E2711" s="507" t="s">
        <v>2405</v>
      </c>
      <c r="F2711" s="56">
        <v>70</v>
      </c>
      <c r="G2711" s="401">
        <v>43517</v>
      </c>
      <c r="H2711" s="27">
        <v>43551</v>
      </c>
      <c r="I2711" s="286">
        <v>70</v>
      </c>
    </row>
    <row r="2712" spans="1:9" x14ac:dyDescent="0.3">
      <c r="A2712" s="56">
        <v>477569</v>
      </c>
      <c r="B2712" s="56">
        <v>470957</v>
      </c>
      <c r="C2712" s="56" t="s">
        <v>503</v>
      </c>
      <c r="D2712" s="56" t="s">
        <v>481</v>
      </c>
      <c r="E2712" s="507" t="s">
        <v>2406</v>
      </c>
      <c r="F2712" s="56">
        <v>30</v>
      </c>
      <c r="G2712" s="401">
        <v>43517</v>
      </c>
      <c r="H2712" s="27">
        <v>43551</v>
      </c>
      <c r="I2712" s="286">
        <v>30</v>
      </c>
    </row>
    <row r="2713" spans="1:9" x14ac:dyDescent="0.3">
      <c r="A2713" s="56">
        <v>477569</v>
      </c>
      <c r="B2713" s="56">
        <v>470957</v>
      </c>
      <c r="C2713" s="56" t="s">
        <v>503</v>
      </c>
      <c r="D2713" s="56" t="s">
        <v>481</v>
      </c>
      <c r="E2713" s="507" t="s">
        <v>2407</v>
      </c>
      <c r="F2713" s="56">
        <v>137</v>
      </c>
      <c r="G2713" s="401">
        <v>43517</v>
      </c>
      <c r="H2713" s="27">
        <v>43551</v>
      </c>
      <c r="I2713" s="286">
        <v>137</v>
      </c>
    </row>
    <row r="2714" spans="1:9" x14ac:dyDescent="0.3">
      <c r="A2714" s="56">
        <v>477569</v>
      </c>
      <c r="B2714" s="56">
        <v>470957</v>
      </c>
      <c r="C2714" s="56" t="s">
        <v>503</v>
      </c>
      <c r="D2714" s="56" t="s">
        <v>481</v>
      </c>
      <c r="E2714" s="507" t="s">
        <v>2408</v>
      </c>
      <c r="F2714" s="56">
        <v>65</v>
      </c>
      <c r="G2714" s="401">
        <v>43517</v>
      </c>
      <c r="H2714" s="27">
        <v>43551</v>
      </c>
      <c r="I2714" s="286">
        <v>65</v>
      </c>
    </row>
    <row r="2715" spans="1:9" x14ac:dyDescent="0.3">
      <c r="A2715" s="56">
        <v>477569</v>
      </c>
      <c r="B2715" s="56">
        <v>470957</v>
      </c>
      <c r="C2715" s="56" t="s">
        <v>503</v>
      </c>
      <c r="D2715" s="56" t="s">
        <v>481</v>
      </c>
      <c r="E2715" s="507" t="s">
        <v>2409</v>
      </c>
      <c r="F2715" s="56">
        <v>152</v>
      </c>
      <c r="G2715" s="401">
        <v>43517</v>
      </c>
      <c r="H2715" s="27">
        <v>43551</v>
      </c>
      <c r="I2715" s="286">
        <v>152</v>
      </c>
    </row>
    <row r="2716" spans="1:9" x14ac:dyDescent="0.3">
      <c r="A2716" s="56">
        <v>477569</v>
      </c>
      <c r="B2716" s="56">
        <v>470957</v>
      </c>
      <c r="C2716" s="56" t="s">
        <v>503</v>
      </c>
      <c r="D2716" s="56" t="s">
        <v>13</v>
      </c>
      <c r="E2716" s="507" t="s">
        <v>2410</v>
      </c>
      <c r="F2716" s="56">
        <v>365</v>
      </c>
      <c r="G2716" s="401">
        <v>43517</v>
      </c>
      <c r="H2716" s="27">
        <v>43551</v>
      </c>
      <c r="I2716" s="286">
        <v>375</v>
      </c>
    </row>
    <row r="2717" spans="1:9" x14ac:dyDescent="0.3">
      <c r="A2717" s="56">
        <v>477569</v>
      </c>
      <c r="B2717" s="56">
        <v>470957</v>
      </c>
      <c r="C2717" s="56" t="s">
        <v>503</v>
      </c>
      <c r="D2717" s="56" t="s">
        <v>13</v>
      </c>
      <c r="E2717" s="507" t="s">
        <v>2411</v>
      </c>
      <c r="F2717" s="56">
        <v>380</v>
      </c>
      <c r="G2717" s="401">
        <v>43517</v>
      </c>
      <c r="H2717" s="27">
        <v>43551</v>
      </c>
      <c r="I2717" s="286">
        <v>391</v>
      </c>
    </row>
    <row r="2718" spans="1:9" x14ac:dyDescent="0.3">
      <c r="A2718" s="9">
        <v>477569</v>
      </c>
      <c r="B2718" s="9">
        <v>470957</v>
      </c>
      <c r="C2718" s="9" t="s">
        <v>503</v>
      </c>
      <c r="D2718" s="9" t="s">
        <v>306</v>
      </c>
      <c r="E2718" s="509">
        <v>1493543</v>
      </c>
      <c r="F2718" s="9">
        <v>30</v>
      </c>
      <c r="G2718" s="11">
        <v>43542</v>
      </c>
      <c r="H2718" s="11">
        <v>43537</v>
      </c>
      <c r="I2718" s="519">
        <v>30</v>
      </c>
    </row>
    <row r="2719" spans="1:9" x14ac:dyDescent="0.3">
      <c r="A2719" s="9">
        <v>477569</v>
      </c>
      <c r="B2719" s="9">
        <v>470957</v>
      </c>
      <c r="C2719" s="9" t="s">
        <v>503</v>
      </c>
      <c r="D2719" s="9" t="s">
        <v>13</v>
      </c>
      <c r="E2719" s="509" t="s">
        <v>2412</v>
      </c>
      <c r="F2719" s="9">
        <v>46</v>
      </c>
      <c r="G2719" s="11">
        <v>43545</v>
      </c>
      <c r="H2719" s="11">
        <v>43539</v>
      </c>
      <c r="I2719" s="519">
        <v>46</v>
      </c>
    </row>
    <row r="2720" spans="1:9" x14ac:dyDescent="0.3">
      <c r="A2720" s="24">
        <v>477569</v>
      </c>
      <c r="B2720" s="24">
        <v>470957</v>
      </c>
      <c r="C2720" s="24" t="s">
        <v>503</v>
      </c>
      <c r="D2720" s="24" t="s">
        <v>13</v>
      </c>
      <c r="E2720" s="513" t="s">
        <v>2413</v>
      </c>
      <c r="F2720" s="24">
        <v>56</v>
      </c>
      <c r="G2720" s="27">
        <v>43555</v>
      </c>
      <c r="H2720" s="27">
        <v>43551</v>
      </c>
      <c r="I2720" s="517">
        <v>56</v>
      </c>
    </row>
    <row r="2721" spans="1:9" x14ac:dyDescent="0.3">
      <c r="A2721" s="24">
        <v>477569</v>
      </c>
      <c r="B2721" s="24">
        <v>470957</v>
      </c>
      <c r="C2721" s="24" t="s">
        <v>503</v>
      </c>
      <c r="D2721" s="24" t="s">
        <v>13</v>
      </c>
      <c r="E2721" s="513" t="s">
        <v>2414</v>
      </c>
      <c r="F2721" s="24">
        <v>65</v>
      </c>
      <c r="G2721" s="27">
        <v>43555</v>
      </c>
      <c r="H2721" s="27">
        <v>43551</v>
      </c>
      <c r="I2721" s="517">
        <v>65</v>
      </c>
    </row>
    <row r="2722" spans="1:9" x14ac:dyDescent="0.3">
      <c r="A2722" s="56">
        <v>477569</v>
      </c>
      <c r="B2722" s="56">
        <v>470957</v>
      </c>
      <c r="C2722" s="56" t="s">
        <v>503</v>
      </c>
      <c r="D2722" s="56" t="s">
        <v>13</v>
      </c>
      <c r="E2722" s="514" t="s">
        <v>2415</v>
      </c>
      <c r="F2722" s="56">
        <v>385</v>
      </c>
      <c r="G2722" s="401">
        <v>43527</v>
      </c>
      <c r="H2722" s="401">
        <v>43523</v>
      </c>
      <c r="I2722" s="515">
        <v>385</v>
      </c>
    </row>
    <row r="2723" spans="1:9" x14ac:dyDescent="0.3">
      <c r="A2723" s="56">
        <v>477569</v>
      </c>
      <c r="B2723" s="56">
        <v>470957</v>
      </c>
      <c r="C2723" s="56" t="s">
        <v>503</v>
      </c>
      <c r="D2723" s="56" t="s">
        <v>13</v>
      </c>
      <c r="E2723" s="514" t="s">
        <v>2416</v>
      </c>
      <c r="F2723" s="56">
        <v>403</v>
      </c>
      <c r="G2723" s="401">
        <v>43527</v>
      </c>
      <c r="H2723" s="401">
        <v>43523</v>
      </c>
      <c r="I2723" s="515">
        <v>403</v>
      </c>
    </row>
    <row r="2724" spans="1:9" x14ac:dyDescent="0.3">
      <c r="A2724" s="9">
        <v>477569</v>
      </c>
      <c r="B2724" s="9">
        <v>470957</v>
      </c>
      <c r="C2724" s="9" t="s">
        <v>503</v>
      </c>
      <c r="D2724" s="9" t="s">
        <v>13</v>
      </c>
      <c r="E2724" s="509" t="s">
        <v>2417</v>
      </c>
      <c r="F2724" s="9">
        <v>79</v>
      </c>
      <c r="G2724" s="11">
        <v>43545</v>
      </c>
      <c r="H2724" s="11">
        <v>43539</v>
      </c>
      <c r="I2724" s="519">
        <v>79</v>
      </c>
    </row>
    <row r="2725" spans="1:9" x14ac:dyDescent="0.3">
      <c r="A2725" s="24">
        <v>477569</v>
      </c>
      <c r="B2725" s="24">
        <v>470957</v>
      </c>
      <c r="C2725" s="24" t="s">
        <v>503</v>
      </c>
      <c r="D2725" s="24" t="s">
        <v>13</v>
      </c>
      <c r="E2725" s="513" t="s">
        <v>2418</v>
      </c>
      <c r="F2725" s="24">
        <v>101</v>
      </c>
      <c r="G2725" s="27">
        <v>43555</v>
      </c>
      <c r="H2725" s="27">
        <v>43551</v>
      </c>
      <c r="I2725" s="517">
        <v>103</v>
      </c>
    </row>
    <row r="2726" spans="1:9" x14ac:dyDescent="0.3">
      <c r="A2726" s="24">
        <v>477569</v>
      </c>
      <c r="B2726" s="24">
        <v>470957</v>
      </c>
      <c r="C2726" s="24" t="s">
        <v>503</v>
      </c>
      <c r="D2726" s="24" t="s">
        <v>13</v>
      </c>
      <c r="E2726" s="513" t="s">
        <v>2419</v>
      </c>
      <c r="F2726" s="24">
        <v>120</v>
      </c>
      <c r="G2726" s="27">
        <v>43555</v>
      </c>
      <c r="H2726" s="27">
        <v>43551</v>
      </c>
      <c r="I2726" s="517">
        <v>122</v>
      </c>
    </row>
    <row r="2727" spans="1:9" x14ac:dyDescent="0.3">
      <c r="A2727" s="9">
        <v>477569</v>
      </c>
      <c r="B2727" s="9">
        <v>470957</v>
      </c>
      <c r="C2727" s="9" t="s">
        <v>503</v>
      </c>
      <c r="D2727" s="9" t="s">
        <v>13</v>
      </c>
      <c r="E2727" s="509" t="s">
        <v>2420</v>
      </c>
      <c r="F2727" s="9">
        <v>55</v>
      </c>
      <c r="G2727" s="11">
        <v>43545</v>
      </c>
      <c r="H2727" s="11">
        <v>43539</v>
      </c>
      <c r="I2727" s="519">
        <v>57</v>
      </c>
    </row>
    <row r="2728" spans="1:9" x14ac:dyDescent="0.3">
      <c r="A2728" s="56">
        <v>477569</v>
      </c>
      <c r="B2728" s="56">
        <v>470957</v>
      </c>
      <c r="C2728" s="56" t="s">
        <v>503</v>
      </c>
      <c r="D2728" s="56" t="s">
        <v>13</v>
      </c>
      <c r="E2728" s="508" t="s">
        <v>2421</v>
      </c>
      <c r="F2728" s="56">
        <v>487</v>
      </c>
      <c r="G2728" s="401">
        <v>43527</v>
      </c>
      <c r="H2728" s="401">
        <v>43523</v>
      </c>
      <c r="I2728" s="515">
        <v>487</v>
      </c>
    </row>
    <row r="2729" spans="1:9" x14ac:dyDescent="0.3">
      <c r="A2729" s="56">
        <v>477569</v>
      </c>
      <c r="B2729" s="56">
        <v>470957</v>
      </c>
      <c r="C2729" s="56" t="s">
        <v>503</v>
      </c>
      <c r="D2729" s="56" t="s">
        <v>13</v>
      </c>
      <c r="E2729" s="508" t="s">
        <v>2422</v>
      </c>
      <c r="F2729" s="56">
        <v>507</v>
      </c>
      <c r="G2729" s="401">
        <v>43527</v>
      </c>
      <c r="H2729" s="401">
        <v>43523</v>
      </c>
      <c r="I2729" s="515">
        <v>507</v>
      </c>
    </row>
    <row r="2730" spans="1:9" x14ac:dyDescent="0.3">
      <c r="A2730" s="48">
        <v>477569</v>
      </c>
      <c r="B2730" s="48">
        <v>472596</v>
      </c>
      <c r="C2730" s="48" t="s">
        <v>475</v>
      </c>
      <c r="D2730" s="48" t="s">
        <v>306</v>
      </c>
      <c r="E2730" s="520">
        <v>1495829</v>
      </c>
      <c r="F2730" s="48">
        <v>133</v>
      </c>
      <c r="G2730" s="51">
        <v>43521</v>
      </c>
      <c r="H2730" s="11">
        <v>43516</v>
      </c>
      <c r="I2730" s="335">
        <v>133</v>
      </c>
    </row>
    <row r="2731" spans="1:9" x14ac:dyDescent="0.3">
      <c r="A2731" s="24">
        <v>477569</v>
      </c>
      <c r="B2731" s="24">
        <v>472596</v>
      </c>
      <c r="C2731" s="24" t="s">
        <v>475</v>
      </c>
      <c r="D2731" s="24" t="s">
        <v>13</v>
      </c>
      <c r="E2731" s="513" t="s">
        <v>2423</v>
      </c>
      <c r="F2731" s="24">
        <v>242</v>
      </c>
      <c r="G2731" s="27">
        <v>43517</v>
      </c>
      <c r="H2731" s="27">
        <v>43551</v>
      </c>
      <c r="I2731" s="517">
        <v>244</v>
      </c>
    </row>
    <row r="2732" spans="1:9" x14ac:dyDescent="0.3">
      <c r="A2732" s="24">
        <v>477569</v>
      </c>
      <c r="B2732" s="24">
        <v>472596</v>
      </c>
      <c r="C2732" s="24" t="s">
        <v>475</v>
      </c>
      <c r="D2732" s="24" t="s">
        <v>13</v>
      </c>
      <c r="E2732" s="513" t="s">
        <v>2424</v>
      </c>
      <c r="F2732" s="24">
        <v>45</v>
      </c>
      <c r="G2732" s="27">
        <v>43517</v>
      </c>
      <c r="H2732" s="27">
        <v>43551</v>
      </c>
      <c r="I2732" s="517">
        <v>47</v>
      </c>
    </row>
    <row r="2733" spans="1:9" x14ac:dyDescent="0.3">
      <c r="A2733" s="24">
        <v>477569</v>
      </c>
      <c r="B2733" s="24">
        <v>472596</v>
      </c>
      <c r="C2733" s="24" t="s">
        <v>475</v>
      </c>
      <c r="D2733" s="24" t="s">
        <v>481</v>
      </c>
      <c r="E2733" s="513" t="s">
        <v>2425</v>
      </c>
      <c r="F2733" s="24">
        <v>50</v>
      </c>
      <c r="G2733" s="27">
        <v>43517</v>
      </c>
      <c r="H2733" s="27">
        <v>43551</v>
      </c>
      <c r="I2733" s="517">
        <v>51</v>
      </c>
    </row>
    <row r="2734" spans="1:9" x14ac:dyDescent="0.3">
      <c r="A2734" s="24">
        <v>477569</v>
      </c>
      <c r="B2734" s="24">
        <v>472596</v>
      </c>
      <c r="C2734" s="24" t="s">
        <v>475</v>
      </c>
      <c r="D2734" s="24" t="s">
        <v>481</v>
      </c>
      <c r="E2734" s="513" t="s">
        <v>2426</v>
      </c>
      <c r="F2734" s="24">
        <v>50</v>
      </c>
      <c r="G2734" s="27">
        <v>43517</v>
      </c>
      <c r="H2734" s="27">
        <v>43551</v>
      </c>
      <c r="I2734" s="517">
        <v>52</v>
      </c>
    </row>
    <row r="2735" spans="1:9" x14ac:dyDescent="0.3">
      <c r="A2735" s="375">
        <v>477569</v>
      </c>
      <c r="B2735" s="56">
        <v>472596</v>
      </c>
      <c r="C2735" s="56" t="s">
        <v>475</v>
      </c>
      <c r="D2735" s="56" t="s">
        <v>13</v>
      </c>
      <c r="E2735" s="507" t="s">
        <v>2427</v>
      </c>
      <c r="F2735" s="56">
        <v>2122</v>
      </c>
      <c r="G2735" s="401">
        <v>43517</v>
      </c>
      <c r="H2735" s="27">
        <v>43551</v>
      </c>
      <c r="I2735" s="517">
        <v>2119</v>
      </c>
    </row>
    <row r="2736" spans="1:9" x14ac:dyDescent="0.3">
      <c r="A2736" s="26">
        <v>477569</v>
      </c>
      <c r="B2736" s="24">
        <v>472596</v>
      </c>
      <c r="C2736" s="24" t="s">
        <v>475</v>
      </c>
      <c r="D2736" s="24" t="s">
        <v>481</v>
      </c>
      <c r="E2736" s="513" t="s">
        <v>2428</v>
      </c>
      <c r="F2736" s="24">
        <v>734</v>
      </c>
      <c r="G2736" s="27">
        <v>43517</v>
      </c>
      <c r="H2736" s="27">
        <v>43551</v>
      </c>
      <c r="I2736" s="517">
        <v>732</v>
      </c>
    </row>
    <row r="2737" spans="1:9" x14ac:dyDescent="0.3">
      <c r="A2737" s="26">
        <v>477569</v>
      </c>
      <c r="B2737" s="24">
        <v>472596</v>
      </c>
      <c r="C2737" s="24" t="s">
        <v>475</v>
      </c>
      <c r="D2737" s="24" t="s">
        <v>13</v>
      </c>
      <c r="E2737" s="513" t="s">
        <v>2429</v>
      </c>
      <c r="F2737" s="24">
        <v>940</v>
      </c>
      <c r="G2737" s="27">
        <v>43517</v>
      </c>
      <c r="H2737" s="27">
        <v>43551</v>
      </c>
      <c r="I2737" s="517">
        <v>938</v>
      </c>
    </row>
    <row r="2738" spans="1:9" x14ac:dyDescent="0.3">
      <c r="A2738" s="26">
        <v>477569</v>
      </c>
      <c r="B2738" s="24">
        <v>472596</v>
      </c>
      <c r="C2738" s="24" t="s">
        <v>475</v>
      </c>
      <c r="D2738" s="24" t="s">
        <v>481</v>
      </c>
      <c r="E2738" s="513" t="s">
        <v>2430</v>
      </c>
      <c r="F2738" s="24">
        <v>165</v>
      </c>
      <c r="G2738" s="27">
        <v>43517</v>
      </c>
      <c r="H2738" s="27">
        <v>43551</v>
      </c>
      <c r="I2738" s="517">
        <v>165</v>
      </c>
    </row>
    <row r="2739" spans="1:9" x14ac:dyDescent="0.3">
      <c r="A2739" s="9">
        <v>477569</v>
      </c>
      <c r="B2739" s="9">
        <v>472596</v>
      </c>
      <c r="C2739" s="9" t="s">
        <v>475</v>
      </c>
      <c r="D2739" s="9" t="s">
        <v>306</v>
      </c>
      <c r="E2739" s="509">
        <v>1493534</v>
      </c>
      <c r="F2739" s="9">
        <v>80</v>
      </c>
      <c r="G2739" s="11">
        <v>43542</v>
      </c>
      <c r="H2739" s="11">
        <v>43537</v>
      </c>
      <c r="I2739" s="517">
        <v>80</v>
      </c>
    </row>
    <row r="2740" spans="1:9" x14ac:dyDescent="0.3">
      <c r="A2740" s="9">
        <v>477569</v>
      </c>
      <c r="B2740" s="9">
        <v>472596</v>
      </c>
      <c r="C2740" s="9" t="s">
        <v>475</v>
      </c>
      <c r="D2740" s="9" t="s">
        <v>13</v>
      </c>
      <c r="E2740" s="509" t="s">
        <v>2431</v>
      </c>
      <c r="F2740" s="9">
        <v>86</v>
      </c>
      <c r="G2740" s="11">
        <v>43545</v>
      </c>
      <c r="H2740" s="11">
        <v>43539</v>
      </c>
      <c r="I2740" s="517">
        <v>90</v>
      </c>
    </row>
    <row r="2741" spans="1:9" x14ac:dyDescent="0.3">
      <c r="A2741" s="56">
        <v>477569</v>
      </c>
      <c r="B2741" s="56">
        <v>472596</v>
      </c>
      <c r="C2741" s="56" t="s">
        <v>475</v>
      </c>
      <c r="D2741" s="56" t="s">
        <v>13</v>
      </c>
      <c r="E2741" s="514" t="s">
        <v>2432</v>
      </c>
      <c r="F2741" s="56">
        <v>56</v>
      </c>
      <c r="G2741" s="401">
        <v>43527</v>
      </c>
      <c r="H2741" s="401">
        <v>43523</v>
      </c>
      <c r="I2741" s="515">
        <v>58</v>
      </c>
    </row>
    <row r="2742" spans="1:9" x14ac:dyDescent="0.3">
      <c r="A2742" s="56">
        <v>477569</v>
      </c>
      <c r="B2742" s="56">
        <v>472596</v>
      </c>
      <c r="C2742" s="56" t="s">
        <v>475</v>
      </c>
      <c r="D2742" s="56" t="s">
        <v>13</v>
      </c>
      <c r="E2742" s="514" t="s">
        <v>2433</v>
      </c>
      <c r="F2742" s="56">
        <v>47</v>
      </c>
      <c r="G2742" s="401">
        <v>43527</v>
      </c>
      <c r="H2742" s="401">
        <v>43523</v>
      </c>
      <c r="I2742" s="515">
        <v>49</v>
      </c>
    </row>
    <row r="2743" spans="1:9" x14ac:dyDescent="0.3">
      <c r="A2743" s="9">
        <v>477569</v>
      </c>
      <c r="B2743" s="9">
        <v>472596</v>
      </c>
      <c r="C2743" s="9" t="s">
        <v>475</v>
      </c>
      <c r="D2743" s="9" t="s">
        <v>13</v>
      </c>
      <c r="E2743" s="509" t="s">
        <v>2434</v>
      </c>
      <c r="F2743" s="9">
        <v>17</v>
      </c>
      <c r="G2743" s="11">
        <v>43545</v>
      </c>
      <c r="H2743" s="11">
        <v>43539</v>
      </c>
      <c r="I2743" s="517">
        <v>17</v>
      </c>
    </row>
    <row r="2744" spans="1:9" x14ac:dyDescent="0.3">
      <c r="A2744" s="24">
        <v>477569</v>
      </c>
      <c r="B2744" s="24">
        <v>472596</v>
      </c>
      <c r="C2744" s="24" t="s">
        <v>475</v>
      </c>
      <c r="D2744" s="24" t="s">
        <v>13</v>
      </c>
      <c r="E2744" s="513" t="s">
        <v>2435</v>
      </c>
      <c r="F2744" s="24">
        <v>19</v>
      </c>
      <c r="G2744" s="27">
        <v>43555</v>
      </c>
      <c r="H2744" s="27">
        <v>43551</v>
      </c>
      <c r="I2744" s="517">
        <v>19</v>
      </c>
    </row>
    <row r="2745" spans="1:9" x14ac:dyDescent="0.3">
      <c r="A2745" s="24">
        <v>477569</v>
      </c>
      <c r="B2745" s="24">
        <v>472596</v>
      </c>
      <c r="C2745" s="24" t="s">
        <v>475</v>
      </c>
      <c r="D2745" s="24" t="s">
        <v>13</v>
      </c>
      <c r="E2745" s="513" t="s">
        <v>2436</v>
      </c>
      <c r="F2745" s="24">
        <v>16</v>
      </c>
      <c r="G2745" s="27">
        <v>43555</v>
      </c>
      <c r="H2745" s="27">
        <v>43551</v>
      </c>
      <c r="I2745" s="517">
        <v>16</v>
      </c>
    </row>
    <row r="2746" spans="1:9" x14ac:dyDescent="0.3">
      <c r="A2746" s="9">
        <v>477569</v>
      </c>
      <c r="B2746" s="9">
        <v>472596</v>
      </c>
      <c r="C2746" s="9" t="s">
        <v>475</v>
      </c>
      <c r="D2746" s="9" t="s">
        <v>13</v>
      </c>
      <c r="E2746" s="509" t="s">
        <v>2437</v>
      </c>
      <c r="F2746" s="9">
        <v>674</v>
      </c>
      <c r="G2746" s="11">
        <v>43545</v>
      </c>
      <c r="H2746" s="11">
        <v>43539</v>
      </c>
      <c r="I2746" s="517">
        <v>677</v>
      </c>
    </row>
    <row r="2747" spans="1:9" x14ac:dyDescent="0.3">
      <c r="A2747" s="24">
        <v>477569</v>
      </c>
      <c r="B2747" s="24">
        <v>472596</v>
      </c>
      <c r="C2747" s="24" t="s">
        <v>475</v>
      </c>
      <c r="D2747" s="24" t="s">
        <v>13</v>
      </c>
      <c r="E2747" s="513" t="s">
        <v>2438</v>
      </c>
      <c r="F2747" s="24">
        <v>761</v>
      </c>
      <c r="G2747" s="27">
        <v>43555</v>
      </c>
      <c r="H2747" s="27">
        <v>43551</v>
      </c>
      <c r="I2747" s="517">
        <v>761</v>
      </c>
    </row>
    <row r="2748" spans="1:9" x14ac:dyDescent="0.3">
      <c r="A2748" s="24">
        <v>477569</v>
      </c>
      <c r="B2748" s="24">
        <v>472596</v>
      </c>
      <c r="C2748" s="24" t="s">
        <v>475</v>
      </c>
      <c r="D2748" s="24" t="s">
        <v>13</v>
      </c>
      <c r="E2748" s="513" t="s">
        <v>2439</v>
      </c>
      <c r="F2748" s="24">
        <v>515</v>
      </c>
      <c r="G2748" s="27">
        <v>43555</v>
      </c>
      <c r="H2748" s="27">
        <v>43551</v>
      </c>
      <c r="I2748" s="517">
        <v>514</v>
      </c>
    </row>
    <row r="2749" spans="1:9" x14ac:dyDescent="0.3">
      <c r="A2749" s="375">
        <v>477569</v>
      </c>
      <c r="B2749" s="56">
        <v>472596</v>
      </c>
      <c r="C2749" s="56" t="s">
        <v>475</v>
      </c>
      <c r="D2749" s="56" t="s">
        <v>13</v>
      </c>
      <c r="E2749" s="521" t="s">
        <v>2440</v>
      </c>
      <c r="F2749" s="56">
        <v>2375</v>
      </c>
      <c r="G2749" s="401">
        <v>43527</v>
      </c>
      <c r="H2749" s="27">
        <v>43554</v>
      </c>
      <c r="I2749" s="515">
        <v>2306</v>
      </c>
    </row>
    <row r="2750" spans="1:9" x14ac:dyDescent="0.3">
      <c r="A2750" s="56">
        <v>477569</v>
      </c>
      <c r="B2750" s="56">
        <v>472596</v>
      </c>
      <c r="C2750" s="56" t="s">
        <v>475</v>
      </c>
      <c r="D2750" s="56" t="s">
        <v>13</v>
      </c>
      <c r="E2750" s="514" t="s">
        <v>2441</v>
      </c>
      <c r="F2750" s="56">
        <v>1570</v>
      </c>
      <c r="G2750" s="401">
        <v>43527</v>
      </c>
      <c r="H2750" s="401">
        <v>43523</v>
      </c>
      <c r="I2750" s="515">
        <v>1565</v>
      </c>
    </row>
    <row r="2751" spans="1:9" x14ac:dyDescent="0.3">
      <c r="A2751" s="9">
        <v>477569</v>
      </c>
      <c r="B2751" s="9">
        <v>472596</v>
      </c>
      <c r="C2751" s="9" t="s">
        <v>475</v>
      </c>
      <c r="D2751" s="9" t="s">
        <v>13</v>
      </c>
      <c r="E2751" s="509" t="s">
        <v>2442</v>
      </c>
      <c r="F2751" s="9">
        <v>322</v>
      </c>
      <c r="G2751" s="11">
        <v>43545</v>
      </c>
      <c r="H2751" s="11">
        <v>43539</v>
      </c>
      <c r="I2751" s="517">
        <v>322</v>
      </c>
    </row>
    <row r="2752" spans="1:9" x14ac:dyDescent="0.3">
      <c r="A2752" s="9">
        <v>477569</v>
      </c>
      <c r="B2752" s="9">
        <v>472596</v>
      </c>
      <c r="C2752" s="9" t="s">
        <v>475</v>
      </c>
      <c r="D2752" s="9" t="s">
        <v>481</v>
      </c>
      <c r="E2752" s="509" t="s">
        <v>2443</v>
      </c>
      <c r="F2752" s="9">
        <v>209</v>
      </c>
      <c r="G2752" s="11">
        <v>43552</v>
      </c>
      <c r="H2752" s="11">
        <v>43546</v>
      </c>
      <c r="I2752" s="517">
        <v>210</v>
      </c>
    </row>
    <row r="2753" spans="1:9" x14ac:dyDescent="0.3">
      <c r="A2753" s="37">
        <v>477569</v>
      </c>
      <c r="B2753" s="37">
        <v>472596</v>
      </c>
      <c r="C2753" s="37" t="s">
        <v>475</v>
      </c>
      <c r="D2753" s="37" t="s">
        <v>19</v>
      </c>
      <c r="E2753" s="388" t="s">
        <v>2444</v>
      </c>
      <c r="F2753" s="37">
        <v>80</v>
      </c>
      <c r="G2753" s="39">
        <v>43522</v>
      </c>
      <c r="H2753" s="11">
        <v>43516</v>
      </c>
      <c r="I2753" s="335">
        <v>80</v>
      </c>
    </row>
    <row r="2754" spans="1:9" x14ac:dyDescent="0.3">
      <c r="A2754" s="37">
        <v>477569</v>
      </c>
      <c r="B2754" s="37">
        <v>472596</v>
      </c>
      <c r="C2754" s="37" t="s">
        <v>475</v>
      </c>
      <c r="D2754" s="37" t="s">
        <v>19</v>
      </c>
      <c r="E2754" s="388" t="s">
        <v>2445</v>
      </c>
      <c r="F2754" s="37">
        <v>84</v>
      </c>
      <c r="G2754" s="39">
        <v>43521</v>
      </c>
      <c r="H2754" s="11">
        <v>43516</v>
      </c>
      <c r="I2754" s="335">
        <v>84</v>
      </c>
    </row>
    <row r="2755" spans="1:9" x14ac:dyDescent="0.3">
      <c r="A2755" s="42">
        <v>477569</v>
      </c>
      <c r="B2755" s="42">
        <v>472596</v>
      </c>
      <c r="C2755" s="42" t="s">
        <v>475</v>
      </c>
      <c r="D2755" s="42" t="s">
        <v>19</v>
      </c>
      <c r="E2755" s="83" t="s">
        <v>2446</v>
      </c>
      <c r="F2755" s="42">
        <v>1620</v>
      </c>
      <c r="G2755" s="44">
        <v>43522</v>
      </c>
      <c r="H2755" s="11">
        <v>43516</v>
      </c>
      <c r="I2755" s="335">
        <v>1620</v>
      </c>
    </row>
    <row r="2756" spans="1:9" x14ac:dyDescent="0.3">
      <c r="A2756" s="24">
        <v>477590</v>
      </c>
      <c r="B2756" s="24">
        <v>471003</v>
      </c>
      <c r="C2756" s="24" t="s">
        <v>503</v>
      </c>
      <c r="D2756" s="24" t="s">
        <v>13</v>
      </c>
      <c r="E2756" s="361" t="s">
        <v>2447</v>
      </c>
      <c r="F2756" s="24">
        <v>599</v>
      </c>
      <c r="G2756" s="27">
        <v>43517</v>
      </c>
      <c r="H2756" s="27">
        <v>43551</v>
      </c>
      <c r="I2756" s="335">
        <v>628</v>
      </c>
    </row>
    <row r="2757" spans="1:9" x14ac:dyDescent="0.3">
      <c r="A2757" s="24">
        <v>477590</v>
      </c>
      <c r="B2757" s="24">
        <v>471003</v>
      </c>
      <c r="C2757" s="24" t="s">
        <v>503</v>
      </c>
      <c r="D2757" s="24" t="s">
        <v>481</v>
      </c>
      <c r="E2757" s="361" t="s">
        <v>2448</v>
      </c>
      <c r="F2757" s="24">
        <v>130</v>
      </c>
      <c r="G2757" s="27">
        <v>43517</v>
      </c>
      <c r="H2757" s="27">
        <v>43551</v>
      </c>
      <c r="I2757" s="335">
        <v>135</v>
      </c>
    </row>
    <row r="2758" spans="1:9" x14ac:dyDescent="0.3">
      <c r="A2758" s="9">
        <v>477590</v>
      </c>
      <c r="B2758" s="9">
        <v>471003</v>
      </c>
      <c r="C2758" s="9" t="s">
        <v>503</v>
      </c>
      <c r="D2758" s="9" t="s">
        <v>306</v>
      </c>
      <c r="E2758" s="509">
        <v>1493550</v>
      </c>
      <c r="F2758" s="9">
        <v>30</v>
      </c>
      <c r="G2758" s="11">
        <v>43542</v>
      </c>
      <c r="H2758" s="11">
        <v>43537</v>
      </c>
      <c r="I2758" s="335">
        <v>30</v>
      </c>
    </row>
    <row r="2759" spans="1:9" x14ac:dyDescent="0.3">
      <c r="A2759" s="24">
        <v>477590</v>
      </c>
      <c r="B2759" s="24">
        <v>472600</v>
      </c>
      <c r="C2759" s="24" t="s">
        <v>475</v>
      </c>
      <c r="D2759" s="24" t="s">
        <v>306</v>
      </c>
      <c r="E2759" s="361">
        <v>1500031</v>
      </c>
      <c r="F2759" s="24">
        <v>631</v>
      </c>
      <c r="G2759" s="27">
        <v>43521</v>
      </c>
      <c r="H2759" s="27">
        <v>43546</v>
      </c>
      <c r="I2759" s="335">
        <v>631</v>
      </c>
    </row>
    <row r="2760" spans="1:9" x14ac:dyDescent="0.3">
      <c r="A2760" s="56">
        <v>477590</v>
      </c>
      <c r="B2760" s="56">
        <v>472600</v>
      </c>
      <c r="C2760" s="56" t="s">
        <v>475</v>
      </c>
      <c r="D2760" s="56" t="s">
        <v>13</v>
      </c>
      <c r="E2760" s="507" t="s">
        <v>2449</v>
      </c>
      <c r="F2760" s="56">
        <v>1815</v>
      </c>
      <c r="G2760" s="401">
        <v>43517</v>
      </c>
      <c r="H2760" s="27">
        <v>43551</v>
      </c>
      <c r="I2760" s="335">
        <v>1893</v>
      </c>
    </row>
    <row r="2761" spans="1:9" x14ac:dyDescent="0.3">
      <c r="A2761" s="24">
        <v>477590</v>
      </c>
      <c r="B2761" s="24">
        <v>472600</v>
      </c>
      <c r="C2761" s="24" t="s">
        <v>475</v>
      </c>
      <c r="D2761" s="24" t="s">
        <v>481</v>
      </c>
      <c r="E2761" s="513" t="s">
        <v>2450</v>
      </c>
      <c r="F2761" s="24">
        <v>576</v>
      </c>
      <c r="G2761" s="27">
        <v>43517</v>
      </c>
      <c r="H2761" s="27">
        <v>43511</v>
      </c>
      <c r="I2761" s="286">
        <v>594</v>
      </c>
    </row>
    <row r="2762" spans="1:9" x14ac:dyDescent="0.3">
      <c r="A2762" s="24">
        <v>477590</v>
      </c>
      <c r="B2762" s="24">
        <v>472600</v>
      </c>
      <c r="C2762" s="24" t="s">
        <v>475</v>
      </c>
      <c r="D2762" s="24" t="s">
        <v>481</v>
      </c>
      <c r="E2762" s="513" t="s">
        <v>2451</v>
      </c>
      <c r="F2762" s="24">
        <v>579</v>
      </c>
      <c r="G2762" s="27">
        <v>43517</v>
      </c>
      <c r="H2762" s="27">
        <v>43511</v>
      </c>
      <c r="I2762" s="286">
        <v>590</v>
      </c>
    </row>
    <row r="2763" spans="1:9" x14ac:dyDescent="0.3">
      <c r="A2763" s="24">
        <v>477590</v>
      </c>
      <c r="B2763" s="24">
        <v>472600</v>
      </c>
      <c r="C2763" s="24" t="s">
        <v>475</v>
      </c>
      <c r="D2763" s="24" t="s">
        <v>13</v>
      </c>
      <c r="E2763" s="361" t="s">
        <v>2452</v>
      </c>
      <c r="F2763" s="24">
        <v>3097</v>
      </c>
      <c r="G2763" s="27">
        <v>43517</v>
      </c>
      <c r="H2763" s="27">
        <v>43551</v>
      </c>
      <c r="I2763" s="335">
        <v>3250</v>
      </c>
    </row>
    <row r="2764" spans="1:9" x14ac:dyDescent="0.3">
      <c r="A2764" s="9">
        <v>477590</v>
      </c>
      <c r="B2764" s="9">
        <v>472600</v>
      </c>
      <c r="C2764" s="9" t="s">
        <v>475</v>
      </c>
      <c r="D2764" s="9" t="s">
        <v>306</v>
      </c>
      <c r="E2764" s="509">
        <v>1493535</v>
      </c>
      <c r="F2764" s="9">
        <v>70</v>
      </c>
      <c r="G2764" s="11">
        <v>43542</v>
      </c>
      <c r="H2764" s="11">
        <v>43537</v>
      </c>
      <c r="I2764" s="335">
        <v>70</v>
      </c>
    </row>
    <row r="2765" spans="1:9" x14ac:dyDescent="0.3">
      <c r="A2765" s="9">
        <v>477590</v>
      </c>
      <c r="B2765" s="9">
        <v>472600</v>
      </c>
      <c r="C2765" s="9" t="s">
        <v>475</v>
      </c>
      <c r="D2765" s="9" t="s">
        <v>13</v>
      </c>
      <c r="E2765" s="509" t="s">
        <v>2453</v>
      </c>
      <c r="F2765" s="9">
        <v>600</v>
      </c>
      <c r="G2765" s="11">
        <v>43545</v>
      </c>
      <c r="H2765" s="11">
        <v>43539</v>
      </c>
      <c r="I2765" s="335">
        <v>630</v>
      </c>
    </row>
    <row r="2766" spans="1:9" x14ac:dyDescent="0.3">
      <c r="A2766" s="24">
        <v>477590</v>
      </c>
      <c r="B2766" s="24">
        <v>472600</v>
      </c>
      <c r="C2766" s="24" t="s">
        <v>475</v>
      </c>
      <c r="D2766" s="24" t="s">
        <v>13</v>
      </c>
      <c r="E2766" s="513" t="s">
        <v>2454</v>
      </c>
      <c r="F2766" s="24">
        <v>800</v>
      </c>
      <c r="G2766" s="27">
        <v>43555</v>
      </c>
      <c r="H2766" s="27">
        <v>43551</v>
      </c>
      <c r="I2766" s="335">
        <v>836</v>
      </c>
    </row>
    <row r="2767" spans="1:9" x14ac:dyDescent="0.3">
      <c r="A2767" s="24">
        <v>477590</v>
      </c>
      <c r="B2767" s="24">
        <v>472600</v>
      </c>
      <c r="C2767" s="24" t="s">
        <v>475</v>
      </c>
      <c r="D2767" s="24" t="s">
        <v>13</v>
      </c>
      <c r="E2767" s="513" t="s">
        <v>2455</v>
      </c>
      <c r="F2767" s="24">
        <v>530</v>
      </c>
      <c r="G2767" s="27">
        <v>43555</v>
      </c>
      <c r="H2767" s="27">
        <v>43551</v>
      </c>
      <c r="I2767" s="335">
        <v>556</v>
      </c>
    </row>
    <row r="2768" spans="1:9" x14ac:dyDescent="0.3">
      <c r="A2768" s="24">
        <v>477590</v>
      </c>
      <c r="B2768" s="24">
        <v>472600</v>
      </c>
      <c r="C2768" s="24" t="s">
        <v>475</v>
      </c>
      <c r="D2768" s="24" t="s">
        <v>13</v>
      </c>
      <c r="E2768" s="513" t="s">
        <v>2456</v>
      </c>
      <c r="F2768" s="24">
        <v>1687</v>
      </c>
      <c r="G2768" s="27">
        <v>43527</v>
      </c>
      <c r="H2768" s="27">
        <v>43523</v>
      </c>
      <c r="I2768" s="286">
        <v>1732</v>
      </c>
    </row>
    <row r="2769" spans="1:9" x14ac:dyDescent="0.3">
      <c r="A2769" s="24">
        <v>477590</v>
      </c>
      <c r="B2769" s="24">
        <v>472600</v>
      </c>
      <c r="C2769" s="24" t="s">
        <v>475</v>
      </c>
      <c r="D2769" s="24" t="s">
        <v>13</v>
      </c>
      <c r="E2769" s="513" t="s">
        <v>2457</v>
      </c>
      <c r="F2769" s="24">
        <v>697</v>
      </c>
      <c r="G2769" s="27">
        <v>43556</v>
      </c>
      <c r="H2769" s="27">
        <v>43554</v>
      </c>
      <c r="I2769" s="335">
        <v>731</v>
      </c>
    </row>
    <row r="2770" spans="1:9" x14ac:dyDescent="0.3">
      <c r="A2770" s="24">
        <v>477590</v>
      </c>
      <c r="B2770" s="24">
        <v>472600</v>
      </c>
      <c r="C2770" s="24" t="s">
        <v>475</v>
      </c>
      <c r="D2770" s="24" t="s">
        <v>13</v>
      </c>
      <c r="E2770" s="513" t="s">
        <v>2458</v>
      </c>
      <c r="F2770" s="24">
        <v>1108</v>
      </c>
      <c r="G2770" s="27">
        <v>43527</v>
      </c>
      <c r="H2770" s="27">
        <v>43523</v>
      </c>
      <c r="I2770" s="286">
        <v>1138</v>
      </c>
    </row>
    <row r="2771" spans="1:9" x14ac:dyDescent="0.3">
      <c r="A2771" s="24">
        <v>477590</v>
      </c>
      <c r="B2771" s="24">
        <v>472600</v>
      </c>
      <c r="C2771" s="24" t="s">
        <v>475</v>
      </c>
      <c r="D2771" s="24" t="s">
        <v>13</v>
      </c>
      <c r="E2771" s="513" t="s">
        <v>2459</v>
      </c>
      <c r="F2771" s="24">
        <v>455</v>
      </c>
      <c r="G2771" s="27">
        <v>43556</v>
      </c>
      <c r="H2771" s="27">
        <v>43554</v>
      </c>
      <c r="I2771" s="335">
        <v>477</v>
      </c>
    </row>
    <row r="2772" spans="1:9" x14ac:dyDescent="0.3">
      <c r="A2772" s="9">
        <v>477590</v>
      </c>
      <c r="B2772" s="9">
        <v>472600</v>
      </c>
      <c r="C2772" s="9" t="s">
        <v>475</v>
      </c>
      <c r="D2772" s="9" t="s">
        <v>13</v>
      </c>
      <c r="E2772" s="509" t="s">
        <v>2460</v>
      </c>
      <c r="F2772" s="9">
        <v>1137</v>
      </c>
      <c r="G2772" s="11">
        <v>43545</v>
      </c>
      <c r="H2772" s="11">
        <v>43539</v>
      </c>
      <c r="I2772" s="286">
        <v>1188</v>
      </c>
    </row>
    <row r="2773" spans="1:9" x14ac:dyDescent="0.3">
      <c r="A2773" s="9">
        <v>477590</v>
      </c>
      <c r="B2773" s="9">
        <v>472600</v>
      </c>
      <c r="C2773" s="9" t="s">
        <v>475</v>
      </c>
      <c r="D2773" s="9" t="s">
        <v>19</v>
      </c>
      <c r="E2773" s="15" t="s">
        <v>2461</v>
      </c>
      <c r="F2773" s="9">
        <v>683</v>
      </c>
      <c r="G2773" s="11">
        <v>43522</v>
      </c>
      <c r="H2773" s="11">
        <v>43516</v>
      </c>
      <c r="I2773" s="335">
        <v>683</v>
      </c>
    </row>
    <row r="2774" spans="1:9" x14ac:dyDescent="0.3">
      <c r="A2774" s="9">
        <v>477590</v>
      </c>
      <c r="B2774" s="9">
        <v>472600</v>
      </c>
      <c r="C2774" s="9" t="s">
        <v>475</v>
      </c>
      <c r="D2774" s="9" t="s">
        <v>19</v>
      </c>
      <c r="E2774" s="15" t="s">
        <v>2462</v>
      </c>
      <c r="F2774" s="9">
        <v>72</v>
      </c>
      <c r="G2774" s="11">
        <v>43521</v>
      </c>
      <c r="H2774" s="11">
        <v>43516</v>
      </c>
      <c r="I2774" s="335">
        <v>72</v>
      </c>
    </row>
    <row r="2775" spans="1:9" x14ac:dyDescent="0.3">
      <c r="A2775" s="9">
        <v>477590</v>
      </c>
      <c r="B2775" s="9">
        <v>472600</v>
      </c>
      <c r="C2775" s="9" t="s">
        <v>475</v>
      </c>
      <c r="D2775" s="9" t="s">
        <v>19</v>
      </c>
      <c r="E2775" s="15" t="s">
        <v>2463</v>
      </c>
      <c r="F2775" s="9">
        <v>1620</v>
      </c>
      <c r="G2775" s="11">
        <v>43522</v>
      </c>
      <c r="H2775" s="11">
        <v>43516</v>
      </c>
      <c r="I2775" s="335">
        <v>1620</v>
      </c>
    </row>
    <row r="2776" spans="1:9" x14ac:dyDescent="0.3">
      <c r="A2776" s="9">
        <v>477590</v>
      </c>
      <c r="B2776" s="9">
        <v>472600</v>
      </c>
      <c r="C2776" s="9" t="s">
        <v>475</v>
      </c>
      <c r="D2776" s="9" t="s">
        <v>19</v>
      </c>
      <c r="E2776" s="15" t="s">
        <v>2464</v>
      </c>
      <c r="F2776" s="9">
        <v>20</v>
      </c>
      <c r="G2776" s="11">
        <v>43521</v>
      </c>
      <c r="H2776" s="11">
        <v>43516</v>
      </c>
      <c r="I2776" s="335">
        <v>20</v>
      </c>
    </row>
    <row r="2777" spans="1:9" x14ac:dyDescent="0.3">
      <c r="A2777" s="466">
        <v>477598</v>
      </c>
      <c r="B2777" s="56">
        <v>471002</v>
      </c>
      <c r="C2777" s="56" t="s">
        <v>503</v>
      </c>
      <c r="D2777" s="56" t="s">
        <v>481</v>
      </c>
      <c r="E2777" s="507" t="s">
        <v>2465</v>
      </c>
      <c r="F2777" s="56">
        <v>226</v>
      </c>
      <c r="G2777" s="401">
        <v>43517</v>
      </c>
      <c r="H2777" s="27">
        <v>43551</v>
      </c>
      <c r="I2777" s="335">
        <v>232</v>
      </c>
    </row>
    <row r="2778" spans="1:9" x14ac:dyDescent="0.3">
      <c r="A2778" s="56">
        <v>477598</v>
      </c>
      <c r="B2778" s="56">
        <v>471002</v>
      </c>
      <c r="C2778" s="56" t="s">
        <v>503</v>
      </c>
      <c r="D2778" s="56" t="s">
        <v>13</v>
      </c>
      <c r="E2778" s="507" t="s">
        <v>2466</v>
      </c>
      <c r="F2778" s="56">
        <v>394</v>
      </c>
      <c r="G2778" s="401">
        <v>43517</v>
      </c>
      <c r="H2778" s="27">
        <v>43551</v>
      </c>
      <c r="I2778" s="335">
        <v>403</v>
      </c>
    </row>
    <row r="2779" spans="1:9" x14ac:dyDescent="0.3">
      <c r="A2779" s="56">
        <v>477598</v>
      </c>
      <c r="B2779" s="56">
        <v>471002</v>
      </c>
      <c r="C2779" s="56" t="s">
        <v>503</v>
      </c>
      <c r="D2779" s="56" t="s">
        <v>13</v>
      </c>
      <c r="E2779" s="507" t="s">
        <v>2467</v>
      </c>
      <c r="F2779" s="56">
        <v>144</v>
      </c>
      <c r="G2779" s="401">
        <v>43517</v>
      </c>
      <c r="H2779" s="27">
        <v>43551</v>
      </c>
      <c r="I2779" s="335">
        <v>148</v>
      </c>
    </row>
    <row r="2780" spans="1:9" x14ac:dyDescent="0.3">
      <c r="A2780" s="56">
        <v>477598</v>
      </c>
      <c r="B2780" s="56">
        <v>471002</v>
      </c>
      <c r="C2780" s="56" t="s">
        <v>503</v>
      </c>
      <c r="D2780" s="56" t="s">
        <v>481</v>
      </c>
      <c r="E2780" s="507" t="s">
        <v>2468</v>
      </c>
      <c r="F2780" s="56">
        <v>76</v>
      </c>
      <c r="G2780" s="401">
        <v>43517</v>
      </c>
      <c r="H2780" s="27">
        <v>43551</v>
      </c>
      <c r="I2780" s="335">
        <v>78</v>
      </c>
    </row>
    <row r="2781" spans="1:9" x14ac:dyDescent="0.3">
      <c r="A2781" s="56">
        <v>477598</v>
      </c>
      <c r="B2781" s="56">
        <v>471002</v>
      </c>
      <c r="C2781" s="56" t="s">
        <v>503</v>
      </c>
      <c r="D2781" s="56" t="s">
        <v>481</v>
      </c>
      <c r="E2781" s="507" t="s">
        <v>2469</v>
      </c>
      <c r="F2781" s="56">
        <v>187</v>
      </c>
      <c r="G2781" s="401">
        <v>43517</v>
      </c>
      <c r="H2781" s="27">
        <v>43551</v>
      </c>
      <c r="I2781" s="335">
        <v>191</v>
      </c>
    </row>
    <row r="2782" spans="1:9" x14ac:dyDescent="0.3">
      <c r="A2782" s="56">
        <v>477598</v>
      </c>
      <c r="B2782" s="56">
        <v>471002</v>
      </c>
      <c r="C2782" s="56" t="s">
        <v>503</v>
      </c>
      <c r="D2782" s="56" t="s">
        <v>13</v>
      </c>
      <c r="E2782" s="507" t="s">
        <v>2470</v>
      </c>
      <c r="F2782" s="56">
        <v>159</v>
      </c>
      <c r="G2782" s="401">
        <v>43517</v>
      </c>
      <c r="H2782" s="27">
        <v>43551</v>
      </c>
      <c r="I2782" s="335">
        <v>164</v>
      </c>
    </row>
    <row r="2783" spans="1:9" x14ac:dyDescent="0.3">
      <c r="A2783" s="56">
        <v>477598</v>
      </c>
      <c r="B2783" s="56">
        <v>471002</v>
      </c>
      <c r="C2783" s="56" t="s">
        <v>503</v>
      </c>
      <c r="D2783" s="56" t="s">
        <v>13</v>
      </c>
      <c r="E2783" s="507" t="s">
        <v>2471</v>
      </c>
      <c r="F2783" s="56">
        <v>395</v>
      </c>
      <c r="G2783" s="401">
        <v>43517</v>
      </c>
      <c r="H2783" s="27">
        <v>43551</v>
      </c>
      <c r="I2783" s="335">
        <v>404</v>
      </c>
    </row>
    <row r="2784" spans="1:9" x14ac:dyDescent="0.3">
      <c r="A2784" s="56">
        <v>477598</v>
      </c>
      <c r="B2784" s="56">
        <v>471002</v>
      </c>
      <c r="C2784" s="56" t="s">
        <v>503</v>
      </c>
      <c r="D2784" s="56" t="s">
        <v>481</v>
      </c>
      <c r="E2784" s="507" t="s">
        <v>2472</v>
      </c>
      <c r="F2784" s="56">
        <v>39</v>
      </c>
      <c r="G2784" s="401">
        <v>43517</v>
      </c>
      <c r="H2784" s="27">
        <v>43551</v>
      </c>
      <c r="I2784" s="335">
        <v>39</v>
      </c>
    </row>
    <row r="2785" spans="1:9" x14ac:dyDescent="0.3">
      <c r="A2785" s="9">
        <v>477598</v>
      </c>
      <c r="B2785" s="9">
        <v>471002</v>
      </c>
      <c r="C2785" s="9" t="s">
        <v>503</v>
      </c>
      <c r="D2785" s="9" t="s">
        <v>306</v>
      </c>
      <c r="E2785" s="509">
        <v>1493547</v>
      </c>
      <c r="F2785" s="9">
        <v>45</v>
      </c>
      <c r="G2785" s="11">
        <v>43542</v>
      </c>
      <c r="H2785" s="11">
        <v>43537</v>
      </c>
      <c r="I2785" s="335">
        <v>45</v>
      </c>
    </row>
    <row r="2786" spans="1:9" x14ac:dyDescent="0.3">
      <c r="A2786" s="24">
        <v>477598</v>
      </c>
      <c r="B2786" s="24">
        <v>471002</v>
      </c>
      <c r="C2786" s="24" t="s">
        <v>503</v>
      </c>
      <c r="D2786" s="24" t="s">
        <v>481</v>
      </c>
      <c r="E2786" s="513" t="s">
        <v>2473</v>
      </c>
      <c r="F2786" s="24">
        <v>136</v>
      </c>
      <c r="G2786" s="27">
        <v>43580</v>
      </c>
      <c r="H2786" s="27">
        <v>43573</v>
      </c>
      <c r="I2786" s="286">
        <v>133</v>
      </c>
    </row>
    <row r="2787" spans="1:9" x14ac:dyDescent="0.3">
      <c r="A2787" s="24">
        <v>477598</v>
      </c>
      <c r="B2787" s="24">
        <v>471002</v>
      </c>
      <c r="C2787" s="24" t="s">
        <v>503</v>
      </c>
      <c r="D2787" s="24" t="s">
        <v>13</v>
      </c>
      <c r="E2787" s="513" t="s">
        <v>2474</v>
      </c>
      <c r="F2787" s="24">
        <v>50</v>
      </c>
      <c r="G2787" s="27">
        <v>43573</v>
      </c>
      <c r="H2787" s="27">
        <v>43567</v>
      </c>
      <c r="I2787" s="286">
        <v>50</v>
      </c>
    </row>
    <row r="2788" spans="1:9" x14ac:dyDescent="0.3">
      <c r="A2788" s="24">
        <v>477598</v>
      </c>
      <c r="B2788" s="24">
        <v>471002</v>
      </c>
      <c r="C2788" s="24" t="s">
        <v>503</v>
      </c>
      <c r="D2788" s="24" t="s">
        <v>13</v>
      </c>
      <c r="E2788" s="513" t="s">
        <v>2475</v>
      </c>
      <c r="F2788" s="24">
        <v>364</v>
      </c>
      <c r="G2788" s="27">
        <v>43573</v>
      </c>
      <c r="H2788" s="27">
        <v>43567</v>
      </c>
      <c r="I2788" s="286">
        <v>356</v>
      </c>
    </row>
    <row r="2789" spans="1:9" x14ac:dyDescent="0.3">
      <c r="A2789" s="24">
        <v>477598</v>
      </c>
      <c r="B2789" s="24">
        <v>471002</v>
      </c>
      <c r="C2789" s="24" t="s">
        <v>503</v>
      </c>
      <c r="D2789" s="24" t="s">
        <v>13</v>
      </c>
      <c r="E2789" s="513" t="s">
        <v>2476</v>
      </c>
      <c r="F2789" s="24">
        <v>407</v>
      </c>
      <c r="G2789" s="27">
        <v>43583</v>
      </c>
      <c r="H2789" s="27">
        <v>43580</v>
      </c>
      <c r="I2789" s="286">
        <v>398</v>
      </c>
    </row>
    <row r="2790" spans="1:9" x14ac:dyDescent="0.3">
      <c r="A2790" s="24">
        <v>477598</v>
      </c>
      <c r="B2790" s="24">
        <v>471002</v>
      </c>
      <c r="C2790" s="24" t="s">
        <v>503</v>
      </c>
      <c r="D2790" s="24" t="s">
        <v>481</v>
      </c>
      <c r="E2790" s="513" t="s">
        <v>2477</v>
      </c>
      <c r="F2790" s="24">
        <v>30</v>
      </c>
      <c r="G2790" s="27">
        <v>43580</v>
      </c>
      <c r="H2790" s="27">
        <v>43573</v>
      </c>
      <c r="I2790" s="286">
        <v>30</v>
      </c>
    </row>
    <row r="2791" spans="1:9" x14ac:dyDescent="0.3">
      <c r="A2791" s="24">
        <v>477598</v>
      </c>
      <c r="B2791" s="24">
        <v>471002</v>
      </c>
      <c r="C2791" s="24" t="s">
        <v>503</v>
      </c>
      <c r="D2791" s="24" t="s">
        <v>13</v>
      </c>
      <c r="E2791" s="513" t="s">
        <v>2478</v>
      </c>
      <c r="F2791" s="24">
        <v>99</v>
      </c>
      <c r="G2791" s="27">
        <v>43573</v>
      </c>
      <c r="H2791" s="27">
        <v>43567</v>
      </c>
      <c r="I2791" s="286">
        <v>103</v>
      </c>
    </row>
    <row r="2792" spans="1:9" x14ac:dyDescent="0.3">
      <c r="A2792" s="24">
        <v>477598</v>
      </c>
      <c r="B2792" s="24">
        <v>471002</v>
      </c>
      <c r="C2792" s="24" t="s">
        <v>503</v>
      </c>
      <c r="D2792" s="24" t="s">
        <v>13</v>
      </c>
      <c r="E2792" s="513" t="s">
        <v>2479</v>
      </c>
      <c r="F2792" s="24">
        <v>99</v>
      </c>
      <c r="G2792" s="27">
        <v>43573</v>
      </c>
      <c r="H2792" s="27">
        <v>43567</v>
      </c>
      <c r="I2792" s="286">
        <v>78</v>
      </c>
    </row>
    <row r="2793" spans="1:9" x14ac:dyDescent="0.3">
      <c r="A2793" s="24">
        <v>477598</v>
      </c>
      <c r="B2793" s="24">
        <v>471002</v>
      </c>
      <c r="C2793" s="24" t="s">
        <v>503</v>
      </c>
      <c r="D2793" s="24" t="s">
        <v>13</v>
      </c>
      <c r="E2793" s="513" t="s">
        <v>2480</v>
      </c>
      <c r="F2793" s="24">
        <v>70</v>
      </c>
      <c r="G2793" s="27">
        <v>43583</v>
      </c>
      <c r="H2793" s="27">
        <v>43579</v>
      </c>
      <c r="I2793" s="286">
        <v>73</v>
      </c>
    </row>
    <row r="2794" spans="1:9" x14ac:dyDescent="0.3">
      <c r="A2794" s="24">
        <v>477598</v>
      </c>
      <c r="B2794" s="24">
        <v>471002</v>
      </c>
      <c r="C2794" s="24" t="s">
        <v>503</v>
      </c>
      <c r="D2794" s="24" t="s">
        <v>13</v>
      </c>
      <c r="E2794" s="513" t="s">
        <v>2481</v>
      </c>
      <c r="F2794" s="24">
        <v>80</v>
      </c>
      <c r="G2794" s="27">
        <v>43583</v>
      </c>
      <c r="H2794" s="27">
        <v>43579</v>
      </c>
      <c r="I2794" s="286">
        <v>84</v>
      </c>
    </row>
    <row r="2795" spans="1:9" x14ac:dyDescent="0.3">
      <c r="A2795" s="9">
        <v>477598</v>
      </c>
      <c r="B2795" s="9">
        <v>471002</v>
      </c>
      <c r="C2795" s="9" t="s">
        <v>503</v>
      </c>
      <c r="D2795" s="9" t="s">
        <v>13</v>
      </c>
      <c r="E2795" s="509" t="s">
        <v>2482</v>
      </c>
      <c r="F2795" s="9">
        <v>60</v>
      </c>
      <c r="G2795" s="11">
        <v>43545</v>
      </c>
      <c r="H2795" s="11">
        <v>43539</v>
      </c>
      <c r="I2795" s="335">
        <v>62</v>
      </c>
    </row>
    <row r="2796" spans="1:9" x14ac:dyDescent="0.3">
      <c r="A2796" s="56">
        <v>477598</v>
      </c>
      <c r="B2796" s="56">
        <v>471002</v>
      </c>
      <c r="C2796" s="56" t="s">
        <v>503</v>
      </c>
      <c r="D2796" s="56" t="s">
        <v>13</v>
      </c>
      <c r="E2796" s="507" t="s">
        <v>2483</v>
      </c>
      <c r="F2796" s="56">
        <v>463</v>
      </c>
      <c r="G2796" s="401">
        <v>43527</v>
      </c>
      <c r="H2796" s="401">
        <v>43554</v>
      </c>
      <c r="I2796" s="515">
        <v>476</v>
      </c>
    </row>
    <row r="2797" spans="1:9" x14ac:dyDescent="0.3">
      <c r="A2797" s="56">
        <v>477598</v>
      </c>
      <c r="B2797" s="56">
        <v>471002</v>
      </c>
      <c r="C2797" s="56" t="s">
        <v>503</v>
      </c>
      <c r="D2797" s="56" t="s">
        <v>13</v>
      </c>
      <c r="E2797" s="507" t="s">
        <v>2484</v>
      </c>
      <c r="F2797" s="56">
        <v>421</v>
      </c>
      <c r="G2797" s="401">
        <v>43527</v>
      </c>
      <c r="H2797" s="401">
        <v>43554</v>
      </c>
      <c r="I2797" s="515">
        <v>433</v>
      </c>
    </row>
    <row r="2798" spans="1:9" x14ac:dyDescent="0.3">
      <c r="A2798" s="9">
        <v>477598</v>
      </c>
      <c r="B2798" s="9">
        <v>471002</v>
      </c>
      <c r="C2798" s="9" t="s">
        <v>503</v>
      </c>
      <c r="D2798" s="9" t="s">
        <v>13</v>
      </c>
      <c r="E2798" s="509" t="s">
        <v>2485</v>
      </c>
      <c r="F2798" s="9">
        <v>35</v>
      </c>
      <c r="G2798" s="11">
        <v>43545</v>
      </c>
      <c r="H2798" s="11">
        <v>43539</v>
      </c>
      <c r="I2798" s="335">
        <v>36</v>
      </c>
    </row>
    <row r="2799" spans="1:9" x14ac:dyDescent="0.3">
      <c r="A2799" s="24">
        <v>477598</v>
      </c>
      <c r="B2799" s="24">
        <v>471002</v>
      </c>
      <c r="C2799" s="24" t="s">
        <v>503</v>
      </c>
      <c r="D2799" s="24" t="s">
        <v>13</v>
      </c>
      <c r="E2799" s="513" t="s">
        <v>2486</v>
      </c>
      <c r="F2799" s="24">
        <v>44</v>
      </c>
      <c r="G2799" s="27">
        <v>43555</v>
      </c>
      <c r="H2799" s="27">
        <v>43551</v>
      </c>
      <c r="I2799" s="335">
        <v>45</v>
      </c>
    </row>
    <row r="2800" spans="1:9" x14ac:dyDescent="0.3">
      <c r="A2800" s="24">
        <v>477598</v>
      </c>
      <c r="B2800" s="24">
        <v>471002</v>
      </c>
      <c r="C2800" s="24" t="s">
        <v>503</v>
      </c>
      <c r="D2800" s="24" t="s">
        <v>13</v>
      </c>
      <c r="E2800" s="513" t="s">
        <v>2487</v>
      </c>
      <c r="F2800" s="24">
        <v>51</v>
      </c>
      <c r="G2800" s="27">
        <v>43555</v>
      </c>
      <c r="H2800" s="27">
        <v>43551</v>
      </c>
      <c r="I2800" s="335">
        <v>52</v>
      </c>
    </row>
    <row r="2801" spans="1:9" x14ac:dyDescent="0.3">
      <c r="A2801" s="56">
        <v>477598</v>
      </c>
      <c r="B2801" s="56">
        <v>471002</v>
      </c>
      <c r="C2801" s="56" t="s">
        <v>503</v>
      </c>
      <c r="D2801" s="56" t="s">
        <v>13</v>
      </c>
      <c r="E2801" s="507" t="s">
        <v>2488</v>
      </c>
      <c r="F2801" s="56">
        <v>466</v>
      </c>
      <c r="G2801" s="401">
        <v>43527</v>
      </c>
      <c r="H2801" s="401">
        <v>43553</v>
      </c>
      <c r="I2801" s="515">
        <v>480</v>
      </c>
    </row>
    <row r="2802" spans="1:9" x14ac:dyDescent="0.3">
      <c r="A2802" s="56">
        <v>477598</v>
      </c>
      <c r="B2802" s="56">
        <v>471002</v>
      </c>
      <c r="C2802" s="56" t="s">
        <v>503</v>
      </c>
      <c r="D2802" s="56" t="s">
        <v>13</v>
      </c>
      <c r="E2802" s="507" t="s">
        <v>2489</v>
      </c>
      <c r="F2802" s="56">
        <v>426</v>
      </c>
      <c r="G2802" s="401">
        <v>43527</v>
      </c>
      <c r="H2802" s="401">
        <v>43554</v>
      </c>
      <c r="I2802" s="515">
        <v>439</v>
      </c>
    </row>
    <row r="2803" spans="1:9" x14ac:dyDescent="0.3">
      <c r="A2803" s="48">
        <v>477598</v>
      </c>
      <c r="B2803" s="48">
        <v>472589</v>
      </c>
      <c r="C2803" s="48" t="s">
        <v>475</v>
      </c>
      <c r="D2803" s="48" t="s">
        <v>306</v>
      </c>
      <c r="E2803" s="522">
        <v>1500067</v>
      </c>
      <c r="F2803" s="48">
        <v>118</v>
      </c>
      <c r="G2803" s="51">
        <v>43521</v>
      </c>
      <c r="H2803" s="11">
        <v>43516</v>
      </c>
      <c r="I2803" s="335">
        <v>118</v>
      </c>
    </row>
    <row r="2804" spans="1:9" x14ac:dyDescent="0.3">
      <c r="A2804" s="56">
        <v>477598</v>
      </c>
      <c r="B2804" s="56">
        <v>472589</v>
      </c>
      <c r="C2804" s="56" t="s">
        <v>475</v>
      </c>
      <c r="D2804" s="56" t="s">
        <v>481</v>
      </c>
      <c r="E2804" s="483" t="s">
        <v>2490</v>
      </c>
      <c r="F2804" s="56">
        <v>469</v>
      </c>
      <c r="G2804" s="401">
        <v>43517</v>
      </c>
      <c r="H2804" s="27">
        <v>43551</v>
      </c>
      <c r="I2804" s="335">
        <v>460</v>
      </c>
    </row>
    <row r="2805" spans="1:9" x14ac:dyDescent="0.3">
      <c r="A2805" s="56">
        <v>477598</v>
      </c>
      <c r="B2805" s="56">
        <v>472589</v>
      </c>
      <c r="C2805" s="56" t="s">
        <v>475</v>
      </c>
      <c r="D2805" s="56" t="s">
        <v>13</v>
      </c>
      <c r="E2805" s="483" t="s">
        <v>2491</v>
      </c>
      <c r="F2805" s="56">
        <v>1340</v>
      </c>
      <c r="G2805" s="401">
        <v>43517</v>
      </c>
      <c r="H2805" s="27">
        <v>43551</v>
      </c>
      <c r="I2805" s="335">
        <v>1315</v>
      </c>
    </row>
    <row r="2806" spans="1:9" x14ac:dyDescent="0.3">
      <c r="A2806" s="56">
        <v>477598</v>
      </c>
      <c r="B2806" s="56">
        <v>472589</v>
      </c>
      <c r="C2806" s="56" t="s">
        <v>475</v>
      </c>
      <c r="D2806" s="56" t="s">
        <v>13</v>
      </c>
      <c r="E2806" s="483" t="s">
        <v>2492</v>
      </c>
      <c r="F2806" s="56">
        <v>603</v>
      </c>
      <c r="G2806" s="401">
        <v>43517</v>
      </c>
      <c r="H2806" s="27">
        <v>43551</v>
      </c>
      <c r="I2806" s="335">
        <v>591</v>
      </c>
    </row>
    <row r="2807" spans="1:9" x14ac:dyDescent="0.3">
      <c r="A2807" s="56">
        <v>477598</v>
      </c>
      <c r="B2807" s="56">
        <v>472589</v>
      </c>
      <c r="C2807" s="56" t="s">
        <v>475</v>
      </c>
      <c r="D2807" s="56" t="s">
        <v>481</v>
      </c>
      <c r="E2807" s="483" t="s">
        <v>2493</v>
      </c>
      <c r="F2807" s="56">
        <v>85</v>
      </c>
      <c r="G2807" s="401">
        <v>43517</v>
      </c>
      <c r="H2807" s="27">
        <v>43551</v>
      </c>
      <c r="I2807" s="335">
        <v>85</v>
      </c>
    </row>
    <row r="2808" spans="1:9" x14ac:dyDescent="0.3">
      <c r="A2808" s="56">
        <v>477598</v>
      </c>
      <c r="B2808" s="56">
        <v>472589</v>
      </c>
      <c r="C2808" s="56" t="s">
        <v>475</v>
      </c>
      <c r="D2808" s="56" t="s">
        <v>481</v>
      </c>
      <c r="E2808" s="483" t="s">
        <v>2494</v>
      </c>
      <c r="F2808" s="56">
        <v>89</v>
      </c>
      <c r="G2808" s="401">
        <v>43517</v>
      </c>
      <c r="H2808" s="27">
        <v>43551</v>
      </c>
      <c r="I2808" s="335">
        <v>89</v>
      </c>
    </row>
    <row r="2809" spans="1:9" x14ac:dyDescent="0.3">
      <c r="A2809" s="56">
        <v>477598</v>
      </c>
      <c r="B2809" s="56">
        <v>472589</v>
      </c>
      <c r="C2809" s="56" t="s">
        <v>475</v>
      </c>
      <c r="D2809" s="56" t="s">
        <v>481</v>
      </c>
      <c r="E2809" s="483" t="s">
        <v>2495</v>
      </c>
      <c r="F2809" s="56">
        <v>443</v>
      </c>
      <c r="G2809" s="401">
        <v>43517</v>
      </c>
      <c r="H2809" s="27">
        <v>43551</v>
      </c>
      <c r="I2809" s="335">
        <v>435</v>
      </c>
    </row>
    <row r="2810" spans="1:9" x14ac:dyDescent="0.3">
      <c r="A2810" s="56">
        <v>477598</v>
      </c>
      <c r="B2810" s="56">
        <v>472589</v>
      </c>
      <c r="C2810" s="56" t="s">
        <v>475</v>
      </c>
      <c r="D2810" s="56" t="s">
        <v>13</v>
      </c>
      <c r="E2810" s="483" t="s">
        <v>2496</v>
      </c>
      <c r="F2810" s="56">
        <v>721</v>
      </c>
      <c r="G2810" s="401">
        <v>43517</v>
      </c>
      <c r="H2810" s="27">
        <v>43551</v>
      </c>
      <c r="I2810" s="335">
        <v>705</v>
      </c>
    </row>
    <row r="2811" spans="1:9" x14ac:dyDescent="0.3">
      <c r="A2811" s="56">
        <v>477598</v>
      </c>
      <c r="B2811" s="56">
        <v>472589</v>
      </c>
      <c r="C2811" s="56" t="s">
        <v>475</v>
      </c>
      <c r="D2811" s="56" t="s">
        <v>13</v>
      </c>
      <c r="E2811" s="483" t="s">
        <v>2497</v>
      </c>
      <c r="F2811" s="56">
        <v>1703</v>
      </c>
      <c r="G2811" s="401">
        <v>43517</v>
      </c>
      <c r="H2811" s="27">
        <v>43551</v>
      </c>
      <c r="I2811" s="335">
        <v>1670</v>
      </c>
    </row>
    <row r="2812" spans="1:9" x14ac:dyDescent="0.3">
      <c r="A2812" s="9">
        <v>477598</v>
      </c>
      <c r="B2812" s="9">
        <v>472589</v>
      </c>
      <c r="C2812" s="9" t="s">
        <v>475</v>
      </c>
      <c r="D2812" s="9" t="s">
        <v>306</v>
      </c>
      <c r="E2812" s="523">
        <v>1493524</v>
      </c>
      <c r="F2812" s="9">
        <v>111</v>
      </c>
      <c r="G2812" s="11">
        <v>43542</v>
      </c>
      <c r="H2812" s="11">
        <v>43537</v>
      </c>
      <c r="I2812" s="335">
        <v>111</v>
      </c>
    </row>
    <row r="2813" spans="1:9" x14ac:dyDescent="0.3">
      <c r="A2813" s="24">
        <v>477598</v>
      </c>
      <c r="B2813" s="24">
        <v>472589</v>
      </c>
      <c r="C2813" s="24" t="s">
        <v>475</v>
      </c>
      <c r="D2813" s="24" t="s">
        <v>306</v>
      </c>
      <c r="E2813" s="524">
        <v>1500034</v>
      </c>
      <c r="F2813" s="24">
        <v>16</v>
      </c>
      <c r="G2813" s="27">
        <v>43577</v>
      </c>
      <c r="H2813" s="27">
        <v>43570</v>
      </c>
      <c r="I2813" s="286">
        <v>16</v>
      </c>
    </row>
    <row r="2814" spans="1:9" x14ac:dyDescent="0.3">
      <c r="A2814" s="24">
        <v>477598</v>
      </c>
      <c r="B2814" s="24">
        <v>472589</v>
      </c>
      <c r="C2814" s="24" t="s">
        <v>475</v>
      </c>
      <c r="D2814" s="24" t="s">
        <v>481</v>
      </c>
      <c r="E2814" s="524" t="s">
        <v>2498</v>
      </c>
      <c r="F2814" s="24">
        <v>550</v>
      </c>
      <c r="G2814" s="27">
        <v>43580</v>
      </c>
      <c r="H2814" s="27">
        <v>43573</v>
      </c>
      <c r="I2814" s="286">
        <v>550</v>
      </c>
    </row>
    <row r="2815" spans="1:9" x14ac:dyDescent="0.3">
      <c r="A2815" s="24">
        <v>477598</v>
      </c>
      <c r="B2815" s="24">
        <v>472589</v>
      </c>
      <c r="C2815" s="24" t="s">
        <v>475</v>
      </c>
      <c r="D2815" s="24" t="s">
        <v>13</v>
      </c>
      <c r="E2815" s="524" t="s">
        <v>2499</v>
      </c>
      <c r="F2815" s="24">
        <v>1095</v>
      </c>
      <c r="G2815" s="27">
        <v>43573</v>
      </c>
      <c r="H2815" s="27">
        <v>43567</v>
      </c>
      <c r="I2815" s="286">
        <v>1116</v>
      </c>
    </row>
    <row r="2816" spans="1:9" x14ac:dyDescent="0.3">
      <c r="A2816" s="24">
        <v>477598</v>
      </c>
      <c r="B2816" s="24">
        <v>472589</v>
      </c>
      <c r="C2816" s="24" t="s">
        <v>475</v>
      </c>
      <c r="D2816" s="24" t="s">
        <v>13</v>
      </c>
      <c r="E2816" s="524" t="s">
        <v>2500</v>
      </c>
      <c r="F2816" s="24">
        <v>2496</v>
      </c>
      <c r="G2816" s="27">
        <v>43573</v>
      </c>
      <c r="H2816" s="27">
        <v>43567</v>
      </c>
      <c r="I2816" s="286">
        <v>2540</v>
      </c>
    </row>
    <row r="2817" spans="1:9" x14ac:dyDescent="0.3">
      <c r="A2817" s="24">
        <v>477598</v>
      </c>
      <c r="B2817" s="24">
        <v>472589</v>
      </c>
      <c r="C2817" s="24" t="s">
        <v>475</v>
      </c>
      <c r="D2817" s="24" t="s">
        <v>13</v>
      </c>
      <c r="E2817" s="524" t="s">
        <v>2501</v>
      </c>
      <c r="F2817" s="24">
        <v>2033</v>
      </c>
      <c r="G2817" s="27">
        <v>43583</v>
      </c>
      <c r="H2817" s="27">
        <v>43579</v>
      </c>
      <c r="I2817" s="286">
        <v>2020</v>
      </c>
    </row>
    <row r="2818" spans="1:9" x14ac:dyDescent="0.3">
      <c r="A2818" s="24">
        <v>477598</v>
      </c>
      <c r="B2818" s="24">
        <v>472589</v>
      </c>
      <c r="C2818" s="24" t="s">
        <v>475</v>
      </c>
      <c r="D2818" s="24" t="s">
        <v>481</v>
      </c>
      <c r="E2818" s="524" t="s">
        <v>2502</v>
      </c>
      <c r="F2818" s="24">
        <v>139</v>
      </c>
      <c r="G2818" s="27">
        <v>43580</v>
      </c>
      <c r="H2818" s="27">
        <v>43573</v>
      </c>
      <c r="I2818" s="286">
        <v>139</v>
      </c>
    </row>
    <row r="2819" spans="1:9" x14ac:dyDescent="0.3">
      <c r="A2819" s="24">
        <v>477598</v>
      </c>
      <c r="B2819" s="24">
        <v>472589</v>
      </c>
      <c r="C2819" s="24" t="s">
        <v>475</v>
      </c>
      <c r="D2819" s="24" t="s">
        <v>481</v>
      </c>
      <c r="E2819" s="524" t="s">
        <v>2503</v>
      </c>
      <c r="F2819" s="24">
        <v>70</v>
      </c>
      <c r="G2819" s="27">
        <v>43580</v>
      </c>
      <c r="H2819" s="27">
        <v>43573</v>
      </c>
      <c r="I2819" s="286">
        <v>70</v>
      </c>
    </row>
    <row r="2820" spans="1:9" x14ac:dyDescent="0.3">
      <c r="A2820" s="9">
        <v>477598</v>
      </c>
      <c r="B2820" s="9">
        <v>472589</v>
      </c>
      <c r="C2820" s="9" t="s">
        <v>475</v>
      </c>
      <c r="D2820" s="9" t="s">
        <v>13</v>
      </c>
      <c r="E2820" s="523" t="s">
        <v>2504</v>
      </c>
      <c r="F2820" s="9">
        <v>339</v>
      </c>
      <c r="G2820" s="11">
        <v>43545</v>
      </c>
      <c r="H2820" s="11">
        <v>43539</v>
      </c>
      <c r="I2820" s="335">
        <v>332</v>
      </c>
    </row>
    <row r="2821" spans="1:9" x14ac:dyDescent="0.3">
      <c r="A2821" s="24">
        <v>477598</v>
      </c>
      <c r="B2821" s="24">
        <v>472589</v>
      </c>
      <c r="C2821" s="24" t="s">
        <v>475</v>
      </c>
      <c r="D2821" s="24" t="s">
        <v>13</v>
      </c>
      <c r="E2821" s="524" t="s">
        <v>2505</v>
      </c>
      <c r="F2821" s="24">
        <v>385</v>
      </c>
      <c r="G2821" s="27">
        <v>43573</v>
      </c>
      <c r="H2821" s="27">
        <v>43567</v>
      </c>
      <c r="I2821" s="286">
        <v>378</v>
      </c>
    </row>
    <row r="2822" spans="1:9" x14ac:dyDescent="0.3">
      <c r="A2822" s="24">
        <v>477598</v>
      </c>
      <c r="B2822" s="24">
        <v>472589</v>
      </c>
      <c r="C2822" s="24" t="s">
        <v>475</v>
      </c>
      <c r="D2822" s="24" t="s">
        <v>13</v>
      </c>
      <c r="E2822" s="524" t="s">
        <v>2506</v>
      </c>
      <c r="F2822" s="24">
        <v>875</v>
      </c>
      <c r="G2822" s="27">
        <v>43573</v>
      </c>
      <c r="H2822" s="27">
        <v>43567</v>
      </c>
      <c r="I2822" s="286">
        <v>857</v>
      </c>
    </row>
    <row r="2823" spans="1:9" x14ac:dyDescent="0.3">
      <c r="A2823" s="24">
        <v>477598</v>
      </c>
      <c r="B2823" s="24">
        <v>472589</v>
      </c>
      <c r="C2823" s="24" t="s">
        <v>475</v>
      </c>
      <c r="D2823" s="24" t="s">
        <v>13</v>
      </c>
      <c r="E2823" s="524" t="s">
        <v>2507</v>
      </c>
      <c r="F2823" s="24">
        <v>987</v>
      </c>
      <c r="G2823" s="27">
        <v>43583</v>
      </c>
      <c r="H2823" s="27">
        <v>43579</v>
      </c>
      <c r="I2823" s="286">
        <v>1009</v>
      </c>
    </row>
    <row r="2824" spans="1:9" x14ac:dyDescent="0.3">
      <c r="A2824" s="24">
        <v>477598</v>
      </c>
      <c r="B2824" s="24">
        <v>472589</v>
      </c>
      <c r="C2824" s="24" t="s">
        <v>475</v>
      </c>
      <c r="D2824" s="24" t="s">
        <v>13</v>
      </c>
      <c r="E2824" s="524" t="s">
        <v>2508</v>
      </c>
      <c r="F2824" s="24">
        <v>699</v>
      </c>
      <c r="G2824" s="27">
        <v>43583</v>
      </c>
      <c r="H2824" s="27">
        <v>43579</v>
      </c>
      <c r="I2824" s="286">
        <v>713</v>
      </c>
    </row>
    <row r="2825" spans="1:9" x14ac:dyDescent="0.3">
      <c r="A2825" s="9">
        <v>477598</v>
      </c>
      <c r="B2825" s="9">
        <v>472589</v>
      </c>
      <c r="C2825" s="9" t="s">
        <v>475</v>
      </c>
      <c r="D2825" s="9" t="s">
        <v>481</v>
      </c>
      <c r="E2825" s="523" t="s">
        <v>2509</v>
      </c>
      <c r="F2825" s="9">
        <v>234</v>
      </c>
      <c r="G2825" s="11">
        <v>43552</v>
      </c>
      <c r="H2825" s="11">
        <v>43546</v>
      </c>
      <c r="I2825" s="335">
        <v>229</v>
      </c>
    </row>
    <row r="2826" spans="1:9" x14ac:dyDescent="0.3">
      <c r="A2826" s="9">
        <v>477598</v>
      </c>
      <c r="B2826" s="9">
        <v>472589</v>
      </c>
      <c r="C2826" s="9" t="s">
        <v>475</v>
      </c>
      <c r="D2826" s="9" t="s">
        <v>481</v>
      </c>
      <c r="E2826" s="523" t="s">
        <v>2510</v>
      </c>
      <c r="F2826" s="9">
        <v>51</v>
      </c>
      <c r="G2826" s="11">
        <v>43552</v>
      </c>
      <c r="H2826" s="11">
        <v>43546</v>
      </c>
      <c r="I2826" s="335">
        <v>50</v>
      </c>
    </row>
    <row r="2827" spans="1:9" x14ac:dyDescent="0.3">
      <c r="A2827" s="56">
        <v>477598</v>
      </c>
      <c r="B2827" s="56">
        <v>472589</v>
      </c>
      <c r="C2827" s="56" t="s">
        <v>475</v>
      </c>
      <c r="D2827" s="56" t="s">
        <v>13</v>
      </c>
      <c r="E2827" s="525" t="s">
        <v>2511</v>
      </c>
      <c r="F2827" s="56">
        <v>1631</v>
      </c>
      <c r="G2827" s="401">
        <v>43527</v>
      </c>
      <c r="H2827" s="401">
        <v>43523</v>
      </c>
      <c r="I2827" s="515">
        <v>1631</v>
      </c>
    </row>
    <row r="2828" spans="1:9" x14ac:dyDescent="0.3">
      <c r="A2828" s="56">
        <v>477598</v>
      </c>
      <c r="B2828" s="56">
        <v>472589</v>
      </c>
      <c r="C2828" s="56" t="s">
        <v>475</v>
      </c>
      <c r="D2828" s="56" t="s">
        <v>13</v>
      </c>
      <c r="E2828" s="525" t="s">
        <v>2512</v>
      </c>
      <c r="F2828" s="56">
        <v>1091</v>
      </c>
      <c r="G2828" s="401">
        <v>43527</v>
      </c>
      <c r="H2828" s="401">
        <v>43523</v>
      </c>
      <c r="I2828" s="515">
        <v>1091</v>
      </c>
    </row>
    <row r="2829" spans="1:9" x14ac:dyDescent="0.3">
      <c r="A2829" s="24">
        <v>477598</v>
      </c>
      <c r="B2829" s="24">
        <v>472589</v>
      </c>
      <c r="C2829" s="24" t="s">
        <v>475</v>
      </c>
      <c r="D2829" s="24" t="s">
        <v>481</v>
      </c>
      <c r="E2829" s="524" t="s">
        <v>2513</v>
      </c>
      <c r="F2829" s="24">
        <v>246</v>
      </c>
      <c r="G2829" s="27">
        <v>43580</v>
      </c>
      <c r="H2829" s="27">
        <v>43573</v>
      </c>
      <c r="I2829" s="286">
        <v>246</v>
      </c>
    </row>
    <row r="2830" spans="1:9" x14ac:dyDescent="0.3">
      <c r="A2830" s="9">
        <v>477598</v>
      </c>
      <c r="B2830" s="9">
        <v>472589</v>
      </c>
      <c r="C2830" s="9" t="s">
        <v>475</v>
      </c>
      <c r="D2830" s="9" t="s">
        <v>13</v>
      </c>
      <c r="E2830" s="523" t="s">
        <v>2514</v>
      </c>
      <c r="F2830" s="9">
        <v>759</v>
      </c>
      <c r="G2830" s="11">
        <v>43545</v>
      </c>
      <c r="H2830" s="11">
        <v>43539</v>
      </c>
      <c r="I2830" s="335">
        <v>744</v>
      </c>
    </row>
    <row r="2831" spans="1:9" x14ac:dyDescent="0.3">
      <c r="A2831" s="24">
        <v>477598</v>
      </c>
      <c r="B2831" s="24">
        <v>472589</v>
      </c>
      <c r="C2831" s="24" t="s">
        <v>475</v>
      </c>
      <c r="D2831" s="24" t="s">
        <v>13</v>
      </c>
      <c r="E2831" s="524" t="s">
        <v>2515</v>
      </c>
      <c r="F2831" s="24">
        <v>855</v>
      </c>
      <c r="G2831" s="27">
        <v>43555</v>
      </c>
      <c r="H2831" s="27">
        <v>43551</v>
      </c>
      <c r="I2831" s="335">
        <v>838</v>
      </c>
    </row>
    <row r="2832" spans="1:9" x14ac:dyDescent="0.3">
      <c r="A2832" s="24">
        <v>477598</v>
      </c>
      <c r="B2832" s="24">
        <v>472589</v>
      </c>
      <c r="C2832" s="24" t="s">
        <v>475</v>
      </c>
      <c r="D2832" s="24" t="s">
        <v>13</v>
      </c>
      <c r="E2832" s="524" t="s">
        <v>2516</v>
      </c>
      <c r="F2832" s="24">
        <v>608</v>
      </c>
      <c r="G2832" s="27">
        <v>43555</v>
      </c>
      <c r="H2832" s="27">
        <v>43551</v>
      </c>
      <c r="I2832" s="335">
        <v>595</v>
      </c>
    </row>
    <row r="2833" spans="1:9" x14ac:dyDescent="0.3">
      <c r="A2833" s="9">
        <v>477598</v>
      </c>
      <c r="B2833" s="9">
        <v>472589</v>
      </c>
      <c r="C2833" s="9" t="s">
        <v>475</v>
      </c>
      <c r="D2833" s="9" t="s">
        <v>481</v>
      </c>
      <c r="E2833" s="523" t="s">
        <v>2517</v>
      </c>
      <c r="F2833" s="9">
        <v>123</v>
      </c>
      <c r="G2833" s="11">
        <v>43552</v>
      </c>
      <c r="H2833" s="11">
        <v>43546</v>
      </c>
      <c r="I2833" s="335">
        <v>120</v>
      </c>
    </row>
    <row r="2834" spans="1:9" x14ac:dyDescent="0.3">
      <c r="A2834" s="56">
        <v>477598</v>
      </c>
      <c r="B2834" s="56">
        <v>472589</v>
      </c>
      <c r="C2834" s="56" t="s">
        <v>475</v>
      </c>
      <c r="D2834" s="56" t="s">
        <v>13</v>
      </c>
      <c r="E2834" s="526" t="s">
        <v>2518</v>
      </c>
      <c r="F2834" s="56">
        <v>2119</v>
      </c>
      <c r="G2834" s="401">
        <v>43527</v>
      </c>
      <c r="H2834" s="401">
        <v>43523</v>
      </c>
      <c r="I2834" s="515">
        <v>2119</v>
      </c>
    </row>
    <row r="2835" spans="1:9" x14ac:dyDescent="0.3">
      <c r="A2835" s="466">
        <v>477598</v>
      </c>
      <c r="B2835" s="56">
        <v>472589</v>
      </c>
      <c r="C2835" s="56" t="s">
        <v>475</v>
      </c>
      <c r="D2835" s="56" t="s">
        <v>13</v>
      </c>
      <c r="E2835" s="483" t="s">
        <v>2519</v>
      </c>
      <c r="F2835" s="56">
        <v>1342</v>
      </c>
      <c r="G2835" s="401">
        <v>43527</v>
      </c>
      <c r="H2835" s="401">
        <v>43554</v>
      </c>
      <c r="I2835" s="515">
        <v>1313</v>
      </c>
    </row>
    <row r="2836" spans="1:9" x14ac:dyDescent="0.3">
      <c r="A2836" s="48">
        <v>477598</v>
      </c>
      <c r="B2836" s="48">
        <v>472589</v>
      </c>
      <c r="C2836" s="48" t="s">
        <v>475</v>
      </c>
      <c r="D2836" s="48" t="s">
        <v>19</v>
      </c>
      <c r="E2836" s="50" t="s">
        <v>2520</v>
      </c>
      <c r="F2836" s="48">
        <v>42</v>
      </c>
      <c r="G2836" s="51">
        <v>43522</v>
      </c>
      <c r="H2836" s="11">
        <v>43516</v>
      </c>
      <c r="I2836" s="335">
        <v>42</v>
      </c>
    </row>
    <row r="2837" spans="1:9" x14ac:dyDescent="0.3">
      <c r="A2837" s="42">
        <v>477598</v>
      </c>
      <c r="B2837" s="42">
        <v>472589</v>
      </c>
      <c r="C2837" s="42" t="s">
        <v>475</v>
      </c>
      <c r="D2837" s="42" t="s">
        <v>19</v>
      </c>
      <c r="E2837" s="83" t="s">
        <v>2521</v>
      </c>
      <c r="F2837" s="42">
        <v>1300</v>
      </c>
      <c r="G2837" s="44">
        <v>43522</v>
      </c>
      <c r="H2837" s="11">
        <v>43516</v>
      </c>
      <c r="I2837" s="335">
        <v>1300</v>
      </c>
    </row>
    <row r="2838" spans="1:9" x14ac:dyDescent="0.3">
      <c r="A2838" s="24">
        <v>432735</v>
      </c>
      <c r="B2838" s="24">
        <v>425499</v>
      </c>
      <c r="C2838" s="24" t="s">
        <v>475</v>
      </c>
      <c r="D2838" s="24" t="s">
        <v>13</v>
      </c>
      <c r="E2838" s="323" t="s">
        <v>2522</v>
      </c>
      <c r="F2838" s="24">
        <v>280</v>
      </c>
      <c r="G2838" s="27">
        <v>43517</v>
      </c>
      <c r="H2838" s="27">
        <v>43511</v>
      </c>
      <c r="I2838" s="286">
        <v>271</v>
      </c>
    </row>
    <row r="2839" spans="1:9" x14ac:dyDescent="0.3">
      <c r="A2839" s="9">
        <v>432735</v>
      </c>
      <c r="B2839" s="9">
        <v>425499</v>
      </c>
      <c r="C2839" s="9" t="s">
        <v>475</v>
      </c>
      <c r="D2839" s="9" t="s">
        <v>13</v>
      </c>
      <c r="E2839" s="509" t="s">
        <v>2523</v>
      </c>
      <c r="F2839" s="9">
        <v>183</v>
      </c>
      <c r="G2839" s="11">
        <v>43545</v>
      </c>
      <c r="H2839" s="11">
        <v>43539</v>
      </c>
      <c r="I2839" s="335">
        <v>183</v>
      </c>
    </row>
    <row r="2840" spans="1:9" x14ac:dyDescent="0.3">
      <c r="A2840" s="9">
        <v>432735</v>
      </c>
      <c r="B2840" s="9">
        <v>425499</v>
      </c>
      <c r="C2840" s="9" t="s">
        <v>475</v>
      </c>
      <c r="D2840" s="9" t="s">
        <v>481</v>
      </c>
      <c r="E2840" s="509" t="s">
        <v>2524</v>
      </c>
      <c r="F2840" s="9">
        <v>50</v>
      </c>
      <c r="G2840" s="11">
        <v>43552</v>
      </c>
      <c r="H2840" s="11">
        <v>43546</v>
      </c>
      <c r="I2840" s="335">
        <v>50</v>
      </c>
    </row>
    <row r="2841" spans="1:9" x14ac:dyDescent="0.3">
      <c r="A2841" s="24">
        <v>354192</v>
      </c>
      <c r="B2841" s="24">
        <v>470958</v>
      </c>
      <c r="C2841" s="24" t="s">
        <v>503</v>
      </c>
      <c r="D2841" s="24" t="s">
        <v>19</v>
      </c>
      <c r="E2841" s="513">
        <v>1500666</v>
      </c>
      <c r="F2841" s="527">
        <v>32</v>
      </c>
      <c r="G2841" s="27">
        <v>43522</v>
      </c>
      <c r="H2841" s="27">
        <v>43523</v>
      </c>
      <c r="I2841" s="286">
        <v>32</v>
      </c>
    </row>
    <row r="2842" spans="1:9" x14ac:dyDescent="0.3">
      <c r="A2842" s="24">
        <v>354192</v>
      </c>
      <c r="B2842" s="24">
        <v>470958</v>
      </c>
      <c r="C2842" s="24" t="s">
        <v>503</v>
      </c>
      <c r="D2842" s="24" t="s">
        <v>481</v>
      </c>
      <c r="E2842" s="513" t="s">
        <v>2525</v>
      </c>
      <c r="F2842" s="527">
        <v>33</v>
      </c>
      <c r="G2842" s="27">
        <v>43517</v>
      </c>
      <c r="H2842" s="27">
        <v>43511</v>
      </c>
      <c r="I2842" s="286">
        <v>33</v>
      </c>
    </row>
    <row r="2843" spans="1:9" x14ac:dyDescent="0.3">
      <c r="A2843" s="24">
        <v>354192</v>
      </c>
      <c r="B2843" s="24">
        <v>470958</v>
      </c>
      <c r="C2843" s="24" t="s">
        <v>503</v>
      </c>
      <c r="D2843" s="24" t="s">
        <v>13</v>
      </c>
      <c r="E2843" s="513" t="s">
        <v>2526</v>
      </c>
      <c r="F2843" s="527">
        <v>231</v>
      </c>
      <c r="G2843" s="27">
        <v>43517</v>
      </c>
      <c r="H2843" s="27">
        <v>43511</v>
      </c>
      <c r="I2843" s="286">
        <v>231</v>
      </c>
    </row>
    <row r="2844" spans="1:9" x14ac:dyDescent="0.3">
      <c r="A2844" s="24">
        <v>354192</v>
      </c>
      <c r="B2844" s="24">
        <v>470958</v>
      </c>
      <c r="C2844" s="24" t="s">
        <v>503</v>
      </c>
      <c r="D2844" s="24" t="s">
        <v>481</v>
      </c>
      <c r="E2844" s="513" t="s">
        <v>2527</v>
      </c>
      <c r="F2844" s="527">
        <v>495</v>
      </c>
      <c r="G2844" s="27">
        <v>43517</v>
      </c>
      <c r="H2844" s="27">
        <v>43511</v>
      </c>
      <c r="I2844" s="286">
        <v>495</v>
      </c>
    </row>
    <row r="2845" spans="1:9" x14ac:dyDescent="0.3">
      <c r="A2845" s="24">
        <v>354192</v>
      </c>
      <c r="B2845" s="24">
        <v>470958</v>
      </c>
      <c r="C2845" s="24" t="s">
        <v>503</v>
      </c>
      <c r="D2845" s="24" t="s">
        <v>13</v>
      </c>
      <c r="E2845" s="513" t="s">
        <v>2528</v>
      </c>
      <c r="F2845" s="527">
        <v>527</v>
      </c>
      <c r="G2845" s="27">
        <v>43517</v>
      </c>
      <c r="H2845" s="27">
        <v>43511</v>
      </c>
      <c r="I2845" s="286">
        <v>527</v>
      </c>
    </row>
    <row r="2846" spans="1:9" x14ac:dyDescent="0.3">
      <c r="A2846" s="9">
        <v>354192</v>
      </c>
      <c r="B2846" s="9">
        <v>470958</v>
      </c>
      <c r="C2846" s="9" t="s">
        <v>503</v>
      </c>
      <c r="D2846" s="9" t="s">
        <v>306</v>
      </c>
      <c r="E2846" s="509">
        <v>1493544</v>
      </c>
      <c r="F2846" s="528">
        <v>30</v>
      </c>
      <c r="G2846" s="11">
        <v>43542</v>
      </c>
      <c r="H2846" s="11">
        <v>43537</v>
      </c>
      <c r="I2846" s="286">
        <v>30</v>
      </c>
    </row>
    <row r="2847" spans="1:9" x14ac:dyDescent="0.3">
      <c r="A2847" s="24">
        <v>354192</v>
      </c>
      <c r="B2847" s="24">
        <v>470958</v>
      </c>
      <c r="C2847" s="24" t="s">
        <v>503</v>
      </c>
      <c r="D2847" s="24" t="s">
        <v>306</v>
      </c>
      <c r="E2847" s="513">
        <v>1493545</v>
      </c>
      <c r="F2847" s="527">
        <v>35</v>
      </c>
      <c r="G2847" s="27">
        <v>43563</v>
      </c>
      <c r="H2847" s="27">
        <v>43557</v>
      </c>
      <c r="I2847" s="286">
        <v>35</v>
      </c>
    </row>
    <row r="2848" spans="1:9" x14ac:dyDescent="0.3">
      <c r="A2848" s="9">
        <v>354192</v>
      </c>
      <c r="B2848" s="9">
        <v>470958</v>
      </c>
      <c r="C2848" s="9" t="s">
        <v>503</v>
      </c>
      <c r="D2848" s="9" t="s">
        <v>13</v>
      </c>
      <c r="E2848" s="509" t="s">
        <v>2529</v>
      </c>
      <c r="F2848" s="528">
        <v>22</v>
      </c>
      <c r="G2848" s="11">
        <v>43538</v>
      </c>
      <c r="H2848" s="11">
        <v>43532</v>
      </c>
      <c r="I2848" s="286">
        <v>23</v>
      </c>
    </row>
    <row r="2849" spans="1:9" x14ac:dyDescent="0.3">
      <c r="A2849" s="9">
        <v>354192</v>
      </c>
      <c r="B2849" s="9">
        <v>470958</v>
      </c>
      <c r="C2849" s="9" t="s">
        <v>503</v>
      </c>
      <c r="D2849" s="9" t="s">
        <v>13</v>
      </c>
      <c r="E2849" s="509" t="s">
        <v>2530</v>
      </c>
      <c r="F2849" s="528">
        <v>67</v>
      </c>
      <c r="G2849" s="11">
        <v>43548</v>
      </c>
      <c r="H2849" s="11">
        <v>43544</v>
      </c>
      <c r="I2849" s="286">
        <v>70</v>
      </c>
    </row>
    <row r="2850" spans="1:9" x14ac:dyDescent="0.3">
      <c r="A2850" s="9">
        <v>354192</v>
      </c>
      <c r="B2850" s="9">
        <v>470958</v>
      </c>
      <c r="C2850" s="9" t="s">
        <v>503</v>
      </c>
      <c r="D2850" s="9" t="s">
        <v>13</v>
      </c>
      <c r="E2850" s="509" t="s">
        <v>2531</v>
      </c>
      <c r="F2850" s="528">
        <v>90</v>
      </c>
      <c r="G2850" s="11">
        <v>43548</v>
      </c>
      <c r="H2850" s="11">
        <v>43544</v>
      </c>
      <c r="I2850" s="286">
        <v>92</v>
      </c>
    </row>
    <row r="2851" spans="1:9" x14ac:dyDescent="0.3">
      <c r="A2851" s="9">
        <v>354192</v>
      </c>
      <c r="B2851" s="9">
        <v>470958</v>
      </c>
      <c r="C2851" s="9" t="s">
        <v>503</v>
      </c>
      <c r="D2851" s="9" t="s">
        <v>13</v>
      </c>
      <c r="E2851" s="509" t="s">
        <v>2532</v>
      </c>
      <c r="F2851" s="528">
        <v>249</v>
      </c>
      <c r="G2851" s="11">
        <v>43538</v>
      </c>
      <c r="H2851" s="11">
        <v>43532</v>
      </c>
      <c r="I2851" s="286">
        <v>261</v>
      </c>
    </row>
    <row r="2852" spans="1:9" x14ac:dyDescent="0.3">
      <c r="A2852" s="9">
        <v>354192</v>
      </c>
      <c r="B2852" s="9">
        <v>470958</v>
      </c>
      <c r="C2852" s="9" t="s">
        <v>503</v>
      </c>
      <c r="D2852" s="9" t="s">
        <v>481</v>
      </c>
      <c r="E2852" s="509" t="s">
        <v>2533</v>
      </c>
      <c r="F2852" s="528">
        <v>37</v>
      </c>
      <c r="G2852" s="11">
        <v>43545</v>
      </c>
      <c r="H2852" s="11">
        <v>43539</v>
      </c>
      <c r="I2852" s="286">
        <v>37</v>
      </c>
    </row>
    <row r="2853" spans="1:9" x14ac:dyDescent="0.3">
      <c r="A2853" s="9">
        <v>354192</v>
      </c>
      <c r="B2853" s="9">
        <v>470958</v>
      </c>
      <c r="C2853" s="9" t="s">
        <v>503</v>
      </c>
      <c r="D2853" s="9" t="s">
        <v>481</v>
      </c>
      <c r="E2853" s="509" t="s">
        <v>2534</v>
      </c>
      <c r="F2853" s="528">
        <v>77</v>
      </c>
      <c r="G2853" s="11">
        <v>43545</v>
      </c>
      <c r="H2853" s="11">
        <v>43539</v>
      </c>
      <c r="I2853" s="286">
        <v>78</v>
      </c>
    </row>
    <row r="2854" spans="1:9" x14ac:dyDescent="0.3">
      <c r="A2854" s="24">
        <v>354192</v>
      </c>
      <c r="B2854" s="24">
        <v>470958</v>
      </c>
      <c r="C2854" s="24" t="s">
        <v>503</v>
      </c>
      <c r="D2854" s="24" t="s">
        <v>13</v>
      </c>
      <c r="E2854" s="513" t="s">
        <v>2535</v>
      </c>
      <c r="F2854" s="527">
        <v>61</v>
      </c>
      <c r="G2854" s="27">
        <v>43566</v>
      </c>
      <c r="H2854" s="27">
        <v>43560</v>
      </c>
      <c r="I2854" s="286">
        <v>64</v>
      </c>
    </row>
    <row r="2855" spans="1:9" x14ac:dyDescent="0.3">
      <c r="A2855" s="9">
        <v>354192</v>
      </c>
      <c r="B2855" s="9">
        <v>470958</v>
      </c>
      <c r="C2855" s="9" t="s">
        <v>503</v>
      </c>
      <c r="D2855" s="9" t="s">
        <v>481</v>
      </c>
      <c r="E2855" s="509" t="s">
        <v>2536</v>
      </c>
      <c r="F2855" s="528">
        <v>223</v>
      </c>
      <c r="G2855" s="11">
        <v>43552</v>
      </c>
      <c r="H2855" s="11">
        <v>43546</v>
      </c>
      <c r="I2855" s="286">
        <v>223</v>
      </c>
    </row>
    <row r="2856" spans="1:9" x14ac:dyDescent="0.3">
      <c r="A2856" s="24">
        <v>354192</v>
      </c>
      <c r="B2856" s="24">
        <v>470958</v>
      </c>
      <c r="C2856" s="24" t="s">
        <v>503</v>
      </c>
      <c r="D2856" s="24" t="s">
        <v>13</v>
      </c>
      <c r="E2856" s="513" t="s">
        <v>2537</v>
      </c>
      <c r="F2856" s="527">
        <v>106</v>
      </c>
      <c r="G2856" s="27">
        <v>43573</v>
      </c>
      <c r="H2856" s="27">
        <v>43567</v>
      </c>
      <c r="I2856" s="286">
        <v>106</v>
      </c>
    </row>
    <row r="2857" spans="1:9" x14ac:dyDescent="0.3">
      <c r="A2857" s="24">
        <v>354192</v>
      </c>
      <c r="B2857" s="24">
        <v>470958</v>
      </c>
      <c r="C2857" s="24" t="s">
        <v>503</v>
      </c>
      <c r="D2857" s="24" t="s">
        <v>13</v>
      </c>
      <c r="E2857" s="513" t="s">
        <v>2538</v>
      </c>
      <c r="F2857" s="527">
        <v>123</v>
      </c>
      <c r="G2857" s="27">
        <v>43583</v>
      </c>
      <c r="H2857" s="27">
        <v>43579</v>
      </c>
      <c r="I2857" s="286">
        <v>123</v>
      </c>
    </row>
    <row r="2858" spans="1:9" x14ac:dyDescent="0.3">
      <c r="A2858" s="24">
        <v>354192</v>
      </c>
      <c r="B2858" s="24">
        <v>470958</v>
      </c>
      <c r="C2858" s="24" t="s">
        <v>503</v>
      </c>
      <c r="D2858" s="24" t="s">
        <v>13</v>
      </c>
      <c r="E2858" s="513" t="s">
        <v>2539</v>
      </c>
      <c r="F2858" s="527">
        <v>167</v>
      </c>
      <c r="G2858" s="27">
        <v>43583</v>
      </c>
      <c r="H2858" s="27">
        <v>43579</v>
      </c>
      <c r="I2858" s="286">
        <v>167</v>
      </c>
    </row>
    <row r="2859" spans="1:9" x14ac:dyDescent="0.3">
      <c r="A2859" s="9">
        <v>354192</v>
      </c>
      <c r="B2859" s="9">
        <v>470958</v>
      </c>
      <c r="C2859" s="9" t="s">
        <v>503</v>
      </c>
      <c r="D2859" s="9" t="s">
        <v>13</v>
      </c>
      <c r="E2859" s="509" t="s">
        <v>2540</v>
      </c>
      <c r="F2859" s="528">
        <v>240</v>
      </c>
      <c r="G2859" s="11">
        <v>43545</v>
      </c>
      <c r="H2859" s="11">
        <v>43539</v>
      </c>
      <c r="I2859" s="286">
        <v>240</v>
      </c>
    </row>
    <row r="2860" spans="1:9" x14ac:dyDescent="0.3">
      <c r="A2860" s="24">
        <v>354192</v>
      </c>
      <c r="B2860" s="24">
        <v>470958</v>
      </c>
      <c r="C2860" s="24" t="s">
        <v>503</v>
      </c>
      <c r="D2860" s="24" t="s">
        <v>13</v>
      </c>
      <c r="E2860" s="513" t="s">
        <v>2541</v>
      </c>
      <c r="F2860" s="527">
        <v>288</v>
      </c>
      <c r="G2860" s="27">
        <v>43555</v>
      </c>
      <c r="H2860" s="27">
        <v>43551</v>
      </c>
      <c r="I2860" s="286">
        <v>288</v>
      </c>
    </row>
    <row r="2861" spans="1:9" x14ac:dyDescent="0.3">
      <c r="A2861" s="24">
        <v>354192</v>
      </c>
      <c r="B2861" s="24">
        <v>470958</v>
      </c>
      <c r="C2861" s="24" t="s">
        <v>503</v>
      </c>
      <c r="D2861" s="24" t="s">
        <v>13</v>
      </c>
      <c r="E2861" s="513" t="s">
        <v>2542</v>
      </c>
      <c r="F2861" s="527">
        <v>323</v>
      </c>
      <c r="G2861" s="27">
        <v>43555</v>
      </c>
      <c r="H2861" s="27">
        <v>43551</v>
      </c>
      <c r="I2861" s="286">
        <v>323</v>
      </c>
    </row>
    <row r="2862" spans="1:9" x14ac:dyDescent="0.3">
      <c r="A2862" s="24">
        <v>354192</v>
      </c>
      <c r="B2862" s="24">
        <v>470958</v>
      </c>
      <c r="C2862" s="24" t="s">
        <v>503</v>
      </c>
      <c r="D2862" s="24" t="s">
        <v>13</v>
      </c>
      <c r="E2862" s="513" t="s">
        <v>2543</v>
      </c>
      <c r="F2862" s="527">
        <v>642</v>
      </c>
      <c r="G2862" s="27">
        <v>43527</v>
      </c>
      <c r="H2862" s="27">
        <v>43523</v>
      </c>
      <c r="I2862" s="286">
        <v>642</v>
      </c>
    </row>
    <row r="2863" spans="1:9" x14ac:dyDescent="0.3">
      <c r="A2863" s="24">
        <v>354192</v>
      </c>
      <c r="B2863" s="24">
        <v>470958</v>
      </c>
      <c r="C2863" s="24" t="s">
        <v>503</v>
      </c>
      <c r="D2863" s="24" t="s">
        <v>13</v>
      </c>
      <c r="E2863" s="513" t="s">
        <v>2544</v>
      </c>
      <c r="F2863" s="527">
        <v>723</v>
      </c>
      <c r="G2863" s="27">
        <v>43527</v>
      </c>
      <c r="H2863" s="27">
        <v>43523</v>
      </c>
      <c r="I2863" s="286">
        <v>723</v>
      </c>
    </row>
    <row r="2864" spans="1:9" x14ac:dyDescent="0.3">
      <c r="A2864" s="24">
        <v>354192</v>
      </c>
      <c r="B2864" s="24">
        <v>470958</v>
      </c>
      <c r="C2864" s="24" t="s">
        <v>503</v>
      </c>
      <c r="D2864" s="24" t="s">
        <v>481</v>
      </c>
      <c r="E2864" s="513" t="s">
        <v>2545</v>
      </c>
      <c r="F2864" s="527">
        <v>91</v>
      </c>
      <c r="G2864" s="27">
        <v>43580</v>
      </c>
      <c r="H2864" s="27">
        <v>43573</v>
      </c>
      <c r="I2864" s="286">
        <v>91</v>
      </c>
    </row>
    <row r="2865" spans="1:9" x14ac:dyDescent="0.3">
      <c r="A2865" s="24">
        <v>354192</v>
      </c>
      <c r="B2865" s="24">
        <v>470959</v>
      </c>
      <c r="C2865" s="24" t="s">
        <v>503</v>
      </c>
      <c r="D2865" s="24" t="s">
        <v>481</v>
      </c>
      <c r="E2865" s="513" t="s">
        <v>2546</v>
      </c>
      <c r="F2865" s="527">
        <v>30</v>
      </c>
      <c r="G2865" s="27">
        <v>43517</v>
      </c>
      <c r="H2865" s="27">
        <v>43511</v>
      </c>
      <c r="I2865" s="286">
        <v>30</v>
      </c>
    </row>
    <row r="2866" spans="1:9" x14ac:dyDescent="0.3">
      <c r="A2866" s="24">
        <v>354192</v>
      </c>
      <c r="B2866" s="24">
        <v>470959</v>
      </c>
      <c r="C2866" s="24" t="s">
        <v>503</v>
      </c>
      <c r="D2866" s="24" t="s">
        <v>13</v>
      </c>
      <c r="E2866" s="513" t="s">
        <v>2547</v>
      </c>
      <c r="F2866" s="527">
        <v>286</v>
      </c>
      <c r="G2866" s="27">
        <v>43517</v>
      </c>
      <c r="H2866" s="27">
        <v>43511</v>
      </c>
      <c r="I2866" s="286">
        <v>286</v>
      </c>
    </row>
    <row r="2867" spans="1:9" x14ac:dyDescent="0.3">
      <c r="A2867" s="24">
        <v>354192</v>
      </c>
      <c r="B2867" s="24">
        <v>470959</v>
      </c>
      <c r="C2867" s="24" t="s">
        <v>503</v>
      </c>
      <c r="D2867" s="24" t="s">
        <v>13</v>
      </c>
      <c r="E2867" s="513" t="s">
        <v>2548</v>
      </c>
      <c r="F2867" s="527">
        <v>60</v>
      </c>
      <c r="G2867" s="27">
        <v>43517</v>
      </c>
      <c r="H2867" s="27">
        <v>43511</v>
      </c>
      <c r="I2867" s="286">
        <v>60</v>
      </c>
    </row>
    <row r="2868" spans="1:9" x14ac:dyDescent="0.3">
      <c r="A2868" s="24">
        <v>354192</v>
      </c>
      <c r="B2868" s="24">
        <v>470959</v>
      </c>
      <c r="C2868" s="24" t="s">
        <v>503</v>
      </c>
      <c r="D2868" s="24" t="s">
        <v>481</v>
      </c>
      <c r="E2868" s="513" t="s">
        <v>2549</v>
      </c>
      <c r="F2868" s="527">
        <v>137</v>
      </c>
      <c r="G2868" s="27">
        <v>43517</v>
      </c>
      <c r="H2868" s="27">
        <v>43511</v>
      </c>
      <c r="I2868" s="286">
        <v>137</v>
      </c>
    </row>
    <row r="2869" spans="1:9" x14ac:dyDescent="0.3">
      <c r="A2869" s="24">
        <v>354192</v>
      </c>
      <c r="B2869" s="24">
        <v>470959</v>
      </c>
      <c r="C2869" s="24" t="s">
        <v>503</v>
      </c>
      <c r="D2869" s="24" t="s">
        <v>13</v>
      </c>
      <c r="E2869" s="513" t="s">
        <v>2550</v>
      </c>
      <c r="F2869" s="527">
        <v>385</v>
      </c>
      <c r="G2869" s="27">
        <v>43527</v>
      </c>
      <c r="H2869" s="27">
        <v>43523</v>
      </c>
      <c r="I2869" s="286">
        <v>385</v>
      </c>
    </row>
    <row r="2870" spans="1:9" x14ac:dyDescent="0.3">
      <c r="A2870" s="24">
        <v>354192</v>
      </c>
      <c r="B2870" s="24">
        <v>470959</v>
      </c>
      <c r="C2870" s="24" t="s">
        <v>503</v>
      </c>
      <c r="D2870" s="24" t="s">
        <v>13</v>
      </c>
      <c r="E2870" s="513" t="s">
        <v>2551</v>
      </c>
      <c r="F2870" s="527">
        <v>398</v>
      </c>
      <c r="G2870" s="27">
        <v>43527</v>
      </c>
      <c r="H2870" s="27">
        <v>43523</v>
      </c>
      <c r="I2870" s="286">
        <v>399</v>
      </c>
    </row>
    <row r="2871" spans="1:9" x14ac:dyDescent="0.3">
      <c r="A2871" s="9">
        <v>354192</v>
      </c>
      <c r="B2871" s="9">
        <v>472618</v>
      </c>
      <c r="C2871" s="9" t="s">
        <v>475</v>
      </c>
      <c r="D2871" s="9" t="s">
        <v>306</v>
      </c>
      <c r="E2871" s="509">
        <v>1500041</v>
      </c>
      <c r="F2871" s="9">
        <v>335</v>
      </c>
      <c r="G2871" s="11">
        <v>43521</v>
      </c>
      <c r="H2871" s="11">
        <v>43516</v>
      </c>
      <c r="I2871" s="286">
        <v>335</v>
      </c>
    </row>
    <row r="2872" spans="1:9" x14ac:dyDescent="0.3">
      <c r="A2872" s="24">
        <v>354192</v>
      </c>
      <c r="B2872" s="24">
        <v>472618</v>
      </c>
      <c r="C2872" s="24" t="s">
        <v>475</v>
      </c>
      <c r="D2872" s="24" t="s">
        <v>481</v>
      </c>
      <c r="E2872" s="513" t="s">
        <v>2552</v>
      </c>
      <c r="F2872" s="24">
        <v>319</v>
      </c>
      <c r="G2872" s="27">
        <v>43517</v>
      </c>
      <c r="H2872" s="27">
        <v>43511</v>
      </c>
      <c r="I2872" s="286">
        <v>324</v>
      </c>
    </row>
    <row r="2873" spans="1:9" x14ac:dyDescent="0.3">
      <c r="A2873" s="24">
        <v>354192</v>
      </c>
      <c r="B2873" s="24">
        <v>472618</v>
      </c>
      <c r="C2873" s="24" t="s">
        <v>475</v>
      </c>
      <c r="D2873" s="24" t="s">
        <v>13</v>
      </c>
      <c r="E2873" s="513" t="s">
        <v>2553</v>
      </c>
      <c r="F2873" s="24">
        <v>1927</v>
      </c>
      <c r="G2873" s="27">
        <v>43517</v>
      </c>
      <c r="H2873" s="27">
        <v>43511</v>
      </c>
      <c r="I2873" s="286">
        <v>1956</v>
      </c>
    </row>
    <row r="2874" spans="1:9" x14ac:dyDescent="0.3">
      <c r="A2874" s="24">
        <v>354192</v>
      </c>
      <c r="B2874" s="24">
        <v>472618</v>
      </c>
      <c r="C2874" s="24" t="s">
        <v>475</v>
      </c>
      <c r="D2874" s="24" t="s">
        <v>481</v>
      </c>
      <c r="E2874" s="513" t="s">
        <v>2554</v>
      </c>
      <c r="F2874" s="24">
        <v>157</v>
      </c>
      <c r="G2874" s="27">
        <v>43517</v>
      </c>
      <c r="H2874" s="27">
        <v>43511</v>
      </c>
      <c r="I2874" s="286">
        <v>159</v>
      </c>
    </row>
    <row r="2875" spans="1:9" x14ac:dyDescent="0.3">
      <c r="A2875" s="24">
        <v>354192</v>
      </c>
      <c r="B2875" s="24">
        <v>472618</v>
      </c>
      <c r="C2875" s="24" t="s">
        <v>475</v>
      </c>
      <c r="D2875" s="24" t="s">
        <v>13</v>
      </c>
      <c r="E2875" s="513" t="s">
        <v>2555</v>
      </c>
      <c r="F2875" s="24">
        <v>1546</v>
      </c>
      <c r="G2875" s="27">
        <v>43517</v>
      </c>
      <c r="H2875" s="27">
        <v>43511</v>
      </c>
      <c r="I2875" s="286">
        <v>1560</v>
      </c>
    </row>
    <row r="2876" spans="1:9" x14ac:dyDescent="0.3">
      <c r="A2876" s="9">
        <v>354192</v>
      </c>
      <c r="B2876" s="9">
        <v>472618</v>
      </c>
      <c r="C2876" s="9" t="s">
        <v>475</v>
      </c>
      <c r="D2876" s="9" t="s">
        <v>306</v>
      </c>
      <c r="E2876" s="463">
        <v>1493531</v>
      </c>
      <c r="F2876" s="9">
        <v>130</v>
      </c>
      <c r="G2876" s="11">
        <v>43542</v>
      </c>
      <c r="H2876" s="11">
        <v>43537</v>
      </c>
      <c r="I2876" s="286">
        <v>130</v>
      </c>
    </row>
    <row r="2877" spans="1:9" x14ac:dyDescent="0.3">
      <c r="A2877" s="24">
        <v>354192</v>
      </c>
      <c r="B2877" s="24">
        <v>472618</v>
      </c>
      <c r="C2877" s="24" t="s">
        <v>475</v>
      </c>
      <c r="D2877" s="24" t="s">
        <v>306</v>
      </c>
      <c r="E2877" s="513">
        <v>1493532</v>
      </c>
      <c r="F2877" s="24">
        <v>120</v>
      </c>
      <c r="G2877" s="27">
        <v>43563</v>
      </c>
      <c r="H2877" s="27">
        <v>43557</v>
      </c>
      <c r="I2877" s="286">
        <v>120</v>
      </c>
    </row>
    <row r="2878" spans="1:9" x14ac:dyDescent="0.3">
      <c r="A2878" s="24">
        <v>354192</v>
      </c>
      <c r="B2878" s="24">
        <v>472618</v>
      </c>
      <c r="C2878" s="24" t="s">
        <v>475</v>
      </c>
      <c r="D2878" s="24" t="s">
        <v>306</v>
      </c>
      <c r="E2878" s="513">
        <v>1500039</v>
      </c>
      <c r="F2878" s="24">
        <v>286</v>
      </c>
      <c r="G2878" s="27">
        <v>43577</v>
      </c>
      <c r="H2878" s="27">
        <v>43573</v>
      </c>
      <c r="I2878" s="286">
        <v>286</v>
      </c>
    </row>
    <row r="2879" spans="1:9" x14ac:dyDescent="0.3">
      <c r="A2879" s="9">
        <v>354192</v>
      </c>
      <c r="B2879" s="9">
        <v>472618</v>
      </c>
      <c r="C2879" s="9" t="s">
        <v>475</v>
      </c>
      <c r="D2879" s="9" t="s">
        <v>306</v>
      </c>
      <c r="E2879" s="463">
        <v>1500040</v>
      </c>
      <c r="F2879" s="9">
        <v>337</v>
      </c>
      <c r="G2879" s="11">
        <v>43542</v>
      </c>
      <c r="H2879" s="11">
        <v>43537</v>
      </c>
      <c r="I2879" s="286">
        <v>337</v>
      </c>
    </row>
    <row r="2880" spans="1:9" x14ac:dyDescent="0.3">
      <c r="A2880" s="24">
        <v>354192</v>
      </c>
      <c r="B2880" s="24">
        <v>472618</v>
      </c>
      <c r="C2880" s="24" t="s">
        <v>475</v>
      </c>
      <c r="D2880" s="24" t="s">
        <v>19</v>
      </c>
      <c r="E2880" s="513">
        <v>1500050</v>
      </c>
      <c r="F2880" s="24">
        <v>158</v>
      </c>
      <c r="G2880" s="27">
        <v>43578</v>
      </c>
      <c r="H2880" s="27">
        <v>43573</v>
      </c>
      <c r="I2880" s="286">
        <v>158</v>
      </c>
    </row>
    <row r="2881" spans="1:9" x14ac:dyDescent="0.3">
      <c r="A2881" s="24">
        <v>354192</v>
      </c>
      <c r="B2881" s="24">
        <v>472618</v>
      </c>
      <c r="C2881" s="24" t="s">
        <v>475</v>
      </c>
      <c r="D2881" s="24" t="s">
        <v>481</v>
      </c>
      <c r="E2881" s="513" t="s">
        <v>2556</v>
      </c>
      <c r="F2881" s="24">
        <v>123</v>
      </c>
      <c r="G2881" s="27">
        <v>43580</v>
      </c>
      <c r="H2881" s="27">
        <v>43573</v>
      </c>
      <c r="I2881" s="286">
        <v>123</v>
      </c>
    </row>
    <row r="2882" spans="1:9" x14ac:dyDescent="0.3">
      <c r="A2882" s="24">
        <v>354192</v>
      </c>
      <c r="B2882" s="24">
        <v>472618</v>
      </c>
      <c r="C2882" s="24" t="s">
        <v>475</v>
      </c>
      <c r="D2882" s="24" t="s">
        <v>13</v>
      </c>
      <c r="E2882" s="513" t="s">
        <v>2557</v>
      </c>
      <c r="F2882" s="24">
        <v>1568</v>
      </c>
      <c r="G2882" s="27">
        <v>43573</v>
      </c>
      <c r="H2882" s="27">
        <v>43567</v>
      </c>
      <c r="I2882" s="286">
        <v>1568</v>
      </c>
    </row>
    <row r="2883" spans="1:9" x14ac:dyDescent="0.3">
      <c r="A2883" s="24">
        <v>354192</v>
      </c>
      <c r="B2883" s="24">
        <v>472618</v>
      </c>
      <c r="C2883" s="24" t="s">
        <v>475</v>
      </c>
      <c r="D2883" s="24" t="s">
        <v>13</v>
      </c>
      <c r="E2883" s="513" t="s">
        <v>2558</v>
      </c>
      <c r="F2883" s="24">
        <v>1194</v>
      </c>
      <c r="G2883" s="27">
        <v>43583</v>
      </c>
      <c r="H2883" s="27">
        <v>43579</v>
      </c>
      <c r="I2883" s="286">
        <v>1194</v>
      </c>
    </row>
    <row r="2884" spans="1:9" x14ac:dyDescent="0.3">
      <c r="A2884" s="24">
        <v>354192</v>
      </c>
      <c r="B2884" s="24">
        <v>472618</v>
      </c>
      <c r="C2884" s="24" t="s">
        <v>475</v>
      </c>
      <c r="D2884" s="24" t="s">
        <v>13</v>
      </c>
      <c r="E2884" s="513" t="s">
        <v>2559</v>
      </c>
      <c r="F2884" s="24">
        <v>937</v>
      </c>
      <c r="G2884" s="27">
        <v>43573</v>
      </c>
      <c r="H2884" s="27">
        <v>43567</v>
      </c>
      <c r="I2884" s="286">
        <v>937</v>
      </c>
    </row>
    <row r="2885" spans="1:9" x14ac:dyDescent="0.3">
      <c r="A2885" s="24">
        <v>354192</v>
      </c>
      <c r="B2885" s="24">
        <v>472618</v>
      </c>
      <c r="C2885" s="24" t="s">
        <v>475</v>
      </c>
      <c r="D2885" s="24" t="s">
        <v>481</v>
      </c>
      <c r="E2885" s="513" t="s">
        <v>2560</v>
      </c>
      <c r="F2885" s="24">
        <v>363</v>
      </c>
      <c r="G2885" s="27">
        <v>43580</v>
      </c>
      <c r="H2885" s="27">
        <v>43573</v>
      </c>
      <c r="I2885" s="286">
        <v>363</v>
      </c>
    </row>
    <row r="2886" spans="1:9" x14ac:dyDescent="0.3">
      <c r="A2886" s="9">
        <v>354192</v>
      </c>
      <c r="B2886" s="9">
        <v>472618</v>
      </c>
      <c r="C2886" s="9" t="s">
        <v>475</v>
      </c>
      <c r="D2886" s="9" t="s">
        <v>481</v>
      </c>
      <c r="E2886" s="509" t="s">
        <v>2561</v>
      </c>
      <c r="F2886" s="9">
        <v>253</v>
      </c>
      <c r="G2886" s="11">
        <v>43545</v>
      </c>
      <c r="H2886" s="11">
        <v>43539</v>
      </c>
      <c r="I2886" s="286">
        <v>251</v>
      </c>
    </row>
    <row r="2887" spans="1:9" x14ac:dyDescent="0.3">
      <c r="A2887" s="24">
        <v>354192</v>
      </c>
      <c r="B2887" s="24">
        <v>472618</v>
      </c>
      <c r="C2887" s="24" t="s">
        <v>475</v>
      </c>
      <c r="D2887" s="24" t="s">
        <v>13</v>
      </c>
      <c r="E2887" s="513" t="s">
        <v>2562</v>
      </c>
      <c r="F2887" s="24">
        <v>463</v>
      </c>
      <c r="G2887" s="27">
        <v>43566</v>
      </c>
      <c r="H2887" s="27">
        <v>43560</v>
      </c>
      <c r="I2887" s="286">
        <v>433</v>
      </c>
    </row>
    <row r="2888" spans="1:9" x14ac:dyDescent="0.3">
      <c r="A2888" s="24">
        <v>354192</v>
      </c>
      <c r="B2888" s="24">
        <v>472618</v>
      </c>
      <c r="C2888" s="24" t="s">
        <v>475</v>
      </c>
      <c r="D2888" s="24" t="s">
        <v>481</v>
      </c>
      <c r="E2888" s="513" t="s">
        <v>2563</v>
      </c>
      <c r="F2888" s="24">
        <v>93</v>
      </c>
      <c r="G2888" s="27">
        <v>43573</v>
      </c>
      <c r="H2888" s="27">
        <v>43567</v>
      </c>
      <c r="I2888" s="286">
        <v>97</v>
      </c>
    </row>
    <row r="2889" spans="1:9" x14ac:dyDescent="0.3">
      <c r="A2889" s="9">
        <v>354192</v>
      </c>
      <c r="B2889" s="9">
        <v>472618</v>
      </c>
      <c r="C2889" s="9" t="s">
        <v>475</v>
      </c>
      <c r="D2889" s="9" t="s">
        <v>481</v>
      </c>
      <c r="E2889" s="509" t="s">
        <v>2564</v>
      </c>
      <c r="F2889" s="9">
        <v>406</v>
      </c>
      <c r="G2889" s="11">
        <v>43545</v>
      </c>
      <c r="H2889" s="11">
        <v>43539</v>
      </c>
      <c r="I2889" s="286">
        <v>399</v>
      </c>
    </row>
    <row r="2890" spans="1:9" x14ac:dyDescent="0.3">
      <c r="A2890" s="9">
        <v>354192</v>
      </c>
      <c r="B2890" s="9">
        <v>472618</v>
      </c>
      <c r="C2890" s="9" t="s">
        <v>475</v>
      </c>
      <c r="D2890" s="9" t="s">
        <v>13</v>
      </c>
      <c r="E2890" s="509" t="s">
        <v>2565</v>
      </c>
      <c r="F2890" s="9">
        <v>1479</v>
      </c>
      <c r="G2890" s="11">
        <v>43538</v>
      </c>
      <c r="H2890" s="11">
        <v>43532</v>
      </c>
      <c r="I2890" s="286">
        <v>1478</v>
      </c>
    </row>
    <row r="2891" spans="1:9" x14ac:dyDescent="0.3">
      <c r="A2891" s="9">
        <v>354192</v>
      </c>
      <c r="B2891" s="9">
        <v>472618</v>
      </c>
      <c r="C2891" s="9" t="s">
        <v>475</v>
      </c>
      <c r="D2891" s="9" t="s">
        <v>13</v>
      </c>
      <c r="E2891" s="509" t="s">
        <v>2566</v>
      </c>
      <c r="F2891" s="9">
        <v>1189</v>
      </c>
      <c r="G2891" s="11">
        <v>43538</v>
      </c>
      <c r="H2891" s="11">
        <v>43532</v>
      </c>
      <c r="I2891" s="286">
        <v>1189</v>
      </c>
    </row>
    <row r="2892" spans="1:9" x14ac:dyDescent="0.3">
      <c r="A2892" s="24">
        <v>354192</v>
      </c>
      <c r="B2892" s="24">
        <v>472618</v>
      </c>
      <c r="C2892" s="24" t="s">
        <v>475</v>
      </c>
      <c r="D2892" s="24" t="s">
        <v>13</v>
      </c>
      <c r="E2892" s="513" t="s">
        <v>2567</v>
      </c>
      <c r="F2892" s="24">
        <v>1289</v>
      </c>
      <c r="G2892" s="27">
        <v>43548</v>
      </c>
      <c r="H2892" s="27">
        <v>43577</v>
      </c>
      <c r="I2892" s="286">
        <v>1351</v>
      </c>
    </row>
    <row r="2893" spans="1:9" x14ac:dyDescent="0.3">
      <c r="A2893" s="9">
        <v>354192</v>
      </c>
      <c r="B2893" s="9">
        <v>472618</v>
      </c>
      <c r="C2893" s="9" t="s">
        <v>475</v>
      </c>
      <c r="D2893" s="9" t="s">
        <v>13</v>
      </c>
      <c r="E2893" s="509" t="s">
        <v>2568</v>
      </c>
      <c r="F2893" s="9">
        <v>914</v>
      </c>
      <c r="G2893" s="11">
        <v>43548</v>
      </c>
      <c r="H2893" s="11">
        <v>43544</v>
      </c>
      <c r="I2893" s="286">
        <v>898</v>
      </c>
    </row>
    <row r="2894" spans="1:9" x14ac:dyDescent="0.3">
      <c r="A2894" s="24">
        <v>354192</v>
      </c>
      <c r="B2894" s="24">
        <v>472618</v>
      </c>
      <c r="C2894" s="24" t="s">
        <v>475</v>
      </c>
      <c r="D2894" s="24" t="s">
        <v>13</v>
      </c>
      <c r="E2894" s="513" t="s">
        <v>2569</v>
      </c>
      <c r="F2894" s="24">
        <v>371</v>
      </c>
      <c r="G2894" s="27">
        <v>43566</v>
      </c>
      <c r="H2894" s="27">
        <v>43560</v>
      </c>
      <c r="I2894" s="286">
        <v>389</v>
      </c>
    </row>
    <row r="2895" spans="1:9" x14ac:dyDescent="0.3">
      <c r="A2895" s="24">
        <v>354192</v>
      </c>
      <c r="B2895" s="24">
        <v>472618</v>
      </c>
      <c r="C2895" s="24" t="s">
        <v>475</v>
      </c>
      <c r="D2895" s="24" t="s">
        <v>13</v>
      </c>
      <c r="E2895" s="513" t="s">
        <v>2570</v>
      </c>
      <c r="F2895" s="24">
        <v>398</v>
      </c>
      <c r="G2895" s="27">
        <v>43576</v>
      </c>
      <c r="H2895" s="27">
        <v>43573</v>
      </c>
      <c r="I2895" s="286">
        <v>418</v>
      </c>
    </row>
    <row r="2896" spans="1:9" x14ac:dyDescent="0.3">
      <c r="A2896" s="24">
        <v>354192</v>
      </c>
      <c r="B2896" s="24">
        <v>472618</v>
      </c>
      <c r="C2896" s="24" t="s">
        <v>475</v>
      </c>
      <c r="D2896" s="24" t="s">
        <v>13</v>
      </c>
      <c r="E2896" s="513" t="s">
        <v>2571</v>
      </c>
      <c r="F2896" s="24">
        <v>301</v>
      </c>
      <c r="G2896" s="27">
        <v>43576</v>
      </c>
      <c r="H2896" s="27">
        <v>43573</v>
      </c>
      <c r="I2896" s="286">
        <v>316</v>
      </c>
    </row>
    <row r="2897" spans="1:9" x14ac:dyDescent="0.3">
      <c r="A2897" s="9">
        <v>354192</v>
      </c>
      <c r="B2897" s="9">
        <v>472618</v>
      </c>
      <c r="C2897" s="9" t="s">
        <v>475</v>
      </c>
      <c r="D2897" s="9" t="s">
        <v>481</v>
      </c>
      <c r="E2897" s="509" t="s">
        <v>2572</v>
      </c>
      <c r="F2897" s="9">
        <v>80</v>
      </c>
      <c r="G2897" s="11">
        <v>43552</v>
      </c>
      <c r="H2897" s="11">
        <v>43544</v>
      </c>
      <c r="I2897" s="286">
        <v>84</v>
      </c>
    </row>
    <row r="2898" spans="1:9" x14ac:dyDescent="0.3">
      <c r="A2898" s="9">
        <v>354192</v>
      </c>
      <c r="B2898" s="9">
        <v>472618</v>
      </c>
      <c r="C2898" s="9" t="s">
        <v>475</v>
      </c>
      <c r="D2898" s="9" t="s">
        <v>13</v>
      </c>
      <c r="E2898" s="509" t="s">
        <v>2573</v>
      </c>
      <c r="F2898" s="9">
        <v>341</v>
      </c>
      <c r="G2898" s="11">
        <v>43545</v>
      </c>
      <c r="H2898" s="11">
        <v>43539</v>
      </c>
      <c r="I2898" s="286">
        <v>356</v>
      </c>
    </row>
    <row r="2899" spans="1:9" x14ac:dyDescent="0.3">
      <c r="A2899" s="24">
        <v>354192</v>
      </c>
      <c r="B2899" s="24">
        <v>472618</v>
      </c>
      <c r="C2899" s="24" t="s">
        <v>475</v>
      </c>
      <c r="D2899" s="24" t="s">
        <v>13</v>
      </c>
      <c r="E2899" s="513" t="s">
        <v>2574</v>
      </c>
      <c r="F2899" s="24">
        <v>1733</v>
      </c>
      <c r="G2899" s="27">
        <v>43527</v>
      </c>
      <c r="H2899" s="27">
        <v>43523</v>
      </c>
      <c r="I2899" s="286">
        <v>1748</v>
      </c>
    </row>
    <row r="2900" spans="1:9" x14ac:dyDescent="0.3">
      <c r="A2900" s="24">
        <v>354192</v>
      </c>
      <c r="B2900" s="24">
        <v>472618</v>
      </c>
      <c r="C2900" s="24" t="s">
        <v>475</v>
      </c>
      <c r="D2900" s="24" t="s">
        <v>13</v>
      </c>
      <c r="E2900" s="513" t="s">
        <v>2575</v>
      </c>
      <c r="F2900" s="24">
        <v>1142</v>
      </c>
      <c r="G2900" s="27">
        <v>43527</v>
      </c>
      <c r="H2900" s="27">
        <v>43523</v>
      </c>
      <c r="I2900" s="286">
        <v>1157</v>
      </c>
    </row>
    <row r="2901" spans="1:9" x14ac:dyDescent="0.3">
      <c r="A2901" s="9">
        <v>354192</v>
      </c>
      <c r="B2901" s="9">
        <v>472618</v>
      </c>
      <c r="C2901" s="9" t="s">
        <v>475</v>
      </c>
      <c r="D2901" s="9" t="s">
        <v>13</v>
      </c>
      <c r="E2901" s="509" t="s">
        <v>2576</v>
      </c>
      <c r="F2901" s="9">
        <v>604</v>
      </c>
      <c r="G2901" s="11">
        <v>43545</v>
      </c>
      <c r="H2901" s="11">
        <v>43539</v>
      </c>
      <c r="I2901" s="286">
        <v>633</v>
      </c>
    </row>
    <row r="2902" spans="1:9" x14ac:dyDescent="0.3">
      <c r="A2902" s="24">
        <v>354192</v>
      </c>
      <c r="B2902" s="24">
        <v>472618</v>
      </c>
      <c r="C2902" s="24" t="s">
        <v>475</v>
      </c>
      <c r="D2902" s="24" t="s">
        <v>13</v>
      </c>
      <c r="E2902" s="513" t="s">
        <v>2577</v>
      </c>
      <c r="F2902" s="24">
        <v>682</v>
      </c>
      <c r="G2902" s="27">
        <v>43555</v>
      </c>
      <c r="H2902" s="27">
        <v>43551</v>
      </c>
      <c r="I2902" s="286">
        <v>716</v>
      </c>
    </row>
    <row r="2903" spans="1:9" x14ac:dyDescent="0.3">
      <c r="A2903" s="24">
        <v>354192</v>
      </c>
      <c r="B2903" s="24">
        <v>472618</v>
      </c>
      <c r="C2903" s="24" t="s">
        <v>475</v>
      </c>
      <c r="D2903" s="24" t="s">
        <v>13</v>
      </c>
      <c r="E2903" s="513" t="s">
        <v>2578</v>
      </c>
      <c r="F2903" s="24">
        <v>461</v>
      </c>
      <c r="G2903" s="27">
        <v>43555</v>
      </c>
      <c r="H2903" s="27">
        <v>43551</v>
      </c>
      <c r="I2903" s="286">
        <v>484</v>
      </c>
    </row>
    <row r="2904" spans="1:9" x14ac:dyDescent="0.3">
      <c r="A2904" s="9">
        <v>354192</v>
      </c>
      <c r="B2904" s="9">
        <v>472618</v>
      </c>
      <c r="C2904" s="9" t="s">
        <v>475</v>
      </c>
      <c r="D2904" s="9" t="s">
        <v>19</v>
      </c>
      <c r="E2904" s="15" t="s">
        <v>2579</v>
      </c>
      <c r="F2904" s="9">
        <v>430</v>
      </c>
      <c r="G2904" s="11">
        <v>43522</v>
      </c>
      <c r="H2904" s="11">
        <v>43516</v>
      </c>
      <c r="I2904" s="286">
        <v>430</v>
      </c>
    </row>
    <row r="2905" spans="1:9" x14ac:dyDescent="0.3">
      <c r="A2905" s="9">
        <v>354192</v>
      </c>
      <c r="B2905" s="9">
        <v>472618</v>
      </c>
      <c r="C2905" s="9" t="s">
        <v>475</v>
      </c>
      <c r="D2905" s="9" t="s">
        <v>19</v>
      </c>
      <c r="E2905" s="86" t="s">
        <v>2580</v>
      </c>
      <c r="F2905" s="9">
        <v>297</v>
      </c>
      <c r="G2905" s="11">
        <v>43543</v>
      </c>
      <c r="H2905" s="11">
        <v>43537</v>
      </c>
      <c r="I2905" s="286">
        <v>297</v>
      </c>
    </row>
    <row r="2906" spans="1:9" x14ac:dyDescent="0.3">
      <c r="A2906" s="9">
        <v>354192</v>
      </c>
      <c r="B2906" s="9">
        <v>472618</v>
      </c>
      <c r="C2906" s="9" t="s">
        <v>475</v>
      </c>
      <c r="D2906" s="9" t="s">
        <v>19</v>
      </c>
      <c r="E2906" s="15" t="s">
        <v>2581</v>
      </c>
      <c r="F2906" s="9">
        <v>135</v>
      </c>
      <c r="G2906" s="11">
        <v>43521</v>
      </c>
      <c r="H2906" s="11">
        <v>43516</v>
      </c>
      <c r="I2906" s="286">
        <v>135</v>
      </c>
    </row>
    <row r="2907" spans="1:9" x14ac:dyDescent="0.3">
      <c r="A2907" s="9">
        <v>354192</v>
      </c>
      <c r="B2907" s="9">
        <v>472618</v>
      </c>
      <c r="C2907" s="9" t="s">
        <v>475</v>
      </c>
      <c r="D2907" s="9" t="s">
        <v>19</v>
      </c>
      <c r="E2907" s="15" t="s">
        <v>2582</v>
      </c>
      <c r="F2907" s="9">
        <v>96</v>
      </c>
      <c r="G2907" s="11">
        <v>43521</v>
      </c>
      <c r="H2907" s="11">
        <v>43516</v>
      </c>
      <c r="I2907" s="286">
        <v>96</v>
      </c>
    </row>
    <row r="2908" spans="1:9" x14ac:dyDescent="0.3">
      <c r="A2908" s="9">
        <v>354192</v>
      </c>
      <c r="B2908" s="9">
        <v>472618</v>
      </c>
      <c r="C2908" s="9" t="s">
        <v>475</v>
      </c>
      <c r="D2908" s="9" t="s">
        <v>19</v>
      </c>
      <c r="E2908" s="15" t="s">
        <v>2583</v>
      </c>
      <c r="F2908" s="9">
        <v>260</v>
      </c>
      <c r="G2908" s="11">
        <v>43522</v>
      </c>
      <c r="H2908" s="11">
        <v>43516</v>
      </c>
      <c r="I2908" s="286">
        <v>260</v>
      </c>
    </row>
    <row r="2909" spans="1:9" x14ac:dyDescent="0.3">
      <c r="A2909" s="9">
        <v>354192</v>
      </c>
      <c r="B2909" s="9">
        <v>472618</v>
      </c>
      <c r="C2909" s="9" t="s">
        <v>475</v>
      </c>
      <c r="D2909" s="9" t="s">
        <v>19</v>
      </c>
      <c r="E2909" s="15" t="s">
        <v>2584</v>
      </c>
      <c r="F2909" s="9">
        <v>10</v>
      </c>
      <c r="G2909" s="11">
        <v>43521</v>
      </c>
      <c r="H2909" s="11">
        <v>43516</v>
      </c>
      <c r="I2909" s="286">
        <v>10</v>
      </c>
    </row>
    <row r="2910" spans="1:9" x14ac:dyDescent="0.3">
      <c r="A2910" s="9">
        <v>354192</v>
      </c>
      <c r="B2910" s="9">
        <v>472618</v>
      </c>
      <c r="C2910" s="9" t="s">
        <v>475</v>
      </c>
      <c r="D2910" s="9" t="s">
        <v>19</v>
      </c>
      <c r="E2910" s="86" t="s">
        <v>2585</v>
      </c>
      <c r="F2910" s="9">
        <v>810</v>
      </c>
      <c r="G2910" s="11">
        <v>43543</v>
      </c>
      <c r="H2910" s="11">
        <v>43544</v>
      </c>
      <c r="I2910" s="286">
        <v>810</v>
      </c>
    </row>
    <row r="2911" spans="1:9" x14ac:dyDescent="0.3">
      <c r="A2911" s="9">
        <v>354192</v>
      </c>
      <c r="B2911" s="9">
        <v>472618</v>
      </c>
      <c r="C2911" s="9" t="s">
        <v>475</v>
      </c>
      <c r="D2911" s="9" t="s">
        <v>19</v>
      </c>
      <c r="E2911" s="86" t="s">
        <v>2586</v>
      </c>
      <c r="F2911" s="9">
        <v>258</v>
      </c>
      <c r="G2911" s="11">
        <v>43542</v>
      </c>
      <c r="H2911" s="11">
        <v>43544</v>
      </c>
      <c r="I2911" s="286">
        <v>258</v>
      </c>
    </row>
    <row r="2912" spans="1:9" x14ac:dyDescent="0.3">
      <c r="A2912" s="9">
        <v>354192</v>
      </c>
      <c r="B2912" s="9">
        <v>472618</v>
      </c>
      <c r="C2912" s="9" t="s">
        <v>475</v>
      </c>
      <c r="D2912" s="9" t="s">
        <v>19</v>
      </c>
      <c r="E2912" s="86" t="s">
        <v>2587</v>
      </c>
      <c r="F2912" s="9">
        <v>96</v>
      </c>
      <c r="G2912" s="11">
        <v>43542</v>
      </c>
      <c r="H2912" s="11">
        <v>43537</v>
      </c>
      <c r="I2912" s="286">
        <v>96</v>
      </c>
    </row>
    <row r="2913" spans="1:9" x14ac:dyDescent="0.3">
      <c r="A2913" s="24">
        <v>454496</v>
      </c>
      <c r="B2913" s="24">
        <v>470989</v>
      </c>
      <c r="C2913" s="24" t="s">
        <v>503</v>
      </c>
      <c r="D2913" s="24" t="s">
        <v>13</v>
      </c>
      <c r="E2913" s="513" t="s">
        <v>2588</v>
      </c>
      <c r="F2913" s="24">
        <v>378</v>
      </c>
      <c r="G2913" s="27">
        <v>43517</v>
      </c>
      <c r="H2913" s="27">
        <v>43511</v>
      </c>
      <c r="I2913" s="286">
        <v>386</v>
      </c>
    </row>
    <row r="2914" spans="1:9" x14ac:dyDescent="0.3">
      <c r="A2914" s="24">
        <v>454496</v>
      </c>
      <c r="B2914" s="24">
        <v>470989</v>
      </c>
      <c r="C2914" s="24" t="s">
        <v>503</v>
      </c>
      <c r="D2914" s="24" t="s">
        <v>481</v>
      </c>
      <c r="E2914" s="513" t="s">
        <v>2589</v>
      </c>
      <c r="F2914" s="24">
        <v>67</v>
      </c>
      <c r="G2914" s="27">
        <v>43517</v>
      </c>
      <c r="H2914" s="27">
        <v>43511</v>
      </c>
      <c r="I2914" s="286">
        <v>68</v>
      </c>
    </row>
    <row r="2915" spans="1:9" x14ac:dyDescent="0.3">
      <c r="A2915" s="9">
        <v>454496</v>
      </c>
      <c r="B2915" s="9">
        <v>470989</v>
      </c>
      <c r="C2915" s="9" t="s">
        <v>503</v>
      </c>
      <c r="D2915" s="9" t="s">
        <v>306</v>
      </c>
      <c r="E2915" s="509">
        <v>1493548</v>
      </c>
      <c r="F2915" s="9">
        <v>35</v>
      </c>
      <c r="G2915" s="11">
        <v>43542</v>
      </c>
      <c r="H2915" s="11">
        <v>43537</v>
      </c>
      <c r="I2915" s="286">
        <v>35</v>
      </c>
    </row>
    <row r="2916" spans="1:9" x14ac:dyDescent="0.3">
      <c r="A2916" s="24">
        <v>454496</v>
      </c>
      <c r="B2916" s="24">
        <v>470989</v>
      </c>
      <c r="C2916" s="24" t="s">
        <v>503</v>
      </c>
      <c r="D2916" s="24" t="s">
        <v>306</v>
      </c>
      <c r="E2916" s="513">
        <v>1493549</v>
      </c>
      <c r="F2916" s="24">
        <v>15</v>
      </c>
      <c r="G2916" s="27">
        <v>43563</v>
      </c>
      <c r="H2916" s="27">
        <v>43557</v>
      </c>
      <c r="I2916" s="286">
        <v>15</v>
      </c>
    </row>
    <row r="2917" spans="1:9" x14ac:dyDescent="0.3">
      <c r="A2917" s="24">
        <v>454496</v>
      </c>
      <c r="B2917" s="24">
        <v>470989</v>
      </c>
      <c r="C2917" s="24" t="s">
        <v>503</v>
      </c>
      <c r="D2917" s="24" t="s">
        <v>481</v>
      </c>
      <c r="E2917" s="513" t="s">
        <v>2590</v>
      </c>
      <c r="F2917" s="24">
        <v>60</v>
      </c>
      <c r="G2917" s="27">
        <v>43580</v>
      </c>
      <c r="H2917" s="27">
        <v>43573</v>
      </c>
      <c r="I2917" s="286">
        <v>60</v>
      </c>
    </row>
    <row r="2918" spans="1:9" x14ac:dyDescent="0.3">
      <c r="A2918" s="24">
        <v>454496</v>
      </c>
      <c r="B2918" s="24">
        <v>470989</v>
      </c>
      <c r="C2918" s="24" t="s">
        <v>503</v>
      </c>
      <c r="D2918" s="24" t="s">
        <v>481</v>
      </c>
      <c r="E2918" s="513" t="s">
        <v>2591</v>
      </c>
      <c r="F2918" s="24">
        <v>136</v>
      </c>
      <c r="G2918" s="27">
        <v>43580</v>
      </c>
      <c r="H2918" s="27">
        <v>43573</v>
      </c>
      <c r="I2918" s="286">
        <v>138</v>
      </c>
    </row>
    <row r="2919" spans="1:9" x14ac:dyDescent="0.3">
      <c r="A2919" s="24">
        <v>454496</v>
      </c>
      <c r="B2919" s="24">
        <v>470989</v>
      </c>
      <c r="C2919" s="24" t="s">
        <v>503</v>
      </c>
      <c r="D2919" s="24" t="s">
        <v>13</v>
      </c>
      <c r="E2919" s="513" t="s">
        <v>2592</v>
      </c>
      <c r="F2919" s="24">
        <v>176</v>
      </c>
      <c r="G2919" s="27">
        <v>43573</v>
      </c>
      <c r="H2919" s="27">
        <v>43567</v>
      </c>
      <c r="I2919" s="286">
        <v>182</v>
      </c>
    </row>
    <row r="2920" spans="1:9" x14ac:dyDescent="0.3">
      <c r="A2920" s="24">
        <v>454496</v>
      </c>
      <c r="B2920" s="24">
        <v>470989</v>
      </c>
      <c r="C2920" s="24" t="s">
        <v>503</v>
      </c>
      <c r="D2920" s="24" t="s">
        <v>13</v>
      </c>
      <c r="E2920" s="513" t="s">
        <v>2593</v>
      </c>
      <c r="F2920" s="24">
        <v>244</v>
      </c>
      <c r="G2920" s="27">
        <v>43573</v>
      </c>
      <c r="H2920" s="27">
        <v>43567</v>
      </c>
      <c r="I2920" s="286">
        <v>246</v>
      </c>
    </row>
    <row r="2921" spans="1:9" x14ac:dyDescent="0.3">
      <c r="A2921" s="24">
        <v>454496</v>
      </c>
      <c r="B2921" s="24">
        <v>470989</v>
      </c>
      <c r="C2921" s="24" t="s">
        <v>503</v>
      </c>
      <c r="D2921" s="24" t="s">
        <v>13</v>
      </c>
      <c r="E2921" s="513" t="s">
        <v>2594</v>
      </c>
      <c r="F2921" s="24">
        <v>282</v>
      </c>
      <c r="G2921" s="27">
        <v>43583</v>
      </c>
      <c r="H2921" s="27">
        <v>43579</v>
      </c>
      <c r="I2921" s="286">
        <v>285</v>
      </c>
    </row>
    <row r="2922" spans="1:9" x14ac:dyDescent="0.3">
      <c r="A2922" s="24">
        <v>454496</v>
      </c>
      <c r="B2922" s="24">
        <v>470989</v>
      </c>
      <c r="C2922" s="24" t="s">
        <v>503</v>
      </c>
      <c r="D2922" s="24" t="s">
        <v>13</v>
      </c>
      <c r="E2922" s="513" t="s">
        <v>2595</v>
      </c>
      <c r="F2922" s="24">
        <v>325</v>
      </c>
      <c r="G2922" s="27">
        <v>43583</v>
      </c>
      <c r="H2922" s="27">
        <v>43579</v>
      </c>
      <c r="I2922" s="286">
        <v>329</v>
      </c>
    </row>
    <row r="2923" spans="1:9" x14ac:dyDescent="0.3">
      <c r="A2923" s="9">
        <v>454496</v>
      </c>
      <c r="B2923" s="9">
        <v>470989</v>
      </c>
      <c r="C2923" s="9" t="s">
        <v>503</v>
      </c>
      <c r="D2923" s="9" t="s">
        <v>13</v>
      </c>
      <c r="E2923" s="509" t="s">
        <v>2596</v>
      </c>
      <c r="F2923" s="9">
        <v>168</v>
      </c>
      <c r="G2923" s="11">
        <v>43538</v>
      </c>
      <c r="H2923" s="11">
        <v>43532</v>
      </c>
      <c r="I2923" s="286">
        <v>175</v>
      </c>
    </row>
    <row r="2924" spans="1:9" x14ac:dyDescent="0.3">
      <c r="A2924" s="9">
        <v>454496</v>
      </c>
      <c r="B2924" s="9">
        <v>470989</v>
      </c>
      <c r="C2924" s="9" t="s">
        <v>503</v>
      </c>
      <c r="D2924" s="9" t="s">
        <v>13</v>
      </c>
      <c r="E2924" s="509" t="s">
        <v>2597</v>
      </c>
      <c r="F2924" s="9">
        <v>63</v>
      </c>
      <c r="G2924" s="11">
        <v>43545</v>
      </c>
      <c r="H2924" s="11">
        <v>43539</v>
      </c>
      <c r="I2924" s="286">
        <v>60</v>
      </c>
    </row>
    <row r="2925" spans="1:9" x14ac:dyDescent="0.3">
      <c r="A2925" s="9">
        <v>454496</v>
      </c>
      <c r="B2925" s="9">
        <v>470989</v>
      </c>
      <c r="C2925" s="9" t="s">
        <v>503</v>
      </c>
      <c r="D2925" s="9" t="s">
        <v>481</v>
      </c>
      <c r="E2925" s="509" t="s">
        <v>2598</v>
      </c>
      <c r="F2925" s="9">
        <v>93</v>
      </c>
      <c r="G2925" s="11">
        <v>43545</v>
      </c>
      <c r="H2925" s="11">
        <v>43539</v>
      </c>
      <c r="I2925" s="286">
        <v>97</v>
      </c>
    </row>
    <row r="2926" spans="1:9" x14ac:dyDescent="0.3">
      <c r="A2926" s="9">
        <v>454496</v>
      </c>
      <c r="B2926" s="9">
        <v>472587</v>
      </c>
      <c r="C2926" s="9" t="s">
        <v>475</v>
      </c>
      <c r="D2926" s="9" t="s">
        <v>19</v>
      </c>
      <c r="E2926" s="516">
        <v>1500021</v>
      </c>
      <c r="F2926" s="23">
        <v>522</v>
      </c>
      <c r="G2926" s="11">
        <v>43543</v>
      </c>
      <c r="H2926" s="11">
        <v>43537</v>
      </c>
      <c r="I2926" s="286">
        <v>522</v>
      </c>
    </row>
    <row r="2927" spans="1:9" x14ac:dyDescent="0.3">
      <c r="A2927" s="9">
        <v>454496</v>
      </c>
      <c r="B2927" s="9">
        <v>472587</v>
      </c>
      <c r="C2927" s="9" t="s">
        <v>475</v>
      </c>
      <c r="D2927" s="9" t="s">
        <v>19</v>
      </c>
      <c r="E2927" s="509">
        <v>1505902</v>
      </c>
      <c r="F2927" s="23">
        <v>136</v>
      </c>
      <c r="G2927" s="11">
        <v>43515</v>
      </c>
      <c r="H2927" s="11">
        <v>43516</v>
      </c>
      <c r="I2927" s="286">
        <v>136</v>
      </c>
    </row>
    <row r="2928" spans="1:9" x14ac:dyDescent="0.3">
      <c r="A2928" s="24">
        <v>454496</v>
      </c>
      <c r="B2928" s="24">
        <v>472587</v>
      </c>
      <c r="C2928" s="24" t="s">
        <v>475</v>
      </c>
      <c r="D2928" s="24" t="s">
        <v>481</v>
      </c>
      <c r="E2928" s="513" t="s">
        <v>2599</v>
      </c>
      <c r="F2928" s="24">
        <v>243</v>
      </c>
      <c r="G2928" s="27">
        <v>43517</v>
      </c>
      <c r="H2928" s="27">
        <v>43511</v>
      </c>
      <c r="I2928" s="286">
        <v>243</v>
      </c>
    </row>
    <row r="2929" spans="1:9" x14ac:dyDescent="0.3">
      <c r="A2929" s="24">
        <v>454496</v>
      </c>
      <c r="B2929" s="24">
        <v>472587</v>
      </c>
      <c r="C2929" s="24" t="s">
        <v>475</v>
      </c>
      <c r="D2929" s="24" t="s">
        <v>481</v>
      </c>
      <c r="E2929" s="513" t="s">
        <v>2600</v>
      </c>
      <c r="F2929" s="24">
        <v>76</v>
      </c>
      <c r="G2929" s="27">
        <v>43517</v>
      </c>
      <c r="H2929" s="27">
        <v>43511</v>
      </c>
      <c r="I2929" s="286">
        <v>77</v>
      </c>
    </row>
    <row r="2930" spans="1:9" x14ac:dyDescent="0.3">
      <c r="A2930" s="24">
        <v>454496</v>
      </c>
      <c r="B2930" s="24">
        <v>472587</v>
      </c>
      <c r="C2930" s="24" t="s">
        <v>475</v>
      </c>
      <c r="D2930" s="24" t="s">
        <v>13</v>
      </c>
      <c r="E2930" s="513" t="s">
        <v>2601</v>
      </c>
      <c r="F2930" s="24">
        <v>3238</v>
      </c>
      <c r="G2930" s="27">
        <v>43517</v>
      </c>
      <c r="H2930" s="27">
        <v>43511</v>
      </c>
      <c r="I2930" s="286">
        <v>3268</v>
      </c>
    </row>
    <row r="2931" spans="1:9" x14ac:dyDescent="0.3">
      <c r="A2931" s="24">
        <v>454496</v>
      </c>
      <c r="B2931" s="24">
        <v>472587</v>
      </c>
      <c r="C2931" s="24" t="s">
        <v>475</v>
      </c>
      <c r="D2931" s="24" t="s">
        <v>481</v>
      </c>
      <c r="E2931" s="513" t="s">
        <v>2602</v>
      </c>
      <c r="F2931" s="24">
        <v>1224</v>
      </c>
      <c r="G2931" s="27">
        <v>43517</v>
      </c>
      <c r="H2931" s="27">
        <v>43511</v>
      </c>
      <c r="I2931" s="286">
        <v>1224</v>
      </c>
    </row>
    <row r="2932" spans="1:9" x14ac:dyDescent="0.3">
      <c r="A2932" s="24">
        <v>454496</v>
      </c>
      <c r="B2932" s="24">
        <v>472587</v>
      </c>
      <c r="C2932" s="24" t="s">
        <v>475</v>
      </c>
      <c r="D2932" s="24" t="s">
        <v>13</v>
      </c>
      <c r="E2932" s="513" t="s">
        <v>2603</v>
      </c>
      <c r="F2932" s="24">
        <v>2539</v>
      </c>
      <c r="G2932" s="27">
        <v>43517</v>
      </c>
      <c r="H2932" s="27">
        <v>43511</v>
      </c>
      <c r="I2932" s="286">
        <v>2563</v>
      </c>
    </row>
    <row r="2933" spans="1:9" x14ac:dyDescent="0.3">
      <c r="A2933" s="24">
        <v>454496</v>
      </c>
      <c r="B2933" s="24">
        <v>472587</v>
      </c>
      <c r="C2933" s="24" t="s">
        <v>475</v>
      </c>
      <c r="D2933" s="24" t="s">
        <v>13</v>
      </c>
      <c r="E2933" s="513" t="s">
        <v>2604</v>
      </c>
      <c r="F2933" s="24">
        <v>418</v>
      </c>
      <c r="G2933" s="27">
        <v>43517</v>
      </c>
      <c r="H2933" s="27">
        <v>43511</v>
      </c>
      <c r="I2933" s="286">
        <v>418</v>
      </c>
    </row>
    <row r="2934" spans="1:9" x14ac:dyDescent="0.3">
      <c r="A2934" s="9">
        <v>454496</v>
      </c>
      <c r="B2934" s="9">
        <v>472587</v>
      </c>
      <c r="C2934" s="9" t="s">
        <v>475</v>
      </c>
      <c r="D2934" s="9" t="s">
        <v>306</v>
      </c>
      <c r="E2934" s="509">
        <v>1493521</v>
      </c>
      <c r="F2934" s="9">
        <v>110</v>
      </c>
      <c r="G2934" s="11">
        <v>43542</v>
      </c>
      <c r="H2934" s="11">
        <v>43537</v>
      </c>
      <c r="I2934" s="286">
        <v>110</v>
      </c>
    </row>
    <row r="2935" spans="1:9" x14ac:dyDescent="0.3">
      <c r="A2935" s="24">
        <v>454496</v>
      </c>
      <c r="B2935" s="24">
        <v>472587</v>
      </c>
      <c r="C2935" s="24" t="s">
        <v>475</v>
      </c>
      <c r="D2935" s="24" t="s">
        <v>306</v>
      </c>
      <c r="E2935" s="512">
        <v>1493522</v>
      </c>
      <c r="F2935" s="24">
        <v>190</v>
      </c>
      <c r="G2935" s="27">
        <v>43563</v>
      </c>
      <c r="H2935" s="27">
        <v>43557</v>
      </c>
      <c r="I2935" s="286">
        <v>190</v>
      </c>
    </row>
    <row r="2936" spans="1:9" x14ac:dyDescent="0.3">
      <c r="A2936" s="330">
        <v>454496</v>
      </c>
      <c r="B2936" s="330">
        <v>472587</v>
      </c>
      <c r="C2936" s="330" t="s">
        <v>475</v>
      </c>
      <c r="D2936" s="330" t="s">
        <v>306</v>
      </c>
      <c r="E2936" s="529">
        <v>1493523</v>
      </c>
      <c r="F2936" s="330">
        <v>118</v>
      </c>
      <c r="G2936" s="328">
        <v>43598</v>
      </c>
      <c r="H2936" s="328">
        <v>43562</v>
      </c>
      <c r="I2936" s="530">
        <v>118</v>
      </c>
    </row>
    <row r="2937" spans="1:9" x14ac:dyDescent="0.3">
      <c r="A2937" s="24">
        <v>454496</v>
      </c>
      <c r="B2937" s="24">
        <v>472587</v>
      </c>
      <c r="C2937" s="24" t="s">
        <v>475</v>
      </c>
      <c r="D2937" s="24" t="s">
        <v>19</v>
      </c>
      <c r="E2937" s="513">
        <v>1500020</v>
      </c>
      <c r="F2937" s="24">
        <v>246</v>
      </c>
      <c r="G2937" s="27">
        <v>43578</v>
      </c>
      <c r="H2937" s="27">
        <v>43570</v>
      </c>
      <c r="I2937" s="286">
        <v>246</v>
      </c>
    </row>
    <row r="2938" spans="1:9" x14ac:dyDescent="0.3">
      <c r="A2938" s="9">
        <v>454496</v>
      </c>
      <c r="B2938" s="9">
        <v>472587</v>
      </c>
      <c r="C2938" s="9" t="s">
        <v>475</v>
      </c>
      <c r="D2938" s="9" t="s">
        <v>306</v>
      </c>
      <c r="E2938" s="516">
        <v>1500053</v>
      </c>
      <c r="F2938" s="9">
        <v>732</v>
      </c>
      <c r="G2938" s="11">
        <v>43542</v>
      </c>
      <c r="H2938" s="11">
        <v>43537</v>
      </c>
      <c r="I2938" s="286">
        <v>732</v>
      </c>
    </row>
    <row r="2939" spans="1:9" x14ac:dyDescent="0.3">
      <c r="A2939" s="24">
        <v>454496</v>
      </c>
      <c r="B2939" s="24">
        <v>472587</v>
      </c>
      <c r="C2939" s="24" t="s">
        <v>475</v>
      </c>
      <c r="D2939" s="24" t="s">
        <v>306</v>
      </c>
      <c r="E2939" s="513">
        <v>1500055</v>
      </c>
      <c r="F2939" s="24">
        <v>246</v>
      </c>
      <c r="G2939" s="27">
        <v>43577</v>
      </c>
      <c r="H2939" s="27">
        <v>43570</v>
      </c>
      <c r="I2939" s="286">
        <v>246</v>
      </c>
    </row>
    <row r="2940" spans="1:9" x14ac:dyDescent="0.3">
      <c r="A2940" s="24">
        <v>454496</v>
      </c>
      <c r="B2940" s="24">
        <v>472587</v>
      </c>
      <c r="C2940" s="24" t="s">
        <v>475</v>
      </c>
      <c r="D2940" s="24" t="s">
        <v>481</v>
      </c>
      <c r="E2940" s="513" t="s">
        <v>2605</v>
      </c>
      <c r="F2940" s="24">
        <v>252</v>
      </c>
      <c r="G2940" s="27">
        <v>43580</v>
      </c>
      <c r="H2940" s="27">
        <v>43573</v>
      </c>
      <c r="I2940" s="286">
        <v>253</v>
      </c>
    </row>
    <row r="2941" spans="1:9" x14ac:dyDescent="0.3">
      <c r="A2941" s="24">
        <v>454496</v>
      </c>
      <c r="B2941" s="24">
        <v>472587</v>
      </c>
      <c r="C2941" s="24" t="s">
        <v>475</v>
      </c>
      <c r="D2941" s="24" t="s">
        <v>13</v>
      </c>
      <c r="E2941" s="513" t="s">
        <v>2606</v>
      </c>
      <c r="F2941" s="24">
        <v>124</v>
      </c>
      <c r="G2941" s="27">
        <v>43573</v>
      </c>
      <c r="H2941" s="27">
        <v>43567</v>
      </c>
      <c r="I2941" s="286">
        <v>127</v>
      </c>
    </row>
    <row r="2942" spans="1:9" x14ac:dyDescent="0.3">
      <c r="A2942" s="24">
        <v>454496</v>
      </c>
      <c r="B2942" s="24">
        <v>472587</v>
      </c>
      <c r="C2942" s="24" t="s">
        <v>475</v>
      </c>
      <c r="D2942" s="24" t="s">
        <v>13</v>
      </c>
      <c r="E2942" s="513" t="s">
        <v>2607</v>
      </c>
      <c r="F2942" s="24">
        <v>129</v>
      </c>
      <c r="G2942" s="27">
        <v>43583</v>
      </c>
      <c r="H2942" s="27">
        <v>43579</v>
      </c>
      <c r="I2942" s="286">
        <v>129</v>
      </c>
    </row>
    <row r="2943" spans="1:9" x14ac:dyDescent="0.3">
      <c r="A2943" s="24">
        <v>454496</v>
      </c>
      <c r="B2943" s="24">
        <v>472587</v>
      </c>
      <c r="C2943" s="24" t="s">
        <v>475</v>
      </c>
      <c r="D2943" s="24" t="s">
        <v>13</v>
      </c>
      <c r="E2943" s="513" t="s">
        <v>2608</v>
      </c>
      <c r="F2943" s="24">
        <v>119</v>
      </c>
      <c r="G2943" s="27">
        <v>43583</v>
      </c>
      <c r="H2943" s="27">
        <v>43579</v>
      </c>
      <c r="I2943" s="286">
        <v>119</v>
      </c>
    </row>
    <row r="2944" spans="1:9" x14ac:dyDescent="0.3">
      <c r="A2944" s="24">
        <v>454496</v>
      </c>
      <c r="B2944" s="24">
        <v>472587</v>
      </c>
      <c r="C2944" s="24" t="s">
        <v>475</v>
      </c>
      <c r="D2944" s="24" t="s">
        <v>481</v>
      </c>
      <c r="E2944" s="513" t="s">
        <v>2609</v>
      </c>
      <c r="F2944" s="24">
        <v>50</v>
      </c>
      <c r="G2944" s="27">
        <v>43580</v>
      </c>
      <c r="H2944" s="27">
        <v>43573</v>
      </c>
      <c r="I2944" s="286">
        <v>50</v>
      </c>
    </row>
    <row r="2945" spans="1:9" x14ac:dyDescent="0.3">
      <c r="A2945" s="24">
        <v>454496</v>
      </c>
      <c r="B2945" s="24">
        <v>472587</v>
      </c>
      <c r="C2945" s="24" t="s">
        <v>475</v>
      </c>
      <c r="D2945" s="24" t="s">
        <v>13</v>
      </c>
      <c r="E2945" s="513" t="s">
        <v>2610</v>
      </c>
      <c r="F2945" s="24">
        <v>2506</v>
      </c>
      <c r="G2945" s="27">
        <v>43573</v>
      </c>
      <c r="H2945" s="27">
        <v>43567</v>
      </c>
      <c r="I2945" s="286">
        <v>2531</v>
      </c>
    </row>
    <row r="2946" spans="1:9" x14ac:dyDescent="0.3">
      <c r="A2946" s="9">
        <v>454496</v>
      </c>
      <c r="B2946" s="9">
        <v>472587</v>
      </c>
      <c r="C2946" s="9" t="s">
        <v>475</v>
      </c>
      <c r="D2946" s="9" t="s">
        <v>13</v>
      </c>
      <c r="E2946" s="509" t="s">
        <v>2611</v>
      </c>
      <c r="F2946" s="9">
        <v>8039</v>
      </c>
      <c r="G2946" s="11">
        <v>43538</v>
      </c>
      <c r="H2946" s="11">
        <v>43532</v>
      </c>
      <c r="I2946" s="286">
        <v>8039</v>
      </c>
    </row>
    <row r="2947" spans="1:9" x14ac:dyDescent="0.3">
      <c r="A2947" s="9">
        <v>454496</v>
      </c>
      <c r="B2947" s="9">
        <v>472587</v>
      </c>
      <c r="C2947" s="9" t="s">
        <v>475</v>
      </c>
      <c r="D2947" s="9" t="s">
        <v>13</v>
      </c>
      <c r="E2947" s="516" t="s">
        <v>2612</v>
      </c>
      <c r="F2947" s="9">
        <v>8740</v>
      </c>
      <c r="G2947" s="11">
        <v>43548</v>
      </c>
      <c r="H2947" s="11">
        <v>43544</v>
      </c>
      <c r="I2947" s="286">
        <v>8754</v>
      </c>
    </row>
    <row r="2948" spans="1:9" x14ac:dyDescent="0.3">
      <c r="A2948" s="9">
        <v>454496</v>
      </c>
      <c r="B2948" s="9">
        <v>472587</v>
      </c>
      <c r="C2948" s="9" t="s">
        <v>475</v>
      </c>
      <c r="D2948" s="9" t="s">
        <v>13</v>
      </c>
      <c r="E2948" s="516" t="s">
        <v>2613</v>
      </c>
      <c r="F2948" s="9">
        <v>6182</v>
      </c>
      <c r="G2948" s="11">
        <v>43548</v>
      </c>
      <c r="H2948" s="11">
        <v>43544</v>
      </c>
      <c r="I2948" s="286">
        <v>6193</v>
      </c>
    </row>
    <row r="2949" spans="1:9" x14ac:dyDescent="0.3">
      <c r="A2949" s="24">
        <v>454496</v>
      </c>
      <c r="B2949" s="24">
        <v>472587</v>
      </c>
      <c r="C2949" s="24" t="s">
        <v>475</v>
      </c>
      <c r="D2949" s="24" t="s">
        <v>13</v>
      </c>
      <c r="E2949" s="513" t="s">
        <v>2614</v>
      </c>
      <c r="F2949" s="24">
        <v>2112</v>
      </c>
      <c r="G2949" s="27">
        <v>43566</v>
      </c>
      <c r="H2949" s="27">
        <v>43560</v>
      </c>
      <c r="I2949" s="286">
        <v>2160</v>
      </c>
    </row>
    <row r="2950" spans="1:9" x14ac:dyDescent="0.3">
      <c r="A2950" s="24">
        <v>454496</v>
      </c>
      <c r="B2950" s="24">
        <v>472587</v>
      </c>
      <c r="C2950" s="24" t="s">
        <v>475</v>
      </c>
      <c r="D2950" s="24" t="s">
        <v>13</v>
      </c>
      <c r="E2950" s="513" t="s">
        <v>2615</v>
      </c>
      <c r="F2950" s="24">
        <v>2253</v>
      </c>
      <c r="G2950" s="27">
        <v>43576</v>
      </c>
      <c r="H2950" s="27">
        <v>43570</v>
      </c>
      <c r="I2950" s="286">
        <v>2350</v>
      </c>
    </row>
    <row r="2951" spans="1:9" x14ac:dyDescent="0.3">
      <c r="A2951" s="24">
        <v>454496</v>
      </c>
      <c r="B2951" s="24">
        <v>472587</v>
      </c>
      <c r="C2951" s="24" t="s">
        <v>475</v>
      </c>
      <c r="D2951" s="24" t="s">
        <v>13</v>
      </c>
      <c r="E2951" s="513" t="s">
        <v>2616</v>
      </c>
      <c r="F2951" s="24">
        <v>1671</v>
      </c>
      <c r="G2951" s="27">
        <v>43576</v>
      </c>
      <c r="H2951" s="27">
        <v>43570</v>
      </c>
      <c r="I2951" s="286">
        <v>1743</v>
      </c>
    </row>
    <row r="2952" spans="1:9" x14ac:dyDescent="0.3">
      <c r="A2952" s="24">
        <v>454496</v>
      </c>
      <c r="B2952" s="24">
        <v>472587</v>
      </c>
      <c r="C2952" s="24" t="s">
        <v>475</v>
      </c>
      <c r="D2952" s="24" t="s">
        <v>481</v>
      </c>
      <c r="E2952" s="512" t="s">
        <v>2617</v>
      </c>
      <c r="F2952" s="24">
        <v>802</v>
      </c>
      <c r="G2952" s="27">
        <v>43573</v>
      </c>
      <c r="H2952" s="27">
        <v>43567</v>
      </c>
      <c r="I2952" s="286">
        <v>829</v>
      </c>
    </row>
    <row r="2953" spans="1:9" x14ac:dyDescent="0.3">
      <c r="A2953" s="24">
        <v>454496</v>
      </c>
      <c r="B2953" s="24">
        <v>472587</v>
      </c>
      <c r="C2953" s="24" t="s">
        <v>475</v>
      </c>
      <c r="D2953" s="24" t="s">
        <v>13</v>
      </c>
      <c r="E2953" s="513" t="s">
        <v>2618</v>
      </c>
      <c r="F2953" s="24">
        <v>655</v>
      </c>
      <c r="G2953" s="27">
        <v>43566</v>
      </c>
      <c r="H2953" s="27">
        <v>43560</v>
      </c>
      <c r="I2953" s="286">
        <v>669</v>
      </c>
    </row>
    <row r="2954" spans="1:9" x14ac:dyDescent="0.3">
      <c r="A2954" s="24">
        <v>454496</v>
      </c>
      <c r="B2954" s="24">
        <v>472587</v>
      </c>
      <c r="C2954" s="24" t="s">
        <v>475</v>
      </c>
      <c r="D2954" s="24" t="s">
        <v>481</v>
      </c>
      <c r="E2954" s="512" t="s">
        <v>2619</v>
      </c>
      <c r="F2954" s="24">
        <v>2913</v>
      </c>
      <c r="G2954" s="27">
        <v>43545</v>
      </c>
      <c r="H2954" s="27">
        <v>43539</v>
      </c>
      <c r="I2954" s="286">
        <v>2962</v>
      </c>
    </row>
    <row r="2955" spans="1:9" x14ac:dyDescent="0.3">
      <c r="A2955" s="24">
        <v>454496</v>
      </c>
      <c r="B2955" s="24">
        <v>472587</v>
      </c>
      <c r="C2955" s="24" t="s">
        <v>475</v>
      </c>
      <c r="D2955" s="24" t="s">
        <v>13</v>
      </c>
      <c r="E2955" s="513" t="s">
        <v>2620</v>
      </c>
      <c r="F2955" s="24">
        <v>393</v>
      </c>
      <c r="G2955" s="27">
        <v>43545</v>
      </c>
      <c r="H2955" s="27">
        <v>43539</v>
      </c>
      <c r="I2955" s="286">
        <v>401</v>
      </c>
    </row>
    <row r="2956" spans="1:9" x14ac:dyDescent="0.3">
      <c r="A2956" s="24">
        <v>454496</v>
      </c>
      <c r="B2956" s="24">
        <v>472587</v>
      </c>
      <c r="C2956" s="24" t="s">
        <v>475</v>
      </c>
      <c r="D2956" s="24" t="s">
        <v>13</v>
      </c>
      <c r="E2956" s="513" t="s">
        <v>2621</v>
      </c>
      <c r="F2956" s="24">
        <v>446</v>
      </c>
      <c r="G2956" s="27">
        <v>43555</v>
      </c>
      <c r="H2956" s="27">
        <v>43551</v>
      </c>
      <c r="I2956" s="286">
        <v>467</v>
      </c>
    </row>
    <row r="2957" spans="1:9" x14ac:dyDescent="0.3">
      <c r="A2957" s="24">
        <v>454496</v>
      </c>
      <c r="B2957" s="24">
        <v>472587</v>
      </c>
      <c r="C2957" s="24" t="s">
        <v>475</v>
      </c>
      <c r="D2957" s="24" t="s">
        <v>13</v>
      </c>
      <c r="E2957" s="513" t="s">
        <v>2622</v>
      </c>
      <c r="F2957" s="24">
        <v>304</v>
      </c>
      <c r="G2957" s="27">
        <v>43555</v>
      </c>
      <c r="H2957" s="27">
        <v>43551</v>
      </c>
      <c r="I2957" s="286">
        <v>318</v>
      </c>
    </row>
    <row r="2958" spans="1:9" x14ac:dyDescent="0.3">
      <c r="A2958" s="24">
        <v>454496</v>
      </c>
      <c r="B2958" s="24">
        <v>472587</v>
      </c>
      <c r="C2958" s="24" t="s">
        <v>475</v>
      </c>
      <c r="D2958" s="24" t="s">
        <v>13</v>
      </c>
      <c r="E2958" s="513" t="s">
        <v>2623</v>
      </c>
      <c r="F2958" s="24">
        <v>3685</v>
      </c>
      <c r="G2958" s="27">
        <v>43527</v>
      </c>
      <c r="H2958" s="27">
        <v>43523</v>
      </c>
      <c r="I2958" s="286">
        <v>3690</v>
      </c>
    </row>
    <row r="2959" spans="1:9" x14ac:dyDescent="0.3">
      <c r="A2959" s="24">
        <v>454496</v>
      </c>
      <c r="B2959" s="24">
        <v>472587</v>
      </c>
      <c r="C2959" s="24" t="s">
        <v>475</v>
      </c>
      <c r="D2959" s="24" t="s">
        <v>13</v>
      </c>
      <c r="E2959" s="513" t="s">
        <v>2624</v>
      </c>
      <c r="F2959" s="24">
        <v>2433</v>
      </c>
      <c r="G2959" s="27">
        <v>43527</v>
      </c>
      <c r="H2959" s="27">
        <v>43523</v>
      </c>
      <c r="I2959" s="286">
        <v>2475</v>
      </c>
    </row>
    <row r="2960" spans="1:9" x14ac:dyDescent="0.3">
      <c r="A2960" s="9">
        <v>454496</v>
      </c>
      <c r="B2960" s="9">
        <v>472587</v>
      </c>
      <c r="C2960" s="9" t="s">
        <v>475</v>
      </c>
      <c r="D2960" s="9" t="s">
        <v>481</v>
      </c>
      <c r="E2960" s="509" t="s">
        <v>2625</v>
      </c>
      <c r="F2960" s="9">
        <v>72</v>
      </c>
      <c r="G2960" s="11">
        <v>43552</v>
      </c>
      <c r="H2960" s="11">
        <v>43546</v>
      </c>
      <c r="I2960" s="286">
        <v>72</v>
      </c>
    </row>
    <row r="2961" spans="1:9" x14ac:dyDescent="0.3">
      <c r="A2961" s="24">
        <v>454496</v>
      </c>
      <c r="B2961" s="24">
        <v>472587</v>
      </c>
      <c r="C2961" s="24" t="s">
        <v>475</v>
      </c>
      <c r="D2961" s="24" t="s">
        <v>13</v>
      </c>
      <c r="E2961" s="513" t="s">
        <v>2626</v>
      </c>
      <c r="F2961" s="24">
        <v>554</v>
      </c>
      <c r="G2961" s="27">
        <v>43545</v>
      </c>
      <c r="H2961" s="27">
        <v>43539</v>
      </c>
      <c r="I2961" s="286">
        <v>568</v>
      </c>
    </row>
    <row r="2962" spans="1:9" x14ac:dyDescent="0.3">
      <c r="A2962" s="24">
        <v>454496</v>
      </c>
      <c r="B2962" s="24">
        <v>472587</v>
      </c>
      <c r="C2962" s="24" t="s">
        <v>475</v>
      </c>
      <c r="D2962" s="24" t="s">
        <v>481</v>
      </c>
      <c r="E2962" s="512" t="s">
        <v>2627</v>
      </c>
      <c r="F2962" s="24">
        <v>608</v>
      </c>
      <c r="G2962" s="27">
        <v>43545</v>
      </c>
      <c r="H2962" s="27">
        <v>43539</v>
      </c>
      <c r="I2962" s="286">
        <v>615</v>
      </c>
    </row>
    <row r="2963" spans="1:9" x14ac:dyDescent="0.3">
      <c r="A2963" s="9">
        <v>454496</v>
      </c>
      <c r="B2963" s="9">
        <v>472587</v>
      </c>
      <c r="C2963" s="9" t="s">
        <v>475</v>
      </c>
      <c r="D2963" s="9" t="s">
        <v>13</v>
      </c>
      <c r="E2963" s="509" t="s">
        <v>2628</v>
      </c>
      <c r="F2963" s="9">
        <v>3583</v>
      </c>
      <c r="G2963" s="11">
        <v>43538</v>
      </c>
      <c r="H2963" s="11">
        <v>43532</v>
      </c>
      <c r="I2963" s="286">
        <v>3583</v>
      </c>
    </row>
    <row r="2964" spans="1:9" x14ac:dyDescent="0.3">
      <c r="A2964" s="9">
        <v>454496</v>
      </c>
      <c r="B2964" s="9">
        <v>472587</v>
      </c>
      <c r="C2964" s="9" t="s">
        <v>475</v>
      </c>
      <c r="D2964" s="9" t="s">
        <v>306</v>
      </c>
      <c r="E2964" s="15" t="s">
        <v>2629</v>
      </c>
      <c r="F2964" s="23">
        <v>459</v>
      </c>
      <c r="G2964" s="11">
        <v>43521</v>
      </c>
      <c r="H2964" s="11">
        <v>43516</v>
      </c>
      <c r="I2964" s="286">
        <v>459</v>
      </c>
    </row>
    <row r="2965" spans="1:9" x14ac:dyDescent="0.3">
      <c r="A2965" s="24">
        <v>454496</v>
      </c>
      <c r="B2965" s="24">
        <v>472587</v>
      </c>
      <c r="C2965" s="24" t="s">
        <v>475</v>
      </c>
      <c r="D2965" s="24" t="s">
        <v>306</v>
      </c>
      <c r="E2965" s="25">
        <v>1505810</v>
      </c>
      <c r="F2965" s="89">
        <v>79</v>
      </c>
      <c r="G2965" s="27">
        <v>43514</v>
      </c>
      <c r="H2965" s="27">
        <v>43509</v>
      </c>
      <c r="I2965" s="286">
        <v>79</v>
      </c>
    </row>
    <row r="2966" spans="1:9" x14ac:dyDescent="0.3">
      <c r="A2966" s="9">
        <v>454496</v>
      </c>
      <c r="B2966" s="9">
        <v>472587</v>
      </c>
      <c r="C2966" s="9" t="s">
        <v>475</v>
      </c>
      <c r="D2966" s="9" t="s">
        <v>19</v>
      </c>
      <c r="E2966" s="15" t="s">
        <v>2630</v>
      </c>
      <c r="F2966" s="9">
        <v>2430</v>
      </c>
      <c r="G2966" s="11">
        <v>43522</v>
      </c>
      <c r="H2966" s="11">
        <v>43516</v>
      </c>
      <c r="I2966" s="286">
        <v>2430</v>
      </c>
    </row>
    <row r="2967" spans="1:9" x14ac:dyDescent="0.3">
      <c r="A2967" s="9">
        <v>454496</v>
      </c>
      <c r="B2967" s="9">
        <v>472587</v>
      </c>
      <c r="C2967" s="9" t="s">
        <v>475</v>
      </c>
      <c r="D2967" s="9" t="s">
        <v>19</v>
      </c>
      <c r="E2967" s="15" t="s">
        <v>2631</v>
      </c>
      <c r="F2967" s="9">
        <v>810</v>
      </c>
      <c r="G2967" s="11">
        <v>43543</v>
      </c>
      <c r="H2967" s="11">
        <v>43544</v>
      </c>
      <c r="I2967" s="286">
        <v>810</v>
      </c>
    </row>
    <row r="2968" spans="1:9" x14ac:dyDescent="0.3">
      <c r="A2968" s="9">
        <v>454496</v>
      </c>
      <c r="B2968" s="9">
        <v>472587</v>
      </c>
      <c r="C2968" s="9" t="s">
        <v>475</v>
      </c>
      <c r="D2968" s="9" t="s">
        <v>19</v>
      </c>
      <c r="E2968" s="15" t="s">
        <v>2632</v>
      </c>
      <c r="F2968" s="9">
        <v>294</v>
      </c>
      <c r="G2968" s="11">
        <v>43522</v>
      </c>
      <c r="H2968" s="11">
        <v>43516</v>
      </c>
      <c r="I2968" s="286">
        <v>294</v>
      </c>
    </row>
    <row r="2969" spans="1:9" x14ac:dyDescent="0.3">
      <c r="A2969" s="37">
        <v>454498</v>
      </c>
      <c r="B2969" s="37">
        <v>472184</v>
      </c>
      <c r="C2969" s="37" t="s">
        <v>503</v>
      </c>
      <c r="D2969" s="37" t="s">
        <v>13</v>
      </c>
      <c r="E2969" s="38" t="s">
        <v>2633</v>
      </c>
      <c r="F2969" s="37">
        <v>358</v>
      </c>
      <c r="G2969" s="39">
        <v>43517</v>
      </c>
      <c r="H2969" s="11">
        <v>43551</v>
      </c>
      <c r="I2969" s="335">
        <v>367</v>
      </c>
    </row>
    <row r="2970" spans="1:9" x14ac:dyDescent="0.3">
      <c r="A2970" s="37">
        <v>454498</v>
      </c>
      <c r="B2970" s="37">
        <v>472184</v>
      </c>
      <c r="C2970" s="37" t="s">
        <v>503</v>
      </c>
      <c r="D2970" s="37" t="s">
        <v>481</v>
      </c>
      <c r="E2970" s="38" t="s">
        <v>2634</v>
      </c>
      <c r="F2970" s="37">
        <v>60</v>
      </c>
      <c r="G2970" s="39">
        <v>43517</v>
      </c>
      <c r="H2970" s="11">
        <v>43551</v>
      </c>
      <c r="I2970" s="335">
        <v>60</v>
      </c>
    </row>
    <row r="2971" spans="1:9" x14ac:dyDescent="0.3">
      <c r="A2971" s="9">
        <v>432735</v>
      </c>
      <c r="B2971" s="9">
        <v>425425</v>
      </c>
      <c r="C2971" s="9" t="s">
        <v>475</v>
      </c>
      <c r="D2971" s="9" t="s">
        <v>306</v>
      </c>
      <c r="E2971" s="509">
        <v>1493530</v>
      </c>
      <c r="F2971" s="9">
        <v>20</v>
      </c>
      <c r="G2971" s="11">
        <v>43563</v>
      </c>
      <c r="H2971" s="11">
        <v>43557</v>
      </c>
      <c r="I2971" s="335">
        <v>20</v>
      </c>
    </row>
    <row r="2972" spans="1:9" x14ac:dyDescent="0.3">
      <c r="A2972" s="24">
        <v>432735</v>
      </c>
      <c r="B2972" s="24">
        <v>425425</v>
      </c>
      <c r="C2972" s="24" t="s">
        <v>475</v>
      </c>
      <c r="D2972" s="24" t="s">
        <v>306</v>
      </c>
      <c r="E2972" s="513">
        <v>1496247</v>
      </c>
      <c r="F2972" s="24">
        <v>590</v>
      </c>
      <c r="G2972" s="27">
        <v>43542</v>
      </c>
      <c r="H2972" s="27">
        <v>43536</v>
      </c>
      <c r="I2972" s="286">
        <v>590</v>
      </c>
    </row>
    <row r="2973" spans="1:9" x14ac:dyDescent="0.3">
      <c r="A2973" s="24">
        <v>432735</v>
      </c>
      <c r="B2973" s="24">
        <v>425425</v>
      </c>
      <c r="C2973" s="24" t="s">
        <v>475</v>
      </c>
      <c r="D2973" s="24" t="s">
        <v>13</v>
      </c>
      <c r="E2973" s="513" t="s">
        <v>2635</v>
      </c>
      <c r="F2973" s="24">
        <v>205</v>
      </c>
      <c r="G2973" s="276">
        <v>43531</v>
      </c>
      <c r="H2973" s="27">
        <v>43566</v>
      </c>
      <c r="I2973" s="286">
        <v>205</v>
      </c>
    </row>
    <row r="2974" spans="1:9" x14ac:dyDescent="0.3">
      <c r="A2974" s="24">
        <v>432735</v>
      </c>
      <c r="B2974" s="24">
        <v>425425</v>
      </c>
      <c r="C2974" s="24" t="s">
        <v>475</v>
      </c>
      <c r="D2974" s="24" t="s">
        <v>13</v>
      </c>
      <c r="E2974" s="513" t="s">
        <v>2636</v>
      </c>
      <c r="F2974" s="24">
        <v>220</v>
      </c>
      <c r="G2974" s="27">
        <v>43541</v>
      </c>
      <c r="H2974" s="27">
        <v>43537</v>
      </c>
      <c r="I2974" s="286">
        <v>216</v>
      </c>
    </row>
    <row r="2975" spans="1:9" x14ac:dyDescent="0.3">
      <c r="A2975" s="24">
        <v>432735</v>
      </c>
      <c r="B2975" s="24">
        <v>425425</v>
      </c>
      <c r="C2975" s="24" t="s">
        <v>475</v>
      </c>
      <c r="D2975" s="24" t="s">
        <v>13</v>
      </c>
      <c r="E2975" s="513" t="s">
        <v>2637</v>
      </c>
      <c r="F2975" s="24">
        <v>146</v>
      </c>
      <c r="G2975" s="27">
        <v>43541</v>
      </c>
      <c r="H2975" s="27">
        <v>43537</v>
      </c>
      <c r="I2975" s="286">
        <v>143</v>
      </c>
    </row>
    <row r="2976" spans="1:9" x14ac:dyDescent="0.3">
      <c r="A2976" s="9">
        <v>432735</v>
      </c>
      <c r="B2976" s="9">
        <v>425425</v>
      </c>
      <c r="C2976" s="9" t="s">
        <v>475</v>
      </c>
      <c r="D2976" s="9" t="s">
        <v>13</v>
      </c>
      <c r="E2976" s="509" t="s">
        <v>2638</v>
      </c>
      <c r="F2976" s="9">
        <v>720</v>
      </c>
      <c r="G2976" s="11">
        <v>43559</v>
      </c>
      <c r="H2976" s="11">
        <v>43553</v>
      </c>
      <c r="I2976" s="286">
        <v>705</v>
      </c>
    </row>
    <row r="2977" spans="1:9" x14ac:dyDescent="0.3">
      <c r="A2977" s="24">
        <v>432735</v>
      </c>
      <c r="B2977" s="24">
        <v>425425</v>
      </c>
      <c r="C2977" s="24" t="s">
        <v>475</v>
      </c>
      <c r="D2977" s="24" t="s">
        <v>13</v>
      </c>
      <c r="E2977" s="513" t="s">
        <v>2639</v>
      </c>
      <c r="F2977" s="24">
        <v>939</v>
      </c>
      <c r="G2977" s="276">
        <v>43531</v>
      </c>
      <c r="H2977" s="27">
        <v>43566</v>
      </c>
      <c r="I2977" s="286">
        <v>939</v>
      </c>
    </row>
    <row r="2978" spans="1:9" x14ac:dyDescent="0.3">
      <c r="A2978" s="9">
        <v>432735</v>
      </c>
      <c r="B2978" s="9">
        <v>425425</v>
      </c>
      <c r="C2978" s="9" t="s">
        <v>475</v>
      </c>
      <c r="D2978" s="9" t="s">
        <v>481</v>
      </c>
      <c r="E2978" s="509" t="s">
        <v>2640</v>
      </c>
      <c r="F2978" s="9">
        <v>128</v>
      </c>
      <c r="G2978" s="11">
        <v>43566</v>
      </c>
      <c r="H2978" s="11">
        <v>43560</v>
      </c>
      <c r="I2978" s="286">
        <v>125</v>
      </c>
    </row>
    <row r="2979" spans="1:9" x14ac:dyDescent="0.3">
      <c r="A2979" s="9">
        <v>432735</v>
      </c>
      <c r="B2979" s="9">
        <v>425425</v>
      </c>
      <c r="C2979" s="9" t="s">
        <v>475</v>
      </c>
      <c r="D2979" s="9" t="s">
        <v>13</v>
      </c>
      <c r="E2979" s="509" t="s">
        <v>2641</v>
      </c>
      <c r="F2979" s="9">
        <v>626</v>
      </c>
      <c r="G2979" s="11">
        <v>43559</v>
      </c>
      <c r="H2979" s="11">
        <v>43553</v>
      </c>
      <c r="I2979" s="286">
        <v>614</v>
      </c>
    </row>
    <row r="2980" spans="1:9" x14ac:dyDescent="0.3">
      <c r="A2980" s="24">
        <v>432735</v>
      </c>
      <c r="B2980" s="24">
        <v>425425</v>
      </c>
      <c r="C2980" s="24" t="s">
        <v>475</v>
      </c>
      <c r="D2980" s="24" t="s">
        <v>13</v>
      </c>
      <c r="E2980" s="513" t="s">
        <v>2642</v>
      </c>
      <c r="F2980" s="24">
        <v>648</v>
      </c>
      <c r="G2980" s="27">
        <v>43569</v>
      </c>
      <c r="H2980" s="27">
        <v>43565</v>
      </c>
      <c r="I2980" s="286">
        <v>646</v>
      </c>
    </row>
    <row r="2981" spans="1:9" x14ac:dyDescent="0.3">
      <c r="A2981" s="24">
        <v>432735</v>
      </c>
      <c r="B2981" s="24">
        <v>425425</v>
      </c>
      <c r="C2981" s="24" t="s">
        <v>475</v>
      </c>
      <c r="D2981" s="24" t="s">
        <v>13</v>
      </c>
      <c r="E2981" s="513" t="s">
        <v>2643</v>
      </c>
      <c r="F2981" s="24">
        <v>477</v>
      </c>
      <c r="G2981" s="27">
        <v>43569</v>
      </c>
      <c r="H2981" s="27">
        <v>43565</v>
      </c>
      <c r="I2981" s="286">
        <v>477</v>
      </c>
    </row>
    <row r="2982" spans="1:9" x14ac:dyDescent="0.3">
      <c r="A2982" s="9">
        <v>432735</v>
      </c>
      <c r="B2982" s="9">
        <v>425425</v>
      </c>
      <c r="C2982" s="9" t="s">
        <v>475</v>
      </c>
      <c r="D2982" s="9" t="s">
        <v>481</v>
      </c>
      <c r="E2982" s="509" t="s">
        <v>2644</v>
      </c>
      <c r="F2982" s="9">
        <v>50</v>
      </c>
      <c r="G2982" s="11">
        <v>43566</v>
      </c>
      <c r="H2982" s="11">
        <v>43560</v>
      </c>
      <c r="I2982" s="286">
        <v>50</v>
      </c>
    </row>
    <row r="2983" spans="1:9" x14ac:dyDescent="0.3">
      <c r="A2983" s="9">
        <v>432735</v>
      </c>
      <c r="B2983" s="9">
        <v>425425</v>
      </c>
      <c r="C2983" s="9" t="s">
        <v>475</v>
      </c>
      <c r="D2983" s="9" t="s">
        <v>481</v>
      </c>
      <c r="E2983" s="509" t="s">
        <v>2645</v>
      </c>
      <c r="F2983" s="9">
        <v>54</v>
      </c>
      <c r="G2983" s="11">
        <v>43538</v>
      </c>
      <c r="H2983" s="11">
        <v>43532</v>
      </c>
      <c r="I2983" s="286">
        <v>54</v>
      </c>
    </row>
    <row r="2984" spans="1:9" x14ac:dyDescent="0.3">
      <c r="A2984" s="9">
        <v>432735</v>
      </c>
      <c r="B2984" s="9">
        <v>425425</v>
      </c>
      <c r="C2984" s="9" t="s">
        <v>475</v>
      </c>
      <c r="D2984" s="9" t="s">
        <v>481</v>
      </c>
      <c r="E2984" s="509" t="s">
        <v>2646</v>
      </c>
      <c r="F2984" s="9">
        <v>50</v>
      </c>
      <c r="G2984" s="11">
        <v>43538</v>
      </c>
      <c r="H2984" s="11">
        <v>43532</v>
      </c>
      <c r="I2984" s="286">
        <v>50</v>
      </c>
    </row>
    <row r="2985" spans="1:9" x14ac:dyDescent="0.3">
      <c r="A2985" s="24">
        <v>432735</v>
      </c>
      <c r="B2985" s="24">
        <v>425425</v>
      </c>
      <c r="C2985" s="24" t="s">
        <v>475</v>
      </c>
      <c r="D2985" s="24" t="s">
        <v>13</v>
      </c>
      <c r="E2985" s="25" t="s">
        <v>2647</v>
      </c>
      <c r="F2985" s="24">
        <v>798</v>
      </c>
      <c r="G2985" s="27">
        <v>43587</v>
      </c>
      <c r="H2985" s="27">
        <v>43581</v>
      </c>
      <c r="I2985" s="286">
        <v>792</v>
      </c>
    </row>
    <row r="2986" spans="1:9" x14ac:dyDescent="0.3">
      <c r="A2986" s="24">
        <v>432735</v>
      </c>
      <c r="B2986" s="24">
        <v>425425</v>
      </c>
      <c r="C2986" s="24" t="s">
        <v>475</v>
      </c>
      <c r="D2986" s="24" t="s">
        <v>481</v>
      </c>
      <c r="E2986" s="25" t="s">
        <v>2648</v>
      </c>
      <c r="F2986" s="24">
        <v>140</v>
      </c>
      <c r="G2986" s="27">
        <v>43594</v>
      </c>
      <c r="H2986" s="27">
        <v>43580</v>
      </c>
      <c r="I2986" s="286">
        <v>140</v>
      </c>
    </row>
    <row r="2987" spans="1:9" x14ac:dyDescent="0.3">
      <c r="A2987" s="24">
        <v>432735</v>
      </c>
      <c r="B2987" s="24">
        <v>425425</v>
      </c>
      <c r="C2987" s="24" t="s">
        <v>475</v>
      </c>
      <c r="D2987" s="24" t="s">
        <v>13</v>
      </c>
      <c r="E2987" s="25" t="s">
        <v>2649</v>
      </c>
      <c r="F2987" s="24">
        <v>754</v>
      </c>
      <c r="G2987" s="27">
        <v>43587</v>
      </c>
      <c r="H2987" s="27">
        <v>43581</v>
      </c>
      <c r="I2987" s="286">
        <v>748</v>
      </c>
    </row>
    <row r="2988" spans="1:9" x14ac:dyDescent="0.3">
      <c r="A2988" s="24">
        <v>432735</v>
      </c>
      <c r="B2988" s="24">
        <v>425425</v>
      </c>
      <c r="C2988" s="24" t="s">
        <v>475</v>
      </c>
      <c r="D2988" s="24" t="s">
        <v>19</v>
      </c>
      <c r="E2988" s="25" t="s">
        <v>2650</v>
      </c>
      <c r="F2988" s="24">
        <v>98</v>
      </c>
      <c r="G2988" s="27">
        <v>43543</v>
      </c>
      <c r="H2988" s="27">
        <v>43537</v>
      </c>
      <c r="I2988" s="286">
        <v>98</v>
      </c>
    </row>
    <row r="2989" spans="1:9" x14ac:dyDescent="0.3">
      <c r="A2989" s="9">
        <v>432735</v>
      </c>
      <c r="B2989" s="9">
        <v>431090</v>
      </c>
      <c r="C2989" s="9" t="s">
        <v>503</v>
      </c>
      <c r="D2989" s="9" t="s">
        <v>306</v>
      </c>
      <c r="E2989" s="509">
        <v>1493554</v>
      </c>
      <c r="F2989" s="9">
        <v>40</v>
      </c>
      <c r="G2989" s="11">
        <v>43563</v>
      </c>
      <c r="H2989" s="11">
        <v>43557</v>
      </c>
      <c r="I2989" s="286">
        <v>40</v>
      </c>
    </row>
    <row r="2990" spans="1:9" x14ac:dyDescent="0.3">
      <c r="A2990" s="9">
        <v>432735</v>
      </c>
      <c r="B2990" s="9">
        <v>431090</v>
      </c>
      <c r="C2990" s="9" t="s">
        <v>503</v>
      </c>
      <c r="D2990" s="9" t="s">
        <v>13</v>
      </c>
      <c r="E2990" s="509" t="s">
        <v>2651</v>
      </c>
      <c r="F2990" s="9">
        <v>12</v>
      </c>
      <c r="G2990" s="11">
        <v>43559</v>
      </c>
      <c r="H2990" s="11">
        <v>43553</v>
      </c>
      <c r="I2990" s="286">
        <v>12</v>
      </c>
    </row>
    <row r="2991" spans="1:9" x14ac:dyDescent="0.3">
      <c r="A2991" s="24">
        <v>432735</v>
      </c>
      <c r="B2991" s="24">
        <v>431090</v>
      </c>
      <c r="C2991" s="24" t="s">
        <v>503</v>
      </c>
      <c r="D2991" s="24" t="s">
        <v>13</v>
      </c>
      <c r="E2991" s="513" t="s">
        <v>2652</v>
      </c>
      <c r="F2991" s="24">
        <v>38</v>
      </c>
      <c r="G2991" s="27">
        <v>43569</v>
      </c>
      <c r="H2991" s="27">
        <v>43565</v>
      </c>
      <c r="I2991" s="286">
        <v>38</v>
      </c>
    </row>
    <row r="2992" spans="1:9" x14ac:dyDescent="0.3">
      <c r="A2992" s="24">
        <v>432735</v>
      </c>
      <c r="B2992" s="24">
        <v>431090</v>
      </c>
      <c r="C2992" s="24" t="s">
        <v>503</v>
      </c>
      <c r="D2992" s="24" t="s">
        <v>13</v>
      </c>
      <c r="E2992" s="513" t="s">
        <v>2653</v>
      </c>
      <c r="F2992" s="24">
        <v>50</v>
      </c>
      <c r="G2992" s="27">
        <v>43569</v>
      </c>
      <c r="H2992" s="27">
        <v>43565</v>
      </c>
      <c r="I2992" s="286">
        <v>50</v>
      </c>
    </row>
    <row r="2993" spans="1:9" x14ac:dyDescent="0.3">
      <c r="A2993" s="9">
        <v>432735</v>
      </c>
      <c r="B2993" s="9">
        <v>431090</v>
      </c>
      <c r="C2993" s="9" t="s">
        <v>503</v>
      </c>
      <c r="D2993" s="9" t="s">
        <v>13</v>
      </c>
      <c r="E2993" s="509" t="s">
        <v>2654</v>
      </c>
      <c r="F2993" s="9">
        <v>16</v>
      </c>
      <c r="G2993" s="305">
        <v>43531</v>
      </c>
      <c r="H2993" s="11">
        <v>43532</v>
      </c>
      <c r="I2993" s="286">
        <v>16</v>
      </c>
    </row>
    <row r="2994" spans="1:9" x14ac:dyDescent="0.3">
      <c r="A2994" s="24">
        <v>432735</v>
      </c>
      <c r="B2994" s="24">
        <v>431090</v>
      </c>
      <c r="C2994" s="24" t="s">
        <v>503</v>
      </c>
      <c r="D2994" s="24" t="s">
        <v>13</v>
      </c>
      <c r="E2994" s="513" t="s">
        <v>2655</v>
      </c>
      <c r="F2994" s="24">
        <v>40</v>
      </c>
      <c r="G2994" s="27">
        <v>43541</v>
      </c>
      <c r="H2994" s="27">
        <v>43537</v>
      </c>
      <c r="I2994" s="286">
        <v>40</v>
      </c>
    </row>
    <row r="2995" spans="1:9" x14ac:dyDescent="0.3">
      <c r="A2995" s="24">
        <v>432735</v>
      </c>
      <c r="B2995" s="24">
        <v>431090</v>
      </c>
      <c r="C2995" s="24" t="s">
        <v>503</v>
      </c>
      <c r="D2995" s="24" t="s">
        <v>13</v>
      </c>
      <c r="E2995" s="513" t="s">
        <v>2656</v>
      </c>
      <c r="F2995" s="24">
        <v>52</v>
      </c>
      <c r="G2995" s="27">
        <v>43541</v>
      </c>
      <c r="H2995" s="27">
        <v>43537</v>
      </c>
      <c r="I2995" s="286">
        <v>52</v>
      </c>
    </row>
    <row r="2996" spans="1:9" x14ac:dyDescent="0.3">
      <c r="A2996" s="24">
        <v>432735</v>
      </c>
      <c r="B2996" s="24">
        <v>431090</v>
      </c>
      <c r="C2996" s="24" t="s">
        <v>503</v>
      </c>
      <c r="D2996" s="24" t="s">
        <v>13</v>
      </c>
      <c r="E2996" s="513" t="s">
        <v>2657</v>
      </c>
      <c r="F2996" s="24">
        <v>100</v>
      </c>
      <c r="G2996" s="27">
        <v>43587</v>
      </c>
      <c r="H2996" s="27">
        <v>43580</v>
      </c>
      <c r="I2996" s="286">
        <v>104</v>
      </c>
    </row>
    <row r="2997" spans="1:9" x14ac:dyDescent="0.3">
      <c r="A2997" s="9">
        <v>432735</v>
      </c>
      <c r="B2997" s="9">
        <v>431090</v>
      </c>
      <c r="C2997" s="9" t="s">
        <v>503</v>
      </c>
      <c r="D2997" s="9" t="s">
        <v>481</v>
      </c>
      <c r="E2997" s="509" t="s">
        <v>2658</v>
      </c>
      <c r="F2997" s="9">
        <v>100</v>
      </c>
      <c r="G2997" s="11">
        <v>43538</v>
      </c>
      <c r="H2997" s="11">
        <v>43532</v>
      </c>
      <c r="I2997" s="286">
        <v>104</v>
      </c>
    </row>
    <row r="2998" spans="1:9" x14ac:dyDescent="0.3">
      <c r="A2998" s="9">
        <v>432735</v>
      </c>
      <c r="B2998" s="9">
        <v>431090</v>
      </c>
      <c r="C2998" s="9" t="s">
        <v>503</v>
      </c>
      <c r="D2998" s="9" t="s">
        <v>13</v>
      </c>
      <c r="E2998" s="509" t="s">
        <v>2659</v>
      </c>
      <c r="F2998" s="9">
        <v>212</v>
      </c>
      <c r="G2998" s="305">
        <v>43531</v>
      </c>
      <c r="H2998" s="11">
        <v>43532</v>
      </c>
      <c r="I2998" s="286">
        <v>218</v>
      </c>
    </row>
    <row r="2999" spans="1:9" x14ac:dyDescent="0.3">
      <c r="A2999" s="9">
        <v>432735</v>
      </c>
      <c r="B2999" s="9">
        <v>431090</v>
      </c>
      <c r="C2999" s="9" t="s">
        <v>503</v>
      </c>
      <c r="D2999" s="9" t="s">
        <v>13</v>
      </c>
      <c r="E2999" s="509" t="s">
        <v>2660</v>
      </c>
      <c r="F2999" s="9">
        <v>100</v>
      </c>
      <c r="G2999" s="11">
        <v>43559</v>
      </c>
      <c r="H2999" s="11">
        <v>43553</v>
      </c>
      <c r="I2999" s="286">
        <v>104</v>
      </c>
    </row>
    <row r="3000" spans="1:9" x14ac:dyDescent="0.3">
      <c r="A3000" s="9">
        <v>354192</v>
      </c>
      <c r="B3000" s="9">
        <v>425539</v>
      </c>
      <c r="C3000" s="9" t="s">
        <v>475</v>
      </c>
      <c r="D3000" s="9" t="s">
        <v>19</v>
      </c>
      <c r="E3000" s="463">
        <v>1495736</v>
      </c>
      <c r="F3000" s="9">
        <v>681</v>
      </c>
      <c r="G3000" s="11">
        <v>43543</v>
      </c>
      <c r="H3000" s="11">
        <v>43544</v>
      </c>
      <c r="I3000" s="286">
        <v>681</v>
      </c>
    </row>
    <row r="3001" spans="1:9" x14ac:dyDescent="0.3">
      <c r="A3001" s="9">
        <v>354192</v>
      </c>
      <c r="B3001" s="9">
        <v>425539</v>
      </c>
      <c r="C3001" s="9" t="s">
        <v>475</v>
      </c>
      <c r="D3001" s="9" t="s">
        <v>19</v>
      </c>
      <c r="E3001" s="463" t="s">
        <v>2661</v>
      </c>
      <c r="F3001" s="9">
        <v>810</v>
      </c>
      <c r="G3001" s="11">
        <v>43543</v>
      </c>
      <c r="H3001" s="11">
        <v>43544</v>
      </c>
      <c r="I3001" s="286">
        <v>810</v>
      </c>
    </row>
    <row r="3002" spans="1:9" x14ac:dyDescent="0.3">
      <c r="A3002" s="9">
        <v>354192</v>
      </c>
      <c r="B3002" s="9">
        <v>425539</v>
      </c>
      <c r="C3002" s="9" t="s">
        <v>475</v>
      </c>
      <c r="D3002" s="9" t="s">
        <v>19</v>
      </c>
      <c r="E3002" s="463" t="s">
        <v>2662</v>
      </c>
      <c r="F3002" s="9">
        <v>810</v>
      </c>
      <c r="G3002" s="11">
        <v>43543</v>
      </c>
      <c r="H3002" s="11">
        <v>43544</v>
      </c>
      <c r="I3002" s="286">
        <v>810</v>
      </c>
    </row>
    <row r="3003" spans="1:9" x14ac:dyDescent="0.3">
      <c r="A3003" s="9">
        <v>354192</v>
      </c>
      <c r="B3003" s="9">
        <v>425539</v>
      </c>
      <c r="C3003" s="9" t="s">
        <v>475</v>
      </c>
      <c r="D3003" s="9" t="s">
        <v>306</v>
      </c>
      <c r="E3003" s="509">
        <v>1493529</v>
      </c>
      <c r="F3003" s="9">
        <v>40</v>
      </c>
      <c r="G3003" s="11">
        <v>43563</v>
      </c>
      <c r="H3003" s="11">
        <v>43557</v>
      </c>
      <c r="I3003" s="286">
        <v>40</v>
      </c>
    </row>
    <row r="3004" spans="1:9" x14ac:dyDescent="0.3">
      <c r="A3004" s="24">
        <v>354192</v>
      </c>
      <c r="B3004" s="24">
        <v>425539</v>
      </c>
      <c r="C3004" s="24" t="s">
        <v>475</v>
      </c>
      <c r="D3004" s="24" t="s">
        <v>13</v>
      </c>
      <c r="E3004" s="513" t="s">
        <v>2663</v>
      </c>
      <c r="F3004" s="24">
        <v>1261</v>
      </c>
      <c r="G3004" s="276">
        <v>43531</v>
      </c>
      <c r="H3004" s="27">
        <v>43566</v>
      </c>
      <c r="I3004" s="286">
        <v>1323</v>
      </c>
    </row>
    <row r="3005" spans="1:9" x14ac:dyDescent="0.3">
      <c r="A3005" s="9">
        <v>354192</v>
      </c>
      <c r="B3005" s="9">
        <v>425539</v>
      </c>
      <c r="C3005" s="9" t="s">
        <v>475</v>
      </c>
      <c r="D3005" s="9" t="s">
        <v>481</v>
      </c>
      <c r="E3005" s="509" t="s">
        <v>2664</v>
      </c>
      <c r="F3005" s="9">
        <v>100</v>
      </c>
      <c r="G3005" s="11">
        <v>43566</v>
      </c>
      <c r="H3005" s="11">
        <v>43560</v>
      </c>
      <c r="I3005" s="286">
        <v>100</v>
      </c>
    </row>
    <row r="3006" spans="1:9" x14ac:dyDescent="0.3">
      <c r="A3006" s="9">
        <v>354192</v>
      </c>
      <c r="B3006" s="9">
        <v>425539</v>
      </c>
      <c r="C3006" s="9" t="s">
        <v>475</v>
      </c>
      <c r="D3006" s="9" t="s">
        <v>481</v>
      </c>
      <c r="E3006" s="509" t="s">
        <v>2665</v>
      </c>
      <c r="F3006" s="9">
        <v>250</v>
      </c>
      <c r="G3006" s="11">
        <v>43566</v>
      </c>
      <c r="H3006" s="11">
        <v>43560</v>
      </c>
      <c r="I3006" s="286">
        <v>262</v>
      </c>
    </row>
    <row r="3007" spans="1:9" x14ac:dyDescent="0.3">
      <c r="A3007" s="9">
        <v>354192</v>
      </c>
      <c r="B3007" s="9">
        <v>425539</v>
      </c>
      <c r="C3007" s="9" t="s">
        <v>475</v>
      </c>
      <c r="D3007" s="9" t="s">
        <v>481</v>
      </c>
      <c r="E3007" s="509" t="s">
        <v>2666</v>
      </c>
      <c r="F3007" s="9">
        <v>378</v>
      </c>
      <c r="G3007" s="11">
        <v>43538</v>
      </c>
      <c r="H3007" s="11">
        <v>43532</v>
      </c>
      <c r="I3007" s="286">
        <v>378</v>
      </c>
    </row>
    <row r="3008" spans="1:9" x14ac:dyDescent="0.3">
      <c r="A3008" s="24">
        <v>354192</v>
      </c>
      <c r="B3008" s="24">
        <v>425539</v>
      </c>
      <c r="C3008" s="24" t="s">
        <v>475</v>
      </c>
      <c r="D3008" s="24" t="s">
        <v>13</v>
      </c>
      <c r="E3008" s="513" t="s">
        <v>2667</v>
      </c>
      <c r="F3008" s="24">
        <v>1445</v>
      </c>
      <c r="G3008" s="276">
        <v>43531</v>
      </c>
      <c r="H3008" s="27">
        <v>43566</v>
      </c>
      <c r="I3008" s="286">
        <v>1516</v>
      </c>
    </row>
    <row r="3009" spans="1:9" x14ac:dyDescent="0.3">
      <c r="A3009" s="24">
        <v>354192</v>
      </c>
      <c r="B3009" s="24">
        <v>425539</v>
      </c>
      <c r="C3009" s="24" t="s">
        <v>475</v>
      </c>
      <c r="D3009" s="24" t="s">
        <v>13</v>
      </c>
      <c r="E3009" s="361" t="s">
        <v>2668</v>
      </c>
      <c r="F3009" s="24">
        <v>1679</v>
      </c>
      <c r="G3009" s="27">
        <v>43541</v>
      </c>
      <c r="H3009" s="27">
        <v>43537</v>
      </c>
      <c r="I3009" s="286">
        <v>1762</v>
      </c>
    </row>
    <row r="3010" spans="1:9" x14ac:dyDescent="0.3">
      <c r="A3010" s="24">
        <v>354192</v>
      </c>
      <c r="B3010" s="24">
        <v>425539</v>
      </c>
      <c r="C3010" s="24" t="s">
        <v>475</v>
      </c>
      <c r="D3010" s="24" t="s">
        <v>13</v>
      </c>
      <c r="E3010" s="361" t="s">
        <v>2669</v>
      </c>
      <c r="F3010" s="24">
        <v>1083</v>
      </c>
      <c r="G3010" s="27">
        <v>43541</v>
      </c>
      <c r="H3010" s="27">
        <v>43537</v>
      </c>
      <c r="I3010" s="286">
        <v>1135</v>
      </c>
    </row>
    <row r="3011" spans="1:9" x14ac:dyDescent="0.3">
      <c r="A3011" s="9">
        <v>354192</v>
      </c>
      <c r="B3011" s="9">
        <v>425539</v>
      </c>
      <c r="C3011" s="9" t="s">
        <v>475</v>
      </c>
      <c r="D3011" s="9" t="s">
        <v>481</v>
      </c>
      <c r="E3011" s="509" t="s">
        <v>2670</v>
      </c>
      <c r="F3011" s="9">
        <v>105</v>
      </c>
      <c r="G3011" s="11">
        <v>43538</v>
      </c>
      <c r="H3011" s="11">
        <v>43532</v>
      </c>
      <c r="I3011" s="286">
        <v>105</v>
      </c>
    </row>
    <row r="3012" spans="1:9" x14ac:dyDescent="0.3">
      <c r="A3012" s="9">
        <v>354192</v>
      </c>
      <c r="B3012" s="9">
        <v>425539</v>
      </c>
      <c r="C3012" s="9" t="s">
        <v>475</v>
      </c>
      <c r="D3012" s="9" t="s">
        <v>13</v>
      </c>
      <c r="E3012" s="509" t="s">
        <v>2671</v>
      </c>
      <c r="F3012" s="9">
        <v>450</v>
      </c>
      <c r="G3012" s="11">
        <v>43559</v>
      </c>
      <c r="H3012" s="11">
        <v>43553</v>
      </c>
      <c r="I3012" s="286">
        <v>471</v>
      </c>
    </row>
    <row r="3013" spans="1:9" x14ac:dyDescent="0.3">
      <c r="A3013" s="9">
        <v>354192</v>
      </c>
      <c r="B3013" s="9">
        <v>425539</v>
      </c>
      <c r="C3013" s="9" t="s">
        <v>475</v>
      </c>
      <c r="D3013" s="9" t="s">
        <v>13</v>
      </c>
      <c r="E3013" s="509" t="s">
        <v>2672</v>
      </c>
      <c r="F3013" s="9">
        <v>1037</v>
      </c>
      <c r="G3013" s="11">
        <v>43559</v>
      </c>
      <c r="H3013" s="11">
        <v>43553</v>
      </c>
      <c r="I3013" s="286">
        <v>1086</v>
      </c>
    </row>
    <row r="3014" spans="1:9" x14ac:dyDescent="0.3">
      <c r="A3014" s="24">
        <v>354192</v>
      </c>
      <c r="B3014" s="24">
        <v>425539</v>
      </c>
      <c r="C3014" s="24" t="s">
        <v>475</v>
      </c>
      <c r="D3014" s="24" t="s">
        <v>13</v>
      </c>
      <c r="E3014" s="513" t="s">
        <v>2673</v>
      </c>
      <c r="F3014" s="24">
        <v>1024</v>
      </c>
      <c r="G3014" s="27">
        <v>43569</v>
      </c>
      <c r="H3014" s="27">
        <v>43565</v>
      </c>
      <c r="I3014" s="286">
        <v>1075</v>
      </c>
    </row>
    <row r="3015" spans="1:9" x14ac:dyDescent="0.3">
      <c r="A3015" s="24">
        <v>354192</v>
      </c>
      <c r="B3015" s="24">
        <v>425539</v>
      </c>
      <c r="C3015" s="24" t="s">
        <v>475</v>
      </c>
      <c r="D3015" s="24" t="s">
        <v>13</v>
      </c>
      <c r="E3015" s="513" t="s">
        <v>2674</v>
      </c>
      <c r="F3015" s="24">
        <v>820</v>
      </c>
      <c r="G3015" s="27">
        <v>43569</v>
      </c>
      <c r="H3015" s="27">
        <v>43565</v>
      </c>
      <c r="I3015" s="286">
        <v>860</v>
      </c>
    </row>
    <row r="3016" spans="1:9" x14ac:dyDescent="0.3">
      <c r="A3016" s="24">
        <v>354192</v>
      </c>
      <c r="B3016" s="24">
        <v>425539</v>
      </c>
      <c r="C3016" s="24" t="s">
        <v>475</v>
      </c>
      <c r="D3016" s="24" t="s">
        <v>19</v>
      </c>
      <c r="E3016" s="361" t="s">
        <v>2675</v>
      </c>
      <c r="F3016" s="24">
        <v>48</v>
      </c>
      <c r="G3016" s="27">
        <v>43542</v>
      </c>
      <c r="H3016" s="27">
        <v>43537</v>
      </c>
      <c r="I3016" s="286">
        <v>48</v>
      </c>
    </row>
    <row r="3017" spans="1:9" x14ac:dyDescent="0.3">
      <c r="A3017" s="24">
        <v>354192</v>
      </c>
      <c r="B3017" s="24">
        <v>425539</v>
      </c>
      <c r="C3017" s="24" t="s">
        <v>475</v>
      </c>
      <c r="D3017" s="24" t="s">
        <v>306</v>
      </c>
      <c r="E3017" s="88" t="s">
        <v>2676</v>
      </c>
      <c r="F3017" s="24">
        <v>426</v>
      </c>
      <c r="G3017" s="27">
        <v>43542</v>
      </c>
      <c r="H3017" s="27">
        <v>43537</v>
      </c>
      <c r="I3017" s="286">
        <v>426</v>
      </c>
    </row>
    <row r="3018" spans="1:9" x14ac:dyDescent="0.3">
      <c r="A3018" s="24">
        <v>354192</v>
      </c>
      <c r="B3018" s="24">
        <v>431118</v>
      </c>
      <c r="C3018" s="24" t="s">
        <v>503</v>
      </c>
      <c r="D3018" s="24" t="s">
        <v>19</v>
      </c>
      <c r="E3018" s="513">
        <v>1496560</v>
      </c>
      <c r="F3018" s="24">
        <v>96</v>
      </c>
      <c r="G3018" s="276">
        <v>43522</v>
      </c>
      <c r="H3018" s="27">
        <v>43537</v>
      </c>
      <c r="I3018" s="286">
        <v>96</v>
      </c>
    </row>
    <row r="3019" spans="1:9" x14ac:dyDescent="0.3">
      <c r="A3019" s="9">
        <v>354192</v>
      </c>
      <c r="B3019" s="9">
        <v>431118</v>
      </c>
      <c r="C3019" s="9" t="s">
        <v>503</v>
      </c>
      <c r="D3019" s="9" t="s">
        <v>306</v>
      </c>
      <c r="E3019" s="509">
        <v>1493552</v>
      </c>
      <c r="F3019" s="9">
        <v>20</v>
      </c>
      <c r="G3019" s="11">
        <v>43535</v>
      </c>
      <c r="H3019" s="11">
        <v>43529</v>
      </c>
      <c r="I3019" s="286">
        <v>20</v>
      </c>
    </row>
    <row r="3020" spans="1:9" x14ac:dyDescent="0.3">
      <c r="A3020" s="9">
        <v>354192</v>
      </c>
      <c r="B3020" s="9">
        <v>431118</v>
      </c>
      <c r="C3020" s="9" t="s">
        <v>503</v>
      </c>
      <c r="D3020" s="9" t="s">
        <v>306</v>
      </c>
      <c r="E3020" s="509">
        <v>1493553</v>
      </c>
      <c r="F3020" s="9">
        <v>20</v>
      </c>
      <c r="G3020" s="11">
        <v>43563</v>
      </c>
      <c r="H3020" s="11">
        <v>43557</v>
      </c>
      <c r="I3020" s="286">
        <v>20</v>
      </c>
    </row>
    <row r="3021" spans="1:9" x14ac:dyDescent="0.3">
      <c r="A3021" s="24">
        <v>354192</v>
      </c>
      <c r="B3021" s="24">
        <v>431118</v>
      </c>
      <c r="C3021" s="24" t="s">
        <v>503</v>
      </c>
      <c r="D3021" s="24" t="s">
        <v>13</v>
      </c>
      <c r="E3021" s="513" t="s">
        <v>2677</v>
      </c>
      <c r="F3021" s="24">
        <v>100</v>
      </c>
      <c r="G3021" s="27">
        <v>43587</v>
      </c>
      <c r="H3021" s="27">
        <v>43581</v>
      </c>
      <c r="I3021" s="286">
        <v>103</v>
      </c>
    </row>
    <row r="3022" spans="1:9" x14ac:dyDescent="0.3">
      <c r="A3022" s="24">
        <v>354192</v>
      </c>
      <c r="B3022" s="24">
        <v>431118</v>
      </c>
      <c r="C3022" s="24" t="s">
        <v>503</v>
      </c>
      <c r="D3022" s="24" t="s">
        <v>13</v>
      </c>
      <c r="E3022" s="513" t="s">
        <v>2678</v>
      </c>
      <c r="F3022" s="24">
        <v>100</v>
      </c>
      <c r="G3022" s="276">
        <v>43531</v>
      </c>
      <c r="H3022" s="27">
        <v>43573</v>
      </c>
      <c r="I3022" s="286">
        <v>104</v>
      </c>
    </row>
    <row r="3023" spans="1:9" x14ac:dyDescent="0.3">
      <c r="A3023" s="9">
        <v>354192</v>
      </c>
      <c r="B3023" s="9">
        <v>431118</v>
      </c>
      <c r="C3023" s="9" t="s">
        <v>503</v>
      </c>
      <c r="D3023" s="9" t="s">
        <v>481</v>
      </c>
      <c r="E3023" s="509" t="s">
        <v>2679</v>
      </c>
      <c r="F3023" s="9">
        <v>50</v>
      </c>
      <c r="G3023" s="11">
        <v>43566</v>
      </c>
      <c r="H3023" s="11">
        <v>43560</v>
      </c>
      <c r="I3023" s="286">
        <v>52</v>
      </c>
    </row>
    <row r="3024" spans="1:9" x14ac:dyDescent="0.3">
      <c r="A3024" s="9">
        <v>354192</v>
      </c>
      <c r="B3024" s="9">
        <v>431118</v>
      </c>
      <c r="C3024" s="9" t="s">
        <v>503</v>
      </c>
      <c r="D3024" s="9" t="s">
        <v>13</v>
      </c>
      <c r="E3024" s="509" t="s">
        <v>2680</v>
      </c>
      <c r="F3024" s="9">
        <v>100</v>
      </c>
      <c r="G3024" s="11">
        <v>43559</v>
      </c>
      <c r="H3024" s="11">
        <v>43553</v>
      </c>
      <c r="I3024" s="286">
        <v>104</v>
      </c>
    </row>
    <row r="3025" spans="1:9" x14ac:dyDescent="0.3">
      <c r="A3025" s="9">
        <v>354192</v>
      </c>
      <c r="B3025" s="9">
        <v>431118</v>
      </c>
      <c r="C3025" s="9" t="s">
        <v>503</v>
      </c>
      <c r="D3025" s="9" t="s">
        <v>481</v>
      </c>
      <c r="E3025" s="509" t="s">
        <v>2681</v>
      </c>
      <c r="F3025" s="9">
        <v>176</v>
      </c>
      <c r="G3025" s="11">
        <v>43538</v>
      </c>
      <c r="H3025" s="11">
        <v>43532</v>
      </c>
      <c r="I3025" s="286">
        <v>176</v>
      </c>
    </row>
    <row r="3026" spans="1:9" x14ac:dyDescent="0.3">
      <c r="A3026" s="24">
        <v>354192</v>
      </c>
      <c r="B3026" s="24">
        <v>431118</v>
      </c>
      <c r="C3026" s="24" t="s">
        <v>503</v>
      </c>
      <c r="D3026" s="24" t="s">
        <v>13</v>
      </c>
      <c r="E3026" s="25" t="s">
        <v>2682</v>
      </c>
      <c r="F3026" s="24">
        <v>89</v>
      </c>
      <c r="G3026" s="27">
        <v>43587</v>
      </c>
      <c r="H3026" s="27">
        <v>43581</v>
      </c>
      <c r="I3026" s="286">
        <v>93</v>
      </c>
    </row>
    <row r="3027" spans="1:9" x14ac:dyDescent="0.3">
      <c r="A3027" s="9">
        <v>354192</v>
      </c>
      <c r="B3027" s="9">
        <v>431118</v>
      </c>
      <c r="C3027" s="9" t="s">
        <v>503</v>
      </c>
      <c r="D3027" s="9" t="s">
        <v>13</v>
      </c>
      <c r="E3027" s="509" t="s">
        <v>2683</v>
      </c>
      <c r="F3027" s="9">
        <v>91</v>
      </c>
      <c r="G3027" s="11">
        <v>43559</v>
      </c>
      <c r="H3027" s="11">
        <v>43553</v>
      </c>
      <c r="I3027" s="286">
        <v>95</v>
      </c>
    </row>
    <row r="3028" spans="1:9" x14ac:dyDescent="0.3">
      <c r="A3028" s="24">
        <v>354192</v>
      </c>
      <c r="B3028" s="24">
        <v>431118</v>
      </c>
      <c r="C3028" s="24" t="s">
        <v>503</v>
      </c>
      <c r="D3028" s="24" t="s">
        <v>13</v>
      </c>
      <c r="E3028" s="513" t="s">
        <v>2684</v>
      </c>
      <c r="F3028" s="24">
        <v>84</v>
      </c>
      <c r="G3028" s="27">
        <v>43569</v>
      </c>
      <c r="H3028" s="27">
        <v>43565</v>
      </c>
      <c r="I3028" s="286">
        <v>88</v>
      </c>
    </row>
    <row r="3029" spans="1:9" x14ac:dyDescent="0.3">
      <c r="A3029" s="24">
        <v>354192</v>
      </c>
      <c r="B3029" s="24">
        <v>431118</v>
      </c>
      <c r="C3029" s="24" t="s">
        <v>503</v>
      </c>
      <c r="D3029" s="24" t="s">
        <v>13</v>
      </c>
      <c r="E3029" s="513" t="s">
        <v>2685</v>
      </c>
      <c r="F3029" s="24">
        <v>126</v>
      </c>
      <c r="G3029" s="27">
        <v>43569</v>
      </c>
      <c r="H3029" s="27">
        <v>43565</v>
      </c>
      <c r="I3029" s="286">
        <v>132</v>
      </c>
    </row>
    <row r="3030" spans="1:9" x14ac:dyDescent="0.3">
      <c r="A3030" s="24">
        <v>354192</v>
      </c>
      <c r="B3030" s="24">
        <v>431118</v>
      </c>
      <c r="C3030" s="24" t="s">
        <v>503</v>
      </c>
      <c r="D3030" s="24" t="s">
        <v>13</v>
      </c>
      <c r="E3030" s="513" t="s">
        <v>2686</v>
      </c>
      <c r="F3030" s="24">
        <v>500</v>
      </c>
      <c r="G3030" s="276">
        <v>43531</v>
      </c>
      <c r="H3030" s="27">
        <v>43539</v>
      </c>
      <c r="I3030" s="286">
        <v>524</v>
      </c>
    </row>
    <row r="3031" spans="1:9" x14ac:dyDescent="0.3">
      <c r="A3031" s="24">
        <v>354192</v>
      </c>
      <c r="B3031" s="24">
        <v>431118</v>
      </c>
      <c r="C3031" s="24" t="s">
        <v>503</v>
      </c>
      <c r="D3031" s="24" t="s">
        <v>13</v>
      </c>
      <c r="E3031" s="361" t="s">
        <v>2687</v>
      </c>
      <c r="F3031" s="24">
        <v>667</v>
      </c>
      <c r="G3031" s="27">
        <v>43541</v>
      </c>
      <c r="H3031" s="27">
        <v>43537</v>
      </c>
      <c r="I3031" s="286">
        <v>699</v>
      </c>
    </row>
    <row r="3032" spans="1:9" x14ac:dyDescent="0.3">
      <c r="A3032" s="24">
        <v>354192</v>
      </c>
      <c r="B3032" s="24">
        <v>431118</v>
      </c>
      <c r="C3032" s="24" t="s">
        <v>503</v>
      </c>
      <c r="D3032" s="24" t="s">
        <v>13</v>
      </c>
      <c r="E3032" s="361" t="s">
        <v>2688</v>
      </c>
      <c r="F3032" s="24">
        <v>716</v>
      </c>
      <c r="G3032" s="27">
        <v>43541</v>
      </c>
      <c r="H3032" s="27">
        <v>43537</v>
      </c>
      <c r="I3032" s="286">
        <v>751</v>
      </c>
    </row>
    <row r="3033" spans="1:9" x14ac:dyDescent="0.3">
      <c r="A3033" s="531">
        <v>477547</v>
      </c>
      <c r="B3033" s="531">
        <v>470999</v>
      </c>
      <c r="C3033" s="531" t="s">
        <v>503</v>
      </c>
      <c r="D3033" s="531" t="s">
        <v>306</v>
      </c>
      <c r="E3033" s="532">
        <v>1490748</v>
      </c>
      <c r="F3033" s="531">
        <v>15</v>
      </c>
      <c r="G3033" s="533">
        <v>43563</v>
      </c>
      <c r="H3033" s="11">
        <v>43557</v>
      </c>
      <c r="I3033" s="286">
        <v>15</v>
      </c>
    </row>
    <row r="3034" spans="1:9" x14ac:dyDescent="0.3">
      <c r="A3034" s="534">
        <v>477547</v>
      </c>
      <c r="B3034" s="534">
        <v>470999</v>
      </c>
      <c r="C3034" s="534" t="s">
        <v>503</v>
      </c>
      <c r="D3034" s="534" t="s">
        <v>13</v>
      </c>
      <c r="E3034" s="535" t="s">
        <v>2689</v>
      </c>
      <c r="F3034" s="534">
        <v>190</v>
      </c>
      <c r="G3034" s="536">
        <v>43573</v>
      </c>
      <c r="H3034" s="27">
        <v>43567</v>
      </c>
      <c r="I3034" s="286">
        <v>198</v>
      </c>
    </row>
    <row r="3035" spans="1:9" x14ac:dyDescent="0.3">
      <c r="A3035" s="534">
        <v>477547</v>
      </c>
      <c r="B3035" s="534">
        <v>470999</v>
      </c>
      <c r="C3035" s="534" t="s">
        <v>503</v>
      </c>
      <c r="D3035" s="534" t="s">
        <v>13</v>
      </c>
      <c r="E3035" s="535" t="s">
        <v>2690</v>
      </c>
      <c r="F3035" s="534">
        <v>253</v>
      </c>
      <c r="G3035" s="536">
        <v>43583</v>
      </c>
      <c r="H3035" s="27">
        <v>43579</v>
      </c>
      <c r="I3035" s="286">
        <v>263</v>
      </c>
    </row>
    <row r="3036" spans="1:9" x14ac:dyDescent="0.3">
      <c r="A3036" s="534">
        <v>477547</v>
      </c>
      <c r="B3036" s="534">
        <v>470999</v>
      </c>
      <c r="C3036" s="534" t="s">
        <v>503</v>
      </c>
      <c r="D3036" s="534" t="s">
        <v>481</v>
      </c>
      <c r="E3036" s="535" t="s">
        <v>2691</v>
      </c>
      <c r="F3036" s="534">
        <v>30</v>
      </c>
      <c r="G3036" s="536">
        <v>43580</v>
      </c>
      <c r="H3036" s="27">
        <v>43573</v>
      </c>
      <c r="I3036" s="286">
        <v>31</v>
      </c>
    </row>
    <row r="3037" spans="1:9" x14ac:dyDescent="0.3">
      <c r="A3037" s="534">
        <v>477547</v>
      </c>
      <c r="B3037" s="534">
        <v>470999</v>
      </c>
      <c r="C3037" s="534" t="s">
        <v>503</v>
      </c>
      <c r="D3037" s="534" t="s">
        <v>13</v>
      </c>
      <c r="E3037" s="535" t="s">
        <v>2692</v>
      </c>
      <c r="F3037" s="534">
        <v>68</v>
      </c>
      <c r="G3037" s="536">
        <v>43573</v>
      </c>
      <c r="H3037" s="27">
        <v>43567</v>
      </c>
      <c r="I3037" s="286">
        <v>68</v>
      </c>
    </row>
    <row r="3038" spans="1:9" x14ac:dyDescent="0.3">
      <c r="A3038" s="534">
        <v>477547</v>
      </c>
      <c r="B3038" s="534">
        <v>470999</v>
      </c>
      <c r="C3038" s="534" t="s">
        <v>503</v>
      </c>
      <c r="D3038" s="534" t="s">
        <v>481</v>
      </c>
      <c r="E3038" s="535" t="s">
        <v>2693</v>
      </c>
      <c r="F3038" s="534">
        <v>66</v>
      </c>
      <c r="G3038" s="536">
        <v>43580</v>
      </c>
      <c r="H3038" s="27">
        <v>43573</v>
      </c>
      <c r="I3038" s="286">
        <v>68</v>
      </c>
    </row>
    <row r="3039" spans="1:9" x14ac:dyDescent="0.3">
      <c r="A3039" s="537">
        <v>477547</v>
      </c>
      <c r="B3039" s="537">
        <v>470999</v>
      </c>
      <c r="C3039" s="537" t="s">
        <v>503</v>
      </c>
      <c r="D3039" s="537" t="s">
        <v>13</v>
      </c>
      <c r="E3039" s="538" t="s">
        <v>2694</v>
      </c>
      <c r="F3039" s="537">
        <v>238</v>
      </c>
      <c r="G3039" s="539">
        <v>43538</v>
      </c>
      <c r="H3039" s="11">
        <v>43532</v>
      </c>
      <c r="I3039" s="286">
        <v>246</v>
      </c>
    </row>
    <row r="3040" spans="1:9" x14ac:dyDescent="0.3">
      <c r="A3040" s="537">
        <v>477547</v>
      </c>
      <c r="B3040" s="537">
        <v>470999</v>
      </c>
      <c r="C3040" s="537" t="s">
        <v>503</v>
      </c>
      <c r="D3040" s="537" t="s">
        <v>13</v>
      </c>
      <c r="E3040" s="538" t="s">
        <v>2695</v>
      </c>
      <c r="F3040" s="537">
        <v>174</v>
      </c>
      <c r="G3040" s="539">
        <v>43538</v>
      </c>
      <c r="H3040" s="11">
        <v>43532</v>
      </c>
      <c r="I3040" s="286">
        <v>178</v>
      </c>
    </row>
    <row r="3041" spans="1:9" x14ac:dyDescent="0.3">
      <c r="A3041" s="537">
        <v>477547</v>
      </c>
      <c r="B3041" s="537">
        <v>470999</v>
      </c>
      <c r="C3041" s="537" t="s">
        <v>503</v>
      </c>
      <c r="D3041" s="537" t="s">
        <v>13</v>
      </c>
      <c r="E3041" s="538" t="s">
        <v>2696</v>
      </c>
      <c r="F3041" s="537">
        <v>1003</v>
      </c>
      <c r="G3041" s="539">
        <v>43538</v>
      </c>
      <c r="H3041" s="11">
        <v>43532</v>
      </c>
      <c r="I3041" s="286">
        <v>1036</v>
      </c>
    </row>
    <row r="3042" spans="1:9" x14ac:dyDescent="0.3">
      <c r="A3042" s="537">
        <v>477547</v>
      </c>
      <c r="B3042" s="537">
        <v>470999</v>
      </c>
      <c r="C3042" s="537" t="s">
        <v>503</v>
      </c>
      <c r="D3042" s="537" t="s">
        <v>13</v>
      </c>
      <c r="E3042" s="538" t="s">
        <v>2697</v>
      </c>
      <c r="F3042" s="537">
        <v>1237</v>
      </c>
      <c r="G3042" s="539">
        <v>43548</v>
      </c>
      <c r="H3042" s="11">
        <v>43544</v>
      </c>
      <c r="I3042" s="286">
        <v>1276</v>
      </c>
    </row>
    <row r="3043" spans="1:9" x14ac:dyDescent="0.3">
      <c r="A3043" s="537">
        <v>477547</v>
      </c>
      <c r="B3043" s="537">
        <v>470999</v>
      </c>
      <c r="C3043" s="537" t="s">
        <v>503</v>
      </c>
      <c r="D3043" s="537" t="s">
        <v>13</v>
      </c>
      <c r="E3043" s="538" t="s">
        <v>2698</v>
      </c>
      <c r="F3043" s="537">
        <v>1412</v>
      </c>
      <c r="G3043" s="539">
        <v>43548</v>
      </c>
      <c r="H3043" s="11">
        <v>43544</v>
      </c>
      <c r="I3043" s="286">
        <v>1387</v>
      </c>
    </row>
    <row r="3044" spans="1:9" x14ac:dyDescent="0.3">
      <c r="A3044" s="534">
        <v>477547</v>
      </c>
      <c r="B3044" s="534">
        <v>470999</v>
      </c>
      <c r="C3044" s="534" t="s">
        <v>503</v>
      </c>
      <c r="D3044" s="534" t="s">
        <v>481</v>
      </c>
      <c r="E3044" s="535" t="s">
        <v>2699</v>
      </c>
      <c r="F3044" s="534">
        <v>140</v>
      </c>
      <c r="G3044" s="536">
        <v>43545</v>
      </c>
      <c r="H3044" s="27">
        <v>43539</v>
      </c>
      <c r="I3044" s="286">
        <v>144</v>
      </c>
    </row>
    <row r="3045" spans="1:9" x14ac:dyDescent="0.3">
      <c r="A3045" s="534">
        <v>477547</v>
      </c>
      <c r="B3045" s="534">
        <v>470999</v>
      </c>
      <c r="C3045" s="534" t="s">
        <v>503</v>
      </c>
      <c r="D3045" s="534" t="s">
        <v>481</v>
      </c>
      <c r="E3045" s="535" t="s">
        <v>2700</v>
      </c>
      <c r="F3045" s="534">
        <v>30</v>
      </c>
      <c r="G3045" s="536">
        <v>43545</v>
      </c>
      <c r="H3045" s="27">
        <v>43539</v>
      </c>
      <c r="I3045" s="286">
        <v>31</v>
      </c>
    </row>
    <row r="3046" spans="1:9" x14ac:dyDescent="0.3">
      <c r="A3046" s="534">
        <v>477547</v>
      </c>
      <c r="B3046" s="534">
        <v>470999</v>
      </c>
      <c r="C3046" s="534" t="s">
        <v>503</v>
      </c>
      <c r="D3046" s="534" t="s">
        <v>481</v>
      </c>
      <c r="E3046" s="535" t="s">
        <v>2701</v>
      </c>
      <c r="F3046" s="534">
        <v>580</v>
      </c>
      <c r="G3046" s="536">
        <v>43545</v>
      </c>
      <c r="H3046" s="27">
        <v>43539</v>
      </c>
      <c r="I3046" s="286">
        <v>597</v>
      </c>
    </row>
    <row r="3047" spans="1:9" x14ac:dyDescent="0.3">
      <c r="A3047" s="537">
        <v>477547</v>
      </c>
      <c r="B3047" s="537">
        <v>472590</v>
      </c>
      <c r="C3047" s="537" t="s">
        <v>475</v>
      </c>
      <c r="D3047" s="537" t="s">
        <v>306</v>
      </c>
      <c r="E3047" s="538">
        <v>1490691</v>
      </c>
      <c r="F3047" s="537">
        <v>280</v>
      </c>
      <c r="G3047" s="539">
        <v>43563</v>
      </c>
      <c r="H3047" s="11">
        <v>43556</v>
      </c>
      <c r="I3047" s="286">
        <v>280</v>
      </c>
    </row>
    <row r="3048" spans="1:9" x14ac:dyDescent="0.3">
      <c r="A3048" s="534">
        <v>477547</v>
      </c>
      <c r="B3048" s="534">
        <v>472590</v>
      </c>
      <c r="C3048" s="534" t="s">
        <v>475</v>
      </c>
      <c r="D3048" s="534" t="s">
        <v>19</v>
      </c>
      <c r="E3048" s="535">
        <v>1495968</v>
      </c>
      <c r="F3048" s="534">
        <v>148</v>
      </c>
      <c r="G3048" s="536">
        <v>43578</v>
      </c>
      <c r="H3048" s="536">
        <v>43585</v>
      </c>
      <c r="I3048" s="286">
        <v>148</v>
      </c>
    </row>
    <row r="3049" spans="1:9" x14ac:dyDescent="0.3">
      <c r="A3049" s="537">
        <v>477547</v>
      </c>
      <c r="B3049" s="537">
        <v>472590</v>
      </c>
      <c r="C3049" s="537" t="s">
        <v>475</v>
      </c>
      <c r="D3049" s="537" t="s">
        <v>306</v>
      </c>
      <c r="E3049" s="538">
        <v>1496090</v>
      </c>
      <c r="F3049" s="537">
        <v>541</v>
      </c>
      <c r="G3049" s="539">
        <v>43542</v>
      </c>
      <c r="H3049" s="11">
        <v>43544</v>
      </c>
      <c r="I3049" s="286">
        <v>541</v>
      </c>
    </row>
    <row r="3050" spans="1:9" x14ac:dyDescent="0.3">
      <c r="A3050" s="534">
        <v>477547</v>
      </c>
      <c r="B3050" s="534">
        <v>472590</v>
      </c>
      <c r="C3050" s="534" t="s">
        <v>475</v>
      </c>
      <c r="D3050" s="534" t="s">
        <v>306</v>
      </c>
      <c r="E3050" s="535">
        <v>1496091</v>
      </c>
      <c r="F3050" s="534">
        <v>38</v>
      </c>
      <c r="G3050" s="536">
        <v>43577</v>
      </c>
      <c r="H3050" s="27">
        <v>43570</v>
      </c>
      <c r="I3050" s="286">
        <v>38</v>
      </c>
    </row>
    <row r="3051" spans="1:9" x14ac:dyDescent="0.3">
      <c r="A3051" s="534">
        <v>477547</v>
      </c>
      <c r="B3051" s="534">
        <v>472590</v>
      </c>
      <c r="C3051" s="534" t="s">
        <v>475</v>
      </c>
      <c r="D3051" s="534" t="s">
        <v>481</v>
      </c>
      <c r="E3051" s="540" t="s">
        <v>2702</v>
      </c>
      <c r="F3051" s="534">
        <v>1039</v>
      </c>
      <c r="G3051" s="536">
        <v>43580</v>
      </c>
      <c r="H3051" s="27">
        <v>43570</v>
      </c>
      <c r="I3051" s="286">
        <v>1053</v>
      </c>
    </row>
    <row r="3052" spans="1:9" x14ac:dyDescent="0.3">
      <c r="A3052" s="534">
        <v>477547</v>
      </c>
      <c r="B3052" s="534">
        <v>472590</v>
      </c>
      <c r="C3052" s="534" t="s">
        <v>475</v>
      </c>
      <c r="D3052" s="534" t="s">
        <v>13</v>
      </c>
      <c r="E3052" s="540" t="s">
        <v>2703</v>
      </c>
      <c r="F3052" s="534">
        <v>4232</v>
      </c>
      <c r="G3052" s="536">
        <v>43573</v>
      </c>
      <c r="H3052" s="27">
        <v>43573</v>
      </c>
      <c r="I3052" s="286">
        <v>4257</v>
      </c>
    </row>
    <row r="3053" spans="1:9" x14ac:dyDescent="0.3">
      <c r="A3053" s="534">
        <v>477547</v>
      </c>
      <c r="B3053" s="534">
        <v>472590</v>
      </c>
      <c r="C3053" s="534" t="s">
        <v>475</v>
      </c>
      <c r="D3053" s="534" t="s">
        <v>13</v>
      </c>
      <c r="E3053" s="540" t="s">
        <v>2704</v>
      </c>
      <c r="F3053" s="534">
        <v>2705</v>
      </c>
      <c r="G3053" s="536">
        <v>43590</v>
      </c>
      <c r="H3053" s="27">
        <v>43585</v>
      </c>
      <c r="I3053" s="286">
        <v>2757</v>
      </c>
    </row>
    <row r="3054" spans="1:9" x14ac:dyDescent="0.3">
      <c r="A3054" s="534">
        <v>477547</v>
      </c>
      <c r="B3054" s="534">
        <v>472590</v>
      </c>
      <c r="C3054" s="534" t="s">
        <v>475</v>
      </c>
      <c r="D3054" s="534" t="s">
        <v>13</v>
      </c>
      <c r="E3054" s="540" t="s">
        <v>2705</v>
      </c>
      <c r="F3054" s="534">
        <v>925</v>
      </c>
      <c r="G3054" s="536">
        <v>43573</v>
      </c>
      <c r="H3054" s="27">
        <v>43567</v>
      </c>
      <c r="I3054" s="286">
        <v>925</v>
      </c>
    </row>
    <row r="3055" spans="1:9" x14ac:dyDescent="0.3">
      <c r="A3055" s="534">
        <v>477547</v>
      </c>
      <c r="B3055" s="534">
        <v>472590</v>
      </c>
      <c r="C3055" s="534" t="s">
        <v>475</v>
      </c>
      <c r="D3055" s="534" t="s">
        <v>481</v>
      </c>
      <c r="E3055" s="540" t="s">
        <v>2706</v>
      </c>
      <c r="F3055" s="534">
        <v>79</v>
      </c>
      <c r="G3055" s="536">
        <v>43580</v>
      </c>
      <c r="H3055" s="27">
        <v>43573</v>
      </c>
      <c r="I3055" s="286">
        <v>80</v>
      </c>
    </row>
    <row r="3056" spans="1:9" x14ac:dyDescent="0.3">
      <c r="A3056" s="534">
        <v>477547</v>
      </c>
      <c r="B3056" s="534">
        <v>472590</v>
      </c>
      <c r="C3056" s="534" t="s">
        <v>475</v>
      </c>
      <c r="D3056" s="24" t="s">
        <v>481</v>
      </c>
      <c r="E3056" s="88" t="s">
        <v>2707</v>
      </c>
      <c r="F3056" s="89">
        <v>106</v>
      </c>
      <c r="G3056" s="27">
        <v>43545</v>
      </c>
      <c r="H3056" s="27">
        <v>43539</v>
      </c>
      <c r="I3056" s="286">
        <v>106</v>
      </c>
    </row>
    <row r="3057" spans="1:9" x14ac:dyDescent="0.3">
      <c r="A3057" s="534">
        <v>477547</v>
      </c>
      <c r="B3057" s="534">
        <v>472590</v>
      </c>
      <c r="C3057" s="534" t="s">
        <v>475</v>
      </c>
      <c r="D3057" s="534" t="s">
        <v>481</v>
      </c>
      <c r="E3057" s="535" t="s">
        <v>2708</v>
      </c>
      <c r="F3057" s="534">
        <v>118</v>
      </c>
      <c r="G3057" s="536">
        <v>43545</v>
      </c>
      <c r="H3057" s="27">
        <v>43539</v>
      </c>
      <c r="I3057" s="286">
        <v>118</v>
      </c>
    </row>
    <row r="3058" spans="1:9" x14ac:dyDescent="0.3">
      <c r="A3058" s="537">
        <v>477547</v>
      </c>
      <c r="B3058" s="537">
        <v>472590</v>
      </c>
      <c r="C3058" s="537" t="s">
        <v>475</v>
      </c>
      <c r="D3058" s="9" t="s">
        <v>13</v>
      </c>
      <c r="E3058" s="86" t="s">
        <v>2709</v>
      </c>
      <c r="F3058" s="23">
        <v>313</v>
      </c>
      <c r="G3058" s="11">
        <v>43566</v>
      </c>
      <c r="H3058" s="11">
        <v>43560</v>
      </c>
      <c r="I3058" s="286">
        <v>319</v>
      </c>
    </row>
    <row r="3059" spans="1:9" x14ac:dyDescent="0.3">
      <c r="A3059" s="537">
        <v>477547</v>
      </c>
      <c r="B3059" s="537">
        <v>472590</v>
      </c>
      <c r="C3059" s="537" t="s">
        <v>475</v>
      </c>
      <c r="D3059" s="537" t="s">
        <v>13</v>
      </c>
      <c r="E3059" s="538" t="s">
        <v>2710</v>
      </c>
      <c r="F3059" s="537">
        <v>340</v>
      </c>
      <c r="G3059" s="539">
        <v>43566</v>
      </c>
      <c r="H3059" s="11">
        <v>43560</v>
      </c>
      <c r="I3059" s="286">
        <v>300</v>
      </c>
    </row>
    <row r="3060" spans="1:9" x14ac:dyDescent="0.3">
      <c r="A3060" s="537">
        <v>477547</v>
      </c>
      <c r="B3060" s="537">
        <v>472590</v>
      </c>
      <c r="C3060" s="537" t="s">
        <v>475</v>
      </c>
      <c r="D3060" s="537" t="s">
        <v>11</v>
      </c>
      <c r="E3060" s="538" t="s">
        <v>2711</v>
      </c>
      <c r="F3060" s="537">
        <v>222</v>
      </c>
      <c r="G3060" s="539">
        <v>43563</v>
      </c>
      <c r="H3060" s="11">
        <v>43557</v>
      </c>
      <c r="I3060" s="286">
        <v>232</v>
      </c>
    </row>
    <row r="3061" spans="1:9" x14ac:dyDescent="0.3">
      <c r="A3061" s="534">
        <v>477547</v>
      </c>
      <c r="B3061" s="534">
        <v>472590</v>
      </c>
      <c r="C3061" s="534" t="s">
        <v>475</v>
      </c>
      <c r="D3061" s="24" t="s">
        <v>13</v>
      </c>
      <c r="E3061" s="88" t="s">
        <v>2712</v>
      </c>
      <c r="F3061" s="89">
        <v>1879</v>
      </c>
      <c r="G3061" s="27">
        <v>43538</v>
      </c>
      <c r="H3061" s="27">
        <v>43539</v>
      </c>
      <c r="I3061" s="286">
        <v>1879</v>
      </c>
    </row>
    <row r="3062" spans="1:9" x14ac:dyDescent="0.3">
      <c r="A3062" s="537">
        <v>477547</v>
      </c>
      <c r="B3062" s="537">
        <v>472590</v>
      </c>
      <c r="C3062" s="537" t="s">
        <v>475</v>
      </c>
      <c r="D3062" s="537" t="s">
        <v>19</v>
      </c>
      <c r="E3062" s="541" t="s">
        <v>2713</v>
      </c>
      <c r="F3062" s="537">
        <v>643</v>
      </c>
      <c r="G3062" s="539">
        <v>43543</v>
      </c>
      <c r="H3062" s="11">
        <v>43544</v>
      </c>
      <c r="I3062" s="286">
        <v>643</v>
      </c>
    </row>
    <row r="3063" spans="1:9" x14ac:dyDescent="0.3">
      <c r="A3063" s="537">
        <v>477547</v>
      </c>
      <c r="B3063" s="537">
        <v>472590</v>
      </c>
      <c r="C3063" s="537" t="s">
        <v>475</v>
      </c>
      <c r="D3063" s="537" t="s">
        <v>481</v>
      </c>
      <c r="E3063" s="541" t="s">
        <v>2714</v>
      </c>
      <c r="F3063" s="537">
        <v>235</v>
      </c>
      <c r="G3063" s="539">
        <v>43558</v>
      </c>
      <c r="H3063" s="11">
        <v>43554</v>
      </c>
      <c r="I3063" s="286">
        <v>235</v>
      </c>
    </row>
    <row r="3064" spans="1:9" x14ac:dyDescent="0.3">
      <c r="A3064" s="537">
        <v>477547</v>
      </c>
      <c r="B3064" s="537">
        <v>472590</v>
      </c>
      <c r="C3064" s="537" t="s">
        <v>475</v>
      </c>
      <c r="D3064" s="537" t="s">
        <v>13</v>
      </c>
      <c r="E3064" s="541" t="s">
        <v>2715</v>
      </c>
      <c r="F3064" s="537">
        <v>2672</v>
      </c>
      <c r="G3064" s="539">
        <v>43560</v>
      </c>
      <c r="H3064" s="11">
        <v>43561</v>
      </c>
      <c r="I3064" s="286">
        <v>2538</v>
      </c>
    </row>
    <row r="3065" spans="1:9" x14ac:dyDescent="0.3">
      <c r="A3065" s="537">
        <v>477547</v>
      </c>
      <c r="B3065" s="537">
        <v>472590</v>
      </c>
      <c r="C3065" s="537" t="s">
        <v>475</v>
      </c>
      <c r="D3065" s="537" t="s">
        <v>481</v>
      </c>
      <c r="E3065" s="541" t="s">
        <v>2716</v>
      </c>
      <c r="F3065" s="537">
        <v>1230</v>
      </c>
      <c r="G3065" s="539">
        <v>43558</v>
      </c>
      <c r="H3065" s="11">
        <v>43554</v>
      </c>
      <c r="I3065" s="286">
        <v>1246</v>
      </c>
    </row>
    <row r="3066" spans="1:9" x14ac:dyDescent="0.3">
      <c r="A3066" s="534">
        <v>477547</v>
      </c>
      <c r="B3066" s="534">
        <v>472590</v>
      </c>
      <c r="C3066" s="534" t="s">
        <v>475</v>
      </c>
      <c r="D3066" s="534" t="s">
        <v>13</v>
      </c>
      <c r="E3066" s="540" t="s">
        <v>2717</v>
      </c>
      <c r="F3066" s="534">
        <v>429</v>
      </c>
      <c r="G3066" s="536">
        <v>43586</v>
      </c>
      <c r="H3066" s="536">
        <v>43585</v>
      </c>
      <c r="I3066" s="286">
        <v>438</v>
      </c>
    </row>
    <row r="3067" spans="1:9" x14ac:dyDescent="0.3">
      <c r="A3067" s="534">
        <v>477547</v>
      </c>
      <c r="B3067" s="534">
        <v>472590</v>
      </c>
      <c r="C3067" s="534" t="s">
        <v>475</v>
      </c>
      <c r="D3067" s="534" t="s">
        <v>13</v>
      </c>
      <c r="E3067" s="540" t="s">
        <v>2718</v>
      </c>
      <c r="F3067" s="534">
        <v>1095</v>
      </c>
      <c r="G3067" s="536">
        <v>43585</v>
      </c>
      <c r="H3067" s="27">
        <v>43584</v>
      </c>
      <c r="I3067" s="286">
        <v>1117</v>
      </c>
    </row>
    <row r="3068" spans="1:9" x14ac:dyDescent="0.3">
      <c r="A3068" s="534">
        <v>477547</v>
      </c>
      <c r="B3068" s="534">
        <v>472590</v>
      </c>
      <c r="C3068" s="534" t="s">
        <v>475</v>
      </c>
      <c r="D3068" s="534" t="s">
        <v>481</v>
      </c>
      <c r="E3068" s="540" t="s">
        <v>2719</v>
      </c>
      <c r="F3068" s="534">
        <v>279</v>
      </c>
      <c r="G3068" s="536">
        <v>43586</v>
      </c>
      <c r="H3068" s="27">
        <v>43584</v>
      </c>
      <c r="I3068" s="286">
        <v>283</v>
      </c>
    </row>
    <row r="3069" spans="1:9" x14ac:dyDescent="0.3">
      <c r="A3069" s="537">
        <v>477547</v>
      </c>
      <c r="B3069" s="537">
        <v>472590</v>
      </c>
      <c r="C3069" s="537" t="s">
        <v>475</v>
      </c>
      <c r="D3069" s="537" t="s">
        <v>13</v>
      </c>
      <c r="E3069" s="541" t="s">
        <v>2720</v>
      </c>
      <c r="F3069" s="537">
        <v>4564</v>
      </c>
      <c r="G3069" s="539">
        <v>43560</v>
      </c>
      <c r="H3069" s="11">
        <v>43561</v>
      </c>
      <c r="I3069" s="286">
        <v>4621</v>
      </c>
    </row>
    <row r="3070" spans="1:9" x14ac:dyDescent="0.3">
      <c r="A3070" s="537">
        <v>477547</v>
      </c>
      <c r="B3070" s="537">
        <v>472590</v>
      </c>
      <c r="C3070" s="537" t="s">
        <v>475</v>
      </c>
      <c r="D3070" s="537" t="s">
        <v>13</v>
      </c>
      <c r="E3070" s="541" t="s">
        <v>2721</v>
      </c>
      <c r="F3070" s="537">
        <v>4975</v>
      </c>
      <c r="G3070" s="539">
        <v>43558</v>
      </c>
      <c r="H3070" s="11">
        <v>43554</v>
      </c>
      <c r="I3070" s="286">
        <v>5038</v>
      </c>
    </row>
    <row r="3071" spans="1:9" x14ac:dyDescent="0.3">
      <c r="A3071" s="537">
        <v>477547</v>
      </c>
      <c r="B3071" s="537">
        <v>472590</v>
      </c>
      <c r="C3071" s="537" t="s">
        <v>475</v>
      </c>
      <c r="D3071" s="537" t="s">
        <v>13</v>
      </c>
      <c r="E3071" s="541" t="s">
        <v>2722</v>
      </c>
      <c r="F3071" s="537">
        <v>3248</v>
      </c>
      <c r="G3071" s="539">
        <v>43557</v>
      </c>
      <c r="H3071" s="11">
        <v>43554</v>
      </c>
      <c r="I3071" s="286">
        <v>3288</v>
      </c>
    </row>
    <row r="3072" spans="1:9" x14ac:dyDescent="0.3">
      <c r="A3072" s="9">
        <v>477551</v>
      </c>
      <c r="B3072" s="9">
        <v>470998</v>
      </c>
      <c r="C3072" s="9" t="s">
        <v>503</v>
      </c>
      <c r="D3072" s="9" t="s">
        <v>306</v>
      </c>
      <c r="E3072" s="463">
        <v>1493555</v>
      </c>
      <c r="F3072" s="9">
        <v>15</v>
      </c>
      <c r="G3072" s="11">
        <v>43563</v>
      </c>
      <c r="H3072" s="11">
        <v>43557</v>
      </c>
      <c r="I3072" s="286">
        <v>15</v>
      </c>
    </row>
    <row r="3073" spans="1:9" x14ac:dyDescent="0.3">
      <c r="A3073" s="24">
        <v>477551</v>
      </c>
      <c r="B3073" s="24">
        <v>470998</v>
      </c>
      <c r="C3073" s="24" t="s">
        <v>503</v>
      </c>
      <c r="D3073" s="24" t="s">
        <v>13</v>
      </c>
      <c r="E3073" s="361" t="s">
        <v>2723</v>
      </c>
      <c r="F3073" s="24">
        <v>258</v>
      </c>
      <c r="G3073" s="27">
        <v>43538</v>
      </c>
      <c r="H3073" s="27">
        <v>43573</v>
      </c>
      <c r="I3073" s="286">
        <v>255</v>
      </c>
    </row>
    <row r="3074" spans="1:9" x14ac:dyDescent="0.3">
      <c r="A3074" s="24">
        <v>477551</v>
      </c>
      <c r="B3074" s="24">
        <v>470998</v>
      </c>
      <c r="C3074" s="24" t="s">
        <v>503</v>
      </c>
      <c r="D3074" s="24" t="s">
        <v>481</v>
      </c>
      <c r="E3074" s="361" t="s">
        <v>2724</v>
      </c>
      <c r="F3074" s="24">
        <v>137</v>
      </c>
      <c r="G3074" s="27">
        <v>43545</v>
      </c>
      <c r="H3074" s="27">
        <v>43539</v>
      </c>
      <c r="I3074" s="286">
        <v>141</v>
      </c>
    </row>
    <row r="3075" spans="1:9" x14ac:dyDescent="0.3">
      <c r="A3075" s="24">
        <v>477551</v>
      </c>
      <c r="B3075" s="24">
        <v>470998</v>
      </c>
      <c r="C3075" s="24" t="s">
        <v>503</v>
      </c>
      <c r="D3075" s="24" t="s">
        <v>13</v>
      </c>
      <c r="E3075" s="361" t="s">
        <v>2725</v>
      </c>
      <c r="F3075" s="24">
        <v>338</v>
      </c>
      <c r="G3075" s="27">
        <v>43538</v>
      </c>
      <c r="H3075" s="27">
        <v>43573</v>
      </c>
      <c r="I3075" s="286">
        <v>340</v>
      </c>
    </row>
    <row r="3076" spans="1:9" x14ac:dyDescent="0.3">
      <c r="A3076" s="9">
        <v>477551</v>
      </c>
      <c r="B3076" s="9">
        <v>470998</v>
      </c>
      <c r="C3076" s="9" t="s">
        <v>503</v>
      </c>
      <c r="D3076" s="9" t="s">
        <v>13</v>
      </c>
      <c r="E3076" s="463" t="s">
        <v>2726</v>
      </c>
      <c r="F3076" s="9">
        <v>344</v>
      </c>
      <c r="G3076" s="11">
        <v>43548</v>
      </c>
      <c r="H3076" s="11">
        <v>43544</v>
      </c>
      <c r="I3076" s="286">
        <v>351</v>
      </c>
    </row>
    <row r="3077" spans="1:9" x14ac:dyDescent="0.3">
      <c r="A3077" s="9">
        <v>477551</v>
      </c>
      <c r="B3077" s="9">
        <v>470998</v>
      </c>
      <c r="C3077" s="9" t="s">
        <v>503</v>
      </c>
      <c r="D3077" s="9" t="s">
        <v>13</v>
      </c>
      <c r="E3077" s="463" t="s">
        <v>2727</v>
      </c>
      <c r="F3077" s="9">
        <v>469</v>
      </c>
      <c r="G3077" s="11">
        <v>43548</v>
      </c>
      <c r="H3077" s="11">
        <v>43544</v>
      </c>
      <c r="I3077" s="286">
        <v>479</v>
      </c>
    </row>
    <row r="3078" spans="1:9" x14ac:dyDescent="0.3">
      <c r="A3078" s="24">
        <v>477551</v>
      </c>
      <c r="B3078" s="24">
        <v>470998</v>
      </c>
      <c r="C3078" s="24" t="s">
        <v>503</v>
      </c>
      <c r="D3078" s="24" t="s">
        <v>481</v>
      </c>
      <c r="E3078" s="361" t="s">
        <v>2728</v>
      </c>
      <c r="F3078" s="24">
        <v>80</v>
      </c>
      <c r="G3078" s="27">
        <v>43545</v>
      </c>
      <c r="H3078" s="27">
        <v>43539</v>
      </c>
      <c r="I3078" s="286">
        <v>83</v>
      </c>
    </row>
    <row r="3079" spans="1:9" x14ac:dyDescent="0.3">
      <c r="A3079" s="24">
        <v>477551</v>
      </c>
      <c r="B3079" s="24">
        <v>472592</v>
      </c>
      <c r="C3079" s="24" t="s">
        <v>475</v>
      </c>
      <c r="D3079" s="24" t="s">
        <v>19</v>
      </c>
      <c r="E3079" s="361">
        <v>1500025</v>
      </c>
      <c r="F3079" s="24">
        <v>182</v>
      </c>
      <c r="G3079" s="27">
        <v>43543</v>
      </c>
      <c r="H3079" s="27">
        <v>43537</v>
      </c>
      <c r="I3079" s="286">
        <v>182</v>
      </c>
    </row>
    <row r="3080" spans="1:9" x14ac:dyDescent="0.3">
      <c r="A3080" s="9">
        <v>477551</v>
      </c>
      <c r="B3080" s="9">
        <v>472592</v>
      </c>
      <c r="C3080" s="9" t="s">
        <v>475</v>
      </c>
      <c r="D3080" s="9" t="s">
        <v>306</v>
      </c>
      <c r="E3080" s="463">
        <v>1493536</v>
      </c>
      <c r="F3080" s="9">
        <v>33</v>
      </c>
      <c r="G3080" s="11">
        <v>43563</v>
      </c>
      <c r="H3080" s="11">
        <v>43557</v>
      </c>
      <c r="I3080" s="286">
        <v>33</v>
      </c>
    </row>
    <row r="3081" spans="1:9" x14ac:dyDescent="0.3">
      <c r="A3081" s="24">
        <v>477551</v>
      </c>
      <c r="B3081" s="24">
        <v>472592</v>
      </c>
      <c r="C3081" s="24" t="s">
        <v>475</v>
      </c>
      <c r="D3081" s="24" t="s">
        <v>306</v>
      </c>
      <c r="E3081" s="361">
        <v>1500037</v>
      </c>
      <c r="F3081" s="24">
        <v>382</v>
      </c>
      <c r="G3081" s="27">
        <v>43542</v>
      </c>
      <c r="H3081" s="27">
        <v>43537</v>
      </c>
      <c r="I3081" s="286">
        <v>382</v>
      </c>
    </row>
    <row r="3082" spans="1:9" x14ac:dyDescent="0.3">
      <c r="A3082" s="24">
        <v>477551</v>
      </c>
      <c r="B3082" s="24">
        <v>472592</v>
      </c>
      <c r="C3082" s="24" t="s">
        <v>475</v>
      </c>
      <c r="D3082" s="24" t="s">
        <v>306</v>
      </c>
      <c r="E3082" s="513">
        <v>1500068</v>
      </c>
      <c r="F3082" s="24">
        <v>44</v>
      </c>
      <c r="G3082" s="27">
        <v>43577</v>
      </c>
      <c r="H3082" s="27">
        <v>43570</v>
      </c>
      <c r="I3082" s="286">
        <v>44</v>
      </c>
    </row>
    <row r="3083" spans="1:9" x14ac:dyDescent="0.3">
      <c r="A3083" s="24">
        <v>477551</v>
      </c>
      <c r="B3083" s="24">
        <v>472592</v>
      </c>
      <c r="C3083" s="24" t="s">
        <v>475</v>
      </c>
      <c r="D3083" s="24" t="s">
        <v>13</v>
      </c>
      <c r="E3083" s="513" t="s">
        <v>2729</v>
      </c>
      <c r="F3083" s="24">
        <v>468</v>
      </c>
      <c r="G3083" s="27">
        <v>43573</v>
      </c>
      <c r="H3083" s="27">
        <v>43567</v>
      </c>
      <c r="I3083" s="286">
        <v>468</v>
      </c>
    </row>
    <row r="3084" spans="1:9" x14ac:dyDescent="0.3">
      <c r="A3084" s="24">
        <v>477551</v>
      </c>
      <c r="B3084" s="24">
        <v>472592</v>
      </c>
      <c r="C3084" s="24" t="s">
        <v>475</v>
      </c>
      <c r="D3084" s="24" t="s">
        <v>481</v>
      </c>
      <c r="E3084" s="513" t="s">
        <v>2730</v>
      </c>
      <c r="F3084" s="24">
        <v>270</v>
      </c>
      <c r="G3084" s="27">
        <v>43580</v>
      </c>
      <c r="H3084" s="27">
        <v>43571</v>
      </c>
      <c r="I3084" s="286">
        <v>270</v>
      </c>
    </row>
    <row r="3085" spans="1:9" x14ac:dyDescent="0.3">
      <c r="A3085" s="24">
        <v>477551</v>
      </c>
      <c r="B3085" s="24">
        <v>472592</v>
      </c>
      <c r="C3085" s="24" t="s">
        <v>475</v>
      </c>
      <c r="D3085" s="24" t="s">
        <v>481</v>
      </c>
      <c r="E3085" s="513" t="s">
        <v>2731</v>
      </c>
      <c r="F3085" s="24">
        <v>66</v>
      </c>
      <c r="G3085" s="27">
        <v>43580</v>
      </c>
      <c r="H3085" s="27">
        <v>43573</v>
      </c>
      <c r="I3085" s="286">
        <v>66</v>
      </c>
    </row>
    <row r="3086" spans="1:9" x14ac:dyDescent="0.3">
      <c r="A3086" s="24">
        <v>477551</v>
      </c>
      <c r="B3086" s="24">
        <v>472592</v>
      </c>
      <c r="C3086" s="24" t="s">
        <v>475</v>
      </c>
      <c r="D3086" s="24" t="s">
        <v>13</v>
      </c>
      <c r="E3086" s="513" t="s">
        <v>2732</v>
      </c>
      <c r="F3086" s="24">
        <v>1100</v>
      </c>
      <c r="G3086" s="27">
        <v>43573</v>
      </c>
      <c r="H3086" s="27">
        <v>43567</v>
      </c>
      <c r="I3086" s="286">
        <v>1100</v>
      </c>
    </row>
    <row r="3087" spans="1:9" x14ac:dyDescent="0.3">
      <c r="A3087" s="24">
        <v>477551</v>
      </c>
      <c r="B3087" s="24">
        <v>472592</v>
      </c>
      <c r="C3087" s="24" t="s">
        <v>475</v>
      </c>
      <c r="D3087" s="24" t="s">
        <v>13</v>
      </c>
      <c r="E3087" s="513" t="s">
        <v>2733</v>
      </c>
      <c r="F3087" s="24">
        <v>1147</v>
      </c>
      <c r="G3087" s="27">
        <v>43583</v>
      </c>
      <c r="H3087" s="27">
        <v>43579</v>
      </c>
      <c r="I3087" s="286">
        <v>1141</v>
      </c>
    </row>
    <row r="3088" spans="1:9" x14ac:dyDescent="0.3">
      <c r="A3088" s="24">
        <v>477551</v>
      </c>
      <c r="B3088" s="24">
        <v>472592</v>
      </c>
      <c r="C3088" s="24" t="s">
        <v>475</v>
      </c>
      <c r="D3088" s="24" t="s">
        <v>13</v>
      </c>
      <c r="E3088" s="513" t="s">
        <v>2734</v>
      </c>
      <c r="F3088" s="24">
        <v>837</v>
      </c>
      <c r="G3088" s="27">
        <v>43583</v>
      </c>
      <c r="H3088" s="27">
        <v>43579</v>
      </c>
      <c r="I3088" s="286">
        <v>837</v>
      </c>
    </row>
    <row r="3089" spans="1:9" x14ac:dyDescent="0.3">
      <c r="A3089" s="24">
        <v>477551</v>
      </c>
      <c r="B3089" s="24">
        <v>472592</v>
      </c>
      <c r="C3089" s="24" t="s">
        <v>475</v>
      </c>
      <c r="D3089" s="24" t="s">
        <v>13</v>
      </c>
      <c r="E3089" s="361" t="s">
        <v>2735</v>
      </c>
      <c r="F3089" s="24">
        <v>1402</v>
      </c>
      <c r="G3089" s="27">
        <v>43538</v>
      </c>
      <c r="H3089" s="27">
        <v>43573</v>
      </c>
      <c r="I3089" s="286">
        <v>1154</v>
      </c>
    </row>
    <row r="3090" spans="1:9" x14ac:dyDescent="0.3">
      <c r="A3090" s="9">
        <v>477551</v>
      </c>
      <c r="B3090" s="9">
        <v>472592</v>
      </c>
      <c r="C3090" s="9" t="s">
        <v>475</v>
      </c>
      <c r="D3090" s="9" t="s">
        <v>13</v>
      </c>
      <c r="E3090" s="463" t="s">
        <v>2736</v>
      </c>
      <c r="F3090" s="9">
        <v>1521</v>
      </c>
      <c r="G3090" s="11">
        <v>43548</v>
      </c>
      <c r="H3090" s="11">
        <v>43544</v>
      </c>
      <c r="I3090" s="286">
        <v>1499</v>
      </c>
    </row>
    <row r="3091" spans="1:9" x14ac:dyDescent="0.3">
      <c r="A3091" s="9">
        <v>477551</v>
      </c>
      <c r="B3091" s="9">
        <v>472592</v>
      </c>
      <c r="C3091" s="9" t="s">
        <v>475</v>
      </c>
      <c r="D3091" s="9" t="s">
        <v>13</v>
      </c>
      <c r="E3091" s="463" t="s">
        <v>2737</v>
      </c>
      <c r="F3091" s="9">
        <v>1060</v>
      </c>
      <c r="G3091" s="11">
        <v>43548</v>
      </c>
      <c r="H3091" s="11">
        <v>43544</v>
      </c>
      <c r="I3091" s="286">
        <v>1045</v>
      </c>
    </row>
    <row r="3092" spans="1:9" x14ac:dyDescent="0.3">
      <c r="A3092" s="24">
        <v>477551</v>
      </c>
      <c r="B3092" s="24">
        <v>472592</v>
      </c>
      <c r="C3092" s="24" t="s">
        <v>475</v>
      </c>
      <c r="D3092" s="24" t="s">
        <v>481</v>
      </c>
      <c r="E3092" s="361" t="s">
        <v>2738</v>
      </c>
      <c r="F3092" s="24">
        <v>227</v>
      </c>
      <c r="G3092" s="27">
        <v>43545</v>
      </c>
      <c r="H3092" s="27">
        <v>43539</v>
      </c>
      <c r="I3092" s="286">
        <v>227</v>
      </c>
    </row>
    <row r="3093" spans="1:9" x14ac:dyDescent="0.3">
      <c r="A3093" s="9">
        <v>477551</v>
      </c>
      <c r="B3093" s="9">
        <v>472592</v>
      </c>
      <c r="C3093" s="9" t="s">
        <v>475</v>
      </c>
      <c r="D3093" s="9" t="s">
        <v>11</v>
      </c>
      <c r="E3093" s="463" t="s">
        <v>2739</v>
      </c>
      <c r="F3093" s="9">
        <v>256</v>
      </c>
      <c r="G3093" s="11">
        <v>43563</v>
      </c>
      <c r="H3093" s="11">
        <v>43557</v>
      </c>
      <c r="I3093" s="286">
        <v>268</v>
      </c>
    </row>
    <row r="3094" spans="1:9" x14ac:dyDescent="0.3">
      <c r="A3094" s="9">
        <v>477551</v>
      </c>
      <c r="B3094" s="9">
        <v>472592</v>
      </c>
      <c r="C3094" s="9" t="s">
        <v>475</v>
      </c>
      <c r="D3094" s="9" t="s">
        <v>13</v>
      </c>
      <c r="E3094" s="509" t="s">
        <v>2740</v>
      </c>
      <c r="F3094" s="9">
        <v>164</v>
      </c>
      <c r="G3094" s="11">
        <v>43566</v>
      </c>
      <c r="H3094" s="11">
        <v>43560</v>
      </c>
      <c r="I3094" s="286">
        <v>164</v>
      </c>
    </row>
    <row r="3095" spans="1:9" x14ac:dyDescent="0.3">
      <c r="A3095" s="24">
        <v>477551</v>
      </c>
      <c r="B3095" s="24">
        <v>472592</v>
      </c>
      <c r="C3095" s="24" t="s">
        <v>475</v>
      </c>
      <c r="D3095" s="24" t="s">
        <v>13</v>
      </c>
      <c r="E3095" s="513" t="s">
        <v>2741</v>
      </c>
      <c r="F3095" s="24">
        <v>166</v>
      </c>
      <c r="G3095" s="27">
        <v>43576</v>
      </c>
      <c r="H3095" s="27">
        <v>43570</v>
      </c>
      <c r="I3095" s="286">
        <v>166</v>
      </c>
    </row>
    <row r="3096" spans="1:9" x14ac:dyDescent="0.3">
      <c r="A3096" s="24">
        <v>477551</v>
      </c>
      <c r="B3096" s="24">
        <v>472592</v>
      </c>
      <c r="C3096" s="24" t="s">
        <v>475</v>
      </c>
      <c r="D3096" s="24" t="s">
        <v>13</v>
      </c>
      <c r="E3096" s="513" t="s">
        <v>2742</v>
      </c>
      <c r="F3096" s="24">
        <v>129</v>
      </c>
      <c r="G3096" s="27">
        <v>43576</v>
      </c>
      <c r="H3096" s="27">
        <v>43570</v>
      </c>
      <c r="I3096" s="286">
        <v>129</v>
      </c>
    </row>
    <row r="3097" spans="1:9" x14ac:dyDescent="0.3">
      <c r="A3097" s="9">
        <v>477551</v>
      </c>
      <c r="B3097" s="9">
        <v>472592</v>
      </c>
      <c r="C3097" s="9" t="s">
        <v>475</v>
      </c>
      <c r="D3097" s="9" t="s">
        <v>13</v>
      </c>
      <c r="E3097" s="509" t="s">
        <v>2743</v>
      </c>
      <c r="F3097" s="9">
        <v>330</v>
      </c>
      <c r="G3097" s="11">
        <v>43566</v>
      </c>
      <c r="H3097" s="11">
        <v>43560</v>
      </c>
      <c r="I3097" s="286">
        <v>327</v>
      </c>
    </row>
    <row r="3098" spans="1:9" x14ac:dyDescent="0.3">
      <c r="A3098" s="24">
        <v>477551</v>
      </c>
      <c r="B3098" s="24">
        <v>472592</v>
      </c>
      <c r="C3098" s="24" t="s">
        <v>475</v>
      </c>
      <c r="D3098" s="24" t="s">
        <v>481</v>
      </c>
      <c r="E3098" s="361" t="s">
        <v>2744</v>
      </c>
      <c r="F3098" s="24">
        <v>427</v>
      </c>
      <c r="G3098" s="27">
        <v>43545</v>
      </c>
      <c r="H3098" s="27">
        <v>43539</v>
      </c>
      <c r="I3098" s="286">
        <v>427</v>
      </c>
    </row>
    <row r="3099" spans="1:9" x14ac:dyDescent="0.3">
      <c r="A3099" s="24">
        <v>477551</v>
      </c>
      <c r="B3099" s="24">
        <v>472592</v>
      </c>
      <c r="C3099" s="24" t="s">
        <v>475</v>
      </c>
      <c r="D3099" s="24" t="s">
        <v>13</v>
      </c>
      <c r="E3099" s="361" t="s">
        <v>2745</v>
      </c>
      <c r="F3099" s="24">
        <v>1122</v>
      </c>
      <c r="G3099" s="27">
        <v>43538</v>
      </c>
      <c r="H3099" s="27">
        <v>43573</v>
      </c>
      <c r="I3099" s="286">
        <v>1081</v>
      </c>
    </row>
    <row r="3100" spans="1:9" x14ac:dyDescent="0.3">
      <c r="A3100" s="24">
        <v>477551</v>
      </c>
      <c r="B3100" s="24">
        <v>472592</v>
      </c>
      <c r="C3100" s="24" t="s">
        <v>475</v>
      </c>
      <c r="D3100" s="24" t="s">
        <v>19</v>
      </c>
      <c r="E3100" s="25" t="s">
        <v>2746</v>
      </c>
      <c r="F3100" s="24">
        <v>60</v>
      </c>
      <c r="G3100" s="27">
        <v>43578</v>
      </c>
      <c r="H3100" s="27">
        <v>43570</v>
      </c>
      <c r="I3100" s="286">
        <v>60</v>
      </c>
    </row>
    <row r="3101" spans="1:9" x14ac:dyDescent="0.3">
      <c r="A3101" s="9">
        <v>477551</v>
      </c>
      <c r="B3101" s="9">
        <v>472592</v>
      </c>
      <c r="C3101" s="9" t="s">
        <v>475</v>
      </c>
      <c r="D3101" s="9" t="s">
        <v>19</v>
      </c>
      <c r="E3101" s="86" t="s">
        <v>2747</v>
      </c>
      <c r="F3101" s="9">
        <v>96</v>
      </c>
      <c r="G3101" s="11">
        <v>43542</v>
      </c>
      <c r="H3101" s="11">
        <v>43544</v>
      </c>
      <c r="I3101" s="286">
        <v>96</v>
      </c>
    </row>
    <row r="3102" spans="1:9" x14ac:dyDescent="0.3">
      <c r="A3102" s="24">
        <v>477575</v>
      </c>
      <c r="B3102" s="24">
        <v>470992</v>
      </c>
      <c r="C3102" s="24" t="s">
        <v>503</v>
      </c>
      <c r="D3102" s="24" t="s">
        <v>13</v>
      </c>
      <c r="E3102" s="513" t="s">
        <v>2748</v>
      </c>
      <c r="F3102" s="24">
        <v>20</v>
      </c>
      <c r="G3102" s="27">
        <v>43573</v>
      </c>
      <c r="H3102" s="27">
        <v>43573</v>
      </c>
      <c r="I3102" s="286">
        <v>20</v>
      </c>
    </row>
    <row r="3103" spans="1:9" x14ac:dyDescent="0.3">
      <c r="A3103" s="24">
        <v>477575</v>
      </c>
      <c r="B3103" s="24">
        <v>470992</v>
      </c>
      <c r="C3103" s="24" t="s">
        <v>503</v>
      </c>
      <c r="D3103" s="24" t="s">
        <v>13</v>
      </c>
      <c r="E3103" s="513" t="s">
        <v>2749</v>
      </c>
      <c r="F3103" s="24">
        <v>62</v>
      </c>
      <c r="G3103" s="27">
        <v>43583</v>
      </c>
      <c r="H3103" s="27">
        <v>43579</v>
      </c>
      <c r="I3103" s="286">
        <v>65</v>
      </c>
    </row>
    <row r="3104" spans="1:9" x14ac:dyDescent="0.3">
      <c r="A3104" s="24">
        <v>477575</v>
      </c>
      <c r="B3104" s="24">
        <v>470992</v>
      </c>
      <c r="C3104" s="24" t="s">
        <v>503</v>
      </c>
      <c r="D3104" s="24" t="s">
        <v>13</v>
      </c>
      <c r="E3104" s="513" t="s">
        <v>2750</v>
      </c>
      <c r="F3104" s="24">
        <v>85</v>
      </c>
      <c r="G3104" s="27">
        <v>43583</v>
      </c>
      <c r="H3104" s="27">
        <v>43579</v>
      </c>
      <c r="I3104" s="286">
        <v>88</v>
      </c>
    </row>
    <row r="3105" spans="1:9" x14ac:dyDescent="0.3">
      <c r="A3105" s="24">
        <v>477575</v>
      </c>
      <c r="B3105" s="24">
        <v>470992</v>
      </c>
      <c r="C3105" s="24" t="s">
        <v>503</v>
      </c>
      <c r="D3105" s="24" t="s">
        <v>13</v>
      </c>
      <c r="E3105" s="513" t="s">
        <v>2751</v>
      </c>
      <c r="F3105" s="24">
        <v>78</v>
      </c>
      <c r="G3105" s="27">
        <v>43573</v>
      </c>
      <c r="H3105" s="27">
        <v>43567</v>
      </c>
      <c r="I3105" s="286">
        <v>81</v>
      </c>
    </row>
    <row r="3106" spans="1:9" x14ac:dyDescent="0.3">
      <c r="A3106" s="24">
        <v>477575</v>
      </c>
      <c r="B3106" s="24">
        <v>470992</v>
      </c>
      <c r="C3106" s="24" t="s">
        <v>503</v>
      </c>
      <c r="D3106" s="24" t="s">
        <v>481</v>
      </c>
      <c r="E3106" s="513" t="s">
        <v>2752</v>
      </c>
      <c r="F3106" s="24">
        <v>50</v>
      </c>
      <c r="G3106" s="27">
        <v>43580</v>
      </c>
      <c r="H3106" s="27">
        <v>43573</v>
      </c>
      <c r="I3106" s="286">
        <v>52</v>
      </c>
    </row>
    <row r="3107" spans="1:9" x14ac:dyDescent="0.3">
      <c r="A3107" s="24">
        <v>477575</v>
      </c>
      <c r="B3107" s="24">
        <v>470992</v>
      </c>
      <c r="C3107" s="24" t="s">
        <v>503</v>
      </c>
      <c r="D3107" s="24" t="s">
        <v>481</v>
      </c>
      <c r="E3107" s="513" t="s">
        <v>2753</v>
      </c>
      <c r="F3107" s="24">
        <v>30</v>
      </c>
      <c r="G3107" s="27">
        <v>43580</v>
      </c>
      <c r="H3107" s="27">
        <v>43573</v>
      </c>
      <c r="I3107" s="286">
        <v>31</v>
      </c>
    </row>
    <row r="3108" spans="1:9" x14ac:dyDescent="0.3">
      <c r="A3108" s="9">
        <v>477575</v>
      </c>
      <c r="B3108" s="9">
        <v>470992</v>
      </c>
      <c r="C3108" s="9" t="s">
        <v>503</v>
      </c>
      <c r="D3108" s="9" t="s">
        <v>13</v>
      </c>
      <c r="E3108" s="509" t="s">
        <v>2754</v>
      </c>
      <c r="F3108" s="9">
        <v>6</v>
      </c>
      <c r="G3108" s="11">
        <v>43566</v>
      </c>
      <c r="H3108" s="11">
        <v>43560</v>
      </c>
      <c r="I3108" s="286">
        <v>6</v>
      </c>
    </row>
    <row r="3109" spans="1:9" x14ac:dyDescent="0.3">
      <c r="A3109" s="24">
        <v>477575</v>
      </c>
      <c r="B3109" s="24">
        <v>470992</v>
      </c>
      <c r="C3109" s="24" t="s">
        <v>503</v>
      </c>
      <c r="D3109" s="24" t="s">
        <v>13</v>
      </c>
      <c r="E3109" s="513" t="s">
        <v>2755</v>
      </c>
      <c r="F3109" s="24">
        <v>23</v>
      </c>
      <c r="G3109" s="27">
        <v>43576</v>
      </c>
      <c r="H3109" s="27">
        <v>43570</v>
      </c>
      <c r="I3109" s="286">
        <v>24</v>
      </c>
    </row>
    <row r="3110" spans="1:9" x14ac:dyDescent="0.3">
      <c r="A3110" s="24">
        <v>477575</v>
      </c>
      <c r="B3110" s="24">
        <v>470992</v>
      </c>
      <c r="C3110" s="24" t="s">
        <v>503</v>
      </c>
      <c r="D3110" s="24" t="s">
        <v>13</v>
      </c>
      <c r="E3110" s="513" t="s">
        <v>2756</v>
      </c>
      <c r="F3110" s="24">
        <v>31</v>
      </c>
      <c r="G3110" s="27">
        <v>43576</v>
      </c>
      <c r="H3110" s="27">
        <v>43570</v>
      </c>
      <c r="I3110" s="286">
        <v>32</v>
      </c>
    </row>
    <row r="3111" spans="1:9" x14ac:dyDescent="0.3">
      <c r="A3111" s="24">
        <v>477575</v>
      </c>
      <c r="B3111" s="24">
        <v>470992</v>
      </c>
      <c r="C3111" s="24" t="s">
        <v>503</v>
      </c>
      <c r="D3111" s="24" t="s">
        <v>13</v>
      </c>
      <c r="E3111" s="361" t="s">
        <v>2757</v>
      </c>
      <c r="F3111" s="24">
        <v>157</v>
      </c>
      <c r="G3111" s="27">
        <v>43538</v>
      </c>
      <c r="H3111" s="27">
        <v>43573</v>
      </c>
      <c r="I3111" s="286">
        <v>162</v>
      </c>
    </row>
    <row r="3112" spans="1:9" x14ac:dyDescent="0.3">
      <c r="A3112" s="24">
        <v>477575</v>
      </c>
      <c r="B3112" s="24">
        <v>470992</v>
      </c>
      <c r="C3112" s="24" t="s">
        <v>503</v>
      </c>
      <c r="D3112" s="24" t="s">
        <v>481</v>
      </c>
      <c r="E3112" s="361" t="s">
        <v>2758</v>
      </c>
      <c r="F3112" s="24">
        <v>72</v>
      </c>
      <c r="G3112" s="27">
        <v>43545</v>
      </c>
      <c r="H3112" s="27">
        <v>43578</v>
      </c>
      <c r="I3112" s="286">
        <v>73</v>
      </c>
    </row>
    <row r="3113" spans="1:9" x14ac:dyDescent="0.3">
      <c r="A3113" s="24">
        <v>477575</v>
      </c>
      <c r="B3113" s="24">
        <v>470992</v>
      </c>
      <c r="C3113" s="24" t="s">
        <v>503</v>
      </c>
      <c r="D3113" s="24" t="s">
        <v>13</v>
      </c>
      <c r="E3113" s="361" t="s">
        <v>2759</v>
      </c>
      <c r="F3113" s="24">
        <v>36</v>
      </c>
      <c r="G3113" s="27">
        <v>43538</v>
      </c>
      <c r="H3113" s="27">
        <v>43573</v>
      </c>
      <c r="I3113" s="286">
        <v>36</v>
      </c>
    </row>
    <row r="3114" spans="1:9" x14ac:dyDescent="0.3">
      <c r="A3114" s="24">
        <v>477575</v>
      </c>
      <c r="B3114" s="24">
        <v>470992</v>
      </c>
      <c r="C3114" s="24" t="s">
        <v>503</v>
      </c>
      <c r="D3114" s="24" t="s">
        <v>13</v>
      </c>
      <c r="E3114" s="542" t="s">
        <v>2760</v>
      </c>
      <c r="F3114" s="24">
        <v>110</v>
      </c>
      <c r="G3114" s="27">
        <v>43548</v>
      </c>
      <c r="H3114" s="27">
        <v>43573</v>
      </c>
      <c r="I3114" s="286">
        <v>114</v>
      </c>
    </row>
    <row r="3115" spans="1:9" x14ac:dyDescent="0.3">
      <c r="A3115" s="24">
        <v>477575</v>
      </c>
      <c r="B3115" s="24">
        <v>470992</v>
      </c>
      <c r="C3115" s="24" t="s">
        <v>503</v>
      </c>
      <c r="D3115" s="24" t="s">
        <v>13</v>
      </c>
      <c r="E3115" s="542" t="s">
        <v>2761</v>
      </c>
      <c r="F3115" s="24">
        <v>144</v>
      </c>
      <c r="G3115" s="27">
        <v>43548</v>
      </c>
      <c r="H3115" s="27">
        <v>43573</v>
      </c>
      <c r="I3115" s="286">
        <v>150</v>
      </c>
    </row>
    <row r="3116" spans="1:9" x14ac:dyDescent="0.3">
      <c r="A3116" s="24">
        <v>477575</v>
      </c>
      <c r="B3116" s="24">
        <v>470992</v>
      </c>
      <c r="C3116" s="24" t="s">
        <v>503</v>
      </c>
      <c r="D3116" s="24" t="s">
        <v>481</v>
      </c>
      <c r="E3116" s="361" t="s">
        <v>2762</v>
      </c>
      <c r="F3116" s="24">
        <v>36</v>
      </c>
      <c r="G3116" s="27">
        <v>43545</v>
      </c>
      <c r="H3116" s="27">
        <v>43578</v>
      </c>
      <c r="I3116" s="286">
        <v>37</v>
      </c>
    </row>
    <row r="3117" spans="1:9" x14ac:dyDescent="0.3">
      <c r="A3117" s="24">
        <v>477575</v>
      </c>
      <c r="B3117" s="24">
        <v>472602</v>
      </c>
      <c r="C3117" s="24" t="s">
        <v>475</v>
      </c>
      <c r="D3117" s="24" t="s">
        <v>19</v>
      </c>
      <c r="E3117" s="513">
        <v>1496055</v>
      </c>
      <c r="F3117" s="24">
        <v>20</v>
      </c>
      <c r="G3117" s="27">
        <v>43578</v>
      </c>
      <c r="H3117" s="27">
        <v>43570</v>
      </c>
      <c r="I3117" s="286">
        <v>20</v>
      </c>
    </row>
    <row r="3118" spans="1:9" x14ac:dyDescent="0.3">
      <c r="A3118" s="24">
        <v>477575</v>
      </c>
      <c r="B3118" s="24">
        <v>472602</v>
      </c>
      <c r="C3118" s="24" t="s">
        <v>475</v>
      </c>
      <c r="D3118" s="24" t="s">
        <v>306</v>
      </c>
      <c r="E3118" s="361">
        <v>1496387</v>
      </c>
      <c r="F3118" s="24">
        <v>8</v>
      </c>
      <c r="G3118" s="27">
        <v>43542</v>
      </c>
      <c r="H3118" s="27">
        <v>43578</v>
      </c>
      <c r="I3118" s="286">
        <v>8</v>
      </c>
    </row>
    <row r="3119" spans="1:9" x14ac:dyDescent="0.3">
      <c r="A3119" s="24">
        <v>477575</v>
      </c>
      <c r="B3119" s="24">
        <v>472602</v>
      </c>
      <c r="C3119" s="24" t="s">
        <v>475</v>
      </c>
      <c r="D3119" s="24" t="s">
        <v>306</v>
      </c>
      <c r="E3119" s="513">
        <v>1496388</v>
      </c>
      <c r="F3119" s="24">
        <v>8</v>
      </c>
      <c r="G3119" s="27">
        <v>43577</v>
      </c>
      <c r="H3119" s="27">
        <v>43570</v>
      </c>
      <c r="I3119" s="286">
        <v>8</v>
      </c>
    </row>
    <row r="3120" spans="1:9" x14ac:dyDescent="0.3">
      <c r="A3120" s="24">
        <v>477575</v>
      </c>
      <c r="B3120" s="24">
        <v>472602</v>
      </c>
      <c r="C3120" s="24" t="s">
        <v>475</v>
      </c>
      <c r="D3120" s="24" t="s">
        <v>13</v>
      </c>
      <c r="E3120" s="25" t="s">
        <v>2763</v>
      </c>
      <c r="F3120" s="24">
        <v>45</v>
      </c>
      <c r="G3120" s="27">
        <v>43573</v>
      </c>
      <c r="H3120" s="27">
        <v>43567</v>
      </c>
      <c r="I3120" s="286">
        <v>47</v>
      </c>
    </row>
    <row r="3121" spans="1:9" x14ac:dyDescent="0.3">
      <c r="A3121" s="24">
        <v>477575</v>
      </c>
      <c r="B3121" s="24">
        <v>472602</v>
      </c>
      <c r="C3121" s="24" t="s">
        <v>475</v>
      </c>
      <c r="D3121" s="24" t="s">
        <v>13</v>
      </c>
      <c r="E3121" s="25" t="s">
        <v>2764</v>
      </c>
      <c r="F3121" s="24">
        <v>47</v>
      </c>
      <c r="G3121" s="27">
        <v>43583</v>
      </c>
      <c r="H3121" s="27">
        <v>43579</v>
      </c>
      <c r="I3121" s="286">
        <v>37</v>
      </c>
    </row>
    <row r="3122" spans="1:9" x14ac:dyDescent="0.3">
      <c r="A3122" s="24">
        <v>477575</v>
      </c>
      <c r="B3122" s="24">
        <v>472602</v>
      </c>
      <c r="C3122" s="24" t="s">
        <v>475</v>
      </c>
      <c r="D3122" s="24" t="s">
        <v>13</v>
      </c>
      <c r="E3122" s="25" t="s">
        <v>2765</v>
      </c>
      <c r="F3122" s="24">
        <v>45</v>
      </c>
      <c r="G3122" s="27">
        <v>43583</v>
      </c>
      <c r="H3122" s="27">
        <v>43579</v>
      </c>
      <c r="I3122" s="286">
        <v>37</v>
      </c>
    </row>
    <row r="3123" spans="1:9" x14ac:dyDescent="0.3">
      <c r="A3123" s="24">
        <v>477575</v>
      </c>
      <c r="B3123" s="24">
        <v>472602</v>
      </c>
      <c r="C3123" s="24" t="s">
        <v>475</v>
      </c>
      <c r="D3123" s="24" t="s">
        <v>13</v>
      </c>
      <c r="E3123" s="25" t="s">
        <v>2766</v>
      </c>
      <c r="F3123" s="24">
        <v>375</v>
      </c>
      <c r="G3123" s="27">
        <v>43573</v>
      </c>
      <c r="H3123" s="27">
        <v>43567</v>
      </c>
      <c r="I3123" s="286">
        <v>389</v>
      </c>
    </row>
    <row r="3124" spans="1:9" x14ac:dyDescent="0.3">
      <c r="A3124" s="24">
        <v>477575</v>
      </c>
      <c r="B3124" s="24">
        <v>472602</v>
      </c>
      <c r="C3124" s="24" t="s">
        <v>475</v>
      </c>
      <c r="D3124" s="24" t="s">
        <v>481</v>
      </c>
      <c r="E3124" s="25" t="s">
        <v>2767</v>
      </c>
      <c r="F3124" s="24">
        <v>50</v>
      </c>
      <c r="G3124" s="27">
        <v>43580</v>
      </c>
      <c r="H3124" s="27">
        <v>43573</v>
      </c>
      <c r="I3124" s="286">
        <v>50</v>
      </c>
    </row>
    <row r="3125" spans="1:9" x14ac:dyDescent="0.3">
      <c r="A3125" s="24">
        <v>477575</v>
      </c>
      <c r="B3125" s="24">
        <v>472602</v>
      </c>
      <c r="C3125" s="24" t="s">
        <v>475</v>
      </c>
      <c r="D3125" s="24" t="s">
        <v>481</v>
      </c>
      <c r="E3125" s="25" t="s">
        <v>2768</v>
      </c>
      <c r="F3125" s="24">
        <v>50</v>
      </c>
      <c r="G3125" s="27">
        <v>43580</v>
      </c>
      <c r="H3125" s="27">
        <v>43573</v>
      </c>
      <c r="I3125" s="286">
        <v>50</v>
      </c>
    </row>
    <row r="3126" spans="1:9" x14ac:dyDescent="0.3">
      <c r="A3126" s="24">
        <v>477575</v>
      </c>
      <c r="B3126" s="24">
        <v>472602</v>
      </c>
      <c r="C3126" s="24" t="s">
        <v>475</v>
      </c>
      <c r="D3126" s="24" t="s">
        <v>481</v>
      </c>
      <c r="E3126" s="361" t="s">
        <v>2769</v>
      </c>
      <c r="F3126" s="24">
        <v>60</v>
      </c>
      <c r="G3126" s="27">
        <v>43545</v>
      </c>
      <c r="H3126" s="27">
        <v>43578</v>
      </c>
      <c r="I3126" s="286">
        <v>60</v>
      </c>
    </row>
    <row r="3127" spans="1:9" x14ac:dyDescent="0.3">
      <c r="A3127" s="24">
        <v>477575</v>
      </c>
      <c r="B3127" s="24">
        <v>472602</v>
      </c>
      <c r="C3127" s="24" t="s">
        <v>475</v>
      </c>
      <c r="D3127" s="24" t="s">
        <v>13</v>
      </c>
      <c r="E3127" s="361" t="s">
        <v>2770</v>
      </c>
      <c r="F3127" s="24">
        <v>443</v>
      </c>
      <c r="G3127" s="27">
        <v>43538</v>
      </c>
      <c r="H3127" s="27">
        <v>43573</v>
      </c>
      <c r="I3127" s="286">
        <v>456</v>
      </c>
    </row>
    <row r="3128" spans="1:9" x14ac:dyDescent="0.3">
      <c r="A3128" s="9">
        <v>477575</v>
      </c>
      <c r="B3128" s="9">
        <v>472602</v>
      </c>
      <c r="C3128" s="9" t="s">
        <v>475</v>
      </c>
      <c r="D3128" s="9" t="s">
        <v>13</v>
      </c>
      <c r="E3128" s="509" t="s">
        <v>2771</v>
      </c>
      <c r="F3128" s="9">
        <v>125</v>
      </c>
      <c r="G3128" s="11">
        <v>43566</v>
      </c>
      <c r="H3128" s="11">
        <v>43560</v>
      </c>
      <c r="I3128" s="286">
        <v>129</v>
      </c>
    </row>
    <row r="3129" spans="1:9" x14ac:dyDescent="0.3">
      <c r="A3129" s="9">
        <v>477575</v>
      </c>
      <c r="B3129" s="9">
        <v>472602</v>
      </c>
      <c r="C3129" s="9" t="s">
        <v>475</v>
      </c>
      <c r="D3129" s="9" t="s">
        <v>13</v>
      </c>
      <c r="E3129" s="15" t="s">
        <v>2772</v>
      </c>
      <c r="F3129" s="9">
        <v>24</v>
      </c>
      <c r="G3129" s="11">
        <v>43566</v>
      </c>
      <c r="H3129" s="11">
        <v>43560</v>
      </c>
      <c r="I3129" s="286">
        <v>24</v>
      </c>
    </row>
    <row r="3130" spans="1:9" x14ac:dyDescent="0.3">
      <c r="A3130" s="24">
        <v>477575</v>
      </c>
      <c r="B3130" s="24">
        <v>472602</v>
      </c>
      <c r="C3130" s="24" t="s">
        <v>475</v>
      </c>
      <c r="D3130" s="24" t="s">
        <v>13</v>
      </c>
      <c r="E3130" s="25" t="s">
        <v>2773</v>
      </c>
      <c r="F3130" s="24">
        <v>31</v>
      </c>
      <c r="G3130" s="27">
        <v>43576</v>
      </c>
      <c r="H3130" s="27">
        <v>43570</v>
      </c>
      <c r="I3130" s="286">
        <v>32</v>
      </c>
    </row>
    <row r="3131" spans="1:9" x14ac:dyDescent="0.3">
      <c r="A3131" s="24">
        <v>477575</v>
      </c>
      <c r="B3131" s="24">
        <v>472602</v>
      </c>
      <c r="C3131" s="24" t="s">
        <v>475</v>
      </c>
      <c r="D3131" s="24" t="s">
        <v>13</v>
      </c>
      <c r="E3131" s="25" t="s">
        <v>2774</v>
      </c>
      <c r="F3131" s="24">
        <v>26</v>
      </c>
      <c r="G3131" s="27">
        <v>43576</v>
      </c>
      <c r="H3131" s="27">
        <v>43570</v>
      </c>
      <c r="I3131" s="286">
        <v>27</v>
      </c>
    </row>
    <row r="3132" spans="1:9" x14ac:dyDescent="0.3">
      <c r="A3132" s="24">
        <v>477575</v>
      </c>
      <c r="B3132" s="24">
        <v>472602</v>
      </c>
      <c r="C3132" s="24" t="s">
        <v>475</v>
      </c>
      <c r="D3132" s="24" t="s">
        <v>481</v>
      </c>
      <c r="E3132" s="361" t="s">
        <v>2775</v>
      </c>
      <c r="F3132" s="24">
        <v>61</v>
      </c>
      <c r="G3132" s="27">
        <v>43545</v>
      </c>
      <c r="H3132" s="27">
        <v>43578</v>
      </c>
      <c r="I3132" s="286">
        <v>60</v>
      </c>
    </row>
    <row r="3133" spans="1:9" x14ac:dyDescent="0.3">
      <c r="A3133" s="24">
        <v>477575</v>
      </c>
      <c r="B3133" s="24">
        <v>472602</v>
      </c>
      <c r="C3133" s="24" t="s">
        <v>475</v>
      </c>
      <c r="D3133" s="24" t="s">
        <v>13</v>
      </c>
      <c r="E3133" s="361" t="s">
        <v>2776</v>
      </c>
      <c r="F3133" s="24">
        <v>65</v>
      </c>
      <c r="G3133" s="27">
        <v>43538</v>
      </c>
      <c r="H3133" s="27">
        <v>43573</v>
      </c>
      <c r="I3133" s="286">
        <v>67</v>
      </c>
    </row>
    <row r="3134" spans="1:9" x14ac:dyDescent="0.3">
      <c r="A3134" s="24">
        <v>477575</v>
      </c>
      <c r="B3134" s="24">
        <v>472602</v>
      </c>
      <c r="C3134" s="24" t="s">
        <v>475</v>
      </c>
      <c r="D3134" s="24" t="s">
        <v>13</v>
      </c>
      <c r="E3134" s="542" t="s">
        <v>2777</v>
      </c>
      <c r="F3134" s="24">
        <v>75</v>
      </c>
      <c r="G3134" s="27">
        <v>43548</v>
      </c>
      <c r="H3134" s="27">
        <v>43573</v>
      </c>
      <c r="I3134" s="286">
        <v>78</v>
      </c>
    </row>
    <row r="3135" spans="1:9" x14ac:dyDescent="0.3">
      <c r="A3135" s="24">
        <v>477575</v>
      </c>
      <c r="B3135" s="24">
        <v>472602</v>
      </c>
      <c r="C3135" s="24" t="s">
        <v>475</v>
      </c>
      <c r="D3135" s="24" t="s">
        <v>13</v>
      </c>
      <c r="E3135" s="542" t="s">
        <v>2778</v>
      </c>
      <c r="F3135" s="24">
        <v>66</v>
      </c>
      <c r="G3135" s="27">
        <v>43548</v>
      </c>
      <c r="H3135" s="27">
        <v>43573</v>
      </c>
      <c r="I3135" s="286">
        <v>68</v>
      </c>
    </row>
    <row r="3136" spans="1:9" x14ac:dyDescent="0.3">
      <c r="A3136" s="24">
        <v>477575</v>
      </c>
      <c r="B3136" s="24">
        <v>472602</v>
      </c>
      <c r="C3136" s="24" t="s">
        <v>475</v>
      </c>
      <c r="D3136" s="24" t="s">
        <v>19</v>
      </c>
      <c r="E3136" s="88" t="s">
        <v>2779</v>
      </c>
      <c r="F3136" s="24">
        <v>80</v>
      </c>
      <c r="G3136" s="27">
        <v>43543</v>
      </c>
      <c r="H3136" s="27">
        <v>43578</v>
      </c>
      <c r="I3136" s="286">
        <v>80</v>
      </c>
    </row>
    <row r="3137" spans="1:9" x14ac:dyDescent="0.3">
      <c r="A3137" s="56" t="s">
        <v>2780</v>
      </c>
      <c r="B3137" s="56">
        <v>472593</v>
      </c>
      <c r="C3137" s="56" t="s">
        <v>475</v>
      </c>
      <c r="D3137" s="56" t="s">
        <v>481</v>
      </c>
      <c r="E3137" s="508" t="s">
        <v>2781</v>
      </c>
      <c r="F3137" s="466">
        <v>677</v>
      </c>
      <c r="G3137" s="401">
        <v>43587</v>
      </c>
      <c r="H3137" s="27">
        <v>43581</v>
      </c>
      <c r="I3137" s="286">
        <v>697</v>
      </c>
    </row>
    <row r="3138" spans="1:9" x14ac:dyDescent="0.3">
      <c r="A3138" s="56" t="s">
        <v>2780</v>
      </c>
      <c r="B3138" s="56">
        <v>472593</v>
      </c>
      <c r="C3138" s="56" t="s">
        <v>475</v>
      </c>
      <c r="D3138" s="56" t="s">
        <v>481</v>
      </c>
      <c r="E3138" s="508" t="s">
        <v>2782</v>
      </c>
      <c r="F3138" s="466">
        <v>100</v>
      </c>
      <c r="G3138" s="401">
        <v>43587</v>
      </c>
      <c r="H3138" s="27">
        <v>43581</v>
      </c>
      <c r="I3138" s="286">
        <v>102</v>
      </c>
    </row>
    <row r="3139" spans="1:9" x14ac:dyDescent="0.3">
      <c r="A3139" s="56" t="s">
        <v>2780</v>
      </c>
      <c r="B3139" s="56">
        <v>472593</v>
      </c>
      <c r="C3139" s="56" t="s">
        <v>475</v>
      </c>
      <c r="D3139" s="56" t="s">
        <v>13</v>
      </c>
      <c r="E3139" s="507" t="s">
        <v>2783</v>
      </c>
      <c r="F3139" s="466">
        <v>363</v>
      </c>
      <c r="G3139" s="401">
        <v>43580</v>
      </c>
      <c r="H3139" s="27">
        <v>43573</v>
      </c>
      <c r="I3139" s="286">
        <v>373</v>
      </c>
    </row>
    <row r="3140" spans="1:9" x14ac:dyDescent="0.3">
      <c r="A3140" s="56" t="s">
        <v>2780</v>
      </c>
      <c r="B3140" s="56">
        <v>472593</v>
      </c>
      <c r="C3140" s="56" t="s">
        <v>475</v>
      </c>
      <c r="D3140" s="56" t="s">
        <v>13</v>
      </c>
      <c r="E3140" s="508" t="s">
        <v>2784</v>
      </c>
      <c r="F3140" s="466">
        <v>2743</v>
      </c>
      <c r="G3140" s="401">
        <v>43580</v>
      </c>
      <c r="H3140" s="27">
        <v>43573</v>
      </c>
      <c r="I3140" s="286">
        <v>2796</v>
      </c>
    </row>
    <row r="3141" spans="1:9" x14ac:dyDescent="0.3">
      <c r="A3141" s="56" t="s">
        <v>2780</v>
      </c>
      <c r="B3141" s="56">
        <v>472593</v>
      </c>
      <c r="C3141" s="56" t="s">
        <v>475</v>
      </c>
      <c r="D3141" s="56" t="s">
        <v>13</v>
      </c>
      <c r="E3141" s="508" t="s">
        <v>2785</v>
      </c>
      <c r="F3141" s="466">
        <v>2921</v>
      </c>
      <c r="G3141" s="401">
        <v>43590</v>
      </c>
      <c r="H3141" s="27">
        <v>43585</v>
      </c>
      <c r="I3141" s="286">
        <v>2979</v>
      </c>
    </row>
    <row r="3142" spans="1:9" x14ac:dyDescent="0.3">
      <c r="A3142" s="56" t="s">
        <v>2780</v>
      </c>
      <c r="B3142" s="56">
        <v>472593</v>
      </c>
      <c r="C3142" s="56" t="s">
        <v>475</v>
      </c>
      <c r="D3142" s="56" t="s">
        <v>13</v>
      </c>
      <c r="E3142" s="508" t="s">
        <v>2786</v>
      </c>
      <c r="F3142" s="466">
        <v>1890</v>
      </c>
      <c r="G3142" s="401">
        <v>43590</v>
      </c>
      <c r="H3142" s="27">
        <v>43585</v>
      </c>
      <c r="I3142" s="286">
        <v>1888</v>
      </c>
    </row>
    <row r="3143" spans="1:9" x14ac:dyDescent="0.3">
      <c r="A3143" s="56" t="s">
        <v>2780</v>
      </c>
      <c r="B3143" s="56">
        <v>472593</v>
      </c>
      <c r="C3143" s="56" t="s">
        <v>475</v>
      </c>
      <c r="D3143" s="56" t="s">
        <v>13</v>
      </c>
      <c r="E3143" s="508" t="s">
        <v>2787</v>
      </c>
      <c r="F3143" s="466">
        <v>272</v>
      </c>
      <c r="G3143" s="401">
        <v>43580</v>
      </c>
      <c r="H3143" s="27">
        <v>43573</v>
      </c>
      <c r="I3143" s="286">
        <v>278</v>
      </c>
    </row>
    <row r="3144" spans="1:9" x14ac:dyDescent="0.3">
      <c r="A3144" s="56">
        <v>477579</v>
      </c>
      <c r="B3144" s="56">
        <v>472593</v>
      </c>
      <c r="C3144" s="56" t="s">
        <v>475</v>
      </c>
      <c r="D3144" s="56" t="s">
        <v>19</v>
      </c>
      <c r="E3144" s="526">
        <v>1495974</v>
      </c>
      <c r="F3144" s="56">
        <v>510</v>
      </c>
      <c r="G3144" s="401">
        <v>43578</v>
      </c>
      <c r="H3144" s="27">
        <v>43570</v>
      </c>
      <c r="I3144" s="286">
        <v>510</v>
      </c>
    </row>
    <row r="3145" spans="1:9" x14ac:dyDescent="0.3">
      <c r="A3145" s="56">
        <v>477579</v>
      </c>
      <c r="B3145" s="56">
        <v>472593</v>
      </c>
      <c r="C3145" s="56" t="s">
        <v>475</v>
      </c>
      <c r="D3145" s="56" t="s">
        <v>306</v>
      </c>
      <c r="E3145" s="526">
        <v>1496430</v>
      </c>
      <c r="F3145" s="56">
        <v>116</v>
      </c>
      <c r="G3145" s="401">
        <v>43577</v>
      </c>
      <c r="H3145" s="27">
        <v>43570</v>
      </c>
      <c r="I3145" s="286">
        <v>116</v>
      </c>
    </row>
    <row r="3146" spans="1:9" x14ac:dyDescent="0.3">
      <c r="A3146" s="56">
        <v>477579</v>
      </c>
      <c r="B3146" s="56">
        <v>472593</v>
      </c>
      <c r="C3146" s="56" t="s">
        <v>475</v>
      </c>
      <c r="D3146" s="56" t="s">
        <v>481</v>
      </c>
      <c r="E3146" s="526" t="s">
        <v>2788</v>
      </c>
      <c r="F3146" s="56">
        <v>121</v>
      </c>
      <c r="G3146" s="401">
        <v>43580</v>
      </c>
      <c r="H3146" s="27">
        <v>43573</v>
      </c>
      <c r="I3146" s="286">
        <v>126</v>
      </c>
    </row>
    <row r="3147" spans="1:9" x14ac:dyDescent="0.3">
      <c r="A3147" s="56">
        <v>477579</v>
      </c>
      <c r="B3147" s="56">
        <v>472593</v>
      </c>
      <c r="C3147" s="56" t="s">
        <v>475</v>
      </c>
      <c r="D3147" s="56" t="s">
        <v>13</v>
      </c>
      <c r="E3147" s="382" t="s">
        <v>2789</v>
      </c>
      <c r="F3147" s="56">
        <v>1471</v>
      </c>
      <c r="G3147" s="401">
        <v>43573</v>
      </c>
      <c r="H3147" s="27">
        <v>43573</v>
      </c>
      <c r="I3147" s="286">
        <v>1536</v>
      </c>
    </row>
    <row r="3148" spans="1:9" x14ac:dyDescent="0.3">
      <c r="A3148" s="56">
        <v>477579</v>
      </c>
      <c r="B3148" s="56">
        <v>472593</v>
      </c>
      <c r="C3148" s="56" t="s">
        <v>475</v>
      </c>
      <c r="D3148" s="56" t="s">
        <v>13</v>
      </c>
      <c r="E3148" s="526" t="s">
        <v>2790</v>
      </c>
      <c r="F3148" s="56">
        <v>220</v>
      </c>
      <c r="G3148" s="401">
        <v>43573</v>
      </c>
      <c r="H3148" s="27">
        <v>43573</v>
      </c>
      <c r="I3148" s="286">
        <v>229</v>
      </c>
    </row>
    <row r="3149" spans="1:9" x14ac:dyDescent="0.3">
      <c r="A3149" s="56">
        <v>477579</v>
      </c>
      <c r="B3149" s="56">
        <v>472593</v>
      </c>
      <c r="C3149" s="56" t="s">
        <v>475</v>
      </c>
      <c r="D3149" s="56" t="s">
        <v>13</v>
      </c>
      <c r="E3149" s="526" t="s">
        <v>2791</v>
      </c>
      <c r="F3149" s="56">
        <v>201</v>
      </c>
      <c r="G3149" s="401">
        <v>43583</v>
      </c>
      <c r="H3149" s="27">
        <v>43579</v>
      </c>
      <c r="I3149" s="286">
        <v>210</v>
      </c>
    </row>
    <row r="3150" spans="1:9" x14ac:dyDescent="0.3">
      <c r="A3150" s="56">
        <v>477579</v>
      </c>
      <c r="B3150" s="56">
        <v>472593</v>
      </c>
      <c r="C3150" s="56" t="s">
        <v>475</v>
      </c>
      <c r="D3150" s="56" t="s">
        <v>13</v>
      </c>
      <c r="E3150" s="526" t="s">
        <v>2792</v>
      </c>
      <c r="F3150" s="56">
        <v>153</v>
      </c>
      <c r="G3150" s="401">
        <v>43583</v>
      </c>
      <c r="H3150" s="27">
        <v>43579</v>
      </c>
      <c r="I3150" s="286">
        <v>159</v>
      </c>
    </row>
    <row r="3151" spans="1:9" x14ac:dyDescent="0.3">
      <c r="A3151" s="56">
        <v>477579</v>
      </c>
      <c r="B3151" s="56">
        <v>472593</v>
      </c>
      <c r="C3151" s="56" t="s">
        <v>475</v>
      </c>
      <c r="D3151" s="56" t="s">
        <v>481</v>
      </c>
      <c r="E3151" s="382" t="s">
        <v>2793</v>
      </c>
      <c r="F3151" s="56">
        <v>178</v>
      </c>
      <c r="G3151" s="401">
        <v>43580</v>
      </c>
      <c r="H3151" s="27">
        <v>43573</v>
      </c>
      <c r="I3151" s="286">
        <v>180</v>
      </c>
    </row>
    <row r="3152" spans="1:9" x14ac:dyDescent="0.3">
      <c r="A3152" s="24">
        <v>477591</v>
      </c>
      <c r="B3152" s="24">
        <v>470988</v>
      </c>
      <c r="C3152" s="24" t="s">
        <v>503</v>
      </c>
      <c r="D3152" s="24" t="s">
        <v>13</v>
      </c>
      <c r="E3152" s="513" t="s">
        <v>2794</v>
      </c>
      <c r="F3152" s="24">
        <v>286</v>
      </c>
      <c r="G3152" s="276">
        <v>43573</v>
      </c>
      <c r="H3152" s="27">
        <v>43573</v>
      </c>
      <c r="I3152" s="286">
        <v>290</v>
      </c>
    </row>
    <row r="3153" spans="1:9" x14ac:dyDescent="0.3">
      <c r="A3153" s="24">
        <v>477591</v>
      </c>
      <c r="B3153" s="24">
        <v>470988</v>
      </c>
      <c r="C3153" s="24" t="s">
        <v>503</v>
      </c>
      <c r="D3153" s="24" t="s">
        <v>13</v>
      </c>
      <c r="E3153" s="513" t="s">
        <v>2795</v>
      </c>
      <c r="F3153" s="24">
        <v>190</v>
      </c>
      <c r="G3153" s="276">
        <v>43573</v>
      </c>
      <c r="H3153" s="27">
        <v>43567</v>
      </c>
      <c r="I3153" s="286">
        <v>187</v>
      </c>
    </row>
    <row r="3154" spans="1:9" x14ac:dyDescent="0.3">
      <c r="A3154" s="24">
        <v>477591</v>
      </c>
      <c r="B3154" s="24">
        <v>470988</v>
      </c>
      <c r="C3154" s="24" t="s">
        <v>503</v>
      </c>
      <c r="D3154" s="24" t="s">
        <v>13</v>
      </c>
      <c r="E3154" s="513" t="s">
        <v>2796</v>
      </c>
      <c r="F3154" s="24">
        <v>169</v>
      </c>
      <c r="G3154" s="27">
        <v>43583</v>
      </c>
      <c r="H3154" s="27">
        <v>43579</v>
      </c>
      <c r="I3154" s="286">
        <v>166</v>
      </c>
    </row>
    <row r="3155" spans="1:9" x14ac:dyDescent="0.3">
      <c r="A3155" s="24">
        <v>477591</v>
      </c>
      <c r="B3155" s="24">
        <v>470988</v>
      </c>
      <c r="C3155" s="24" t="s">
        <v>503</v>
      </c>
      <c r="D3155" s="24" t="s">
        <v>13</v>
      </c>
      <c r="E3155" s="513" t="s">
        <v>2797</v>
      </c>
      <c r="F3155" s="24">
        <v>253</v>
      </c>
      <c r="G3155" s="27">
        <v>43583</v>
      </c>
      <c r="H3155" s="27">
        <v>43579</v>
      </c>
      <c r="I3155" s="286">
        <v>248</v>
      </c>
    </row>
    <row r="3156" spans="1:9" x14ac:dyDescent="0.3">
      <c r="A3156" s="24">
        <v>477591</v>
      </c>
      <c r="B3156" s="24">
        <v>470988</v>
      </c>
      <c r="C3156" s="24" t="s">
        <v>503</v>
      </c>
      <c r="D3156" s="24" t="s">
        <v>481</v>
      </c>
      <c r="E3156" s="513" t="s">
        <v>2798</v>
      </c>
      <c r="F3156" s="24">
        <v>90</v>
      </c>
      <c r="G3156" s="27">
        <v>43580</v>
      </c>
      <c r="H3156" s="27">
        <v>43573</v>
      </c>
      <c r="I3156" s="286">
        <v>92</v>
      </c>
    </row>
    <row r="3157" spans="1:9" x14ac:dyDescent="0.3">
      <c r="A3157" s="24">
        <v>477591</v>
      </c>
      <c r="B3157" s="24">
        <v>470988</v>
      </c>
      <c r="C3157" s="24" t="s">
        <v>503</v>
      </c>
      <c r="D3157" s="24" t="s">
        <v>481</v>
      </c>
      <c r="E3157" s="513" t="s">
        <v>2799</v>
      </c>
      <c r="F3157" s="24">
        <v>66</v>
      </c>
      <c r="G3157" s="27">
        <v>43580</v>
      </c>
      <c r="H3157" s="27">
        <v>43573</v>
      </c>
      <c r="I3157" s="286">
        <v>66</v>
      </c>
    </row>
    <row r="3158" spans="1:9" x14ac:dyDescent="0.3">
      <c r="A3158" s="24">
        <v>477591</v>
      </c>
      <c r="B3158" s="24">
        <v>472614</v>
      </c>
      <c r="C3158" s="24" t="s">
        <v>475</v>
      </c>
      <c r="D3158" s="24" t="s">
        <v>19</v>
      </c>
      <c r="E3158" s="513">
        <v>1500028</v>
      </c>
      <c r="F3158" s="24">
        <v>330</v>
      </c>
      <c r="G3158" s="27">
        <v>43578</v>
      </c>
      <c r="H3158" s="27">
        <v>43570</v>
      </c>
      <c r="I3158" s="286">
        <v>330</v>
      </c>
    </row>
    <row r="3159" spans="1:9" x14ac:dyDescent="0.3">
      <c r="A3159" s="24">
        <v>477591</v>
      </c>
      <c r="B3159" s="24">
        <v>472614</v>
      </c>
      <c r="C3159" s="24" t="s">
        <v>475</v>
      </c>
      <c r="D3159" s="24" t="s">
        <v>306</v>
      </c>
      <c r="E3159" s="513">
        <v>1500030</v>
      </c>
      <c r="F3159" s="24">
        <v>96</v>
      </c>
      <c r="G3159" s="27">
        <v>43577</v>
      </c>
      <c r="H3159" s="27">
        <v>43570</v>
      </c>
      <c r="I3159" s="286">
        <v>96</v>
      </c>
    </row>
    <row r="3160" spans="1:9" x14ac:dyDescent="0.3">
      <c r="A3160" s="24">
        <v>477591</v>
      </c>
      <c r="B3160" s="24">
        <v>472614</v>
      </c>
      <c r="C3160" s="24" t="s">
        <v>475</v>
      </c>
      <c r="D3160" s="24" t="s">
        <v>481</v>
      </c>
      <c r="E3160" s="513" t="s">
        <v>2800</v>
      </c>
      <c r="F3160" s="24">
        <v>632</v>
      </c>
      <c r="G3160" s="27">
        <v>43580</v>
      </c>
      <c r="H3160" s="27">
        <v>43573</v>
      </c>
      <c r="I3160" s="286">
        <v>638</v>
      </c>
    </row>
    <row r="3161" spans="1:9" x14ac:dyDescent="0.3">
      <c r="A3161" s="24">
        <v>477591</v>
      </c>
      <c r="B3161" s="24">
        <v>472614</v>
      </c>
      <c r="C3161" s="24" t="s">
        <v>475</v>
      </c>
      <c r="D3161" s="24" t="s">
        <v>13</v>
      </c>
      <c r="E3161" s="513" t="s">
        <v>2801</v>
      </c>
      <c r="F3161" s="24">
        <v>2303</v>
      </c>
      <c r="G3161" s="276">
        <v>43573</v>
      </c>
      <c r="H3161" s="27">
        <v>43567</v>
      </c>
      <c r="I3161" s="286">
        <v>2328</v>
      </c>
    </row>
    <row r="3162" spans="1:9" x14ac:dyDescent="0.3">
      <c r="A3162" s="24">
        <v>477591</v>
      </c>
      <c r="B3162" s="24">
        <v>472614</v>
      </c>
      <c r="C3162" s="24" t="s">
        <v>475</v>
      </c>
      <c r="D3162" s="24" t="s">
        <v>13</v>
      </c>
      <c r="E3162" s="513" t="s">
        <v>2802</v>
      </c>
      <c r="F3162" s="24">
        <v>2839</v>
      </c>
      <c r="G3162" s="276">
        <v>43573</v>
      </c>
      <c r="H3162" s="27">
        <v>43567</v>
      </c>
      <c r="I3162" s="286">
        <v>2856</v>
      </c>
    </row>
    <row r="3163" spans="1:9" x14ac:dyDescent="0.3">
      <c r="A3163" s="24">
        <v>477591</v>
      </c>
      <c r="B3163" s="24">
        <v>472614</v>
      </c>
      <c r="C3163" s="24" t="s">
        <v>475</v>
      </c>
      <c r="D3163" s="24" t="s">
        <v>13</v>
      </c>
      <c r="E3163" s="513" t="s">
        <v>2803</v>
      </c>
      <c r="F3163" s="24">
        <v>2934</v>
      </c>
      <c r="G3163" s="27">
        <v>43583</v>
      </c>
      <c r="H3163" s="27">
        <v>43579</v>
      </c>
      <c r="I3163" s="286">
        <v>2951</v>
      </c>
    </row>
    <row r="3164" spans="1:9" x14ac:dyDescent="0.3">
      <c r="A3164" s="24">
        <v>477591</v>
      </c>
      <c r="B3164" s="24">
        <v>472614</v>
      </c>
      <c r="C3164" s="24" t="s">
        <v>475</v>
      </c>
      <c r="D3164" s="24" t="s">
        <v>13</v>
      </c>
      <c r="E3164" s="513" t="s">
        <v>2804</v>
      </c>
      <c r="F3164" s="24">
        <v>2152</v>
      </c>
      <c r="G3164" s="27">
        <v>43583</v>
      </c>
      <c r="H3164" s="27">
        <v>43579</v>
      </c>
      <c r="I3164" s="286">
        <v>2168</v>
      </c>
    </row>
    <row r="3165" spans="1:9" x14ac:dyDescent="0.3">
      <c r="A3165" s="24">
        <v>477591</v>
      </c>
      <c r="B3165" s="24">
        <v>472614</v>
      </c>
      <c r="C3165" s="24" t="s">
        <v>475</v>
      </c>
      <c r="D3165" s="24" t="s">
        <v>481</v>
      </c>
      <c r="E3165" s="513" t="s">
        <v>2805</v>
      </c>
      <c r="F3165" s="24">
        <v>256</v>
      </c>
      <c r="G3165" s="27">
        <v>43580</v>
      </c>
      <c r="H3165" s="27">
        <v>43573</v>
      </c>
      <c r="I3165" s="286">
        <v>259</v>
      </c>
    </row>
    <row r="3166" spans="1:9" x14ac:dyDescent="0.3">
      <c r="A3166" s="24">
        <v>477802</v>
      </c>
      <c r="B3166" s="24">
        <v>471106</v>
      </c>
      <c r="C3166" s="24" t="s">
        <v>503</v>
      </c>
      <c r="D3166" s="24" t="s">
        <v>13</v>
      </c>
      <c r="E3166" s="513" t="s">
        <v>2806</v>
      </c>
      <c r="F3166" s="24">
        <v>79</v>
      </c>
      <c r="G3166" s="27">
        <v>43573</v>
      </c>
      <c r="H3166" s="27">
        <v>43573</v>
      </c>
      <c r="I3166" s="286">
        <v>79</v>
      </c>
    </row>
    <row r="3167" spans="1:9" x14ac:dyDescent="0.3">
      <c r="A3167" s="24">
        <v>477802</v>
      </c>
      <c r="B3167" s="24">
        <v>471106</v>
      </c>
      <c r="C3167" s="24" t="s">
        <v>503</v>
      </c>
      <c r="D3167" s="24" t="s">
        <v>481</v>
      </c>
      <c r="E3167" s="513" t="s">
        <v>2807</v>
      </c>
      <c r="F3167" s="24">
        <v>30</v>
      </c>
      <c r="G3167" s="27">
        <v>43580</v>
      </c>
      <c r="H3167" s="27">
        <v>43573</v>
      </c>
      <c r="I3167" s="286">
        <v>30</v>
      </c>
    </row>
    <row r="3168" spans="1:9" x14ac:dyDescent="0.3">
      <c r="A3168" s="24">
        <v>477802</v>
      </c>
      <c r="B3168" s="24">
        <v>472541</v>
      </c>
      <c r="C3168" s="24" t="s">
        <v>475</v>
      </c>
      <c r="D3168" s="24" t="s">
        <v>481</v>
      </c>
      <c r="E3168" s="513" t="s">
        <v>2808</v>
      </c>
      <c r="F3168" s="24">
        <v>158</v>
      </c>
      <c r="G3168" s="27">
        <v>43580</v>
      </c>
      <c r="H3168" s="27">
        <v>43573</v>
      </c>
      <c r="I3168" s="286">
        <v>161</v>
      </c>
    </row>
    <row r="3169" spans="1:9" x14ac:dyDescent="0.3">
      <c r="A3169" s="24">
        <v>477802</v>
      </c>
      <c r="B3169" s="24">
        <v>472541</v>
      </c>
      <c r="C3169" s="24" t="s">
        <v>475</v>
      </c>
      <c r="D3169" s="24" t="s">
        <v>481</v>
      </c>
      <c r="E3169" s="513" t="s">
        <v>2809</v>
      </c>
      <c r="F3169" s="24">
        <v>255</v>
      </c>
      <c r="G3169" s="27">
        <v>43580</v>
      </c>
      <c r="H3169" s="27">
        <v>43573</v>
      </c>
      <c r="I3169" s="286">
        <v>260</v>
      </c>
    </row>
    <row r="3170" spans="1:9" x14ac:dyDescent="0.3">
      <c r="A3170" s="24">
        <v>477802</v>
      </c>
      <c r="B3170" s="24">
        <v>472541</v>
      </c>
      <c r="C3170" s="24" t="s">
        <v>475</v>
      </c>
      <c r="D3170" s="24" t="s">
        <v>13</v>
      </c>
      <c r="E3170" s="513" t="s">
        <v>2810</v>
      </c>
      <c r="F3170" s="24">
        <v>808</v>
      </c>
      <c r="G3170" s="27">
        <v>43583</v>
      </c>
      <c r="H3170" s="27">
        <v>43579</v>
      </c>
      <c r="I3170" s="286">
        <v>817</v>
      </c>
    </row>
    <row r="3171" spans="1:9" x14ac:dyDescent="0.3">
      <c r="A3171" s="24">
        <v>432735</v>
      </c>
      <c r="B3171" s="24">
        <v>472621</v>
      </c>
      <c r="C3171" s="24" t="s">
        <v>475</v>
      </c>
      <c r="D3171" s="24" t="s">
        <v>19</v>
      </c>
      <c r="E3171" s="513">
        <v>1500654</v>
      </c>
      <c r="F3171" s="24">
        <v>16</v>
      </c>
      <c r="G3171" s="27">
        <v>43578</v>
      </c>
      <c r="H3171" s="27">
        <v>43570</v>
      </c>
      <c r="I3171" s="286">
        <v>16</v>
      </c>
    </row>
    <row r="3172" spans="1:9" x14ac:dyDescent="0.3">
      <c r="A3172" s="24">
        <v>432735</v>
      </c>
      <c r="B3172" s="24">
        <v>472621</v>
      </c>
      <c r="C3172" s="24" t="s">
        <v>475</v>
      </c>
      <c r="D3172" s="24" t="s">
        <v>306</v>
      </c>
      <c r="E3172" s="513">
        <v>1500680</v>
      </c>
      <c r="F3172" s="24">
        <v>55</v>
      </c>
      <c r="G3172" s="27">
        <v>43577</v>
      </c>
      <c r="H3172" s="27">
        <v>43570</v>
      </c>
      <c r="I3172" s="286">
        <v>55</v>
      </c>
    </row>
    <row r="3173" spans="1:9" x14ac:dyDescent="0.3">
      <c r="A3173" s="24">
        <v>432735</v>
      </c>
      <c r="B3173" s="24">
        <v>472621</v>
      </c>
      <c r="C3173" s="24" t="s">
        <v>475</v>
      </c>
      <c r="D3173" s="24" t="s">
        <v>481</v>
      </c>
      <c r="E3173" s="513" t="s">
        <v>2811</v>
      </c>
      <c r="F3173" s="24">
        <v>192</v>
      </c>
      <c r="G3173" s="27">
        <v>43580</v>
      </c>
      <c r="H3173" s="27">
        <v>43573</v>
      </c>
      <c r="I3173" s="286">
        <v>196</v>
      </c>
    </row>
    <row r="3174" spans="1:9" x14ac:dyDescent="0.3">
      <c r="A3174" s="24">
        <v>432735</v>
      </c>
      <c r="B3174" s="24">
        <v>472621</v>
      </c>
      <c r="C3174" s="24" t="s">
        <v>475</v>
      </c>
      <c r="D3174" s="24" t="s">
        <v>13</v>
      </c>
      <c r="E3174" s="513" t="s">
        <v>2812</v>
      </c>
      <c r="F3174" s="24">
        <v>962</v>
      </c>
      <c r="G3174" s="27">
        <v>43573</v>
      </c>
      <c r="H3174" s="27">
        <v>43567</v>
      </c>
      <c r="I3174" s="286">
        <v>990</v>
      </c>
    </row>
    <row r="3175" spans="1:9" x14ac:dyDescent="0.3">
      <c r="A3175" s="24">
        <v>432735</v>
      </c>
      <c r="B3175" s="24">
        <v>472621</v>
      </c>
      <c r="C3175" s="24" t="s">
        <v>475</v>
      </c>
      <c r="D3175" s="24" t="s">
        <v>13</v>
      </c>
      <c r="E3175" s="513" t="s">
        <v>2813</v>
      </c>
      <c r="F3175" s="24">
        <v>1077</v>
      </c>
      <c r="G3175" s="27">
        <v>43583</v>
      </c>
      <c r="H3175" s="27">
        <v>43579</v>
      </c>
      <c r="I3175" s="286">
        <v>1102</v>
      </c>
    </row>
    <row r="3176" spans="1:9" x14ac:dyDescent="0.3">
      <c r="A3176" s="24">
        <v>432735</v>
      </c>
      <c r="B3176" s="24">
        <v>472621</v>
      </c>
      <c r="C3176" s="24" t="s">
        <v>475</v>
      </c>
      <c r="D3176" s="24" t="s">
        <v>13</v>
      </c>
      <c r="E3176" s="513" t="s">
        <v>2814</v>
      </c>
      <c r="F3176" s="24">
        <v>775</v>
      </c>
      <c r="G3176" s="27">
        <v>43583</v>
      </c>
      <c r="H3176" s="27">
        <v>43579</v>
      </c>
      <c r="I3176" s="286">
        <v>798</v>
      </c>
    </row>
    <row r="3177" spans="1:9" x14ac:dyDescent="0.3">
      <c r="A3177" s="24">
        <v>432735</v>
      </c>
      <c r="B3177" s="24">
        <v>472621</v>
      </c>
      <c r="C3177" s="24" t="s">
        <v>475</v>
      </c>
      <c r="D3177" s="24" t="s">
        <v>13</v>
      </c>
      <c r="E3177" s="513" t="s">
        <v>2815</v>
      </c>
      <c r="F3177" s="24">
        <v>429</v>
      </c>
      <c r="G3177" s="27">
        <v>43573</v>
      </c>
      <c r="H3177" s="27">
        <v>43567</v>
      </c>
      <c r="I3177" s="286">
        <v>442</v>
      </c>
    </row>
    <row r="3178" spans="1:9" x14ac:dyDescent="0.3">
      <c r="A3178" s="24">
        <v>432735</v>
      </c>
      <c r="B3178" s="24">
        <v>472621</v>
      </c>
      <c r="C3178" s="24" t="s">
        <v>475</v>
      </c>
      <c r="D3178" s="24" t="s">
        <v>481</v>
      </c>
      <c r="E3178" s="513" t="s">
        <v>2816</v>
      </c>
      <c r="F3178" s="24">
        <v>50</v>
      </c>
      <c r="G3178" s="27">
        <v>43580</v>
      </c>
      <c r="H3178" s="27">
        <v>43573</v>
      </c>
      <c r="I3178" s="286">
        <v>51</v>
      </c>
    </row>
    <row r="3179" spans="1:9" x14ac:dyDescent="0.3">
      <c r="A3179" s="9" t="s">
        <v>2817</v>
      </c>
      <c r="B3179" s="46">
        <v>477819</v>
      </c>
      <c r="C3179" s="46" t="s">
        <v>475</v>
      </c>
      <c r="D3179" s="46" t="s">
        <v>13</v>
      </c>
      <c r="E3179" s="38" t="s">
        <v>2818</v>
      </c>
      <c r="F3179" s="46">
        <v>68</v>
      </c>
      <c r="G3179" s="47">
        <v>43482</v>
      </c>
      <c r="H3179" s="11">
        <v>43491</v>
      </c>
      <c r="I3179" s="543">
        <v>68</v>
      </c>
    </row>
    <row r="3180" spans="1:9" x14ac:dyDescent="0.3">
      <c r="A3180" s="9" t="s">
        <v>2817</v>
      </c>
      <c r="B3180" s="46">
        <v>477819</v>
      </c>
      <c r="C3180" s="46" t="s">
        <v>475</v>
      </c>
      <c r="D3180" s="46" t="s">
        <v>13</v>
      </c>
      <c r="E3180" s="38" t="s">
        <v>2819</v>
      </c>
      <c r="F3180" s="46">
        <v>68</v>
      </c>
      <c r="G3180" s="47">
        <v>43482</v>
      </c>
      <c r="H3180" s="11">
        <v>43491</v>
      </c>
      <c r="I3180" s="543">
        <v>68</v>
      </c>
    </row>
    <row r="3181" spans="1:9" x14ac:dyDescent="0.3">
      <c r="A3181" s="9" t="s">
        <v>2817</v>
      </c>
      <c r="B3181" s="46">
        <v>477819</v>
      </c>
      <c r="C3181" s="46" t="s">
        <v>475</v>
      </c>
      <c r="D3181" s="46" t="s">
        <v>13</v>
      </c>
      <c r="E3181" s="38" t="s">
        <v>2820</v>
      </c>
      <c r="F3181" s="46">
        <v>68</v>
      </c>
      <c r="G3181" s="47">
        <v>43482</v>
      </c>
      <c r="H3181" s="11">
        <v>43491</v>
      </c>
      <c r="I3181" s="543">
        <v>68</v>
      </c>
    </row>
    <row r="3182" spans="1:9" x14ac:dyDescent="0.3">
      <c r="A3182" s="9" t="s">
        <v>2817</v>
      </c>
      <c r="B3182" s="46">
        <v>477819</v>
      </c>
      <c r="C3182" s="46" t="s">
        <v>475</v>
      </c>
      <c r="D3182" s="46" t="s">
        <v>13</v>
      </c>
      <c r="E3182" s="544" t="s">
        <v>2821</v>
      </c>
      <c r="F3182" s="46">
        <v>68</v>
      </c>
      <c r="G3182" s="47">
        <v>43482</v>
      </c>
      <c r="H3182" s="11">
        <v>43494</v>
      </c>
      <c r="I3182" s="543">
        <v>68</v>
      </c>
    </row>
    <row r="3183" spans="1:9" x14ac:dyDescent="0.3">
      <c r="A3183" s="9" t="s">
        <v>2817</v>
      </c>
      <c r="B3183" s="46">
        <v>477819</v>
      </c>
      <c r="C3183" s="46" t="s">
        <v>475</v>
      </c>
      <c r="D3183" s="46" t="s">
        <v>13</v>
      </c>
      <c r="E3183" s="38" t="s">
        <v>2822</v>
      </c>
      <c r="F3183" s="46">
        <v>68</v>
      </c>
      <c r="G3183" s="47">
        <v>43482</v>
      </c>
      <c r="H3183" s="11">
        <v>43491</v>
      </c>
      <c r="I3183" s="543">
        <v>68</v>
      </c>
    </row>
    <row r="3184" spans="1:9" x14ac:dyDescent="0.3">
      <c r="A3184" s="9" t="s">
        <v>2817</v>
      </c>
      <c r="B3184" s="46">
        <v>477819</v>
      </c>
      <c r="C3184" s="46" t="s">
        <v>475</v>
      </c>
      <c r="D3184" s="46" t="s">
        <v>13</v>
      </c>
      <c r="E3184" s="38" t="s">
        <v>2823</v>
      </c>
      <c r="F3184" s="46">
        <v>68</v>
      </c>
      <c r="G3184" s="47">
        <v>43482</v>
      </c>
      <c r="H3184" s="11">
        <v>43491</v>
      </c>
      <c r="I3184" s="543">
        <v>68</v>
      </c>
    </row>
    <row r="3185" spans="1:9" x14ac:dyDescent="0.3">
      <c r="A3185" s="9" t="s">
        <v>2817</v>
      </c>
      <c r="B3185" s="46">
        <v>477819</v>
      </c>
      <c r="C3185" s="46" t="s">
        <v>475</v>
      </c>
      <c r="D3185" s="46" t="s">
        <v>13</v>
      </c>
      <c r="E3185" s="38" t="s">
        <v>2824</v>
      </c>
      <c r="F3185" s="46">
        <v>68</v>
      </c>
      <c r="G3185" s="47">
        <v>43482</v>
      </c>
      <c r="H3185" s="11">
        <v>43491</v>
      </c>
      <c r="I3185" s="543">
        <v>68</v>
      </c>
    </row>
    <row r="3186" spans="1:9" x14ac:dyDescent="0.3">
      <c r="A3186" s="9" t="s">
        <v>2817</v>
      </c>
      <c r="B3186" s="46">
        <v>477819</v>
      </c>
      <c r="C3186" s="46" t="s">
        <v>475</v>
      </c>
      <c r="D3186" s="46" t="s">
        <v>13</v>
      </c>
      <c r="E3186" s="38" t="s">
        <v>2825</v>
      </c>
      <c r="F3186" s="46">
        <v>68</v>
      </c>
      <c r="G3186" s="47">
        <v>43482</v>
      </c>
      <c r="H3186" s="11">
        <v>43491</v>
      </c>
      <c r="I3186" s="543">
        <v>68</v>
      </c>
    </row>
    <row r="3187" spans="1:9" x14ac:dyDescent="0.3">
      <c r="A3187" s="9" t="s">
        <v>2817</v>
      </c>
      <c r="B3187" s="46">
        <v>477819</v>
      </c>
      <c r="C3187" s="46" t="s">
        <v>475</v>
      </c>
      <c r="D3187" s="46" t="s">
        <v>13</v>
      </c>
      <c r="E3187" s="38" t="s">
        <v>2826</v>
      </c>
      <c r="F3187" s="46">
        <v>68</v>
      </c>
      <c r="G3187" s="47">
        <v>43482</v>
      </c>
      <c r="H3187" s="11">
        <v>43491</v>
      </c>
      <c r="I3187" s="543">
        <v>68</v>
      </c>
    </row>
    <row r="3188" spans="1:9" x14ac:dyDescent="0.3">
      <c r="A3188" s="9" t="s">
        <v>2817</v>
      </c>
      <c r="B3188" s="46">
        <v>477819</v>
      </c>
      <c r="C3188" s="46" t="s">
        <v>475</v>
      </c>
      <c r="D3188" s="46" t="s">
        <v>13</v>
      </c>
      <c r="E3188" s="38" t="s">
        <v>2827</v>
      </c>
      <c r="F3188" s="46">
        <v>68</v>
      </c>
      <c r="G3188" s="47">
        <v>43482</v>
      </c>
      <c r="H3188" s="11">
        <v>43491</v>
      </c>
      <c r="I3188" s="543">
        <v>68</v>
      </c>
    </row>
    <row r="3189" spans="1:9" x14ac:dyDescent="0.3">
      <c r="A3189" s="9" t="s">
        <v>2817</v>
      </c>
      <c r="B3189" s="46">
        <v>477819</v>
      </c>
      <c r="C3189" s="46" t="s">
        <v>475</v>
      </c>
      <c r="D3189" s="46" t="s">
        <v>13</v>
      </c>
      <c r="E3189" s="38" t="s">
        <v>2828</v>
      </c>
      <c r="F3189" s="46">
        <v>68</v>
      </c>
      <c r="G3189" s="47">
        <v>43482</v>
      </c>
      <c r="H3189" s="11">
        <v>43491</v>
      </c>
      <c r="I3189" s="543">
        <v>68</v>
      </c>
    </row>
    <row r="3190" spans="1:9" x14ac:dyDescent="0.3">
      <c r="A3190" s="9" t="s">
        <v>2817</v>
      </c>
      <c r="B3190" s="46">
        <v>477819</v>
      </c>
      <c r="C3190" s="46" t="s">
        <v>475</v>
      </c>
      <c r="D3190" s="46" t="s">
        <v>13</v>
      </c>
      <c r="E3190" s="38" t="s">
        <v>2829</v>
      </c>
      <c r="F3190" s="46">
        <v>68</v>
      </c>
      <c r="G3190" s="47">
        <v>43482</v>
      </c>
      <c r="H3190" s="11">
        <v>43491</v>
      </c>
      <c r="I3190" s="543">
        <v>68</v>
      </c>
    </row>
    <row r="3191" spans="1:9" x14ac:dyDescent="0.3">
      <c r="A3191" s="9" t="s">
        <v>2817</v>
      </c>
      <c r="B3191" s="46">
        <v>477819</v>
      </c>
      <c r="C3191" s="46" t="s">
        <v>475</v>
      </c>
      <c r="D3191" s="46" t="s">
        <v>13</v>
      </c>
      <c r="E3191" s="38" t="s">
        <v>2830</v>
      </c>
      <c r="F3191" s="46">
        <v>68</v>
      </c>
      <c r="G3191" s="47">
        <v>43482</v>
      </c>
      <c r="H3191" s="11">
        <v>43491</v>
      </c>
      <c r="I3191" s="543">
        <v>68</v>
      </c>
    </row>
    <row r="3192" spans="1:9" x14ac:dyDescent="0.3">
      <c r="A3192" s="9" t="s">
        <v>2831</v>
      </c>
      <c r="B3192" s="46">
        <v>477820</v>
      </c>
      <c r="C3192" s="46" t="s">
        <v>475</v>
      </c>
      <c r="D3192" s="46" t="s">
        <v>13</v>
      </c>
      <c r="E3192" s="38" t="s">
        <v>2832</v>
      </c>
      <c r="F3192" s="46">
        <v>72</v>
      </c>
      <c r="G3192" s="47">
        <v>43482</v>
      </c>
      <c r="H3192" s="11">
        <v>43491</v>
      </c>
      <c r="I3192" s="543">
        <v>72</v>
      </c>
    </row>
    <row r="3193" spans="1:9" x14ac:dyDescent="0.3">
      <c r="A3193" s="9" t="s">
        <v>2831</v>
      </c>
      <c r="B3193" s="46">
        <v>477820</v>
      </c>
      <c r="C3193" s="46" t="s">
        <v>475</v>
      </c>
      <c r="D3193" s="46" t="s">
        <v>13</v>
      </c>
      <c r="E3193" s="38" t="s">
        <v>2833</v>
      </c>
      <c r="F3193" s="46">
        <v>72</v>
      </c>
      <c r="G3193" s="47">
        <v>43482</v>
      </c>
      <c r="H3193" s="11">
        <v>43491</v>
      </c>
      <c r="I3193" s="543">
        <v>72</v>
      </c>
    </row>
    <row r="3194" spans="1:9" x14ac:dyDescent="0.3">
      <c r="A3194" s="9" t="s">
        <v>2831</v>
      </c>
      <c r="B3194" s="46">
        <v>477820</v>
      </c>
      <c r="C3194" s="46" t="s">
        <v>475</v>
      </c>
      <c r="D3194" s="46" t="s">
        <v>13</v>
      </c>
      <c r="E3194" s="38" t="s">
        <v>2834</v>
      </c>
      <c r="F3194" s="46">
        <v>116</v>
      </c>
      <c r="G3194" s="47">
        <v>43482</v>
      </c>
      <c r="H3194" s="11">
        <v>43491</v>
      </c>
      <c r="I3194" s="543">
        <v>116</v>
      </c>
    </row>
    <row r="3195" spans="1:9" x14ac:dyDescent="0.3">
      <c r="A3195" s="9" t="s">
        <v>2831</v>
      </c>
      <c r="B3195" s="46">
        <v>477820</v>
      </c>
      <c r="C3195" s="46" t="s">
        <v>475</v>
      </c>
      <c r="D3195" s="46" t="s">
        <v>13</v>
      </c>
      <c r="E3195" s="38" t="s">
        <v>2835</v>
      </c>
      <c r="F3195" s="46">
        <v>72</v>
      </c>
      <c r="G3195" s="47">
        <v>43482</v>
      </c>
      <c r="H3195" s="11">
        <v>43491</v>
      </c>
      <c r="I3195" s="543">
        <v>72</v>
      </c>
    </row>
    <row r="3196" spans="1:9" x14ac:dyDescent="0.3">
      <c r="A3196" s="9" t="s">
        <v>2831</v>
      </c>
      <c r="B3196" s="46">
        <v>477820</v>
      </c>
      <c r="C3196" s="46" t="s">
        <v>475</v>
      </c>
      <c r="D3196" s="46" t="s">
        <v>13</v>
      </c>
      <c r="E3196" s="38" t="s">
        <v>2836</v>
      </c>
      <c r="F3196" s="46">
        <v>104</v>
      </c>
      <c r="G3196" s="47">
        <v>43482</v>
      </c>
      <c r="H3196" s="11">
        <v>43491</v>
      </c>
      <c r="I3196" s="543">
        <v>104</v>
      </c>
    </row>
    <row r="3197" spans="1:9" x14ac:dyDescent="0.3">
      <c r="A3197" s="9" t="s">
        <v>2831</v>
      </c>
      <c r="B3197" s="46">
        <v>477820</v>
      </c>
      <c r="C3197" s="46" t="s">
        <v>475</v>
      </c>
      <c r="D3197" s="46" t="s">
        <v>13</v>
      </c>
      <c r="E3197" s="38" t="s">
        <v>2837</v>
      </c>
      <c r="F3197" s="46">
        <v>76</v>
      </c>
      <c r="G3197" s="47">
        <v>43482</v>
      </c>
      <c r="H3197" s="11">
        <v>43491</v>
      </c>
      <c r="I3197" s="543">
        <v>76</v>
      </c>
    </row>
    <row r="3198" spans="1:9" x14ac:dyDescent="0.3">
      <c r="A3198" s="9" t="s">
        <v>2831</v>
      </c>
      <c r="B3198" s="46">
        <v>477820</v>
      </c>
      <c r="C3198" s="46" t="s">
        <v>475</v>
      </c>
      <c r="D3198" s="46" t="s">
        <v>13</v>
      </c>
      <c r="E3198" s="38" t="s">
        <v>2838</v>
      </c>
      <c r="F3198" s="46">
        <v>84</v>
      </c>
      <c r="G3198" s="47">
        <v>43482</v>
      </c>
      <c r="H3198" s="11">
        <v>43491</v>
      </c>
      <c r="I3198" s="543">
        <v>84</v>
      </c>
    </row>
    <row r="3199" spans="1:9" x14ac:dyDescent="0.3">
      <c r="A3199" s="9" t="s">
        <v>2831</v>
      </c>
      <c r="B3199" s="46">
        <v>477820</v>
      </c>
      <c r="C3199" s="46" t="s">
        <v>475</v>
      </c>
      <c r="D3199" s="46" t="s">
        <v>13</v>
      </c>
      <c r="E3199" s="38" t="s">
        <v>2839</v>
      </c>
      <c r="F3199" s="46">
        <v>84</v>
      </c>
      <c r="G3199" s="47">
        <v>43482</v>
      </c>
      <c r="H3199" s="11">
        <v>43491</v>
      </c>
      <c r="I3199" s="543">
        <v>84</v>
      </c>
    </row>
    <row r="3200" spans="1:9" x14ac:dyDescent="0.3">
      <c r="A3200" s="9" t="s">
        <v>2831</v>
      </c>
      <c r="B3200" s="46">
        <v>477820</v>
      </c>
      <c r="C3200" s="46" t="s">
        <v>475</v>
      </c>
      <c r="D3200" s="46" t="s">
        <v>13</v>
      </c>
      <c r="E3200" s="38" t="s">
        <v>2840</v>
      </c>
      <c r="F3200" s="46">
        <v>96</v>
      </c>
      <c r="G3200" s="47">
        <v>43482</v>
      </c>
      <c r="H3200" s="11">
        <v>43491</v>
      </c>
      <c r="I3200" s="543">
        <v>96</v>
      </c>
    </row>
    <row r="3201" spans="1:9" x14ac:dyDescent="0.3">
      <c r="A3201" s="9" t="s">
        <v>2831</v>
      </c>
      <c r="B3201" s="46">
        <v>477820</v>
      </c>
      <c r="C3201" s="46" t="s">
        <v>475</v>
      </c>
      <c r="D3201" s="46" t="s">
        <v>13</v>
      </c>
      <c r="E3201" s="38" t="s">
        <v>2841</v>
      </c>
      <c r="F3201" s="46">
        <v>108</v>
      </c>
      <c r="G3201" s="47">
        <v>43482</v>
      </c>
      <c r="H3201" s="11">
        <v>43491</v>
      </c>
      <c r="I3201" s="543">
        <v>108</v>
      </c>
    </row>
    <row r="3202" spans="1:9" x14ac:dyDescent="0.3">
      <c r="A3202" s="9" t="s">
        <v>2831</v>
      </c>
      <c r="B3202" s="46">
        <v>477820</v>
      </c>
      <c r="C3202" s="46" t="s">
        <v>475</v>
      </c>
      <c r="D3202" s="46" t="s">
        <v>13</v>
      </c>
      <c r="E3202" s="38" t="s">
        <v>2842</v>
      </c>
      <c r="F3202" s="46">
        <v>72</v>
      </c>
      <c r="G3202" s="47">
        <v>43482</v>
      </c>
      <c r="H3202" s="11">
        <v>43491</v>
      </c>
      <c r="I3202" s="543">
        <v>72</v>
      </c>
    </row>
    <row r="3203" spans="1:9" x14ac:dyDescent="0.3">
      <c r="A3203" s="9" t="s">
        <v>2831</v>
      </c>
      <c r="B3203" s="46">
        <v>477820</v>
      </c>
      <c r="C3203" s="46" t="s">
        <v>475</v>
      </c>
      <c r="D3203" s="46" t="s">
        <v>13</v>
      </c>
      <c r="E3203" s="38" t="s">
        <v>2843</v>
      </c>
      <c r="F3203" s="46">
        <v>72</v>
      </c>
      <c r="G3203" s="47">
        <v>43482</v>
      </c>
      <c r="H3203" s="11">
        <v>43491</v>
      </c>
      <c r="I3203" s="543">
        <v>72</v>
      </c>
    </row>
    <row r="3204" spans="1:9" x14ac:dyDescent="0.3">
      <c r="A3204" s="9" t="s">
        <v>2831</v>
      </c>
      <c r="B3204" s="46">
        <v>477820</v>
      </c>
      <c r="C3204" s="46" t="s">
        <v>475</v>
      </c>
      <c r="D3204" s="46" t="s">
        <v>13</v>
      </c>
      <c r="E3204" s="38" t="s">
        <v>2844</v>
      </c>
      <c r="F3204" s="46">
        <v>76</v>
      </c>
      <c r="G3204" s="47">
        <v>43482</v>
      </c>
      <c r="H3204" s="11">
        <v>43491</v>
      </c>
      <c r="I3204" s="543">
        <v>76</v>
      </c>
    </row>
    <row r="3205" spans="1:9" x14ac:dyDescent="0.3">
      <c r="A3205" s="9" t="s">
        <v>2831</v>
      </c>
      <c r="B3205" s="46">
        <v>477820</v>
      </c>
      <c r="C3205" s="46" t="s">
        <v>475</v>
      </c>
      <c r="D3205" s="46" t="s">
        <v>13</v>
      </c>
      <c r="E3205" s="38" t="s">
        <v>2845</v>
      </c>
      <c r="F3205" s="46">
        <v>72</v>
      </c>
      <c r="G3205" s="47">
        <v>43482</v>
      </c>
      <c r="H3205" s="11">
        <v>43491</v>
      </c>
      <c r="I3205" s="543">
        <v>72</v>
      </c>
    </row>
    <row r="3206" spans="1:9" x14ac:dyDescent="0.3">
      <c r="A3206" s="9" t="s">
        <v>2831</v>
      </c>
      <c r="B3206" s="46">
        <v>477820</v>
      </c>
      <c r="C3206" s="46" t="s">
        <v>475</v>
      </c>
      <c r="D3206" s="46" t="s">
        <v>13</v>
      </c>
      <c r="E3206" s="38" t="s">
        <v>2846</v>
      </c>
      <c r="F3206" s="46">
        <v>72</v>
      </c>
      <c r="G3206" s="47">
        <v>43482</v>
      </c>
      <c r="H3206" s="11">
        <v>43491</v>
      </c>
      <c r="I3206" s="543">
        <v>72</v>
      </c>
    </row>
    <row r="3207" spans="1:9" x14ac:dyDescent="0.3">
      <c r="A3207" s="545">
        <v>419754</v>
      </c>
      <c r="B3207" s="546">
        <v>510478</v>
      </c>
      <c r="C3207" s="546" t="s">
        <v>475</v>
      </c>
      <c r="D3207" s="546" t="s">
        <v>306</v>
      </c>
      <c r="E3207" s="547">
        <v>1529043</v>
      </c>
      <c r="F3207" s="546">
        <v>445</v>
      </c>
      <c r="G3207" s="548">
        <v>43696</v>
      </c>
      <c r="H3207" s="549">
        <v>43761</v>
      </c>
      <c r="I3207" s="550">
        <v>445</v>
      </c>
    </row>
    <row r="3208" spans="1:9" x14ac:dyDescent="0.3">
      <c r="A3208" s="551">
        <v>419754</v>
      </c>
      <c r="B3208" s="552">
        <v>510478</v>
      </c>
      <c r="C3208" s="552" t="s">
        <v>475</v>
      </c>
      <c r="D3208" s="552" t="s">
        <v>13</v>
      </c>
      <c r="E3208" s="553" t="s">
        <v>2847</v>
      </c>
      <c r="F3208" s="552">
        <v>409</v>
      </c>
      <c r="G3208" s="554">
        <v>43722</v>
      </c>
      <c r="H3208" s="555">
        <v>43761</v>
      </c>
      <c r="I3208" s="556">
        <v>409</v>
      </c>
    </row>
    <row r="3209" spans="1:9" x14ac:dyDescent="0.3">
      <c r="A3209" s="545">
        <v>419754</v>
      </c>
      <c r="B3209" s="546">
        <v>510478</v>
      </c>
      <c r="C3209" s="546" t="s">
        <v>475</v>
      </c>
      <c r="D3209" s="546" t="s">
        <v>13</v>
      </c>
      <c r="E3209" s="547" t="s">
        <v>2848</v>
      </c>
      <c r="F3209" s="546">
        <v>7</v>
      </c>
      <c r="G3209" s="548">
        <v>43748</v>
      </c>
      <c r="H3209" s="555">
        <v>43739</v>
      </c>
      <c r="I3209" s="550">
        <v>7</v>
      </c>
    </row>
    <row r="3210" spans="1:9" x14ac:dyDescent="0.3">
      <c r="A3210" s="545">
        <v>419754</v>
      </c>
      <c r="B3210" s="546">
        <v>510478</v>
      </c>
      <c r="C3210" s="546" t="s">
        <v>475</v>
      </c>
      <c r="D3210" s="546" t="s">
        <v>13</v>
      </c>
      <c r="E3210" s="547" t="s">
        <v>2849</v>
      </c>
      <c r="F3210" s="546">
        <v>96</v>
      </c>
      <c r="G3210" s="548">
        <v>43748</v>
      </c>
      <c r="H3210" s="555">
        <v>43741</v>
      </c>
      <c r="I3210" s="550">
        <v>96</v>
      </c>
    </row>
    <row r="3211" spans="1:9" x14ac:dyDescent="0.3">
      <c r="A3211" s="545">
        <v>419754</v>
      </c>
      <c r="B3211" s="546">
        <v>510478</v>
      </c>
      <c r="C3211" s="546" t="s">
        <v>475</v>
      </c>
      <c r="D3211" s="557" t="s">
        <v>481</v>
      </c>
      <c r="E3211" s="558" t="s">
        <v>2850</v>
      </c>
      <c r="F3211" s="557">
        <v>145</v>
      </c>
      <c r="G3211" s="559">
        <v>43748</v>
      </c>
      <c r="H3211" s="555">
        <v>43741</v>
      </c>
      <c r="I3211" s="560">
        <v>145</v>
      </c>
    </row>
    <row r="3212" spans="1:9" x14ac:dyDescent="0.3">
      <c r="A3212" s="545">
        <v>419754</v>
      </c>
      <c r="B3212" s="546">
        <v>510478</v>
      </c>
      <c r="C3212" s="546" t="s">
        <v>475</v>
      </c>
      <c r="D3212" s="557" t="s">
        <v>13</v>
      </c>
      <c r="E3212" s="558" t="s">
        <v>2851</v>
      </c>
      <c r="F3212" s="557">
        <v>435</v>
      </c>
      <c r="G3212" s="559">
        <v>43743</v>
      </c>
      <c r="H3212" s="555">
        <v>43741</v>
      </c>
      <c r="I3212" s="560">
        <v>435</v>
      </c>
    </row>
    <row r="3213" spans="1:9" x14ac:dyDescent="0.3">
      <c r="A3213" s="545">
        <v>419754</v>
      </c>
      <c r="B3213" s="546">
        <v>510478</v>
      </c>
      <c r="C3213" s="546" t="s">
        <v>475</v>
      </c>
      <c r="D3213" s="557" t="s">
        <v>13</v>
      </c>
      <c r="E3213" s="558" t="s">
        <v>2852</v>
      </c>
      <c r="F3213" s="557">
        <v>234</v>
      </c>
      <c r="G3213" s="559">
        <v>43748</v>
      </c>
      <c r="H3213" s="555">
        <v>43739</v>
      </c>
      <c r="I3213" s="560">
        <v>234</v>
      </c>
    </row>
    <row r="3214" spans="1:9" x14ac:dyDescent="0.3">
      <c r="A3214" s="545">
        <v>419754</v>
      </c>
      <c r="B3214" s="546">
        <v>510478</v>
      </c>
      <c r="C3214" s="546" t="s">
        <v>475</v>
      </c>
      <c r="D3214" s="557" t="s">
        <v>13</v>
      </c>
      <c r="E3214" s="558" t="s">
        <v>2853</v>
      </c>
      <c r="F3214" s="557">
        <v>192</v>
      </c>
      <c r="G3214" s="559">
        <v>43748</v>
      </c>
      <c r="H3214" s="555">
        <v>43741</v>
      </c>
      <c r="I3214" s="560">
        <v>192</v>
      </c>
    </row>
    <row r="3215" spans="1:9" x14ac:dyDescent="0.3">
      <c r="A3215" s="545">
        <v>419754</v>
      </c>
      <c r="B3215" s="546">
        <v>510478</v>
      </c>
      <c r="C3215" s="546" t="s">
        <v>475</v>
      </c>
      <c r="D3215" s="557" t="s">
        <v>481</v>
      </c>
      <c r="E3215" s="558" t="s">
        <v>2854</v>
      </c>
      <c r="F3215" s="557">
        <v>250</v>
      </c>
      <c r="G3215" s="559">
        <v>43762</v>
      </c>
      <c r="H3215" s="555">
        <v>43741</v>
      </c>
      <c r="I3215" s="560">
        <v>250</v>
      </c>
    </row>
    <row r="3216" spans="1:9" x14ac:dyDescent="0.3">
      <c r="A3216" s="545">
        <v>419754</v>
      </c>
      <c r="B3216" s="546">
        <v>510478</v>
      </c>
      <c r="C3216" s="546" t="s">
        <v>475</v>
      </c>
      <c r="D3216" s="557" t="s">
        <v>13</v>
      </c>
      <c r="E3216" s="558" t="s">
        <v>2855</v>
      </c>
      <c r="F3216" s="557">
        <v>378</v>
      </c>
      <c r="G3216" s="559">
        <v>43757</v>
      </c>
      <c r="H3216" s="555">
        <v>43755</v>
      </c>
      <c r="I3216" s="560">
        <v>378</v>
      </c>
    </row>
    <row r="3217" spans="1:9" x14ac:dyDescent="0.3">
      <c r="A3217" s="545">
        <v>419754</v>
      </c>
      <c r="B3217" s="546">
        <v>510478</v>
      </c>
      <c r="C3217" s="546" t="s">
        <v>475</v>
      </c>
      <c r="D3217" s="557" t="s">
        <v>306</v>
      </c>
      <c r="E3217" s="558">
        <v>1536701</v>
      </c>
      <c r="F3217" s="557">
        <v>20</v>
      </c>
      <c r="G3217" s="559">
        <v>43780</v>
      </c>
      <c r="H3217" s="555">
        <v>43753</v>
      </c>
      <c r="I3217" s="560">
        <v>20</v>
      </c>
    </row>
    <row r="3218" spans="1:9" x14ac:dyDescent="0.3">
      <c r="A3218" s="545">
        <v>419754</v>
      </c>
      <c r="B3218" s="546">
        <v>510485</v>
      </c>
      <c r="C3218" s="546" t="s">
        <v>503</v>
      </c>
      <c r="D3218" s="546" t="s">
        <v>13</v>
      </c>
      <c r="E3218" s="547" t="s">
        <v>2856</v>
      </c>
      <c r="F3218" s="546">
        <v>316</v>
      </c>
      <c r="G3218" s="548">
        <v>43715</v>
      </c>
      <c r="H3218" s="555">
        <v>43774</v>
      </c>
      <c r="I3218" s="550">
        <v>316</v>
      </c>
    </row>
    <row r="3219" spans="1:9" x14ac:dyDescent="0.3">
      <c r="A3219" s="545">
        <v>419754</v>
      </c>
      <c r="B3219" s="546">
        <v>510485</v>
      </c>
      <c r="C3219" s="546" t="s">
        <v>503</v>
      </c>
      <c r="D3219" s="557" t="s">
        <v>13</v>
      </c>
      <c r="E3219" s="558" t="s">
        <v>2857</v>
      </c>
      <c r="F3219" s="557">
        <v>79</v>
      </c>
      <c r="G3219" s="559">
        <v>43743</v>
      </c>
      <c r="H3219" s="555">
        <v>43741</v>
      </c>
      <c r="I3219" s="560">
        <v>79</v>
      </c>
    </row>
    <row r="3220" spans="1:9" x14ac:dyDescent="0.3">
      <c r="A3220" s="545">
        <v>419754</v>
      </c>
      <c r="B3220" s="546">
        <v>510485</v>
      </c>
      <c r="C3220" s="546" t="s">
        <v>503</v>
      </c>
      <c r="D3220" s="557" t="s">
        <v>13</v>
      </c>
      <c r="E3220" s="558" t="s">
        <v>2858</v>
      </c>
      <c r="F3220" s="557">
        <v>154</v>
      </c>
      <c r="G3220" s="559">
        <v>43743</v>
      </c>
      <c r="H3220" s="555">
        <v>43739</v>
      </c>
      <c r="I3220" s="560">
        <v>154</v>
      </c>
    </row>
    <row r="3221" spans="1:9" x14ac:dyDescent="0.3">
      <c r="A3221" s="545">
        <v>419754</v>
      </c>
      <c r="B3221" s="546">
        <v>510485</v>
      </c>
      <c r="C3221" s="546" t="s">
        <v>503</v>
      </c>
      <c r="D3221" s="557" t="s">
        <v>13</v>
      </c>
      <c r="E3221" s="558" t="s">
        <v>2859</v>
      </c>
      <c r="F3221" s="557">
        <v>128</v>
      </c>
      <c r="G3221" s="559">
        <v>43748</v>
      </c>
      <c r="H3221" s="555">
        <v>43739</v>
      </c>
      <c r="I3221" s="560">
        <v>128</v>
      </c>
    </row>
    <row r="3222" spans="1:9" x14ac:dyDescent="0.3">
      <c r="A3222" s="545">
        <v>419754</v>
      </c>
      <c r="B3222" s="546">
        <v>510485</v>
      </c>
      <c r="C3222" s="546" t="s">
        <v>503</v>
      </c>
      <c r="D3222" s="557" t="s">
        <v>13</v>
      </c>
      <c r="E3222" s="558" t="s">
        <v>2860</v>
      </c>
      <c r="F3222" s="557">
        <v>172</v>
      </c>
      <c r="G3222" s="559">
        <v>43748</v>
      </c>
      <c r="H3222" s="555">
        <v>43741</v>
      </c>
      <c r="I3222" s="560">
        <v>172</v>
      </c>
    </row>
    <row r="3223" spans="1:9" x14ac:dyDescent="0.3">
      <c r="A3223" s="545">
        <v>419754</v>
      </c>
      <c r="B3223" s="546">
        <v>510485</v>
      </c>
      <c r="C3223" s="546" t="s">
        <v>503</v>
      </c>
      <c r="D3223" s="557" t="s">
        <v>481</v>
      </c>
      <c r="E3223" s="558" t="s">
        <v>2861</v>
      </c>
      <c r="F3223" s="557">
        <v>30</v>
      </c>
      <c r="G3223" s="559">
        <v>43762</v>
      </c>
      <c r="H3223" s="555">
        <v>43741</v>
      </c>
      <c r="I3223" s="560">
        <v>30</v>
      </c>
    </row>
    <row r="3224" spans="1:9" x14ac:dyDescent="0.3">
      <c r="A3224" s="545">
        <v>419754</v>
      </c>
      <c r="B3224" s="546">
        <v>510485</v>
      </c>
      <c r="C3224" s="546" t="s">
        <v>503</v>
      </c>
      <c r="D3224" s="557" t="s">
        <v>13</v>
      </c>
      <c r="E3224" s="558" t="s">
        <v>2862</v>
      </c>
      <c r="F3224" s="557">
        <v>109</v>
      </c>
      <c r="G3224" s="559">
        <v>43757</v>
      </c>
      <c r="H3224" s="555">
        <v>43755</v>
      </c>
      <c r="I3224" s="560">
        <v>109</v>
      </c>
    </row>
    <row r="3225" spans="1:9" x14ac:dyDescent="0.3">
      <c r="A3225" s="551">
        <v>419754</v>
      </c>
      <c r="B3225" s="552">
        <v>518630</v>
      </c>
      <c r="C3225" s="552" t="s">
        <v>475</v>
      </c>
      <c r="D3225" s="552" t="s">
        <v>306</v>
      </c>
      <c r="E3225" s="553">
        <v>1528152</v>
      </c>
      <c r="F3225" s="552">
        <v>30</v>
      </c>
      <c r="G3225" s="554">
        <v>43717</v>
      </c>
      <c r="H3225" s="555">
        <v>43753</v>
      </c>
      <c r="I3225" s="556">
        <v>30</v>
      </c>
    </row>
    <row r="3226" spans="1:9" x14ac:dyDescent="0.3">
      <c r="A3226" s="561">
        <v>490281</v>
      </c>
      <c r="B3226" s="245">
        <v>493515</v>
      </c>
      <c r="C3226" s="245" t="s">
        <v>475</v>
      </c>
      <c r="D3226" s="245" t="s">
        <v>13</v>
      </c>
      <c r="E3226" s="178" t="s">
        <v>2863</v>
      </c>
      <c r="F3226" s="245">
        <v>286</v>
      </c>
      <c r="G3226" s="180">
        <v>43743</v>
      </c>
      <c r="H3226" s="328">
        <v>43753</v>
      </c>
      <c r="I3226" s="179">
        <v>286</v>
      </c>
    </row>
    <row r="3227" spans="1:9" x14ac:dyDescent="0.3">
      <c r="A3227" s="561">
        <v>490281</v>
      </c>
      <c r="B3227" s="245">
        <v>493515</v>
      </c>
      <c r="C3227" s="245" t="s">
        <v>475</v>
      </c>
      <c r="D3227" s="245" t="s">
        <v>13</v>
      </c>
      <c r="E3227" s="178" t="s">
        <v>2864</v>
      </c>
      <c r="F3227" s="245">
        <v>260</v>
      </c>
      <c r="G3227" s="180">
        <v>43748</v>
      </c>
      <c r="H3227" s="328">
        <v>43739</v>
      </c>
      <c r="I3227" s="179">
        <v>260</v>
      </c>
    </row>
    <row r="3228" spans="1:9" x14ac:dyDescent="0.3">
      <c r="A3228" s="561">
        <v>490281</v>
      </c>
      <c r="B3228" s="245">
        <v>493515</v>
      </c>
      <c r="C3228" s="245" t="s">
        <v>475</v>
      </c>
      <c r="D3228" s="245" t="s">
        <v>13</v>
      </c>
      <c r="E3228" s="178" t="s">
        <v>2865</v>
      </c>
      <c r="F3228" s="245">
        <v>251</v>
      </c>
      <c r="G3228" s="180">
        <v>43748</v>
      </c>
      <c r="H3228" s="328">
        <v>43741</v>
      </c>
      <c r="I3228" s="179">
        <v>251</v>
      </c>
    </row>
    <row r="3229" spans="1:9" x14ac:dyDescent="0.3">
      <c r="A3229" s="561">
        <v>490281</v>
      </c>
      <c r="B3229" s="245">
        <v>493515</v>
      </c>
      <c r="C3229" s="245" t="s">
        <v>475</v>
      </c>
      <c r="D3229" s="245" t="s">
        <v>13</v>
      </c>
      <c r="E3229" s="178" t="s">
        <v>2866</v>
      </c>
      <c r="F3229" s="245">
        <v>73</v>
      </c>
      <c r="G3229" s="180">
        <v>43715</v>
      </c>
      <c r="H3229" s="328">
        <v>43741</v>
      </c>
      <c r="I3229" s="179">
        <v>73</v>
      </c>
    </row>
    <row r="3230" spans="1:9" x14ac:dyDescent="0.3">
      <c r="A3230" s="562">
        <v>490281</v>
      </c>
      <c r="B3230" s="563">
        <v>493515</v>
      </c>
      <c r="C3230" s="563" t="s">
        <v>475</v>
      </c>
      <c r="D3230" s="563" t="s">
        <v>13</v>
      </c>
      <c r="E3230" s="564" t="s">
        <v>2867</v>
      </c>
      <c r="F3230" s="563">
        <v>334</v>
      </c>
      <c r="G3230" s="565">
        <v>43722</v>
      </c>
      <c r="H3230" s="328">
        <v>43741</v>
      </c>
      <c r="I3230" s="566">
        <v>334</v>
      </c>
    </row>
    <row r="3231" spans="1:9" x14ac:dyDescent="0.3">
      <c r="A3231" s="562">
        <v>490281</v>
      </c>
      <c r="B3231" s="563">
        <v>493515</v>
      </c>
      <c r="C3231" s="563" t="s">
        <v>475</v>
      </c>
      <c r="D3231" s="563" t="s">
        <v>13</v>
      </c>
      <c r="E3231" s="564" t="s">
        <v>2868</v>
      </c>
      <c r="F3231" s="563">
        <v>95</v>
      </c>
      <c r="G3231" s="565">
        <v>43715</v>
      </c>
      <c r="H3231" s="328">
        <v>43741</v>
      </c>
      <c r="I3231" s="566">
        <v>95</v>
      </c>
    </row>
    <row r="3232" spans="1:9" x14ac:dyDescent="0.3">
      <c r="A3232" s="567">
        <v>490287</v>
      </c>
      <c r="B3232" s="557">
        <v>493513</v>
      </c>
      <c r="C3232" s="557" t="s">
        <v>475</v>
      </c>
      <c r="D3232" s="557" t="s">
        <v>13</v>
      </c>
      <c r="E3232" s="558" t="s">
        <v>2869</v>
      </c>
      <c r="F3232" s="557">
        <v>411</v>
      </c>
      <c r="G3232" s="559">
        <v>43750</v>
      </c>
      <c r="H3232" s="362">
        <v>43748</v>
      </c>
      <c r="I3232" s="560">
        <v>411</v>
      </c>
    </row>
    <row r="3233" spans="1:9" x14ac:dyDescent="0.3">
      <c r="A3233" s="567">
        <v>490287</v>
      </c>
      <c r="B3233" s="557">
        <v>493513</v>
      </c>
      <c r="C3233" s="557" t="s">
        <v>475</v>
      </c>
      <c r="D3233" s="557" t="s">
        <v>13</v>
      </c>
      <c r="E3233" s="558" t="s">
        <v>2870</v>
      </c>
      <c r="F3233" s="557">
        <v>344</v>
      </c>
      <c r="G3233" s="559">
        <v>43750</v>
      </c>
      <c r="H3233" s="362">
        <v>43746</v>
      </c>
      <c r="I3233" s="560">
        <v>344</v>
      </c>
    </row>
    <row r="3234" spans="1:9" x14ac:dyDescent="0.3">
      <c r="A3234" s="567">
        <v>490287</v>
      </c>
      <c r="B3234" s="557">
        <v>493513</v>
      </c>
      <c r="C3234" s="557" t="s">
        <v>475</v>
      </c>
      <c r="D3234" s="557" t="s">
        <v>13</v>
      </c>
      <c r="E3234" s="558" t="s">
        <v>2871</v>
      </c>
      <c r="F3234" s="557">
        <v>293</v>
      </c>
      <c r="G3234" s="559">
        <v>43755</v>
      </c>
      <c r="H3234" s="362">
        <v>43746</v>
      </c>
      <c r="I3234" s="560">
        <v>293</v>
      </c>
    </row>
    <row r="3235" spans="1:9" x14ac:dyDescent="0.3">
      <c r="A3235" s="567">
        <v>490287</v>
      </c>
      <c r="B3235" s="557">
        <v>493513</v>
      </c>
      <c r="C3235" s="557" t="s">
        <v>475</v>
      </c>
      <c r="D3235" s="557" t="s">
        <v>13</v>
      </c>
      <c r="E3235" s="558" t="s">
        <v>2872</v>
      </c>
      <c r="F3235" s="557">
        <v>268</v>
      </c>
      <c r="G3235" s="559">
        <v>43755</v>
      </c>
      <c r="H3235" s="362">
        <v>43748</v>
      </c>
      <c r="I3235" s="560">
        <v>268</v>
      </c>
    </row>
    <row r="3236" spans="1:9" x14ac:dyDescent="0.3">
      <c r="A3236" s="567">
        <v>490287</v>
      </c>
      <c r="B3236" s="557">
        <v>493513</v>
      </c>
      <c r="C3236" s="557" t="s">
        <v>475</v>
      </c>
      <c r="D3236" s="557" t="s">
        <v>19</v>
      </c>
      <c r="E3236" s="568" t="s">
        <v>2873</v>
      </c>
      <c r="F3236" s="557">
        <v>12</v>
      </c>
      <c r="G3236" s="559">
        <v>43696</v>
      </c>
      <c r="H3236" s="362">
        <v>43748</v>
      </c>
      <c r="I3236" s="560">
        <v>12</v>
      </c>
    </row>
    <row r="3237" spans="1:9" x14ac:dyDescent="0.3">
      <c r="A3237" s="567">
        <v>490287</v>
      </c>
      <c r="B3237" s="557">
        <v>494167</v>
      </c>
      <c r="C3237" s="557" t="s">
        <v>503</v>
      </c>
      <c r="D3237" s="557" t="s">
        <v>13</v>
      </c>
      <c r="E3237" s="558" t="s">
        <v>2874</v>
      </c>
      <c r="F3237" s="557">
        <v>56</v>
      </c>
      <c r="G3237" s="559">
        <v>43750</v>
      </c>
      <c r="H3237" s="362">
        <v>43748</v>
      </c>
      <c r="I3237" s="560">
        <v>56</v>
      </c>
    </row>
    <row r="3238" spans="1:9" x14ac:dyDescent="0.3">
      <c r="A3238" s="551">
        <v>490287</v>
      </c>
      <c r="B3238" s="552">
        <v>518638</v>
      </c>
      <c r="C3238" s="552" t="s">
        <v>475</v>
      </c>
      <c r="D3238" s="552" t="s">
        <v>306</v>
      </c>
      <c r="E3238" s="553">
        <v>1528154</v>
      </c>
      <c r="F3238" s="552">
        <v>51</v>
      </c>
      <c r="G3238" s="554">
        <v>43717</v>
      </c>
      <c r="H3238" s="362">
        <v>43746</v>
      </c>
      <c r="I3238" s="556">
        <v>51</v>
      </c>
    </row>
    <row r="3239" spans="1:9" x14ac:dyDescent="0.3">
      <c r="A3239" s="567">
        <v>490287</v>
      </c>
      <c r="B3239" s="557">
        <v>518638</v>
      </c>
      <c r="C3239" s="557" t="s">
        <v>475</v>
      </c>
      <c r="D3239" s="557" t="s">
        <v>481</v>
      </c>
      <c r="E3239" s="558" t="s">
        <v>2875</v>
      </c>
      <c r="F3239" s="557">
        <v>65</v>
      </c>
      <c r="G3239" s="559">
        <v>43769</v>
      </c>
      <c r="H3239" s="362">
        <v>43746</v>
      </c>
      <c r="I3239" s="560">
        <v>65</v>
      </c>
    </row>
    <row r="3240" spans="1:9" ht="15" thickBot="1" x14ac:dyDescent="0.35">
      <c r="A3240" s="567">
        <v>490287</v>
      </c>
      <c r="B3240" s="557">
        <v>518638</v>
      </c>
      <c r="C3240" s="557" t="s">
        <v>475</v>
      </c>
      <c r="D3240" s="557" t="s">
        <v>13</v>
      </c>
      <c r="E3240" s="558" t="s">
        <v>2876</v>
      </c>
      <c r="F3240" s="557">
        <v>985</v>
      </c>
      <c r="G3240" s="569">
        <v>43736</v>
      </c>
      <c r="H3240" s="362">
        <v>43762</v>
      </c>
      <c r="I3240" s="560">
        <v>985</v>
      </c>
    </row>
    <row r="3241" spans="1:9" x14ac:dyDescent="0.3">
      <c r="A3241" s="570">
        <v>490295</v>
      </c>
      <c r="B3241" s="546">
        <v>493509</v>
      </c>
      <c r="C3241" s="546" t="s">
        <v>475</v>
      </c>
      <c r="D3241" s="546" t="s">
        <v>19</v>
      </c>
      <c r="E3241" s="571">
        <v>1528905</v>
      </c>
      <c r="F3241" s="546">
        <v>330</v>
      </c>
      <c r="G3241" s="548">
        <v>43727</v>
      </c>
      <c r="H3241" s="572">
        <v>43761</v>
      </c>
      <c r="I3241" s="550">
        <v>330</v>
      </c>
    </row>
    <row r="3242" spans="1:9" x14ac:dyDescent="0.3">
      <c r="A3242" s="570">
        <v>490295</v>
      </c>
      <c r="B3242" s="546">
        <v>493509</v>
      </c>
      <c r="C3242" s="546" t="s">
        <v>475</v>
      </c>
      <c r="D3242" s="546" t="s">
        <v>19</v>
      </c>
      <c r="E3242" s="547" t="s">
        <v>2877</v>
      </c>
      <c r="F3242" s="546">
        <v>330</v>
      </c>
      <c r="G3242" s="548">
        <v>43727</v>
      </c>
      <c r="H3242" s="573">
        <v>43761</v>
      </c>
      <c r="I3242" s="550">
        <v>330</v>
      </c>
    </row>
    <row r="3243" spans="1:9" x14ac:dyDescent="0.3">
      <c r="A3243" s="574">
        <v>490295</v>
      </c>
      <c r="B3243" s="575">
        <v>493509</v>
      </c>
      <c r="C3243" s="575" t="s">
        <v>475</v>
      </c>
      <c r="D3243" s="575" t="s">
        <v>306</v>
      </c>
      <c r="E3243" s="576">
        <v>1528799</v>
      </c>
      <c r="F3243" s="575">
        <v>411</v>
      </c>
      <c r="G3243" s="577">
        <v>43724</v>
      </c>
      <c r="H3243" s="578">
        <v>43761</v>
      </c>
      <c r="I3243" s="579">
        <v>411</v>
      </c>
    </row>
    <row r="3244" spans="1:9" x14ac:dyDescent="0.3">
      <c r="A3244" s="570">
        <v>490295</v>
      </c>
      <c r="B3244" s="546">
        <v>493509</v>
      </c>
      <c r="C3244" s="546" t="s">
        <v>475</v>
      </c>
      <c r="D3244" s="546" t="s">
        <v>13</v>
      </c>
      <c r="E3244" s="547" t="s">
        <v>2878</v>
      </c>
      <c r="F3244" s="546">
        <v>1658</v>
      </c>
      <c r="G3244" s="548">
        <v>43727</v>
      </c>
      <c r="H3244" s="573">
        <v>43774</v>
      </c>
      <c r="I3244" s="550">
        <v>1658</v>
      </c>
    </row>
    <row r="3245" spans="1:9" x14ac:dyDescent="0.3">
      <c r="A3245" s="551">
        <v>490295</v>
      </c>
      <c r="B3245" s="552">
        <v>493509</v>
      </c>
      <c r="C3245" s="552" t="s">
        <v>475</v>
      </c>
      <c r="D3245" s="552" t="s">
        <v>13</v>
      </c>
      <c r="E3245" s="553" t="s">
        <v>2879</v>
      </c>
      <c r="F3245" s="552">
        <v>288</v>
      </c>
      <c r="G3245" s="554">
        <v>43722</v>
      </c>
      <c r="H3245" s="578">
        <v>43746</v>
      </c>
      <c r="I3245" s="556">
        <v>288</v>
      </c>
    </row>
    <row r="3246" spans="1:9" x14ac:dyDescent="0.3">
      <c r="A3246" s="570">
        <v>490295</v>
      </c>
      <c r="B3246" s="546">
        <v>493509</v>
      </c>
      <c r="C3246" s="546" t="s">
        <v>475</v>
      </c>
      <c r="D3246" s="557" t="s">
        <v>481</v>
      </c>
      <c r="E3246" s="568" t="s">
        <v>2880</v>
      </c>
      <c r="F3246" s="580">
        <v>250</v>
      </c>
      <c r="G3246" s="559">
        <v>43762</v>
      </c>
      <c r="H3246" s="573">
        <v>43746</v>
      </c>
      <c r="I3246" s="581">
        <v>250</v>
      </c>
    </row>
    <row r="3247" spans="1:9" x14ac:dyDescent="0.3">
      <c r="A3247" s="570">
        <v>490295</v>
      </c>
      <c r="B3247" s="546">
        <v>493509</v>
      </c>
      <c r="C3247" s="546" t="s">
        <v>475</v>
      </c>
      <c r="D3247" s="557" t="s">
        <v>13</v>
      </c>
      <c r="E3247" s="568" t="s">
        <v>2881</v>
      </c>
      <c r="F3247" s="580">
        <v>352</v>
      </c>
      <c r="G3247" s="559">
        <v>43757</v>
      </c>
      <c r="H3247" s="573">
        <v>43748</v>
      </c>
      <c r="I3247" s="581">
        <v>352</v>
      </c>
    </row>
    <row r="3248" spans="1:9" x14ac:dyDescent="0.3">
      <c r="A3248" s="570">
        <v>490295</v>
      </c>
      <c r="B3248" s="546">
        <v>493509</v>
      </c>
      <c r="C3248" s="546" t="s">
        <v>475</v>
      </c>
      <c r="D3248" s="557" t="s">
        <v>13</v>
      </c>
      <c r="E3248" s="568" t="s">
        <v>2882</v>
      </c>
      <c r="F3248" s="580">
        <v>531</v>
      </c>
      <c r="G3248" s="559">
        <v>43750</v>
      </c>
      <c r="H3248" s="573">
        <v>43755</v>
      </c>
      <c r="I3248" s="581">
        <v>531</v>
      </c>
    </row>
    <row r="3249" spans="1:9" x14ac:dyDescent="0.3">
      <c r="A3249" s="570">
        <v>490295</v>
      </c>
      <c r="B3249" s="546">
        <v>493509</v>
      </c>
      <c r="C3249" s="546" t="s">
        <v>475</v>
      </c>
      <c r="D3249" s="557" t="s">
        <v>13</v>
      </c>
      <c r="E3249" s="568" t="s">
        <v>2883</v>
      </c>
      <c r="F3249" s="580">
        <v>351</v>
      </c>
      <c r="G3249" s="559">
        <v>43755</v>
      </c>
      <c r="H3249" s="573">
        <v>43753</v>
      </c>
      <c r="I3249" s="581">
        <v>351</v>
      </c>
    </row>
    <row r="3250" spans="1:9" x14ac:dyDescent="0.3">
      <c r="A3250" s="570">
        <v>490295</v>
      </c>
      <c r="B3250" s="546">
        <v>493509</v>
      </c>
      <c r="C3250" s="546" t="s">
        <v>475</v>
      </c>
      <c r="D3250" s="557" t="s">
        <v>13</v>
      </c>
      <c r="E3250" s="568" t="s">
        <v>2884</v>
      </c>
      <c r="F3250" s="580">
        <v>294</v>
      </c>
      <c r="G3250" s="559">
        <v>43755</v>
      </c>
      <c r="H3250" s="573">
        <v>43746</v>
      </c>
      <c r="I3250" s="581">
        <v>294</v>
      </c>
    </row>
    <row r="3251" spans="1:9" x14ac:dyDescent="0.3">
      <c r="A3251" s="551">
        <v>490295</v>
      </c>
      <c r="B3251" s="552">
        <v>494208</v>
      </c>
      <c r="C3251" s="552" t="s">
        <v>503</v>
      </c>
      <c r="D3251" s="552" t="s">
        <v>306</v>
      </c>
      <c r="E3251" s="553">
        <v>1528160</v>
      </c>
      <c r="F3251" s="552">
        <v>44</v>
      </c>
      <c r="G3251" s="554">
        <v>43717</v>
      </c>
      <c r="H3251" s="573">
        <v>43748</v>
      </c>
      <c r="I3251" s="556">
        <v>44</v>
      </c>
    </row>
    <row r="3252" spans="1:9" x14ac:dyDescent="0.3">
      <c r="A3252" s="574">
        <v>490295</v>
      </c>
      <c r="B3252" s="575">
        <v>494208</v>
      </c>
      <c r="C3252" s="575" t="s">
        <v>503</v>
      </c>
      <c r="D3252" s="575" t="s">
        <v>13</v>
      </c>
      <c r="E3252" s="576" t="s">
        <v>2885</v>
      </c>
      <c r="F3252" s="575">
        <v>473</v>
      </c>
      <c r="G3252" s="577">
        <v>43722</v>
      </c>
      <c r="H3252" s="573">
        <v>43748</v>
      </c>
      <c r="I3252" s="579">
        <v>473</v>
      </c>
    </row>
    <row r="3253" spans="1:9" x14ac:dyDescent="0.3">
      <c r="A3253" s="570">
        <v>490295</v>
      </c>
      <c r="B3253" s="546">
        <v>494208</v>
      </c>
      <c r="C3253" s="546" t="s">
        <v>503</v>
      </c>
      <c r="D3253" s="557" t="s">
        <v>13</v>
      </c>
      <c r="E3253" s="568" t="s">
        <v>2886</v>
      </c>
      <c r="F3253" s="557">
        <v>205</v>
      </c>
      <c r="G3253" s="559">
        <v>43755</v>
      </c>
      <c r="H3253" s="582">
        <v>43746</v>
      </c>
      <c r="I3253" s="560">
        <v>205</v>
      </c>
    </row>
    <row r="3254" spans="1:9" x14ac:dyDescent="0.3">
      <c r="A3254" s="570">
        <v>490295</v>
      </c>
      <c r="B3254" s="546">
        <v>494208</v>
      </c>
      <c r="C3254" s="546" t="s">
        <v>503</v>
      </c>
      <c r="D3254" s="557" t="s">
        <v>481</v>
      </c>
      <c r="E3254" s="568" t="s">
        <v>2887</v>
      </c>
      <c r="F3254" s="557">
        <v>100</v>
      </c>
      <c r="G3254" s="559">
        <v>43755</v>
      </c>
      <c r="H3254" s="573">
        <v>43748</v>
      </c>
      <c r="I3254" s="560">
        <v>100</v>
      </c>
    </row>
    <row r="3255" spans="1:9" x14ac:dyDescent="0.3">
      <c r="A3255" s="570">
        <v>490295</v>
      </c>
      <c r="B3255" s="546">
        <v>494208</v>
      </c>
      <c r="C3255" s="546" t="s">
        <v>503</v>
      </c>
      <c r="D3255" s="557" t="s">
        <v>13</v>
      </c>
      <c r="E3255" s="568" t="s">
        <v>2888</v>
      </c>
      <c r="F3255" s="557">
        <v>114</v>
      </c>
      <c r="G3255" s="559">
        <v>43750</v>
      </c>
      <c r="H3255" s="573">
        <v>43748</v>
      </c>
      <c r="I3255" s="560">
        <v>114</v>
      </c>
    </row>
    <row r="3256" spans="1:9" x14ac:dyDescent="0.3">
      <c r="A3256" s="570">
        <v>490295</v>
      </c>
      <c r="B3256" s="546">
        <v>494208</v>
      </c>
      <c r="C3256" s="546" t="s">
        <v>503</v>
      </c>
      <c r="D3256" s="557" t="s">
        <v>481</v>
      </c>
      <c r="E3256" s="568" t="s">
        <v>2889</v>
      </c>
      <c r="F3256" s="557">
        <v>112</v>
      </c>
      <c r="G3256" s="559">
        <v>43755</v>
      </c>
      <c r="H3256" s="573">
        <v>43748</v>
      </c>
      <c r="I3256" s="560">
        <v>112</v>
      </c>
    </row>
    <row r="3257" spans="1:9" x14ac:dyDescent="0.3">
      <c r="A3257" s="570">
        <v>490295</v>
      </c>
      <c r="B3257" s="546">
        <v>494208</v>
      </c>
      <c r="C3257" s="546" t="s">
        <v>503</v>
      </c>
      <c r="D3257" s="557" t="s">
        <v>481</v>
      </c>
      <c r="E3257" s="568" t="s">
        <v>2890</v>
      </c>
      <c r="F3257" s="580">
        <v>30</v>
      </c>
      <c r="G3257" s="559">
        <v>43762</v>
      </c>
      <c r="H3257" s="573">
        <v>43746</v>
      </c>
      <c r="I3257" s="581">
        <v>30</v>
      </c>
    </row>
    <row r="3258" spans="1:9" x14ac:dyDescent="0.3">
      <c r="A3258" s="570">
        <v>490295</v>
      </c>
      <c r="B3258" s="546">
        <v>494208</v>
      </c>
      <c r="C3258" s="546" t="s">
        <v>503</v>
      </c>
      <c r="D3258" s="557" t="s">
        <v>13</v>
      </c>
      <c r="E3258" s="568" t="s">
        <v>2891</v>
      </c>
      <c r="F3258" s="580">
        <v>151</v>
      </c>
      <c r="G3258" s="559">
        <v>43757</v>
      </c>
      <c r="H3258" s="573">
        <v>43748</v>
      </c>
      <c r="I3258" s="581">
        <v>151</v>
      </c>
    </row>
    <row r="3259" spans="1:9" x14ac:dyDescent="0.3">
      <c r="A3259" s="551">
        <v>500777</v>
      </c>
      <c r="B3259" s="552">
        <v>518618</v>
      </c>
      <c r="C3259" s="552" t="s">
        <v>475</v>
      </c>
      <c r="D3259" s="552" t="s">
        <v>11</v>
      </c>
      <c r="E3259" s="553" t="s">
        <v>2892</v>
      </c>
      <c r="F3259" s="552">
        <v>178</v>
      </c>
      <c r="G3259" s="554">
        <v>43717</v>
      </c>
      <c r="H3259" s="573">
        <v>43755</v>
      </c>
      <c r="I3259" s="556">
        <v>178</v>
      </c>
    </row>
    <row r="3260" spans="1:9" x14ac:dyDescent="0.3">
      <c r="A3260" s="567">
        <v>500777</v>
      </c>
      <c r="B3260" s="557">
        <v>518618</v>
      </c>
      <c r="C3260" s="557" t="s">
        <v>475</v>
      </c>
      <c r="D3260" s="557" t="s">
        <v>19</v>
      </c>
      <c r="E3260" s="568" t="s">
        <v>2893</v>
      </c>
      <c r="F3260" s="557">
        <v>12</v>
      </c>
      <c r="G3260" s="559">
        <v>43696</v>
      </c>
      <c r="H3260" s="573">
        <v>43753</v>
      </c>
      <c r="I3260" s="560">
        <v>12</v>
      </c>
    </row>
    <row r="3261" spans="1:9" x14ac:dyDescent="0.3">
      <c r="A3261" s="562">
        <v>500793</v>
      </c>
      <c r="B3261" s="563">
        <v>518641</v>
      </c>
      <c r="C3261" s="563" t="s">
        <v>475</v>
      </c>
      <c r="D3261" s="563" t="s">
        <v>19</v>
      </c>
      <c r="E3261" s="564" t="s">
        <v>2894</v>
      </c>
      <c r="F3261" s="563">
        <v>510</v>
      </c>
      <c r="G3261" s="565">
        <v>43732</v>
      </c>
      <c r="H3261" s="400">
        <v>43746</v>
      </c>
      <c r="I3261" s="566">
        <v>510</v>
      </c>
    </row>
    <row r="3262" spans="1:9" x14ac:dyDescent="0.3">
      <c r="A3262" s="567">
        <v>432735</v>
      </c>
      <c r="B3262" s="557">
        <v>425425</v>
      </c>
      <c r="C3262" s="557" t="s">
        <v>475</v>
      </c>
      <c r="D3262" s="557" t="s">
        <v>13</v>
      </c>
      <c r="E3262" s="558" t="s">
        <v>2895</v>
      </c>
      <c r="F3262" s="557">
        <v>730</v>
      </c>
      <c r="G3262" s="559">
        <v>43790</v>
      </c>
      <c r="H3262" s="362">
        <v>43755</v>
      </c>
      <c r="I3262" s="560">
        <v>730</v>
      </c>
    </row>
    <row r="3263" spans="1:9" x14ac:dyDescent="0.3">
      <c r="A3263" s="567">
        <v>432735</v>
      </c>
      <c r="B3263" s="557">
        <v>425425</v>
      </c>
      <c r="C3263" s="557" t="s">
        <v>475</v>
      </c>
      <c r="D3263" s="557" t="s">
        <v>13</v>
      </c>
      <c r="E3263" s="558" t="s">
        <v>2896</v>
      </c>
      <c r="F3263" s="557">
        <v>540</v>
      </c>
      <c r="G3263" s="559">
        <v>43790</v>
      </c>
      <c r="H3263" s="362">
        <v>43796</v>
      </c>
      <c r="I3263" s="560">
        <v>540</v>
      </c>
    </row>
    <row r="3264" spans="1:9" x14ac:dyDescent="0.3">
      <c r="A3264" s="567">
        <v>432735</v>
      </c>
      <c r="B3264" s="557">
        <v>425425</v>
      </c>
      <c r="C3264" s="557" t="s">
        <v>475</v>
      </c>
      <c r="D3264" s="557" t="s">
        <v>13</v>
      </c>
      <c r="E3264" s="558" t="s">
        <v>2897</v>
      </c>
      <c r="F3264" s="557">
        <v>420</v>
      </c>
      <c r="G3264" s="559">
        <v>43757</v>
      </c>
      <c r="H3264" s="362">
        <v>43793</v>
      </c>
      <c r="I3264" s="560">
        <v>420</v>
      </c>
    </row>
    <row r="3265" spans="1:9" x14ac:dyDescent="0.3">
      <c r="A3265" s="567">
        <v>432735</v>
      </c>
      <c r="B3265" s="557">
        <v>425425</v>
      </c>
      <c r="C3265" s="557" t="s">
        <v>475</v>
      </c>
      <c r="D3265" s="557" t="s">
        <v>13</v>
      </c>
      <c r="E3265" s="558" t="s">
        <v>2898</v>
      </c>
      <c r="F3265" s="557">
        <v>434</v>
      </c>
      <c r="G3265" s="559">
        <v>43762</v>
      </c>
      <c r="H3265" s="362">
        <v>43793</v>
      </c>
      <c r="I3265" s="560">
        <v>434</v>
      </c>
    </row>
    <row r="3266" spans="1:9" x14ac:dyDescent="0.3">
      <c r="A3266" s="567">
        <v>432735</v>
      </c>
      <c r="B3266" s="557">
        <v>425425</v>
      </c>
      <c r="C3266" s="557" t="s">
        <v>475</v>
      </c>
      <c r="D3266" s="557" t="s">
        <v>13</v>
      </c>
      <c r="E3266" s="558" t="s">
        <v>2899</v>
      </c>
      <c r="F3266" s="557">
        <v>324</v>
      </c>
      <c r="G3266" s="559">
        <v>43762</v>
      </c>
      <c r="H3266" s="362">
        <v>43770</v>
      </c>
      <c r="I3266" s="560">
        <v>324</v>
      </c>
    </row>
    <row r="3267" spans="1:9" x14ac:dyDescent="0.3">
      <c r="A3267" s="567">
        <v>432735</v>
      </c>
      <c r="B3267" s="557">
        <v>425425</v>
      </c>
      <c r="C3267" s="557" t="s">
        <v>475</v>
      </c>
      <c r="D3267" s="557" t="s">
        <v>481</v>
      </c>
      <c r="E3267" s="558" t="s">
        <v>2900</v>
      </c>
      <c r="F3267" s="557">
        <v>125</v>
      </c>
      <c r="G3267" s="559">
        <v>43790</v>
      </c>
      <c r="H3267" s="362">
        <v>43798</v>
      </c>
      <c r="I3267" s="560">
        <v>125</v>
      </c>
    </row>
    <row r="3268" spans="1:9" x14ac:dyDescent="0.3">
      <c r="A3268" s="567">
        <v>432735</v>
      </c>
      <c r="B3268" s="557">
        <v>425425</v>
      </c>
      <c r="C3268" s="557" t="s">
        <v>475</v>
      </c>
      <c r="D3268" s="557" t="s">
        <v>481</v>
      </c>
      <c r="E3268" s="558" t="s">
        <v>2901</v>
      </c>
      <c r="F3268" s="583">
        <v>103</v>
      </c>
      <c r="G3268" s="362">
        <v>43795</v>
      </c>
      <c r="H3268" s="362">
        <v>43798</v>
      </c>
      <c r="I3268" s="584">
        <v>103</v>
      </c>
    </row>
    <row r="3269" spans="1:9" x14ac:dyDescent="0.3">
      <c r="A3269" s="551">
        <v>432735</v>
      </c>
      <c r="B3269" s="552">
        <v>425425</v>
      </c>
      <c r="C3269" s="552" t="s">
        <v>475</v>
      </c>
      <c r="D3269" s="552" t="s">
        <v>13</v>
      </c>
      <c r="E3269" s="585" t="s">
        <v>2902</v>
      </c>
      <c r="F3269" s="552">
        <v>802</v>
      </c>
      <c r="G3269" s="554">
        <v>43785</v>
      </c>
      <c r="H3269" s="362">
        <v>43783</v>
      </c>
      <c r="I3269" s="556">
        <v>802</v>
      </c>
    </row>
    <row r="3270" spans="1:9" x14ac:dyDescent="0.3">
      <c r="A3270" s="567">
        <v>432735</v>
      </c>
      <c r="B3270" s="557">
        <v>425425</v>
      </c>
      <c r="C3270" s="557" t="s">
        <v>475</v>
      </c>
      <c r="D3270" s="557" t="s">
        <v>481</v>
      </c>
      <c r="E3270" s="558" t="s">
        <v>2903</v>
      </c>
      <c r="F3270" s="557">
        <v>50</v>
      </c>
      <c r="G3270" s="559">
        <v>43762</v>
      </c>
      <c r="H3270" s="362">
        <v>43794</v>
      </c>
      <c r="I3270" s="560">
        <v>50</v>
      </c>
    </row>
    <row r="3271" spans="1:9" x14ac:dyDescent="0.3">
      <c r="A3271" s="567">
        <v>432735</v>
      </c>
      <c r="B3271" s="557">
        <v>425425</v>
      </c>
      <c r="C3271" s="557" t="s">
        <v>475</v>
      </c>
      <c r="D3271" s="557" t="s">
        <v>481</v>
      </c>
      <c r="E3271" s="558" t="s">
        <v>2904</v>
      </c>
      <c r="F3271" s="557">
        <v>50</v>
      </c>
      <c r="G3271" s="559">
        <v>43790</v>
      </c>
      <c r="H3271" s="362">
        <v>43796</v>
      </c>
      <c r="I3271" s="560">
        <v>50</v>
      </c>
    </row>
    <row r="3272" spans="1:9" x14ac:dyDescent="0.3">
      <c r="A3272" s="567">
        <v>432735</v>
      </c>
      <c r="B3272" s="557">
        <v>425425</v>
      </c>
      <c r="C3272" s="557" t="s">
        <v>475</v>
      </c>
      <c r="D3272" s="557" t="s">
        <v>13</v>
      </c>
      <c r="E3272" s="586" t="s">
        <v>2905</v>
      </c>
      <c r="F3272" s="557">
        <v>552</v>
      </c>
      <c r="G3272" s="559">
        <v>43757</v>
      </c>
      <c r="H3272" s="362">
        <v>43768</v>
      </c>
      <c r="I3272" s="560">
        <v>552</v>
      </c>
    </row>
    <row r="3273" spans="1:9" x14ac:dyDescent="0.3">
      <c r="A3273" s="551">
        <v>432735</v>
      </c>
      <c r="B3273" s="552">
        <v>431090</v>
      </c>
      <c r="C3273" s="552" t="s">
        <v>503</v>
      </c>
      <c r="D3273" s="552" t="s">
        <v>13</v>
      </c>
      <c r="E3273" s="553" t="s">
        <v>2906</v>
      </c>
      <c r="F3273" s="552">
        <v>72</v>
      </c>
      <c r="G3273" s="554">
        <v>43729</v>
      </c>
      <c r="H3273" s="362">
        <v>43794</v>
      </c>
      <c r="I3273" s="556">
        <v>72</v>
      </c>
    </row>
    <row r="3274" spans="1:9" x14ac:dyDescent="0.3">
      <c r="A3274" s="567">
        <v>432735</v>
      </c>
      <c r="B3274" s="557">
        <v>431090</v>
      </c>
      <c r="C3274" s="557" t="s">
        <v>503</v>
      </c>
      <c r="D3274" s="557" t="s">
        <v>13</v>
      </c>
      <c r="E3274" s="558" t="s">
        <v>2907</v>
      </c>
      <c r="F3274" s="557">
        <v>150</v>
      </c>
      <c r="G3274" s="559">
        <v>43785</v>
      </c>
      <c r="H3274" s="362">
        <v>43770</v>
      </c>
      <c r="I3274" s="560">
        <v>150</v>
      </c>
    </row>
    <row r="3275" spans="1:9" x14ac:dyDescent="0.3">
      <c r="A3275" s="567">
        <v>432735</v>
      </c>
      <c r="B3275" s="557">
        <v>431090</v>
      </c>
      <c r="C3275" s="557" t="s">
        <v>503</v>
      </c>
      <c r="D3275" s="557" t="s">
        <v>13</v>
      </c>
      <c r="E3275" s="558" t="s">
        <v>2908</v>
      </c>
      <c r="F3275" s="557">
        <v>149</v>
      </c>
      <c r="G3275" s="559">
        <v>43757</v>
      </c>
      <c r="H3275" s="362">
        <v>43781</v>
      </c>
      <c r="I3275" s="560">
        <v>149</v>
      </c>
    </row>
    <row r="3276" spans="1:9" x14ac:dyDescent="0.3">
      <c r="A3276" s="567">
        <v>432735</v>
      </c>
      <c r="B3276" s="557">
        <v>518622</v>
      </c>
      <c r="C3276" s="557" t="s">
        <v>475</v>
      </c>
      <c r="D3276" s="557" t="s">
        <v>19</v>
      </c>
      <c r="E3276" s="558">
        <v>1528943</v>
      </c>
      <c r="F3276" s="557">
        <v>115</v>
      </c>
      <c r="G3276" s="559">
        <v>43734</v>
      </c>
      <c r="H3276" s="362">
        <v>43783</v>
      </c>
      <c r="I3276" s="560">
        <v>115</v>
      </c>
    </row>
    <row r="3277" spans="1:9" x14ac:dyDescent="0.3">
      <c r="A3277" s="567">
        <v>432735</v>
      </c>
      <c r="B3277" s="557">
        <v>518622</v>
      </c>
      <c r="C3277" s="557" t="s">
        <v>475</v>
      </c>
      <c r="D3277" s="557" t="s">
        <v>306</v>
      </c>
      <c r="E3277" s="558">
        <v>1528155</v>
      </c>
      <c r="F3277" s="557">
        <v>40</v>
      </c>
      <c r="G3277" s="559">
        <v>43752</v>
      </c>
      <c r="H3277" s="362">
        <v>43753</v>
      </c>
      <c r="I3277" s="560">
        <v>40</v>
      </c>
    </row>
    <row r="3278" spans="1:9" x14ac:dyDescent="0.3">
      <c r="A3278" s="567">
        <v>432735</v>
      </c>
      <c r="B3278" s="557">
        <v>518622</v>
      </c>
      <c r="C3278" s="557" t="s">
        <v>475</v>
      </c>
      <c r="D3278" s="557" t="s">
        <v>481</v>
      </c>
      <c r="E3278" s="558" t="s">
        <v>2909</v>
      </c>
      <c r="F3278" s="557">
        <v>465</v>
      </c>
      <c r="G3278" s="559">
        <v>43734</v>
      </c>
      <c r="H3278" s="362">
        <v>43746</v>
      </c>
      <c r="I3278" s="560">
        <v>465</v>
      </c>
    </row>
    <row r="3279" spans="1:9" x14ac:dyDescent="0.3">
      <c r="A3279" s="567">
        <v>432735</v>
      </c>
      <c r="B3279" s="557">
        <v>526604</v>
      </c>
      <c r="C3279" s="557" t="s">
        <v>503</v>
      </c>
      <c r="D3279" s="557" t="s">
        <v>481</v>
      </c>
      <c r="E3279" s="558" t="s">
        <v>2910</v>
      </c>
      <c r="F3279" s="557">
        <v>88</v>
      </c>
      <c r="G3279" s="559">
        <v>43734</v>
      </c>
      <c r="H3279" s="362">
        <v>43746</v>
      </c>
      <c r="I3279" s="560">
        <v>88</v>
      </c>
    </row>
    <row r="3280" spans="1:9" x14ac:dyDescent="0.3">
      <c r="A3280" s="567">
        <v>490293</v>
      </c>
      <c r="B3280" s="557">
        <v>493483</v>
      </c>
      <c r="C3280" s="557" t="s">
        <v>475</v>
      </c>
      <c r="D3280" s="557" t="s">
        <v>481</v>
      </c>
      <c r="E3280" s="558" t="s">
        <v>2911</v>
      </c>
      <c r="F3280" s="557">
        <v>145</v>
      </c>
      <c r="G3280" s="559">
        <v>43720</v>
      </c>
      <c r="H3280" s="362">
        <v>43739</v>
      </c>
      <c r="I3280" s="560">
        <v>145</v>
      </c>
    </row>
    <row r="3281" spans="1:9" x14ac:dyDescent="0.3">
      <c r="A3281" s="551">
        <v>490293</v>
      </c>
      <c r="B3281" s="552">
        <v>493483</v>
      </c>
      <c r="C3281" s="552" t="s">
        <v>475</v>
      </c>
      <c r="D3281" s="552" t="s">
        <v>481</v>
      </c>
      <c r="E3281" s="553" t="s">
        <v>2912</v>
      </c>
      <c r="F3281" s="552">
        <v>152</v>
      </c>
      <c r="G3281" s="554">
        <v>43720</v>
      </c>
      <c r="H3281" s="362">
        <v>43741</v>
      </c>
      <c r="I3281" s="556">
        <v>152</v>
      </c>
    </row>
    <row r="3282" spans="1:9" x14ac:dyDescent="0.3">
      <c r="A3282" s="567">
        <v>490293</v>
      </c>
      <c r="B3282" s="557">
        <v>493483</v>
      </c>
      <c r="C3282" s="557" t="s">
        <v>475</v>
      </c>
      <c r="D3282" s="557" t="s">
        <v>13</v>
      </c>
      <c r="E3282" s="568" t="s">
        <v>2913</v>
      </c>
      <c r="F3282" s="557">
        <v>202</v>
      </c>
      <c r="G3282" s="559">
        <v>43748</v>
      </c>
      <c r="H3282" s="362">
        <v>43739</v>
      </c>
      <c r="I3282" s="560">
        <v>202</v>
      </c>
    </row>
    <row r="3283" spans="1:9" x14ac:dyDescent="0.3">
      <c r="A3283" s="551">
        <v>490293</v>
      </c>
      <c r="B3283" s="552">
        <v>493483</v>
      </c>
      <c r="C3283" s="552" t="s">
        <v>475</v>
      </c>
      <c r="D3283" s="552" t="s">
        <v>481</v>
      </c>
      <c r="E3283" s="587" t="s">
        <v>2914</v>
      </c>
      <c r="F3283" s="588">
        <v>99</v>
      </c>
      <c r="G3283" s="554">
        <v>43748</v>
      </c>
      <c r="H3283" s="362">
        <v>43741</v>
      </c>
      <c r="I3283" s="589">
        <v>99</v>
      </c>
    </row>
    <row r="3284" spans="1:9" x14ac:dyDescent="0.3">
      <c r="A3284" s="551">
        <v>490293</v>
      </c>
      <c r="B3284" s="552">
        <v>493483</v>
      </c>
      <c r="C3284" s="552" t="s">
        <v>475</v>
      </c>
      <c r="D3284" s="552" t="s">
        <v>13</v>
      </c>
      <c r="E3284" s="587" t="s">
        <v>2915</v>
      </c>
      <c r="F3284" s="588">
        <v>50</v>
      </c>
      <c r="G3284" s="554">
        <v>43743</v>
      </c>
      <c r="H3284" s="362">
        <v>43741</v>
      </c>
      <c r="I3284" s="589">
        <v>50</v>
      </c>
    </row>
    <row r="3285" spans="1:9" x14ac:dyDescent="0.3">
      <c r="A3285" s="551">
        <v>490293</v>
      </c>
      <c r="B3285" s="552">
        <v>493483</v>
      </c>
      <c r="C3285" s="552" t="s">
        <v>475</v>
      </c>
      <c r="D3285" s="552" t="s">
        <v>13</v>
      </c>
      <c r="E3285" s="587" t="s">
        <v>2916</v>
      </c>
      <c r="F3285" s="588">
        <v>342</v>
      </c>
      <c r="G3285" s="590">
        <v>43743</v>
      </c>
      <c r="H3285" s="445">
        <v>43775</v>
      </c>
      <c r="I3285" s="589">
        <v>342</v>
      </c>
    </row>
    <row r="3286" spans="1:9" x14ac:dyDescent="0.3">
      <c r="A3286" s="551">
        <v>490293</v>
      </c>
      <c r="B3286" s="552">
        <v>493483</v>
      </c>
      <c r="C3286" s="552" t="s">
        <v>475</v>
      </c>
      <c r="D3286" s="552" t="s">
        <v>13</v>
      </c>
      <c r="E3286" s="587" t="s">
        <v>2917</v>
      </c>
      <c r="F3286" s="588">
        <v>308</v>
      </c>
      <c r="G3286" s="590">
        <v>43748</v>
      </c>
      <c r="H3286" s="445">
        <v>43781</v>
      </c>
      <c r="I3286" s="589">
        <v>308</v>
      </c>
    </row>
    <row r="3287" spans="1:9" x14ac:dyDescent="0.3">
      <c r="A3287" s="551">
        <v>490293</v>
      </c>
      <c r="B3287" s="552">
        <v>493483</v>
      </c>
      <c r="C3287" s="552" t="s">
        <v>475</v>
      </c>
      <c r="D3287" s="552" t="s">
        <v>13</v>
      </c>
      <c r="E3287" s="587" t="s">
        <v>2918</v>
      </c>
      <c r="F3287" s="588">
        <v>229</v>
      </c>
      <c r="G3287" s="590">
        <v>43748</v>
      </c>
      <c r="H3287" s="445">
        <v>43781</v>
      </c>
      <c r="I3287" s="589">
        <v>229</v>
      </c>
    </row>
    <row r="3288" spans="1:9" x14ac:dyDescent="0.3">
      <c r="A3288" s="567">
        <v>490293</v>
      </c>
      <c r="B3288" s="557">
        <v>494182</v>
      </c>
      <c r="C3288" s="557" t="s">
        <v>503</v>
      </c>
      <c r="D3288" s="557" t="s">
        <v>19</v>
      </c>
      <c r="E3288" s="558">
        <v>1529273</v>
      </c>
      <c r="F3288" s="557">
        <v>56</v>
      </c>
      <c r="G3288" s="559">
        <v>43720</v>
      </c>
      <c r="H3288" s="445">
        <v>43775</v>
      </c>
      <c r="I3288" s="560">
        <v>56</v>
      </c>
    </row>
    <row r="3289" spans="1:9" x14ac:dyDescent="0.3">
      <c r="A3289" s="551">
        <v>490293</v>
      </c>
      <c r="B3289" s="552">
        <v>494182</v>
      </c>
      <c r="C3289" s="552" t="s">
        <v>503</v>
      </c>
      <c r="D3289" s="552" t="s">
        <v>13</v>
      </c>
      <c r="E3289" s="553" t="s">
        <v>2919</v>
      </c>
      <c r="F3289" s="552">
        <v>201</v>
      </c>
      <c r="G3289" s="554">
        <v>43715</v>
      </c>
      <c r="H3289" s="445">
        <v>43777</v>
      </c>
      <c r="I3289" s="556">
        <v>201</v>
      </c>
    </row>
    <row r="3290" spans="1:9" x14ac:dyDescent="0.3">
      <c r="A3290" s="567">
        <v>490293</v>
      </c>
      <c r="B3290" s="557">
        <v>494182</v>
      </c>
      <c r="C3290" s="557" t="s">
        <v>503</v>
      </c>
      <c r="D3290" s="557" t="s">
        <v>13</v>
      </c>
      <c r="E3290" s="558" t="s">
        <v>2920</v>
      </c>
      <c r="F3290" s="557">
        <v>54</v>
      </c>
      <c r="G3290" s="559">
        <v>43748</v>
      </c>
      <c r="H3290" s="362">
        <v>43739</v>
      </c>
      <c r="I3290" s="560">
        <v>54</v>
      </c>
    </row>
    <row r="3291" spans="1:9" x14ac:dyDescent="0.3">
      <c r="A3291" s="551">
        <v>490293</v>
      </c>
      <c r="B3291" s="552">
        <v>494182</v>
      </c>
      <c r="C3291" s="552" t="s">
        <v>503</v>
      </c>
      <c r="D3291" s="552" t="s">
        <v>481</v>
      </c>
      <c r="E3291" s="587" t="s">
        <v>2921</v>
      </c>
      <c r="F3291" s="588">
        <v>71</v>
      </c>
      <c r="G3291" s="554">
        <v>43748</v>
      </c>
      <c r="H3291" s="362">
        <v>43741</v>
      </c>
      <c r="I3291" s="589">
        <v>71</v>
      </c>
    </row>
    <row r="3292" spans="1:9" x14ac:dyDescent="0.3">
      <c r="A3292" s="551">
        <v>490293</v>
      </c>
      <c r="B3292" s="552">
        <v>494182</v>
      </c>
      <c r="C3292" s="552" t="s">
        <v>503</v>
      </c>
      <c r="D3292" s="552" t="s">
        <v>13</v>
      </c>
      <c r="E3292" s="587" t="s">
        <v>2922</v>
      </c>
      <c r="F3292" s="588">
        <v>50</v>
      </c>
      <c r="G3292" s="554">
        <v>43743</v>
      </c>
      <c r="H3292" s="362">
        <v>43741</v>
      </c>
      <c r="I3292" s="589">
        <v>50</v>
      </c>
    </row>
    <row r="3293" spans="1:9" x14ac:dyDescent="0.3">
      <c r="A3293" s="551">
        <v>490293</v>
      </c>
      <c r="B3293" s="552">
        <v>494182</v>
      </c>
      <c r="C3293" s="552" t="s">
        <v>503</v>
      </c>
      <c r="D3293" s="552" t="s">
        <v>13</v>
      </c>
      <c r="E3293" s="587" t="s">
        <v>2923</v>
      </c>
      <c r="F3293" s="588">
        <v>89</v>
      </c>
      <c r="G3293" s="554">
        <v>43743</v>
      </c>
      <c r="H3293" s="445">
        <v>43775</v>
      </c>
      <c r="I3293" s="589">
        <v>89</v>
      </c>
    </row>
    <row r="3294" spans="1:9" x14ac:dyDescent="0.3">
      <c r="A3294" s="551">
        <v>490293</v>
      </c>
      <c r="B3294" s="552">
        <v>494182</v>
      </c>
      <c r="C3294" s="552" t="s">
        <v>503</v>
      </c>
      <c r="D3294" s="552" t="s">
        <v>13</v>
      </c>
      <c r="E3294" s="587" t="s">
        <v>2924</v>
      </c>
      <c r="F3294" s="588">
        <v>80</v>
      </c>
      <c r="G3294" s="554">
        <v>43748</v>
      </c>
      <c r="H3294" s="445">
        <v>43781</v>
      </c>
      <c r="I3294" s="589">
        <v>80</v>
      </c>
    </row>
    <row r="3295" spans="1:9" x14ac:dyDescent="0.3">
      <c r="A3295" s="551">
        <v>490293</v>
      </c>
      <c r="B3295" s="552">
        <v>494182</v>
      </c>
      <c r="C3295" s="552" t="s">
        <v>503</v>
      </c>
      <c r="D3295" s="552" t="s">
        <v>13</v>
      </c>
      <c r="E3295" s="587" t="s">
        <v>2925</v>
      </c>
      <c r="F3295" s="588">
        <v>90</v>
      </c>
      <c r="G3295" s="554">
        <v>43748</v>
      </c>
      <c r="H3295" s="445">
        <v>43781</v>
      </c>
      <c r="I3295" s="589">
        <v>90</v>
      </c>
    </row>
    <row r="3296" spans="1:9" x14ac:dyDescent="0.3">
      <c r="A3296" s="591">
        <v>496975</v>
      </c>
      <c r="B3296" s="592">
        <v>493525</v>
      </c>
      <c r="C3296" s="592" t="s">
        <v>475</v>
      </c>
      <c r="D3296" s="592" t="s">
        <v>13</v>
      </c>
      <c r="E3296" s="593" t="s">
        <v>2926</v>
      </c>
      <c r="F3296" s="592">
        <v>615</v>
      </c>
      <c r="G3296" s="594">
        <v>43722</v>
      </c>
      <c r="H3296" s="445">
        <v>43775</v>
      </c>
      <c r="I3296" s="595">
        <v>615</v>
      </c>
    </row>
    <row r="3297" spans="1:9" x14ac:dyDescent="0.3">
      <c r="A3297" s="427">
        <v>519367</v>
      </c>
      <c r="B3297" s="447">
        <v>566885</v>
      </c>
      <c r="C3297" s="447" t="s">
        <v>475</v>
      </c>
      <c r="D3297" s="447" t="s">
        <v>13</v>
      </c>
      <c r="E3297" s="596" t="s">
        <v>2927</v>
      </c>
      <c r="F3297" s="447">
        <v>2052</v>
      </c>
      <c r="G3297" s="597">
        <v>43773</v>
      </c>
      <c r="H3297" s="445">
        <v>43777</v>
      </c>
      <c r="I3297" s="598">
        <v>2052</v>
      </c>
    </row>
    <row r="3298" spans="1:9" x14ac:dyDescent="0.3">
      <c r="A3298" s="427">
        <v>519367</v>
      </c>
      <c r="B3298" s="447">
        <v>566885</v>
      </c>
      <c r="C3298" s="447" t="s">
        <v>475</v>
      </c>
      <c r="D3298" s="447" t="s">
        <v>481</v>
      </c>
      <c r="E3298" s="596" t="s">
        <v>2928</v>
      </c>
      <c r="F3298" s="447">
        <v>485</v>
      </c>
      <c r="G3298" s="597">
        <v>43774</v>
      </c>
      <c r="H3298" s="445">
        <v>43775</v>
      </c>
      <c r="I3298" s="598">
        <v>485</v>
      </c>
    </row>
    <row r="3299" spans="1:9" x14ac:dyDescent="0.3">
      <c r="A3299" s="427">
        <v>519367</v>
      </c>
      <c r="B3299" s="447">
        <v>566885</v>
      </c>
      <c r="C3299" s="447" t="s">
        <v>475</v>
      </c>
      <c r="D3299" s="447" t="s">
        <v>481</v>
      </c>
      <c r="E3299" s="596" t="s">
        <v>2929</v>
      </c>
      <c r="F3299" s="447">
        <v>320</v>
      </c>
      <c r="G3299" s="597">
        <v>43774</v>
      </c>
      <c r="H3299" s="599">
        <v>43775</v>
      </c>
      <c r="I3299" s="598">
        <v>320</v>
      </c>
    </row>
    <row r="3300" spans="1:9" x14ac:dyDescent="0.3">
      <c r="A3300" s="427">
        <v>519367</v>
      </c>
      <c r="B3300" s="447">
        <v>555492</v>
      </c>
      <c r="C3300" s="447" t="s">
        <v>503</v>
      </c>
      <c r="D3300" s="447" t="s">
        <v>481</v>
      </c>
      <c r="E3300" s="596" t="s">
        <v>2930</v>
      </c>
      <c r="F3300" s="447">
        <v>115</v>
      </c>
      <c r="G3300" s="597">
        <v>43774</v>
      </c>
      <c r="H3300" s="445">
        <v>43773</v>
      </c>
      <c r="I3300" s="598">
        <v>115</v>
      </c>
    </row>
    <row r="3301" spans="1:9" x14ac:dyDescent="0.3">
      <c r="A3301" s="427">
        <v>519367</v>
      </c>
      <c r="B3301" s="447">
        <v>555492</v>
      </c>
      <c r="C3301" s="447" t="s">
        <v>503</v>
      </c>
      <c r="D3301" s="447" t="s">
        <v>13</v>
      </c>
      <c r="E3301" s="596" t="s">
        <v>2931</v>
      </c>
      <c r="F3301" s="447">
        <v>430</v>
      </c>
      <c r="G3301" s="597">
        <v>43776</v>
      </c>
      <c r="H3301" s="445">
        <v>43773</v>
      </c>
      <c r="I3301" s="598">
        <v>430</v>
      </c>
    </row>
    <row r="3302" spans="1:9" ht="15" thickBot="1" x14ac:dyDescent="0.35">
      <c r="A3302" s="427">
        <v>519367</v>
      </c>
      <c r="B3302" s="447">
        <v>555492</v>
      </c>
      <c r="C3302" s="447" t="s">
        <v>503</v>
      </c>
      <c r="D3302" s="447" t="s">
        <v>306</v>
      </c>
      <c r="E3302" s="596">
        <v>1546301</v>
      </c>
      <c r="F3302" s="447">
        <v>20</v>
      </c>
      <c r="G3302" s="597">
        <v>43774</v>
      </c>
      <c r="H3302" s="445">
        <v>43773</v>
      </c>
      <c r="I3302" s="598">
        <v>20</v>
      </c>
    </row>
    <row r="3303" spans="1:9" ht="15.6" x14ac:dyDescent="0.3">
      <c r="A3303" s="600">
        <v>432735</v>
      </c>
      <c r="B3303" s="601">
        <v>425425</v>
      </c>
      <c r="C3303" s="602" t="s">
        <v>475</v>
      </c>
      <c r="D3303" s="602" t="s">
        <v>13</v>
      </c>
      <c r="E3303" s="603" t="s">
        <v>2932</v>
      </c>
      <c r="F3303" s="602">
        <v>2012</v>
      </c>
      <c r="G3303" s="604">
        <v>43813</v>
      </c>
      <c r="H3303" s="605">
        <v>43809</v>
      </c>
      <c r="I3303" s="606">
        <v>2068</v>
      </c>
    </row>
    <row r="3304" spans="1:9" ht="15.6" x14ac:dyDescent="0.3">
      <c r="A3304" s="607">
        <v>432735</v>
      </c>
      <c r="B3304" s="608">
        <v>425425</v>
      </c>
      <c r="C3304" s="608" t="s">
        <v>475</v>
      </c>
      <c r="D3304" s="608" t="s">
        <v>481</v>
      </c>
      <c r="E3304" s="609" t="s">
        <v>2933</v>
      </c>
      <c r="F3304" s="608">
        <v>113</v>
      </c>
      <c r="G3304" s="610">
        <v>43818</v>
      </c>
      <c r="H3304" s="611">
        <v>43812</v>
      </c>
      <c r="I3304" s="612">
        <v>113</v>
      </c>
    </row>
    <row r="3305" spans="1:9" ht="15.6" x14ac:dyDescent="0.3">
      <c r="A3305" s="607">
        <v>432735</v>
      </c>
      <c r="B3305" s="608">
        <v>425425</v>
      </c>
      <c r="C3305" s="608" t="s">
        <v>475</v>
      </c>
      <c r="D3305" s="608" t="s">
        <v>481</v>
      </c>
      <c r="E3305" s="88" t="s">
        <v>2934</v>
      </c>
      <c r="F3305" s="26">
        <v>105</v>
      </c>
      <c r="G3305" s="27">
        <v>43816</v>
      </c>
      <c r="H3305" s="611">
        <v>43815</v>
      </c>
      <c r="I3305" s="612">
        <v>105</v>
      </c>
    </row>
    <row r="3306" spans="1:9" ht="15.6" x14ac:dyDescent="0.3">
      <c r="A3306" s="607">
        <v>432735</v>
      </c>
      <c r="B3306" s="608">
        <v>425425</v>
      </c>
      <c r="C3306" s="608" t="s">
        <v>475</v>
      </c>
      <c r="D3306" s="608" t="s">
        <v>481</v>
      </c>
      <c r="E3306" s="609" t="s">
        <v>2935</v>
      </c>
      <c r="F3306" s="608">
        <v>272</v>
      </c>
      <c r="G3306" s="610">
        <v>43818</v>
      </c>
      <c r="H3306" s="611">
        <v>43812</v>
      </c>
      <c r="I3306" s="612">
        <v>278</v>
      </c>
    </row>
    <row r="3307" spans="1:9" ht="15.6" x14ac:dyDescent="0.3">
      <c r="A3307" s="607">
        <v>432735</v>
      </c>
      <c r="B3307" s="608">
        <v>425425</v>
      </c>
      <c r="C3307" s="608" t="s">
        <v>475</v>
      </c>
      <c r="D3307" s="608" t="s">
        <v>19</v>
      </c>
      <c r="E3307" s="609" t="s">
        <v>2936</v>
      </c>
      <c r="F3307" s="608">
        <v>94</v>
      </c>
      <c r="G3307" s="613">
        <v>43839</v>
      </c>
      <c r="H3307" s="611">
        <v>43839</v>
      </c>
      <c r="I3307" s="612">
        <v>94</v>
      </c>
    </row>
    <row r="3308" spans="1:9" ht="15.6" x14ac:dyDescent="0.3">
      <c r="A3308" s="607">
        <v>432735</v>
      </c>
      <c r="B3308" s="608">
        <v>425425</v>
      </c>
      <c r="C3308" s="608" t="s">
        <v>475</v>
      </c>
      <c r="D3308" s="608" t="s">
        <v>13</v>
      </c>
      <c r="E3308" s="609" t="s">
        <v>2937</v>
      </c>
      <c r="F3308" s="614">
        <v>258</v>
      </c>
      <c r="G3308" s="613">
        <v>43841</v>
      </c>
      <c r="H3308" s="615">
        <v>43837</v>
      </c>
      <c r="I3308" s="612">
        <v>265</v>
      </c>
    </row>
    <row r="3309" spans="1:9" ht="15.6" x14ac:dyDescent="0.3">
      <c r="A3309" s="607">
        <v>432735</v>
      </c>
      <c r="B3309" s="608">
        <v>425425</v>
      </c>
      <c r="C3309" s="608" t="s">
        <v>475</v>
      </c>
      <c r="D3309" s="608" t="s">
        <v>13</v>
      </c>
      <c r="E3309" s="609" t="s">
        <v>2938</v>
      </c>
      <c r="F3309" s="614">
        <v>579</v>
      </c>
      <c r="G3309" s="613">
        <v>43841</v>
      </c>
      <c r="H3309" s="615">
        <v>43837</v>
      </c>
      <c r="I3309" s="612">
        <v>597</v>
      </c>
    </row>
    <row r="3310" spans="1:9" ht="15.6" x14ac:dyDescent="0.3">
      <c r="A3310" s="607">
        <v>432735</v>
      </c>
      <c r="B3310" s="608">
        <v>425425</v>
      </c>
      <c r="C3310" s="608" t="s">
        <v>475</v>
      </c>
      <c r="D3310" s="608" t="s">
        <v>306</v>
      </c>
      <c r="E3310" s="609" t="s">
        <v>2939</v>
      </c>
      <c r="F3310" s="608">
        <v>178</v>
      </c>
      <c r="G3310" s="613">
        <v>43843</v>
      </c>
      <c r="H3310" s="611">
        <v>43841</v>
      </c>
      <c r="I3310" s="612">
        <v>178</v>
      </c>
    </row>
    <row r="3311" spans="1:9" ht="15.6" x14ac:dyDescent="0.3">
      <c r="A3311" s="607">
        <v>432735</v>
      </c>
      <c r="B3311" s="608">
        <v>425425</v>
      </c>
      <c r="C3311" s="608" t="s">
        <v>475</v>
      </c>
      <c r="D3311" s="608" t="s">
        <v>19</v>
      </c>
      <c r="E3311" s="616" t="s">
        <v>2940</v>
      </c>
      <c r="F3311" s="614">
        <v>10</v>
      </c>
      <c r="G3311" s="613">
        <v>43844</v>
      </c>
      <c r="H3311" s="611">
        <v>43850</v>
      </c>
      <c r="I3311" s="612">
        <v>10</v>
      </c>
    </row>
    <row r="3312" spans="1:9" ht="15.6" x14ac:dyDescent="0.3">
      <c r="A3312" s="607">
        <v>432735</v>
      </c>
      <c r="B3312" s="608">
        <v>425425</v>
      </c>
      <c r="C3312" s="608" t="s">
        <v>475</v>
      </c>
      <c r="D3312" s="608" t="s">
        <v>481</v>
      </c>
      <c r="E3312" s="609" t="s">
        <v>2941</v>
      </c>
      <c r="F3312" s="614">
        <v>100</v>
      </c>
      <c r="G3312" s="27">
        <v>43846</v>
      </c>
      <c r="H3312" s="611">
        <v>43840</v>
      </c>
      <c r="I3312" s="612">
        <v>100</v>
      </c>
    </row>
    <row r="3313" spans="1:9" ht="15.6" x14ac:dyDescent="0.3">
      <c r="A3313" s="607">
        <v>432735</v>
      </c>
      <c r="B3313" s="608">
        <v>425425</v>
      </c>
      <c r="C3313" s="608" t="s">
        <v>475</v>
      </c>
      <c r="D3313" s="608" t="s">
        <v>13</v>
      </c>
      <c r="E3313" s="609" t="s">
        <v>2942</v>
      </c>
      <c r="F3313" s="614">
        <v>272</v>
      </c>
      <c r="G3313" s="613">
        <v>43846</v>
      </c>
      <c r="H3313" s="611">
        <v>43840</v>
      </c>
      <c r="I3313" s="612">
        <v>279</v>
      </c>
    </row>
    <row r="3314" spans="1:9" ht="15.6" x14ac:dyDescent="0.3">
      <c r="A3314" s="607">
        <v>432735</v>
      </c>
      <c r="B3314" s="608">
        <v>425425</v>
      </c>
      <c r="C3314" s="608" t="s">
        <v>475</v>
      </c>
      <c r="D3314" s="608" t="s">
        <v>13</v>
      </c>
      <c r="E3314" s="609" t="s">
        <v>2943</v>
      </c>
      <c r="F3314" s="614">
        <v>225</v>
      </c>
      <c r="G3314" s="613">
        <v>43846</v>
      </c>
      <c r="H3314" s="611">
        <v>43840</v>
      </c>
      <c r="I3314" s="612">
        <v>230</v>
      </c>
    </row>
    <row r="3315" spans="1:9" ht="15.6" x14ac:dyDescent="0.3">
      <c r="A3315" s="607">
        <v>432735</v>
      </c>
      <c r="B3315" s="608">
        <v>425425</v>
      </c>
      <c r="C3315" s="608" t="s">
        <v>475</v>
      </c>
      <c r="D3315" s="608" t="s">
        <v>481</v>
      </c>
      <c r="E3315" s="609" t="s">
        <v>2944</v>
      </c>
      <c r="F3315" s="614">
        <v>140</v>
      </c>
      <c r="G3315" s="613">
        <v>43846</v>
      </c>
      <c r="H3315" s="611">
        <v>43840</v>
      </c>
      <c r="I3315" s="612">
        <v>142</v>
      </c>
    </row>
    <row r="3316" spans="1:9" ht="15.6" x14ac:dyDescent="0.3">
      <c r="A3316" s="607">
        <v>432735</v>
      </c>
      <c r="B3316" s="608">
        <v>425425</v>
      </c>
      <c r="C3316" s="608" t="s">
        <v>475</v>
      </c>
      <c r="D3316" s="608" t="s">
        <v>19</v>
      </c>
      <c r="E3316" s="616" t="s">
        <v>2945</v>
      </c>
      <c r="F3316" s="608">
        <v>124</v>
      </c>
      <c r="G3316" s="613">
        <v>43867</v>
      </c>
      <c r="H3316" s="611">
        <v>43858</v>
      </c>
      <c r="I3316" s="612">
        <v>124</v>
      </c>
    </row>
    <row r="3317" spans="1:9" ht="15.6" x14ac:dyDescent="0.3">
      <c r="A3317" s="607">
        <v>432735</v>
      </c>
      <c r="B3317" s="608">
        <v>425425</v>
      </c>
      <c r="C3317" s="608" t="s">
        <v>475</v>
      </c>
      <c r="D3317" s="608" t="s">
        <v>306</v>
      </c>
      <c r="E3317" s="609" t="s">
        <v>2946</v>
      </c>
      <c r="F3317" s="608">
        <v>238</v>
      </c>
      <c r="G3317" s="613">
        <v>43869</v>
      </c>
      <c r="H3317" s="611">
        <v>43867</v>
      </c>
      <c r="I3317" s="612">
        <v>238</v>
      </c>
    </row>
    <row r="3318" spans="1:9" ht="15.6" x14ac:dyDescent="0.3">
      <c r="A3318" s="607">
        <v>432735</v>
      </c>
      <c r="B3318" s="608">
        <v>425425</v>
      </c>
      <c r="C3318" s="608" t="s">
        <v>475</v>
      </c>
      <c r="D3318" s="608" t="s">
        <v>13</v>
      </c>
      <c r="E3318" s="609" t="s">
        <v>2947</v>
      </c>
      <c r="F3318" s="608">
        <v>255</v>
      </c>
      <c r="G3318" s="613">
        <v>43869</v>
      </c>
      <c r="H3318" s="611">
        <v>43865</v>
      </c>
      <c r="I3318" s="612">
        <v>264</v>
      </c>
    </row>
    <row r="3319" spans="1:9" ht="15.6" x14ac:dyDescent="0.3">
      <c r="A3319" s="607">
        <v>432735</v>
      </c>
      <c r="B3319" s="608">
        <v>425425</v>
      </c>
      <c r="C3319" s="608" t="s">
        <v>475</v>
      </c>
      <c r="D3319" s="608" t="s">
        <v>13</v>
      </c>
      <c r="E3319" s="609" t="s">
        <v>2948</v>
      </c>
      <c r="F3319" s="608">
        <v>728</v>
      </c>
      <c r="G3319" s="613">
        <v>43869</v>
      </c>
      <c r="H3319" s="611">
        <v>43865</v>
      </c>
      <c r="I3319" s="612">
        <v>734</v>
      </c>
    </row>
    <row r="3320" spans="1:9" ht="15.6" x14ac:dyDescent="0.3">
      <c r="A3320" s="607">
        <v>432735</v>
      </c>
      <c r="B3320" s="608">
        <v>425425</v>
      </c>
      <c r="C3320" s="608" t="s">
        <v>475</v>
      </c>
      <c r="D3320" s="608" t="s">
        <v>19</v>
      </c>
      <c r="E3320" s="609" t="s">
        <v>2949</v>
      </c>
      <c r="F3320" s="608">
        <v>10</v>
      </c>
      <c r="G3320" s="613">
        <v>43872</v>
      </c>
      <c r="H3320" s="611">
        <v>43865</v>
      </c>
      <c r="I3320" s="612">
        <v>10</v>
      </c>
    </row>
    <row r="3321" spans="1:9" ht="15.6" x14ac:dyDescent="0.3">
      <c r="A3321" s="607">
        <v>432735</v>
      </c>
      <c r="B3321" s="608">
        <v>425425</v>
      </c>
      <c r="C3321" s="608" t="s">
        <v>475</v>
      </c>
      <c r="D3321" s="608" t="s">
        <v>481</v>
      </c>
      <c r="E3321" s="609" t="s">
        <v>2950</v>
      </c>
      <c r="F3321" s="608">
        <v>127</v>
      </c>
      <c r="G3321" s="27">
        <v>43874</v>
      </c>
      <c r="H3321" s="611">
        <v>43868</v>
      </c>
      <c r="I3321" s="612">
        <v>132</v>
      </c>
    </row>
    <row r="3322" spans="1:9" ht="15.6" x14ac:dyDescent="0.3">
      <c r="A3322" s="607">
        <v>432735</v>
      </c>
      <c r="B3322" s="608">
        <v>425425</v>
      </c>
      <c r="C3322" s="608" t="s">
        <v>475</v>
      </c>
      <c r="D3322" s="24" t="s">
        <v>306</v>
      </c>
      <c r="E3322" s="338" t="s">
        <v>2951</v>
      </c>
      <c r="F3322" s="608">
        <v>60</v>
      </c>
      <c r="G3322" s="27">
        <v>43808</v>
      </c>
      <c r="H3322" s="611">
        <v>43802</v>
      </c>
      <c r="I3322" s="612">
        <v>60</v>
      </c>
    </row>
    <row r="3323" spans="1:9" ht="15.6" x14ac:dyDescent="0.3">
      <c r="A3323" s="607">
        <v>432735</v>
      </c>
      <c r="B3323" s="608">
        <v>431090</v>
      </c>
      <c r="C3323" s="608" t="s">
        <v>503</v>
      </c>
      <c r="D3323" s="608" t="s">
        <v>13</v>
      </c>
      <c r="E3323" s="609" t="s">
        <v>2952</v>
      </c>
      <c r="F3323" s="608">
        <v>19</v>
      </c>
      <c r="G3323" s="61">
        <v>43813</v>
      </c>
      <c r="H3323" s="611">
        <v>43809</v>
      </c>
      <c r="I3323" s="612">
        <v>19</v>
      </c>
    </row>
    <row r="3324" spans="1:9" ht="15.6" x14ac:dyDescent="0.3">
      <c r="A3324" s="607">
        <v>432735</v>
      </c>
      <c r="B3324" s="608">
        <v>431090</v>
      </c>
      <c r="C3324" s="608" t="s">
        <v>503</v>
      </c>
      <c r="D3324" s="608" t="s">
        <v>13</v>
      </c>
      <c r="E3324" s="609" t="s">
        <v>2953</v>
      </c>
      <c r="F3324" s="608">
        <v>34</v>
      </c>
      <c r="G3324" s="61">
        <v>43818</v>
      </c>
      <c r="H3324" s="611">
        <v>43812</v>
      </c>
      <c r="I3324" s="612">
        <v>34</v>
      </c>
    </row>
    <row r="3325" spans="1:9" ht="15.6" x14ac:dyDescent="0.3">
      <c r="A3325" s="607">
        <v>432735</v>
      </c>
      <c r="B3325" s="608">
        <v>431090</v>
      </c>
      <c r="C3325" s="608" t="s">
        <v>503</v>
      </c>
      <c r="D3325" s="608" t="s">
        <v>13</v>
      </c>
      <c r="E3325" s="609" t="s">
        <v>2954</v>
      </c>
      <c r="F3325" s="608">
        <v>17</v>
      </c>
      <c r="G3325" s="61">
        <v>43818</v>
      </c>
      <c r="H3325" s="611">
        <v>43812</v>
      </c>
      <c r="I3325" s="612">
        <v>17</v>
      </c>
    </row>
    <row r="3326" spans="1:9" ht="15.6" x14ac:dyDescent="0.3">
      <c r="A3326" s="607">
        <v>432735</v>
      </c>
      <c r="B3326" s="608">
        <v>431090</v>
      </c>
      <c r="C3326" s="608" t="s">
        <v>503</v>
      </c>
      <c r="D3326" s="608" t="s">
        <v>481</v>
      </c>
      <c r="E3326" s="609" t="s">
        <v>2955</v>
      </c>
      <c r="F3326" s="608">
        <v>66</v>
      </c>
      <c r="G3326" s="610">
        <v>43818</v>
      </c>
      <c r="H3326" s="611">
        <v>43812</v>
      </c>
      <c r="I3326" s="612">
        <v>66</v>
      </c>
    </row>
    <row r="3327" spans="1:9" ht="15.6" x14ac:dyDescent="0.3">
      <c r="A3327" s="607">
        <v>432735</v>
      </c>
      <c r="B3327" s="608">
        <v>431090</v>
      </c>
      <c r="C3327" s="608" t="s">
        <v>503</v>
      </c>
      <c r="D3327" s="608" t="s">
        <v>13</v>
      </c>
      <c r="E3327" s="542" t="s">
        <v>2956</v>
      </c>
      <c r="F3327" s="24">
        <v>8</v>
      </c>
      <c r="G3327" s="27">
        <v>43841</v>
      </c>
      <c r="H3327" s="611">
        <v>43837</v>
      </c>
      <c r="I3327" s="612">
        <v>8</v>
      </c>
    </row>
    <row r="3328" spans="1:9" ht="15.6" x14ac:dyDescent="0.3">
      <c r="A3328" s="607">
        <v>432735</v>
      </c>
      <c r="B3328" s="608">
        <v>431090</v>
      </c>
      <c r="C3328" s="608" t="s">
        <v>503</v>
      </c>
      <c r="D3328" s="608" t="s">
        <v>13</v>
      </c>
      <c r="E3328" s="542" t="s">
        <v>2957</v>
      </c>
      <c r="F3328" s="24">
        <v>25</v>
      </c>
      <c r="G3328" s="27">
        <v>43846</v>
      </c>
      <c r="H3328" s="611">
        <v>43840</v>
      </c>
      <c r="I3328" s="612">
        <v>25</v>
      </c>
    </row>
    <row r="3329" spans="1:9" ht="15.6" x14ac:dyDescent="0.3">
      <c r="A3329" s="607">
        <v>432735</v>
      </c>
      <c r="B3329" s="608">
        <v>431090</v>
      </c>
      <c r="C3329" s="608" t="s">
        <v>503</v>
      </c>
      <c r="D3329" s="608" t="s">
        <v>13</v>
      </c>
      <c r="E3329" s="542" t="s">
        <v>2958</v>
      </c>
      <c r="F3329" s="24">
        <v>17</v>
      </c>
      <c r="G3329" s="27">
        <v>43846</v>
      </c>
      <c r="H3329" s="611">
        <v>43840</v>
      </c>
      <c r="I3329" s="612">
        <v>17</v>
      </c>
    </row>
    <row r="3330" spans="1:9" ht="15.6" x14ac:dyDescent="0.3">
      <c r="A3330" s="607">
        <v>432735</v>
      </c>
      <c r="B3330" s="608">
        <v>431090</v>
      </c>
      <c r="C3330" s="608" t="s">
        <v>503</v>
      </c>
      <c r="D3330" s="608" t="s">
        <v>481</v>
      </c>
      <c r="E3330" s="609" t="s">
        <v>2959</v>
      </c>
      <c r="F3330" s="608">
        <v>28</v>
      </c>
      <c r="G3330" s="613">
        <v>43846</v>
      </c>
      <c r="H3330" s="611">
        <v>43840</v>
      </c>
      <c r="I3330" s="612">
        <v>28</v>
      </c>
    </row>
    <row r="3331" spans="1:9" ht="15.6" x14ac:dyDescent="0.3">
      <c r="A3331" s="607">
        <v>432735</v>
      </c>
      <c r="B3331" s="608">
        <v>431090</v>
      </c>
      <c r="C3331" s="608" t="s">
        <v>503</v>
      </c>
      <c r="D3331" s="608" t="s">
        <v>13</v>
      </c>
      <c r="E3331" s="609" t="s">
        <v>2960</v>
      </c>
      <c r="F3331" s="608">
        <v>50</v>
      </c>
      <c r="G3331" s="613">
        <v>43869</v>
      </c>
      <c r="H3331" s="611">
        <v>43865</v>
      </c>
      <c r="I3331" s="612">
        <v>52</v>
      </c>
    </row>
    <row r="3332" spans="1:9" ht="15.6" x14ac:dyDescent="0.3">
      <c r="A3332" s="607">
        <v>432735</v>
      </c>
      <c r="B3332" s="608">
        <v>431090</v>
      </c>
      <c r="C3332" s="608" t="s">
        <v>503</v>
      </c>
      <c r="D3332" s="24" t="s">
        <v>306</v>
      </c>
      <c r="E3332" s="318">
        <v>1547706</v>
      </c>
      <c r="F3332" s="24">
        <v>100</v>
      </c>
      <c r="G3332" s="27">
        <v>43808</v>
      </c>
      <c r="H3332" s="611">
        <v>43802</v>
      </c>
      <c r="I3332" s="612">
        <v>100</v>
      </c>
    </row>
    <row r="3333" spans="1:9" ht="16.2" thickBot="1" x14ac:dyDescent="0.35">
      <c r="A3333" s="607">
        <v>432735</v>
      </c>
      <c r="B3333" s="608">
        <v>431090</v>
      </c>
      <c r="C3333" s="608" t="s">
        <v>503</v>
      </c>
      <c r="D3333" s="24" t="s">
        <v>13</v>
      </c>
      <c r="E3333" s="201" t="s">
        <v>2961</v>
      </c>
      <c r="F3333" s="608">
        <v>76</v>
      </c>
      <c r="G3333" s="27">
        <v>43792</v>
      </c>
      <c r="H3333" s="611">
        <v>43788</v>
      </c>
      <c r="I3333" s="612">
        <v>77</v>
      </c>
    </row>
    <row r="3334" spans="1:9" ht="15.6" x14ac:dyDescent="0.3">
      <c r="A3334" s="617">
        <v>432735</v>
      </c>
      <c r="B3334" s="618">
        <v>549031</v>
      </c>
      <c r="C3334" s="619" t="s">
        <v>503</v>
      </c>
      <c r="D3334" s="619" t="s">
        <v>13</v>
      </c>
      <c r="E3334" s="620" t="s">
        <v>2962</v>
      </c>
      <c r="F3334" s="619">
        <v>132</v>
      </c>
      <c r="G3334" s="27">
        <v>43820</v>
      </c>
      <c r="H3334" s="621">
        <v>43858</v>
      </c>
      <c r="I3334" s="606">
        <v>132</v>
      </c>
    </row>
    <row r="3335" spans="1:9" ht="15.6" x14ac:dyDescent="0.3">
      <c r="A3335" s="607">
        <v>432735</v>
      </c>
      <c r="B3335" s="608">
        <v>549031</v>
      </c>
      <c r="C3335" s="608" t="s">
        <v>503</v>
      </c>
      <c r="D3335" s="608" t="s">
        <v>13</v>
      </c>
      <c r="E3335" s="318" t="s">
        <v>2963</v>
      </c>
      <c r="F3335" s="24">
        <v>12</v>
      </c>
      <c r="G3335" s="27">
        <v>43820</v>
      </c>
      <c r="H3335" s="622">
        <v>43858</v>
      </c>
      <c r="I3335" s="612">
        <v>12</v>
      </c>
    </row>
    <row r="3336" spans="1:9" ht="15.6" x14ac:dyDescent="0.3">
      <c r="A3336" s="607">
        <v>432735</v>
      </c>
      <c r="B3336" s="608">
        <v>549031</v>
      </c>
      <c r="C3336" s="608" t="s">
        <v>503</v>
      </c>
      <c r="D3336" s="608" t="s">
        <v>13</v>
      </c>
      <c r="E3336" s="318" t="s">
        <v>2964</v>
      </c>
      <c r="F3336" s="24">
        <v>31</v>
      </c>
      <c r="G3336" s="27">
        <v>43825</v>
      </c>
      <c r="H3336" s="611">
        <v>43852</v>
      </c>
      <c r="I3336" s="612">
        <v>31</v>
      </c>
    </row>
    <row r="3337" spans="1:9" ht="15.6" x14ac:dyDescent="0.3">
      <c r="A3337" s="607">
        <v>432735</v>
      </c>
      <c r="B3337" s="608">
        <v>549031</v>
      </c>
      <c r="C3337" s="608" t="s">
        <v>503</v>
      </c>
      <c r="D3337" s="608" t="s">
        <v>13</v>
      </c>
      <c r="E3337" s="318" t="s">
        <v>2965</v>
      </c>
      <c r="F3337" s="24">
        <v>48</v>
      </c>
      <c r="G3337" s="27">
        <v>43825</v>
      </c>
      <c r="H3337" s="611">
        <v>43853</v>
      </c>
      <c r="I3337" s="612">
        <v>48</v>
      </c>
    </row>
    <row r="3338" spans="1:9" ht="15.6" x14ac:dyDescent="0.3">
      <c r="A3338" s="607">
        <v>432735</v>
      </c>
      <c r="B3338" s="608">
        <v>549031</v>
      </c>
      <c r="C3338" s="608" t="s">
        <v>503</v>
      </c>
      <c r="D3338" s="608" t="s">
        <v>481</v>
      </c>
      <c r="E3338" s="201" t="s">
        <v>2966</v>
      </c>
      <c r="F3338" s="608">
        <v>50</v>
      </c>
      <c r="G3338" s="27">
        <v>43825</v>
      </c>
      <c r="H3338" s="611">
        <v>43852</v>
      </c>
      <c r="I3338" s="612">
        <v>50</v>
      </c>
    </row>
    <row r="3339" spans="1:9" ht="15.6" x14ac:dyDescent="0.3">
      <c r="A3339" s="607">
        <v>432735</v>
      </c>
      <c r="B3339" s="608">
        <v>549031</v>
      </c>
      <c r="C3339" s="608" t="s">
        <v>503</v>
      </c>
      <c r="D3339" s="608" t="s">
        <v>481</v>
      </c>
      <c r="E3339" s="201" t="s">
        <v>2967</v>
      </c>
      <c r="F3339" s="608">
        <v>50</v>
      </c>
      <c r="G3339" s="27">
        <v>43825</v>
      </c>
      <c r="H3339" s="611">
        <v>43852</v>
      </c>
      <c r="I3339" s="612">
        <v>50</v>
      </c>
    </row>
    <row r="3340" spans="1:9" ht="15.6" x14ac:dyDescent="0.3">
      <c r="A3340" s="607">
        <v>432735</v>
      </c>
      <c r="B3340" s="608">
        <v>550156</v>
      </c>
      <c r="C3340" s="608" t="s">
        <v>475</v>
      </c>
      <c r="D3340" s="608" t="s">
        <v>13</v>
      </c>
      <c r="E3340" s="616" t="s">
        <v>2968</v>
      </c>
      <c r="F3340" s="608">
        <v>647</v>
      </c>
      <c r="G3340" s="613">
        <v>43820</v>
      </c>
      <c r="H3340" s="622">
        <v>43858</v>
      </c>
      <c r="I3340" s="612">
        <v>647</v>
      </c>
    </row>
    <row r="3341" spans="1:9" ht="15.6" x14ac:dyDescent="0.3">
      <c r="A3341" s="607">
        <v>432735</v>
      </c>
      <c r="B3341" s="608">
        <v>550156</v>
      </c>
      <c r="C3341" s="608" t="s">
        <v>475</v>
      </c>
      <c r="D3341" s="608" t="s">
        <v>13</v>
      </c>
      <c r="E3341" s="616" t="s">
        <v>2969</v>
      </c>
      <c r="F3341" s="608">
        <v>967</v>
      </c>
      <c r="G3341" s="613">
        <v>43820</v>
      </c>
      <c r="H3341" s="622">
        <v>43858</v>
      </c>
      <c r="I3341" s="612">
        <v>967</v>
      </c>
    </row>
    <row r="3342" spans="1:9" ht="15.6" x14ac:dyDescent="0.3">
      <c r="A3342" s="623">
        <v>432735</v>
      </c>
      <c r="B3342" s="624">
        <v>550156</v>
      </c>
      <c r="C3342" s="624" t="s">
        <v>475</v>
      </c>
      <c r="D3342" s="624" t="s">
        <v>306</v>
      </c>
      <c r="E3342" s="625" t="s">
        <v>2970</v>
      </c>
      <c r="F3342" s="626">
        <v>398</v>
      </c>
      <c r="G3342" s="627">
        <v>43822</v>
      </c>
      <c r="H3342" s="628">
        <v>43843</v>
      </c>
      <c r="I3342" s="629">
        <v>398</v>
      </c>
    </row>
    <row r="3343" spans="1:9" ht="15.6" x14ac:dyDescent="0.3">
      <c r="A3343" s="623">
        <v>432735</v>
      </c>
      <c r="B3343" s="624">
        <v>550156</v>
      </c>
      <c r="C3343" s="624" t="s">
        <v>475</v>
      </c>
      <c r="D3343" s="624" t="s">
        <v>19</v>
      </c>
      <c r="E3343" s="625" t="s">
        <v>2971</v>
      </c>
      <c r="F3343" s="624">
        <v>74</v>
      </c>
      <c r="G3343" s="627">
        <v>43822</v>
      </c>
      <c r="H3343" s="628">
        <v>43843</v>
      </c>
      <c r="I3343" s="629">
        <v>74</v>
      </c>
    </row>
    <row r="3344" spans="1:9" ht="15.6" x14ac:dyDescent="0.3">
      <c r="A3344" s="607">
        <v>432735</v>
      </c>
      <c r="B3344" s="608">
        <v>550156</v>
      </c>
      <c r="C3344" s="608" t="s">
        <v>475</v>
      </c>
      <c r="D3344" s="608" t="s">
        <v>19</v>
      </c>
      <c r="E3344" s="616" t="s">
        <v>2972</v>
      </c>
      <c r="F3344" s="608">
        <v>10</v>
      </c>
      <c r="G3344" s="613">
        <v>43823</v>
      </c>
      <c r="H3344" s="611">
        <v>43827</v>
      </c>
      <c r="I3344" s="612">
        <v>10</v>
      </c>
    </row>
    <row r="3345" spans="1:9" ht="15.6" x14ac:dyDescent="0.3">
      <c r="A3345" s="607">
        <v>432735</v>
      </c>
      <c r="B3345" s="608">
        <v>550156</v>
      </c>
      <c r="C3345" s="608" t="s">
        <v>475</v>
      </c>
      <c r="D3345" s="608" t="s">
        <v>481</v>
      </c>
      <c r="E3345" s="318" t="s">
        <v>2973</v>
      </c>
      <c r="F3345" s="608">
        <v>87</v>
      </c>
      <c r="G3345" s="27">
        <v>43825</v>
      </c>
      <c r="H3345" s="611">
        <v>43852</v>
      </c>
      <c r="I3345" s="612">
        <v>87</v>
      </c>
    </row>
    <row r="3346" spans="1:9" ht="15.6" x14ac:dyDescent="0.3">
      <c r="A3346" s="607">
        <v>432735</v>
      </c>
      <c r="B3346" s="608">
        <v>550156</v>
      </c>
      <c r="C3346" s="608" t="s">
        <v>475</v>
      </c>
      <c r="D3346" s="608" t="s">
        <v>481</v>
      </c>
      <c r="E3346" s="616" t="s">
        <v>2974</v>
      </c>
      <c r="F3346" s="608">
        <v>276</v>
      </c>
      <c r="G3346" s="613">
        <v>43825</v>
      </c>
      <c r="H3346" s="611">
        <v>43852</v>
      </c>
      <c r="I3346" s="612">
        <v>276</v>
      </c>
    </row>
    <row r="3347" spans="1:9" ht="15.6" x14ac:dyDescent="0.3">
      <c r="A3347" s="607">
        <v>432735</v>
      </c>
      <c r="B3347" s="608">
        <v>550156</v>
      </c>
      <c r="C3347" s="608" t="s">
        <v>475</v>
      </c>
      <c r="D3347" s="608" t="s">
        <v>13</v>
      </c>
      <c r="E3347" s="616" t="s">
        <v>2975</v>
      </c>
      <c r="F3347" s="608">
        <v>1003</v>
      </c>
      <c r="G3347" s="613">
        <v>43825</v>
      </c>
      <c r="H3347" s="611">
        <v>43852</v>
      </c>
      <c r="I3347" s="612">
        <v>1003</v>
      </c>
    </row>
    <row r="3348" spans="1:9" ht="15.6" x14ac:dyDescent="0.3">
      <c r="A3348" s="607">
        <v>432735</v>
      </c>
      <c r="B3348" s="608">
        <v>550156</v>
      </c>
      <c r="C3348" s="608" t="s">
        <v>475</v>
      </c>
      <c r="D3348" s="608" t="s">
        <v>13</v>
      </c>
      <c r="E3348" s="616" t="s">
        <v>2976</v>
      </c>
      <c r="F3348" s="608">
        <v>660</v>
      </c>
      <c r="G3348" s="613">
        <v>43825</v>
      </c>
      <c r="H3348" s="611">
        <v>43853</v>
      </c>
      <c r="I3348" s="612">
        <v>660</v>
      </c>
    </row>
    <row r="3349" spans="1:9" ht="15.6" x14ac:dyDescent="0.3">
      <c r="A3349" s="607">
        <v>432735</v>
      </c>
      <c r="B3349" s="608">
        <v>550156</v>
      </c>
      <c r="C3349" s="608" t="s">
        <v>475</v>
      </c>
      <c r="D3349" s="608" t="s">
        <v>306</v>
      </c>
      <c r="E3349" s="616" t="s">
        <v>2977</v>
      </c>
      <c r="F3349" s="608">
        <v>20</v>
      </c>
      <c r="G3349" s="613">
        <v>43843</v>
      </c>
      <c r="H3349" s="611">
        <v>43837</v>
      </c>
      <c r="I3349" s="612">
        <v>20</v>
      </c>
    </row>
    <row r="3350" spans="1:9" ht="15.6" x14ac:dyDescent="0.3">
      <c r="A3350" s="623">
        <v>432735</v>
      </c>
      <c r="B3350" s="624">
        <v>550156</v>
      </c>
      <c r="C3350" s="624" t="s">
        <v>475</v>
      </c>
      <c r="D3350" s="624" t="s">
        <v>13</v>
      </c>
      <c r="E3350" s="625" t="s">
        <v>2978</v>
      </c>
      <c r="F3350" s="624">
        <v>150</v>
      </c>
      <c r="G3350" s="627">
        <v>43848</v>
      </c>
      <c r="H3350" s="628">
        <v>43844</v>
      </c>
      <c r="I3350" s="629">
        <v>150</v>
      </c>
    </row>
    <row r="3351" spans="1:9" ht="16.2" thickBot="1" x14ac:dyDescent="0.35">
      <c r="A3351" s="607">
        <v>432735</v>
      </c>
      <c r="B3351" s="608">
        <v>550156</v>
      </c>
      <c r="C3351" s="608" t="s">
        <v>475</v>
      </c>
      <c r="D3351" s="630" t="s">
        <v>19</v>
      </c>
      <c r="E3351" s="631">
        <v>1543742</v>
      </c>
      <c r="F3351" s="632">
        <v>71</v>
      </c>
      <c r="G3351" s="633">
        <v>43818</v>
      </c>
      <c r="H3351" s="611">
        <v>43820</v>
      </c>
      <c r="I3351" s="612">
        <v>71</v>
      </c>
    </row>
    <row r="3352" spans="1:9" ht="15.6" x14ac:dyDescent="0.3">
      <c r="A3352" s="617">
        <v>432735</v>
      </c>
      <c r="B3352" s="618">
        <v>550187</v>
      </c>
      <c r="C3352" s="619" t="s">
        <v>475</v>
      </c>
      <c r="D3352" s="619" t="s">
        <v>13</v>
      </c>
      <c r="E3352" s="634" t="s">
        <v>2979</v>
      </c>
      <c r="F3352" s="619">
        <v>496</v>
      </c>
      <c r="G3352" s="635">
        <v>43820</v>
      </c>
      <c r="H3352" s="611">
        <v>43869</v>
      </c>
      <c r="I3352" s="606">
        <v>512</v>
      </c>
    </row>
    <row r="3353" spans="1:9" ht="15.6" x14ac:dyDescent="0.3">
      <c r="A3353" s="607">
        <v>432735</v>
      </c>
      <c r="B3353" s="608">
        <v>550187</v>
      </c>
      <c r="C3353" s="608" t="s">
        <v>475</v>
      </c>
      <c r="D3353" s="608" t="s">
        <v>13</v>
      </c>
      <c r="E3353" s="609" t="s">
        <v>2980</v>
      </c>
      <c r="F3353" s="608">
        <v>382</v>
      </c>
      <c r="G3353" s="613">
        <v>43820</v>
      </c>
      <c r="H3353" s="611">
        <v>43869</v>
      </c>
      <c r="I3353" s="612">
        <v>391</v>
      </c>
    </row>
    <row r="3354" spans="1:9" ht="15.6" x14ac:dyDescent="0.3">
      <c r="A3354" s="607">
        <v>432735</v>
      </c>
      <c r="B3354" s="608">
        <v>550187</v>
      </c>
      <c r="C3354" s="608" t="s">
        <v>475</v>
      </c>
      <c r="D3354" s="608" t="s">
        <v>306</v>
      </c>
      <c r="E3354" s="616" t="s">
        <v>2981</v>
      </c>
      <c r="F3354" s="608">
        <v>36</v>
      </c>
      <c r="G3354" s="613">
        <v>43822</v>
      </c>
      <c r="H3354" s="611">
        <v>43869</v>
      </c>
      <c r="I3354" s="612">
        <v>36</v>
      </c>
    </row>
    <row r="3355" spans="1:9" ht="15.6" x14ac:dyDescent="0.3">
      <c r="A3355" s="607">
        <v>432735</v>
      </c>
      <c r="B3355" s="608">
        <v>550187</v>
      </c>
      <c r="C3355" s="608" t="s">
        <v>475</v>
      </c>
      <c r="D3355" s="608" t="s">
        <v>19</v>
      </c>
      <c r="E3355" s="616" t="s">
        <v>2982</v>
      </c>
      <c r="F3355" s="608">
        <v>88</v>
      </c>
      <c r="G3355" s="613">
        <v>43822</v>
      </c>
      <c r="H3355" s="611">
        <v>43869</v>
      </c>
      <c r="I3355" s="612">
        <v>88</v>
      </c>
    </row>
    <row r="3356" spans="1:9" ht="15.6" x14ac:dyDescent="0.3">
      <c r="A3356" s="607">
        <v>432735</v>
      </c>
      <c r="B3356" s="608">
        <v>550187</v>
      </c>
      <c r="C3356" s="608" t="s">
        <v>475</v>
      </c>
      <c r="D3356" s="608" t="s">
        <v>19</v>
      </c>
      <c r="E3356" s="616" t="s">
        <v>2983</v>
      </c>
      <c r="F3356" s="608">
        <v>10</v>
      </c>
      <c r="G3356" s="613">
        <v>43823</v>
      </c>
      <c r="H3356" s="611">
        <v>43869</v>
      </c>
      <c r="I3356" s="612">
        <v>10</v>
      </c>
    </row>
    <row r="3357" spans="1:9" ht="15.6" x14ac:dyDescent="0.3">
      <c r="A3357" s="607">
        <v>432735</v>
      </c>
      <c r="B3357" s="608">
        <v>550187</v>
      </c>
      <c r="C3357" s="608" t="s">
        <v>475</v>
      </c>
      <c r="D3357" s="608" t="s">
        <v>481</v>
      </c>
      <c r="E3357" s="609" t="s">
        <v>2984</v>
      </c>
      <c r="F3357" s="608">
        <v>120</v>
      </c>
      <c r="G3357" s="613">
        <v>43825</v>
      </c>
      <c r="H3357" s="611">
        <v>43869</v>
      </c>
      <c r="I3357" s="612">
        <v>120</v>
      </c>
    </row>
    <row r="3358" spans="1:9" ht="15.6" x14ac:dyDescent="0.3">
      <c r="A3358" s="607">
        <v>432735</v>
      </c>
      <c r="B3358" s="608">
        <v>550187</v>
      </c>
      <c r="C3358" s="608" t="s">
        <v>475</v>
      </c>
      <c r="D3358" s="608" t="s">
        <v>13</v>
      </c>
      <c r="E3358" s="609" t="s">
        <v>2985</v>
      </c>
      <c r="F3358" s="608">
        <v>513</v>
      </c>
      <c r="G3358" s="613">
        <v>43825</v>
      </c>
      <c r="H3358" s="611">
        <v>43869</v>
      </c>
      <c r="I3358" s="612">
        <v>530</v>
      </c>
    </row>
    <row r="3359" spans="1:9" ht="15.6" x14ac:dyDescent="0.3">
      <c r="A3359" s="607">
        <v>432735</v>
      </c>
      <c r="B3359" s="608">
        <v>550187</v>
      </c>
      <c r="C3359" s="608" t="s">
        <v>475</v>
      </c>
      <c r="D3359" s="608" t="s">
        <v>13</v>
      </c>
      <c r="E3359" s="609" t="s">
        <v>2986</v>
      </c>
      <c r="F3359" s="608">
        <v>328</v>
      </c>
      <c r="G3359" s="613">
        <v>43825</v>
      </c>
      <c r="H3359" s="611">
        <v>43869</v>
      </c>
      <c r="I3359" s="612">
        <v>336</v>
      </c>
    </row>
    <row r="3360" spans="1:9" ht="15.6" x14ac:dyDescent="0.3">
      <c r="A3360" s="607">
        <v>432735</v>
      </c>
      <c r="B3360" s="608">
        <v>550187</v>
      </c>
      <c r="C3360" s="608" t="s">
        <v>475</v>
      </c>
      <c r="D3360" s="608" t="s">
        <v>481</v>
      </c>
      <c r="E3360" s="338" t="s">
        <v>2987</v>
      </c>
      <c r="F3360" s="608">
        <v>50</v>
      </c>
      <c r="G3360" s="27">
        <v>43825</v>
      </c>
      <c r="H3360" s="611">
        <v>43869</v>
      </c>
      <c r="I3360" s="612">
        <v>52</v>
      </c>
    </row>
    <row r="3361" spans="1:9" ht="15.6" x14ac:dyDescent="0.3">
      <c r="A3361" s="607">
        <v>432735</v>
      </c>
      <c r="B3361" s="608">
        <v>550187</v>
      </c>
      <c r="C3361" s="608" t="s">
        <v>475</v>
      </c>
      <c r="D3361" s="608" t="s">
        <v>306</v>
      </c>
      <c r="E3361" s="616" t="s">
        <v>2988</v>
      </c>
      <c r="F3361" s="608">
        <v>20</v>
      </c>
      <c r="G3361" s="613">
        <v>43843</v>
      </c>
      <c r="H3361" s="611">
        <v>43861</v>
      </c>
      <c r="I3361" s="612">
        <v>20</v>
      </c>
    </row>
    <row r="3362" spans="1:9" ht="15.6" x14ac:dyDescent="0.3">
      <c r="A3362" s="607">
        <v>432735</v>
      </c>
      <c r="B3362" s="608">
        <v>550187</v>
      </c>
      <c r="C3362" s="608" t="s">
        <v>475</v>
      </c>
      <c r="D3362" s="24" t="s">
        <v>19</v>
      </c>
      <c r="E3362" s="318">
        <v>1543744</v>
      </c>
      <c r="F3362" s="632">
        <v>35</v>
      </c>
      <c r="G3362" s="61">
        <v>43818</v>
      </c>
      <c r="H3362" s="611">
        <v>43869</v>
      </c>
      <c r="I3362" s="612">
        <v>35</v>
      </c>
    </row>
    <row r="3363" spans="1:9" ht="15.6" x14ac:dyDescent="0.3">
      <c r="A3363" s="607">
        <v>432735</v>
      </c>
      <c r="B3363" s="608">
        <v>555489</v>
      </c>
      <c r="C3363" s="608" t="s">
        <v>503</v>
      </c>
      <c r="D3363" s="608" t="s">
        <v>13</v>
      </c>
      <c r="E3363" s="318" t="s">
        <v>2989</v>
      </c>
      <c r="F3363" s="608">
        <v>50</v>
      </c>
      <c r="G3363" s="27">
        <v>43820</v>
      </c>
      <c r="H3363" s="611">
        <v>43869</v>
      </c>
      <c r="I3363" s="612">
        <v>52</v>
      </c>
    </row>
    <row r="3364" spans="1:9" ht="16.2" thickBot="1" x14ac:dyDescent="0.35">
      <c r="A3364" s="607">
        <v>432735</v>
      </c>
      <c r="B3364" s="608">
        <v>555489</v>
      </c>
      <c r="C3364" s="608" t="s">
        <v>503</v>
      </c>
      <c r="D3364" s="608" t="s">
        <v>481</v>
      </c>
      <c r="E3364" s="318" t="s">
        <v>2990</v>
      </c>
      <c r="F3364" s="608">
        <v>50</v>
      </c>
      <c r="G3364" s="27">
        <v>43825</v>
      </c>
      <c r="H3364" s="611">
        <v>43869</v>
      </c>
      <c r="I3364" s="612">
        <v>52</v>
      </c>
    </row>
    <row r="3365" spans="1:9" ht="15.6" x14ac:dyDescent="0.3">
      <c r="A3365" s="617">
        <v>432735</v>
      </c>
      <c r="B3365" s="618">
        <v>563945</v>
      </c>
      <c r="C3365" s="619" t="s">
        <v>475</v>
      </c>
      <c r="D3365" s="619" t="s">
        <v>13</v>
      </c>
      <c r="E3365" s="636" t="s">
        <v>2991</v>
      </c>
      <c r="F3365" s="619">
        <v>748</v>
      </c>
      <c r="G3365" s="635">
        <v>43785</v>
      </c>
      <c r="H3365" s="637">
        <v>43822</v>
      </c>
      <c r="I3365" s="606">
        <v>728</v>
      </c>
    </row>
    <row r="3366" spans="1:9" ht="15.6" x14ac:dyDescent="0.3">
      <c r="A3366" s="607">
        <v>432735</v>
      </c>
      <c r="B3366" s="608">
        <v>563945</v>
      </c>
      <c r="C3366" s="608" t="s">
        <v>475</v>
      </c>
      <c r="D3366" s="608" t="s">
        <v>13</v>
      </c>
      <c r="E3366" s="638" t="s">
        <v>2992</v>
      </c>
      <c r="F3366" s="608">
        <v>550</v>
      </c>
      <c r="G3366" s="613">
        <v>43785</v>
      </c>
      <c r="H3366" s="611">
        <v>43822</v>
      </c>
      <c r="I3366" s="612">
        <v>536</v>
      </c>
    </row>
    <row r="3367" spans="1:9" ht="15.6" x14ac:dyDescent="0.3">
      <c r="A3367" s="607">
        <v>432735</v>
      </c>
      <c r="B3367" s="608">
        <v>563945</v>
      </c>
      <c r="C3367" s="608" t="s">
        <v>475</v>
      </c>
      <c r="D3367" s="608" t="s">
        <v>481</v>
      </c>
      <c r="E3367" s="638" t="s">
        <v>2993</v>
      </c>
      <c r="F3367" s="608">
        <v>117</v>
      </c>
      <c r="G3367" s="613">
        <v>43790</v>
      </c>
      <c r="H3367" s="611">
        <v>43784</v>
      </c>
      <c r="I3367" s="639">
        <v>117</v>
      </c>
    </row>
    <row r="3368" spans="1:9" ht="15.6" x14ac:dyDescent="0.3">
      <c r="A3368" s="607">
        <v>432735</v>
      </c>
      <c r="B3368" s="608">
        <v>563945</v>
      </c>
      <c r="C3368" s="608" t="s">
        <v>475</v>
      </c>
      <c r="D3368" s="608" t="s">
        <v>481</v>
      </c>
      <c r="E3368" s="638" t="s">
        <v>2994</v>
      </c>
      <c r="F3368" s="608">
        <v>125</v>
      </c>
      <c r="G3368" s="613">
        <v>43790</v>
      </c>
      <c r="H3368" s="611">
        <v>43784</v>
      </c>
      <c r="I3368" s="639">
        <v>125</v>
      </c>
    </row>
    <row r="3369" spans="1:9" ht="15.6" x14ac:dyDescent="0.3">
      <c r="A3369" s="607">
        <v>432735</v>
      </c>
      <c r="B3369" s="608">
        <v>563945</v>
      </c>
      <c r="C3369" s="608" t="s">
        <v>475</v>
      </c>
      <c r="D3369" s="608" t="s">
        <v>13</v>
      </c>
      <c r="E3369" s="638" t="s">
        <v>2995</v>
      </c>
      <c r="F3369" s="608">
        <v>553</v>
      </c>
      <c r="G3369" s="613">
        <v>43790</v>
      </c>
      <c r="H3369" s="611">
        <v>43784</v>
      </c>
      <c r="I3369" s="639">
        <v>553</v>
      </c>
    </row>
    <row r="3370" spans="1:9" ht="15.6" x14ac:dyDescent="0.3">
      <c r="A3370" s="607">
        <v>432735</v>
      </c>
      <c r="B3370" s="608">
        <v>563945</v>
      </c>
      <c r="C3370" s="608" t="s">
        <v>475</v>
      </c>
      <c r="D3370" s="608" t="s">
        <v>13</v>
      </c>
      <c r="E3370" s="638" t="s">
        <v>2996</v>
      </c>
      <c r="F3370" s="608">
        <v>357</v>
      </c>
      <c r="G3370" s="613">
        <v>43790</v>
      </c>
      <c r="H3370" s="611">
        <v>43784</v>
      </c>
      <c r="I3370" s="639">
        <v>357</v>
      </c>
    </row>
    <row r="3371" spans="1:9" ht="15.6" x14ac:dyDescent="0.3">
      <c r="A3371" s="607">
        <v>432735</v>
      </c>
      <c r="B3371" s="608">
        <v>563945</v>
      </c>
      <c r="C3371" s="608" t="s">
        <v>475</v>
      </c>
      <c r="D3371" s="608" t="s">
        <v>13</v>
      </c>
      <c r="E3371" s="638" t="s">
        <v>2997</v>
      </c>
      <c r="F3371" s="608">
        <v>353</v>
      </c>
      <c r="G3371" s="610">
        <v>43813</v>
      </c>
      <c r="H3371" s="622">
        <v>43809</v>
      </c>
      <c r="I3371" s="612">
        <v>349</v>
      </c>
    </row>
    <row r="3372" spans="1:9" ht="15.6" x14ac:dyDescent="0.3">
      <c r="A3372" s="607">
        <v>432735</v>
      </c>
      <c r="B3372" s="608">
        <v>563945</v>
      </c>
      <c r="C3372" s="608" t="s">
        <v>475</v>
      </c>
      <c r="D3372" s="608" t="s">
        <v>13</v>
      </c>
      <c r="E3372" s="638" t="s">
        <v>2998</v>
      </c>
      <c r="F3372" s="608">
        <v>87</v>
      </c>
      <c r="G3372" s="610">
        <v>43813</v>
      </c>
      <c r="H3372" s="622">
        <v>43809</v>
      </c>
      <c r="I3372" s="612">
        <v>87</v>
      </c>
    </row>
    <row r="3373" spans="1:9" ht="15.6" x14ac:dyDescent="0.3">
      <c r="A3373" s="607">
        <v>432735</v>
      </c>
      <c r="B3373" s="608">
        <v>563945</v>
      </c>
      <c r="C3373" s="608" t="s">
        <v>475</v>
      </c>
      <c r="D3373" s="608" t="s">
        <v>13</v>
      </c>
      <c r="E3373" s="638" t="s">
        <v>2999</v>
      </c>
      <c r="F3373" s="608">
        <v>72</v>
      </c>
      <c r="G3373" s="610">
        <v>43818</v>
      </c>
      <c r="H3373" s="611">
        <v>43812</v>
      </c>
      <c r="I3373" s="612">
        <v>72</v>
      </c>
    </row>
    <row r="3374" spans="1:9" ht="16.2" thickBot="1" x14ac:dyDescent="0.35">
      <c r="A3374" s="607">
        <v>432735</v>
      </c>
      <c r="B3374" s="608">
        <v>563945</v>
      </c>
      <c r="C3374" s="608" t="s">
        <v>475</v>
      </c>
      <c r="D3374" s="608" t="s">
        <v>13</v>
      </c>
      <c r="E3374" s="638" t="s">
        <v>3000</v>
      </c>
      <c r="F3374" s="608">
        <v>65</v>
      </c>
      <c r="G3374" s="610">
        <v>43818</v>
      </c>
      <c r="H3374" s="611">
        <v>43812</v>
      </c>
      <c r="I3374" s="612">
        <v>65</v>
      </c>
    </row>
    <row r="3375" spans="1:9" ht="15.6" x14ac:dyDescent="0.3">
      <c r="A3375" s="640">
        <v>511661</v>
      </c>
      <c r="B3375" s="641">
        <v>550134</v>
      </c>
      <c r="C3375" s="642" t="s">
        <v>475</v>
      </c>
      <c r="D3375" s="643" t="s">
        <v>306</v>
      </c>
      <c r="E3375" s="644">
        <v>1541067</v>
      </c>
      <c r="F3375" s="643">
        <v>90</v>
      </c>
      <c r="G3375" s="645">
        <v>43808</v>
      </c>
      <c r="H3375" s="645">
        <v>43802</v>
      </c>
      <c r="I3375" s="646">
        <v>90</v>
      </c>
    </row>
    <row r="3376" spans="1:9" ht="15.6" x14ac:dyDescent="0.3">
      <c r="A3376" s="647">
        <v>511661</v>
      </c>
      <c r="B3376" s="24">
        <v>550134</v>
      </c>
      <c r="C3376" s="630" t="s">
        <v>475</v>
      </c>
      <c r="D3376" s="24" t="s">
        <v>13</v>
      </c>
      <c r="E3376" s="25" t="s">
        <v>3001</v>
      </c>
      <c r="F3376" s="24">
        <v>2060</v>
      </c>
      <c r="G3376" s="61">
        <v>43813</v>
      </c>
      <c r="H3376" s="622">
        <v>43852</v>
      </c>
      <c r="I3376" s="648">
        <v>1988</v>
      </c>
    </row>
    <row r="3377" spans="1:9" ht="15.6" x14ac:dyDescent="0.3">
      <c r="A3377" s="649">
        <v>511661</v>
      </c>
      <c r="B3377" s="330">
        <v>550134</v>
      </c>
      <c r="C3377" s="650" t="s">
        <v>475</v>
      </c>
      <c r="D3377" s="330" t="s">
        <v>13</v>
      </c>
      <c r="E3377" s="651" t="s">
        <v>3002</v>
      </c>
      <c r="F3377" s="330">
        <v>1885</v>
      </c>
      <c r="G3377" s="652">
        <v>43818</v>
      </c>
      <c r="H3377" s="652">
        <v>43845</v>
      </c>
      <c r="I3377" s="653">
        <v>1442</v>
      </c>
    </row>
    <row r="3378" spans="1:9" ht="15.6" x14ac:dyDescent="0.3">
      <c r="A3378" s="647">
        <v>511661</v>
      </c>
      <c r="B3378" s="24">
        <v>550134</v>
      </c>
      <c r="C3378" s="630" t="s">
        <v>475</v>
      </c>
      <c r="D3378" s="24" t="s">
        <v>13</v>
      </c>
      <c r="E3378" s="25" t="s">
        <v>3003</v>
      </c>
      <c r="F3378" s="24">
        <v>1427</v>
      </c>
      <c r="G3378" s="61">
        <v>43818</v>
      </c>
      <c r="H3378" s="61">
        <v>43812</v>
      </c>
      <c r="I3378" s="286">
        <v>1361</v>
      </c>
    </row>
    <row r="3379" spans="1:9" ht="15.6" x14ac:dyDescent="0.3">
      <c r="A3379" s="647">
        <v>511661</v>
      </c>
      <c r="B3379" s="24">
        <v>550134</v>
      </c>
      <c r="C3379" s="630" t="s">
        <v>475</v>
      </c>
      <c r="D3379" s="24" t="s">
        <v>13</v>
      </c>
      <c r="E3379" s="25" t="s">
        <v>3004</v>
      </c>
      <c r="F3379" s="24">
        <v>824</v>
      </c>
      <c r="G3379" s="61">
        <v>43813</v>
      </c>
      <c r="H3379" s="622">
        <v>43808</v>
      </c>
      <c r="I3379" s="654">
        <v>814</v>
      </c>
    </row>
    <row r="3380" spans="1:9" ht="15.6" x14ac:dyDescent="0.3">
      <c r="A3380" s="647">
        <v>511661</v>
      </c>
      <c r="B3380" s="24">
        <v>550134</v>
      </c>
      <c r="C3380" s="630" t="s">
        <v>475</v>
      </c>
      <c r="D3380" s="24" t="s">
        <v>13</v>
      </c>
      <c r="E3380" s="25" t="s">
        <v>3005</v>
      </c>
      <c r="F3380" s="24">
        <v>504</v>
      </c>
      <c r="G3380" s="61">
        <v>43813</v>
      </c>
      <c r="H3380" s="622">
        <v>43851</v>
      </c>
      <c r="I3380" s="648">
        <v>494</v>
      </c>
    </row>
    <row r="3381" spans="1:9" ht="15.6" x14ac:dyDescent="0.3">
      <c r="A3381" s="647">
        <v>511661</v>
      </c>
      <c r="B3381" s="24">
        <v>550134</v>
      </c>
      <c r="C3381" s="630" t="s">
        <v>475</v>
      </c>
      <c r="D3381" s="24" t="s">
        <v>481</v>
      </c>
      <c r="E3381" s="25" t="s">
        <v>3006</v>
      </c>
      <c r="F3381" s="24">
        <v>86</v>
      </c>
      <c r="G3381" s="61">
        <v>43818</v>
      </c>
      <c r="H3381" s="27">
        <v>43812</v>
      </c>
      <c r="I3381" s="286">
        <v>86</v>
      </c>
    </row>
    <row r="3382" spans="1:9" ht="15.6" x14ac:dyDescent="0.3">
      <c r="A3382" s="647">
        <v>511661</v>
      </c>
      <c r="B3382" s="24">
        <v>550134</v>
      </c>
      <c r="C3382" s="630" t="s">
        <v>475</v>
      </c>
      <c r="D3382" s="24" t="s">
        <v>19</v>
      </c>
      <c r="E3382" s="25">
        <v>1543479</v>
      </c>
      <c r="F3382" s="24">
        <v>281</v>
      </c>
      <c r="G3382" s="27">
        <v>43783</v>
      </c>
      <c r="H3382" s="27">
        <v>43783</v>
      </c>
      <c r="I3382" s="286">
        <v>281</v>
      </c>
    </row>
    <row r="3383" spans="1:9" ht="15.6" x14ac:dyDescent="0.3">
      <c r="A3383" s="647">
        <v>511661</v>
      </c>
      <c r="B3383" s="24">
        <v>550134</v>
      </c>
      <c r="C3383" s="630" t="s">
        <v>475</v>
      </c>
      <c r="D3383" s="24" t="s">
        <v>306</v>
      </c>
      <c r="E3383" s="25">
        <v>1543600</v>
      </c>
      <c r="F3383" s="24">
        <v>243</v>
      </c>
      <c r="G3383" s="27">
        <v>43787</v>
      </c>
      <c r="H3383" s="27">
        <v>43781</v>
      </c>
      <c r="I3383" s="286">
        <v>243</v>
      </c>
    </row>
    <row r="3384" spans="1:9" ht="15.6" x14ac:dyDescent="0.3">
      <c r="A3384" s="647">
        <v>511661</v>
      </c>
      <c r="B3384" s="24">
        <v>550134</v>
      </c>
      <c r="C3384" s="630" t="s">
        <v>475</v>
      </c>
      <c r="D3384" s="24" t="s">
        <v>13</v>
      </c>
      <c r="E3384" s="25" t="s">
        <v>3007</v>
      </c>
      <c r="F3384" s="24">
        <v>2590</v>
      </c>
      <c r="G3384" s="27">
        <v>43785</v>
      </c>
      <c r="H3384" s="276">
        <v>43822</v>
      </c>
      <c r="I3384" s="286">
        <v>2460</v>
      </c>
    </row>
    <row r="3385" spans="1:9" ht="15.6" x14ac:dyDescent="0.3">
      <c r="A3385" s="647">
        <v>511661</v>
      </c>
      <c r="B3385" s="24">
        <v>550134</v>
      </c>
      <c r="C3385" s="630" t="s">
        <v>475</v>
      </c>
      <c r="D3385" s="24" t="s">
        <v>13</v>
      </c>
      <c r="E3385" s="25" t="s">
        <v>3008</v>
      </c>
      <c r="F3385" s="24">
        <v>593</v>
      </c>
      <c r="G3385" s="27">
        <v>43785</v>
      </c>
      <c r="H3385" s="27">
        <v>43781</v>
      </c>
      <c r="I3385" s="286">
        <v>581</v>
      </c>
    </row>
    <row r="3386" spans="1:9" ht="15.6" x14ac:dyDescent="0.3">
      <c r="A3386" s="647">
        <v>511661</v>
      </c>
      <c r="B3386" s="24">
        <v>550134</v>
      </c>
      <c r="C3386" s="630" t="s">
        <v>475</v>
      </c>
      <c r="D3386" s="24" t="s">
        <v>481</v>
      </c>
      <c r="E3386" s="25" t="s">
        <v>3009</v>
      </c>
      <c r="F3386" s="24">
        <v>593</v>
      </c>
      <c r="G3386" s="27">
        <v>43790</v>
      </c>
      <c r="H3386" s="27">
        <v>43784</v>
      </c>
      <c r="I3386" s="286">
        <v>581</v>
      </c>
    </row>
    <row r="3387" spans="1:9" ht="15.6" x14ac:dyDescent="0.3">
      <c r="A3387" s="647">
        <v>511661</v>
      </c>
      <c r="B3387" s="24">
        <v>550134</v>
      </c>
      <c r="C3387" s="630" t="s">
        <v>475</v>
      </c>
      <c r="D3387" s="24" t="s">
        <v>481</v>
      </c>
      <c r="E3387" s="25" t="s">
        <v>3010</v>
      </c>
      <c r="F3387" s="24">
        <v>77</v>
      </c>
      <c r="G3387" s="27">
        <v>43790</v>
      </c>
      <c r="H3387" s="27">
        <v>43784</v>
      </c>
      <c r="I3387" s="286">
        <v>77</v>
      </c>
    </row>
    <row r="3388" spans="1:9" ht="15.6" x14ac:dyDescent="0.3">
      <c r="A3388" s="647">
        <v>511661</v>
      </c>
      <c r="B3388" s="24">
        <v>550134</v>
      </c>
      <c r="C3388" s="630" t="s">
        <v>475</v>
      </c>
      <c r="D3388" s="24" t="s">
        <v>13</v>
      </c>
      <c r="E3388" s="25" t="s">
        <v>3011</v>
      </c>
      <c r="F3388" s="24">
        <v>3593</v>
      </c>
      <c r="G3388" s="27">
        <v>43785</v>
      </c>
      <c r="H3388" s="27">
        <v>43781</v>
      </c>
      <c r="I3388" s="286">
        <v>3593</v>
      </c>
    </row>
    <row r="3389" spans="1:9" ht="15.6" x14ac:dyDescent="0.3">
      <c r="A3389" s="647">
        <v>511661</v>
      </c>
      <c r="B3389" s="24">
        <v>550134</v>
      </c>
      <c r="C3389" s="630" t="s">
        <v>475</v>
      </c>
      <c r="D3389" s="24" t="s">
        <v>13</v>
      </c>
      <c r="E3389" s="25" t="s">
        <v>3012</v>
      </c>
      <c r="F3389" s="24">
        <v>3293</v>
      </c>
      <c r="G3389" s="27">
        <v>43790</v>
      </c>
      <c r="H3389" s="27">
        <v>43784</v>
      </c>
      <c r="I3389" s="286">
        <v>3179</v>
      </c>
    </row>
    <row r="3390" spans="1:9" ht="15.6" x14ac:dyDescent="0.3">
      <c r="A3390" s="647">
        <v>511661</v>
      </c>
      <c r="B3390" s="24">
        <v>550134</v>
      </c>
      <c r="C3390" s="630" t="s">
        <v>475</v>
      </c>
      <c r="D3390" s="24" t="s">
        <v>13</v>
      </c>
      <c r="E3390" s="25" t="s">
        <v>3013</v>
      </c>
      <c r="F3390" s="24">
        <v>2463</v>
      </c>
      <c r="G3390" s="27">
        <v>43790</v>
      </c>
      <c r="H3390" s="27">
        <v>43784</v>
      </c>
      <c r="I3390" s="286">
        <v>2367</v>
      </c>
    </row>
    <row r="3391" spans="1:9" ht="15.6" x14ac:dyDescent="0.3">
      <c r="A3391" s="655">
        <v>511661</v>
      </c>
      <c r="B3391" s="9">
        <v>550134</v>
      </c>
      <c r="C3391" s="656" t="s">
        <v>475</v>
      </c>
      <c r="D3391" s="9" t="s">
        <v>11</v>
      </c>
      <c r="E3391" s="15" t="s">
        <v>3014</v>
      </c>
      <c r="F3391" s="9">
        <v>230</v>
      </c>
      <c r="G3391" s="11">
        <v>43808</v>
      </c>
      <c r="H3391" s="11">
        <v>43802</v>
      </c>
      <c r="I3391" s="335">
        <v>230</v>
      </c>
    </row>
    <row r="3392" spans="1:9" ht="15.6" x14ac:dyDescent="0.3">
      <c r="A3392" s="647">
        <v>511661</v>
      </c>
      <c r="B3392" s="24">
        <v>550134</v>
      </c>
      <c r="C3392" s="630" t="s">
        <v>475</v>
      </c>
      <c r="D3392" s="24" t="s">
        <v>481</v>
      </c>
      <c r="E3392" s="25" t="s">
        <v>3015</v>
      </c>
      <c r="F3392" s="24">
        <v>1640</v>
      </c>
      <c r="G3392" s="27">
        <v>43790</v>
      </c>
      <c r="H3392" s="27">
        <v>43784</v>
      </c>
      <c r="I3392" s="286">
        <v>1610</v>
      </c>
    </row>
    <row r="3393" spans="1:9" ht="15.6" x14ac:dyDescent="0.3">
      <c r="A3393" s="647">
        <v>511661</v>
      </c>
      <c r="B3393" s="24">
        <v>550134</v>
      </c>
      <c r="C3393" s="630" t="s">
        <v>475</v>
      </c>
      <c r="D3393" s="24" t="s">
        <v>19</v>
      </c>
      <c r="E3393" s="25" t="s">
        <v>3016</v>
      </c>
      <c r="F3393" s="24">
        <v>182</v>
      </c>
      <c r="G3393" s="27">
        <v>43787</v>
      </c>
      <c r="H3393" s="27">
        <v>43781</v>
      </c>
      <c r="I3393" s="286">
        <v>182</v>
      </c>
    </row>
    <row r="3394" spans="1:9" ht="15.6" x14ac:dyDescent="0.3">
      <c r="A3394" s="647">
        <v>511661</v>
      </c>
      <c r="B3394" s="24">
        <v>550134</v>
      </c>
      <c r="C3394" s="630" t="s">
        <v>475</v>
      </c>
      <c r="D3394" s="24" t="s">
        <v>19</v>
      </c>
      <c r="E3394" s="25" t="s">
        <v>3017</v>
      </c>
      <c r="F3394" s="24">
        <v>72</v>
      </c>
      <c r="G3394" s="27">
        <v>43787</v>
      </c>
      <c r="H3394" s="27">
        <v>43781</v>
      </c>
      <c r="I3394" s="286">
        <v>72</v>
      </c>
    </row>
    <row r="3395" spans="1:9" ht="15.6" x14ac:dyDescent="0.3">
      <c r="A3395" s="647">
        <v>511661</v>
      </c>
      <c r="B3395" s="24">
        <v>550134</v>
      </c>
      <c r="C3395" s="630" t="s">
        <v>475</v>
      </c>
      <c r="D3395" s="24" t="s">
        <v>19</v>
      </c>
      <c r="E3395" s="25" t="s">
        <v>3018</v>
      </c>
      <c r="F3395" s="24">
        <v>20</v>
      </c>
      <c r="G3395" s="27">
        <v>43788</v>
      </c>
      <c r="H3395" s="27">
        <v>43781</v>
      </c>
      <c r="I3395" s="286">
        <v>20</v>
      </c>
    </row>
    <row r="3396" spans="1:9" ht="15.6" x14ac:dyDescent="0.3">
      <c r="A3396" s="647">
        <v>511661</v>
      </c>
      <c r="B3396" s="630">
        <v>548971</v>
      </c>
      <c r="C3396" s="630" t="s">
        <v>503</v>
      </c>
      <c r="D3396" s="24" t="s">
        <v>306</v>
      </c>
      <c r="E3396" s="25">
        <v>1541066</v>
      </c>
      <c r="F3396" s="24">
        <v>40</v>
      </c>
      <c r="G3396" s="27">
        <v>43808</v>
      </c>
      <c r="H3396" s="27">
        <v>43802</v>
      </c>
      <c r="I3396" s="286">
        <v>40</v>
      </c>
    </row>
    <row r="3397" spans="1:9" ht="15.6" x14ac:dyDescent="0.3">
      <c r="A3397" s="647">
        <v>511661</v>
      </c>
      <c r="B3397" s="630">
        <v>548971</v>
      </c>
      <c r="C3397" s="630" t="s">
        <v>503</v>
      </c>
      <c r="D3397" s="24" t="s">
        <v>13</v>
      </c>
      <c r="E3397" s="25" t="s">
        <v>3019</v>
      </c>
      <c r="F3397" s="24">
        <v>70</v>
      </c>
      <c r="G3397" s="61">
        <v>43813</v>
      </c>
      <c r="H3397" s="27">
        <v>43809</v>
      </c>
      <c r="I3397" s="286">
        <v>72</v>
      </c>
    </row>
    <row r="3398" spans="1:9" ht="15.6" x14ac:dyDescent="0.3">
      <c r="A3398" s="647">
        <v>511661</v>
      </c>
      <c r="B3398" s="630">
        <v>548971</v>
      </c>
      <c r="C3398" s="630" t="s">
        <v>503</v>
      </c>
      <c r="D3398" s="24" t="s">
        <v>481</v>
      </c>
      <c r="E3398" s="25" t="s">
        <v>3020</v>
      </c>
      <c r="F3398" s="24">
        <v>387</v>
      </c>
      <c r="G3398" s="27">
        <v>43790</v>
      </c>
      <c r="H3398" s="27">
        <v>43784</v>
      </c>
      <c r="I3398" s="286">
        <v>377</v>
      </c>
    </row>
    <row r="3399" spans="1:9" ht="15.6" x14ac:dyDescent="0.3">
      <c r="A3399" s="647">
        <v>511661</v>
      </c>
      <c r="B3399" s="630">
        <v>548971</v>
      </c>
      <c r="C3399" s="630" t="s">
        <v>503</v>
      </c>
      <c r="D3399" s="24" t="s">
        <v>13</v>
      </c>
      <c r="E3399" s="338" t="s">
        <v>3021</v>
      </c>
      <c r="F3399" s="24">
        <v>437</v>
      </c>
      <c r="G3399" s="27">
        <v>43785</v>
      </c>
      <c r="H3399" s="90">
        <v>43820</v>
      </c>
      <c r="I3399" s="286">
        <v>367</v>
      </c>
    </row>
    <row r="3400" spans="1:9" ht="15.6" x14ac:dyDescent="0.3">
      <c r="A3400" s="647">
        <v>511661</v>
      </c>
      <c r="B3400" s="630">
        <v>548971</v>
      </c>
      <c r="C3400" s="630" t="s">
        <v>503</v>
      </c>
      <c r="D3400" s="24" t="s">
        <v>13</v>
      </c>
      <c r="E3400" s="25" t="s">
        <v>3022</v>
      </c>
      <c r="F3400" s="24">
        <v>736</v>
      </c>
      <c r="G3400" s="27">
        <v>43785</v>
      </c>
      <c r="H3400" s="27">
        <v>43781</v>
      </c>
      <c r="I3400" s="286">
        <v>721</v>
      </c>
    </row>
    <row r="3401" spans="1:9" ht="15.6" x14ac:dyDescent="0.3">
      <c r="A3401" s="647">
        <v>511661</v>
      </c>
      <c r="B3401" s="630">
        <v>548971</v>
      </c>
      <c r="C3401" s="630" t="s">
        <v>503</v>
      </c>
      <c r="D3401" s="24" t="s">
        <v>13</v>
      </c>
      <c r="E3401" s="25" t="s">
        <v>3023</v>
      </c>
      <c r="F3401" s="24">
        <v>748</v>
      </c>
      <c r="G3401" s="27">
        <v>43790</v>
      </c>
      <c r="H3401" s="27">
        <v>43784</v>
      </c>
      <c r="I3401" s="286">
        <v>725</v>
      </c>
    </row>
    <row r="3402" spans="1:9" ht="15.6" x14ac:dyDescent="0.3">
      <c r="A3402" s="647">
        <v>511661</v>
      </c>
      <c r="B3402" s="630">
        <v>548971</v>
      </c>
      <c r="C3402" s="630" t="s">
        <v>503</v>
      </c>
      <c r="D3402" s="24" t="s">
        <v>13</v>
      </c>
      <c r="E3402" s="25" t="s">
        <v>3024</v>
      </c>
      <c r="F3402" s="24">
        <v>793</v>
      </c>
      <c r="G3402" s="27">
        <v>43790</v>
      </c>
      <c r="H3402" s="27">
        <v>43784</v>
      </c>
      <c r="I3402" s="286">
        <v>756</v>
      </c>
    </row>
    <row r="3403" spans="1:9" ht="15.6" x14ac:dyDescent="0.3">
      <c r="A3403" s="647">
        <v>511661</v>
      </c>
      <c r="B3403" s="630">
        <v>548971</v>
      </c>
      <c r="C3403" s="630" t="s">
        <v>503</v>
      </c>
      <c r="D3403" s="24" t="s">
        <v>481</v>
      </c>
      <c r="E3403" s="25" t="s">
        <v>3025</v>
      </c>
      <c r="F3403" s="24">
        <v>200</v>
      </c>
      <c r="G3403" s="27">
        <v>43790</v>
      </c>
      <c r="H3403" s="27">
        <v>43784</v>
      </c>
      <c r="I3403" s="286">
        <v>200</v>
      </c>
    </row>
    <row r="3404" spans="1:9" ht="15.6" x14ac:dyDescent="0.3">
      <c r="A3404" s="647">
        <v>511661</v>
      </c>
      <c r="B3404" s="630">
        <v>548971</v>
      </c>
      <c r="C3404" s="630" t="s">
        <v>503</v>
      </c>
      <c r="D3404" s="24" t="s">
        <v>13</v>
      </c>
      <c r="E3404" s="338" t="s">
        <v>3026</v>
      </c>
      <c r="F3404" s="24">
        <v>104</v>
      </c>
      <c r="G3404" s="27">
        <v>43785</v>
      </c>
      <c r="H3404" s="27">
        <v>43820</v>
      </c>
      <c r="I3404" s="286">
        <v>101</v>
      </c>
    </row>
    <row r="3405" spans="1:9" ht="16.2" thickBot="1" x14ac:dyDescent="0.35">
      <c r="A3405" s="647">
        <v>511661</v>
      </c>
      <c r="B3405" s="630">
        <v>548971</v>
      </c>
      <c r="C3405" s="630" t="s">
        <v>503</v>
      </c>
      <c r="D3405" s="24" t="s">
        <v>481</v>
      </c>
      <c r="E3405" s="25" t="s">
        <v>3027</v>
      </c>
      <c r="F3405" s="24">
        <v>50</v>
      </c>
      <c r="G3405" s="27">
        <v>43790</v>
      </c>
      <c r="H3405" s="27">
        <v>43783</v>
      </c>
      <c r="I3405" s="286">
        <v>50</v>
      </c>
    </row>
    <row r="3406" spans="1:9" x14ac:dyDescent="0.3">
      <c r="A3406" s="657">
        <v>523142</v>
      </c>
      <c r="B3406" s="658">
        <v>566883</v>
      </c>
      <c r="C3406" s="659" t="s">
        <v>475</v>
      </c>
      <c r="D3406" s="659" t="s">
        <v>13</v>
      </c>
      <c r="E3406" s="660" t="s">
        <v>3028</v>
      </c>
      <c r="F3406" s="659">
        <v>308</v>
      </c>
      <c r="G3406" s="661">
        <v>43841</v>
      </c>
      <c r="H3406" s="662">
        <v>43837</v>
      </c>
      <c r="I3406" s="663">
        <v>298</v>
      </c>
    </row>
    <row r="3407" spans="1:9" x14ac:dyDescent="0.3">
      <c r="A3407" s="664">
        <v>523142</v>
      </c>
      <c r="B3407" s="56">
        <v>566883</v>
      </c>
      <c r="C3407" s="56" t="s">
        <v>475</v>
      </c>
      <c r="D3407" s="56" t="s">
        <v>13</v>
      </c>
      <c r="E3407" s="382" t="s">
        <v>3029</v>
      </c>
      <c r="F3407" s="56">
        <v>469</v>
      </c>
      <c r="G3407" s="401">
        <v>43846</v>
      </c>
      <c r="H3407" s="27">
        <v>43840</v>
      </c>
      <c r="I3407" s="286">
        <v>450</v>
      </c>
    </row>
    <row r="3408" spans="1:9" x14ac:dyDescent="0.3">
      <c r="A3408" s="664">
        <v>523142</v>
      </c>
      <c r="B3408" s="56">
        <v>566883</v>
      </c>
      <c r="C3408" s="56" t="s">
        <v>475</v>
      </c>
      <c r="D3408" s="56" t="s">
        <v>13</v>
      </c>
      <c r="E3408" s="382" t="s">
        <v>3030</v>
      </c>
      <c r="F3408" s="56">
        <v>310</v>
      </c>
      <c r="G3408" s="401">
        <v>43846</v>
      </c>
      <c r="H3408" s="27">
        <v>43840</v>
      </c>
      <c r="I3408" s="286">
        <v>298</v>
      </c>
    </row>
    <row r="3409" spans="1:9" x14ac:dyDescent="0.3">
      <c r="A3409" s="664">
        <v>523142</v>
      </c>
      <c r="B3409" s="56">
        <v>566883</v>
      </c>
      <c r="C3409" s="56" t="s">
        <v>475</v>
      </c>
      <c r="D3409" s="56" t="s">
        <v>481</v>
      </c>
      <c r="E3409" s="382" t="s">
        <v>3031</v>
      </c>
      <c r="F3409" s="56">
        <v>100</v>
      </c>
      <c r="G3409" s="401">
        <v>43846</v>
      </c>
      <c r="H3409" s="27">
        <v>43840</v>
      </c>
      <c r="I3409" s="286">
        <v>97</v>
      </c>
    </row>
    <row r="3410" spans="1:9" ht="15.6" x14ac:dyDescent="0.3">
      <c r="A3410" s="664">
        <v>523142</v>
      </c>
      <c r="B3410" s="56">
        <v>566883</v>
      </c>
      <c r="C3410" s="56" t="s">
        <v>475</v>
      </c>
      <c r="D3410" s="56" t="s">
        <v>13</v>
      </c>
      <c r="E3410" s="382" t="s">
        <v>3032</v>
      </c>
      <c r="F3410" s="56">
        <v>739</v>
      </c>
      <c r="G3410" s="401">
        <v>43869</v>
      </c>
      <c r="H3410" s="27">
        <v>43865</v>
      </c>
      <c r="I3410" s="665">
        <v>709</v>
      </c>
    </row>
    <row r="3411" spans="1:9" x14ac:dyDescent="0.3">
      <c r="A3411" s="664">
        <v>523142</v>
      </c>
      <c r="B3411" s="56">
        <v>566883</v>
      </c>
      <c r="C3411" s="56" t="s">
        <v>475</v>
      </c>
      <c r="D3411" s="56" t="s">
        <v>481</v>
      </c>
      <c r="E3411" s="382" t="s">
        <v>3033</v>
      </c>
      <c r="F3411" s="56">
        <v>115</v>
      </c>
      <c r="G3411" s="401">
        <v>43818</v>
      </c>
      <c r="H3411" s="27">
        <v>43819</v>
      </c>
      <c r="I3411" s="286">
        <v>115</v>
      </c>
    </row>
    <row r="3412" spans="1:9" ht="15.6" x14ac:dyDescent="0.3">
      <c r="A3412" s="370">
        <v>523142</v>
      </c>
      <c r="B3412" s="56">
        <v>566883</v>
      </c>
      <c r="C3412" s="56" t="s">
        <v>475</v>
      </c>
      <c r="D3412" s="56" t="s">
        <v>13</v>
      </c>
      <c r="E3412" s="666" t="s">
        <v>3034</v>
      </c>
      <c r="F3412" s="56">
        <v>1437</v>
      </c>
      <c r="G3412" s="401">
        <v>43841</v>
      </c>
      <c r="H3412" s="27">
        <v>43872</v>
      </c>
      <c r="I3412" s="665">
        <v>1400</v>
      </c>
    </row>
    <row r="3413" spans="1:9" x14ac:dyDescent="0.3">
      <c r="A3413" s="667">
        <v>523142</v>
      </c>
      <c r="B3413" s="48">
        <v>566883</v>
      </c>
      <c r="C3413" s="48" t="s">
        <v>475</v>
      </c>
      <c r="D3413" s="48" t="s">
        <v>481</v>
      </c>
      <c r="E3413" s="50" t="s">
        <v>3035</v>
      </c>
      <c r="F3413" s="48">
        <v>151</v>
      </c>
      <c r="G3413" s="55">
        <v>43818</v>
      </c>
      <c r="H3413" s="11">
        <v>43812</v>
      </c>
      <c r="I3413" s="335">
        <v>151</v>
      </c>
    </row>
    <row r="3414" spans="1:9" x14ac:dyDescent="0.3">
      <c r="A3414" s="664">
        <v>523142</v>
      </c>
      <c r="B3414" s="56">
        <v>566883</v>
      </c>
      <c r="C3414" s="56" t="s">
        <v>475</v>
      </c>
      <c r="D3414" s="56" t="s">
        <v>13</v>
      </c>
      <c r="E3414" s="382" t="s">
        <v>3036</v>
      </c>
      <c r="F3414" s="56">
        <v>242</v>
      </c>
      <c r="G3414" s="401">
        <v>43813</v>
      </c>
      <c r="H3414" s="27">
        <v>43822</v>
      </c>
      <c r="I3414" s="286">
        <v>242</v>
      </c>
    </row>
    <row r="3415" spans="1:9" x14ac:dyDescent="0.3">
      <c r="A3415" s="664">
        <v>523142</v>
      </c>
      <c r="B3415" s="56">
        <v>566883</v>
      </c>
      <c r="C3415" s="56" t="s">
        <v>475</v>
      </c>
      <c r="D3415" s="56" t="s">
        <v>13</v>
      </c>
      <c r="E3415" s="382" t="s">
        <v>3037</v>
      </c>
      <c r="F3415" s="56">
        <v>343</v>
      </c>
      <c r="G3415" s="401">
        <v>43818</v>
      </c>
      <c r="H3415" s="27">
        <v>43819</v>
      </c>
      <c r="I3415" s="286">
        <v>331</v>
      </c>
    </row>
    <row r="3416" spans="1:9" x14ac:dyDescent="0.3">
      <c r="A3416" s="664">
        <v>523142</v>
      </c>
      <c r="B3416" s="56">
        <v>566883</v>
      </c>
      <c r="C3416" s="56" t="s">
        <v>475</v>
      </c>
      <c r="D3416" s="56" t="s">
        <v>13</v>
      </c>
      <c r="E3416" s="382" t="s">
        <v>3038</v>
      </c>
      <c r="F3416" s="56">
        <v>238</v>
      </c>
      <c r="G3416" s="401">
        <v>43818</v>
      </c>
      <c r="H3416" s="27">
        <v>43819</v>
      </c>
      <c r="I3416" s="286">
        <v>238</v>
      </c>
    </row>
    <row r="3417" spans="1:9" x14ac:dyDescent="0.3">
      <c r="A3417" s="668">
        <v>523142</v>
      </c>
      <c r="B3417" s="37">
        <v>566883</v>
      </c>
      <c r="C3417" s="37" t="s">
        <v>475</v>
      </c>
      <c r="D3417" s="37" t="s">
        <v>13</v>
      </c>
      <c r="E3417" s="388" t="s">
        <v>3039</v>
      </c>
      <c r="F3417" s="37">
        <v>756</v>
      </c>
      <c r="G3417" s="669">
        <v>43813</v>
      </c>
      <c r="H3417" s="11">
        <v>43809</v>
      </c>
      <c r="I3417" s="335">
        <v>756</v>
      </c>
    </row>
    <row r="3418" spans="1:9" x14ac:dyDescent="0.3">
      <c r="A3418" s="664">
        <v>523142</v>
      </c>
      <c r="B3418" s="56">
        <v>566883</v>
      </c>
      <c r="C3418" s="56" t="s">
        <v>475</v>
      </c>
      <c r="D3418" s="56" t="s">
        <v>13</v>
      </c>
      <c r="E3418" s="382" t="s">
        <v>3040</v>
      </c>
      <c r="F3418" s="56">
        <v>412</v>
      </c>
      <c r="G3418" s="27">
        <v>43852</v>
      </c>
      <c r="H3418" s="27">
        <v>43851</v>
      </c>
      <c r="I3418" s="286">
        <v>412</v>
      </c>
    </row>
    <row r="3419" spans="1:9" x14ac:dyDescent="0.3">
      <c r="A3419" s="664">
        <v>523142</v>
      </c>
      <c r="B3419" s="56">
        <v>566883</v>
      </c>
      <c r="C3419" s="56" t="s">
        <v>475</v>
      </c>
      <c r="D3419" s="56" t="s">
        <v>481</v>
      </c>
      <c r="E3419" s="382" t="s">
        <v>3041</v>
      </c>
      <c r="F3419" s="56">
        <v>223</v>
      </c>
      <c r="G3419" s="401">
        <v>43846</v>
      </c>
      <c r="H3419" s="27">
        <v>43840</v>
      </c>
      <c r="I3419" s="286">
        <v>215</v>
      </c>
    </row>
    <row r="3420" spans="1:9" ht="15.6" x14ac:dyDescent="0.3">
      <c r="A3420" s="664">
        <v>523142</v>
      </c>
      <c r="B3420" s="56">
        <v>566883</v>
      </c>
      <c r="C3420" s="56" t="s">
        <v>475</v>
      </c>
      <c r="D3420" s="56" t="s">
        <v>13</v>
      </c>
      <c r="E3420" s="382" t="s">
        <v>3042</v>
      </c>
      <c r="F3420" s="56">
        <v>725</v>
      </c>
      <c r="G3420" s="401">
        <v>43869</v>
      </c>
      <c r="H3420" s="27">
        <v>43865</v>
      </c>
      <c r="I3420" s="665">
        <v>691</v>
      </c>
    </row>
    <row r="3421" spans="1:9" x14ac:dyDescent="0.3">
      <c r="A3421" s="664">
        <v>523142</v>
      </c>
      <c r="B3421" s="56">
        <v>566883</v>
      </c>
      <c r="C3421" s="56" t="s">
        <v>475</v>
      </c>
      <c r="D3421" s="56" t="s">
        <v>13</v>
      </c>
      <c r="E3421" s="382" t="s">
        <v>3043</v>
      </c>
      <c r="F3421" s="56">
        <v>96</v>
      </c>
      <c r="G3421" s="401">
        <v>43841</v>
      </c>
      <c r="H3421" s="27">
        <v>43837</v>
      </c>
      <c r="I3421" s="286">
        <v>96</v>
      </c>
    </row>
    <row r="3422" spans="1:9" x14ac:dyDescent="0.3">
      <c r="A3422" s="664">
        <v>523142</v>
      </c>
      <c r="B3422" s="56">
        <v>566883</v>
      </c>
      <c r="C3422" s="56" t="s">
        <v>475</v>
      </c>
      <c r="D3422" s="56" t="s">
        <v>13</v>
      </c>
      <c r="E3422" s="382" t="s">
        <v>3044</v>
      </c>
      <c r="F3422" s="56">
        <v>130</v>
      </c>
      <c r="G3422" s="401">
        <v>43846</v>
      </c>
      <c r="H3422" s="27">
        <v>43840</v>
      </c>
      <c r="I3422" s="286">
        <v>130</v>
      </c>
    </row>
    <row r="3423" spans="1:9" x14ac:dyDescent="0.3">
      <c r="A3423" s="664">
        <v>523142</v>
      </c>
      <c r="B3423" s="56">
        <v>566883</v>
      </c>
      <c r="C3423" s="56" t="s">
        <v>475</v>
      </c>
      <c r="D3423" s="56" t="s">
        <v>13</v>
      </c>
      <c r="E3423" s="382" t="s">
        <v>3045</v>
      </c>
      <c r="F3423" s="56">
        <v>91</v>
      </c>
      <c r="G3423" s="401">
        <v>43846</v>
      </c>
      <c r="H3423" s="27">
        <v>43840</v>
      </c>
      <c r="I3423" s="286">
        <v>91</v>
      </c>
    </row>
    <row r="3424" spans="1:9" x14ac:dyDescent="0.3">
      <c r="A3424" s="664">
        <v>523142</v>
      </c>
      <c r="B3424" s="56">
        <v>566883</v>
      </c>
      <c r="C3424" s="56" t="s">
        <v>475</v>
      </c>
      <c r="D3424" s="56" t="s">
        <v>13</v>
      </c>
      <c r="E3424" s="382" t="s">
        <v>3046</v>
      </c>
      <c r="F3424" s="56">
        <v>157</v>
      </c>
      <c r="G3424" s="670">
        <v>43813</v>
      </c>
      <c r="H3424" s="27">
        <v>43851</v>
      </c>
      <c r="I3424" s="286">
        <v>152</v>
      </c>
    </row>
    <row r="3425" spans="1:9" x14ac:dyDescent="0.3">
      <c r="A3425" s="671">
        <v>523142</v>
      </c>
      <c r="B3425" s="397">
        <v>566883</v>
      </c>
      <c r="C3425" s="397" t="s">
        <v>475</v>
      </c>
      <c r="D3425" s="397" t="s">
        <v>13</v>
      </c>
      <c r="E3425" s="398" t="s">
        <v>3047</v>
      </c>
      <c r="F3425" s="397">
        <v>204</v>
      </c>
      <c r="G3425" s="672">
        <v>43818</v>
      </c>
      <c r="H3425" s="328">
        <v>43845</v>
      </c>
      <c r="I3425" s="530">
        <v>204</v>
      </c>
    </row>
    <row r="3426" spans="1:9" x14ac:dyDescent="0.3">
      <c r="A3426" s="671">
        <v>523142</v>
      </c>
      <c r="B3426" s="397">
        <v>566883</v>
      </c>
      <c r="C3426" s="397" t="s">
        <v>475</v>
      </c>
      <c r="D3426" s="397" t="s">
        <v>13</v>
      </c>
      <c r="E3426" s="398" t="s">
        <v>3048</v>
      </c>
      <c r="F3426" s="397">
        <v>152</v>
      </c>
      <c r="G3426" s="672">
        <v>43818</v>
      </c>
      <c r="H3426" s="328">
        <v>43847</v>
      </c>
      <c r="I3426" s="530">
        <v>152</v>
      </c>
    </row>
    <row r="3427" spans="1:9" x14ac:dyDescent="0.3">
      <c r="A3427" s="664">
        <v>523142</v>
      </c>
      <c r="B3427" s="56">
        <v>566883</v>
      </c>
      <c r="C3427" s="56" t="s">
        <v>475</v>
      </c>
      <c r="D3427" s="56" t="s">
        <v>13</v>
      </c>
      <c r="E3427" s="470" t="s">
        <v>3049</v>
      </c>
      <c r="F3427" s="415">
        <v>878</v>
      </c>
      <c r="G3427" s="670">
        <v>43813</v>
      </c>
      <c r="H3427" s="27">
        <v>43851</v>
      </c>
      <c r="I3427" s="286">
        <v>789</v>
      </c>
    </row>
    <row r="3428" spans="1:9" x14ac:dyDescent="0.3">
      <c r="A3428" s="671">
        <v>523142</v>
      </c>
      <c r="B3428" s="397">
        <v>566883</v>
      </c>
      <c r="C3428" s="397" t="s">
        <v>475</v>
      </c>
      <c r="D3428" s="397" t="s">
        <v>481</v>
      </c>
      <c r="E3428" s="398" t="s">
        <v>3050</v>
      </c>
      <c r="F3428" s="397">
        <v>123</v>
      </c>
      <c r="G3428" s="672">
        <v>43818</v>
      </c>
      <c r="H3428" s="328">
        <v>43845</v>
      </c>
      <c r="I3428" s="530">
        <v>123</v>
      </c>
    </row>
    <row r="3429" spans="1:9" x14ac:dyDescent="0.3">
      <c r="A3429" s="664">
        <v>523142</v>
      </c>
      <c r="B3429" s="56">
        <v>566883</v>
      </c>
      <c r="C3429" s="56" t="s">
        <v>475</v>
      </c>
      <c r="D3429" s="56" t="s">
        <v>13</v>
      </c>
      <c r="E3429" s="382" t="s">
        <v>3051</v>
      </c>
      <c r="F3429" s="56">
        <v>381</v>
      </c>
      <c r="G3429" s="401">
        <v>43785</v>
      </c>
      <c r="H3429" s="27">
        <v>43822</v>
      </c>
      <c r="I3429" s="286">
        <v>381</v>
      </c>
    </row>
    <row r="3430" spans="1:9" x14ac:dyDescent="0.3">
      <c r="A3430" s="664">
        <v>523142</v>
      </c>
      <c r="B3430" s="56">
        <v>566883</v>
      </c>
      <c r="C3430" s="56" t="s">
        <v>475</v>
      </c>
      <c r="D3430" s="56" t="s">
        <v>13</v>
      </c>
      <c r="E3430" s="382" t="s">
        <v>3052</v>
      </c>
      <c r="F3430" s="56">
        <v>484</v>
      </c>
      <c r="G3430" s="401">
        <v>43790</v>
      </c>
      <c r="H3430" s="27">
        <v>43819</v>
      </c>
      <c r="I3430" s="286">
        <v>463</v>
      </c>
    </row>
    <row r="3431" spans="1:9" x14ac:dyDescent="0.3">
      <c r="A3431" s="664">
        <v>523142</v>
      </c>
      <c r="B3431" s="56">
        <v>566883</v>
      </c>
      <c r="C3431" s="56" t="s">
        <v>475</v>
      </c>
      <c r="D3431" s="56" t="s">
        <v>13</v>
      </c>
      <c r="E3431" s="382" t="s">
        <v>3053</v>
      </c>
      <c r="F3431" s="56">
        <v>371</v>
      </c>
      <c r="G3431" s="401">
        <v>43790</v>
      </c>
      <c r="H3431" s="27">
        <v>43819</v>
      </c>
      <c r="I3431" s="286">
        <v>358</v>
      </c>
    </row>
    <row r="3432" spans="1:9" x14ac:dyDescent="0.3">
      <c r="A3432" s="664">
        <v>523142</v>
      </c>
      <c r="B3432" s="56">
        <v>566883</v>
      </c>
      <c r="C3432" s="56" t="s">
        <v>475</v>
      </c>
      <c r="D3432" s="56" t="s">
        <v>13</v>
      </c>
      <c r="E3432" s="467" t="s">
        <v>3054</v>
      </c>
      <c r="F3432" s="56">
        <v>1920</v>
      </c>
      <c r="G3432" s="401">
        <v>43785</v>
      </c>
      <c r="H3432" s="27">
        <v>43822</v>
      </c>
      <c r="I3432" s="286">
        <v>1865</v>
      </c>
    </row>
    <row r="3433" spans="1:9" x14ac:dyDescent="0.3">
      <c r="A3433" s="664">
        <v>523142</v>
      </c>
      <c r="B3433" s="56">
        <v>566883</v>
      </c>
      <c r="C3433" s="56" t="s">
        <v>475</v>
      </c>
      <c r="D3433" s="56" t="s">
        <v>481</v>
      </c>
      <c r="E3433" s="382" t="s">
        <v>3055</v>
      </c>
      <c r="F3433" s="56">
        <v>203</v>
      </c>
      <c r="G3433" s="401">
        <v>43790</v>
      </c>
      <c r="H3433" s="27">
        <v>43819</v>
      </c>
      <c r="I3433" s="286">
        <v>203</v>
      </c>
    </row>
    <row r="3434" spans="1:9" x14ac:dyDescent="0.3">
      <c r="A3434" s="664">
        <v>523142</v>
      </c>
      <c r="B3434" s="56">
        <v>566883</v>
      </c>
      <c r="C3434" s="56" t="s">
        <v>475</v>
      </c>
      <c r="D3434" s="56" t="s">
        <v>481</v>
      </c>
      <c r="E3434" s="467" t="s">
        <v>3056</v>
      </c>
      <c r="F3434" s="56">
        <v>277</v>
      </c>
      <c r="G3434" s="401">
        <v>43790</v>
      </c>
      <c r="H3434" s="27">
        <v>43817</v>
      </c>
      <c r="I3434" s="286">
        <v>272</v>
      </c>
    </row>
    <row r="3435" spans="1:9" ht="15.6" x14ac:dyDescent="0.3">
      <c r="A3435" s="664">
        <v>523142</v>
      </c>
      <c r="B3435" s="56">
        <v>555483</v>
      </c>
      <c r="C3435" s="56" t="s">
        <v>503</v>
      </c>
      <c r="D3435" s="56" t="s">
        <v>13</v>
      </c>
      <c r="E3435" s="376" t="s">
        <v>3057</v>
      </c>
      <c r="F3435" s="466">
        <v>53</v>
      </c>
      <c r="G3435" s="401">
        <v>43869</v>
      </c>
      <c r="H3435" s="673">
        <v>43865</v>
      </c>
      <c r="I3435" s="674">
        <v>53</v>
      </c>
    </row>
    <row r="3436" spans="1:9" ht="15.6" x14ac:dyDescent="0.3">
      <c r="A3436" s="668">
        <v>523142</v>
      </c>
      <c r="B3436" s="37">
        <v>555483</v>
      </c>
      <c r="C3436" s="37" t="s">
        <v>503</v>
      </c>
      <c r="D3436" s="37" t="s">
        <v>13</v>
      </c>
      <c r="E3436" s="388" t="s">
        <v>3058</v>
      </c>
      <c r="F3436" s="37">
        <v>19</v>
      </c>
      <c r="G3436" s="669">
        <v>43813</v>
      </c>
      <c r="H3436" s="675">
        <v>43809</v>
      </c>
      <c r="I3436" s="676">
        <v>19</v>
      </c>
    </row>
    <row r="3437" spans="1:9" ht="15.6" x14ac:dyDescent="0.3">
      <c r="A3437" s="668">
        <v>523142</v>
      </c>
      <c r="B3437" s="37">
        <v>555483</v>
      </c>
      <c r="C3437" s="37" t="s">
        <v>503</v>
      </c>
      <c r="D3437" s="37" t="s">
        <v>13</v>
      </c>
      <c r="E3437" s="388" t="s">
        <v>3059</v>
      </c>
      <c r="F3437" s="37">
        <v>44</v>
      </c>
      <c r="G3437" s="669">
        <v>43818</v>
      </c>
      <c r="H3437" s="675">
        <v>43812</v>
      </c>
      <c r="I3437" s="676">
        <v>44</v>
      </c>
    </row>
    <row r="3438" spans="1:9" ht="15.6" x14ac:dyDescent="0.3">
      <c r="A3438" s="668">
        <v>523142</v>
      </c>
      <c r="B3438" s="37">
        <v>555483</v>
      </c>
      <c r="C3438" s="37" t="s">
        <v>503</v>
      </c>
      <c r="D3438" s="37" t="s">
        <v>13</v>
      </c>
      <c r="E3438" s="388" t="s">
        <v>3060</v>
      </c>
      <c r="F3438" s="37">
        <v>66</v>
      </c>
      <c r="G3438" s="669">
        <v>43818</v>
      </c>
      <c r="H3438" s="675">
        <v>43812</v>
      </c>
      <c r="I3438" s="676">
        <v>66</v>
      </c>
    </row>
    <row r="3439" spans="1:9" ht="15.6" x14ac:dyDescent="0.3">
      <c r="A3439" s="664">
        <v>523142</v>
      </c>
      <c r="B3439" s="56">
        <v>555483</v>
      </c>
      <c r="C3439" s="56" t="s">
        <v>503</v>
      </c>
      <c r="D3439" s="56" t="s">
        <v>13</v>
      </c>
      <c r="E3439" s="382" t="s">
        <v>3061</v>
      </c>
      <c r="F3439" s="56">
        <v>231</v>
      </c>
      <c r="G3439" s="401">
        <v>43841</v>
      </c>
      <c r="H3439" s="673">
        <v>43837</v>
      </c>
      <c r="I3439" s="674">
        <v>224</v>
      </c>
    </row>
    <row r="3440" spans="1:9" ht="15.6" x14ac:dyDescent="0.3">
      <c r="A3440" s="668">
        <v>523142</v>
      </c>
      <c r="B3440" s="37">
        <v>555483</v>
      </c>
      <c r="C3440" s="37" t="s">
        <v>503</v>
      </c>
      <c r="D3440" s="37" t="s">
        <v>481</v>
      </c>
      <c r="E3440" s="388" t="s">
        <v>3062</v>
      </c>
      <c r="F3440" s="37">
        <v>53</v>
      </c>
      <c r="G3440" s="669">
        <v>43818</v>
      </c>
      <c r="H3440" s="675">
        <v>43812</v>
      </c>
      <c r="I3440" s="676">
        <v>53</v>
      </c>
    </row>
    <row r="3441" spans="1:9" ht="15.6" x14ac:dyDescent="0.3">
      <c r="A3441" s="668">
        <v>523142</v>
      </c>
      <c r="B3441" s="37">
        <v>555483</v>
      </c>
      <c r="C3441" s="37" t="s">
        <v>503</v>
      </c>
      <c r="D3441" s="37" t="s">
        <v>13</v>
      </c>
      <c r="E3441" s="388" t="s">
        <v>3063</v>
      </c>
      <c r="F3441" s="37">
        <v>141</v>
      </c>
      <c r="G3441" s="669">
        <v>43813</v>
      </c>
      <c r="H3441" s="675">
        <v>43809</v>
      </c>
      <c r="I3441" s="676">
        <v>141</v>
      </c>
    </row>
    <row r="3442" spans="1:9" ht="15.6" x14ac:dyDescent="0.3">
      <c r="A3442" s="664">
        <v>523142</v>
      </c>
      <c r="B3442" s="56">
        <v>555483</v>
      </c>
      <c r="C3442" s="56" t="s">
        <v>503</v>
      </c>
      <c r="D3442" s="56" t="s">
        <v>13</v>
      </c>
      <c r="E3442" s="470" t="s">
        <v>3064</v>
      </c>
      <c r="F3442" s="415">
        <v>38</v>
      </c>
      <c r="G3442" s="401">
        <v>43841</v>
      </c>
      <c r="H3442" s="673">
        <v>43837</v>
      </c>
      <c r="I3442" s="674">
        <v>38</v>
      </c>
    </row>
    <row r="3443" spans="1:9" ht="15.6" x14ac:dyDescent="0.3">
      <c r="A3443" s="664">
        <v>523142</v>
      </c>
      <c r="B3443" s="56">
        <v>555483</v>
      </c>
      <c r="C3443" s="56" t="s">
        <v>503</v>
      </c>
      <c r="D3443" s="56" t="s">
        <v>13</v>
      </c>
      <c r="E3443" s="470" t="s">
        <v>3065</v>
      </c>
      <c r="F3443" s="415">
        <v>73</v>
      </c>
      <c r="G3443" s="401">
        <v>43846</v>
      </c>
      <c r="H3443" s="673">
        <v>43840</v>
      </c>
      <c r="I3443" s="674">
        <v>73</v>
      </c>
    </row>
    <row r="3444" spans="1:9" ht="15.6" x14ac:dyDescent="0.3">
      <c r="A3444" s="664">
        <v>523142</v>
      </c>
      <c r="B3444" s="56">
        <v>555483</v>
      </c>
      <c r="C3444" s="56" t="s">
        <v>503</v>
      </c>
      <c r="D3444" s="56" t="s">
        <v>13</v>
      </c>
      <c r="E3444" s="470" t="s">
        <v>3066</v>
      </c>
      <c r="F3444" s="415">
        <v>102</v>
      </c>
      <c r="G3444" s="401">
        <v>43846</v>
      </c>
      <c r="H3444" s="673">
        <v>43840</v>
      </c>
      <c r="I3444" s="674">
        <v>102</v>
      </c>
    </row>
    <row r="3445" spans="1:9" ht="15.6" x14ac:dyDescent="0.3">
      <c r="A3445" s="664">
        <v>523142</v>
      </c>
      <c r="B3445" s="56">
        <v>555483</v>
      </c>
      <c r="C3445" s="56" t="s">
        <v>503</v>
      </c>
      <c r="D3445" s="56" t="s">
        <v>481</v>
      </c>
      <c r="E3445" s="467" t="s">
        <v>3067</v>
      </c>
      <c r="F3445" s="56">
        <v>129</v>
      </c>
      <c r="G3445" s="401">
        <v>43790</v>
      </c>
      <c r="H3445" s="27">
        <v>43817</v>
      </c>
      <c r="I3445" s="674">
        <v>129</v>
      </c>
    </row>
    <row r="3446" spans="1:9" ht="15.6" x14ac:dyDescent="0.3">
      <c r="A3446" s="664">
        <v>523142</v>
      </c>
      <c r="B3446" s="56">
        <v>555483</v>
      </c>
      <c r="C3446" s="56" t="s">
        <v>503</v>
      </c>
      <c r="D3446" s="56" t="s">
        <v>481</v>
      </c>
      <c r="E3446" s="467" t="s">
        <v>3068</v>
      </c>
      <c r="F3446" s="56">
        <v>125</v>
      </c>
      <c r="G3446" s="401">
        <v>43790</v>
      </c>
      <c r="H3446" s="27">
        <v>43818</v>
      </c>
      <c r="I3446" s="674">
        <v>125</v>
      </c>
    </row>
    <row r="3447" spans="1:9" ht="15.6" x14ac:dyDescent="0.3">
      <c r="A3447" s="664">
        <v>523142</v>
      </c>
      <c r="B3447" s="56">
        <v>555483</v>
      </c>
      <c r="C3447" s="56" t="s">
        <v>503</v>
      </c>
      <c r="D3447" s="56" t="s">
        <v>13</v>
      </c>
      <c r="E3447" s="467" t="s">
        <v>3069</v>
      </c>
      <c r="F3447" s="56">
        <v>217</v>
      </c>
      <c r="G3447" s="401">
        <v>43785</v>
      </c>
      <c r="H3447" s="27">
        <v>43822</v>
      </c>
      <c r="I3447" s="674">
        <v>217</v>
      </c>
    </row>
    <row r="3448" spans="1:9" ht="15.6" x14ac:dyDescent="0.3">
      <c r="A3448" s="664">
        <v>523142</v>
      </c>
      <c r="B3448" s="56">
        <v>555483</v>
      </c>
      <c r="C3448" s="56" t="s">
        <v>503</v>
      </c>
      <c r="D3448" s="56" t="s">
        <v>13</v>
      </c>
      <c r="E3448" s="467" t="s">
        <v>3070</v>
      </c>
      <c r="F3448" s="56">
        <v>30</v>
      </c>
      <c r="G3448" s="401">
        <v>43785</v>
      </c>
      <c r="H3448" s="27">
        <v>43822</v>
      </c>
      <c r="I3448" s="674">
        <v>30</v>
      </c>
    </row>
    <row r="3449" spans="1:9" ht="15.6" x14ac:dyDescent="0.3">
      <c r="A3449" s="664">
        <v>523142</v>
      </c>
      <c r="B3449" s="56">
        <v>555483</v>
      </c>
      <c r="C3449" s="56" t="s">
        <v>503</v>
      </c>
      <c r="D3449" s="56" t="s">
        <v>13</v>
      </c>
      <c r="E3449" s="467" t="s">
        <v>3071</v>
      </c>
      <c r="F3449" s="56">
        <v>89</v>
      </c>
      <c r="G3449" s="401">
        <v>43790</v>
      </c>
      <c r="H3449" s="27">
        <v>43817</v>
      </c>
      <c r="I3449" s="674">
        <v>89</v>
      </c>
    </row>
    <row r="3450" spans="1:9" ht="16.2" thickBot="1" x14ac:dyDescent="0.35">
      <c r="A3450" s="664">
        <v>523142</v>
      </c>
      <c r="B3450" s="56">
        <v>555483</v>
      </c>
      <c r="C3450" s="56" t="s">
        <v>503</v>
      </c>
      <c r="D3450" s="56" t="s">
        <v>13</v>
      </c>
      <c r="E3450" s="467" t="s">
        <v>3072</v>
      </c>
      <c r="F3450" s="56">
        <v>125</v>
      </c>
      <c r="G3450" s="401">
        <v>43790</v>
      </c>
      <c r="H3450" s="27">
        <v>43818</v>
      </c>
      <c r="I3450" s="674">
        <v>125</v>
      </c>
    </row>
    <row r="3451" spans="1:9" ht="15.6" x14ac:dyDescent="0.3">
      <c r="A3451" s="677">
        <v>522344</v>
      </c>
      <c r="B3451" s="678">
        <v>554748</v>
      </c>
      <c r="C3451" s="679" t="s">
        <v>475</v>
      </c>
      <c r="D3451" s="679" t="s">
        <v>13</v>
      </c>
      <c r="E3451" s="680" t="s">
        <v>3073</v>
      </c>
      <c r="F3451" s="679">
        <v>895</v>
      </c>
      <c r="G3451" s="681">
        <v>43841</v>
      </c>
      <c r="H3451" s="682">
        <v>43847</v>
      </c>
      <c r="I3451" s="683">
        <v>930</v>
      </c>
    </row>
    <row r="3452" spans="1:9" ht="15.6" x14ac:dyDescent="0.3">
      <c r="A3452" s="684">
        <v>522344</v>
      </c>
      <c r="B3452" s="397">
        <v>554748</v>
      </c>
      <c r="C3452" s="397" t="s">
        <v>475</v>
      </c>
      <c r="D3452" s="397" t="s">
        <v>13</v>
      </c>
      <c r="E3452" s="398" t="s">
        <v>3074</v>
      </c>
      <c r="F3452" s="397">
        <v>804</v>
      </c>
      <c r="G3452" s="400">
        <v>43846</v>
      </c>
      <c r="H3452" s="685">
        <v>43847</v>
      </c>
      <c r="I3452" s="686">
        <v>819</v>
      </c>
    </row>
    <row r="3453" spans="1:9" ht="15.6" x14ac:dyDescent="0.3">
      <c r="A3453" s="684">
        <v>522344</v>
      </c>
      <c r="B3453" s="397">
        <v>554748</v>
      </c>
      <c r="C3453" s="397" t="s">
        <v>475</v>
      </c>
      <c r="D3453" s="397" t="s">
        <v>13</v>
      </c>
      <c r="E3453" s="398" t="s">
        <v>3075</v>
      </c>
      <c r="F3453" s="397">
        <v>591</v>
      </c>
      <c r="G3453" s="400">
        <v>43846</v>
      </c>
      <c r="H3453" s="685">
        <v>43847</v>
      </c>
      <c r="I3453" s="686">
        <v>613</v>
      </c>
    </row>
    <row r="3454" spans="1:9" ht="15.6" x14ac:dyDescent="0.3">
      <c r="A3454" s="687">
        <v>522344</v>
      </c>
      <c r="B3454" s="37">
        <v>554748</v>
      </c>
      <c r="C3454" s="37" t="s">
        <v>475</v>
      </c>
      <c r="D3454" s="37" t="s">
        <v>481</v>
      </c>
      <c r="E3454" s="388" t="s">
        <v>3076</v>
      </c>
      <c r="F3454" s="37">
        <v>164</v>
      </c>
      <c r="G3454" s="669">
        <v>43818</v>
      </c>
      <c r="H3454" s="675">
        <v>43812</v>
      </c>
      <c r="I3454" s="676">
        <v>167</v>
      </c>
    </row>
    <row r="3455" spans="1:9" ht="15.6" x14ac:dyDescent="0.3">
      <c r="A3455" s="687">
        <v>522344</v>
      </c>
      <c r="B3455" s="37">
        <v>554748</v>
      </c>
      <c r="C3455" s="37" t="s">
        <v>475</v>
      </c>
      <c r="D3455" s="37" t="s">
        <v>13</v>
      </c>
      <c r="E3455" s="388" t="s">
        <v>3077</v>
      </c>
      <c r="F3455" s="37">
        <v>978</v>
      </c>
      <c r="G3455" s="669">
        <v>43813</v>
      </c>
      <c r="H3455" s="675">
        <v>43809</v>
      </c>
      <c r="I3455" s="676">
        <v>1011</v>
      </c>
    </row>
    <row r="3456" spans="1:9" ht="15.6" x14ac:dyDescent="0.3">
      <c r="A3456" s="684">
        <v>522344</v>
      </c>
      <c r="B3456" s="397">
        <v>554748</v>
      </c>
      <c r="C3456" s="397" t="s">
        <v>475</v>
      </c>
      <c r="D3456" s="397" t="s">
        <v>481</v>
      </c>
      <c r="E3456" s="398" t="s">
        <v>3078</v>
      </c>
      <c r="F3456" s="397">
        <v>259</v>
      </c>
      <c r="G3456" s="400">
        <v>43846</v>
      </c>
      <c r="H3456" s="685">
        <v>43847</v>
      </c>
      <c r="I3456" s="686">
        <v>270</v>
      </c>
    </row>
    <row r="3457" spans="1:9" ht="15.6" x14ac:dyDescent="0.3">
      <c r="A3457" s="687">
        <v>522344</v>
      </c>
      <c r="B3457" s="37">
        <v>554748</v>
      </c>
      <c r="C3457" s="37" t="s">
        <v>475</v>
      </c>
      <c r="D3457" s="37" t="s">
        <v>13</v>
      </c>
      <c r="E3457" s="388" t="s">
        <v>3079</v>
      </c>
      <c r="F3457" s="37">
        <v>1049</v>
      </c>
      <c r="G3457" s="669">
        <v>43813</v>
      </c>
      <c r="H3457" s="675">
        <v>43809</v>
      </c>
      <c r="I3457" s="676">
        <v>1068</v>
      </c>
    </row>
    <row r="3458" spans="1:9" ht="15.6" x14ac:dyDescent="0.3">
      <c r="A3458" s="687">
        <v>522344</v>
      </c>
      <c r="B3458" s="37">
        <v>554748</v>
      </c>
      <c r="C3458" s="37" t="s">
        <v>475</v>
      </c>
      <c r="D3458" s="37" t="s">
        <v>13</v>
      </c>
      <c r="E3458" s="388" t="s">
        <v>3080</v>
      </c>
      <c r="F3458" s="37">
        <v>997</v>
      </c>
      <c r="G3458" s="669">
        <v>43818</v>
      </c>
      <c r="H3458" s="675">
        <v>43812</v>
      </c>
      <c r="I3458" s="676">
        <v>1035</v>
      </c>
    </row>
    <row r="3459" spans="1:9" ht="15.6" x14ac:dyDescent="0.3">
      <c r="A3459" s="687">
        <v>522344</v>
      </c>
      <c r="B3459" s="37">
        <v>554748</v>
      </c>
      <c r="C3459" s="37" t="s">
        <v>475</v>
      </c>
      <c r="D3459" s="37" t="s">
        <v>13</v>
      </c>
      <c r="E3459" s="388" t="s">
        <v>3081</v>
      </c>
      <c r="F3459" s="37">
        <v>713</v>
      </c>
      <c r="G3459" s="669">
        <v>43818</v>
      </c>
      <c r="H3459" s="675">
        <v>43812</v>
      </c>
      <c r="I3459" s="676">
        <v>740</v>
      </c>
    </row>
    <row r="3460" spans="1:9" ht="15.6" x14ac:dyDescent="0.3">
      <c r="A3460" s="688">
        <v>522344</v>
      </c>
      <c r="B3460" s="56">
        <v>554748</v>
      </c>
      <c r="C3460" s="56" t="s">
        <v>475</v>
      </c>
      <c r="D3460" s="56" t="s">
        <v>13</v>
      </c>
      <c r="E3460" s="382" t="s">
        <v>3082</v>
      </c>
      <c r="F3460" s="56">
        <v>2229</v>
      </c>
      <c r="G3460" s="670">
        <v>43813</v>
      </c>
      <c r="H3460" s="673">
        <v>43818</v>
      </c>
      <c r="I3460" s="674">
        <v>2320</v>
      </c>
    </row>
    <row r="3461" spans="1:9" ht="15.6" x14ac:dyDescent="0.3">
      <c r="A3461" s="688">
        <v>522344</v>
      </c>
      <c r="B3461" s="56">
        <v>554748</v>
      </c>
      <c r="C3461" s="56" t="s">
        <v>475</v>
      </c>
      <c r="D3461" s="56" t="s">
        <v>13</v>
      </c>
      <c r="E3461" s="382" t="s">
        <v>3083</v>
      </c>
      <c r="F3461" s="56">
        <v>2056</v>
      </c>
      <c r="G3461" s="670">
        <v>43818</v>
      </c>
      <c r="H3461" s="673">
        <v>43818</v>
      </c>
      <c r="I3461" s="674">
        <v>2139</v>
      </c>
    </row>
    <row r="3462" spans="1:9" ht="15.6" x14ac:dyDescent="0.3">
      <c r="A3462" s="688">
        <v>522344</v>
      </c>
      <c r="B3462" s="56">
        <v>554748</v>
      </c>
      <c r="C3462" s="56" t="s">
        <v>475</v>
      </c>
      <c r="D3462" s="56" t="s">
        <v>13</v>
      </c>
      <c r="E3462" s="382" t="s">
        <v>3084</v>
      </c>
      <c r="F3462" s="56">
        <v>1489</v>
      </c>
      <c r="G3462" s="670">
        <v>43818</v>
      </c>
      <c r="H3462" s="673">
        <v>43818</v>
      </c>
      <c r="I3462" s="674">
        <v>1550</v>
      </c>
    </row>
    <row r="3463" spans="1:9" ht="15.6" x14ac:dyDescent="0.3">
      <c r="A3463" s="687">
        <v>522344</v>
      </c>
      <c r="B3463" s="37">
        <v>554748</v>
      </c>
      <c r="C3463" s="37" t="s">
        <v>475</v>
      </c>
      <c r="D3463" s="37" t="s">
        <v>481</v>
      </c>
      <c r="E3463" s="388" t="s">
        <v>3085</v>
      </c>
      <c r="F3463" s="37">
        <v>295</v>
      </c>
      <c r="G3463" s="669">
        <v>43818</v>
      </c>
      <c r="H3463" s="675">
        <v>43812</v>
      </c>
      <c r="I3463" s="676">
        <v>306</v>
      </c>
    </row>
    <row r="3464" spans="1:9" ht="15.6" x14ac:dyDescent="0.3">
      <c r="A3464" s="688">
        <v>522344</v>
      </c>
      <c r="B3464" s="56">
        <v>554748</v>
      </c>
      <c r="C3464" s="56" t="s">
        <v>475</v>
      </c>
      <c r="D3464" s="56" t="s">
        <v>481</v>
      </c>
      <c r="E3464" s="382" t="s">
        <v>3086</v>
      </c>
      <c r="F3464" s="56">
        <v>700</v>
      </c>
      <c r="G3464" s="670">
        <v>43818</v>
      </c>
      <c r="H3464" s="673">
        <v>43818</v>
      </c>
      <c r="I3464" s="674">
        <v>728</v>
      </c>
    </row>
    <row r="3465" spans="1:9" ht="15.6" x14ac:dyDescent="0.3">
      <c r="A3465" s="688">
        <v>522344</v>
      </c>
      <c r="B3465" s="56">
        <v>554748</v>
      </c>
      <c r="C3465" s="56" t="s">
        <v>475</v>
      </c>
      <c r="D3465" s="24" t="s">
        <v>13</v>
      </c>
      <c r="E3465" s="323" t="s">
        <v>3087</v>
      </c>
      <c r="F3465" s="312">
        <v>1439</v>
      </c>
      <c r="G3465" s="27">
        <v>43841</v>
      </c>
      <c r="H3465" s="673">
        <v>43837</v>
      </c>
      <c r="I3465" s="674">
        <v>1500</v>
      </c>
    </row>
    <row r="3466" spans="1:9" ht="15.6" x14ac:dyDescent="0.3">
      <c r="A3466" s="688">
        <v>522344</v>
      </c>
      <c r="B3466" s="56">
        <v>554748</v>
      </c>
      <c r="C3466" s="56" t="s">
        <v>475</v>
      </c>
      <c r="D3466" s="24" t="s">
        <v>13</v>
      </c>
      <c r="E3466" s="323" t="s">
        <v>3088</v>
      </c>
      <c r="F3466" s="312">
        <v>1395</v>
      </c>
      <c r="G3466" s="27">
        <v>43846</v>
      </c>
      <c r="H3466" s="673">
        <v>43840</v>
      </c>
      <c r="I3466" s="674">
        <v>1297</v>
      </c>
    </row>
    <row r="3467" spans="1:9" ht="15.6" x14ac:dyDescent="0.3">
      <c r="A3467" s="688">
        <v>522344</v>
      </c>
      <c r="B3467" s="56">
        <v>554748</v>
      </c>
      <c r="C3467" s="56" t="s">
        <v>475</v>
      </c>
      <c r="D3467" s="24" t="s">
        <v>13</v>
      </c>
      <c r="E3467" s="323" t="s">
        <v>3089</v>
      </c>
      <c r="F3467" s="312">
        <v>978</v>
      </c>
      <c r="G3467" s="27">
        <v>43846</v>
      </c>
      <c r="H3467" s="673">
        <v>43840</v>
      </c>
      <c r="I3467" s="674">
        <v>959</v>
      </c>
    </row>
    <row r="3468" spans="1:9" ht="15.6" x14ac:dyDescent="0.3">
      <c r="A3468" s="688">
        <v>522344</v>
      </c>
      <c r="B3468" s="56">
        <v>554748</v>
      </c>
      <c r="C3468" s="56" t="s">
        <v>475</v>
      </c>
      <c r="D3468" s="24" t="s">
        <v>481</v>
      </c>
      <c r="E3468" s="323" t="s">
        <v>3090</v>
      </c>
      <c r="F3468" s="312">
        <v>72</v>
      </c>
      <c r="G3468" s="27">
        <v>43846</v>
      </c>
      <c r="H3468" s="673">
        <v>43840</v>
      </c>
      <c r="I3468" s="674">
        <v>75</v>
      </c>
    </row>
    <row r="3469" spans="1:9" ht="15.6" x14ac:dyDescent="0.3">
      <c r="A3469" s="688">
        <v>522344</v>
      </c>
      <c r="B3469" s="56">
        <v>554748</v>
      </c>
      <c r="C3469" s="56" t="s">
        <v>475</v>
      </c>
      <c r="D3469" s="24" t="s">
        <v>13</v>
      </c>
      <c r="E3469" s="323" t="s">
        <v>3091</v>
      </c>
      <c r="F3469" s="312">
        <v>1111</v>
      </c>
      <c r="G3469" s="27">
        <v>43841</v>
      </c>
      <c r="H3469" s="673">
        <v>43837</v>
      </c>
      <c r="I3469" s="674">
        <v>1156</v>
      </c>
    </row>
    <row r="3470" spans="1:9" ht="15.6" x14ac:dyDescent="0.3">
      <c r="A3470" s="688">
        <v>522344</v>
      </c>
      <c r="B3470" s="56">
        <v>554748</v>
      </c>
      <c r="C3470" s="56" t="s">
        <v>475</v>
      </c>
      <c r="D3470" s="24" t="s">
        <v>481</v>
      </c>
      <c r="E3470" s="323" t="s">
        <v>3092</v>
      </c>
      <c r="F3470" s="312">
        <v>324</v>
      </c>
      <c r="G3470" s="27">
        <v>43846</v>
      </c>
      <c r="H3470" s="673">
        <v>43840</v>
      </c>
      <c r="I3470" s="674">
        <v>326</v>
      </c>
    </row>
    <row r="3471" spans="1:9" ht="15.6" x14ac:dyDescent="0.3">
      <c r="A3471" s="687">
        <v>522344</v>
      </c>
      <c r="B3471" s="37">
        <v>554748</v>
      </c>
      <c r="C3471" s="37" t="s">
        <v>475</v>
      </c>
      <c r="D3471" s="37" t="s">
        <v>306</v>
      </c>
      <c r="E3471" s="505">
        <v>1552084</v>
      </c>
      <c r="F3471" s="421">
        <v>115</v>
      </c>
      <c r="G3471" s="669">
        <v>43815</v>
      </c>
      <c r="H3471" s="675">
        <v>43813</v>
      </c>
      <c r="I3471" s="676">
        <v>115</v>
      </c>
    </row>
    <row r="3472" spans="1:9" ht="15.6" x14ac:dyDescent="0.3">
      <c r="A3472" s="687">
        <v>522344</v>
      </c>
      <c r="B3472" s="37">
        <v>554748</v>
      </c>
      <c r="C3472" s="37" t="s">
        <v>475</v>
      </c>
      <c r="D3472" s="37" t="s">
        <v>306</v>
      </c>
      <c r="E3472" s="505">
        <v>1552621</v>
      </c>
      <c r="F3472" s="46">
        <v>70</v>
      </c>
      <c r="G3472" s="47">
        <v>43808</v>
      </c>
      <c r="H3472" s="675">
        <v>43802</v>
      </c>
      <c r="I3472" s="676">
        <v>70</v>
      </c>
    </row>
    <row r="3473" spans="1:9" ht="15.6" x14ac:dyDescent="0.3">
      <c r="A3473" s="687">
        <v>522344</v>
      </c>
      <c r="B3473" s="37">
        <v>554748</v>
      </c>
      <c r="C3473" s="37" t="s">
        <v>475</v>
      </c>
      <c r="D3473" s="37" t="s">
        <v>19</v>
      </c>
      <c r="E3473" s="505" t="s">
        <v>3093</v>
      </c>
      <c r="F3473" s="421">
        <v>35</v>
      </c>
      <c r="G3473" s="669">
        <v>43815</v>
      </c>
      <c r="H3473" s="675">
        <v>43813</v>
      </c>
      <c r="I3473" s="676">
        <v>35</v>
      </c>
    </row>
    <row r="3474" spans="1:9" ht="15.6" x14ac:dyDescent="0.3">
      <c r="A3474" s="687">
        <v>522344</v>
      </c>
      <c r="B3474" s="37">
        <v>554748</v>
      </c>
      <c r="C3474" s="37" t="s">
        <v>475</v>
      </c>
      <c r="D3474" s="37" t="s">
        <v>13</v>
      </c>
      <c r="E3474" s="38" t="s">
        <v>3094</v>
      </c>
      <c r="F3474" s="46">
        <v>2176</v>
      </c>
      <c r="G3474" s="47">
        <v>43785</v>
      </c>
      <c r="H3474" s="675">
        <v>43781</v>
      </c>
      <c r="I3474" s="676">
        <v>2274</v>
      </c>
    </row>
    <row r="3475" spans="1:9" ht="15.6" x14ac:dyDescent="0.3">
      <c r="A3475" s="687">
        <v>522344</v>
      </c>
      <c r="B3475" s="37">
        <v>554748</v>
      </c>
      <c r="C3475" s="37" t="s">
        <v>475</v>
      </c>
      <c r="D3475" s="37" t="s">
        <v>13</v>
      </c>
      <c r="E3475" s="38" t="s">
        <v>3095</v>
      </c>
      <c r="F3475" s="46">
        <v>2010</v>
      </c>
      <c r="G3475" s="47">
        <v>43790</v>
      </c>
      <c r="H3475" s="675">
        <v>43784</v>
      </c>
      <c r="I3475" s="676">
        <v>2109</v>
      </c>
    </row>
    <row r="3476" spans="1:9" ht="15.6" x14ac:dyDescent="0.3">
      <c r="A3476" s="687">
        <v>522344</v>
      </c>
      <c r="B3476" s="37">
        <v>554748</v>
      </c>
      <c r="C3476" s="37" t="s">
        <v>475</v>
      </c>
      <c r="D3476" s="37" t="s">
        <v>13</v>
      </c>
      <c r="E3476" s="38" t="s">
        <v>3096</v>
      </c>
      <c r="F3476" s="46">
        <v>1451</v>
      </c>
      <c r="G3476" s="47">
        <v>43790</v>
      </c>
      <c r="H3476" s="675">
        <v>43784</v>
      </c>
      <c r="I3476" s="676">
        <v>1516</v>
      </c>
    </row>
    <row r="3477" spans="1:9" ht="15.6" x14ac:dyDescent="0.3">
      <c r="A3477" s="687">
        <v>522344</v>
      </c>
      <c r="B3477" s="37">
        <v>554748</v>
      </c>
      <c r="C3477" s="37" t="s">
        <v>475</v>
      </c>
      <c r="D3477" s="37" t="s">
        <v>13</v>
      </c>
      <c r="E3477" s="38" t="s">
        <v>3097</v>
      </c>
      <c r="F3477" s="46">
        <v>1657</v>
      </c>
      <c r="G3477" s="47">
        <v>43785</v>
      </c>
      <c r="H3477" s="675">
        <v>43781</v>
      </c>
      <c r="I3477" s="676">
        <v>1737</v>
      </c>
    </row>
    <row r="3478" spans="1:9" ht="15.6" x14ac:dyDescent="0.3">
      <c r="A3478" s="687">
        <v>522344</v>
      </c>
      <c r="B3478" s="37">
        <v>554748</v>
      </c>
      <c r="C3478" s="37" t="s">
        <v>475</v>
      </c>
      <c r="D3478" s="37" t="s">
        <v>481</v>
      </c>
      <c r="E3478" s="38" t="s">
        <v>3098</v>
      </c>
      <c r="F3478" s="46">
        <v>655</v>
      </c>
      <c r="G3478" s="47">
        <v>43790</v>
      </c>
      <c r="H3478" s="675">
        <v>43783</v>
      </c>
      <c r="I3478" s="676">
        <v>682</v>
      </c>
    </row>
    <row r="3479" spans="1:9" ht="15.6" x14ac:dyDescent="0.3">
      <c r="A3479" s="687">
        <v>522344</v>
      </c>
      <c r="B3479" s="37">
        <v>554748</v>
      </c>
      <c r="C3479" s="37" t="s">
        <v>475</v>
      </c>
      <c r="D3479" s="37" t="s">
        <v>481</v>
      </c>
      <c r="E3479" s="38" t="s">
        <v>3099</v>
      </c>
      <c r="F3479" s="46">
        <v>251</v>
      </c>
      <c r="G3479" s="47">
        <v>43790</v>
      </c>
      <c r="H3479" s="675">
        <v>43784</v>
      </c>
      <c r="I3479" s="676">
        <v>261</v>
      </c>
    </row>
    <row r="3480" spans="1:9" ht="15.6" x14ac:dyDescent="0.3">
      <c r="A3480" s="687">
        <v>522344</v>
      </c>
      <c r="B3480" s="37">
        <v>554748</v>
      </c>
      <c r="C3480" s="37" t="s">
        <v>475</v>
      </c>
      <c r="D3480" s="37" t="s">
        <v>306</v>
      </c>
      <c r="E3480" s="505">
        <v>1551013</v>
      </c>
      <c r="F3480" s="421">
        <v>861</v>
      </c>
      <c r="G3480" s="47">
        <v>43787</v>
      </c>
      <c r="H3480" s="675">
        <v>43796</v>
      </c>
      <c r="I3480" s="676">
        <v>861</v>
      </c>
    </row>
    <row r="3481" spans="1:9" ht="15.6" x14ac:dyDescent="0.3">
      <c r="A3481" s="687">
        <v>522344</v>
      </c>
      <c r="B3481" s="37">
        <v>554748</v>
      </c>
      <c r="C3481" s="37" t="s">
        <v>475</v>
      </c>
      <c r="D3481" s="37" t="s">
        <v>19</v>
      </c>
      <c r="E3481" s="505">
        <v>1551037</v>
      </c>
      <c r="F3481" s="421">
        <v>453</v>
      </c>
      <c r="G3481" s="47">
        <v>43783</v>
      </c>
      <c r="H3481" s="675">
        <v>43789</v>
      </c>
      <c r="I3481" s="676">
        <v>453</v>
      </c>
    </row>
    <row r="3482" spans="1:9" ht="15.6" x14ac:dyDescent="0.3">
      <c r="A3482" s="687">
        <v>522344</v>
      </c>
      <c r="B3482" s="37">
        <v>554748</v>
      </c>
      <c r="C3482" s="37" t="s">
        <v>475</v>
      </c>
      <c r="D3482" s="37" t="s">
        <v>306</v>
      </c>
      <c r="E3482" s="505">
        <v>1551595</v>
      </c>
      <c r="F3482" s="421">
        <v>180</v>
      </c>
      <c r="G3482" s="669">
        <v>43813</v>
      </c>
      <c r="H3482" s="675">
        <v>43811</v>
      </c>
      <c r="I3482" s="676">
        <v>180</v>
      </c>
    </row>
    <row r="3483" spans="1:9" ht="15.6" x14ac:dyDescent="0.3">
      <c r="A3483" s="687">
        <v>522344</v>
      </c>
      <c r="B3483" s="37">
        <v>554748</v>
      </c>
      <c r="C3483" s="37" t="s">
        <v>475</v>
      </c>
      <c r="D3483" s="37" t="s">
        <v>19</v>
      </c>
      <c r="E3483" s="505">
        <v>1551596</v>
      </c>
      <c r="F3483" s="421">
        <v>25</v>
      </c>
      <c r="G3483" s="47">
        <v>43811</v>
      </c>
      <c r="H3483" s="675">
        <v>43802</v>
      </c>
      <c r="I3483" s="676">
        <v>25</v>
      </c>
    </row>
    <row r="3484" spans="1:9" ht="15.6" x14ac:dyDescent="0.3">
      <c r="A3484" s="687">
        <v>522344</v>
      </c>
      <c r="B3484" s="37">
        <v>554748</v>
      </c>
      <c r="C3484" s="37" t="s">
        <v>475</v>
      </c>
      <c r="D3484" s="37" t="s">
        <v>19</v>
      </c>
      <c r="E3484" s="388" t="s">
        <v>3100</v>
      </c>
      <c r="F3484" s="37">
        <v>350</v>
      </c>
      <c r="G3484" s="39">
        <v>43787</v>
      </c>
      <c r="H3484" s="675">
        <v>43796</v>
      </c>
      <c r="I3484" s="676">
        <v>350</v>
      </c>
    </row>
    <row r="3485" spans="1:9" ht="15.6" x14ac:dyDescent="0.3">
      <c r="A3485" s="687">
        <v>522344</v>
      </c>
      <c r="B3485" s="37">
        <v>554748</v>
      </c>
      <c r="C3485" s="37" t="s">
        <v>475</v>
      </c>
      <c r="D3485" s="37" t="s">
        <v>19</v>
      </c>
      <c r="E3485" s="388" t="s">
        <v>3101</v>
      </c>
      <c r="F3485" s="37">
        <v>20</v>
      </c>
      <c r="G3485" s="39">
        <v>43788</v>
      </c>
      <c r="H3485" s="675">
        <v>43796</v>
      </c>
      <c r="I3485" s="676">
        <v>20</v>
      </c>
    </row>
    <row r="3486" spans="1:9" ht="15.6" x14ac:dyDescent="0.3">
      <c r="A3486" s="687">
        <v>522344</v>
      </c>
      <c r="B3486" s="37">
        <v>554748</v>
      </c>
      <c r="C3486" s="37" t="s">
        <v>475</v>
      </c>
      <c r="D3486" s="37" t="s">
        <v>19</v>
      </c>
      <c r="E3486" s="38" t="s">
        <v>3102</v>
      </c>
      <c r="F3486" s="37">
        <v>109</v>
      </c>
      <c r="G3486" s="669">
        <v>43813</v>
      </c>
      <c r="H3486" s="675">
        <v>43811</v>
      </c>
      <c r="I3486" s="676">
        <v>109</v>
      </c>
    </row>
    <row r="3487" spans="1:9" ht="15.6" x14ac:dyDescent="0.3">
      <c r="A3487" s="687">
        <v>522344</v>
      </c>
      <c r="B3487" s="37">
        <v>554748</v>
      </c>
      <c r="C3487" s="37" t="s">
        <v>475</v>
      </c>
      <c r="D3487" s="37" t="s">
        <v>19</v>
      </c>
      <c r="E3487" s="388" t="s">
        <v>3103</v>
      </c>
      <c r="F3487" s="37">
        <v>10</v>
      </c>
      <c r="G3487" s="669">
        <v>43816</v>
      </c>
      <c r="H3487" s="675">
        <v>43809</v>
      </c>
      <c r="I3487" s="676">
        <v>10</v>
      </c>
    </row>
    <row r="3488" spans="1:9" ht="15.6" x14ac:dyDescent="0.3">
      <c r="A3488" s="687">
        <v>522344</v>
      </c>
      <c r="B3488" s="37">
        <v>554748</v>
      </c>
      <c r="C3488" s="37" t="s">
        <v>475</v>
      </c>
      <c r="D3488" s="37" t="s">
        <v>19</v>
      </c>
      <c r="E3488" s="505" t="s">
        <v>3104</v>
      </c>
      <c r="F3488" s="421">
        <v>10</v>
      </c>
      <c r="G3488" s="669">
        <v>43816</v>
      </c>
      <c r="H3488" s="675">
        <v>43809</v>
      </c>
      <c r="I3488" s="676">
        <v>10</v>
      </c>
    </row>
    <row r="3489" spans="1:9" ht="15.6" x14ac:dyDescent="0.3">
      <c r="A3489" s="687">
        <v>522344</v>
      </c>
      <c r="B3489" s="37">
        <v>554748</v>
      </c>
      <c r="C3489" s="37" t="s">
        <v>475</v>
      </c>
      <c r="D3489" s="66" t="s">
        <v>19</v>
      </c>
      <c r="E3489" s="463">
        <v>1552085</v>
      </c>
      <c r="F3489" s="689">
        <v>131</v>
      </c>
      <c r="G3489" s="11">
        <v>43811</v>
      </c>
      <c r="H3489" s="690">
        <v>43802</v>
      </c>
      <c r="I3489" s="691">
        <v>131</v>
      </c>
    </row>
    <row r="3490" spans="1:9" ht="15.6" x14ac:dyDescent="0.3">
      <c r="A3490" s="688">
        <v>522344</v>
      </c>
      <c r="B3490" s="56">
        <v>566236</v>
      </c>
      <c r="C3490" s="56" t="s">
        <v>503</v>
      </c>
      <c r="D3490" s="24" t="s">
        <v>13</v>
      </c>
      <c r="E3490" s="323" t="s">
        <v>3105</v>
      </c>
      <c r="F3490" s="692">
        <v>171</v>
      </c>
      <c r="G3490" s="27">
        <v>43841</v>
      </c>
      <c r="H3490" s="633">
        <v>43837</v>
      </c>
      <c r="I3490" s="693">
        <v>179</v>
      </c>
    </row>
    <row r="3491" spans="1:9" ht="15.6" x14ac:dyDescent="0.3">
      <c r="A3491" s="687">
        <v>522344</v>
      </c>
      <c r="B3491" s="37">
        <v>566236</v>
      </c>
      <c r="C3491" s="37" t="s">
        <v>503</v>
      </c>
      <c r="D3491" s="37" t="s">
        <v>481</v>
      </c>
      <c r="E3491" s="388" t="s">
        <v>3106</v>
      </c>
      <c r="F3491" s="37">
        <v>50</v>
      </c>
      <c r="G3491" s="669">
        <v>43818</v>
      </c>
      <c r="H3491" s="675">
        <v>43812</v>
      </c>
      <c r="I3491" s="676">
        <v>50</v>
      </c>
    </row>
    <row r="3492" spans="1:9" ht="15.6" x14ac:dyDescent="0.3">
      <c r="A3492" s="687">
        <v>522344</v>
      </c>
      <c r="B3492" s="37">
        <v>566236</v>
      </c>
      <c r="C3492" s="37" t="s">
        <v>503</v>
      </c>
      <c r="D3492" s="37" t="s">
        <v>13</v>
      </c>
      <c r="E3492" s="388" t="s">
        <v>3107</v>
      </c>
      <c r="F3492" s="37">
        <v>202</v>
      </c>
      <c r="G3492" s="669">
        <v>43813</v>
      </c>
      <c r="H3492" s="675">
        <v>43809</v>
      </c>
      <c r="I3492" s="676">
        <v>209</v>
      </c>
    </row>
    <row r="3493" spans="1:9" ht="15.6" x14ac:dyDescent="0.3">
      <c r="A3493" s="687">
        <v>522344</v>
      </c>
      <c r="B3493" s="37">
        <v>566236</v>
      </c>
      <c r="C3493" s="37" t="s">
        <v>503</v>
      </c>
      <c r="D3493" s="37" t="s">
        <v>13</v>
      </c>
      <c r="E3493" s="388" t="s">
        <v>3108</v>
      </c>
      <c r="F3493" s="37">
        <v>179</v>
      </c>
      <c r="G3493" s="669">
        <v>43813</v>
      </c>
      <c r="H3493" s="675">
        <v>43809</v>
      </c>
      <c r="I3493" s="676">
        <v>182</v>
      </c>
    </row>
    <row r="3494" spans="1:9" ht="15.6" x14ac:dyDescent="0.3">
      <c r="A3494" s="687">
        <v>522344</v>
      </c>
      <c r="B3494" s="37">
        <v>566236</v>
      </c>
      <c r="C3494" s="37" t="s">
        <v>503</v>
      </c>
      <c r="D3494" s="37" t="s">
        <v>13</v>
      </c>
      <c r="E3494" s="388" t="s">
        <v>3109</v>
      </c>
      <c r="F3494" s="37">
        <v>396</v>
      </c>
      <c r="G3494" s="39">
        <v>43785</v>
      </c>
      <c r="H3494" s="675">
        <v>43781</v>
      </c>
      <c r="I3494" s="676">
        <v>406</v>
      </c>
    </row>
    <row r="3495" spans="1:9" ht="16.2" thickBot="1" x14ac:dyDescent="0.35">
      <c r="A3495" s="687">
        <v>522344</v>
      </c>
      <c r="B3495" s="37">
        <v>566236</v>
      </c>
      <c r="C3495" s="37" t="s">
        <v>503</v>
      </c>
      <c r="D3495" s="37" t="s">
        <v>481</v>
      </c>
      <c r="E3495" s="388" t="s">
        <v>3110</v>
      </c>
      <c r="F3495" s="37">
        <v>151</v>
      </c>
      <c r="G3495" s="39">
        <v>43790</v>
      </c>
      <c r="H3495" s="675">
        <v>43784</v>
      </c>
      <c r="I3495" s="676">
        <v>154</v>
      </c>
    </row>
    <row r="3496" spans="1:9" ht="15.6" x14ac:dyDescent="0.3">
      <c r="A3496" s="694">
        <v>522345</v>
      </c>
      <c r="B3496" s="695">
        <v>554744</v>
      </c>
      <c r="C3496" s="696" t="s">
        <v>475</v>
      </c>
      <c r="D3496" s="696" t="s">
        <v>13</v>
      </c>
      <c r="E3496" s="697" t="s">
        <v>3111</v>
      </c>
      <c r="F3496" s="696">
        <v>1214</v>
      </c>
      <c r="G3496" s="698">
        <v>43813</v>
      </c>
      <c r="H3496" s="699">
        <v>43809</v>
      </c>
      <c r="I3496" s="700">
        <v>1155</v>
      </c>
    </row>
    <row r="3497" spans="1:9" ht="15.6" x14ac:dyDescent="0.3">
      <c r="A3497" s="701">
        <v>522345</v>
      </c>
      <c r="B3497" s="537">
        <v>554744</v>
      </c>
      <c r="C3497" s="537" t="s">
        <v>475</v>
      </c>
      <c r="D3497" s="537" t="s">
        <v>13</v>
      </c>
      <c r="E3497" s="541" t="s">
        <v>3112</v>
      </c>
      <c r="F3497" s="537">
        <v>1075</v>
      </c>
      <c r="G3497" s="702">
        <v>43818</v>
      </c>
      <c r="H3497" s="703">
        <v>43812</v>
      </c>
      <c r="I3497" s="704">
        <v>1023</v>
      </c>
    </row>
    <row r="3498" spans="1:9" ht="15.6" x14ac:dyDescent="0.3">
      <c r="A3498" s="701">
        <v>522345</v>
      </c>
      <c r="B3498" s="537">
        <v>554744</v>
      </c>
      <c r="C3498" s="537" t="s">
        <v>475</v>
      </c>
      <c r="D3498" s="537" t="s">
        <v>13</v>
      </c>
      <c r="E3498" s="541" t="s">
        <v>3113</v>
      </c>
      <c r="F3498" s="537">
        <v>789</v>
      </c>
      <c r="G3498" s="702">
        <v>43818</v>
      </c>
      <c r="H3498" s="703">
        <v>43812</v>
      </c>
      <c r="I3498" s="704">
        <v>751</v>
      </c>
    </row>
    <row r="3499" spans="1:9" ht="15.6" x14ac:dyDescent="0.3">
      <c r="A3499" s="705">
        <v>522345</v>
      </c>
      <c r="B3499" s="534">
        <v>554744</v>
      </c>
      <c r="C3499" s="534" t="s">
        <v>475</v>
      </c>
      <c r="D3499" s="534" t="s">
        <v>481</v>
      </c>
      <c r="E3499" s="540" t="s">
        <v>3114</v>
      </c>
      <c r="F3499" s="534">
        <v>58</v>
      </c>
      <c r="G3499" s="536">
        <v>43846</v>
      </c>
      <c r="H3499" s="611">
        <v>43840</v>
      </c>
      <c r="I3499" s="706">
        <v>58</v>
      </c>
    </row>
    <row r="3500" spans="1:9" ht="15.6" x14ac:dyDescent="0.3">
      <c r="A3500" s="705">
        <v>522345</v>
      </c>
      <c r="B3500" s="534">
        <v>554744</v>
      </c>
      <c r="C3500" s="534" t="s">
        <v>475</v>
      </c>
      <c r="D3500" s="534" t="s">
        <v>13</v>
      </c>
      <c r="E3500" s="540" t="s">
        <v>3115</v>
      </c>
      <c r="F3500" s="534">
        <v>226</v>
      </c>
      <c r="G3500" s="536">
        <v>43841</v>
      </c>
      <c r="H3500" s="611">
        <v>43837</v>
      </c>
      <c r="I3500" s="706">
        <v>233</v>
      </c>
    </row>
    <row r="3501" spans="1:9" ht="15.6" x14ac:dyDescent="0.3">
      <c r="A3501" s="705">
        <v>522345</v>
      </c>
      <c r="B3501" s="534">
        <v>554744</v>
      </c>
      <c r="C3501" s="534" t="s">
        <v>475</v>
      </c>
      <c r="D3501" s="534" t="s">
        <v>13</v>
      </c>
      <c r="E3501" s="707" t="s">
        <v>3116</v>
      </c>
      <c r="F3501" s="708">
        <v>206</v>
      </c>
      <c r="G3501" s="536">
        <v>43813</v>
      </c>
      <c r="H3501" s="611">
        <v>43865</v>
      </c>
      <c r="I3501" s="706">
        <v>206</v>
      </c>
    </row>
    <row r="3502" spans="1:9" ht="15.6" x14ac:dyDescent="0.3">
      <c r="A3502" s="709">
        <v>522345</v>
      </c>
      <c r="B3502" s="710">
        <v>554744</v>
      </c>
      <c r="C3502" s="710" t="s">
        <v>475</v>
      </c>
      <c r="D3502" s="710" t="s">
        <v>13</v>
      </c>
      <c r="E3502" s="711" t="s">
        <v>3117</v>
      </c>
      <c r="F3502" s="710">
        <v>666</v>
      </c>
      <c r="G3502" s="712">
        <v>43813</v>
      </c>
      <c r="H3502" s="713">
        <v>43865</v>
      </c>
      <c r="I3502" s="714">
        <v>648</v>
      </c>
    </row>
    <row r="3503" spans="1:9" ht="15.6" x14ac:dyDescent="0.3">
      <c r="A3503" s="705">
        <v>522345</v>
      </c>
      <c r="B3503" s="534">
        <v>554744</v>
      </c>
      <c r="C3503" s="534" t="s">
        <v>475</v>
      </c>
      <c r="D3503" s="534" t="s">
        <v>481</v>
      </c>
      <c r="E3503" s="715" t="s">
        <v>3118</v>
      </c>
      <c r="F3503" s="708">
        <v>59</v>
      </c>
      <c r="G3503" s="536">
        <v>43818</v>
      </c>
      <c r="H3503" s="611">
        <v>43826</v>
      </c>
      <c r="I3503" s="706">
        <v>59</v>
      </c>
    </row>
    <row r="3504" spans="1:9" ht="15.6" x14ac:dyDescent="0.3">
      <c r="A3504" s="701">
        <v>522345</v>
      </c>
      <c r="B3504" s="537">
        <v>554744</v>
      </c>
      <c r="C3504" s="537" t="s">
        <v>475</v>
      </c>
      <c r="D3504" s="537" t="s">
        <v>481</v>
      </c>
      <c r="E3504" s="541" t="s">
        <v>3119</v>
      </c>
      <c r="F3504" s="537">
        <v>77</v>
      </c>
      <c r="G3504" s="702">
        <v>43818</v>
      </c>
      <c r="H3504" s="703">
        <v>43812</v>
      </c>
      <c r="I3504" s="704">
        <v>77</v>
      </c>
    </row>
    <row r="3505" spans="1:9" ht="15.6" x14ac:dyDescent="0.3">
      <c r="A3505" s="701">
        <v>522345</v>
      </c>
      <c r="B3505" s="537">
        <v>554744</v>
      </c>
      <c r="C3505" s="537" t="s">
        <v>475</v>
      </c>
      <c r="D3505" s="537" t="s">
        <v>306</v>
      </c>
      <c r="E3505" s="541">
        <v>1550490</v>
      </c>
      <c r="F3505" s="537">
        <v>55</v>
      </c>
      <c r="G3505" s="539">
        <v>43808</v>
      </c>
      <c r="H3505" s="703">
        <v>43802</v>
      </c>
      <c r="I3505" s="716">
        <v>55</v>
      </c>
    </row>
    <row r="3506" spans="1:9" ht="15.6" x14ac:dyDescent="0.3">
      <c r="A3506" s="705">
        <v>522345</v>
      </c>
      <c r="B3506" s="534">
        <v>554744</v>
      </c>
      <c r="C3506" s="534" t="s">
        <v>475</v>
      </c>
      <c r="D3506" s="534" t="s">
        <v>13</v>
      </c>
      <c r="E3506" s="717" t="s">
        <v>3120</v>
      </c>
      <c r="F3506" s="534">
        <v>1594</v>
      </c>
      <c r="G3506" s="536">
        <v>43785</v>
      </c>
      <c r="H3506" s="622">
        <v>43832</v>
      </c>
      <c r="I3506" s="706">
        <v>1547</v>
      </c>
    </row>
    <row r="3507" spans="1:9" ht="15.6" x14ac:dyDescent="0.3">
      <c r="A3507" s="705">
        <v>522345</v>
      </c>
      <c r="B3507" s="534">
        <v>554744</v>
      </c>
      <c r="C3507" s="534" t="s">
        <v>475</v>
      </c>
      <c r="D3507" s="534" t="s">
        <v>481</v>
      </c>
      <c r="E3507" s="540" t="s">
        <v>3121</v>
      </c>
      <c r="F3507" s="534">
        <v>868</v>
      </c>
      <c r="G3507" s="536">
        <v>43790</v>
      </c>
      <c r="H3507" s="611">
        <v>43784</v>
      </c>
      <c r="I3507" s="612">
        <v>894</v>
      </c>
    </row>
    <row r="3508" spans="1:9" ht="15.6" x14ac:dyDescent="0.3">
      <c r="A3508" s="705">
        <v>522345</v>
      </c>
      <c r="B3508" s="534">
        <v>554744</v>
      </c>
      <c r="C3508" s="534" t="s">
        <v>475</v>
      </c>
      <c r="D3508" s="534" t="s">
        <v>13</v>
      </c>
      <c r="E3508" s="717" t="s">
        <v>3122</v>
      </c>
      <c r="F3508" s="534">
        <v>1991</v>
      </c>
      <c r="G3508" s="536">
        <v>43785</v>
      </c>
      <c r="H3508" s="622">
        <v>43832</v>
      </c>
      <c r="I3508" s="706">
        <v>1893</v>
      </c>
    </row>
    <row r="3509" spans="1:9" ht="15.6" x14ac:dyDescent="0.3">
      <c r="A3509" s="705">
        <v>522345</v>
      </c>
      <c r="B3509" s="534">
        <v>554744</v>
      </c>
      <c r="C3509" s="534" t="s">
        <v>475</v>
      </c>
      <c r="D3509" s="534" t="s">
        <v>13</v>
      </c>
      <c r="E3509" s="540" t="s">
        <v>3123</v>
      </c>
      <c r="F3509" s="534">
        <v>1768</v>
      </c>
      <c r="G3509" s="536">
        <v>43790</v>
      </c>
      <c r="H3509" s="611">
        <v>43784</v>
      </c>
      <c r="I3509" s="706">
        <v>1821</v>
      </c>
    </row>
    <row r="3510" spans="1:9" ht="15.6" x14ac:dyDescent="0.3">
      <c r="A3510" s="705">
        <v>522345</v>
      </c>
      <c r="B3510" s="534">
        <v>554744</v>
      </c>
      <c r="C3510" s="534" t="s">
        <v>475</v>
      </c>
      <c r="D3510" s="534" t="s">
        <v>13</v>
      </c>
      <c r="E3510" s="540" t="s">
        <v>3124</v>
      </c>
      <c r="F3510" s="534">
        <v>1310</v>
      </c>
      <c r="G3510" s="536">
        <v>43790</v>
      </c>
      <c r="H3510" s="611">
        <v>43784</v>
      </c>
      <c r="I3510" s="706">
        <v>1350</v>
      </c>
    </row>
    <row r="3511" spans="1:9" ht="15.6" x14ac:dyDescent="0.3">
      <c r="A3511" s="705">
        <v>522345</v>
      </c>
      <c r="B3511" s="534">
        <v>554744</v>
      </c>
      <c r="C3511" s="534" t="s">
        <v>475</v>
      </c>
      <c r="D3511" s="534" t="s">
        <v>481</v>
      </c>
      <c r="E3511" s="540" t="s">
        <v>3125</v>
      </c>
      <c r="F3511" s="534">
        <v>305</v>
      </c>
      <c r="G3511" s="536">
        <v>43790</v>
      </c>
      <c r="H3511" s="611">
        <v>43784</v>
      </c>
      <c r="I3511" s="706">
        <v>311</v>
      </c>
    </row>
    <row r="3512" spans="1:9" ht="15.6" x14ac:dyDescent="0.3">
      <c r="A3512" s="705">
        <v>522345</v>
      </c>
      <c r="B3512" s="534">
        <v>554744</v>
      </c>
      <c r="C3512" s="534" t="s">
        <v>475</v>
      </c>
      <c r="D3512" s="24" t="s">
        <v>19</v>
      </c>
      <c r="E3512" s="361">
        <v>1551001</v>
      </c>
      <c r="F3512" s="358">
        <v>364</v>
      </c>
      <c r="G3512" s="27">
        <v>43783</v>
      </c>
      <c r="H3512" s="611">
        <v>43783</v>
      </c>
      <c r="I3512" s="612">
        <v>364</v>
      </c>
    </row>
    <row r="3513" spans="1:9" ht="15.6" x14ac:dyDescent="0.3">
      <c r="A3513" s="705">
        <v>522345</v>
      </c>
      <c r="B3513" s="534">
        <v>554744</v>
      </c>
      <c r="C3513" s="534" t="s">
        <v>475</v>
      </c>
      <c r="D3513" s="534" t="s">
        <v>306</v>
      </c>
      <c r="E3513" s="540">
        <v>1551012</v>
      </c>
      <c r="F3513" s="534">
        <v>165</v>
      </c>
      <c r="G3513" s="536">
        <v>43787</v>
      </c>
      <c r="H3513" s="611">
        <v>43781</v>
      </c>
      <c r="I3513" s="612">
        <v>165</v>
      </c>
    </row>
    <row r="3514" spans="1:9" ht="15.6" x14ac:dyDescent="0.3">
      <c r="A3514" s="705">
        <v>522345</v>
      </c>
      <c r="B3514" s="534">
        <v>554744</v>
      </c>
      <c r="C3514" s="534" t="s">
        <v>475</v>
      </c>
      <c r="D3514" s="534" t="s">
        <v>19</v>
      </c>
      <c r="E3514" s="540" t="s">
        <v>3126</v>
      </c>
      <c r="F3514" s="534">
        <v>228</v>
      </c>
      <c r="G3514" s="536">
        <v>43787</v>
      </c>
      <c r="H3514" s="611">
        <v>43781</v>
      </c>
      <c r="I3514" s="612">
        <v>228</v>
      </c>
    </row>
    <row r="3515" spans="1:9" ht="15.6" x14ac:dyDescent="0.3">
      <c r="A3515" s="705">
        <v>522345</v>
      </c>
      <c r="B3515" s="534">
        <v>554744</v>
      </c>
      <c r="C3515" s="534" t="s">
        <v>475</v>
      </c>
      <c r="D3515" s="534" t="s">
        <v>19</v>
      </c>
      <c r="E3515" s="540" t="s">
        <v>3127</v>
      </c>
      <c r="F3515" s="534">
        <v>10</v>
      </c>
      <c r="G3515" s="536">
        <v>43788</v>
      </c>
      <c r="H3515" s="611">
        <v>43781</v>
      </c>
      <c r="I3515" s="612">
        <v>10</v>
      </c>
    </row>
    <row r="3516" spans="1:9" ht="15.6" x14ac:dyDescent="0.3">
      <c r="A3516" s="701">
        <v>522345</v>
      </c>
      <c r="B3516" s="537">
        <v>555491</v>
      </c>
      <c r="C3516" s="537" t="s">
        <v>503</v>
      </c>
      <c r="D3516" s="537" t="s">
        <v>13</v>
      </c>
      <c r="E3516" s="541" t="s">
        <v>3128</v>
      </c>
      <c r="F3516" s="537">
        <v>70</v>
      </c>
      <c r="G3516" s="702">
        <v>43813</v>
      </c>
      <c r="H3516" s="703">
        <v>43809</v>
      </c>
      <c r="I3516" s="716">
        <v>70</v>
      </c>
    </row>
    <row r="3517" spans="1:9" ht="15.6" x14ac:dyDescent="0.3">
      <c r="A3517" s="705">
        <v>522345</v>
      </c>
      <c r="B3517" s="534">
        <v>555491</v>
      </c>
      <c r="C3517" s="534" t="s">
        <v>503</v>
      </c>
      <c r="D3517" s="534" t="s">
        <v>481</v>
      </c>
      <c r="E3517" s="540" t="s">
        <v>3129</v>
      </c>
      <c r="F3517" s="534">
        <v>50</v>
      </c>
      <c r="G3517" s="536">
        <v>43790</v>
      </c>
      <c r="H3517" s="611">
        <v>43784</v>
      </c>
      <c r="I3517" s="612">
        <v>50</v>
      </c>
    </row>
    <row r="3518" spans="1:9" ht="16.2" thickBot="1" x14ac:dyDescent="0.35">
      <c r="A3518" s="705">
        <v>522345</v>
      </c>
      <c r="B3518" s="534">
        <v>555491</v>
      </c>
      <c r="C3518" s="534" t="s">
        <v>503</v>
      </c>
      <c r="D3518" s="534" t="s">
        <v>13</v>
      </c>
      <c r="E3518" s="540" t="s">
        <v>3130</v>
      </c>
      <c r="F3518" s="534">
        <v>150</v>
      </c>
      <c r="G3518" s="536">
        <v>43785</v>
      </c>
      <c r="H3518" s="611">
        <v>43822</v>
      </c>
      <c r="I3518" s="612">
        <v>153</v>
      </c>
    </row>
    <row r="3519" spans="1:9" ht="15.6" x14ac:dyDescent="0.3">
      <c r="A3519" s="718">
        <v>522345</v>
      </c>
      <c r="B3519" s="719">
        <v>567449</v>
      </c>
      <c r="C3519" s="720" t="s">
        <v>475</v>
      </c>
      <c r="D3519" s="720" t="s">
        <v>13</v>
      </c>
      <c r="E3519" s="721" t="s">
        <v>3131</v>
      </c>
      <c r="F3519" s="720">
        <v>716</v>
      </c>
      <c r="G3519" s="722">
        <v>43813</v>
      </c>
      <c r="H3519" s="637">
        <v>43818</v>
      </c>
      <c r="I3519" s="606">
        <v>751</v>
      </c>
    </row>
    <row r="3520" spans="1:9" ht="15.6" x14ac:dyDescent="0.3">
      <c r="A3520" s="723">
        <v>522345</v>
      </c>
      <c r="B3520" s="385">
        <v>567449</v>
      </c>
      <c r="C3520" s="56" t="s">
        <v>475</v>
      </c>
      <c r="D3520" s="56" t="s">
        <v>13</v>
      </c>
      <c r="E3520" s="666" t="s">
        <v>3132</v>
      </c>
      <c r="F3520" s="56">
        <v>716</v>
      </c>
      <c r="G3520" s="401">
        <v>43845</v>
      </c>
      <c r="H3520" s="724">
        <v>43873</v>
      </c>
      <c r="I3520" s="725">
        <v>751</v>
      </c>
    </row>
    <row r="3521" spans="1:9" ht="15.6" x14ac:dyDescent="0.3">
      <c r="A3521" s="726">
        <v>522345</v>
      </c>
      <c r="B3521" s="727">
        <v>567449</v>
      </c>
      <c r="C3521" s="727" t="s">
        <v>475</v>
      </c>
      <c r="D3521" s="727" t="s">
        <v>13</v>
      </c>
      <c r="E3521" s="728" t="s">
        <v>3133</v>
      </c>
      <c r="F3521" s="727">
        <v>686</v>
      </c>
      <c r="G3521" s="729">
        <v>43818</v>
      </c>
      <c r="H3521" s="611">
        <v>43818</v>
      </c>
      <c r="I3521" s="612">
        <v>720</v>
      </c>
    </row>
    <row r="3522" spans="1:9" ht="15.6" x14ac:dyDescent="0.3">
      <c r="A3522" s="723">
        <v>522345</v>
      </c>
      <c r="B3522" s="56">
        <v>567449</v>
      </c>
      <c r="C3522" s="56" t="s">
        <v>475</v>
      </c>
      <c r="D3522" s="56" t="s">
        <v>13</v>
      </c>
      <c r="E3522" s="666" t="s">
        <v>3134</v>
      </c>
      <c r="F3522" s="56">
        <v>686</v>
      </c>
      <c r="G3522" s="401">
        <v>43845</v>
      </c>
      <c r="H3522" s="724">
        <v>43873</v>
      </c>
      <c r="I3522" s="612">
        <v>719</v>
      </c>
    </row>
    <row r="3523" spans="1:9" ht="15.6" x14ac:dyDescent="0.3">
      <c r="A3523" s="726">
        <v>522345</v>
      </c>
      <c r="B3523" s="727">
        <v>567449</v>
      </c>
      <c r="C3523" s="727" t="s">
        <v>475</v>
      </c>
      <c r="D3523" s="727" t="s">
        <v>13</v>
      </c>
      <c r="E3523" s="728" t="s">
        <v>3135</v>
      </c>
      <c r="F3523" s="727">
        <v>472</v>
      </c>
      <c r="G3523" s="729">
        <v>43818</v>
      </c>
      <c r="H3523" s="611">
        <v>43818</v>
      </c>
      <c r="I3523" s="612">
        <v>495</v>
      </c>
    </row>
    <row r="3524" spans="1:9" ht="15.6" x14ac:dyDescent="0.3">
      <c r="A3524" s="723">
        <v>522345</v>
      </c>
      <c r="B3524" s="56">
        <v>567449</v>
      </c>
      <c r="C3524" s="56" t="s">
        <v>475</v>
      </c>
      <c r="D3524" s="56" t="s">
        <v>13</v>
      </c>
      <c r="E3524" s="666" t="s">
        <v>3136</v>
      </c>
      <c r="F3524" s="56">
        <v>472</v>
      </c>
      <c r="G3524" s="401">
        <v>43845</v>
      </c>
      <c r="H3524" s="724">
        <v>43873</v>
      </c>
      <c r="I3524" s="612">
        <v>493</v>
      </c>
    </row>
    <row r="3525" spans="1:9" ht="15.6" x14ac:dyDescent="0.3">
      <c r="A3525" s="730">
        <v>522345</v>
      </c>
      <c r="B3525" s="731">
        <v>567449</v>
      </c>
      <c r="C3525" s="731" t="s">
        <v>475</v>
      </c>
      <c r="D3525" s="731" t="s">
        <v>13</v>
      </c>
      <c r="E3525" s="732" t="s">
        <v>3137</v>
      </c>
      <c r="F3525" s="731">
        <v>1095</v>
      </c>
      <c r="G3525" s="733">
        <v>43813</v>
      </c>
      <c r="H3525" s="611">
        <v>43818</v>
      </c>
      <c r="I3525" s="716">
        <v>1161</v>
      </c>
    </row>
    <row r="3526" spans="1:9" ht="15.6" x14ac:dyDescent="0.3">
      <c r="A3526" s="701">
        <v>522345</v>
      </c>
      <c r="B3526" s="537">
        <v>567449</v>
      </c>
      <c r="C3526" s="537" t="s">
        <v>475</v>
      </c>
      <c r="D3526" s="537" t="s">
        <v>13</v>
      </c>
      <c r="E3526" s="541" t="s">
        <v>3138</v>
      </c>
      <c r="F3526" s="537">
        <v>962</v>
      </c>
      <c r="G3526" s="702">
        <v>43818</v>
      </c>
      <c r="H3526" s="703">
        <v>43812</v>
      </c>
      <c r="I3526" s="716">
        <v>1020</v>
      </c>
    </row>
    <row r="3527" spans="1:9" ht="15.6" x14ac:dyDescent="0.3">
      <c r="A3527" s="701">
        <v>522345</v>
      </c>
      <c r="B3527" s="537">
        <v>567449</v>
      </c>
      <c r="C3527" s="537" t="s">
        <v>475</v>
      </c>
      <c r="D3527" s="537" t="s">
        <v>13</v>
      </c>
      <c r="E3527" s="541" t="s">
        <v>3139</v>
      </c>
      <c r="F3527" s="537">
        <v>706</v>
      </c>
      <c r="G3527" s="702">
        <v>43818</v>
      </c>
      <c r="H3527" s="703">
        <v>43812</v>
      </c>
      <c r="I3527" s="716">
        <v>748</v>
      </c>
    </row>
    <row r="3528" spans="1:9" ht="15.6" x14ac:dyDescent="0.3">
      <c r="A3528" s="705">
        <v>522345</v>
      </c>
      <c r="B3528" s="534">
        <v>567449</v>
      </c>
      <c r="C3528" s="534" t="s">
        <v>475</v>
      </c>
      <c r="D3528" s="534" t="s">
        <v>481</v>
      </c>
      <c r="E3528" s="540" t="s">
        <v>3140</v>
      </c>
      <c r="F3528" s="534">
        <v>159</v>
      </c>
      <c r="G3528" s="734">
        <v>43818</v>
      </c>
      <c r="H3528" s="611">
        <v>43818</v>
      </c>
      <c r="I3528" s="612">
        <v>159</v>
      </c>
    </row>
    <row r="3529" spans="1:9" ht="15.6" x14ac:dyDescent="0.3">
      <c r="A3529" s="723">
        <v>522345</v>
      </c>
      <c r="B3529" s="56">
        <v>567449</v>
      </c>
      <c r="C3529" s="56" t="s">
        <v>475</v>
      </c>
      <c r="D3529" s="56" t="s">
        <v>481</v>
      </c>
      <c r="E3529" s="382" t="s">
        <v>3141</v>
      </c>
      <c r="F3529" s="56">
        <v>159</v>
      </c>
      <c r="G3529" s="401">
        <v>43845</v>
      </c>
      <c r="H3529" s="724">
        <v>43873</v>
      </c>
      <c r="I3529" s="612">
        <v>164</v>
      </c>
    </row>
    <row r="3530" spans="1:9" ht="15.6" x14ac:dyDescent="0.3">
      <c r="A3530" s="730">
        <v>522345</v>
      </c>
      <c r="B3530" s="731">
        <v>567449</v>
      </c>
      <c r="C3530" s="731" t="s">
        <v>475</v>
      </c>
      <c r="D3530" s="731" t="s">
        <v>481</v>
      </c>
      <c r="E3530" s="732" t="s">
        <v>3142</v>
      </c>
      <c r="F3530" s="731">
        <v>290</v>
      </c>
      <c r="G3530" s="733">
        <v>43818</v>
      </c>
      <c r="H3530" s="703">
        <v>43812</v>
      </c>
      <c r="I3530" s="716">
        <v>306</v>
      </c>
    </row>
    <row r="3531" spans="1:9" ht="15.6" x14ac:dyDescent="0.3">
      <c r="A3531" s="709">
        <v>522345</v>
      </c>
      <c r="B3531" s="710">
        <v>567449</v>
      </c>
      <c r="C3531" s="710" t="s">
        <v>475</v>
      </c>
      <c r="D3531" s="710" t="s">
        <v>13</v>
      </c>
      <c r="E3531" s="735" t="s">
        <v>3143</v>
      </c>
      <c r="F3531" s="710">
        <v>289</v>
      </c>
      <c r="G3531" s="736">
        <v>43841</v>
      </c>
      <c r="H3531" s="628">
        <v>43847</v>
      </c>
      <c r="I3531" s="629">
        <v>276</v>
      </c>
    </row>
    <row r="3532" spans="1:9" ht="15.6" x14ac:dyDescent="0.3">
      <c r="A3532" s="723">
        <v>522345</v>
      </c>
      <c r="B3532" s="56">
        <v>567449</v>
      </c>
      <c r="C3532" s="56" t="s">
        <v>475</v>
      </c>
      <c r="D3532" s="56" t="s">
        <v>13</v>
      </c>
      <c r="E3532" s="666" t="s">
        <v>3144</v>
      </c>
      <c r="F3532" s="56">
        <v>289</v>
      </c>
      <c r="G3532" s="401" t="s">
        <v>3145</v>
      </c>
      <c r="H3532" s="724">
        <v>43873</v>
      </c>
      <c r="I3532" s="612">
        <v>282</v>
      </c>
    </row>
    <row r="3533" spans="1:9" ht="15.6" x14ac:dyDescent="0.3">
      <c r="A3533" s="737">
        <v>522345</v>
      </c>
      <c r="B3533" s="738">
        <v>567449</v>
      </c>
      <c r="C3533" s="738" t="s">
        <v>475</v>
      </c>
      <c r="D3533" s="738" t="s">
        <v>13</v>
      </c>
      <c r="E3533" s="739" t="s">
        <v>3146</v>
      </c>
      <c r="F3533" s="740">
        <v>281</v>
      </c>
      <c r="G3533" s="741">
        <v>43846</v>
      </c>
      <c r="H3533" s="628">
        <v>43847</v>
      </c>
      <c r="I3533" s="629">
        <v>77</v>
      </c>
    </row>
    <row r="3534" spans="1:9" ht="15.6" x14ac:dyDescent="0.3">
      <c r="A3534" s="723">
        <v>522345</v>
      </c>
      <c r="B3534" s="56">
        <v>567449</v>
      </c>
      <c r="C3534" s="56" t="s">
        <v>475</v>
      </c>
      <c r="D3534" s="56" t="s">
        <v>13</v>
      </c>
      <c r="E3534" s="666" t="s">
        <v>3147</v>
      </c>
      <c r="F3534" s="385">
        <v>281</v>
      </c>
      <c r="G3534" s="401" t="s">
        <v>3145</v>
      </c>
      <c r="H3534" s="724">
        <v>43873</v>
      </c>
      <c r="I3534" s="612">
        <v>290</v>
      </c>
    </row>
    <row r="3535" spans="1:9" ht="15.6" x14ac:dyDescent="0.3">
      <c r="A3535" s="726">
        <v>522345</v>
      </c>
      <c r="B3535" s="727">
        <v>567449</v>
      </c>
      <c r="C3535" s="727" t="s">
        <v>475</v>
      </c>
      <c r="D3535" s="727" t="s">
        <v>13</v>
      </c>
      <c r="E3535" s="728" t="s">
        <v>3148</v>
      </c>
      <c r="F3535" s="727">
        <v>198</v>
      </c>
      <c r="G3535" s="742">
        <v>43846</v>
      </c>
      <c r="H3535" s="611">
        <v>43847</v>
      </c>
      <c r="I3535" s="612">
        <v>177</v>
      </c>
    </row>
    <row r="3536" spans="1:9" ht="15.6" x14ac:dyDescent="0.3">
      <c r="A3536" s="723">
        <v>522345</v>
      </c>
      <c r="B3536" s="56">
        <v>567449</v>
      </c>
      <c r="C3536" s="56" t="s">
        <v>475</v>
      </c>
      <c r="D3536" s="56" t="s">
        <v>13</v>
      </c>
      <c r="E3536" s="666" t="s">
        <v>3149</v>
      </c>
      <c r="F3536" s="56">
        <v>198</v>
      </c>
      <c r="G3536" s="401" t="s">
        <v>3145</v>
      </c>
      <c r="H3536" s="724">
        <v>43873</v>
      </c>
      <c r="I3536" s="612">
        <v>199</v>
      </c>
    </row>
    <row r="3537" spans="1:9" ht="15.6" x14ac:dyDescent="0.3">
      <c r="A3537" s="730">
        <v>522345</v>
      </c>
      <c r="B3537" s="731">
        <v>567449</v>
      </c>
      <c r="C3537" s="731" t="s">
        <v>475</v>
      </c>
      <c r="D3537" s="731" t="s">
        <v>13</v>
      </c>
      <c r="E3537" s="732" t="s">
        <v>3150</v>
      </c>
      <c r="F3537" s="731">
        <v>633</v>
      </c>
      <c r="G3537" s="733">
        <v>43813</v>
      </c>
      <c r="H3537" s="703">
        <v>43809</v>
      </c>
      <c r="I3537" s="716">
        <v>657</v>
      </c>
    </row>
    <row r="3538" spans="1:9" ht="15.6" x14ac:dyDescent="0.3">
      <c r="A3538" s="705">
        <v>522345</v>
      </c>
      <c r="B3538" s="534">
        <v>567449</v>
      </c>
      <c r="C3538" s="534" t="s">
        <v>475</v>
      </c>
      <c r="D3538" s="534" t="s">
        <v>481</v>
      </c>
      <c r="E3538" s="540" t="s">
        <v>3151</v>
      </c>
      <c r="F3538" s="534">
        <v>66</v>
      </c>
      <c r="G3538" s="536">
        <v>43846</v>
      </c>
      <c r="H3538" s="611">
        <v>43847</v>
      </c>
      <c r="I3538" s="612">
        <v>64</v>
      </c>
    </row>
    <row r="3539" spans="1:9" ht="15.6" x14ac:dyDescent="0.3">
      <c r="A3539" s="723">
        <v>522345</v>
      </c>
      <c r="B3539" s="56">
        <v>567449</v>
      </c>
      <c r="C3539" s="56" t="s">
        <v>475</v>
      </c>
      <c r="D3539" s="56" t="s">
        <v>481</v>
      </c>
      <c r="E3539" s="666" t="s">
        <v>3152</v>
      </c>
      <c r="F3539" s="56">
        <v>66</v>
      </c>
      <c r="G3539" s="401" t="s">
        <v>3145</v>
      </c>
      <c r="H3539" s="724">
        <v>43873</v>
      </c>
      <c r="I3539" s="612">
        <v>66</v>
      </c>
    </row>
    <row r="3540" spans="1:9" ht="15.6" x14ac:dyDescent="0.3">
      <c r="A3540" s="730">
        <v>522345</v>
      </c>
      <c r="B3540" s="731">
        <v>567449</v>
      </c>
      <c r="C3540" s="731" t="s">
        <v>475</v>
      </c>
      <c r="D3540" s="731" t="s">
        <v>481</v>
      </c>
      <c r="E3540" s="732" t="s">
        <v>3153</v>
      </c>
      <c r="F3540" s="731">
        <v>164</v>
      </c>
      <c r="G3540" s="733">
        <v>43818</v>
      </c>
      <c r="H3540" s="703">
        <v>43812</v>
      </c>
      <c r="I3540" s="716">
        <v>168</v>
      </c>
    </row>
    <row r="3541" spans="1:9" ht="15.6" x14ac:dyDescent="0.3">
      <c r="A3541" s="705">
        <v>522345</v>
      </c>
      <c r="B3541" s="534">
        <v>567449</v>
      </c>
      <c r="C3541" s="534" t="s">
        <v>475</v>
      </c>
      <c r="D3541" s="534" t="s">
        <v>13</v>
      </c>
      <c r="E3541" s="540" t="s">
        <v>3154</v>
      </c>
      <c r="F3541" s="534">
        <v>1964</v>
      </c>
      <c r="G3541" s="536">
        <v>43785</v>
      </c>
      <c r="H3541" s="611">
        <v>43822</v>
      </c>
      <c r="I3541" s="612">
        <v>2082</v>
      </c>
    </row>
    <row r="3542" spans="1:9" ht="15.6" x14ac:dyDescent="0.3">
      <c r="A3542" s="705">
        <v>522345</v>
      </c>
      <c r="B3542" s="534">
        <v>567449</v>
      </c>
      <c r="C3542" s="534" t="s">
        <v>475</v>
      </c>
      <c r="D3542" s="534" t="s">
        <v>13</v>
      </c>
      <c r="E3542" s="540" t="s">
        <v>3155</v>
      </c>
      <c r="F3542" s="534">
        <v>1741</v>
      </c>
      <c r="G3542" s="536">
        <v>43790</v>
      </c>
      <c r="H3542" s="611">
        <v>43817</v>
      </c>
      <c r="I3542" s="612">
        <v>1845</v>
      </c>
    </row>
    <row r="3543" spans="1:9" ht="15.6" x14ac:dyDescent="0.3">
      <c r="A3543" s="705">
        <v>522345</v>
      </c>
      <c r="B3543" s="534">
        <v>567449</v>
      </c>
      <c r="C3543" s="534" t="s">
        <v>475</v>
      </c>
      <c r="D3543" s="534" t="s">
        <v>13</v>
      </c>
      <c r="E3543" s="540" t="s">
        <v>3156</v>
      </c>
      <c r="F3543" s="534">
        <v>1309</v>
      </c>
      <c r="G3543" s="536">
        <v>43790</v>
      </c>
      <c r="H3543" s="611">
        <v>43818</v>
      </c>
      <c r="I3543" s="612">
        <v>1363</v>
      </c>
    </row>
    <row r="3544" spans="1:9" ht="15.6" x14ac:dyDescent="0.3">
      <c r="A3544" s="705">
        <v>522345</v>
      </c>
      <c r="B3544" s="534">
        <v>567449</v>
      </c>
      <c r="C3544" s="534" t="s">
        <v>475</v>
      </c>
      <c r="D3544" s="534" t="s">
        <v>481</v>
      </c>
      <c r="E3544" s="540" t="s">
        <v>3157</v>
      </c>
      <c r="F3544" s="534">
        <v>549</v>
      </c>
      <c r="G3544" s="536">
        <v>43790</v>
      </c>
      <c r="H3544" s="611">
        <v>43817</v>
      </c>
      <c r="I3544" s="612">
        <v>581</v>
      </c>
    </row>
    <row r="3545" spans="1:9" ht="15.6" x14ac:dyDescent="0.3">
      <c r="A3545" s="723">
        <v>522345</v>
      </c>
      <c r="B3545" s="56">
        <v>567449</v>
      </c>
      <c r="C3545" s="56" t="s">
        <v>475</v>
      </c>
      <c r="D3545" s="56" t="s">
        <v>306</v>
      </c>
      <c r="E3545" s="521">
        <v>1551270</v>
      </c>
      <c r="F3545" s="415">
        <v>476</v>
      </c>
      <c r="G3545" s="670">
        <v>43813</v>
      </c>
      <c r="H3545" s="724">
        <v>43873</v>
      </c>
      <c r="I3545" s="612">
        <v>476</v>
      </c>
    </row>
    <row r="3546" spans="1:9" ht="15.6" x14ac:dyDescent="0.3">
      <c r="A3546" s="723">
        <v>522345</v>
      </c>
      <c r="B3546" s="56">
        <v>567449</v>
      </c>
      <c r="C3546" s="56" t="s">
        <v>475</v>
      </c>
      <c r="D3546" s="56" t="s">
        <v>19</v>
      </c>
      <c r="E3546" s="521">
        <v>1551271</v>
      </c>
      <c r="F3546" s="415">
        <v>219</v>
      </c>
      <c r="G3546" s="401">
        <v>43811</v>
      </c>
      <c r="H3546" s="724">
        <v>43873</v>
      </c>
      <c r="I3546" s="612">
        <v>219</v>
      </c>
    </row>
    <row r="3547" spans="1:9" ht="15.6" x14ac:dyDescent="0.3">
      <c r="A3547" s="730">
        <v>522345</v>
      </c>
      <c r="B3547" s="731">
        <v>567449</v>
      </c>
      <c r="C3547" s="731" t="s">
        <v>475</v>
      </c>
      <c r="D3547" s="9" t="s">
        <v>19</v>
      </c>
      <c r="E3547" s="307" t="s">
        <v>3158</v>
      </c>
      <c r="F3547" s="322">
        <v>103</v>
      </c>
      <c r="G3547" s="21">
        <v>43813</v>
      </c>
      <c r="H3547" s="703">
        <v>43811</v>
      </c>
      <c r="I3547" s="716">
        <v>103</v>
      </c>
    </row>
    <row r="3548" spans="1:9" ht="15.6" x14ac:dyDescent="0.3">
      <c r="A3548" s="723">
        <v>522345</v>
      </c>
      <c r="B3548" s="56">
        <v>567449</v>
      </c>
      <c r="C3548" s="56" t="s">
        <v>475</v>
      </c>
      <c r="D3548" s="56" t="s">
        <v>19</v>
      </c>
      <c r="E3548" s="521" t="s">
        <v>3159</v>
      </c>
      <c r="F3548" s="415">
        <v>46</v>
      </c>
      <c r="G3548" s="401">
        <v>43845</v>
      </c>
      <c r="H3548" s="724">
        <v>43873</v>
      </c>
      <c r="I3548" s="612">
        <v>46</v>
      </c>
    </row>
    <row r="3549" spans="1:9" ht="15.6" x14ac:dyDescent="0.3">
      <c r="A3549" s="730">
        <v>522345</v>
      </c>
      <c r="B3549" s="731">
        <v>567449</v>
      </c>
      <c r="C3549" s="731" t="s">
        <v>475</v>
      </c>
      <c r="D3549" s="9" t="s">
        <v>19</v>
      </c>
      <c r="E3549" s="307" t="s">
        <v>3160</v>
      </c>
      <c r="F3549" s="322">
        <v>24</v>
      </c>
      <c r="G3549" s="21">
        <v>43813</v>
      </c>
      <c r="H3549" s="703">
        <v>43811</v>
      </c>
      <c r="I3549" s="716">
        <v>24</v>
      </c>
    </row>
    <row r="3550" spans="1:9" ht="15.6" x14ac:dyDescent="0.3">
      <c r="A3550" s="723">
        <v>522345</v>
      </c>
      <c r="B3550" s="56">
        <v>567449</v>
      </c>
      <c r="C3550" s="56" t="s">
        <v>475</v>
      </c>
      <c r="D3550" s="56" t="s">
        <v>19</v>
      </c>
      <c r="E3550" s="521" t="s">
        <v>3161</v>
      </c>
      <c r="F3550" s="415">
        <v>36</v>
      </c>
      <c r="G3550" s="401">
        <v>43845</v>
      </c>
      <c r="H3550" s="724">
        <v>43873</v>
      </c>
      <c r="I3550" s="612">
        <v>36</v>
      </c>
    </row>
    <row r="3551" spans="1:9" ht="15.6" x14ac:dyDescent="0.3">
      <c r="A3551" s="730">
        <v>522345</v>
      </c>
      <c r="B3551" s="731">
        <v>567449</v>
      </c>
      <c r="C3551" s="731" t="s">
        <v>475</v>
      </c>
      <c r="D3551" s="9" t="s">
        <v>19</v>
      </c>
      <c r="E3551" s="307" t="s">
        <v>3162</v>
      </c>
      <c r="F3551" s="322">
        <v>20</v>
      </c>
      <c r="G3551" s="21">
        <v>43816</v>
      </c>
      <c r="H3551" s="703">
        <v>43809</v>
      </c>
      <c r="I3551" s="716">
        <v>20</v>
      </c>
    </row>
    <row r="3552" spans="1:9" ht="15.6" x14ac:dyDescent="0.3">
      <c r="A3552" s="723">
        <v>522345</v>
      </c>
      <c r="B3552" s="56">
        <v>567449</v>
      </c>
      <c r="C3552" s="56" t="s">
        <v>475</v>
      </c>
      <c r="D3552" s="56" t="s">
        <v>19</v>
      </c>
      <c r="E3552" s="521" t="s">
        <v>3163</v>
      </c>
      <c r="F3552" s="415">
        <v>10</v>
      </c>
      <c r="G3552" s="401">
        <v>43845</v>
      </c>
      <c r="H3552" s="724">
        <v>43873</v>
      </c>
      <c r="I3552" s="743">
        <v>10</v>
      </c>
    </row>
    <row r="3553" spans="1:9" ht="15.6" x14ac:dyDescent="0.3">
      <c r="A3553" s="730">
        <v>522345</v>
      </c>
      <c r="B3553" s="48">
        <v>567449</v>
      </c>
      <c r="C3553" s="48" t="s">
        <v>475</v>
      </c>
      <c r="D3553" s="48" t="s">
        <v>19</v>
      </c>
      <c r="E3553" s="744" t="s">
        <v>3164</v>
      </c>
      <c r="F3553" s="461">
        <v>114</v>
      </c>
      <c r="G3553" s="51">
        <v>43787</v>
      </c>
      <c r="H3553" s="745">
        <v>43796</v>
      </c>
      <c r="I3553" s="746">
        <v>114</v>
      </c>
    </row>
    <row r="3554" spans="1:9" ht="15.6" x14ac:dyDescent="0.3">
      <c r="A3554" s="701">
        <v>522345</v>
      </c>
      <c r="B3554" s="37">
        <v>567449</v>
      </c>
      <c r="C3554" s="37" t="s">
        <v>475</v>
      </c>
      <c r="D3554" s="37" t="s">
        <v>19</v>
      </c>
      <c r="E3554" s="747" t="s">
        <v>3165</v>
      </c>
      <c r="F3554" s="421">
        <v>36</v>
      </c>
      <c r="G3554" s="39">
        <v>43787</v>
      </c>
      <c r="H3554" s="745">
        <v>43796</v>
      </c>
      <c r="I3554" s="746">
        <v>36</v>
      </c>
    </row>
    <row r="3555" spans="1:9" ht="15.6" x14ac:dyDescent="0.3">
      <c r="A3555" s="701">
        <v>522345</v>
      </c>
      <c r="B3555" s="748">
        <v>566980</v>
      </c>
      <c r="C3555" s="748" t="s">
        <v>503</v>
      </c>
      <c r="D3555" s="9" t="s">
        <v>13</v>
      </c>
      <c r="E3555" s="307" t="s">
        <v>3166</v>
      </c>
      <c r="F3555" s="322">
        <v>160</v>
      </c>
      <c r="G3555" s="21">
        <v>43813</v>
      </c>
      <c r="H3555" s="749">
        <v>43809</v>
      </c>
      <c r="I3555" s="716">
        <v>166</v>
      </c>
    </row>
    <row r="3556" spans="1:9" ht="15.6" x14ac:dyDescent="0.3">
      <c r="A3556" s="723">
        <v>522345</v>
      </c>
      <c r="B3556" s="750">
        <v>566980</v>
      </c>
      <c r="C3556" s="750" t="s">
        <v>503</v>
      </c>
      <c r="D3556" s="56" t="s">
        <v>13</v>
      </c>
      <c r="E3556" s="521" t="s">
        <v>3167</v>
      </c>
      <c r="F3556" s="415">
        <v>129</v>
      </c>
      <c r="G3556" s="401">
        <v>43852</v>
      </c>
      <c r="H3556" s="724">
        <v>43873</v>
      </c>
      <c r="I3556" s="612">
        <v>129</v>
      </c>
    </row>
    <row r="3557" spans="1:9" ht="15.6" x14ac:dyDescent="0.3">
      <c r="A3557" s="730">
        <v>522345</v>
      </c>
      <c r="B3557" s="748">
        <v>566980</v>
      </c>
      <c r="C3557" s="748" t="s">
        <v>503</v>
      </c>
      <c r="D3557" s="9" t="s">
        <v>481</v>
      </c>
      <c r="E3557" s="307" t="s">
        <v>3168</v>
      </c>
      <c r="F3557" s="322">
        <v>50</v>
      </c>
      <c r="G3557" s="21">
        <v>43818</v>
      </c>
      <c r="H3557" s="703">
        <v>43812</v>
      </c>
      <c r="I3557" s="716">
        <v>50</v>
      </c>
    </row>
    <row r="3558" spans="1:9" ht="16.2" thickBot="1" x14ac:dyDescent="0.35">
      <c r="A3558" s="723">
        <v>522345</v>
      </c>
      <c r="B3558" s="750">
        <v>566980</v>
      </c>
      <c r="C3558" s="750" t="s">
        <v>503</v>
      </c>
      <c r="D3558" s="56" t="s">
        <v>481</v>
      </c>
      <c r="E3558" s="521" t="s">
        <v>3169</v>
      </c>
      <c r="F3558" s="415">
        <v>50</v>
      </c>
      <c r="G3558" s="401">
        <v>43845</v>
      </c>
      <c r="H3558" s="724">
        <v>43873</v>
      </c>
      <c r="I3558" s="751">
        <v>50</v>
      </c>
    </row>
    <row r="3559" spans="1:9" ht="15.6" x14ac:dyDescent="0.3">
      <c r="A3559" s="752">
        <v>522344</v>
      </c>
      <c r="B3559" s="658">
        <v>567450</v>
      </c>
      <c r="C3559" s="659" t="s">
        <v>475</v>
      </c>
      <c r="D3559" s="659" t="s">
        <v>481</v>
      </c>
      <c r="E3559" s="660" t="s">
        <v>3170</v>
      </c>
      <c r="F3559" s="659">
        <v>153</v>
      </c>
      <c r="G3559" s="661">
        <v>43818</v>
      </c>
      <c r="H3559" s="753">
        <v>43844</v>
      </c>
      <c r="I3559" s="754">
        <v>158</v>
      </c>
    </row>
    <row r="3560" spans="1:9" ht="15.6" x14ac:dyDescent="0.3">
      <c r="A3560" s="755">
        <v>522344</v>
      </c>
      <c r="B3560" s="56">
        <v>567450</v>
      </c>
      <c r="C3560" s="56" t="s">
        <v>475</v>
      </c>
      <c r="D3560" s="56" t="s">
        <v>13</v>
      </c>
      <c r="E3560" s="382" t="s">
        <v>3171</v>
      </c>
      <c r="F3560" s="56">
        <v>722</v>
      </c>
      <c r="G3560" s="401">
        <v>43813</v>
      </c>
      <c r="H3560" s="673">
        <v>43844</v>
      </c>
      <c r="I3560" s="674">
        <v>755</v>
      </c>
    </row>
    <row r="3561" spans="1:9" ht="15.6" x14ac:dyDescent="0.3">
      <c r="A3561" s="755">
        <v>522344</v>
      </c>
      <c r="B3561" s="56">
        <v>567450</v>
      </c>
      <c r="C3561" s="56" t="s">
        <v>475</v>
      </c>
      <c r="D3561" s="56" t="s">
        <v>13</v>
      </c>
      <c r="E3561" s="382" t="s">
        <v>3172</v>
      </c>
      <c r="F3561" s="56">
        <v>699</v>
      </c>
      <c r="G3561" s="401">
        <v>43818</v>
      </c>
      <c r="H3561" s="673">
        <v>43844</v>
      </c>
      <c r="I3561" s="674">
        <v>733</v>
      </c>
    </row>
    <row r="3562" spans="1:9" ht="15.6" x14ac:dyDescent="0.3">
      <c r="A3562" s="755">
        <v>522344</v>
      </c>
      <c r="B3562" s="56">
        <v>567450</v>
      </c>
      <c r="C3562" s="56" t="s">
        <v>475</v>
      </c>
      <c r="D3562" s="56" t="s">
        <v>13</v>
      </c>
      <c r="E3562" s="382" t="s">
        <v>3173</v>
      </c>
      <c r="F3562" s="56">
        <v>483</v>
      </c>
      <c r="G3562" s="401">
        <v>43818</v>
      </c>
      <c r="H3562" s="673">
        <v>43844</v>
      </c>
      <c r="I3562" s="674">
        <v>507</v>
      </c>
    </row>
    <row r="3563" spans="1:9" ht="15.6" x14ac:dyDescent="0.3">
      <c r="A3563" s="756">
        <v>522344</v>
      </c>
      <c r="B3563" s="37">
        <v>567450</v>
      </c>
      <c r="C3563" s="37" t="s">
        <v>475</v>
      </c>
      <c r="D3563" s="37" t="s">
        <v>481</v>
      </c>
      <c r="E3563" s="388" t="s">
        <v>3174</v>
      </c>
      <c r="F3563" s="37">
        <v>171</v>
      </c>
      <c r="G3563" s="669">
        <v>43818</v>
      </c>
      <c r="H3563" s="675">
        <v>43812</v>
      </c>
      <c r="I3563" s="676">
        <v>180</v>
      </c>
    </row>
    <row r="3564" spans="1:9" ht="15.6" x14ac:dyDescent="0.3">
      <c r="A3564" s="756">
        <v>522344</v>
      </c>
      <c r="B3564" s="37">
        <v>567450</v>
      </c>
      <c r="C3564" s="37" t="s">
        <v>475</v>
      </c>
      <c r="D3564" s="37" t="s">
        <v>13</v>
      </c>
      <c r="E3564" s="388" t="s">
        <v>3175</v>
      </c>
      <c r="F3564" s="37">
        <v>795</v>
      </c>
      <c r="G3564" s="669">
        <v>43813</v>
      </c>
      <c r="H3564" s="675">
        <v>43809</v>
      </c>
      <c r="I3564" s="676">
        <v>842</v>
      </c>
    </row>
    <row r="3565" spans="1:9" ht="15.6" x14ac:dyDescent="0.3">
      <c r="A3565" s="756">
        <v>522344</v>
      </c>
      <c r="B3565" s="37">
        <v>567450</v>
      </c>
      <c r="C3565" s="37" t="s">
        <v>475</v>
      </c>
      <c r="D3565" s="37" t="s">
        <v>13</v>
      </c>
      <c r="E3565" s="388" t="s">
        <v>3176</v>
      </c>
      <c r="F3565" s="37">
        <v>697</v>
      </c>
      <c r="G3565" s="669">
        <v>43818</v>
      </c>
      <c r="H3565" s="675">
        <v>43812</v>
      </c>
      <c r="I3565" s="676">
        <v>738</v>
      </c>
    </row>
    <row r="3566" spans="1:9" ht="15.6" x14ac:dyDescent="0.3">
      <c r="A3566" s="756">
        <v>522344</v>
      </c>
      <c r="B3566" s="37">
        <v>567450</v>
      </c>
      <c r="C3566" s="37" t="s">
        <v>475</v>
      </c>
      <c r="D3566" s="37" t="s">
        <v>13</v>
      </c>
      <c r="E3566" s="388" t="s">
        <v>3177</v>
      </c>
      <c r="F3566" s="37">
        <v>516</v>
      </c>
      <c r="G3566" s="669">
        <v>43818</v>
      </c>
      <c r="H3566" s="675">
        <v>43812</v>
      </c>
      <c r="I3566" s="676">
        <v>547</v>
      </c>
    </row>
    <row r="3567" spans="1:9" ht="15.6" x14ac:dyDescent="0.3">
      <c r="A3567" s="755">
        <v>522344</v>
      </c>
      <c r="B3567" s="56">
        <v>567450</v>
      </c>
      <c r="C3567" s="56" t="s">
        <v>475</v>
      </c>
      <c r="D3567" s="56" t="s">
        <v>13</v>
      </c>
      <c r="E3567" s="382" t="s">
        <v>3178</v>
      </c>
      <c r="F3567" s="56">
        <v>618</v>
      </c>
      <c r="G3567" s="670">
        <v>43813</v>
      </c>
      <c r="H3567" s="673">
        <v>43851</v>
      </c>
      <c r="I3567" s="674">
        <v>649</v>
      </c>
    </row>
    <row r="3568" spans="1:9" ht="15.6" x14ac:dyDescent="0.3">
      <c r="A3568" s="755">
        <v>522344</v>
      </c>
      <c r="B3568" s="56">
        <v>567450</v>
      </c>
      <c r="C3568" s="56" t="s">
        <v>475</v>
      </c>
      <c r="D3568" s="56" t="s">
        <v>13</v>
      </c>
      <c r="E3568" s="666" t="s">
        <v>3179</v>
      </c>
      <c r="F3568" s="385">
        <v>547</v>
      </c>
      <c r="G3568" s="401">
        <v>43855</v>
      </c>
      <c r="H3568" s="673">
        <v>43893</v>
      </c>
      <c r="I3568" s="674">
        <v>572</v>
      </c>
    </row>
    <row r="3569" spans="1:9" ht="15.6" x14ac:dyDescent="0.3">
      <c r="A3569" s="755">
        <v>522344</v>
      </c>
      <c r="B3569" s="56">
        <v>567450</v>
      </c>
      <c r="C3569" s="56" t="s">
        <v>475</v>
      </c>
      <c r="D3569" s="56" t="s">
        <v>481</v>
      </c>
      <c r="E3569" s="382" t="s">
        <v>3180</v>
      </c>
      <c r="F3569" s="56">
        <v>82</v>
      </c>
      <c r="G3569" s="401">
        <v>43860</v>
      </c>
      <c r="H3569" s="673">
        <v>43854</v>
      </c>
      <c r="I3569" s="674">
        <v>85</v>
      </c>
    </row>
    <row r="3570" spans="1:9" ht="15.6" x14ac:dyDescent="0.3">
      <c r="A3570" s="755">
        <v>522344</v>
      </c>
      <c r="B3570" s="56">
        <v>567450</v>
      </c>
      <c r="C3570" s="56" t="s">
        <v>475</v>
      </c>
      <c r="D3570" s="24" t="s">
        <v>481</v>
      </c>
      <c r="E3570" s="323" t="s">
        <v>3181</v>
      </c>
      <c r="F3570" s="358">
        <v>143</v>
      </c>
      <c r="G3570" s="90">
        <v>43825</v>
      </c>
      <c r="H3570" s="673">
        <v>43819</v>
      </c>
      <c r="I3570" s="674">
        <v>151</v>
      </c>
    </row>
    <row r="3571" spans="1:9" ht="15.6" x14ac:dyDescent="0.3">
      <c r="A3571" s="755">
        <v>522344</v>
      </c>
      <c r="B3571" s="56">
        <v>567450</v>
      </c>
      <c r="C3571" s="56" t="s">
        <v>475</v>
      </c>
      <c r="D3571" s="24" t="s">
        <v>13</v>
      </c>
      <c r="E3571" s="323" t="s">
        <v>3182</v>
      </c>
      <c r="F3571" s="358">
        <v>331</v>
      </c>
      <c r="G3571" s="90">
        <v>43841</v>
      </c>
      <c r="H3571" s="673">
        <v>43847</v>
      </c>
      <c r="I3571" s="674">
        <v>347</v>
      </c>
    </row>
    <row r="3572" spans="1:9" ht="15.6" x14ac:dyDescent="0.3">
      <c r="A3572" s="755">
        <v>522344</v>
      </c>
      <c r="B3572" s="56">
        <v>567450</v>
      </c>
      <c r="C3572" s="56" t="s">
        <v>475</v>
      </c>
      <c r="D3572" s="24" t="s">
        <v>13</v>
      </c>
      <c r="E3572" s="323" t="s">
        <v>3183</v>
      </c>
      <c r="F3572" s="358">
        <v>324</v>
      </c>
      <c r="G3572" s="90">
        <v>43846</v>
      </c>
      <c r="H3572" s="673">
        <v>43847</v>
      </c>
      <c r="I3572" s="674">
        <v>339</v>
      </c>
    </row>
    <row r="3573" spans="1:9" ht="15.6" x14ac:dyDescent="0.3">
      <c r="A3573" s="755">
        <v>522344</v>
      </c>
      <c r="B3573" s="56">
        <v>567450</v>
      </c>
      <c r="C3573" s="56" t="s">
        <v>475</v>
      </c>
      <c r="D3573" s="24" t="s">
        <v>13</v>
      </c>
      <c r="E3573" s="323" t="s">
        <v>3184</v>
      </c>
      <c r="F3573" s="358">
        <v>231</v>
      </c>
      <c r="G3573" s="90">
        <v>43846</v>
      </c>
      <c r="H3573" s="673">
        <v>43847</v>
      </c>
      <c r="I3573" s="674">
        <v>242</v>
      </c>
    </row>
    <row r="3574" spans="1:9" ht="15.6" x14ac:dyDescent="0.3">
      <c r="A3574" s="755">
        <v>522344</v>
      </c>
      <c r="B3574" s="56">
        <v>567450</v>
      </c>
      <c r="C3574" s="56" t="s">
        <v>475</v>
      </c>
      <c r="D3574" s="24" t="s">
        <v>481</v>
      </c>
      <c r="E3574" s="323" t="s">
        <v>3185</v>
      </c>
      <c r="F3574" s="358">
        <v>66</v>
      </c>
      <c r="G3574" s="90">
        <v>43846</v>
      </c>
      <c r="H3574" s="673">
        <v>43847</v>
      </c>
      <c r="I3574" s="674">
        <v>69</v>
      </c>
    </row>
    <row r="3575" spans="1:9" ht="15.6" x14ac:dyDescent="0.3">
      <c r="A3575" s="755">
        <v>522344</v>
      </c>
      <c r="B3575" s="56">
        <v>567450</v>
      </c>
      <c r="C3575" s="56" t="s">
        <v>475</v>
      </c>
      <c r="D3575" s="24" t="s">
        <v>481</v>
      </c>
      <c r="E3575" s="323" t="s">
        <v>3186</v>
      </c>
      <c r="F3575" s="358">
        <v>114</v>
      </c>
      <c r="G3575" s="90">
        <v>43825</v>
      </c>
      <c r="H3575" s="673">
        <v>43819</v>
      </c>
      <c r="I3575" s="674">
        <v>120</v>
      </c>
    </row>
    <row r="3576" spans="1:9" ht="15.6" x14ac:dyDescent="0.3">
      <c r="A3576" s="755">
        <v>522344</v>
      </c>
      <c r="B3576" s="56">
        <v>567450</v>
      </c>
      <c r="C3576" s="56" t="s">
        <v>475</v>
      </c>
      <c r="D3576" s="24" t="s">
        <v>481</v>
      </c>
      <c r="E3576" s="323" t="s">
        <v>3187</v>
      </c>
      <c r="F3576" s="358">
        <v>73</v>
      </c>
      <c r="G3576" s="90">
        <v>43874</v>
      </c>
      <c r="H3576" s="673">
        <v>43878</v>
      </c>
      <c r="I3576" s="674">
        <v>76</v>
      </c>
    </row>
    <row r="3577" spans="1:9" ht="15.6" x14ac:dyDescent="0.3">
      <c r="A3577" s="755">
        <v>522344</v>
      </c>
      <c r="B3577" s="56">
        <v>567450</v>
      </c>
      <c r="C3577" s="56" t="s">
        <v>475</v>
      </c>
      <c r="D3577" s="24" t="s">
        <v>13</v>
      </c>
      <c r="E3577" s="323" t="s">
        <v>3188</v>
      </c>
      <c r="F3577" s="358">
        <v>616</v>
      </c>
      <c r="G3577" s="90">
        <v>43820</v>
      </c>
      <c r="H3577" s="673">
        <v>43816</v>
      </c>
      <c r="I3577" s="674">
        <v>651</v>
      </c>
    </row>
    <row r="3578" spans="1:9" ht="15.6" x14ac:dyDescent="0.3">
      <c r="A3578" s="755">
        <v>522344</v>
      </c>
      <c r="B3578" s="56">
        <v>567450</v>
      </c>
      <c r="C3578" s="56" t="s">
        <v>475</v>
      </c>
      <c r="D3578" s="24" t="s">
        <v>13</v>
      </c>
      <c r="E3578" s="323" t="s">
        <v>3189</v>
      </c>
      <c r="F3578" s="312">
        <v>684</v>
      </c>
      <c r="G3578" s="90">
        <v>43820</v>
      </c>
      <c r="H3578" s="673">
        <v>43816</v>
      </c>
      <c r="I3578" s="674">
        <v>723</v>
      </c>
    </row>
    <row r="3579" spans="1:9" ht="15.6" x14ac:dyDescent="0.3">
      <c r="A3579" s="755">
        <v>522344</v>
      </c>
      <c r="B3579" s="56">
        <v>567450</v>
      </c>
      <c r="C3579" s="56" t="s">
        <v>475</v>
      </c>
      <c r="D3579" s="24" t="s">
        <v>13</v>
      </c>
      <c r="E3579" s="323" t="s">
        <v>3190</v>
      </c>
      <c r="F3579" s="358">
        <v>701</v>
      </c>
      <c r="G3579" s="90">
        <v>43825</v>
      </c>
      <c r="H3579" s="673">
        <v>43819</v>
      </c>
      <c r="I3579" s="674">
        <v>743</v>
      </c>
    </row>
    <row r="3580" spans="1:9" ht="15.6" x14ac:dyDescent="0.3">
      <c r="A3580" s="755">
        <v>522344</v>
      </c>
      <c r="B3580" s="56">
        <v>567450</v>
      </c>
      <c r="C3580" s="56" t="s">
        <v>475</v>
      </c>
      <c r="D3580" s="24" t="s">
        <v>13</v>
      </c>
      <c r="E3580" s="323" t="s">
        <v>3191</v>
      </c>
      <c r="F3580" s="358">
        <v>462</v>
      </c>
      <c r="G3580" s="90">
        <v>43825</v>
      </c>
      <c r="H3580" s="673">
        <v>43819</v>
      </c>
      <c r="I3580" s="674">
        <v>489</v>
      </c>
    </row>
    <row r="3581" spans="1:9" ht="15.6" x14ac:dyDescent="0.3">
      <c r="A3581" s="755">
        <v>522344</v>
      </c>
      <c r="B3581" s="56">
        <v>567450</v>
      </c>
      <c r="C3581" s="56" t="s">
        <v>475</v>
      </c>
      <c r="D3581" s="24" t="s">
        <v>13</v>
      </c>
      <c r="E3581" s="323" t="s">
        <v>3192</v>
      </c>
      <c r="F3581" s="358">
        <v>1288</v>
      </c>
      <c r="G3581" s="90">
        <v>43869</v>
      </c>
      <c r="H3581" s="673">
        <v>43878</v>
      </c>
      <c r="I3581" s="674">
        <v>1351</v>
      </c>
    </row>
    <row r="3582" spans="1:9" ht="15.6" x14ac:dyDescent="0.3">
      <c r="A3582" s="755">
        <v>522344</v>
      </c>
      <c r="B3582" s="56">
        <v>567450</v>
      </c>
      <c r="C3582" s="56" t="s">
        <v>475</v>
      </c>
      <c r="D3582" s="56" t="s">
        <v>19</v>
      </c>
      <c r="E3582" s="470" t="s">
        <v>3193</v>
      </c>
      <c r="F3582" s="415">
        <v>30</v>
      </c>
      <c r="G3582" s="401">
        <v>43855</v>
      </c>
      <c r="H3582" s="673">
        <v>43853</v>
      </c>
      <c r="I3582" s="674">
        <v>30</v>
      </c>
    </row>
    <row r="3583" spans="1:9" ht="15.6" x14ac:dyDescent="0.3">
      <c r="A3583" s="755">
        <v>522344</v>
      </c>
      <c r="B3583" s="56">
        <v>567450</v>
      </c>
      <c r="C3583" s="56" t="s">
        <v>475</v>
      </c>
      <c r="D3583" s="56" t="s">
        <v>13</v>
      </c>
      <c r="E3583" s="376" t="s">
        <v>3194</v>
      </c>
      <c r="F3583" s="375">
        <v>1730</v>
      </c>
      <c r="G3583" s="401">
        <v>43785</v>
      </c>
      <c r="H3583" s="673">
        <v>43822</v>
      </c>
      <c r="I3583" s="674">
        <v>1834</v>
      </c>
    </row>
    <row r="3584" spans="1:9" ht="15.6" x14ac:dyDescent="0.3">
      <c r="A3584" s="755">
        <v>522344</v>
      </c>
      <c r="B3584" s="56">
        <v>567450</v>
      </c>
      <c r="C3584" s="56" t="s">
        <v>475</v>
      </c>
      <c r="D3584" s="56" t="s">
        <v>13</v>
      </c>
      <c r="E3584" s="376" t="s">
        <v>3195</v>
      </c>
      <c r="F3584" s="375">
        <v>1528</v>
      </c>
      <c r="G3584" s="401">
        <v>43790</v>
      </c>
      <c r="H3584" s="673">
        <v>43817</v>
      </c>
      <c r="I3584" s="674">
        <v>1620</v>
      </c>
    </row>
    <row r="3585" spans="1:9" ht="15.6" x14ac:dyDescent="0.3">
      <c r="A3585" s="755">
        <v>522344</v>
      </c>
      <c r="B3585" s="56">
        <v>567450</v>
      </c>
      <c r="C3585" s="56" t="s">
        <v>475</v>
      </c>
      <c r="D3585" s="56" t="s">
        <v>13</v>
      </c>
      <c r="E3585" s="376" t="s">
        <v>3196</v>
      </c>
      <c r="F3585" s="375">
        <v>1148</v>
      </c>
      <c r="G3585" s="401">
        <v>43790</v>
      </c>
      <c r="H3585" s="673">
        <v>43817</v>
      </c>
      <c r="I3585" s="674">
        <v>1217</v>
      </c>
    </row>
    <row r="3586" spans="1:9" ht="15.6" x14ac:dyDescent="0.3">
      <c r="A3586" s="755">
        <v>522344</v>
      </c>
      <c r="B3586" s="56">
        <v>567450</v>
      </c>
      <c r="C3586" s="56" t="s">
        <v>475</v>
      </c>
      <c r="D3586" s="56" t="s">
        <v>481</v>
      </c>
      <c r="E3586" s="376" t="s">
        <v>3197</v>
      </c>
      <c r="F3586" s="375">
        <v>440</v>
      </c>
      <c r="G3586" s="401">
        <v>43790</v>
      </c>
      <c r="H3586" s="673">
        <v>43817</v>
      </c>
      <c r="I3586" s="674">
        <v>466</v>
      </c>
    </row>
    <row r="3587" spans="1:9" ht="15.6" x14ac:dyDescent="0.3">
      <c r="A3587" s="755">
        <v>522344</v>
      </c>
      <c r="B3587" s="56">
        <v>567450</v>
      </c>
      <c r="C3587" s="56" t="s">
        <v>475</v>
      </c>
      <c r="D3587" s="24" t="s">
        <v>306</v>
      </c>
      <c r="E3587" s="323">
        <v>1553632</v>
      </c>
      <c r="F3587" s="358">
        <v>365</v>
      </c>
      <c r="G3587" s="90">
        <v>43819</v>
      </c>
      <c r="H3587" s="673">
        <v>43818</v>
      </c>
      <c r="I3587" s="674">
        <v>365</v>
      </c>
    </row>
    <row r="3588" spans="1:9" ht="15.6" x14ac:dyDescent="0.3">
      <c r="A3588" s="755">
        <v>522344</v>
      </c>
      <c r="B3588" s="56">
        <v>567450</v>
      </c>
      <c r="C3588" s="56" t="s">
        <v>475</v>
      </c>
      <c r="D3588" s="56" t="s">
        <v>306</v>
      </c>
      <c r="E3588" s="521">
        <v>1554200</v>
      </c>
      <c r="F3588" s="415">
        <v>180</v>
      </c>
      <c r="G3588" s="468">
        <v>43787</v>
      </c>
      <c r="H3588" s="757">
        <v>43817</v>
      </c>
      <c r="I3588" s="674">
        <v>180</v>
      </c>
    </row>
    <row r="3589" spans="1:9" ht="15.6" x14ac:dyDescent="0.3">
      <c r="A3589" s="755">
        <v>522344</v>
      </c>
      <c r="B3589" s="100">
        <v>567450</v>
      </c>
      <c r="C3589" s="100" t="s">
        <v>475</v>
      </c>
      <c r="D3589" s="100" t="s">
        <v>19</v>
      </c>
      <c r="E3589" s="314" t="s">
        <v>3198</v>
      </c>
      <c r="F3589" s="416">
        <v>176</v>
      </c>
      <c r="G3589" s="103">
        <v>43819</v>
      </c>
      <c r="H3589" s="673">
        <v>43818</v>
      </c>
      <c r="I3589" s="674">
        <v>176</v>
      </c>
    </row>
    <row r="3590" spans="1:9" ht="15.6" x14ac:dyDescent="0.3">
      <c r="A3590" s="755">
        <v>522344</v>
      </c>
      <c r="B3590" s="56">
        <v>567450</v>
      </c>
      <c r="C3590" s="56" t="s">
        <v>475</v>
      </c>
      <c r="D3590" s="56" t="s">
        <v>19</v>
      </c>
      <c r="E3590" s="470" t="s">
        <v>3199</v>
      </c>
      <c r="F3590" s="415">
        <v>141</v>
      </c>
      <c r="G3590" s="670">
        <v>43813</v>
      </c>
      <c r="H3590" s="673">
        <v>43844</v>
      </c>
      <c r="I3590" s="674">
        <v>141</v>
      </c>
    </row>
    <row r="3591" spans="1:9" ht="15.6" x14ac:dyDescent="0.3">
      <c r="A3591" s="755">
        <v>522344</v>
      </c>
      <c r="B3591" s="56">
        <v>567450</v>
      </c>
      <c r="C3591" s="56" t="s">
        <v>475</v>
      </c>
      <c r="D3591" s="56" t="s">
        <v>19</v>
      </c>
      <c r="E3591" s="470" t="s">
        <v>3200</v>
      </c>
      <c r="F3591" s="758">
        <v>10</v>
      </c>
      <c r="G3591" s="670">
        <v>43816</v>
      </c>
      <c r="H3591" s="673">
        <v>43864</v>
      </c>
      <c r="I3591" s="674">
        <v>10</v>
      </c>
    </row>
    <row r="3592" spans="1:9" ht="15.6" x14ac:dyDescent="0.3">
      <c r="A3592" s="755">
        <v>522344</v>
      </c>
      <c r="B3592" s="56">
        <v>567450</v>
      </c>
      <c r="C3592" s="56" t="s">
        <v>475</v>
      </c>
      <c r="D3592" s="56" t="s">
        <v>19</v>
      </c>
      <c r="E3592" s="470" t="s">
        <v>3201</v>
      </c>
      <c r="F3592" s="415">
        <v>10</v>
      </c>
      <c r="G3592" s="27">
        <v>43845</v>
      </c>
      <c r="H3592" s="757">
        <v>43844</v>
      </c>
      <c r="I3592" s="674">
        <v>10</v>
      </c>
    </row>
    <row r="3593" spans="1:9" ht="15.6" x14ac:dyDescent="0.3">
      <c r="A3593" s="756">
        <v>522344</v>
      </c>
      <c r="B3593" s="37">
        <v>567450</v>
      </c>
      <c r="C3593" s="37" t="s">
        <v>475</v>
      </c>
      <c r="D3593" s="37" t="s">
        <v>19</v>
      </c>
      <c r="E3593" s="759" t="s">
        <v>3202</v>
      </c>
      <c r="F3593" s="421">
        <v>10</v>
      </c>
      <c r="G3593" s="39">
        <v>43788</v>
      </c>
      <c r="H3593" s="745">
        <v>43808</v>
      </c>
      <c r="I3593" s="676">
        <v>10</v>
      </c>
    </row>
    <row r="3594" spans="1:9" ht="15.6" x14ac:dyDescent="0.3">
      <c r="A3594" s="755">
        <v>522344</v>
      </c>
      <c r="B3594" s="100">
        <v>567450</v>
      </c>
      <c r="C3594" s="100" t="s">
        <v>475</v>
      </c>
      <c r="D3594" s="100" t="s">
        <v>19</v>
      </c>
      <c r="E3594" s="314" t="s">
        <v>3203</v>
      </c>
      <c r="F3594" s="416">
        <v>10</v>
      </c>
      <c r="G3594" s="103">
        <v>43819</v>
      </c>
      <c r="H3594" s="673">
        <v>43818</v>
      </c>
      <c r="I3594" s="674">
        <v>10</v>
      </c>
    </row>
    <row r="3595" spans="1:9" ht="15.6" x14ac:dyDescent="0.3">
      <c r="A3595" s="756">
        <v>522344</v>
      </c>
      <c r="B3595" s="37">
        <v>567450</v>
      </c>
      <c r="C3595" s="37" t="s">
        <v>475</v>
      </c>
      <c r="D3595" s="37" t="s">
        <v>19</v>
      </c>
      <c r="E3595" s="505">
        <v>1553920</v>
      </c>
      <c r="F3595" s="689">
        <v>108</v>
      </c>
      <c r="G3595" s="39">
        <v>43783</v>
      </c>
      <c r="H3595" s="675">
        <v>43802</v>
      </c>
      <c r="I3595" s="676">
        <v>108</v>
      </c>
    </row>
    <row r="3596" spans="1:9" ht="15.6" x14ac:dyDescent="0.3">
      <c r="A3596" s="760">
        <v>522344</v>
      </c>
      <c r="B3596" s="397">
        <v>567450</v>
      </c>
      <c r="C3596" s="397" t="s">
        <v>475</v>
      </c>
      <c r="D3596" s="330" t="s">
        <v>306</v>
      </c>
      <c r="E3596" s="761">
        <v>1554779</v>
      </c>
      <c r="F3596" s="762">
        <v>538</v>
      </c>
      <c r="G3596" s="652">
        <v>43815</v>
      </c>
      <c r="H3596" s="685">
        <v>43864</v>
      </c>
      <c r="I3596" s="686">
        <v>538</v>
      </c>
    </row>
    <row r="3597" spans="1:9" ht="15.6" x14ac:dyDescent="0.3">
      <c r="A3597" s="755">
        <v>522344</v>
      </c>
      <c r="B3597" s="56">
        <v>567450</v>
      </c>
      <c r="C3597" s="56" t="s">
        <v>475</v>
      </c>
      <c r="D3597" s="24" t="s">
        <v>19</v>
      </c>
      <c r="E3597" s="361">
        <v>1554780</v>
      </c>
      <c r="F3597" s="312">
        <v>138</v>
      </c>
      <c r="G3597" s="27">
        <v>43819</v>
      </c>
      <c r="H3597" s="673">
        <v>43818</v>
      </c>
      <c r="I3597" s="674">
        <v>138</v>
      </c>
    </row>
    <row r="3598" spans="1:9" ht="15.6" x14ac:dyDescent="0.3">
      <c r="A3598" s="755">
        <v>522344</v>
      </c>
      <c r="B3598" s="56">
        <v>567450</v>
      </c>
      <c r="C3598" s="56" t="s">
        <v>475</v>
      </c>
      <c r="D3598" s="24" t="s">
        <v>306</v>
      </c>
      <c r="E3598" s="361">
        <v>1554035</v>
      </c>
      <c r="F3598" s="312">
        <v>225</v>
      </c>
      <c r="G3598" s="61">
        <v>43813</v>
      </c>
      <c r="H3598" s="673">
        <v>43844</v>
      </c>
      <c r="I3598" s="674">
        <v>225</v>
      </c>
    </row>
    <row r="3599" spans="1:9" ht="15.6" x14ac:dyDescent="0.3">
      <c r="A3599" s="760">
        <v>522344</v>
      </c>
      <c r="B3599" s="397">
        <v>567450</v>
      </c>
      <c r="C3599" s="397" t="s">
        <v>475</v>
      </c>
      <c r="D3599" s="330" t="s">
        <v>19</v>
      </c>
      <c r="E3599" s="761">
        <v>1554272</v>
      </c>
      <c r="F3599" s="762">
        <v>161</v>
      </c>
      <c r="G3599" s="328">
        <v>43811</v>
      </c>
      <c r="H3599" s="685">
        <v>43864</v>
      </c>
      <c r="I3599" s="686">
        <v>161</v>
      </c>
    </row>
    <row r="3600" spans="1:9" ht="15.6" x14ac:dyDescent="0.3">
      <c r="A3600" s="755">
        <v>522344</v>
      </c>
      <c r="B3600" s="56">
        <v>567450</v>
      </c>
      <c r="C3600" s="56" t="s">
        <v>475</v>
      </c>
      <c r="D3600" s="56" t="s">
        <v>19</v>
      </c>
      <c r="E3600" s="361">
        <v>1554781</v>
      </c>
      <c r="F3600" s="758">
        <v>25</v>
      </c>
      <c r="G3600" s="27">
        <v>43811</v>
      </c>
      <c r="H3600" s="673">
        <v>43844</v>
      </c>
      <c r="I3600" s="674">
        <v>25</v>
      </c>
    </row>
    <row r="3601" spans="1:9" ht="15.6" x14ac:dyDescent="0.3">
      <c r="A3601" s="756">
        <v>522344</v>
      </c>
      <c r="B3601" s="763">
        <v>566983</v>
      </c>
      <c r="C3601" s="763" t="s">
        <v>503</v>
      </c>
      <c r="D3601" s="37" t="s">
        <v>13</v>
      </c>
      <c r="E3601" s="505" t="s">
        <v>3204</v>
      </c>
      <c r="F3601" s="421">
        <v>72</v>
      </c>
      <c r="G3601" s="669">
        <v>43813</v>
      </c>
      <c r="H3601" s="675">
        <v>43809</v>
      </c>
      <c r="I3601" s="676">
        <v>74</v>
      </c>
    </row>
    <row r="3602" spans="1:9" ht="15.6" x14ac:dyDescent="0.3">
      <c r="A3602" s="755">
        <v>522344</v>
      </c>
      <c r="B3602" s="750">
        <v>566983</v>
      </c>
      <c r="C3602" s="750" t="s">
        <v>503</v>
      </c>
      <c r="D3602" s="56" t="s">
        <v>481</v>
      </c>
      <c r="E3602" s="470" t="s">
        <v>3205</v>
      </c>
      <c r="F3602" s="415">
        <v>58</v>
      </c>
      <c r="G3602" s="401">
        <v>43790</v>
      </c>
      <c r="H3602" s="673">
        <v>43817</v>
      </c>
      <c r="I3602" s="674">
        <v>60</v>
      </c>
    </row>
    <row r="3603" spans="1:9" ht="15.6" x14ac:dyDescent="0.3">
      <c r="A3603" s="755">
        <v>522344</v>
      </c>
      <c r="B3603" s="750">
        <v>566983</v>
      </c>
      <c r="C3603" s="750" t="s">
        <v>503</v>
      </c>
      <c r="D3603" s="56" t="s">
        <v>13</v>
      </c>
      <c r="E3603" s="470" t="s">
        <v>3206</v>
      </c>
      <c r="F3603" s="415">
        <v>134</v>
      </c>
      <c r="G3603" s="401">
        <v>43785</v>
      </c>
      <c r="H3603" s="673">
        <v>43820</v>
      </c>
      <c r="I3603" s="674">
        <v>142</v>
      </c>
    </row>
    <row r="3604" spans="1:9" ht="16.2" thickBot="1" x14ac:dyDescent="0.35">
      <c r="A3604" s="755">
        <v>522344</v>
      </c>
      <c r="B3604" s="750">
        <v>566983</v>
      </c>
      <c r="C3604" s="750" t="s">
        <v>503</v>
      </c>
      <c r="D3604" s="24" t="s">
        <v>13</v>
      </c>
      <c r="E3604" s="323" t="s">
        <v>3207</v>
      </c>
      <c r="F3604" s="764">
        <v>85</v>
      </c>
      <c r="G3604" s="27">
        <v>43841</v>
      </c>
      <c r="H3604" s="673">
        <v>43837</v>
      </c>
      <c r="I3604" s="674">
        <v>89</v>
      </c>
    </row>
    <row r="3605" spans="1:9" ht="15.6" x14ac:dyDescent="0.3">
      <c r="A3605" s="765">
        <v>523139</v>
      </c>
      <c r="B3605" s="766">
        <v>566884</v>
      </c>
      <c r="C3605" s="766" t="s">
        <v>475</v>
      </c>
      <c r="D3605" s="766" t="s">
        <v>13</v>
      </c>
      <c r="E3605" s="767" t="s">
        <v>3208</v>
      </c>
      <c r="F3605" s="768">
        <v>125</v>
      </c>
      <c r="G3605" s="769">
        <v>43813</v>
      </c>
      <c r="H3605" s="770">
        <v>43809</v>
      </c>
      <c r="I3605" s="771">
        <v>130</v>
      </c>
    </row>
    <row r="3606" spans="1:9" ht="15.6" x14ac:dyDescent="0.3">
      <c r="A3606" s="756">
        <v>523139</v>
      </c>
      <c r="B3606" s="37">
        <v>566884</v>
      </c>
      <c r="C3606" s="37" t="s">
        <v>475</v>
      </c>
      <c r="D3606" s="37" t="s">
        <v>13</v>
      </c>
      <c r="E3606" s="747" t="s">
        <v>3209</v>
      </c>
      <c r="F3606" s="421">
        <v>158</v>
      </c>
      <c r="G3606" s="669">
        <v>43818</v>
      </c>
      <c r="H3606" s="745">
        <v>43812</v>
      </c>
      <c r="I3606" s="772">
        <v>169</v>
      </c>
    </row>
    <row r="3607" spans="1:9" ht="15.6" x14ac:dyDescent="0.3">
      <c r="A3607" s="756">
        <v>523139</v>
      </c>
      <c r="B3607" s="37">
        <v>566884</v>
      </c>
      <c r="C3607" s="37" t="s">
        <v>475</v>
      </c>
      <c r="D3607" s="37" t="s">
        <v>13</v>
      </c>
      <c r="E3607" s="747" t="s">
        <v>3210</v>
      </c>
      <c r="F3607" s="421">
        <v>121</v>
      </c>
      <c r="G3607" s="669">
        <v>43818</v>
      </c>
      <c r="H3607" s="773">
        <v>43812</v>
      </c>
      <c r="I3607" s="774">
        <v>129</v>
      </c>
    </row>
    <row r="3608" spans="1:9" ht="15.6" x14ac:dyDescent="0.3">
      <c r="A3608" s="756">
        <v>523139</v>
      </c>
      <c r="B3608" s="37">
        <v>566884</v>
      </c>
      <c r="C3608" s="37" t="s">
        <v>475</v>
      </c>
      <c r="D3608" s="37" t="s">
        <v>13</v>
      </c>
      <c r="E3608" s="775" t="s">
        <v>3211</v>
      </c>
      <c r="F3608" s="405">
        <v>2029</v>
      </c>
      <c r="G3608" s="669">
        <v>43813</v>
      </c>
      <c r="H3608" s="675">
        <v>43809</v>
      </c>
      <c r="I3608" s="676">
        <v>2118</v>
      </c>
    </row>
    <row r="3609" spans="1:9" ht="15.6" x14ac:dyDescent="0.3">
      <c r="A3609" s="756">
        <v>523139</v>
      </c>
      <c r="B3609" s="37">
        <v>566884</v>
      </c>
      <c r="C3609" s="37" t="s">
        <v>475</v>
      </c>
      <c r="D3609" s="37" t="s">
        <v>481</v>
      </c>
      <c r="E3609" s="303" t="s">
        <v>3212</v>
      </c>
      <c r="F3609" s="776">
        <v>72</v>
      </c>
      <c r="G3609" s="669">
        <v>43818</v>
      </c>
      <c r="H3609" s="675">
        <v>43812</v>
      </c>
      <c r="I3609" s="676">
        <v>80</v>
      </c>
    </row>
    <row r="3610" spans="1:9" ht="15.6" x14ac:dyDescent="0.3">
      <c r="A3610" s="756">
        <v>523139</v>
      </c>
      <c r="B3610" s="37">
        <v>566884</v>
      </c>
      <c r="C3610" s="37" t="s">
        <v>475</v>
      </c>
      <c r="D3610" s="37" t="s">
        <v>481</v>
      </c>
      <c r="E3610" s="775" t="s">
        <v>3213</v>
      </c>
      <c r="F3610" s="405">
        <v>133</v>
      </c>
      <c r="G3610" s="669">
        <v>43818</v>
      </c>
      <c r="H3610" s="675">
        <v>43812</v>
      </c>
      <c r="I3610" s="676">
        <v>136</v>
      </c>
    </row>
    <row r="3611" spans="1:9" ht="15.6" x14ac:dyDescent="0.3">
      <c r="A3611" s="755">
        <v>523139</v>
      </c>
      <c r="B3611" s="56">
        <v>566884</v>
      </c>
      <c r="C3611" s="56" t="s">
        <v>475</v>
      </c>
      <c r="D3611" s="56" t="s">
        <v>13</v>
      </c>
      <c r="E3611" s="467" t="s">
        <v>3214</v>
      </c>
      <c r="F3611" s="385">
        <v>31</v>
      </c>
      <c r="G3611" s="777">
        <v>43841</v>
      </c>
      <c r="H3611" s="673">
        <v>43847</v>
      </c>
      <c r="I3611" s="674">
        <v>34</v>
      </c>
    </row>
    <row r="3612" spans="1:9" ht="15.6" x14ac:dyDescent="0.3">
      <c r="A3612" s="778">
        <v>523139</v>
      </c>
      <c r="B3612" s="375">
        <v>566884</v>
      </c>
      <c r="C3612" s="375" t="s">
        <v>475</v>
      </c>
      <c r="D3612" s="375" t="s">
        <v>13</v>
      </c>
      <c r="E3612" s="376" t="s">
        <v>3215</v>
      </c>
      <c r="F3612" s="375">
        <v>95</v>
      </c>
      <c r="G3612" s="779">
        <v>43860</v>
      </c>
      <c r="H3612" s="780">
        <v>43859</v>
      </c>
      <c r="I3612" s="781">
        <v>99</v>
      </c>
    </row>
    <row r="3613" spans="1:9" ht="15.6" x14ac:dyDescent="0.3">
      <c r="A3613" s="755">
        <v>523139</v>
      </c>
      <c r="B3613" s="56">
        <v>566884</v>
      </c>
      <c r="C3613" s="56" t="s">
        <v>475</v>
      </c>
      <c r="D3613" s="56" t="s">
        <v>13</v>
      </c>
      <c r="E3613" s="467" t="s">
        <v>3216</v>
      </c>
      <c r="F3613" s="385">
        <v>41</v>
      </c>
      <c r="G3613" s="777">
        <v>43846</v>
      </c>
      <c r="H3613" s="673">
        <v>43846</v>
      </c>
      <c r="I3613" s="674">
        <v>46</v>
      </c>
    </row>
    <row r="3614" spans="1:9" ht="15.6" x14ac:dyDescent="0.3">
      <c r="A3614" s="778">
        <v>523139</v>
      </c>
      <c r="B3614" s="375">
        <v>566884</v>
      </c>
      <c r="C3614" s="375" t="s">
        <v>475</v>
      </c>
      <c r="D3614" s="375" t="s">
        <v>13</v>
      </c>
      <c r="E3614" s="376" t="s">
        <v>3217</v>
      </c>
      <c r="F3614" s="375">
        <v>135</v>
      </c>
      <c r="G3614" s="779">
        <v>43857</v>
      </c>
      <c r="H3614" s="780">
        <v>43854</v>
      </c>
      <c r="I3614" s="781">
        <v>141</v>
      </c>
    </row>
    <row r="3615" spans="1:9" ht="15.6" x14ac:dyDescent="0.3">
      <c r="A3615" s="755">
        <v>523139</v>
      </c>
      <c r="B3615" s="56">
        <v>566884</v>
      </c>
      <c r="C3615" s="56" t="s">
        <v>475</v>
      </c>
      <c r="D3615" s="56" t="s">
        <v>13</v>
      </c>
      <c r="E3615" s="467" t="s">
        <v>3218</v>
      </c>
      <c r="F3615" s="385">
        <v>35</v>
      </c>
      <c r="G3615" s="777">
        <v>43846</v>
      </c>
      <c r="H3615" s="673">
        <v>43847</v>
      </c>
      <c r="I3615" s="674">
        <v>38</v>
      </c>
    </row>
    <row r="3616" spans="1:9" ht="15.6" x14ac:dyDescent="0.3">
      <c r="A3616" s="778">
        <v>523139</v>
      </c>
      <c r="B3616" s="375">
        <v>566884</v>
      </c>
      <c r="C3616" s="375" t="s">
        <v>475</v>
      </c>
      <c r="D3616" s="375" t="s">
        <v>13</v>
      </c>
      <c r="E3616" s="376" t="s">
        <v>3219</v>
      </c>
      <c r="F3616" s="375">
        <v>96</v>
      </c>
      <c r="G3616" s="779">
        <v>43857</v>
      </c>
      <c r="H3616" s="780">
        <v>43854</v>
      </c>
      <c r="I3616" s="781">
        <v>100</v>
      </c>
    </row>
    <row r="3617" spans="1:9" ht="15.6" x14ac:dyDescent="0.3">
      <c r="A3617" s="755">
        <v>523139</v>
      </c>
      <c r="B3617" s="56">
        <v>566884</v>
      </c>
      <c r="C3617" s="56" t="s">
        <v>475</v>
      </c>
      <c r="D3617" s="56" t="s">
        <v>13</v>
      </c>
      <c r="E3617" s="467" t="s">
        <v>3220</v>
      </c>
      <c r="F3617" s="385">
        <v>468</v>
      </c>
      <c r="G3617" s="401">
        <v>43869</v>
      </c>
      <c r="H3617" s="673">
        <v>43880</v>
      </c>
      <c r="I3617" s="674">
        <v>491</v>
      </c>
    </row>
    <row r="3618" spans="1:9" ht="15.6" x14ac:dyDescent="0.3">
      <c r="A3618" s="755">
        <v>523139</v>
      </c>
      <c r="B3618" s="56">
        <v>566884</v>
      </c>
      <c r="C3618" s="56" t="s">
        <v>475</v>
      </c>
      <c r="D3618" s="56" t="s">
        <v>13</v>
      </c>
      <c r="E3618" s="467" t="s">
        <v>3221</v>
      </c>
      <c r="F3618" s="385">
        <v>554</v>
      </c>
      <c r="G3618" s="401">
        <v>43841</v>
      </c>
      <c r="H3618" s="673">
        <v>43836</v>
      </c>
      <c r="I3618" s="674">
        <v>581</v>
      </c>
    </row>
    <row r="3619" spans="1:9" ht="15.6" x14ac:dyDescent="0.3">
      <c r="A3619" s="755">
        <v>523139</v>
      </c>
      <c r="B3619" s="56">
        <v>566884</v>
      </c>
      <c r="C3619" s="56" t="s">
        <v>475</v>
      </c>
      <c r="D3619" s="56" t="s">
        <v>13</v>
      </c>
      <c r="E3619" s="467" t="s">
        <v>3222</v>
      </c>
      <c r="F3619" s="385">
        <v>271</v>
      </c>
      <c r="G3619" s="401">
        <v>43869</v>
      </c>
      <c r="H3619" s="673">
        <v>43865</v>
      </c>
      <c r="I3619" s="674">
        <v>283</v>
      </c>
    </row>
    <row r="3620" spans="1:9" ht="15.6" x14ac:dyDescent="0.3">
      <c r="A3620" s="750">
        <v>523139</v>
      </c>
      <c r="B3620" s="56">
        <v>566884</v>
      </c>
      <c r="C3620" s="56" t="s">
        <v>475</v>
      </c>
      <c r="D3620" s="56" t="s">
        <v>13</v>
      </c>
      <c r="E3620" s="467" t="s">
        <v>3223</v>
      </c>
      <c r="F3620" s="385">
        <v>317</v>
      </c>
      <c r="G3620" s="401">
        <v>43876</v>
      </c>
      <c r="H3620" s="673">
        <v>43872</v>
      </c>
      <c r="I3620" s="674">
        <v>337</v>
      </c>
    </row>
    <row r="3621" spans="1:9" ht="15.6" x14ac:dyDescent="0.3">
      <c r="A3621" s="782">
        <v>523139</v>
      </c>
      <c r="B3621" s="100">
        <v>566884</v>
      </c>
      <c r="C3621" s="100" t="s">
        <v>475</v>
      </c>
      <c r="D3621" s="100" t="s">
        <v>481</v>
      </c>
      <c r="E3621" s="275" t="s">
        <v>3224</v>
      </c>
      <c r="F3621" s="297">
        <v>73</v>
      </c>
      <c r="G3621" s="103">
        <v>43846</v>
      </c>
      <c r="H3621" s="673">
        <v>43840</v>
      </c>
      <c r="I3621" s="674">
        <v>76</v>
      </c>
    </row>
    <row r="3622" spans="1:9" ht="15.6" x14ac:dyDescent="0.3">
      <c r="A3622" s="778">
        <v>523139</v>
      </c>
      <c r="B3622" s="375">
        <v>566884</v>
      </c>
      <c r="C3622" s="375" t="s">
        <v>475</v>
      </c>
      <c r="D3622" s="375" t="s">
        <v>481</v>
      </c>
      <c r="E3622" s="376" t="s">
        <v>3225</v>
      </c>
      <c r="F3622" s="375">
        <v>75</v>
      </c>
      <c r="G3622" s="468">
        <v>43846</v>
      </c>
      <c r="H3622" s="780">
        <v>43857</v>
      </c>
      <c r="I3622" s="781">
        <v>78</v>
      </c>
    </row>
    <row r="3623" spans="1:9" ht="15.6" x14ac:dyDescent="0.3">
      <c r="A3623" s="778">
        <v>523139</v>
      </c>
      <c r="B3623" s="375">
        <v>566884</v>
      </c>
      <c r="C3623" s="375" t="s">
        <v>475</v>
      </c>
      <c r="D3623" s="375" t="s">
        <v>13</v>
      </c>
      <c r="E3623" s="470" t="s">
        <v>3226</v>
      </c>
      <c r="F3623" s="415">
        <v>578</v>
      </c>
      <c r="G3623" s="468">
        <v>43813</v>
      </c>
      <c r="H3623" s="780">
        <v>43851</v>
      </c>
      <c r="I3623" s="781">
        <v>607</v>
      </c>
    </row>
    <row r="3624" spans="1:9" ht="15.6" x14ac:dyDescent="0.3">
      <c r="A3624" s="755">
        <v>523139</v>
      </c>
      <c r="B3624" s="56">
        <v>566884</v>
      </c>
      <c r="C3624" s="56" t="s">
        <v>475</v>
      </c>
      <c r="D3624" s="56" t="s">
        <v>13</v>
      </c>
      <c r="E3624" s="783" t="s">
        <v>3227</v>
      </c>
      <c r="F3624" s="784">
        <v>522</v>
      </c>
      <c r="G3624" s="670">
        <v>43818</v>
      </c>
      <c r="H3624" s="673">
        <v>43812</v>
      </c>
      <c r="I3624" s="674">
        <v>547</v>
      </c>
    </row>
    <row r="3625" spans="1:9" ht="15.6" x14ac:dyDescent="0.3">
      <c r="A3625" s="755">
        <v>523139</v>
      </c>
      <c r="B3625" s="56">
        <v>566884</v>
      </c>
      <c r="C3625" s="56" t="s">
        <v>475</v>
      </c>
      <c r="D3625" s="56" t="s">
        <v>13</v>
      </c>
      <c r="E3625" s="783" t="s">
        <v>3228</v>
      </c>
      <c r="F3625" s="784">
        <v>389</v>
      </c>
      <c r="G3625" s="670">
        <v>43818</v>
      </c>
      <c r="H3625" s="673">
        <v>43812</v>
      </c>
      <c r="I3625" s="674">
        <v>407</v>
      </c>
    </row>
    <row r="3626" spans="1:9" ht="15.6" x14ac:dyDescent="0.3">
      <c r="A3626" s="755">
        <v>523139</v>
      </c>
      <c r="B3626" s="56">
        <v>566884</v>
      </c>
      <c r="C3626" s="56" t="s">
        <v>475</v>
      </c>
      <c r="D3626" s="24" t="s">
        <v>13</v>
      </c>
      <c r="E3626" s="310" t="s">
        <v>3229</v>
      </c>
      <c r="F3626" s="358">
        <v>1995</v>
      </c>
      <c r="G3626" s="90">
        <v>43841</v>
      </c>
      <c r="H3626" s="673">
        <v>43837</v>
      </c>
      <c r="I3626" s="674">
        <v>2078</v>
      </c>
    </row>
    <row r="3627" spans="1:9" ht="15.6" x14ac:dyDescent="0.3">
      <c r="A3627" s="755">
        <v>523139</v>
      </c>
      <c r="B3627" s="56">
        <v>566884</v>
      </c>
      <c r="C3627" s="56" t="s">
        <v>475</v>
      </c>
      <c r="D3627" s="24" t="s">
        <v>13</v>
      </c>
      <c r="E3627" s="310" t="s">
        <v>3230</v>
      </c>
      <c r="F3627" s="358">
        <v>2060</v>
      </c>
      <c r="G3627" s="90">
        <v>43841</v>
      </c>
      <c r="H3627" s="673">
        <v>43837</v>
      </c>
      <c r="I3627" s="674">
        <v>2161</v>
      </c>
    </row>
    <row r="3628" spans="1:9" ht="15.6" x14ac:dyDescent="0.3">
      <c r="A3628" s="755">
        <v>523139</v>
      </c>
      <c r="B3628" s="56">
        <v>566884</v>
      </c>
      <c r="C3628" s="56" t="s">
        <v>475</v>
      </c>
      <c r="D3628" s="24" t="s">
        <v>13</v>
      </c>
      <c r="E3628" s="310" t="s">
        <v>3231</v>
      </c>
      <c r="F3628" s="358">
        <v>2101</v>
      </c>
      <c r="G3628" s="90">
        <v>43846</v>
      </c>
      <c r="H3628" s="673">
        <v>43840</v>
      </c>
      <c r="I3628" s="674">
        <v>2204</v>
      </c>
    </row>
    <row r="3629" spans="1:9" ht="15.6" x14ac:dyDescent="0.3">
      <c r="A3629" s="755">
        <v>523139</v>
      </c>
      <c r="B3629" s="56">
        <v>566884</v>
      </c>
      <c r="C3629" s="56" t="s">
        <v>475</v>
      </c>
      <c r="D3629" s="24" t="s">
        <v>13</v>
      </c>
      <c r="E3629" s="310" t="s">
        <v>3232</v>
      </c>
      <c r="F3629" s="358">
        <v>1445</v>
      </c>
      <c r="G3629" s="90">
        <v>43846</v>
      </c>
      <c r="H3629" s="673">
        <v>43840</v>
      </c>
      <c r="I3629" s="674">
        <v>1515</v>
      </c>
    </row>
    <row r="3630" spans="1:9" ht="15.6" x14ac:dyDescent="0.3">
      <c r="A3630" s="755">
        <v>523139</v>
      </c>
      <c r="B3630" s="56">
        <v>566884</v>
      </c>
      <c r="C3630" s="56" t="s">
        <v>475</v>
      </c>
      <c r="D3630" s="24" t="s">
        <v>481</v>
      </c>
      <c r="E3630" s="323" t="s">
        <v>3233</v>
      </c>
      <c r="F3630" s="358">
        <v>192</v>
      </c>
      <c r="G3630" s="90">
        <v>43846</v>
      </c>
      <c r="H3630" s="673">
        <v>43840</v>
      </c>
      <c r="I3630" s="674">
        <v>199</v>
      </c>
    </row>
    <row r="3631" spans="1:9" ht="15.6" x14ac:dyDescent="0.3">
      <c r="A3631" s="755">
        <v>523139</v>
      </c>
      <c r="B3631" s="56">
        <v>566884</v>
      </c>
      <c r="C3631" s="56" t="s">
        <v>475</v>
      </c>
      <c r="D3631" s="24" t="s">
        <v>13</v>
      </c>
      <c r="E3631" s="310" t="s">
        <v>3234</v>
      </c>
      <c r="F3631" s="358">
        <v>669</v>
      </c>
      <c r="G3631" s="90">
        <v>43820</v>
      </c>
      <c r="H3631" s="673">
        <v>43816</v>
      </c>
      <c r="I3631" s="674">
        <v>675</v>
      </c>
    </row>
    <row r="3632" spans="1:9" ht="15.6" x14ac:dyDescent="0.3">
      <c r="A3632" s="755">
        <v>523139</v>
      </c>
      <c r="B3632" s="56">
        <v>566884</v>
      </c>
      <c r="C3632" s="56" t="s">
        <v>475</v>
      </c>
      <c r="D3632" s="24" t="s">
        <v>13</v>
      </c>
      <c r="E3632" s="310" t="s">
        <v>3235</v>
      </c>
      <c r="F3632" s="358">
        <v>154</v>
      </c>
      <c r="G3632" s="90">
        <v>43848</v>
      </c>
      <c r="H3632" s="673">
        <v>43844</v>
      </c>
      <c r="I3632" s="674">
        <v>150</v>
      </c>
    </row>
    <row r="3633" spans="1:9" ht="15.6" x14ac:dyDescent="0.3">
      <c r="A3633" s="750">
        <v>523139</v>
      </c>
      <c r="B3633" s="56">
        <v>566884</v>
      </c>
      <c r="C3633" s="56" t="s">
        <v>475</v>
      </c>
      <c r="D3633" s="56" t="s">
        <v>13</v>
      </c>
      <c r="E3633" s="462" t="s">
        <v>3236</v>
      </c>
      <c r="F3633" s="415">
        <v>229</v>
      </c>
      <c r="G3633" s="468">
        <v>43876</v>
      </c>
      <c r="H3633" s="673">
        <v>43872</v>
      </c>
      <c r="I3633" s="674">
        <v>218</v>
      </c>
    </row>
    <row r="3634" spans="1:9" ht="15.6" x14ac:dyDescent="0.3">
      <c r="A3634" s="782">
        <v>523139</v>
      </c>
      <c r="B3634" s="100">
        <v>566884</v>
      </c>
      <c r="C3634" s="100" t="s">
        <v>475</v>
      </c>
      <c r="D3634" s="24" t="s">
        <v>481</v>
      </c>
      <c r="E3634" s="310" t="s">
        <v>3237</v>
      </c>
      <c r="F3634" s="358">
        <v>550</v>
      </c>
      <c r="G3634" s="90">
        <v>43846</v>
      </c>
      <c r="H3634" s="673">
        <v>43840</v>
      </c>
      <c r="I3634" s="674">
        <v>576</v>
      </c>
    </row>
    <row r="3635" spans="1:9" ht="15.6" x14ac:dyDescent="0.3">
      <c r="A3635" s="750">
        <v>523139</v>
      </c>
      <c r="B3635" s="56">
        <v>566884</v>
      </c>
      <c r="C3635" s="56" t="s">
        <v>475</v>
      </c>
      <c r="D3635" s="56" t="s">
        <v>481</v>
      </c>
      <c r="E3635" s="462" t="s">
        <v>3238</v>
      </c>
      <c r="F3635" s="415">
        <v>24</v>
      </c>
      <c r="G3635" s="468">
        <v>43881</v>
      </c>
      <c r="H3635" s="673">
        <v>43875</v>
      </c>
      <c r="I3635" s="674">
        <v>24</v>
      </c>
    </row>
    <row r="3636" spans="1:9" ht="15.6" x14ac:dyDescent="0.3">
      <c r="A3636" s="782">
        <v>523139</v>
      </c>
      <c r="B3636" s="100">
        <v>566884</v>
      </c>
      <c r="C3636" s="100" t="s">
        <v>475</v>
      </c>
      <c r="D3636" s="24" t="s">
        <v>13</v>
      </c>
      <c r="E3636" s="310" t="s">
        <v>3239</v>
      </c>
      <c r="F3636" s="358">
        <v>574</v>
      </c>
      <c r="G3636" s="90">
        <v>43869</v>
      </c>
      <c r="H3636" s="673">
        <v>43865</v>
      </c>
      <c r="I3636" s="674">
        <v>602</v>
      </c>
    </row>
    <row r="3637" spans="1:9" ht="15.6" x14ac:dyDescent="0.3">
      <c r="A3637" s="755">
        <v>523139</v>
      </c>
      <c r="B3637" s="56">
        <v>566884</v>
      </c>
      <c r="C3637" s="56" t="s">
        <v>475</v>
      </c>
      <c r="D3637" s="24" t="s">
        <v>481</v>
      </c>
      <c r="E3637" s="323" t="s">
        <v>3240</v>
      </c>
      <c r="F3637" s="358">
        <v>153</v>
      </c>
      <c r="G3637" s="90">
        <v>43825</v>
      </c>
      <c r="H3637" s="673">
        <v>43819</v>
      </c>
      <c r="I3637" s="674">
        <v>156</v>
      </c>
    </row>
    <row r="3638" spans="1:9" ht="15.6" x14ac:dyDescent="0.3">
      <c r="A3638" s="755">
        <v>523139</v>
      </c>
      <c r="B3638" s="56">
        <v>566884</v>
      </c>
      <c r="C3638" s="56" t="s">
        <v>475</v>
      </c>
      <c r="D3638" s="24" t="s">
        <v>481</v>
      </c>
      <c r="E3638" s="361" t="s">
        <v>3241</v>
      </c>
      <c r="F3638" s="312">
        <v>51</v>
      </c>
      <c r="G3638" s="27">
        <v>43874</v>
      </c>
      <c r="H3638" s="673">
        <v>43868</v>
      </c>
      <c r="I3638" s="674">
        <v>51</v>
      </c>
    </row>
    <row r="3639" spans="1:9" ht="15.6" x14ac:dyDescent="0.3">
      <c r="A3639" s="755">
        <v>523139</v>
      </c>
      <c r="B3639" s="56">
        <v>566884</v>
      </c>
      <c r="C3639" s="56" t="s">
        <v>475</v>
      </c>
      <c r="D3639" s="24" t="s">
        <v>13</v>
      </c>
      <c r="E3639" s="310" t="s">
        <v>3242</v>
      </c>
      <c r="F3639" s="312">
        <v>770</v>
      </c>
      <c r="G3639" s="27">
        <v>43869</v>
      </c>
      <c r="H3639" s="673">
        <v>43865</v>
      </c>
      <c r="I3639" s="674">
        <v>807</v>
      </c>
    </row>
    <row r="3640" spans="1:9" ht="15.6" x14ac:dyDescent="0.3">
      <c r="A3640" s="755">
        <v>523139</v>
      </c>
      <c r="B3640" s="56">
        <v>566884</v>
      </c>
      <c r="C3640" s="56" t="s">
        <v>475</v>
      </c>
      <c r="D3640" s="24" t="s">
        <v>13</v>
      </c>
      <c r="E3640" s="361" t="s">
        <v>3243</v>
      </c>
      <c r="F3640" s="312">
        <v>688</v>
      </c>
      <c r="G3640" s="27">
        <v>43869</v>
      </c>
      <c r="H3640" s="673">
        <v>43865</v>
      </c>
      <c r="I3640" s="674">
        <v>699</v>
      </c>
    </row>
    <row r="3641" spans="1:9" ht="15.6" x14ac:dyDescent="0.3">
      <c r="A3641" s="756">
        <v>523139</v>
      </c>
      <c r="B3641" s="37">
        <v>566884</v>
      </c>
      <c r="C3641" s="37" t="s">
        <v>475</v>
      </c>
      <c r="D3641" s="37" t="s">
        <v>481</v>
      </c>
      <c r="E3641" s="785" t="s">
        <v>3244</v>
      </c>
      <c r="F3641" s="786">
        <v>281</v>
      </c>
      <c r="G3641" s="39">
        <v>43795</v>
      </c>
      <c r="H3641" s="787">
        <v>43808</v>
      </c>
      <c r="I3641" s="676">
        <v>293</v>
      </c>
    </row>
    <row r="3642" spans="1:9" ht="15.6" x14ac:dyDescent="0.3">
      <c r="A3642" s="755">
        <v>523139</v>
      </c>
      <c r="B3642" s="56">
        <v>566884</v>
      </c>
      <c r="C3642" s="56" t="s">
        <v>475</v>
      </c>
      <c r="D3642" s="56" t="s">
        <v>481</v>
      </c>
      <c r="E3642" s="783" t="s">
        <v>3245</v>
      </c>
      <c r="F3642" s="784">
        <v>658</v>
      </c>
      <c r="G3642" s="27">
        <v>43825</v>
      </c>
      <c r="H3642" s="788">
        <v>43834</v>
      </c>
      <c r="I3642" s="674">
        <v>690</v>
      </c>
    </row>
    <row r="3643" spans="1:9" ht="15.6" x14ac:dyDescent="0.3">
      <c r="A3643" s="760">
        <v>523139</v>
      </c>
      <c r="B3643" s="397">
        <v>566884</v>
      </c>
      <c r="C3643" s="397" t="s">
        <v>475</v>
      </c>
      <c r="D3643" s="397" t="s">
        <v>481</v>
      </c>
      <c r="E3643" s="789" t="s">
        <v>3246</v>
      </c>
      <c r="F3643" s="790">
        <v>62</v>
      </c>
      <c r="G3643" s="400">
        <v>43795</v>
      </c>
      <c r="H3643" s="791">
        <v>43823</v>
      </c>
      <c r="I3643" s="686">
        <v>64</v>
      </c>
    </row>
    <row r="3644" spans="1:9" ht="15.6" x14ac:dyDescent="0.3">
      <c r="A3644" s="756">
        <v>523139</v>
      </c>
      <c r="B3644" s="37">
        <v>566884</v>
      </c>
      <c r="C3644" s="37" t="s">
        <v>475</v>
      </c>
      <c r="D3644" s="37" t="s">
        <v>481</v>
      </c>
      <c r="E3644" s="785" t="s">
        <v>3247</v>
      </c>
      <c r="F3644" s="792">
        <v>282</v>
      </c>
      <c r="G3644" s="11">
        <v>43809</v>
      </c>
      <c r="H3644" s="793">
        <v>43808</v>
      </c>
      <c r="I3644" s="676">
        <v>290</v>
      </c>
    </row>
    <row r="3645" spans="1:9" ht="15.6" x14ac:dyDescent="0.3">
      <c r="A3645" s="755">
        <v>523139</v>
      </c>
      <c r="B3645" s="100">
        <v>566884</v>
      </c>
      <c r="C3645" s="100" t="s">
        <v>475</v>
      </c>
      <c r="D3645" s="100" t="s">
        <v>481</v>
      </c>
      <c r="E3645" s="794" t="s">
        <v>3248</v>
      </c>
      <c r="F3645" s="795">
        <v>225</v>
      </c>
      <c r="G3645" s="103">
        <v>43823</v>
      </c>
      <c r="H3645" s="673">
        <v>43820</v>
      </c>
      <c r="I3645" s="674">
        <v>231</v>
      </c>
    </row>
    <row r="3646" spans="1:9" ht="15.6" x14ac:dyDescent="0.3">
      <c r="A3646" s="756">
        <v>523139</v>
      </c>
      <c r="B3646" s="37">
        <v>566884</v>
      </c>
      <c r="C3646" s="37" t="s">
        <v>475</v>
      </c>
      <c r="D3646" s="37" t="s">
        <v>13</v>
      </c>
      <c r="E3646" s="785" t="s">
        <v>3249</v>
      </c>
      <c r="F3646" s="776">
        <v>2336</v>
      </c>
      <c r="G3646" s="39">
        <v>43797</v>
      </c>
      <c r="H3646" s="745">
        <v>43796</v>
      </c>
      <c r="I3646" s="676">
        <v>2428</v>
      </c>
    </row>
    <row r="3647" spans="1:9" ht="15.6" x14ac:dyDescent="0.3">
      <c r="A3647" s="760">
        <v>523139</v>
      </c>
      <c r="B3647" s="397">
        <v>566884</v>
      </c>
      <c r="C3647" s="397" t="s">
        <v>475</v>
      </c>
      <c r="D3647" s="397" t="s">
        <v>13</v>
      </c>
      <c r="E3647" s="789" t="s">
        <v>3250</v>
      </c>
      <c r="F3647" s="796">
        <v>538</v>
      </c>
      <c r="G3647" s="328">
        <v>43825</v>
      </c>
      <c r="H3647" s="797">
        <v>43823</v>
      </c>
      <c r="I3647" s="686">
        <v>562</v>
      </c>
    </row>
    <row r="3648" spans="1:9" ht="15.6" x14ac:dyDescent="0.3">
      <c r="A3648" s="760">
        <v>523139</v>
      </c>
      <c r="B3648" s="393">
        <v>566884</v>
      </c>
      <c r="C3648" s="393" t="s">
        <v>475</v>
      </c>
      <c r="D3648" s="393" t="s">
        <v>13</v>
      </c>
      <c r="E3648" s="798" t="s">
        <v>3251</v>
      </c>
      <c r="F3648" s="796">
        <v>1689</v>
      </c>
      <c r="G3648" s="395">
        <v>43825</v>
      </c>
      <c r="H3648" s="685">
        <v>43823</v>
      </c>
      <c r="I3648" s="686">
        <v>1757</v>
      </c>
    </row>
    <row r="3649" spans="1:9" ht="15.6" x14ac:dyDescent="0.3">
      <c r="A3649" s="756">
        <v>523139</v>
      </c>
      <c r="B3649" s="37">
        <v>566884</v>
      </c>
      <c r="C3649" s="37" t="s">
        <v>475</v>
      </c>
      <c r="D3649" s="37" t="s">
        <v>13</v>
      </c>
      <c r="E3649" s="785" t="s">
        <v>3252</v>
      </c>
      <c r="F3649" s="776">
        <v>989</v>
      </c>
      <c r="G3649" s="39">
        <v>43797</v>
      </c>
      <c r="H3649" s="745">
        <v>43796</v>
      </c>
      <c r="I3649" s="676">
        <v>1032</v>
      </c>
    </row>
    <row r="3650" spans="1:9" ht="15.6" x14ac:dyDescent="0.3">
      <c r="A3650" s="760">
        <v>523139</v>
      </c>
      <c r="B3650" s="397">
        <v>566884</v>
      </c>
      <c r="C3650" s="397" t="s">
        <v>475</v>
      </c>
      <c r="D3650" s="397" t="s">
        <v>13</v>
      </c>
      <c r="E3650" s="789" t="s">
        <v>3253</v>
      </c>
      <c r="F3650" s="790">
        <v>2003</v>
      </c>
      <c r="G3650" s="328">
        <v>43825</v>
      </c>
      <c r="H3650" s="797">
        <v>43823</v>
      </c>
      <c r="I3650" s="686">
        <v>2103</v>
      </c>
    </row>
    <row r="3651" spans="1:9" ht="15.6" x14ac:dyDescent="0.3">
      <c r="A3651" s="760">
        <v>523139</v>
      </c>
      <c r="B3651" s="397">
        <v>566884</v>
      </c>
      <c r="C3651" s="397" t="s">
        <v>475</v>
      </c>
      <c r="D3651" s="397" t="s">
        <v>13</v>
      </c>
      <c r="E3651" s="799" t="s">
        <v>3254</v>
      </c>
      <c r="F3651" s="800">
        <v>968</v>
      </c>
      <c r="G3651" s="400">
        <v>43794</v>
      </c>
      <c r="H3651" s="801">
        <v>43823</v>
      </c>
      <c r="I3651" s="686">
        <v>1011</v>
      </c>
    </row>
    <row r="3652" spans="1:9" ht="15.6" x14ac:dyDescent="0.3">
      <c r="A3652" s="760">
        <v>523139</v>
      </c>
      <c r="B3652" s="397">
        <v>566884</v>
      </c>
      <c r="C3652" s="397" t="s">
        <v>475</v>
      </c>
      <c r="D3652" s="397" t="s">
        <v>13</v>
      </c>
      <c r="E3652" s="799" t="s">
        <v>3255</v>
      </c>
      <c r="F3652" s="800">
        <v>1730</v>
      </c>
      <c r="G3652" s="328">
        <v>43824</v>
      </c>
      <c r="H3652" s="801">
        <v>43822</v>
      </c>
      <c r="I3652" s="686">
        <v>1816</v>
      </c>
    </row>
    <row r="3653" spans="1:9" ht="15.6" x14ac:dyDescent="0.3">
      <c r="A3653" s="760">
        <v>523139</v>
      </c>
      <c r="B3653" s="397">
        <v>566884</v>
      </c>
      <c r="C3653" s="397" t="s">
        <v>475</v>
      </c>
      <c r="D3653" s="397" t="s">
        <v>13</v>
      </c>
      <c r="E3653" s="799" t="s">
        <v>3256</v>
      </c>
      <c r="F3653" s="800">
        <v>673</v>
      </c>
      <c r="G3653" s="400">
        <v>43794</v>
      </c>
      <c r="H3653" s="801">
        <v>43823</v>
      </c>
      <c r="I3653" s="686">
        <v>702</v>
      </c>
    </row>
    <row r="3654" spans="1:9" ht="15.6" x14ac:dyDescent="0.3">
      <c r="A3654" s="755">
        <v>523139</v>
      </c>
      <c r="B3654" s="56">
        <v>566884</v>
      </c>
      <c r="C3654" s="56" t="s">
        <v>475</v>
      </c>
      <c r="D3654" s="56" t="s">
        <v>13</v>
      </c>
      <c r="E3654" s="462" t="s">
        <v>3257</v>
      </c>
      <c r="F3654" s="802">
        <v>1317</v>
      </c>
      <c r="G3654" s="27">
        <v>43824</v>
      </c>
      <c r="H3654" s="633">
        <v>43820</v>
      </c>
      <c r="I3654" s="674">
        <v>1382</v>
      </c>
    </row>
    <row r="3655" spans="1:9" ht="15.6" x14ac:dyDescent="0.3">
      <c r="A3655" s="760">
        <v>523139</v>
      </c>
      <c r="B3655" s="393">
        <v>566884</v>
      </c>
      <c r="C3655" s="393" t="s">
        <v>475</v>
      </c>
      <c r="D3655" s="393" t="s">
        <v>13</v>
      </c>
      <c r="E3655" s="798" t="s">
        <v>3258</v>
      </c>
      <c r="F3655" s="796">
        <v>182</v>
      </c>
      <c r="G3655" s="395">
        <v>43825</v>
      </c>
      <c r="H3655" s="685">
        <v>43823</v>
      </c>
      <c r="I3655" s="686">
        <v>186</v>
      </c>
    </row>
    <row r="3656" spans="1:9" ht="15.6" x14ac:dyDescent="0.3">
      <c r="A3656" s="755">
        <v>523139</v>
      </c>
      <c r="B3656" s="56">
        <v>566884</v>
      </c>
      <c r="C3656" s="56" t="s">
        <v>475</v>
      </c>
      <c r="D3656" s="56" t="s">
        <v>13</v>
      </c>
      <c r="E3656" s="783" t="s">
        <v>3259</v>
      </c>
      <c r="F3656" s="784">
        <v>241</v>
      </c>
      <c r="G3656" s="401">
        <v>43822</v>
      </c>
      <c r="H3656" s="673">
        <v>43820</v>
      </c>
      <c r="I3656" s="674">
        <v>245</v>
      </c>
    </row>
    <row r="3657" spans="1:9" ht="15.6" x14ac:dyDescent="0.3">
      <c r="A3657" s="755">
        <v>523139</v>
      </c>
      <c r="B3657" s="56">
        <v>566884</v>
      </c>
      <c r="C3657" s="56" t="s">
        <v>475</v>
      </c>
      <c r="D3657" s="56" t="s">
        <v>13</v>
      </c>
      <c r="E3657" s="783" t="s">
        <v>3260</v>
      </c>
      <c r="F3657" s="784">
        <v>174</v>
      </c>
      <c r="G3657" s="401">
        <v>43822</v>
      </c>
      <c r="H3657" s="673">
        <v>43820</v>
      </c>
      <c r="I3657" s="674">
        <v>177</v>
      </c>
    </row>
    <row r="3658" spans="1:9" ht="15.6" x14ac:dyDescent="0.3">
      <c r="A3658" s="760">
        <v>523139</v>
      </c>
      <c r="B3658" s="397">
        <v>566884</v>
      </c>
      <c r="C3658" s="397" t="s">
        <v>475</v>
      </c>
      <c r="D3658" s="397" t="s">
        <v>13</v>
      </c>
      <c r="E3658" s="789" t="s">
        <v>3261</v>
      </c>
      <c r="F3658" s="790">
        <v>845</v>
      </c>
      <c r="G3658" s="400">
        <v>43825</v>
      </c>
      <c r="H3658" s="685">
        <v>43823</v>
      </c>
      <c r="I3658" s="686">
        <v>885</v>
      </c>
    </row>
    <row r="3659" spans="1:9" ht="15.6" x14ac:dyDescent="0.3">
      <c r="A3659" s="755">
        <v>523139</v>
      </c>
      <c r="B3659" s="56">
        <v>566884</v>
      </c>
      <c r="C3659" s="56" t="s">
        <v>475</v>
      </c>
      <c r="D3659" s="56" t="s">
        <v>13</v>
      </c>
      <c r="E3659" s="783" t="s">
        <v>3262</v>
      </c>
      <c r="F3659" s="784">
        <v>704</v>
      </c>
      <c r="G3659" s="401">
        <v>43822</v>
      </c>
      <c r="H3659" s="673">
        <v>43820</v>
      </c>
      <c r="I3659" s="674">
        <v>736</v>
      </c>
    </row>
    <row r="3660" spans="1:9" ht="15.6" x14ac:dyDescent="0.3">
      <c r="A3660" s="755">
        <v>523139</v>
      </c>
      <c r="B3660" s="56">
        <v>566884</v>
      </c>
      <c r="C3660" s="56" t="s">
        <v>475</v>
      </c>
      <c r="D3660" s="56" t="s">
        <v>13</v>
      </c>
      <c r="E3660" s="783" t="s">
        <v>3263</v>
      </c>
      <c r="F3660" s="784">
        <v>561</v>
      </c>
      <c r="G3660" s="401">
        <v>43822</v>
      </c>
      <c r="H3660" s="673">
        <v>43820</v>
      </c>
      <c r="I3660" s="674">
        <v>587</v>
      </c>
    </row>
    <row r="3661" spans="1:9" ht="15.6" x14ac:dyDescent="0.3">
      <c r="A3661" s="755">
        <v>523139</v>
      </c>
      <c r="B3661" s="56">
        <v>566884</v>
      </c>
      <c r="C3661" s="56" t="s">
        <v>475</v>
      </c>
      <c r="D3661" s="56" t="s">
        <v>481</v>
      </c>
      <c r="E3661" s="783" t="s">
        <v>3264</v>
      </c>
      <c r="F3661" s="784">
        <v>84</v>
      </c>
      <c r="G3661" s="401">
        <v>43823</v>
      </c>
      <c r="H3661" s="673">
        <v>43820</v>
      </c>
      <c r="I3661" s="674">
        <v>86</v>
      </c>
    </row>
    <row r="3662" spans="1:9" ht="15.6" x14ac:dyDescent="0.3">
      <c r="A3662" s="755">
        <v>523139</v>
      </c>
      <c r="B3662" s="56">
        <v>566884</v>
      </c>
      <c r="C3662" s="56" t="s">
        <v>475</v>
      </c>
      <c r="D3662" s="56" t="s">
        <v>481</v>
      </c>
      <c r="E3662" s="783" t="s">
        <v>3265</v>
      </c>
      <c r="F3662" s="784">
        <v>414</v>
      </c>
      <c r="G3662" s="401">
        <v>43823</v>
      </c>
      <c r="H3662" s="673">
        <v>43820</v>
      </c>
      <c r="I3662" s="674">
        <v>433</v>
      </c>
    </row>
    <row r="3663" spans="1:9" ht="15.6" x14ac:dyDescent="0.3">
      <c r="A3663" s="756">
        <v>523139</v>
      </c>
      <c r="B3663" s="37">
        <v>555514</v>
      </c>
      <c r="C3663" s="37" t="s">
        <v>503</v>
      </c>
      <c r="D3663" s="37" t="s">
        <v>481</v>
      </c>
      <c r="E3663" s="388" t="s">
        <v>3266</v>
      </c>
      <c r="F3663" s="37">
        <v>59</v>
      </c>
      <c r="G3663" s="669">
        <v>43818</v>
      </c>
      <c r="H3663" s="675">
        <v>43812</v>
      </c>
      <c r="I3663" s="676">
        <v>61</v>
      </c>
    </row>
    <row r="3664" spans="1:9" ht="15.6" x14ac:dyDescent="0.3">
      <c r="A3664" s="755">
        <v>523139</v>
      </c>
      <c r="B3664" s="56">
        <v>555514</v>
      </c>
      <c r="C3664" s="56" t="s">
        <v>503</v>
      </c>
      <c r="D3664" s="56" t="s">
        <v>13</v>
      </c>
      <c r="E3664" s="382" t="s">
        <v>3267</v>
      </c>
      <c r="F3664" s="56">
        <v>66</v>
      </c>
      <c r="G3664" s="401">
        <v>43841</v>
      </c>
      <c r="H3664" s="673">
        <v>43837</v>
      </c>
      <c r="I3664" s="674">
        <v>69</v>
      </c>
    </row>
    <row r="3665" spans="1:9" ht="15.6" x14ac:dyDescent="0.3">
      <c r="A3665" s="755">
        <v>523139</v>
      </c>
      <c r="B3665" s="56">
        <v>555514</v>
      </c>
      <c r="C3665" s="56" t="s">
        <v>503</v>
      </c>
      <c r="D3665" s="56" t="s">
        <v>13</v>
      </c>
      <c r="E3665" s="467" t="s">
        <v>3268</v>
      </c>
      <c r="F3665" s="56">
        <v>52</v>
      </c>
      <c r="G3665" s="670">
        <v>43813</v>
      </c>
      <c r="H3665" s="673">
        <v>43809</v>
      </c>
      <c r="I3665" s="674">
        <v>54</v>
      </c>
    </row>
    <row r="3666" spans="1:9" ht="15.6" x14ac:dyDescent="0.3">
      <c r="A3666" s="755">
        <v>523139</v>
      </c>
      <c r="B3666" s="56">
        <v>555514</v>
      </c>
      <c r="C3666" s="56" t="s">
        <v>503</v>
      </c>
      <c r="D3666" s="56" t="s">
        <v>13</v>
      </c>
      <c r="E3666" s="666" t="s">
        <v>3268</v>
      </c>
      <c r="F3666" s="56">
        <v>18</v>
      </c>
      <c r="G3666" s="803">
        <v>43852</v>
      </c>
      <c r="H3666" s="673">
        <v>43851</v>
      </c>
      <c r="I3666" s="674">
        <v>18</v>
      </c>
    </row>
    <row r="3667" spans="1:9" ht="15.6" x14ac:dyDescent="0.3">
      <c r="A3667" s="756">
        <v>523139</v>
      </c>
      <c r="B3667" s="37">
        <v>555514</v>
      </c>
      <c r="C3667" s="37" t="s">
        <v>503</v>
      </c>
      <c r="D3667" s="37" t="s">
        <v>13</v>
      </c>
      <c r="E3667" s="388" t="s">
        <v>3269</v>
      </c>
      <c r="F3667" s="37">
        <v>56</v>
      </c>
      <c r="G3667" s="669">
        <v>43818</v>
      </c>
      <c r="H3667" s="675">
        <v>43812</v>
      </c>
      <c r="I3667" s="676">
        <v>57</v>
      </c>
    </row>
    <row r="3668" spans="1:9" ht="15.6" x14ac:dyDescent="0.3">
      <c r="A3668" s="756">
        <v>523139</v>
      </c>
      <c r="B3668" s="37">
        <v>555514</v>
      </c>
      <c r="C3668" s="37" t="s">
        <v>503</v>
      </c>
      <c r="D3668" s="37" t="s">
        <v>13</v>
      </c>
      <c r="E3668" s="388" t="s">
        <v>3270</v>
      </c>
      <c r="F3668" s="37">
        <v>76</v>
      </c>
      <c r="G3668" s="669">
        <v>43818</v>
      </c>
      <c r="H3668" s="675">
        <v>43812</v>
      </c>
      <c r="I3668" s="676">
        <v>78</v>
      </c>
    </row>
    <row r="3669" spans="1:9" ht="15.6" x14ac:dyDescent="0.3">
      <c r="A3669" s="756">
        <v>523139</v>
      </c>
      <c r="B3669" s="37">
        <v>555514</v>
      </c>
      <c r="C3669" s="37" t="s">
        <v>503</v>
      </c>
      <c r="D3669" s="37" t="s">
        <v>481</v>
      </c>
      <c r="E3669" s="388" t="s">
        <v>3271</v>
      </c>
      <c r="F3669" s="37">
        <v>50</v>
      </c>
      <c r="G3669" s="669">
        <v>43818</v>
      </c>
      <c r="H3669" s="675">
        <v>43812</v>
      </c>
      <c r="I3669" s="676">
        <v>50</v>
      </c>
    </row>
    <row r="3670" spans="1:9" ht="15.6" x14ac:dyDescent="0.3">
      <c r="A3670" s="755">
        <v>523139</v>
      </c>
      <c r="B3670" s="56">
        <v>555514</v>
      </c>
      <c r="C3670" s="56" t="s">
        <v>503</v>
      </c>
      <c r="D3670" s="56" t="s">
        <v>13</v>
      </c>
      <c r="E3670" s="382" t="s">
        <v>3272</v>
      </c>
      <c r="F3670" s="56">
        <v>102</v>
      </c>
      <c r="G3670" s="670">
        <v>43813</v>
      </c>
      <c r="H3670" s="673">
        <v>43809</v>
      </c>
      <c r="I3670" s="674">
        <v>104</v>
      </c>
    </row>
    <row r="3671" spans="1:9" ht="15.6" x14ac:dyDescent="0.3">
      <c r="A3671" s="778">
        <v>523139</v>
      </c>
      <c r="B3671" s="375">
        <v>555514</v>
      </c>
      <c r="C3671" s="375" t="s">
        <v>503</v>
      </c>
      <c r="D3671" s="375" t="s">
        <v>13</v>
      </c>
      <c r="E3671" s="469" t="s">
        <v>3272</v>
      </c>
      <c r="F3671" s="375">
        <v>59</v>
      </c>
      <c r="G3671" s="804">
        <v>43852</v>
      </c>
      <c r="H3671" s="780">
        <v>43851</v>
      </c>
      <c r="I3671" s="781">
        <v>59</v>
      </c>
    </row>
    <row r="3672" spans="1:9" ht="15.6" x14ac:dyDescent="0.3">
      <c r="A3672" s="755">
        <v>523139</v>
      </c>
      <c r="B3672" s="56">
        <v>555514</v>
      </c>
      <c r="C3672" s="56" t="s">
        <v>503</v>
      </c>
      <c r="D3672" s="56" t="s">
        <v>13</v>
      </c>
      <c r="E3672" s="382" t="s">
        <v>3273</v>
      </c>
      <c r="F3672" s="56">
        <v>163</v>
      </c>
      <c r="G3672" s="670">
        <v>43813</v>
      </c>
      <c r="H3672" s="673">
        <v>43809</v>
      </c>
      <c r="I3672" s="674">
        <v>169</v>
      </c>
    </row>
    <row r="3673" spans="1:9" ht="15.6" x14ac:dyDescent="0.3">
      <c r="A3673" s="755">
        <v>523139</v>
      </c>
      <c r="B3673" s="56">
        <v>555514</v>
      </c>
      <c r="C3673" s="56" t="s">
        <v>503</v>
      </c>
      <c r="D3673" s="24" t="s">
        <v>13</v>
      </c>
      <c r="E3673" s="323" t="s">
        <v>3274</v>
      </c>
      <c r="F3673" s="358">
        <v>262</v>
      </c>
      <c r="G3673" s="90">
        <v>43841</v>
      </c>
      <c r="H3673" s="673">
        <v>43837</v>
      </c>
      <c r="I3673" s="674">
        <v>273</v>
      </c>
    </row>
    <row r="3674" spans="1:9" ht="15.6" x14ac:dyDescent="0.3">
      <c r="A3674" s="755">
        <v>523139</v>
      </c>
      <c r="B3674" s="56">
        <v>555514</v>
      </c>
      <c r="C3674" s="56" t="s">
        <v>503</v>
      </c>
      <c r="D3674" s="24" t="s">
        <v>13</v>
      </c>
      <c r="E3674" s="323" t="s">
        <v>3275</v>
      </c>
      <c r="F3674" s="358">
        <v>180</v>
      </c>
      <c r="G3674" s="90">
        <v>43820</v>
      </c>
      <c r="H3674" s="673">
        <v>43816</v>
      </c>
      <c r="I3674" s="674">
        <v>183</v>
      </c>
    </row>
    <row r="3675" spans="1:9" ht="15.6" x14ac:dyDescent="0.3">
      <c r="A3675" s="755">
        <v>523139</v>
      </c>
      <c r="B3675" s="56">
        <v>555514</v>
      </c>
      <c r="C3675" s="56" t="s">
        <v>503</v>
      </c>
      <c r="D3675" s="24" t="s">
        <v>481</v>
      </c>
      <c r="E3675" s="323" t="s">
        <v>3276</v>
      </c>
      <c r="F3675" s="358">
        <v>50</v>
      </c>
      <c r="G3675" s="90">
        <v>43825</v>
      </c>
      <c r="H3675" s="673">
        <v>43819</v>
      </c>
      <c r="I3675" s="674">
        <v>50</v>
      </c>
    </row>
    <row r="3676" spans="1:9" ht="15.6" x14ac:dyDescent="0.3">
      <c r="A3676" s="755">
        <v>523139</v>
      </c>
      <c r="B3676" s="56">
        <v>555514</v>
      </c>
      <c r="C3676" s="56" t="s">
        <v>503</v>
      </c>
      <c r="D3676" s="24" t="s">
        <v>13</v>
      </c>
      <c r="E3676" s="323" t="s">
        <v>3277</v>
      </c>
      <c r="F3676" s="358">
        <v>145</v>
      </c>
      <c r="G3676" s="90">
        <v>43841</v>
      </c>
      <c r="H3676" s="673">
        <v>43837</v>
      </c>
      <c r="I3676" s="674">
        <v>151</v>
      </c>
    </row>
    <row r="3677" spans="1:9" ht="15.6" x14ac:dyDescent="0.3">
      <c r="A3677" s="755">
        <v>523139</v>
      </c>
      <c r="B3677" s="56">
        <v>555514</v>
      </c>
      <c r="C3677" s="56" t="s">
        <v>503</v>
      </c>
      <c r="D3677" s="24" t="s">
        <v>13</v>
      </c>
      <c r="E3677" s="323" t="s">
        <v>3278</v>
      </c>
      <c r="F3677" s="358">
        <v>131</v>
      </c>
      <c r="G3677" s="90">
        <v>43846</v>
      </c>
      <c r="H3677" s="673">
        <v>43840</v>
      </c>
      <c r="I3677" s="674">
        <v>137</v>
      </c>
    </row>
    <row r="3678" spans="1:9" ht="15.6" x14ac:dyDescent="0.3">
      <c r="A3678" s="755">
        <v>523139</v>
      </c>
      <c r="B3678" s="56">
        <v>555514</v>
      </c>
      <c r="C3678" s="56" t="s">
        <v>503</v>
      </c>
      <c r="D3678" s="24" t="s">
        <v>13</v>
      </c>
      <c r="E3678" s="323" t="s">
        <v>3279</v>
      </c>
      <c r="F3678" s="358">
        <v>168</v>
      </c>
      <c r="G3678" s="90">
        <v>43846</v>
      </c>
      <c r="H3678" s="673">
        <v>43840</v>
      </c>
      <c r="I3678" s="674">
        <v>176</v>
      </c>
    </row>
    <row r="3679" spans="1:9" ht="15.6" x14ac:dyDescent="0.3">
      <c r="A3679" s="755">
        <v>523139</v>
      </c>
      <c r="B3679" s="56">
        <v>555514</v>
      </c>
      <c r="C3679" s="56" t="s">
        <v>503</v>
      </c>
      <c r="D3679" s="24" t="s">
        <v>13</v>
      </c>
      <c r="E3679" s="361" t="s">
        <v>3280</v>
      </c>
      <c r="F3679" s="312">
        <v>136</v>
      </c>
      <c r="G3679" s="27">
        <v>43869</v>
      </c>
      <c r="H3679" s="673">
        <v>43865</v>
      </c>
      <c r="I3679" s="674">
        <v>142</v>
      </c>
    </row>
    <row r="3680" spans="1:9" ht="15.6" x14ac:dyDescent="0.3">
      <c r="A3680" s="755">
        <v>523139</v>
      </c>
      <c r="B3680" s="56">
        <v>555514</v>
      </c>
      <c r="C3680" s="56" t="s">
        <v>503</v>
      </c>
      <c r="D3680" s="24" t="s">
        <v>13</v>
      </c>
      <c r="E3680" s="361" t="s">
        <v>3281</v>
      </c>
      <c r="F3680" s="312">
        <v>68</v>
      </c>
      <c r="G3680" s="27">
        <v>43869</v>
      </c>
      <c r="H3680" s="673">
        <v>43865</v>
      </c>
      <c r="I3680" s="674">
        <v>70</v>
      </c>
    </row>
    <row r="3681" spans="1:9" ht="15.6" x14ac:dyDescent="0.3">
      <c r="A3681" s="755">
        <v>523139</v>
      </c>
      <c r="B3681" s="56">
        <v>555514</v>
      </c>
      <c r="C3681" s="56" t="s">
        <v>503</v>
      </c>
      <c r="D3681" s="56" t="s">
        <v>481</v>
      </c>
      <c r="E3681" s="467" t="s">
        <v>3282</v>
      </c>
      <c r="F3681" s="375">
        <v>153</v>
      </c>
      <c r="G3681" s="401">
        <v>43790</v>
      </c>
      <c r="H3681" s="673">
        <v>43817</v>
      </c>
      <c r="I3681" s="674">
        <v>157</v>
      </c>
    </row>
    <row r="3682" spans="1:9" ht="15.6" x14ac:dyDescent="0.3">
      <c r="A3682" s="760">
        <v>523139</v>
      </c>
      <c r="B3682" s="397">
        <v>555514</v>
      </c>
      <c r="C3682" s="397" t="s">
        <v>503</v>
      </c>
      <c r="D3682" s="397" t="s">
        <v>13</v>
      </c>
      <c r="E3682" s="805" t="s">
        <v>3283</v>
      </c>
      <c r="F3682" s="397">
        <v>762</v>
      </c>
      <c r="G3682" s="400">
        <v>43785</v>
      </c>
      <c r="H3682" s="685">
        <v>43822</v>
      </c>
      <c r="I3682" s="686">
        <v>798</v>
      </c>
    </row>
    <row r="3683" spans="1:9" ht="15.6" x14ac:dyDescent="0.3">
      <c r="A3683" s="755">
        <v>523139</v>
      </c>
      <c r="B3683" s="56">
        <v>555514</v>
      </c>
      <c r="C3683" s="56" t="s">
        <v>503</v>
      </c>
      <c r="D3683" s="56" t="s">
        <v>13</v>
      </c>
      <c r="E3683" s="382" t="s">
        <v>3284</v>
      </c>
      <c r="F3683" s="375">
        <v>773</v>
      </c>
      <c r="G3683" s="401">
        <v>43790</v>
      </c>
      <c r="H3683" s="673">
        <v>43817</v>
      </c>
      <c r="I3683" s="674">
        <v>809</v>
      </c>
    </row>
    <row r="3684" spans="1:9" ht="15.6" x14ac:dyDescent="0.3">
      <c r="A3684" s="755">
        <v>523139</v>
      </c>
      <c r="B3684" s="56">
        <v>555514</v>
      </c>
      <c r="C3684" s="56" t="s">
        <v>503</v>
      </c>
      <c r="D3684" s="56" t="s">
        <v>13</v>
      </c>
      <c r="E3684" s="382" t="s">
        <v>3285</v>
      </c>
      <c r="F3684" s="56">
        <v>816</v>
      </c>
      <c r="G3684" s="401">
        <v>43790</v>
      </c>
      <c r="H3684" s="673">
        <v>43818</v>
      </c>
      <c r="I3684" s="674">
        <v>854</v>
      </c>
    </row>
    <row r="3685" spans="1:9" ht="15.6" x14ac:dyDescent="0.3">
      <c r="A3685" s="755">
        <v>523139</v>
      </c>
      <c r="B3685" s="56">
        <v>555514</v>
      </c>
      <c r="C3685" s="56" t="s">
        <v>503</v>
      </c>
      <c r="D3685" s="56" t="s">
        <v>481</v>
      </c>
      <c r="E3685" s="382" t="s">
        <v>3286</v>
      </c>
      <c r="F3685" s="375">
        <v>403</v>
      </c>
      <c r="G3685" s="401">
        <v>43790</v>
      </c>
      <c r="H3685" s="673">
        <v>43817</v>
      </c>
      <c r="I3685" s="806">
        <v>421</v>
      </c>
    </row>
    <row r="3686" spans="1:9" ht="16.2" thickBot="1" x14ac:dyDescent="0.35">
      <c r="A3686" s="760">
        <v>523139</v>
      </c>
      <c r="B3686" s="397">
        <v>555514</v>
      </c>
      <c r="C3686" s="397" t="s">
        <v>503</v>
      </c>
      <c r="D3686" s="397" t="s">
        <v>13</v>
      </c>
      <c r="E3686" s="398" t="s">
        <v>3287</v>
      </c>
      <c r="F3686" s="397">
        <v>299</v>
      </c>
      <c r="G3686" s="400">
        <v>43785</v>
      </c>
      <c r="H3686" s="685">
        <v>43822</v>
      </c>
      <c r="I3686" s="686">
        <v>313</v>
      </c>
    </row>
    <row r="3687" spans="1:9" ht="16.2" thickBot="1" x14ac:dyDescent="0.35">
      <c r="A3687" s="807">
        <v>523143</v>
      </c>
      <c r="B3687" s="719">
        <v>566881</v>
      </c>
      <c r="C3687" s="720" t="s">
        <v>475</v>
      </c>
      <c r="D3687" s="720" t="s">
        <v>13</v>
      </c>
      <c r="E3687" s="721" t="s">
        <v>3288</v>
      </c>
      <c r="F3687" s="720">
        <v>936</v>
      </c>
      <c r="G3687" s="722">
        <v>43813</v>
      </c>
      <c r="H3687" s="637">
        <v>43851</v>
      </c>
      <c r="I3687" s="808">
        <v>890</v>
      </c>
    </row>
    <row r="3688" spans="1:9" ht="16.2" thickBot="1" x14ac:dyDescent="0.35">
      <c r="A3688" s="809">
        <v>523143</v>
      </c>
      <c r="B3688" s="534">
        <v>566881</v>
      </c>
      <c r="C3688" s="534" t="s">
        <v>475</v>
      </c>
      <c r="D3688" s="534" t="s">
        <v>13</v>
      </c>
      <c r="E3688" s="540" t="s">
        <v>3289</v>
      </c>
      <c r="F3688" s="534">
        <v>952</v>
      </c>
      <c r="G3688" s="734">
        <v>43818</v>
      </c>
      <c r="H3688" s="637">
        <v>43845</v>
      </c>
      <c r="I3688" s="810">
        <v>998</v>
      </c>
    </row>
    <row r="3689" spans="1:9" ht="15.6" x14ac:dyDescent="0.3">
      <c r="A3689" s="809">
        <v>523143</v>
      </c>
      <c r="B3689" s="534">
        <v>566881</v>
      </c>
      <c r="C3689" s="534" t="s">
        <v>475</v>
      </c>
      <c r="D3689" s="534" t="s">
        <v>13</v>
      </c>
      <c r="E3689" s="540" t="s">
        <v>3290</v>
      </c>
      <c r="F3689" s="534">
        <v>645</v>
      </c>
      <c r="G3689" s="734">
        <v>43818</v>
      </c>
      <c r="H3689" s="637">
        <v>43845</v>
      </c>
      <c r="I3689" s="810">
        <v>677</v>
      </c>
    </row>
    <row r="3690" spans="1:9" ht="15.6" x14ac:dyDescent="0.3">
      <c r="A3690" s="811">
        <v>523143</v>
      </c>
      <c r="B3690" s="537">
        <v>566881</v>
      </c>
      <c r="C3690" s="537" t="s">
        <v>475</v>
      </c>
      <c r="D3690" s="537" t="s">
        <v>13</v>
      </c>
      <c r="E3690" s="463" t="s">
        <v>3291</v>
      </c>
      <c r="F3690" s="322">
        <v>937</v>
      </c>
      <c r="G3690" s="21">
        <v>43813</v>
      </c>
      <c r="H3690" s="703">
        <v>43809</v>
      </c>
      <c r="I3690" s="810">
        <v>976</v>
      </c>
    </row>
    <row r="3691" spans="1:9" ht="15.6" x14ac:dyDescent="0.3">
      <c r="A3691" s="811">
        <v>523143</v>
      </c>
      <c r="B3691" s="537">
        <v>566881</v>
      </c>
      <c r="C3691" s="537" t="s">
        <v>475</v>
      </c>
      <c r="D3691" s="537" t="s">
        <v>13</v>
      </c>
      <c r="E3691" s="463" t="s">
        <v>3292</v>
      </c>
      <c r="F3691" s="322">
        <v>845</v>
      </c>
      <c r="G3691" s="21">
        <v>43818</v>
      </c>
      <c r="H3691" s="703">
        <v>43812</v>
      </c>
      <c r="I3691" s="810">
        <v>878</v>
      </c>
    </row>
    <row r="3692" spans="1:9" ht="15.6" x14ac:dyDescent="0.3">
      <c r="A3692" s="811">
        <v>523143</v>
      </c>
      <c r="B3692" s="537">
        <v>566881</v>
      </c>
      <c r="C3692" s="537" t="s">
        <v>475</v>
      </c>
      <c r="D3692" s="537" t="s">
        <v>13</v>
      </c>
      <c r="E3692" s="463" t="s">
        <v>3293</v>
      </c>
      <c r="F3692" s="322">
        <v>634</v>
      </c>
      <c r="G3692" s="21">
        <v>43818</v>
      </c>
      <c r="H3692" s="703">
        <v>43812</v>
      </c>
      <c r="I3692" s="810">
        <v>660</v>
      </c>
    </row>
    <row r="3693" spans="1:9" ht="15.6" x14ac:dyDescent="0.3">
      <c r="A3693" s="811">
        <v>523143</v>
      </c>
      <c r="B3693" s="537">
        <v>566881</v>
      </c>
      <c r="C3693" s="537" t="s">
        <v>475</v>
      </c>
      <c r="D3693" s="537" t="s">
        <v>13</v>
      </c>
      <c r="E3693" s="307" t="s">
        <v>3294</v>
      </c>
      <c r="F3693" s="322">
        <v>281</v>
      </c>
      <c r="G3693" s="21">
        <v>43813</v>
      </c>
      <c r="H3693" s="703">
        <v>43809</v>
      </c>
      <c r="I3693" s="810">
        <v>296</v>
      </c>
    </row>
    <row r="3694" spans="1:9" ht="15.6" x14ac:dyDescent="0.3">
      <c r="A3694" s="809">
        <v>523143</v>
      </c>
      <c r="B3694" s="534">
        <v>566881</v>
      </c>
      <c r="C3694" s="534" t="s">
        <v>475</v>
      </c>
      <c r="D3694" s="534" t="s">
        <v>13</v>
      </c>
      <c r="E3694" s="323" t="s">
        <v>3295</v>
      </c>
      <c r="F3694" s="358">
        <v>612</v>
      </c>
      <c r="G3694" s="803">
        <v>612</v>
      </c>
      <c r="H3694" s="611">
        <v>43851</v>
      </c>
      <c r="I3694" s="810">
        <v>642</v>
      </c>
    </row>
    <row r="3695" spans="1:9" ht="15.6" x14ac:dyDescent="0.3">
      <c r="A3695" s="811">
        <v>523143</v>
      </c>
      <c r="B3695" s="537">
        <v>566881</v>
      </c>
      <c r="C3695" s="537" t="s">
        <v>475</v>
      </c>
      <c r="D3695" s="537" t="s">
        <v>13</v>
      </c>
      <c r="E3695" s="307" t="s">
        <v>3296</v>
      </c>
      <c r="F3695" s="322">
        <v>263</v>
      </c>
      <c r="G3695" s="21">
        <v>43818</v>
      </c>
      <c r="H3695" s="703">
        <v>43812</v>
      </c>
      <c r="I3695" s="810">
        <v>278</v>
      </c>
    </row>
    <row r="3696" spans="1:9" ht="15.6" x14ac:dyDescent="0.3">
      <c r="A3696" s="809">
        <v>523143</v>
      </c>
      <c r="B3696" s="534">
        <v>566881</v>
      </c>
      <c r="C3696" s="534" t="s">
        <v>475</v>
      </c>
      <c r="D3696" s="534" t="s">
        <v>13</v>
      </c>
      <c r="E3696" s="323" t="s">
        <v>3297</v>
      </c>
      <c r="F3696" s="358">
        <v>565</v>
      </c>
      <c r="G3696" s="803">
        <v>43846</v>
      </c>
      <c r="H3696" s="611">
        <v>43845</v>
      </c>
      <c r="I3696" s="810">
        <v>593</v>
      </c>
    </row>
    <row r="3697" spans="1:9" ht="15.6" x14ac:dyDescent="0.3">
      <c r="A3697" s="811">
        <v>523143</v>
      </c>
      <c r="B3697" s="537">
        <v>566881</v>
      </c>
      <c r="C3697" s="537" t="s">
        <v>475</v>
      </c>
      <c r="D3697" s="537" t="s">
        <v>13</v>
      </c>
      <c r="E3697" s="307" t="s">
        <v>3298</v>
      </c>
      <c r="F3697" s="322">
        <v>186</v>
      </c>
      <c r="G3697" s="21">
        <v>43818</v>
      </c>
      <c r="H3697" s="703">
        <v>43812</v>
      </c>
      <c r="I3697" s="810">
        <v>196</v>
      </c>
    </row>
    <row r="3698" spans="1:9" ht="15.6" x14ac:dyDescent="0.3">
      <c r="A3698" s="809">
        <v>523143</v>
      </c>
      <c r="B3698" s="534">
        <v>566881</v>
      </c>
      <c r="C3698" s="534" t="s">
        <v>475</v>
      </c>
      <c r="D3698" s="534" t="s">
        <v>13</v>
      </c>
      <c r="E3698" s="812" t="s">
        <v>3299</v>
      </c>
      <c r="F3698" s="813">
        <v>492</v>
      </c>
      <c r="G3698" s="734">
        <v>43813</v>
      </c>
      <c r="H3698" s="611">
        <v>43851</v>
      </c>
      <c r="I3698" s="810">
        <v>514</v>
      </c>
    </row>
    <row r="3699" spans="1:9" ht="15.6" x14ac:dyDescent="0.3">
      <c r="A3699" s="809">
        <v>523143</v>
      </c>
      <c r="B3699" s="534">
        <v>566881</v>
      </c>
      <c r="C3699" s="534" t="s">
        <v>475</v>
      </c>
      <c r="D3699" s="534" t="s">
        <v>13</v>
      </c>
      <c r="E3699" s="323" t="s">
        <v>3300</v>
      </c>
      <c r="F3699" s="813">
        <v>407</v>
      </c>
      <c r="G3699" s="803">
        <v>43849</v>
      </c>
      <c r="H3699" s="611">
        <v>43847</v>
      </c>
      <c r="I3699" s="810">
        <v>427</v>
      </c>
    </row>
    <row r="3700" spans="1:9" ht="16.2" thickBot="1" x14ac:dyDescent="0.35">
      <c r="A3700" s="811">
        <v>523143</v>
      </c>
      <c r="B3700" s="537">
        <v>566881</v>
      </c>
      <c r="C3700" s="537" t="s">
        <v>475</v>
      </c>
      <c r="D3700" s="537" t="s">
        <v>13</v>
      </c>
      <c r="E3700" s="814" t="s">
        <v>3301</v>
      </c>
      <c r="F3700" s="815">
        <v>355</v>
      </c>
      <c r="G3700" s="702">
        <v>43813</v>
      </c>
      <c r="H3700" s="703">
        <v>43809</v>
      </c>
      <c r="I3700" s="810">
        <v>369</v>
      </c>
    </row>
    <row r="3701" spans="1:9" ht="16.2" thickBot="1" x14ac:dyDescent="0.35">
      <c r="A3701" s="809">
        <v>523143</v>
      </c>
      <c r="B3701" s="534">
        <v>566881</v>
      </c>
      <c r="C3701" s="534" t="s">
        <v>475</v>
      </c>
      <c r="D3701" s="534" t="s">
        <v>13</v>
      </c>
      <c r="E3701" s="812" t="s">
        <v>3302</v>
      </c>
      <c r="F3701" s="813">
        <v>108</v>
      </c>
      <c r="G3701" s="734">
        <v>43813</v>
      </c>
      <c r="H3701" s="637">
        <v>43851</v>
      </c>
      <c r="I3701" s="810">
        <v>108</v>
      </c>
    </row>
    <row r="3702" spans="1:9" ht="15.6" x14ac:dyDescent="0.3">
      <c r="A3702" s="809">
        <v>523143</v>
      </c>
      <c r="B3702" s="534">
        <v>566881</v>
      </c>
      <c r="C3702" s="534" t="s">
        <v>475</v>
      </c>
      <c r="D3702" s="534" t="s">
        <v>481</v>
      </c>
      <c r="E3702" s="812" t="s">
        <v>3303</v>
      </c>
      <c r="F3702" s="813">
        <v>275</v>
      </c>
      <c r="G3702" s="734">
        <v>43818</v>
      </c>
      <c r="H3702" s="637">
        <v>43845</v>
      </c>
      <c r="I3702" s="612">
        <v>286</v>
      </c>
    </row>
    <row r="3703" spans="1:9" ht="15.6" x14ac:dyDescent="0.3">
      <c r="A3703" s="809">
        <v>523143</v>
      </c>
      <c r="B3703" s="534">
        <v>566881</v>
      </c>
      <c r="C3703" s="534" t="s">
        <v>475</v>
      </c>
      <c r="D3703" s="534" t="s">
        <v>13</v>
      </c>
      <c r="E3703" s="812" t="s">
        <v>3304</v>
      </c>
      <c r="F3703" s="813">
        <v>321</v>
      </c>
      <c r="G3703" s="803">
        <v>43852</v>
      </c>
      <c r="H3703" s="611">
        <v>43851</v>
      </c>
      <c r="I3703" s="810">
        <v>335</v>
      </c>
    </row>
    <row r="3704" spans="1:9" ht="15.6" x14ac:dyDescent="0.3">
      <c r="A3704" s="811">
        <v>523143</v>
      </c>
      <c r="B3704" s="537">
        <v>566881</v>
      </c>
      <c r="C3704" s="537" t="s">
        <v>475</v>
      </c>
      <c r="D3704" s="537" t="s">
        <v>481</v>
      </c>
      <c r="E3704" s="814" t="s">
        <v>3305</v>
      </c>
      <c r="F3704" s="815">
        <v>161</v>
      </c>
      <c r="G3704" s="702">
        <v>43818</v>
      </c>
      <c r="H3704" s="703">
        <v>43812</v>
      </c>
      <c r="I3704" s="716">
        <v>183</v>
      </c>
    </row>
    <row r="3705" spans="1:9" ht="15.6" x14ac:dyDescent="0.3">
      <c r="A3705" s="809">
        <v>523143</v>
      </c>
      <c r="B3705" s="534">
        <v>566881</v>
      </c>
      <c r="C3705" s="534" t="s">
        <v>475</v>
      </c>
      <c r="D3705" s="534" t="s">
        <v>481</v>
      </c>
      <c r="E3705" s="812" t="s">
        <v>3306</v>
      </c>
      <c r="F3705" s="358">
        <v>140</v>
      </c>
      <c r="G3705" s="734">
        <v>43818</v>
      </c>
      <c r="H3705" s="611">
        <v>43845</v>
      </c>
      <c r="I3705" s="612">
        <v>145</v>
      </c>
    </row>
    <row r="3706" spans="1:9" ht="15.6" x14ac:dyDescent="0.3">
      <c r="A3706" s="809">
        <v>523143</v>
      </c>
      <c r="B3706" s="534">
        <v>566881</v>
      </c>
      <c r="C3706" s="534" t="s">
        <v>475</v>
      </c>
      <c r="D3706" s="534" t="s">
        <v>481</v>
      </c>
      <c r="E3706" s="812" t="s">
        <v>3307</v>
      </c>
      <c r="F3706" s="813">
        <v>51</v>
      </c>
      <c r="G3706" s="734">
        <v>43818</v>
      </c>
      <c r="H3706" s="611">
        <v>43845</v>
      </c>
      <c r="I3706" s="612">
        <v>51</v>
      </c>
    </row>
    <row r="3707" spans="1:9" ht="15.6" x14ac:dyDescent="0.3">
      <c r="A3707" s="809">
        <v>523143</v>
      </c>
      <c r="B3707" s="534">
        <v>566881</v>
      </c>
      <c r="C3707" s="534" t="s">
        <v>475</v>
      </c>
      <c r="D3707" s="534" t="s">
        <v>481</v>
      </c>
      <c r="E3707" s="812" t="s">
        <v>3308</v>
      </c>
      <c r="F3707" s="813">
        <v>188</v>
      </c>
      <c r="G3707" s="803">
        <v>43846</v>
      </c>
      <c r="H3707" s="611">
        <v>43845</v>
      </c>
      <c r="I3707" s="612">
        <v>197</v>
      </c>
    </row>
    <row r="3708" spans="1:9" ht="15.6" x14ac:dyDescent="0.3">
      <c r="A3708" s="811">
        <v>523143</v>
      </c>
      <c r="B3708" s="537">
        <v>566881</v>
      </c>
      <c r="C3708" s="537" t="s">
        <v>475</v>
      </c>
      <c r="D3708" s="537" t="s">
        <v>481</v>
      </c>
      <c r="E3708" s="814" t="s">
        <v>3309</v>
      </c>
      <c r="F3708" s="815">
        <v>58</v>
      </c>
      <c r="G3708" s="702">
        <v>43818</v>
      </c>
      <c r="H3708" s="703">
        <v>43812</v>
      </c>
      <c r="I3708" s="716">
        <v>59</v>
      </c>
    </row>
    <row r="3709" spans="1:9" ht="15.6" x14ac:dyDescent="0.3">
      <c r="A3709" s="809">
        <v>523143</v>
      </c>
      <c r="B3709" s="534">
        <v>566881</v>
      </c>
      <c r="C3709" s="534" t="s">
        <v>475</v>
      </c>
      <c r="D3709" s="534" t="s">
        <v>13</v>
      </c>
      <c r="E3709" s="812" t="s">
        <v>3310</v>
      </c>
      <c r="F3709" s="813">
        <v>468</v>
      </c>
      <c r="G3709" s="536">
        <v>43841</v>
      </c>
      <c r="H3709" s="611">
        <v>43837</v>
      </c>
      <c r="I3709" s="810">
        <v>491</v>
      </c>
    </row>
    <row r="3710" spans="1:9" ht="15.6" x14ac:dyDescent="0.3">
      <c r="A3710" s="809">
        <v>523143</v>
      </c>
      <c r="B3710" s="534">
        <v>566881</v>
      </c>
      <c r="C3710" s="534" t="s">
        <v>475</v>
      </c>
      <c r="D3710" s="534" t="s">
        <v>13</v>
      </c>
      <c r="E3710" s="812" t="s">
        <v>3311</v>
      </c>
      <c r="F3710" s="813">
        <v>221</v>
      </c>
      <c r="G3710" s="536">
        <v>43869</v>
      </c>
      <c r="H3710" s="611">
        <v>43876</v>
      </c>
      <c r="I3710" s="612">
        <v>228</v>
      </c>
    </row>
    <row r="3711" spans="1:9" ht="15.6" x14ac:dyDescent="0.3">
      <c r="A3711" s="809">
        <v>523143</v>
      </c>
      <c r="B3711" s="534">
        <v>566881</v>
      </c>
      <c r="C3711" s="534" t="s">
        <v>475</v>
      </c>
      <c r="D3711" s="534" t="s">
        <v>481</v>
      </c>
      <c r="E3711" s="812" t="s">
        <v>3312</v>
      </c>
      <c r="F3711" s="813">
        <v>135</v>
      </c>
      <c r="G3711" s="536">
        <v>43846</v>
      </c>
      <c r="H3711" s="611">
        <v>43840</v>
      </c>
      <c r="I3711" s="612">
        <v>141</v>
      </c>
    </row>
    <row r="3712" spans="1:9" ht="15.6" x14ac:dyDescent="0.3">
      <c r="A3712" s="809">
        <v>523143</v>
      </c>
      <c r="B3712" s="534">
        <v>566881</v>
      </c>
      <c r="C3712" s="534" t="s">
        <v>475</v>
      </c>
      <c r="D3712" s="24" t="s">
        <v>481</v>
      </c>
      <c r="E3712" s="323" t="s">
        <v>3313</v>
      </c>
      <c r="F3712" s="358">
        <v>461</v>
      </c>
      <c r="G3712" s="27">
        <v>43846</v>
      </c>
      <c r="H3712" s="611">
        <v>43840</v>
      </c>
      <c r="I3712" s="612">
        <v>481</v>
      </c>
    </row>
    <row r="3713" spans="1:9" ht="15.6" x14ac:dyDescent="0.3">
      <c r="A3713" s="809">
        <v>523143</v>
      </c>
      <c r="B3713" s="534">
        <v>566881</v>
      </c>
      <c r="C3713" s="534" t="s">
        <v>475</v>
      </c>
      <c r="D3713" s="24" t="s">
        <v>481</v>
      </c>
      <c r="E3713" s="323" t="s">
        <v>3314</v>
      </c>
      <c r="F3713" s="358">
        <v>209</v>
      </c>
      <c r="G3713" s="673">
        <v>43872</v>
      </c>
      <c r="H3713" s="611">
        <v>43871</v>
      </c>
      <c r="I3713" s="612">
        <v>218</v>
      </c>
    </row>
    <row r="3714" spans="1:9" ht="15.6" x14ac:dyDescent="0.3">
      <c r="A3714" s="809">
        <v>523143</v>
      </c>
      <c r="B3714" s="534">
        <v>566881</v>
      </c>
      <c r="C3714" s="534" t="s">
        <v>475</v>
      </c>
      <c r="D3714" s="24" t="s">
        <v>13</v>
      </c>
      <c r="E3714" s="323" t="s">
        <v>3315</v>
      </c>
      <c r="F3714" s="358">
        <v>796</v>
      </c>
      <c r="G3714" s="27">
        <v>43841</v>
      </c>
      <c r="H3714" s="611">
        <v>43837</v>
      </c>
      <c r="I3714" s="810">
        <v>829</v>
      </c>
    </row>
    <row r="3715" spans="1:9" ht="15.6" x14ac:dyDescent="0.3">
      <c r="A3715" s="809">
        <v>523143</v>
      </c>
      <c r="B3715" s="534">
        <v>566881</v>
      </c>
      <c r="C3715" s="534" t="s">
        <v>475</v>
      </c>
      <c r="D3715" s="24" t="s">
        <v>13</v>
      </c>
      <c r="E3715" s="323" t="s">
        <v>3316</v>
      </c>
      <c r="F3715" s="358">
        <v>348</v>
      </c>
      <c r="G3715" s="673">
        <v>43872</v>
      </c>
      <c r="H3715" s="611">
        <v>43871</v>
      </c>
      <c r="I3715" s="612">
        <v>362</v>
      </c>
    </row>
    <row r="3716" spans="1:9" ht="15.6" x14ac:dyDescent="0.3">
      <c r="A3716" s="809">
        <v>523143</v>
      </c>
      <c r="B3716" s="534">
        <v>566881</v>
      </c>
      <c r="C3716" s="534" t="s">
        <v>475</v>
      </c>
      <c r="D3716" s="24" t="s">
        <v>13</v>
      </c>
      <c r="E3716" s="323" t="s">
        <v>3317</v>
      </c>
      <c r="F3716" s="358">
        <v>1510</v>
      </c>
      <c r="G3716" s="27">
        <v>43841</v>
      </c>
      <c r="H3716" s="611">
        <v>43837</v>
      </c>
      <c r="I3716" s="810">
        <v>1584</v>
      </c>
    </row>
    <row r="3717" spans="1:9" ht="15.6" x14ac:dyDescent="0.3">
      <c r="A3717" s="809">
        <v>523143</v>
      </c>
      <c r="B3717" s="534">
        <v>566881</v>
      </c>
      <c r="C3717" s="534" t="s">
        <v>475</v>
      </c>
      <c r="D3717" s="24" t="s">
        <v>13</v>
      </c>
      <c r="E3717" s="323" t="s">
        <v>3318</v>
      </c>
      <c r="F3717" s="358">
        <v>745</v>
      </c>
      <c r="G3717" s="673">
        <v>43872</v>
      </c>
      <c r="H3717" s="611">
        <v>43871</v>
      </c>
      <c r="I3717" s="612">
        <v>781</v>
      </c>
    </row>
    <row r="3718" spans="1:9" ht="15.6" x14ac:dyDescent="0.3">
      <c r="A3718" s="809">
        <v>523143</v>
      </c>
      <c r="B3718" s="534">
        <v>566881</v>
      </c>
      <c r="C3718" s="534" t="s">
        <v>475</v>
      </c>
      <c r="D3718" s="24" t="s">
        <v>13</v>
      </c>
      <c r="E3718" s="323" t="s">
        <v>3319</v>
      </c>
      <c r="F3718" s="358">
        <v>1578</v>
      </c>
      <c r="G3718" s="27">
        <v>43846</v>
      </c>
      <c r="H3718" s="611">
        <v>43840</v>
      </c>
      <c r="I3718" s="810">
        <v>1646</v>
      </c>
    </row>
    <row r="3719" spans="1:9" ht="15.6" x14ac:dyDescent="0.3">
      <c r="A3719" s="809">
        <v>523143</v>
      </c>
      <c r="B3719" s="534">
        <v>566881</v>
      </c>
      <c r="C3719" s="534" t="s">
        <v>475</v>
      </c>
      <c r="D3719" s="24" t="s">
        <v>13</v>
      </c>
      <c r="E3719" s="323" t="s">
        <v>3320</v>
      </c>
      <c r="F3719" s="358">
        <v>714</v>
      </c>
      <c r="G3719" s="673">
        <v>43872</v>
      </c>
      <c r="H3719" s="611">
        <v>43871</v>
      </c>
      <c r="I3719" s="612">
        <v>749</v>
      </c>
    </row>
    <row r="3720" spans="1:9" ht="15.6" x14ac:dyDescent="0.3">
      <c r="A3720" s="809">
        <v>523143</v>
      </c>
      <c r="B3720" s="534">
        <v>566881</v>
      </c>
      <c r="C3720" s="534" t="s">
        <v>475</v>
      </c>
      <c r="D3720" s="24" t="s">
        <v>13</v>
      </c>
      <c r="E3720" s="323" t="s">
        <v>3321</v>
      </c>
      <c r="F3720" s="358">
        <v>1034</v>
      </c>
      <c r="G3720" s="27">
        <v>43846</v>
      </c>
      <c r="H3720" s="611">
        <v>43840</v>
      </c>
      <c r="I3720" s="810">
        <v>1084</v>
      </c>
    </row>
    <row r="3721" spans="1:9" ht="15.6" x14ac:dyDescent="0.3">
      <c r="A3721" s="809">
        <v>523143</v>
      </c>
      <c r="B3721" s="534">
        <v>566881</v>
      </c>
      <c r="C3721" s="534" t="s">
        <v>475</v>
      </c>
      <c r="D3721" s="24" t="s">
        <v>13</v>
      </c>
      <c r="E3721" s="323" t="s">
        <v>3322</v>
      </c>
      <c r="F3721" s="358">
        <v>509</v>
      </c>
      <c r="G3721" s="673">
        <v>43872</v>
      </c>
      <c r="H3721" s="611">
        <v>43871</v>
      </c>
      <c r="I3721" s="612">
        <v>533</v>
      </c>
    </row>
    <row r="3722" spans="1:9" ht="15.6" x14ac:dyDescent="0.3">
      <c r="A3722" s="809">
        <v>523143</v>
      </c>
      <c r="B3722" s="534">
        <v>566881</v>
      </c>
      <c r="C3722" s="534" t="s">
        <v>475</v>
      </c>
      <c r="D3722" s="24" t="s">
        <v>481</v>
      </c>
      <c r="E3722" s="323" t="s">
        <v>3323</v>
      </c>
      <c r="F3722" s="358">
        <v>178</v>
      </c>
      <c r="G3722" s="27">
        <v>43846</v>
      </c>
      <c r="H3722" s="611">
        <v>43840</v>
      </c>
      <c r="I3722" s="612">
        <v>185</v>
      </c>
    </row>
    <row r="3723" spans="1:9" ht="15.6" x14ac:dyDescent="0.3">
      <c r="A3723" s="809">
        <v>523143</v>
      </c>
      <c r="B3723" s="534">
        <v>566881</v>
      </c>
      <c r="C3723" s="534" t="s">
        <v>475</v>
      </c>
      <c r="D3723" s="24" t="s">
        <v>481</v>
      </c>
      <c r="E3723" s="323" t="s">
        <v>3324</v>
      </c>
      <c r="F3723" s="358">
        <v>88</v>
      </c>
      <c r="G3723" s="673">
        <v>43872</v>
      </c>
      <c r="H3723" s="611">
        <v>43871</v>
      </c>
      <c r="I3723" s="612">
        <v>91</v>
      </c>
    </row>
    <row r="3724" spans="1:9" ht="15.6" x14ac:dyDescent="0.3">
      <c r="A3724" s="809">
        <v>523143</v>
      </c>
      <c r="B3724" s="534">
        <v>566881</v>
      </c>
      <c r="C3724" s="534" t="s">
        <v>475</v>
      </c>
      <c r="D3724" s="534" t="s">
        <v>481</v>
      </c>
      <c r="E3724" s="812" t="s">
        <v>3325</v>
      </c>
      <c r="F3724" s="358">
        <v>85</v>
      </c>
      <c r="G3724" s="27"/>
      <c r="H3724" s="611">
        <v>43847</v>
      </c>
      <c r="I3724" s="612">
        <v>87</v>
      </c>
    </row>
    <row r="3725" spans="1:9" ht="15.6" x14ac:dyDescent="0.3">
      <c r="A3725" s="809">
        <v>523143</v>
      </c>
      <c r="B3725" s="534">
        <v>566881</v>
      </c>
      <c r="C3725" s="534" t="s">
        <v>475</v>
      </c>
      <c r="D3725" s="24" t="s">
        <v>481</v>
      </c>
      <c r="E3725" s="323" t="s">
        <v>3326</v>
      </c>
      <c r="F3725" s="358">
        <v>404</v>
      </c>
      <c r="G3725" s="27">
        <v>43874</v>
      </c>
      <c r="H3725" s="611">
        <v>43868</v>
      </c>
      <c r="I3725" s="612">
        <v>403</v>
      </c>
    </row>
    <row r="3726" spans="1:9" ht="15.6" x14ac:dyDescent="0.3">
      <c r="A3726" s="809">
        <v>523143</v>
      </c>
      <c r="B3726" s="534">
        <v>566881</v>
      </c>
      <c r="C3726" s="534" t="s">
        <v>475</v>
      </c>
      <c r="D3726" s="24" t="s">
        <v>13</v>
      </c>
      <c r="E3726" s="323" t="s">
        <v>3327</v>
      </c>
      <c r="F3726" s="358">
        <v>4104</v>
      </c>
      <c r="G3726" s="27">
        <v>43869</v>
      </c>
      <c r="H3726" s="611">
        <v>43865</v>
      </c>
      <c r="I3726" s="810">
        <v>4003</v>
      </c>
    </row>
    <row r="3727" spans="1:9" ht="15.6" x14ac:dyDescent="0.3">
      <c r="A3727" s="809">
        <v>523143</v>
      </c>
      <c r="B3727" s="534">
        <v>566881</v>
      </c>
      <c r="C3727" s="534" t="s">
        <v>475</v>
      </c>
      <c r="D3727" s="24" t="s">
        <v>13</v>
      </c>
      <c r="E3727" s="323" t="s">
        <v>3328</v>
      </c>
      <c r="F3727" s="358">
        <v>379</v>
      </c>
      <c r="G3727" s="27">
        <v>43869</v>
      </c>
      <c r="H3727" s="611">
        <v>43865</v>
      </c>
      <c r="I3727" s="810">
        <v>381</v>
      </c>
    </row>
    <row r="3728" spans="1:9" ht="15.6" x14ac:dyDescent="0.3">
      <c r="A3728" s="809">
        <v>523143</v>
      </c>
      <c r="B3728" s="534">
        <v>566881</v>
      </c>
      <c r="C3728" s="534" t="s">
        <v>475</v>
      </c>
      <c r="D3728" s="24" t="s">
        <v>481</v>
      </c>
      <c r="E3728" s="323" t="s">
        <v>3329</v>
      </c>
      <c r="F3728" s="358">
        <v>183</v>
      </c>
      <c r="G3728" s="27">
        <v>43823</v>
      </c>
      <c r="H3728" s="611">
        <v>43820</v>
      </c>
      <c r="I3728" s="612">
        <v>190</v>
      </c>
    </row>
    <row r="3729" spans="1:9" ht="15.6" x14ac:dyDescent="0.3">
      <c r="A3729" s="816">
        <v>523143</v>
      </c>
      <c r="B3729" s="710">
        <v>566881</v>
      </c>
      <c r="C3729" s="710" t="s">
        <v>475</v>
      </c>
      <c r="D3729" s="710" t="s">
        <v>13</v>
      </c>
      <c r="E3729" s="817" t="s">
        <v>3330</v>
      </c>
      <c r="F3729" s="438">
        <v>876</v>
      </c>
      <c r="G3729" s="328">
        <v>43785</v>
      </c>
      <c r="H3729" s="628">
        <v>43823</v>
      </c>
      <c r="I3729" s="810">
        <v>918</v>
      </c>
    </row>
    <row r="3730" spans="1:9" ht="15.6" x14ac:dyDescent="0.3">
      <c r="A3730" s="809">
        <v>523143</v>
      </c>
      <c r="B3730" s="534">
        <v>566881</v>
      </c>
      <c r="C3730" s="534" t="s">
        <v>475</v>
      </c>
      <c r="D3730" s="534" t="s">
        <v>13</v>
      </c>
      <c r="E3730" s="812" t="s">
        <v>3331</v>
      </c>
      <c r="F3730" s="358">
        <v>757</v>
      </c>
      <c r="G3730" s="27">
        <v>43790</v>
      </c>
      <c r="H3730" s="611">
        <v>43820</v>
      </c>
      <c r="I3730" s="810">
        <v>789</v>
      </c>
    </row>
    <row r="3731" spans="1:9" ht="15.6" x14ac:dyDescent="0.3">
      <c r="A3731" s="809">
        <v>523143</v>
      </c>
      <c r="B3731" s="534">
        <v>566881</v>
      </c>
      <c r="C3731" s="534" t="s">
        <v>475</v>
      </c>
      <c r="D3731" s="534" t="s">
        <v>13</v>
      </c>
      <c r="E3731" s="812" t="s">
        <v>3332</v>
      </c>
      <c r="F3731" s="358">
        <v>574</v>
      </c>
      <c r="G3731" s="27">
        <v>43790</v>
      </c>
      <c r="H3731" s="611">
        <v>43820</v>
      </c>
      <c r="I3731" s="810">
        <v>598</v>
      </c>
    </row>
    <row r="3732" spans="1:9" ht="15.6" x14ac:dyDescent="0.3">
      <c r="A3732" s="816">
        <v>523143</v>
      </c>
      <c r="B3732" s="710">
        <v>566881</v>
      </c>
      <c r="C3732" s="710" t="s">
        <v>475</v>
      </c>
      <c r="D3732" s="710" t="s">
        <v>13</v>
      </c>
      <c r="E3732" s="817" t="s">
        <v>3333</v>
      </c>
      <c r="F3732" s="818">
        <v>1507</v>
      </c>
      <c r="G3732" s="736">
        <v>43785</v>
      </c>
      <c r="H3732" s="628">
        <v>43822</v>
      </c>
      <c r="I3732" s="810">
        <v>1611</v>
      </c>
    </row>
    <row r="3733" spans="1:9" ht="15.6" x14ac:dyDescent="0.3">
      <c r="A3733" s="809">
        <v>523143</v>
      </c>
      <c r="B3733" s="534">
        <v>566881</v>
      </c>
      <c r="C3733" s="534" t="s">
        <v>475</v>
      </c>
      <c r="D3733" s="534" t="s">
        <v>13</v>
      </c>
      <c r="E3733" s="812" t="s">
        <v>3334</v>
      </c>
      <c r="F3733" s="813">
        <v>1412</v>
      </c>
      <c r="G3733" s="536"/>
      <c r="H3733" s="611">
        <v>43857</v>
      </c>
      <c r="I3733" s="810">
        <v>1412</v>
      </c>
    </row>
    <row r="3734" spans="1:9" ht="15.6" x14ac:dyDescent="0.3">
      <c r="A3734" s="809">
        <v>523143</v>
      </c>
      <c r="B3734" s="534">
        <v>566881</v>
      </c>
      <c r="C3734" s="534" t="s">
        <v>475</v>
      </c>
      <c r="D3734" s="534" t="s">
        <v>13</v>
      </c>
      <c r="E3734" s="812" t="s">
        <v>3335</v>
      </c>
      <c r="F3734" s="813">
        <v>1425</v>
      </c>
      <c r="G3734" s="536">
        <v>43790</v>
      </c>
      <c r="H3734" s="611">
        <v>43817</v>
      </c>
      <c r="I3734" s="810">
        <v>1522</v>
      </c>
    </row>
    <row r="3735" spans="1:9" ht="15.6" x14ac:dyDescent="0.3">
      <c r="A3735" s="809">
        <v>523143</v>
      </c>
      <c r="B3735" s="534">
        <v>566881</v>
      </c>
      <c r="C3735" s="534" t="s">
        <v>475</v>
      </c>
      <c r="D3735" s="534" t="s">
        <v>13</v>
      </c>
      <c r="E3735" s="812" t="s">
        <v>3336</v>
      </c>
      <c r="F3735" s="813">
        <v>1293</v>
      </c>
      <c r="G3735" s="536"/>
      <c r="H3735" s="611">
        <v>43857</v>
      </c>
      <c r="I3735" s="810">
        <v>1293</v>
      </c>
    </row>
    <row r="3736" spans="1:9" ht="15.6" x14ac:dyDescent="0.3">
      <c r="A3736" s="809">
        <v>523143</v>
      </c>
      <c r="B3736" s="534">
        <v>566881</v>
      </c>
      <c r="C3736" s="534" t="s">
        <v>475</v>
      </c>
      <c r="D3736" s="534" t="s">
        <v>13</v>
      </c>
      <c r="E3736" s="812" t="s">
        <v>3337</v>
      </c>
      <c r="F3736" s="813">
        <v>993</v>
      </c>
      <c r="G3736" s="536">
        <v>43790</v>
      </c>
      <c r="H3736" s="611">
        <v>43818</v>
      </c>
      <c r="I3736" s="810">
        <v>1061</v>
      </c>
    </row>
    <row r="3737" spans="1:9" ht="15.6" x14ac:dyDescent="0.3">
      <c r="A3737" s="809">
        <v>523143</v>
      </c>
      <c r="B3737" s="534">
        <v>566881</v>
      </c>
      <c r="C3737" s="534" t="s">
        <v>475</v>
      </c>
      <c r="D3737" s="534" t="s">
        <v>13</v>
      </c>
      <c r="E3737" s="812" t="s">
        <v>3338</v>
      </c>
      <c r="F3737" s="813">
        <v>944</v>
      </c>
      <c r="G3737" s="536"/>
      <c r="H3737" s="611">
        <v>43857</v>
      </c>
      <c r="I3737" s="810">
        <v>944</v>
      </c>
    </row>
    <row r="3738" spans="1:9" ht="15.6" x14ac:dyDescent="0.3">
      <c r="A3738" s="809">
        <v>523143</v>
      </c>
      <c r="B3738" s="534">
        <v>566881</v>
      </c>
      <c r="C3738" s="534" t="s">
        <v>475</v>
      </c>
      <c r="D3738" s="534" t="s">
        <v>13</v>
      </c>
      <c r="E3738" s="812" t="s">
        <v>3339</v>
      </c>
      <c r="F3738" s="813">
        <v>209</v>
      </c>
      <c r="G3738" s="536">
        <v>43785</v>
      </c>
      <c r="H3738" s="611">
        <v>43844</v>
      </c>
      <c r="I3738" s="810">
        <v>217</v>
      </c>
    </row>
    <row r="3739" spans="1:9" ht="15.6" x14ac:dyDescent="0.3">
      <c r="A3739" s="809">
        <v>523143</v>
      </c>
      <c r="B3739" s="534">
        <v>566881</v>
      </c>
      <c r="C3739" s="534" t="s">
        <v>475</v>
      </c>
      <c r="D3739" s="534" t="s">
        <v>13</v>
      </c>
      <c r="E3739" s="812" t="s">
        <v>3340</v>
      </c>
      <c r="F3739" s="813">
        <v>708</v>
      </c>
      <c r="G3739" s="536">
        <v>43785</v>
      </c>
      <c r="H3739" s="611">
        <v>43820</v>
      </c>
      <c r="I3739" s="810">
        <v>738</v>
      </c>
    </row>
    <row r="3740" spans="1:9" ht="15.6" x14ac:dyDescent="0.3">
      <c r="A3740" s="809">
        <v>523143</v>
      </c>
      <c r="B3740" s="534">
        <v>566881</v>
      </c>
      <c r="C3740" s="534" t="s">
        <v>475</v>
      </c>
      <c r="D3740" s="534" t="s">
        <v>13</v>
      </c>
      <c r="E3740" s="812" t="s">
        <v>3341</v>
      </c>
      <c r="F3740" s="813">
        <v>629</v>
      </c>
      <c r="G3740" s="536"/>
      <c r="H3740" s="611">
        <v>43857</v>
      </c>
      <c r="I3740" s="810">
        <v>654</v>
      </c>
    </row>
    <row r="3741" spans="1:9" ht="15.6" x14ac:dyDescent="0.3">
      <c r="A3741" s="809">
        <v>523143</v>
      </c>
      <c r="B3741" s="534">
        <v>566881</v>
      </c>
      <c r="C3741" s="534" t="s">
        <v>475</v>
      </c>
      <c r="D3741" s="534" t="s">
        <v>481</v>
      </c>
      <c r="E3741" s="812" t="s">
        <v>3342</v>
      </c>
      <c r="F3741" s="813">
        <v>311</v>
      </c>
      <c r="G3741" s="536">
        <v>43790</v>
      </c>
      <c r="H3741" s="611">
        <v>43820</v>
      </c>
      <c r="I3741" s="612">
        <v>323</v>
      </c>
    </row>
    <row r="3742" spans="1:9" ht="15.6" x14ac:dyDescent="0.3">
      <c r="A3742" s="809">
        <v>523143</v>
      </c>
      <c r="B3742" s="534">
        <v>566881</v>
      </c>
      <c r="C3742" s="534" t="s">
        <v>475</v>
      </c>
      <c r="D3742" s="534" t="s">
        <v>481</v>
      </c>
      <c r="E3742" s="812" t="s">
        <v>3343</v>
      </c>
      <c r="F3742" s="813">
        <v>352</v>
      </c>
      <c r="G3742" s="536">
        <v>43790</v>
      </c>
      <c r="H3742" s="611">
        <v>43817</v>
      </c>
      <c r="I3742" s="612">
        <v>373</v>
      </c>
    </row>
    <row r="3743" spans="1:9" ht="15.6" x14ac:dyDescent="0.3">
      <c r="A3743" s="809">
        <v>523143</v>
      </c>
      <c r="B3743" s="534">
        <v>566881</v>
      </c>
      <c r="C3743" s="534" t="s">
        <v>475</v>
      </c>
      <c r="D3743" s="534" t="s">
        <v>481</v>
      </c>
      <c r="E3743" s="812" t="s">
        <v>3344</v>
      </c>
      <c r="F3743" s="813">
        <v>408</v>
      </c>
      <c r="G3743" s="536"/>
      <c r="H3743" s="611">
        <v>43852</v>
      </c>
      <c r="I3743" s="612">
        <v>408</v>
      </c>
    </row>
    <row r="3744" spans="1:9" ht="15.6" x14ac:dyDescent="0.3">
      <c r="A3744" s="809">
        <v>523143</v>
      </c>
      <c r="B3744" s="534">
        <v>566881</v>
      </c>
      <c r="C3744" s="534" t="s">
        <v>475</v>
      </c>
      <c r="D3744" s="534" t="s">
        <v>481</v>
      </c>
      <c r="E3744" s="812" t="s">
        <v>3345</v>
      </c>
      <c r="F3744" s="813">
        <v>96</v>
      </c>
      <c r="G3744" s="536">
        <v>43790</v>
      </c>
      <c r="H3744" s="611">
        <v>43817</v>
      </c>
      <c r="I3744" s="612">
        <v>99</v>
      </c>
    </row>
    <row r="3745" spans="1:9" ht="15.6" x14ac:dyDescent="0.3">
      <c r="A3745" s="809">
        <v>523143</v>
      </c>
      <c r="B3745" s="534">
        <v>566881</v>
      </c>
      <c r="C3745" s="534" t="s">
        <v>475</v>
      </c>
      <c r="D3745" s="534" t="s">
        <v>481</v>
      </c>
      <c r="E3745" s="812" t="s">
        <v>3346</v>
      </c>
      <c r="F3745" s="813">
        <v>147</v>
      </c>
      <c r="G3745" s="536"/>
      <c r="H3745" s="611">
        <v>43852</v>
      </c>
      <c r="I3745" s="612">
        <v>152</v>
      </c>
    </row>
    <row r="3746" spans="1:9" ht="15.6" x14ac:dyDescent="0.3">
      <c r="A3746" s="809">
        <v>523143</v>
      </c>
      <c r="B3746" s="534">
        <v>566881</v>
      </c>
      <c r="C3746" s="534" t="s">
        <v>475</v>
      </c>
      <c r="D3746" s="534" t="s">
        <v>481</v>
      </c>
      <c r="E3746" s="812" t="s">
        <v>3347</v>
      </c>
      <c r="F3746" s="813">
        <v>50</v>
      </c>
      <c r="G3746" s="536">
        <v>43790</v>
      </c>
      <c r="H3746" s="611">
        <v>43844</v>
      </c>
      <c r="I3746" s="612">
        <v>50</v>
      </c>
    </row>
    <row r="3747" spans="1:9" ht="15.6" x14ac:dyDescent="0.3">
      <c r="A3747" s="816">
        <v>523143</v>
      </c>
      <c r="B3747" s="710">
        <v>566881</v>
      </c>
      <c r="C3747" s="710" t="s">
        <v>475</v>
      </c>
      <c r="D3747" s="330" t="s">
        <v>13</v>
      </c>
      <c r="E3747" s="819" t="s">
        <v>3348</v>
      </c>
      <c r="F3747" s="762">
        <v>236</v>
      </c>
      <c r="G3747" s="328">
        <v>43825</v>
      </c>
      <c r="H3747" s="628">
        <v>43823</v>
      </c>
      <c r="I3747" s="810">
        <v>247</v>
      </c>
    </row>
    <row r="3748" spans="1:9" ht="15.6" x14ac:dyDescent="0.3">
      <c r="A3748" s="809">
        <v>523143</v>
      </c>
      <c r="B3748" s="534">
        <v>566881</v>
      </c>
      <c r="C3748" s="534" t="s">
        <v>475</v>
      </c>
      <c r="D3748" s="24" t="s">
        <v>13</v>
      </c>
      <c r="E3748" s="323" t="s">
        <v>3349</v>
      </c>
      <c r="F3748" s="312">
        <v>180</v>
      </c>
      <c r="G3748" s="27">
        <v>43822</v>
      </c>
      <c r="H3748" s="611">
        <v>43820</v>
      </c>
      <c r="I3748" s="810">
        <v>189</v>
      </c>
    </row>
    <row r="3749" spans="1:9" ht="15.6" x14ac:dyDescent="0.3">
      <c r="A3749" s="809">
        <v>523143</v>
      </c>
      <c r="B3749" s="534">
        <v>566881</v>
      </c>
      <c r="C3749" s="534" t="s">
        <v>475</v>
      </c>
      <c r="D3749" s="24" t="s">
        <v>13</v>
      </c>
      <c r="E3749" s="323" t="s">
        <v>3350</v>
      </c>
      <c r="F3749" s="312">
        <v>151</v>
      </c>
      <c r="G3749" s="27">
        <v>43822</v>
      </c>
      <c r="H3749" s="611">
        <v>43820</v>
      </c>
      <c r="I3749" s="810">
        <v>158</v>
      </c>
    </row>
    <row r="3750" spans="1:9" ht="15.6" x14ac:dyDescent="0.3">
      <c r="A3750" s="811">
        <v>523143</v>
      </c>
      <c r="B3750" s="37">
        <v>566881</v>
      </c>
      <c r="C3750" s="37" t="s">
        <v>475</v>
      </c>
      <c r="D3750" s="37" t="s">
        <v>13</v>
      </c>
      <c r="E3750" s="747" t="s">
        <v>3351</v>
      </c>
      <c r="F3750" s="421">
        <v>3551</v>
      </c>
      <c r="G3750" s="39">
        <v>43797</v>
      </c>
      <c r="H3750" s="745">
        <v>43796</v>
      </c>
      <c r="I3750" s="820">
        <v>3641</v>
      </c>
    </row>
    <row r="3751" spans="1:9" ht="15.6" x14ac:dyDescent="0.3">
      <c r="A3751" s="816">
        <v>523143</v>
      </c>
      <c r="B3751" s="397">
        <v>566881</v>
      </c>
      <c r="C3751" s="397" t="s">
        <v>475</v>
      </c>
      <c r="D3751" s="397" t="s">
        <v>13</v>
      </c>
      <c r="E3751" s="799" t="s">
        <v>3352</v>
      </c>
      <c r="F3751" s="821">
        <v>1102</v>
      </c>
      <c r="G3751" s="822">
        <v>43827</v>
      </c>
      <c r="H3751" s="801">
        <v>43825</v>
      </c>
      <c r="I3751" s="820">
        <v>1155</v>
      </c>
    </row>
    <row r="3752" spans="1:9" ht="15.6" x14ac:dyDescent="0.3">
      <c r="A3752" s="816">
        <v>523143</v>
      </c>
      <c r="B3752" s="397">
        <v>566881</v>
      </c>
      <c r="C3752" s="397" t="s">
        <v>475</v>
      </c>
      <c r="D3752" s="397" t="s">
        <v>13</v>
      </c>
      <c r="E3752" s="823" t="s">
        <v>3353</v>
      </c>
      <c r="F3752" s="821">
        <v>3302</v>
      </c>
      <c r="G3752" s="400">
        <v>43794</v>
      </c>
      <c r="H3752" s="801">
        <v>43823</v>
      </c>
      <c r="I3752" s="820">
        <v>3373</v>
      </c>
    </row>
    <row r="3753" spans="1:9" ht="15.6" x14ac:dyDescent="0.3">
      <c r="A3753" s="816">
        <v>523143</v>
      </c>
      <c r="B3753" s="397">
        <v>566881</v>
      </c>
      <c r="C3753" s="397" t="s">
        <v>475</v>
      </c>
      <c r="D3753" s="397" t="s">
        <v>13</v>
      </c>
      <c r="E3753" s="823" t="s">
        <v>3354</v>
      </c>
      <c r="F3753" s="821">
        <v>1036</v>
      </c>
      <c r="G3753" s="822">
        <v>43824</v>
      </c>
      <c r="H3753" s="801">
        <v>43822</v>
      </c>
      <c r="I3753" s="820">
        <v>1087</v>
      </c>
    </row>
    <row r="3754" spans="1:9" ht="15.6" x14ac:dyDescent="0.3">
      <c r="A3754" s="816">
        <v>523143</v>
      </c>
      <c r="B3754" s="397">
        <v>566881</v>
      </c>
      <c r="C3754" s="397" t="s">
        <v>475</v>
      </c>
      <c r="D3754" s="397" t="s">
        <v>13</v>
      </c>
      <c r="E3754" s="823" t="s">
        <v>3355</v>
      </c>
      <c r="F3754" s="821">
        <v>2381</v>
      </c>
      <c r="G3754" s="400">
        <v>43794</v>
      </c>
      <c r="H3754" s="801">
        <v>43823</v>
      </c>
      <c r="I3754" s="820">
        <v>2435</v>
      </c>
    </row>
    <row r="3755" spans="1:9" ht="15.6" x14ac:dyDescent="0.3">
      <c r="A3755" s="809">
        <v>523143</v>
      </c>
      <c r="B3755" s="56">
        <v>566881</v>
      </c>
      <c r="C3755" s="56" t="s">
        <v>475</v>
      </c>
      <c r="D3755" s="56" t="s">
        <v>13</v>
      </c>
      <c r="E3755" s="521" t="s">
        <v>3356</v>
      </c>
      <c r="F3755" s="415">
        <v>743</v>
      </c>
      <c r="G3755" s="803">
        <v>43824</v>
      </c>
      <c r="H3755" s="824">
        <v>43820</v>
      </c>
      <c r="I3755" s="820">
        <v>776</v>
      </c>
    </row>
    <row r="3756" spans="1:9" ht="15.6" x14ac:dyDescent="0.3">
      <c r="A3756" s="811">
        <v>523143</v>
      </c>
      <c r="B3756" s="37">
        <v>566881</v>
      </c>
      <c r="C3756" s="37" t="s">
        <v>475</v>
      </c>
      <c r="D3756" s="37" t="s">
        <v>13</v>
      </c>
      <c r="E3756" s="747" t="s">
        <v>3357</v>
      </c>
      <c r="F3756" s="421">
        <v>2079</v>
      </c>
      <c r="G3756" s="39">
        <v>43797</v>
      </c>
      <c r="H3756" s="745">
        <v>43796</v>
      </c>
      <c r="I3756" s="820">
        <v>2109</v>
      </c>
    </row>
    <row r="3757" spans="1:9" ht="15.6" x14ac:dyDescent="0.3">
      <c r="A3757" s="816">
        <v>523143</v>
      </c>
      <c r="B3757" s="397">
        <v>566881</v>
      </c>
      <c r="C3757" s="397" t="s">
        <v>475</v>
      </c>
      <c r="D3757" s="397" t="s">
        <v>13</v>
      </c>
      <c r="E3757" s="799" t="s">
        <v>3358</v>
      </c>
      <c r="F3757" s="821">
        <v>550</v>
      </c>
      <c r="G3757" s="822">
        <v>43827</v>
      </c>
      <c r="H3757" s="801">
        <v>43825</v>
      </c>
      <c r="I3757" s="820">
        <v>573</v>
      </c>
    </row>
    <row r="3758" spans="1:9" ht="15.6" x14ac:dyDescent="0.3">
      <c r="A3758" s="816">
        <v>523143</v>
      </c>
      <c r="B3758" s="397">
        <v>566881</v>
      </c>
      <c r="C3758" s="397" t="s">
        <v>475</v>
      </c>
      <c r="D3758" s="397" t="s">
        <v>481</v>
      </c>
      <c r="E3758" s="823" t="s">
        <v>3359</v>
      </c>
      <c r="F3758" s="821">
        <v>126</v>
      </c>
      <c r="G3758" s="400">
        <v>43795</v>
      </c>
      <c r="H3758" s="791">
        <v>43823</v>
      </c>
      <c r="I3758" s="825">
        <v>130</v>
      </c>
    </row>
    <row r="3759" spans="1:9" ht="15.6" x14ac:dyDescent="0.3">
      <c r="A3759" s="811">
        <v>523143</v>
      </c>
      <c r="B3759" s="37">
        <v>566881</v>
      </c>
      <c r="C3759" s="37" t="s">
        <v>475</v>
      </c>
      <c r="D3759" s="37" t="s">
        <v>481</v>
      </c>
      <c r="E3759" s="759" t="s">
        <v>3360</v>
      </c>
      <c r="F3759" s="421">
        <v>384</v>
      </c>
      <c r="G3759" s="11">
        <v>43809</v>
      </c>
      <c r="H3759" s="787">
        <v>43808</v>
      </c>
      <c r="I3759" s="746">
        <v>396</v>
      </c>
    </row>
    <row r="3760" spans="1:9" ht="15.6" x14ac:dyDescent="0.3">
      <c r="A3760" s="816">
        <v>523143</v>
      </c>
      <c r="B3760" s="397">
        <v>566881</v>
      </c>
      <c r="C3760" s="397" t="s">
        <v>475</v>
      </c>
      <c r="D3760" s="397" t="s">
        <v>481</v>
      </c>
      <c r="E3760" s="823" t="s">
        <v>3361</v>
      </c>
      <c r="F3760" s="821">
        <v>324</v>
      </c>
      <c r="G3760" s="400">
        <v>43795</v>
      </c>
      <c r="H3760" s="791">
        <v>43823</v>
      </c>
      <c r="I3760" s="825">
        <v>338</v>
      </c>
    </row>
    <row r="3761" spans="1:9" ht="15.6" x14ac:dyDescent="0.3">
      <c r="A3761" s="811">
        <v>523143</v>
      </c>
      <c r="B3761" s="37">
        <v>566881</v>
      </c>
      <c r="C3761" s="37" t="s">
        <v>475</v>
      </c>
      <c r="D3761" s="37" t="s">
        <v>481</v>
      </c>
      <c r="E3761" s="759" t="s">
        <v>3362</v>
      </c>
      <c r="F3761" s="322">
        <v>964</v>
      </c>
      <c r="G3761" s="11">
        <v>43809</v>
      </c>
      <c r="H3761" s="826">
        <v>43808</v>
      </c>
      <c r="I3761" s="746">
        <v>1007</v>
      </c>
    </row>
    <row r="3762" spans="1:9" ht="15.6" x14ac:dyDescent="0.3">
      <c r="A3762" s="816">
        <v>523143</v>
      </c>
      <c r="B3762" s="738">
        <v>566881</v>
      </c>
      <c r="C3762" s="738" t="s">
        <v>475</v>
      </c>
      <c r="D3762" s="330" t="s">
        <v>13</v>
      </c>
      <c r="E3762" s="819" t="s">
        <v>3363</v>
      </c>
      <c r="F3762" s="438">
        <v>497</v>
      </c>
      <c r="G3762" s="328">
        <v>43825</v>
      </c>
      <c r="H3762" s="827">
        <v>43823</v>
      </c>
      <c r="I3762" s="810">
        <v>520</v>
      </c>
    </row>
    <row r="3763" spans="1:9" ht="15.6" x14ac:dyDescent="0.3">
      <c r="A3763" s="809">
        <v>523143</v>
      </c>
      <c r="B3763" s="534">
        <v>566881</v>
      </c>
      <c r="C3763" s="534" t="s">
        <v>475</v>
      </c>
      <c r="D3763" s="24" t="s">
        <v>481</v>
      </c>
      <c r="E3763" s="323" t="s">
        <v>3364</v>
      </c>
      <c r="F3763" s="358">
        <v>50</v>
      </c>
      <c r="G3763" s="27">
        <v>43823</v>
      </c>
      <c r="H3763" s="611">
        <v>43820</v>
      </c>
      <c r="I3763" s="612">
        <v>50</v>
      </c>
    </row>
    <row r="3764" spans="1:9" ht="15.6" x14ac:dyDescent="0.3">
      <c r="A3764" s="809">
        <v>523143</v>
      </c>
      <c r="B3764" s="534">
        <v>566881</v>
      </c>
      <c r="C3764" s="534" t="s">
        <v>475</v>
      </c>
      <c r="D3764" s="24" t="s">
        <v>481</v>
      </c>
      <c r="E3764" s="323" t="s">
        <v>3365</v>
      </c>
      <c r="F3764" s="358">
        <v>124</v>
      </c>
      <c r="G3764" s="27">
        <v>43823</v>
      </c>
      <c r="H3764" s="611">
        <v>43820</v>
      </c>
      <c r="I3764" s="612">
        <v>130</v>
      </c>
    </row>
    <row r="3765" spans="1:9" ht="15.6" x14ac:dyDescent="0.3">
      <c r="A3765" s="816">
        <v>523143</v>
      </c>
      <c r="B3765" s="710">
        <v>566881</v>
      </c>
      <c r="C3765" s="710" t="s">
        <v>475</v>
      </c>
      <c r="D3765" s="330" t="s">
        <v>13</v>
      </c>
      <c r="E3765" s="819" t="s">
        <v>3366</v>
      </c>
      <c r="F3765" s="438">
        <v>277</v>
      </c>
      <c r="G3765" s="328">
        <v>43825</v>
      </c>
      <c r="H3765" s="628">
        <v>43823</v>
      </c>
      <c r="I3765" s="810">
        <v>289</v>
      </c>
    </row>
    <row r="3766" spans="1:9" ht="15.6" x14ac:dyDescent="0.3">
      <c r="A3766" s="809">
        <v>523143</v>
      </c>
      <c r="B3766" s="534">
        <v>566881</v>
      </c>
      <c r="C3766" s="534" t="s">
        <v>475</v>
      </c>
      <c r="D3766" s="24" t="s">
        <v>481</v>
      </c>
      <c r="E3766" s="323" t="s">
        <v>3367</v>
      </c>
      <c r="F3766" s="358">
        <v>72</v>
      </c>
      <c r="G3766" s="27">
        <v>43823</v>
      </c>
      <c r="H3766" s="611">
        <v>43820</v>
      </c>
      <c r="I3766" s="612">
        <v>74</v>
      </c>
    </row>
    <row r="3767" spans="1:9" ht="15.6" x14ac:dyDescent="0.3">
      <c r="A3767" s="816">
        <v>523143</v>
      </c>
      <c r="B3767" s="710">
        <v>566881</v>
      </c>
      <c r="C3767" s="710" t="s">
        <v>475</v>
      </c>
      <c r="D3767" s="330" t="s">
        <v>13</v>
      </c>
      <c r="E3767" s="360" t="s">
        <v>3368</v>
      </c>
      <c r="F3767" s="438">
        <v>588</v>
      </c>
      <c r="G3767" s="328">
        <v>43822</v>
      </c>
      <c r="H3767" s="628">
        <v>43823</v>
      </c>
      <c r="I3767" s="810">
        <v>615</v>
      </c>
    </row>
    <row r="3768" spans="1:9" ht="15.6" x14ac:dyDescent="0.3">
      <c r="A3768" s="816">
        <v>523143</v>
      </c>
      <c r="B3768" s="710">
        <v>566881</v>
      </c>
      <c r="C3768" s="710" t="s">
        <v>475</v>
      </c>
      <c r="D3768" s="330" t="s">
        <v>13</v>
      </c>
      <c r="E3768" s="819" t="s">
        <v>3369</v>
      </c>
      <c r="F3768" s="438">
        <v>393</v>
      </c>
      <c r="G3768" s="328">
        <v>43825</v>
      </c>
      <c r="H3768" s="628">
        <v>43822</v>
      </c>
      <c r="I3768" s="810">
        <v>375</v>
      </c>
    </row>
    <row r="3769" spans="1:9" ht="15.6" x14ac:dyDescent="0.3">
      <c r="A3769" s="809">
        <v>523143</v>
      </c>
      <c r="B3769" s="534">
        <v>566881</v>
      </c>
      <c r="C3769" s="534" t="s">
        <v>475</v>
      </c>
      <c r="D3769" s="24" t="s">
        <v>13</v>
      </c>
      <c r="E3769" s="323" t="s">
        <v>3370</v>
      </c>
      <c r="F3769" s="358">
        <v>347</v>
      </c>
      <c r="G3769" s="27">
        <v>43822</v>
      </c>
      <c r="H3769" s="611">
        <v>43820</v>
      </c>
      <c r="I3769" s="810">
        <v>339</v>
      </c>
    </row>
    <row r="3770" spans="1:9" ht="15.6" x14ac:dyDescent="0.3">
      <c r="A3770" s="809">
        <v>523143</v>
      </c>
      <c r="B3770" s="534">
        <v>566881</v>
      </c>
      <c r="C3770" s="534" t="s">
        <v>475</v>
      </c>
      <c r="D3770" s="24" t="s">
        <v>13</v>
      </c>
      <c r="E3770" s="323" t="s">
        <v>3371</v>
      </c>
      <c r="F3770" s="358">
        <v>260</v>
      </c>
      <c r="G3770" s="27">
        <v>43822</v>
      </c>
      <c r="H3770" s="611">
        <v>43820</v>
      </c>
      <c r="I3770" s="810">
        <v>254</v>
      </c>
    </row>
    <row r="3771" spans="1:9" ht="15.6" x14ac:dyDescent="0.3">
      <c r="A3771" s="816">
        <v>523143</v>
      </c>
      <c r="B3771" s="710">
        <v>566881</v>
      </c>
      <c r="C3771" s="710" t="s">
        <v>475</v>
      </c>
      <c r="D3771" s="330" t="s">
        <v>13</v>
      </c>
      <c r="E3771" s="360" t="s">
        <v>3372</v>
      </c>
      <c r="F3771" s="438">
        <v>405</v>
      </c>
      <c r="G3771" s="328">
        <v>43822</v>
      </c>
      <c r="H3771" s="628">
        <v>43823</v>
      </c>
      <c r="I3771" s="810">
        <v>407</v>
      </c>
    </row>
    <row r="3772" spans="1:9" ht="15.6" x14ac:dyDescent="0.3">
      <c r="A3772" s="809">
        <v>523143</v>
      </c>
      <c r="B3772" s="534">
        <v>566881</v>
      </c>
      <c r="C3772" s="534" t="s">
        <v>475</v>
      </c>
      <c r="D3772" s="24" t="s">
        <v>481</v>
      </c>
      <c r="E3772" s="60" t="s">
        <v>3373</v>
      </c>
      <c r="F3772" s="358">
        <v>64</v>
      </c>
      <c r="G3772" s="27">
        <v>43823</v>
      </c>
      <c r="H3772" s="611">
        <v>43820</v>
      </c>
      <c r="I3772" s="612">
        <v>64</v>
      </c>
    </row>
    <row r="3773" spans="1:9" ht="15.6" x14ac:dyDescent="0.3">
      <c r="A3773" s="809">
        <v>523143</v>
      </c>
      <c r="B3773" s="534">
        <v>566881</v>
      </c>
      <c r="C3773" s="534" t="s">
        <v>475</v>
      </c>
      <c r="D3773" s="24" t="s">
        <v>481</v>
      </c>
      <c r="E3773" s="60" t="s">
        <v>3374</v>
      </c>
      <c r="F3773" s="358">
        <v>75</v>
      </c>
      <c r="G3773" s="27">
        <v>43823</v>
      </c>
      <c r="H3773" s="611">
        <v>43820</v>
      </c>
      <c r="I3773" s="612">
        <v>75</v>
      </c>
    </row>
    <row r="3774" spans="1:9" ht="15.6" x14ac:dyDescent="0.3">
      <c r="A3774" s="811">
        <v>523143</v>
      </c>
      <c r="B3774" s="537">
        <v>555473</v>
      </c>
      <c r="C3774" s="537" t="s">
        <v>503</v>
      </c>
      <c r="D3774" s="537" t="s">
        <v>13</v>
      </c>
      <c r="E3774" s="541" t="s">
        <v>3375</v>
      </c>
      <c r="F3774" s="537">
        <v>112</v>
      </c>
      <c r="G3774" s="702">
        <v>43813</v>
      </c>
      <c r="H3774" s="703">
        <v>43809</v>
      </c>
      <c r="I3774" s="716">
        <v>114</v>
      </c>
    </row>
    <row r="3775" spans="1:9" ht="15.6" x14ac:dyDescent="0.3">
      <c r="A3775" s="809">
        <v>523143</v>
      </c>
      <c r="B3775" s="534">
        <v>555473</v>
      </c>
      <c r="C3775" s="534" t="s">
        <v>503</v>
      </c>
      <c r="D3775" s="534" t="s">
        <v>13</v>
      </c>
      <c r="E3775" s="540" t="s">
        <v>3376</v>
      </c>
      <c r="F3775" s="534">
        <v>98</v>
      </c>
      <c r="G3775" s="536">
        <v>43841</v>
      </c>
      <c r="H3775" s="611">
        <v>43837</v>
      </c>
      <c r="I3775" s="612">
        <v>102</v>
      </c>
    </row>
    <row r="3776" spans="1:9" ht="15.6" x14ac:dyDescent="0.3">
      <c r="A3776" s="809">
        <v>523143</v>
      </c>
      <c r="B3776" s="534">
        <v>555473</v>
      </c>
      <c r="C3776" s="534" t="s">
        <v>503</v>
      </c>
      <c r="D3776" s="534" t="s">
        <v>481</v>
      </c>
      <c r="E3776" s="540" t="s">
        <v>3377</v>
      </c>
      <c r="F3776" s="534">
        <v>260</v>
      </c>
      <c r="G3776" s="734">
        <v>43818</v>
      </c>
      <c r="H3776" s="611">
        <v>43845</v>
      </c>
      <c r="I3776" s="612">
        <v>267</v>
      </c>
    </row>
    <row r="3777" spans="1:9" ht="15.6" x14ac:dyDescent="0.3">
      <c r="A3777" s="809">
        <v>523143</v>
      </c>
      <c r="B3777" s="534">
        <v>555473</v>
      </c>
      <c r="C3777" s="534" t="s">
        <v>503</v>
      </c>
      <c r="D3777" s="534" t="s">
        <v>13</v>
      </c>
      <c r="E3777" s="540" t="s">
        <v>3378</v>
      </c>
      <c r="F3777" s="534">
        <v>69</v>
      </c>
      <c r="G3777" s="803">
        <v>43852</v>
      </c>
      <c r="H3777" s="611">
        <v>43851</v>
      </c>
      <c r="I3777" s="612">
        <v>71</v>
      </c>
    </row>
    <row r="3778" spans="1:9" ht="15.6" x14ac:dyDescent="0.3">
      <c r="A3778" s="811">
        <v>523143</v>
      </c>
      <c r="B3778" s="537">
        <v>555473</v>
      </c>
      <c r="C3778" s="537" t="s">
        <v>503</v>
      </c>
      <c r="D3778" s="537" t="s">
        <v>481</v>
      </c>
      <c r="E3778" s="541" t="s">
        <v>3379</v>
      </c>
      <c r="F3778" s="537">
        <v>50</v>
      </c>
      <c r="G3778" s="702">
        <v>43818</v>
      </c>
      <c r="H3778" s="703">
        <v>43812</v>
      </c>
      <c r="I3778" s="716">
        <v>52</v>
      </c>
    </row>
    <row r="3779" spans="1:9" ht="15.6" x14ac:dyDescent="0.3">
      <c r="A3779" s="809">
        <v>523143</v>
      </c>
      <c r="B3779" s="534">
        <v>555473</v>
      </c>
      <c r="C3779" s="534" t="s">
        <v>503</v>
      </c>
      <c r="D3779" s="534" t="s">
        <v>13</v>
      </c>
      <c r="E3779" s="540" t="s">
        <v>3380</v>
      </c>
      <c r="F3779" s="534">
        <v>538</v>
      </c>
      <c r="G3779" s="734">
        <v>43813</v>
      </c>
      <c r="H3779" s="611">
        <v>43851</v>
      </c>
      <c r="I3779" s="612">
        <v>527</v>
      </c>
    </row>
    <row r="3780" spans="1:9" ht="15.6" x14ac:dyDescent="0.3">
      <c r="A3780" s="809">
        <v>523143</v>
      </c>
      <c r="B3780" s="534">
        <v>555473</v>
      </c>
      <c r="C3780" s="534" t="s">
        <v>503</v>
      </c>
      <c r="D3780" s="534" t="s">
        <v>13</v>
      </c>
      <c r="E3780" s="540" t="s">
        <v>3381</v>
      </c>
      <c r="F3780" s="534">
        <v>542</v>
      </c>
      <c r="G3780" s="734">
        <v>43818</v>
      </c>
      <c r="H3780" s="611">
        <v>43845</v>
      </c>
      <c r="I3780" s="612">
        <v>564</v>
      </c>
    </row>
    <row r="3781" spans="1:9" ht="15.6" x14ac:dyDescent="0.3">
      <c r="A3781" s="809">
        <v>523143</v>
      </c>
      <c r="B3781" s="534">
        <v>555473</v>
      </c>
      <c r="C3781" s="534" t="s">
        <v>503</v>
      </c>
      <c r="D3781" s="534" t="s">
        <v>13</v>
      </c>
      <c r="E3781" s="540" t="s">
        <v>3382</v>
      </c>
      <c r="F3781" s="534">
        <v>608</v>
      </c>
      <c r="G3781" s="734">
        <v>43818</v>
      </c>
      <c r="H3781" s="611">
        <v>43847</v>
      </c>
      <c r="I3781" s="612">
        <v>632</v>
      </c>
    </row>
    <row r="3782" spans="1:9" ht="15.6" x14ac:dyDescent="0.3">
      <c r="A3782" s="811">
        <v>523143</v>
      </c>
      <c r="B3782" s="537">
        <v>555473</v>
      </c>
      <c r="C3782" s="537" t="s">
        <v>503</v>
      </c>
      <c r="D3782" s="537" t="s">
        <v>13</v>
      </c>
      <c r="E3782" s="541" t="s">
        <v>3383</v>
      </c>
      <c r="F3782" s="537">
        <v>117</v>
      </c>
      <c r="G3782" s="702">
        <v>43813</v>
      </c>
      <c r="H3782" s="703">
        <v>43809</v>
      </c>
      <c r="I3782" s="716">
        <v>122</v>
      </c>
    </row>
    <row r="3783" spans="1:9" ht="15.6" x14ac:dyDescent="0.3">
      <c r="A3783" s="811">
        <v>523143</v>
      </c>
      <c r="B3783" s="537">
        <v>555473</v>
      </c>
      <c r="C3783" s="537" t="s">
        <v>503</v>
      </c>
      <c r="D3783" s="537" t="s">
        <v>13</v>
      </c>
      <c r="E3783" s="541" t="s">
        <v>3384</v>
      </c>
      <c r="F3783" s="537">
        <v>103</v>
      </c>
      <c r="G3783" s="702">
        <v>43818</v>
      </c>
      <c r="H3783" s="703">
        <v>43812</v>
      </c>
      <c r="I3783" s="716">
        <v>108</v>
      </c>
    </row>
    <row r="3784" spans="1:9" ht="15.6" x14ac:dyDescent="0.3">
      <c r="A3784" s="811">
        <v>523143</v>
      </c>
      <c r="B3784" s="537">
        <v>555473</v>
      </c>
      <c r="C3784" s="537" t="s">
        <v>503</v>
      </c>
      <c r="D3784" s="537" t="s">
        <v>13</v>
      </c>
      <c r="E3784" s="541" t="s">
        <v>3385</v>
      </c>
      <c r="F3784" s="537">
        <v>130</v>
      </c>
      <c r="G3784" s="702">
        <v>43818</v>
      </c>
      <c r="H3784" s="703">
        <v>43812</v>
      </c>
      <c r="I3784" s="716">
        <v>135</v>
      </c>
    </row>
    <row r="3785" spans="1:9" ht="15.6" x14ac:dyDescent="0.3">
      <c r="A3785" s="809">
        <v>523143</v>
      </c>
      <c r="B3785" s="534">
        <v>555473</v>
      </c>
      <c r="C3785" s="534" t="s">
        <v>503</v>
      </c>
      <c r="D3785" s="24" t="s">
        <v>13</v>
      </c>
      <c r="E3785" s="323" t="s">
        <v>3386</v>
      </c>
      <c r="F3785" s="358">
        <v>131</v>
      </c>
      <c r="G3785" s="61">
        <v>43813</v>
      </c>
      <c r="H3785" s="611">
        <v>43851</v>
      </c>
      <c r="I3785" s="612">
        <v>131</v>
      </c>
    </row>
    <row r="3786" spans="1:9" ht="15.6" x14ac:dyDescent="0.3">
      <c r="A3786" s="809">
        <v>523143</v>
      </c>
      <c r="B3786" s="534">
        <v>555473</v>
      </c>
      <c r="C3786" s="534" t="s">
        <v>503</v>
      </c>
      <c r="D3786" s="24" t="s">
        <v>481</v>
      </c>
      <c r="E3786" s="323" t="s">
        <v>3387</v>
      </c>
      <c r="F3786" s="358">
        <v>198</v>
      </c>
      <c r="G3786" s="27">
        <v>43846</v>
      </c>
      <c r="H3786" s="611">
        <v>43840</v>
      </c>
      <c r="I3786" s="612">
        <v>204</v>
      </c>
    </row>
    <row r="3787" spans="1:9" ht="15.6" x14ac:dyDescent="0.3">
      <c r="A3787" s="809">
        <v>523143</v>
      </c>
      <c r="B3787" s="534">
        <v>555473</v>
      </c>
      <c r="C3787" s="534" t="s">
        <v>503</v>
      </c>
      <c r="D3787" s="24" t="s">
        <v>13</v>
      </c>
      <c r="E3787" s="323" t="s">
        <v>3388</v>
      </c>
      <c r="F3787" s="358">
        <v>372</v>
      </c>
      <c r="G3787" s="27">
        <v>43841</v>
      </c>
      <c r="H3787" s="611">
        <v>43837</v>
      </c>
      <c r="I3787" s="612">
        <v>390</v>
      </c>
    </row>
    <row r="3788" spans="1:9" ht="15.6" x14ac:dyDescent="0.3">
      <c r="A3788" s="809">
        <v>523143</v>
      </c>
      <c r="B3788" s="534">
        <v>555473</v>
      </c>
      <c r="C3788" s="534" t="s">
        <v>503</v>
      </c>
      <c r="D3788" s="24" t="s">
        <v>13</v>
      </c>
      <c r="E3788" s="323" t="s">
        <v>3389</v>
      </c>
      <c r="F3788" s="358">
        <v>378</v>
      </c>
      <c r="G3788" s="27">
        <v>43846</v>
      </c>
      <c r="H3788" s="611">
        <v>43840</v>
      </c>
      <c r="I3788" s="612">
        <v>396</v>
      </c>
    </row>
    <row r="3789" spans="1:9" ht="15.6" x14ac:dyDescent="0.3">
      <c r="A3789" s="809">
        <v>523143</v>
      </c>
      <c r="B3789" s="534">
        <v>555473</v>
      </c>
      <c r="C3789" s="534" t="s">
        <v>503</v>
      </c>
      <c r="D3789" s="24" t="s">
        <v>13</v>
      </c>
      <c r="E3789" s="323" t="s">
        <v>3390</v>
      </c>
      <c r="F3789" s="358">
        <v>450</v>
      </c>
      <c r="G3789" s="27">
        <v>43846</v>
      </c>
      <c r="H3789" s="611">
        <v>43840</v>
      </c>
      <c r="I3789" s="612">
        <v>470</v>
      </c>
    </row>
    <row r="3790" spans="1:9" ht="15.6" x14ac:dyDescent="0.3">
      <c r="A3790" s="809">
        <v>523143</v>
      </c>
      <c r="B3790" s="534">
        <v>555473</v>
      </c>
      <c r="C3790" s="534" t="s">
        <v>503</v>
      </c>
      <c r="D3790" s="24" t="s">
        <v>13</v>
      </c>
      <c r="E3790" s="323" t="s">
        <v>3391</v>
      </c>
      <c r="F3790" s="358">
        <v>115</v>
      </c>
      <c r="G3790" s="27">
        <v>43841</v>
      </c>
      <c r="H3790" s="611">
        <v>43837</v>
      </c>
      <c r="I3790" s="612">
        <v>120</v>
      </c>
    </row>
    <row r="3791" spans="1:9" ht="15.6" x14ac:dyDescent="0.3">
      <c r="A3791" s="809">
        <v>523143</v>
      </c>
      <c r="B3791" s="534">
        <v>555473</v>
      </c>
      <c r="C3791" s="534" t="s">
        <v>503</v>
      </c>
      <c r="D3791" s="24" t="s">
        <v>13</v>
      </c>
      <c r="E3791" s="323" t="s">
        <v>3392</v>
      </c>
      <c r="F3791" s="358">
        <v>76</v>
      </c>
      <c r="G3791" s="673">
        <v>43872</v>
      </c>
      <c r="H3791" s="611">
        <v>43871</v>
      </c>
      <c r="I3791" s="612">
        <v>79</v>
      </c>
    </row>
    <row r="3792" spans="1:9" ht="15.6" x14ac:dyDescent="0.3">
      <c r="A3792" s="809">
        <v>523143</v>
      </c>
      <c r="B3792" s="534">
        <v>555473</v>
      </c>
      <c r="C3792" s="534" t="s">
        <v>503</v>
      </c>
      <c r="D3792" s="24" t="s">
        <v>481</v>
      </c>
      <c r="E3792" s="323" t="s">
        <v>3393</v>
      </c>
      <c r="F3792" s="358">
        <v>50</v>
      </c>
      <c r="G3792" s="61">
        <v>43818</v>
      </c>
      <c r="H3792" s="611">
        <v>43845</v>
      </c>
      <c r="I3792" s="612">
        <v>52</v>
      </c>
    </row>
    <row r="3793" spans="1:9" ht="15.6" x14ac:dyDescent="0.3">
      <c r="A3793" s="809">
        <v>523143</v>
      </c>
      <c r="B3793" s="534">
        <v>555473</v>
      </c>
      <c r="C3793" s="534" t="s">
        <v>503</v>
      </c>
      <c r="D3793" s="24" t="s">
        <v>13</v>
      </c>
      <c r="E3793" s="323" t="s">
        <v>3394</v>
      </c>
      <c r="F3793" s="358">
        <v>730</v>
      </c>
      <c r="G3793" s="27">
        <v>43869</v>
      </c>
      <c r="H3793" s="611">
        <v>43865</v>
      </c>
      <c r="I3793" s="612">
        <v>731</v>
      </c>
    </row>
    <row r="3794" spans="1:9" ht="15.6" x14ac:dyDescent="0.3">
      <c r="A3794" s="809">
        <v>523143</v>
      </c>
      <c r="B3794" s="534">
        <v>555473</v>
      </c>
      <c r="C3794" s="534" t="s">
        <v>503</v>
      </c>
      <c r="D3794" s="24" t="s">
        <v>481</v>
      </c>
      <c r="E3794" s="323" t="s">
        <v>3395</v>
      </c>
      <c r="F3794" s="358">
        <v>150</v>
      </c>
      <c r="G3794" s="27">
        <v>43874</v>
      </c>
      <c r="H3794" s="611">
        <v>43868</v>
      </c>
      <c r="I3794" s="612">
        <v>152</v>
      </c>
    </row>
    <row r="3795" spans="1:9" ht="15.6" x14ac:dyDescent="0.3">
      <c r="A3795" s="816">
        <v>523143</v>
      </c>
      <c r="B3795" s="710">
        <v>555473</v>
      </c>
      <c r="C3795" s="710" t="s">
        <v>503</v>
      </c>
      <c r="D3795" s="330" t="s">
        <v>13</v>
      </c>
      <c r="E3795" s="761" t="s">
        <v>3396</v>
      </c>
      <c r="F3795" s="762">
        <v>79</v>
      </c>
      <c r="G3795" s="328">
        <v>43841</v>
      </c>
      <c r="H3795" s="628">
        <v>43837</v>
      </c>
      <c r="I3795" s="629">
        <v>82</v>
      </c>
    </row>
    <row r="3796" spans="1:9" ht="15.6" x14ac:dyDescent="0.3">
      <c r="A3796" s="809">
        <v>523143</v>
      </c>
      <c r="B3796" s="534">
        <v>555473</v>
      </c>
      <c r="C3796" s="534" t="s">
        <v>503</v>
      </c>
      <c r="D3796" s="534" t="s">
        <v>481</v>
      </c>
      <c r="E3796" s="540" t="s">
        <v>3397</v>
      </c>
      <c r="F3796" s="813">
        <v>210</v>
      </c>
      <c r="G3796" s="536">
        <v>43790</v>
      </c>
      <c r="H3796" s="611">
        <v>43817</v>
      </c>
      <c r="I3796" s="612">
        <v>219</v>
      </c>
    </row>
    <row r="3797" spans="1:9" ht="15.6" x14ac:dyDescent="0.3">
      <c r="A3797" s="816">
        <v>523143</v>
      </c>
      <c r="B3797" s="710">
        <v>555473</v>
      </c>
      <c r="C3797" s="710" t="s">
        <v>503</v>
      </c>
      <c r="D3797" s="710" t="s">
        <v>13</v>
      </c>
      <c r="E3797" s="735" t="s">
        <v>3398</v>
      </c>
      <c r="F3797" s="710">
        <v>210</v>
      </c>
      <c r="G3797" s="736">
        <v>43785</v>
      </c>
      <c r="H3797" s="628">
        <v>43822</v>
      </c>
      <c r="I3797" s="629">
        <v>216</v>
      </c>
    </row>
    <row r="3798" spans="1:9" ht="15.6" x14ac:dyDescent="0.3">
      <c r="A3798" s="809">
        <v>523143</v>
      </c>
      <c r="B3798" s="534">
        <v>555473</v>
      </c>
      <c r="C3798" s="534" t="s">
        <v>503</v>
      </c>
      <c r="D3798" s="534" t="s">
        <v>13</v>
      </c>
      <c r="E3798" s="707" t="s">
        <v>3399</v>
      </c>
      <c r="F3798" s="534">
        <v>125</v>
      </c>
      <c r="G3798" s="536"/>
      <c r="H3798" s="611">
        <v>43857</v>
      </c>
      <c r="I3798" s="612">
        <v>129</v>
      </c>
    </row>
    <row r="3799" spans="1:9" ht="15.6" x14ac:dyDescent="0.3">
      <c r="A3799" s="809">
        <v>523143</v>
      </c>
      <c r="B3799" s="534">
        <v>555473</v>
      </c>
      <c r="C3799" s="534" t="s">
        <v>503</v>
      </c>
      <c r="D3799" s="534" t="s">
        <v>481</v>
      </c>
      <c r="E3799" s="540" t="s">
        <v>3400</v>
      </c>
      <c r="F3799" s="708">
        <v>128</v>
      </c>
      <c r="G3799" s="536">
        <v>43790</v>
      </c>
      <c r="H3799" s="611">
        <v>43817</v>
      </c>
      <c r="I3799" s="612">
        <v>130</v>
      </c>
    </row>
    <row r="3800" spans="1:9" ht="15.6" x14ac:dyDescent="0.3">
      <c r="A3800" s="809">
        <v>523143</v>
      </c>
      <c r="B3800" s="534">
        <v>555473</v>
      </c>
      <c r="C3800" s="534" t="s">
        <v>503</v>
      </c>
      <c r="D3800" s="534" t="s">
        <v>481</v>
      </c>
      <c r="E3800" s="707" t="s">
        <v>3401</v>
      </c>
      <c r="F3800" s="708">
        <v>65</v>
      </c>
      <c r="G3800" s="536"/>
      <c r="H3800" s="611">
        <v>43852</v>
      </c>
      <c r="I3800" s="612">
        <v>67</v>
      </c>
    </row>
    <row r="3801" spans="1:9" ht="15.6" x14ac:dyDescent="0.3">
      <c r="A3801" s="816">
        <v>523143</v>
      </c>
      <c r="B3801" s="710">
        <v>555473</v>
      </c>
      <c r="C3801" s="710" t="s">
        <v>503</v>
      </c>
      <c r="D3801" s="710" t="s">
        <v>13</v>
      </c>
      <c r="E3801" s="735" t="s">
        <v>3402</v>
      </c>
      <c r="F3801" s="710">
        <v>445</v>
      </c>
      <c r="G3801" s="736">
        <v>43785</v>
      </c>
      <c r="H3801" s="628">
        <v>43822</v>
      </c>
      <c r="I3801" s="629">
        <v>462</v>
      </c>
    </row>
    <row r="3802" spans="1:9" ht="15.6" x14ac:dyDescent="0.3">
      <c r="A3802" s="809">
        <v>523143</v>
      </c>
      <c r="B3802" s="534">
        <v>555473</v>
      </c>
      <c r="C3802" s="534" t="s">
        <v>503</v>
      </c>
      <c r="D3802" s="534" t="s">
        <v>13</v>
      </c>
      <c r="E3802" s="540" t="s">
        <v>3403</v>
      </c>
      <c r="F3802" s="534">
        <v>428</v>
      </c>
      <c r="G3802" s="536">
        <v>43790</v>
      </c>
      <c r="H3802" s="611">
        <v>43817</v>
      </c>
      <c r="I3802" s="612">
        <v>444</v>
      </c>
    </row>
    <row r="3803" spans="1:9" ht="16.2" thickBot="1" x14ac:dyDescent="0.35">
      <c r="A3803" s="809">
        <v>523143</v>
      </c>
      <c r="B3803" s="534">
        <v>555473</v>
      </c>
      <c r="C3803" s="534" t="s">
        <v>503</v>
      </c>
      <c r="D3803" s="534" t="s">
        <v>13</v>
      </c>
      <c r="E3803" s="540" t="s">
        <v>3404</v>
      </c>
      <c r="F3803" s="534">
        <v>465</v>
      </c>
      <c r="G3803" s="536">
        <v>43790</v>
      </c>
      <c r="H3803" s="611">
        <v>43818</v>
      </c>
      <c r="I3803" s="612">
        <v>483</v>
      </c>
    </row>
    <row r="3804" spans="1:9" ht="16.2" thickBot="1" x14ac:dyDescent="0.35">
      <c r="A3804" s="828">
        <v>465724</v>
      </c>
      <c r="B3804" s="829">
        <v>588824</v>
      </c>
      <c r="C3804" s="830" t="s">
        <v>475</v>
      </c>
      <c r="D3804" s="831" t="s">
        <v>306</v>
      </c>
      <c r="E3804" s="832">
        <v>1554452</v>
      </c>
      <c r="F3804" s="831">
        <v>1000</v>
      </c>
      <c r="G3804" s="833">
        <v>43794</v>
      </c>
      <c r="H3804" s="834">
        <v>43815</v>
      </c>
      <c r="I3804" s="835">
        <v>1000</v>
      </c>
    </row>
    <row r="3805" spans="1:9" ht="15.6" x14ac:dyDescent="0.3">
      <c r="A3805" s="836" t="s">
        <v>3405</v>
      </c>
      <c r="B3805" s="837">
        <v>425425</v>
      </c>
      <c r="C3805" s="837" t="s">
        <v>475</v>
      </c>
      <c r="D3805" s="837" t="s">
        <v>13</v>
      </c>
      <c r="E3805" s="838" t="s">
        <v>3406</v>
      </c>
      <c r="F3805" s="837">
        <v>2897</v>
      </c>
      <c r="G3805" s="839">
        <v>43832</v>
      </c>
      <c r="H3805" s="840">
        <v>43836</v>
      </c>
      <c r="I3805" s="841">
        <v>3037</v>
      </c>
    </row>
    <row r="3806" spans="1:9" ht="15.6" x14ac:dyDescent="0.3">
      <c r="A3806" s="842" t="s">
        <v>3405</v>
      </c>
      <c r="B3806" s="710">
        <v>425425</v>
      </c>
      <c r="C3806" s="710" t="s">
        <v>475</v>
      </c>
      <c r="D3806" s="710" t="s">
        <v>13</v>
      </c>
      <c r="E3806" s="843" t="s">
        <v>3407</v>
      </c>
      <c r="F3806" s="710">
        <v>3112</v>
      </c>
      <c r="G3806" s="736">
        <v>43829</v>
      </c>
      <c r="H3806" s="628">
        <v>43827</v>
      </c>
      <c r="I3806" s="629">
        <v>3264</v>
      </c>
    </row>
    <row r="3807" spans="1:9" ht="15.6" x14ac:dyDescent="0.3">
      <c r="A3807" s="842" t="s">
        <v>3405</v>
      </c>
      <c r="B3807" s="710">
        <v>425425</v>
      </c>
      <c r="C3807" s="710" t="s">
        <v>475</v>
      </c>
      <c r="D3807" s="710" t="s">
        <v>13</v>
      </c>
      <c r="E3807" s="843" t="s">
        <v>3408</v>
      </c>
      <c r="F3807" s="710">
        <v>2491</v>
      </c>
      <c r="G3807" s="736">
        <v>43829</v>
      </c>
      <c r="H3807" s="628">
        <v>43827</v>
      </c>
      <c r="I3807" s="629">
        <v>2611</v>
      </c>
    </row>
    <row r="3808" spans="1:9" ht="15.6" x14ac:dyDescent="0.3">
      <c r="A3808" s="842" t="s">
        <v>3405</v>
      </c>
      <c r="B3808" s="710">
        <v>425425</v>
      </c>
      <c r="C3808" s="710" t="s">
        <v>475</v>
      </c>
      <c r="D3808" s="710" t="s">
        <v>13</v>
      </c>
      <c r="E3808" s="844" t="s">
        <v>3409</v>
      </c>
      <c r="F3808" s="710">
        <v>1200</v>
      </c>
      <c r="G3808" s="328">
        <v>43839</v>
      </c>
      <c r="H3808" s="845">
        <v>43838</v>
      </c>
      <c r="I3808" s="629">
        <v>1254</v>
      </c>
    </row>
    <row r="3809" spans="1:9" ht="16.2" thickBot="1" x14ac:dyDescent="0.35">
      <c r="A3809" s="846" t="s">
        <v>3405</v>
      </c>
      <c r="B3809" s="534">
        <v>425425</v>
      </c>
      <c r="C3809" s="534" t="s">
        <v>475</v>
      </c>
      <c r="D3809" s="534" t="s">
        <v>481</v>
      </c>
      <c r="E3809" s="88" t="s">
        <v>3410</v>
      </c>
      <c r="F3809" s="534">
        <v>270</v>
      </c>
      <c r="G3809" s="536">
        <v>43837</v>
      </c>
      <c r="H3809" s="611">
        <v>43836</v>
      </c>
      <c r="I3809" s="612">
        <v>278</v>
      </c>
    </row>
    <row r="3810" spans="1:9" ht="15.6" x14ac:dyDescent="0.3">
      <c r="A3810" s="847">
        <v>465742</v>
      </c>
      <c r="B3810" s="848">
        <v>555481</v>
      </c>
      <c r="C3810" s="848" t="s">
        <v>503</v>
      </c>
      <c r="D3810" s="848" t="s">
        <v>306</v>
      </c>
      <c r="E3810" s="849">
        <v>1550180</v>
      </c>
      <c r="F3810" s="848">
        <v>20</v>
      </c>
      <c r="G3810" s="850">
        <v>43843</v>
      </c>
      <c r="H3810" s="637">
        <v>43837</v>
      </c>
      <c r="I3810" s="606">
        <v>20</v>
      </c>
    </row>
    <row r="3811" spans="1:9" ht="15.6" x14ac:dyDescent="0.3">
      <c r="A3811" s="778">
        <v>465742</v>
      </c>
      <c r="B3811" s="375">
        <v>555481</v>
      </c>
      <c r="C3811" s="375" t="s">
        <v>503</v>
      </c>
      <c r="D3811" s="375" t="s">
        <v>13</v>
      </c>
      <c r="E3811" s="376" t="s">
        <v>3411</v>
      </c>
      <c r="F3811" s="375">
        <v>769</v>
      </c>
      <c r="G3811" s="468">
        <v>43820</v>
      </c>
      <c r="H3811" s="610">
        <v>43860</v>
      </c>
      <c r="I3811" s="612">
        <v>729</v>
      </c>
    </row>
    <row r="3812" spans="1:9" ht="15.6" x14ac:dyDescent="0.3">
      <c r="A3812" s="778">
        <v>465742</v>
      </c>
      <c r="B3812" s="375">
        <v>555481</v>
      </c>
      <c r="C3812" s="375" t="s">
        <v>503</v>
      </c>
      <c r="D3812" s="375" t="s">
        <v>13</v>
      </c>
      <c r="E3812" s="376" t="s">
        <v>3412</v>
      </c>
      <c r="F3812" s="375">
        <v>43</v>
      </c>
      <c r="G3812" s="468">
        <v>43820</v>
      </c>
      <c r="H3812" s="610">
        <v>43860</v>
      </c>
      <c r="I3812" s="612">
        <v>43</v>
      </c>
    </row>
    <row r="3813" spans="1:9" ht="15.6" x14ac:dyDescent="0.3">
      <c r="A3813" s="778">
        <v>465742</v>
      </c>
      <c r="B3813" s="375">
        <v>555481</v>
      </c>
      <c r="C3813" s="375" t="s">
        <v>503</v>
      </c>
      <c r="D3813" s="375" t="s">
        <v>13</v>
      </c>
      <c r="E3813" s="376" t="s">
        <v>3413</v>
      </c>
      <c r="F3813" s="375">
        <v>130</v>
      </c>
      <c r="G3813" s="468">
        <v>43825</v>
      </c>
      <c r="H3813" s="611">
        <v>43852</v>
      </c>
      <c r="I3813" s="612">
        <v>127</v>
      </c>
    </row>
    <row r="3814" spans="1:9" ht="15.6" x14ac:dyDescent="0.3">
      <c r="A3814" s="778">
        <v>465742</v>
      </c>
      <c r="B3814" s="375">
        <v>555481</v>
      </c>
      <c r="C3814" s="375" t="s">
        <v>503</v>
      </c>
      <c r="D3814" s="375" t="s">
        <v>13</v>
      </c>
      <c r="E3814" s="376" t="s">
        <v>3414</v>
      </c>
      <c r="F3814" s="375">
        <v>194</v>
      </c>
      <c r="G3814" s="468">
        <v>43825</v>
      </c>
      <c r="H3814" s="611">
        <v>43860</v>
      </c>
      <c r="I3814" s="612">
        <v>198</v>
      </c>
    </row>
    <row r="3815" spans="1:9" ht="15.6" x14ac:dyDescent="0.3">
      <c r="A3815" s="778">
        <v>465742</v>
      </c>
      <c r="B3815" s="375">
        <v>555481</v>
      </c>
      <c r="C3815" s="375" t="s">
        <v>503</v>
      </c>
      <c r="D3815" s="375" t="s">
        <v>481</v>
      </c>
      <c r="E3815" s="376" t="s">
        <v>3415</v>
      </c>
      <c r="F3815" s="375">
        <v>113</v>
      </c>
      <c r="G3815" s="468">
        <v>43825</v>
      </c>
      <c r="H3815" s="611">
        <v>43852</v>
      </c>
      <c r="I3815" s="612">
        <v>117</v>
      </c>
    </row>
    <row r="3816" spans="1:9" ht="15.6" x14ac:dyDescent="0.3">
      <c r="A3816" s="778">
        <v>465742</v>
      </c>
      <c r="B3816" s="375">
        <v>555481</v>
      </c>
      <c r="C3816" s="375" t="s">
        <v>503</v>
      </c>
      <c r="D3816" s="375" t="s">
        <v>481</v>
      </c>
      <c r="E3816" s="376" t="s">
        <v>3416</v>
      </c>
      <c r="F3816" s="375">
        <v>203</v>
      </c>
      <c r="G3816" s="468">
        <v>43825</v>
      </c>
      <c r="H3816" s="611">
        <v>43852</v>
      </c>
      <c r="I3816" s="612">
        <v>203</v>
      </c>
    </row>
    <row r="3817" spans="1:9" ht="15.6" x14ac:dyDescent="0.3">
      <c r="A3817" s="778">
        <v>465742</v>
      </c>
      <c r="B3817" s="375">
        <v>566882</v>
      </c>
      <c r="C3817" s="375" t="s">
        <v>475</v>
      </c>
      <c r="D3817" s="375" t="s">
        <v>481</v>
      </c>
      <c r="E3817" s="376" t="s">
        <v>3417</v>
      </c>
      <c r="F3817" s="375">
        <v>515</v>
      </c>
      <c r="G3817" s="468">
        <v>43825</v>
      </c>
      <c r="H3817" s="611">
        <v>43852</v>
      </c>
      <c r="I3817" s="612">
        <v>514</v>
      </c>
    </row>
    <row r="3818" spans="1:9" ht="15.6" x14ac:dyDescent="0.3">
      <c r="A3818" s="778">
        <v>465742</v>
      </c>
      <c r="B3818" s="375">
        <v>566882</v>
      </c>
      <c r="C3818" s="375" t="s">
        <v>475</v>
      </c>
      <c r="D3818" s="375" t="s">
        <v>13</v>
      </c>
      <c r="E3818" s="376" t="s">
        <v>3418</v>
      </c>
      <c r="F3818" s="466">
        <v>364</v>
      </c>
      <c r="G3818" s="468">
        <v>43848</v>
      </c>
      <c r="H3818" s="611">
        <v>43844</v>
      </c>
      <c r="I3818" s="612">
        <v>377</v>
      </c>
    </row>
    <row r="3819" spans="1:9" ht="15.6" x14ac:dyDescent="0.3">
      <c r="A3819" s="778">
        <v>465742</v>
      </c>
      <c r="B3819" s="375">
        <v>566882</v>
      </c>
      <c r="C3819" s="375" t="s">
        <v>475</v>
      </c>
      <c r="D3819" s="375" t="s">
        <v>13</v>
      </c>
      <c r="E3819" s="376" t="s">
        <v>3419</v>
      </c>
      <c r="F3819" s="375">
        <v>976</v>
      </c>
      <c r="G3819" s="468">
        <v>43820</v>
      </c>
      <c r="H3819" s="610">
        <v>43860</v>
      </c>
      <c r="I3819" s="612">
        <v>929</v>
      </c>
    </row>
    <row r="3820" spans="1:9" ht="15.6" x14ac:dyDescent="0.3">
      <c r="A3820" s="778">
        <v>465742</v>
      </c>
      <c r="B3820" s="375">
        <v>566882</v>
      </c>
      <c r="C3820" s="375" t="s">
        <v>475</v>
      </c>
      <c r="D3820" s="375" t="s">
        <v>13</v>
      </c>
      <c r="E3820" s="376" t="s">
        <v>3420</v>
      </c>
      <c r="F3820" s="375">
        <v>1085</v>
      </c>
      <c r="G3820" s="468">
        <v>43825</v>
      </c>
      <c r="H3820" s="611">
        <v>43852</v>
      </c>
      <c r="I3820" s="612">
        <v>1100</v>
      </c>
    </row>
    <row r="3821" spans="1:9" ht="15.6" x14ac:dyDescent="0.3">
      <c r="A3821" s="778">
        <v>465742</v>
      </c>
      <c r="B3821" s="375">
        <v>566882</v>
      </c>
      <c r="C3821" s="375" t="s">
        <v>475</v>
      </c>
      <c r="D3821" s="375" t="s">
        <v>13</v>
      </c>
      <c r="E3821" s="376" t="s">
        <v>3421</v>
      </c>
      <c r="F3821" s="375">
        <v>734</v>
      </c>
      <c r="G3821" s="468">
        <v>43825</v>
      </c>
      <c r="H3821" s="611">
        <v>43853</v>
      </c>
      <c r="I3821" s="612">
        <v>744</v>
      </c>
    </row>
    <row r="3822" spans="1:9" ht="15.6" x14ac:dyDescent="0.3">
      <c r="A3822" s="778">
        <v>465742</v>
      </c>
      <c r="B3822" s="375">
        <v>566882</v>
      </c>
      <c r="C3822" s="375" t="s">
        <v>475</v>
      </c>
      <c r="D3822" s="375" t="s">
        <v>481</v>
      </c>
      <c r="E3822" s="376" t="s">
        <v>3422</v>
      </c>
      <c r="F3822" s="375">
        <v>353</v>
      </c>
      <c r="G3822" s="468">
        <v>43825</v>
      </c>
      <c r="H3822" s="611">
        <v>43852</v>
      </c>
      <c r="I3822" s="612">
        <v>361</v>
      </c>
    </row>
    <row r="3823" spans="1:9" ht="15.6" x14ac:dyDescent="0.3">
      <c r="A3823" s="778">
        <v>465742</v>
      </c>
      <c r="B3823" s="375">
        <v>566882</v>
      </c>
      <c r="C3823" s="375" t="s">
        <v>475</v>
      </c>
      <c r="D3823" s="375" t="s">
        <v>13</v>
      </c>
      <c r="E3823" s="376" t="s">
        <v>3423</v>
      </c>
      <c r="F3823" s="375">
        <v>2895</v>
      </c>
      <c r="G3823" s="468">
        <v>43820</v>
      </c>
      <c r="H3823" s="610">
        <v>43858</v>
      </c>
      <c r="I3823" s="612">
        <v>2683</v>
      </c>
    </row>
    <row r="3824" spans="1:9" ht="15.6" x14ac:dyDescent="0.3">
      <c r="A3824" s="778">
        <v>465742</v>
      </c>
      <c r="B3824" s="375">
        <v>566882</v>
      </c>
      <c r="C3824" s="375" t="s">
        <v>475</v>
      </c>
      <c r="D3824" s="375" t="s">
        <v>13</v>
      </c>
      <c r="E3824" s="376" t="s">
        <v>3424</v>
      </c>
      <c r="F3824" s="466">
        <v>502</v>
      </c>
      <c r="G3824" s="468">
        <v>43848</v>
      </c>
      <c r="H3824" s="611">
        <v>43844</v>
      </c>
      <c r="I3824" s="612">
        <v>518</v>
      </c>
    </row>
    <row r="3825" spans="1:9" ht="15.6" x14ac:dyDescent="0.3">
      <c r="A3825" s="778">
        <v>465742</v>
      </c>
      <c r="B3825" s="375">
        <v>566882</v>
      </c>
      <c r="C3825" s="375" t="s">
        <v>475</v>
      </c>
      <c r="D3825" s="375" t="s">
        <v>481</v>
      </c>
      <c r="E3825" s="376" t="s">
        <v>3425</v>
      </c>
      <c r="F3825" s="415">
        <v>110</v>
      </c>
      <c r="G3825" s="468">
        <v>43853</v>
      </c>
      <c r="H3825" s="611">
        <v>43847</v>
      </c>
      <c r="I3825" s="612">
        <v>114</v>
      </c>
    </row>
    <row r="3826" spans="1:9" ht="15.6" x14ac:dyDescent="0.3">
      <c r="A3826" s="778">
        <v>465742</v>
      </c>
      <c r="B3826" s="375">
        <v>566882</v>
      </c>
      <c r="C3826" s="375" t="s">
        <v>475</v>
      </c>
      <c r="D3826" s="375" t="s">
        <v>13</v>
      </c>
      <c r="E3826" s="376" t="s">
        <v>3426</v>
      </c>
      <c r="F3826" s="415">
        <v>968</v>
      </c>
      <c r="G3826" s="468">
        <v>43855</v>
      </c>
      <c r="H3826" s="610">
        <v>43851</v>
      </c>
      <c r="I3826" s="612">
        <v>968</v>
      </c>
    </row>
    <row r="3827" spans="1:9" ht="15.6" x14ac:dyDescent="0.3">
      <c r="A3827" s="778">
        <v>465742</v>
      </c>
      <c r="B3827" s="375">
        <v>566882</v>
      </c>
      <c r="C3827" s="375" t="s">
        <v>475</v>
      </c>
      <c r="D3827" s="375" t="s">
        <v>481</v>
      </c>
      <c r="E3827" s="376" t="s">
        <v>3427</v>
      </c>
      <c r="F3827" s="415">
        <v>155</v>
      </c>
      <c r="G3827" s="468">
        <v>43860</v>
      </c>
      <c r="H3827" s="611">
        <v>43854</v>
      </c>
      <c r="I3827" s="612">
        <v>155</v>
      </c>
    </row>
    <row r="3828" spans="1:9" ht="15.6" x14ac:dyDescent="0.3">
      <c r="A3828" s="778">
        <v>465742</v>
      </c>
      <c r="B3828" s="375">
        <v>566882</v>
      </c>
      <c r="C3828" s="375" t="s">
        <v>475</v>
      </c>
      <c r="D3828" s="375" t="s">
        <v>481</v>
      </c>
      <c r="E3828" s="376" t="s">
        <v>3428</v>
      </c>
      <c r="F3828" s="415">
        <v>122</v>
      </c>
      <c r="G3828" s="468">
        <v>43860</v>
      </c>
      <c r="H3828" s="611">
        <v>43854</v>
      </c>
      <c r="I3828" s="612">
        <v>116</v>
      </c>
    </row>
    <row r="3829" spans="1:9" ht="15.6" x14ac:dyDescent="0.3">
      <c r="A3829" s="778">
        <v>465742</v>
      </c>
      <c r="B3829" s="375">
        <v>566882</v>
      </c>
      <c r="C3829" s="375" t="s">
        <v>475</v>
      </c>
      <c r="D3829" s="375" t="s">
        <v>13</v>
      </c>
      <c r="E3829" s="376" t="s">
        <v>3429</v>
      </c>
      <c r="F3829" s="758">
        <v>1359</v>
      </c>
      <c r="G3829" s="468">
        <v>43848</v>
      </c>
      <c r="H3829" s="611">
        <v>43844</v>
      </c>
      <c r="I3829" s="612">
        <v>1370</v>
      </c>
    </row>
    <row r="3830" spans="1:9" ht="15.6" x14ac:dyDescent="0.3">
      <c r="A3830" s="778">
        <v>465742</v>
      </c>
      <c r="B3830" s="375">
        <v>566882</v>
      </c>
      <c r="C3830" s="375" t="s">
        <v>475</v>
      </c>
      <c r="D3830" s="375" t="s">
        <v>13</v>
      </c>
      <c r="E3830" s="376" t="s">
        <v>3430</v>
      </c>
      <c r="F3830" s="415">
        <v>1570</v>
      </c>
      <c r="G3830" s="468">
        <v>43855</v>
      </c>
      <c r="H3830" s="610">
        <v>43851</v>
      </c>
      <c r="I3830" s="612">
        <v>1506</v>
      </c>
    </row>
    <row r="3831" spans="1:9" ht="16.2" thickBot="1" x14ac:dyDescent="0.35">
      <c r="A3831" s="778">
        <v>465742</v>
      </c>
      <c r="B3831" s="375">
        <v>566882</v>
      </c>
      <c r="C3831" s="375" t="s">
        <v>475</v>
      </c>
      <c r="D3831" s="375" t="s">
        <v>13</v>
      </c>
      <c r="E3831" s="376" t="s">
        <v>3431</v>
      </c>
      <c r="F3831" s="758">
        <v>175</v>
      </c>
      <c r="G3831" s="468">
        <v>43848</v>
      </c>
      <c r="H3831" s="611">
        <v>43844</v>
      </c>
      <c r="I3831" s="612">
        <v>175</v>
      </c>
    </row>
    <row r="3832" spans="1:9" ht="15.6" x14ac:dyDescent="0.3">
      <c r="A3832" s="807">
        <v>511781</v>
      </c>
      <c r="B3832" s="720">
        <v>554820</v>
      </c>
      <c r="C3832" s="720" t="s">
        <v>475</v>
      </c>
      <c r="D3832" s="720" t="s">
        <v>306</v>
      </c>
      <c r="E3832" s="721">
        <v>1541405</v>
      </c>
      <c r="F3832" s="720">
        <v>66</v>
      </c>
      <c r="G3832" s="851">
        <v>43843</v>
      </c>
      <c r="H3832" s="637">
        <v>43841</v>
      </c>
      <c r="I3832" s="606">
        <v>66</v>
      </c>
    </row>
    <row r="3833" spans="1:9" ht="15.6" x14ac:dyDescent="0.3">
      <c r="A3833" s="809">
        <v>511781</v>
      </c>
      <c r="B3833" s="534">
        <v>554820</v>
      </c>
      <c r="C3833" s="534" t="s">
        <v>475</v>
      </c>
      <c r="D3833" s="534" t="s">
        <v>19</v>
      </c>
      <c r="E3833" s="540">
        <v>1541635</v>
      </c>
      <c r="F3833" s="534">
        <v>9</v>
      </c>
      <c r="G3833" s="536">
        <v>43846</v>
      </c>
      <c r="H3833" s="611">
        <v>43837</v>
      </c>
      <c r="I3833" s="612">
        <v>9</v>
      </c>
    </row>
    <row r="3834" spans="1:9" ht="15.6" x14ac:dyDescent="0.3">
      <c r="A3834" s="809">
        <v>511781</v>
      </c>
      <c r="B3834" s="534">
        <v>554820</v>
      </c>
      <c r="C3834" s="534" t="s">
        <v>475</v>
      </c>
      <c r="D3834" s="534" t="s">
        <v>11</v>
      </c>
      <c r="E3834" s="540" t="s">
        <v>3432</v>
      </c>
      <c r="F3834" s="534">
        <v>1000</v>
      </c>
      <c r="G3834" s="536">
        <v>43843</v>
      </c>
      <c r="H3834" s="611">
        <v>43838</v>
      </c>
      <c r="I3834" s="612">
        <v>866</v>
      </c>
    </row>
    <row r="3835" spans="1:9" ht="15.6" x14ac:dyDescent="0.3">
      <c r="A3835" s="809">
        <v>511781</v>
      </c>
      <c r="B3835" s="534">
        <v>554820</v>
      </c>
      <c r="C3835" s="534" t="s">
        <v>475</v>
      </c>
      <c r="D3835" s="534" t="s">
        <v>19</v>
      </c>
      <c r="E3835" s="540" t="s">
        <v>3433</v>
      </c>
      <c r="F3835" s="534">
        <v>108</v>
      </c>
      <c r="G3835" s="536">
        <v>43843</v>
      </c>
      <c r="H3835" s="611">
        <v>43841</v>
      </c>
      <c r="I3835" s="612">
        <v>108</v>
      </c>
    </row>
    <row r="3836" spans="1:9" ht="15.6" x14ac:dyDescent="0.3">
      <c r="A3836" s="809">
        <v>511781</v>
      </c>
      <c r="B3836" s="534">
        <v>554820</v>
      </c>
      <c r="C3836" s="534" t="s">
        <v>475</v>
      </c>
      <c r="D3836" s="534" t="s">
        <v>19</v>
      </c>
      <c r="E3836" s="540" t="s">
        <v>3434</v>
      </c>
      <c r="F3836" s="534">
        <v>200</v>
      </c>
      <c r="G3836" s="536">
        <v>43844</v>
      </c>
      <c r="H3836" s="611">
        <v>43859</v>
      </c>
      <c r="I3836" s="612">
        <v>200</v>
      </c>
    </row>
    <row r="3837" spans="1:9" ht="16.2" thickBot="1" x14ac:dyDescent="0.35">
      <c r="A3837" s="852">
        <v>511781</v>
      </c>
      <c r="B3837" s="853">
        <v>554820</v>
      </c>
      <c r="C3837" s="853" t="s">
        <v>475</v>
      </c>
      <c r="D3837" s="853" t="s">
        <v>19</v>
      </c>
      <c r="E3837" s="854" t="s">
        <v>3435</v>
      </c>
      <c r="F3837" s="853">
        <v>10</v>
      </c>
      <c r="G3837" s="855">
        <v>43844</v>
      </c>
      <c r="H3837" s="611">
        <v>43850</v>
      </c>
      <c r="I3837" s="856">
        <v>10</v>
      </c>
    </row>
    <row r="3838" spans="1:9" ht="16.2" thickBot="1" x14ac:dyDescent="0.35">
      <c r="A3838" s="857">
        <v>511781</v>
      </c>
      <c r="B3838" s="858">
        <v>555189</v>
      </c>
      <c r="C3838" s="858" t="s">
        <v>475</v>
      </c>
      <c r="D3838" s="858" t="s">
        <v>11</v>
      </c>
      <c r="E3838" s="859" t="s">
        <v>3436</v>
      </c>
      <c r="F3838" s="858">
        <v>500</v>
      </c>
      <c r="G3838" s="860">
        <v>43843</v>
      </c>
      <c r="H3838" s="861">
        <v>43838</v>
      </c>
      <c r="I3838" s="862">
        <v>475</v>
      </c>
    </row>
    <row r="3839" spans="1:9" ht="15.6" x14ac:dyDescent="0.3">
      <c r="A3839" s="863" t="s">
        <v>3437</v>
      </c>
      <c r="B3839" s="534">
        <v>566881</v>
      </c>
      <c r="C3839" s="534" t="s">
        <v>475</v>
      </c>
      <c r="D3839" s="24" t="s">
        <v>13</v>
      </c>
      <c r="E3839" s="361" t="s">
        <v>3438</v>
      </c>
      <c r="F3839" s="312">
        <v>1741</v>
      </c>
      <c r="G3839" s="27">
        <v>43820</v>
      </c>
      <c r="H3839" s="611">
        <v>43858</v>
      </c>
      <c r="I3839" s="612">
        <v>1824</v>
      </c>
    </row>
    <row r="3840" spans="1:9" ht="15.6" x14ac:dyDescent="0.3">
      <c r="A3840" s="863" t="s">
        <v>3437</v>
      </c>
      <c r="B3840" s="534">
        <v>566881</v>
      </c>
      <c r="C3840" s="534" t="s">
        <v>475</v>
      </c>
      <c r="D3840" s="24" t="s">
        <v>13</v>
      </c>
      <c r="E3840" s="361" t="s">
        <v>3439</v>
      </c>
      <c r="F3840" s="312">
        <v>1618</v>
      </c>
      <c r="G3840" s="27">
        <v>43825</v>
      </c>
      <c r="H3840" s="611">
        <v>43852</v>
      </c>
      <c r="I3840" s="612">
        <v>1697</v>
      </c>
    </row>
    <row r="3841" spans="1:9" ht="15.6" x14ac:dyDescent="0.3">
      <c r="A3841" s="863" t="s">
        <v>3437</v>
      </c>
      <c r="B3841" s="534">
        <v>566881</v>
      </c>
      <c r="C3841" s="534" t="s">
        <v>475</v>
      </c>
      <c r="D3841" s="24" t="s">
        <v>13</v>
      </c>
      <c r="E3841" s="361" t="s">
        <v>3440</v>
      </c>
      <c r="F3841" s="312">
        <v>1167</v>
      </c>
      <c r="G3841" s="27">
        <v>43825</v>
      </c>
      <c r="H3841" s="611">
        <v>43853</v>
      </c>
      <c r="I3841" s="612">
        <v>1222</v>
      </c>
    </row>
    <row r="3842" spans="1:9" ht="15.6" x14ac:dyDescent="0.3">
      <c r="A3842" s="863" t="s">
        <v>3437</v>
      </c>
      <c r="B3842" s="534">
        <v>566881</v>
      </c>
      <c r="C3842" s="534" t="s">
        <v>475</v>
      </c>
      <c r="D3842" s="24" t="s">
        <v>481</v>
      </c>
      <c r="E3842" s="361" t="s">
        <v>3441</v>
      </c>
      <c r="F3842" s="312">
        <v>522</v>
      </c>
      <c r="G3842" s="27">
        <v>43825</v>
      </c>
      <c r="H3842" s="611">
        <v>43852</v>
      </c>
      <c r="I3842" s="612">
        <v>544</v>
      </c>
    </row>
    <row r="3843" spans="1:9" ht="15.6" x14ac:dyDescent="0.3">
      <c r="A3843" s="864">
        <v>511666</v>
      </c>
      <c r="B3843" s="24">
        <v>548985</v>
      </c>
      <c r="C3843" s="24" t="s">
        <v>503</v>
      </c>
      <c r="D3843" s="24" t="s">
        <v>481</v>
      </c>
      <c r="E3843" s="25" t="s">
        <v>3442</v>
      </c>
      <c r="F3843" s="24">
        <v>149</v>
      </c>
      <c r="G3843" s="27">
        <v>43825</v>
      </c>
      <c r="H3843" s="673">
        <v>43819</v>
      </c>
      <c r="I3843" s="674">
        <v>151</v>
      </c>
    </row>
    <row r="3844" spans="1:9" ht="15.6" x14ac:dyDescent="0.3">
      <c r="A3844" s="864">
        <v>511666</v>
      </c>
      <c r="B3844" s="24">
        <v>548985</v>
      </c>
      <c r="C3844" s="24" t="s">
        <v>503</v>
      </c>
      <c r="D3844" s="24" t="s">
        <v>481</v>
      </c>
      <c r="E3844" s="25" t="s">
        <v>3443</v>
      </c>
      <c r="F3844" s="24">
        <v>155</v>
      </c>
      <c r="G3844" s="27"/>
      <c r="H3844" s="673">
        <v>43852</v>
      </c>
      <c r="I3844" s="674">
        <v>158</v>
      </c>
    </row>
    <row r="3845" spans="1:9" ht="15.6" x14ac:dyDescent="0.3">
      <c r="A3845" s="864">
        <v>511666</v>
      </c>
      <c r="B3845" s="24">
        <v>548985</v>
      </c>
      <c r="C3845" s="24" t="s">
        <v>503</v>
      </c>
      <c r="D3845" s="24" t="s">
        <v>13</v>
      </c>
      <c r="E3845" s="25" t="s">
        <v>3444</v>
      </c>
      <c r="F3845" s="24">
        <v>736</v>
      </c>
      <c r="G3845" s="27">
        <v>43820</v>
      </c>
      <c r="H3845" s="673">
        <v>43816</v>
      </c>
      <c r="I3845" s="674">
        <v>764</v>
      </c>
    </row>
    <row r="3846" spans="1:9" ht="15.6" x14ac:dyDescent="0.3">
      <c r="A3846" s="864">
        <v>511666</v>
      </c>
      <c r="B3846" s="24">
        <v>548985</v>
      </c>
      <c r="C3846" s="24" t="s">
        <v>503</v>
      </c>
      <c r="D3846" s="24" t="s">
        <v>13</v>
      </c>
      <c r="E3846" s="25" t="s">
        <v>3445</v>
      </c>
      <c r="F3846" s="24">
        <v>745</v>
      </c>
      <c r="G3846" s="27"/>
      <c r="H3846" s="673">
        <v>43858</v>
      </c>
      <c r="I3846" s="674">
        <v>725</v>
      </c>
    </row>
    <row r="3847" spans="1:9" ht="15.6" x14ac:dyDescent="0.3">
      <c r="A3847" s="864">
        <v>511666</v>
      </c>
      <c r="B3847" s="24">
        <v>548985</v>
      </c>
      <c r="C3847" s="24" t="s">
        <v>503</v>
      </c>
      <c r="D3847" s="24" t="s">
        <v>13</v>
      </c>
      <c r="E3847" s="25" t="s">
        <v>3446</v>
      </c>
      <c r="F3847" s="24">
        <v>364</v>
      </c>
      <c r="G3847" s="27">
        <v>43825</v>
      </c>
      <c r="H3847" s="673">
        <v>43819</v>
      </c>
      <c r="I3847" s="674">
        <v>377</v>
      </c>
    </row>
    <row r="3848" spans="1:9" ht="15.6" x14ac:dyDescent="0.3">
      <c r="A3848" s="864">
        <v>511666</v>
      </c>
      <c r="B3848" s="24">
        <v>548985</v>
      </c>
      <c r="C3848" s="24" t="s">
        <v>503</v>
      </c>
      <c r="D3848" s="24" t="s">
        <v>13</v>
      </c>
      <c r="E3848" s="25" t="s">
        <v>3447</v>
      </c>
      <c r="F3848" s="24">
        <v>1161</v>
      </c>
      <c r="G3848" s="27"/>
      <c r="H3848" s="673">
        <v>43852</v>
      </c>
      <c r="I3848" s="674">
        <v>1215</v>
      </c>
    </row>
    <row r="3849" spans="1:9" ht="15.6" x14ac:dyDescent="0.3">
      <c r="A3849" s="864">
        <v>511666</v>
      </c>
      <c r="B3849" s="24">
        <v>548985</v>
      </c>
      <c r="C3849" s="24" t="s">
        <v>503</v>
      </c>
      <c r="D3849" s="24" t="s">
        <v>13</v>
      </c>
      <c r="E3849" s="25" t="s">
        <v>3448</v>
      </c>
      <c r="F3849" s="24">
        <v>798</v>
      </c>
      <c r="G3849" s="27">
        <v>43825</v>
      </c>
      <c r="H3849" s="673">
        <v>43819</v>
      </c>
      <c r="I3849" s="674">
        <v>827</v>
      </c>
    </row>
    <row r="3850" spans="1:9" ht="15.6" x14ac:dyDescent="0.3">
      <c r="A3850" s="864">
        <v>511666</v>
      </c>
      <c r="B3850" s="24">
        <v>548985</v>
      </c>
      <c r="C3850" s="24" t="s">
        <v>503</v>
      </c>
      <c r="D3850" s="24" t="s">
        <v>13</v>
      </c>
      <c r="E3850" s="25" t="s">
        <v>3449</v>
      </c>
      <c r="F3850" s="24">
        <v>812</v>
      </c>
      <c r="G3850" s="27"/>
      <c r="H3850" s="673">
        <v>43853</v>
      </c>
      <c r="I3850" s="674">
        <v>850</v>
      </c>
    </row>
    <row r="3851" spans="1:9" ht="15.6" x14ac:dyDescent="0.3">
      <c r="A3851" s="864">
        <v>511666</v>
      </c>
      <c r="B3851" s="24">
        <v>548985</v>
      </c>
      <c r="C3851" s="24" t="s">
        <v>503</v>
      </c>
      <c r="D3851" s="24" t="s">
        <v>481</v>
      </c>
      <c r="E3851" s="25" t="s">
        <v>3450</v>
      </c>
      <c r="F3851" s="24">
        <v>817</v>
      </c>
      <c r="G3851" s="27">
        <v>43825</v>
      </c>
      <c r="H3851" s="673">
        <v>43852</v>
      </c>
      <c r="I3851" s="674">
        <v>844</v>
      </c>
    </row>
    <row r="3852" spans="1:9" ht="15.6" x14ac:dyDescent="0.3">
      <c r="A3852" s="864">
        <v>511666</v>
      </c>
      <c r="B3852" s="24">
        <v>548985</v>
      </c>
      <c r="C3852" s="24" t="s">
        <v>503</v>
      </c>
      <c r="D3852" s="24" t="s">
        <v>13</v>
      </c>
      <c r="E3852" s="25" t="s">
        <v>3451</v>
      </c>
      <c r="F3852" s="24">
        <v>519</v>
      </c>
      <c r="G3852" s="27">
        <v>43820</v>
      </c>
      <c r="H3852" s="673">
        <v>43816</v>
      </c>
      <c r="I3852" s="674">
        <v>539</v>
      </c>
    </row>
    <row r="3853" spans="1:9" ht="15.6" x14ac:dyDescent="0.3">
      <c r="A3853" s="864">
        <v>511666</v>
      </c>
      <c r="B3853" s="24">
        <v>548985</v>
      </c>
      <c r="C3853" s="24" t="s">
        <v>503</v>
      </c>
      <c r="D3853" s="24" t="s">
        <v>13</v>
      </c>
      <c r="E3853" s="25" t="s">
        <v>3452</v>
      </c>
      <c r="F3853" s="24">
        <v>560</v>
      </c>
      <c r="G3853" s="27"/>
      <c r="H3853" s="673">
        <v>43858</v>
      </c>
      <c r="I3853" s="674">
        <v>582</v>
      </c>
    </row>
    <row r="3854" spans="1:9" ht="15.6" x14ac:dyDescent="0.3">
      <c r="A3854" s="864">
        <v>511666</v>
      </c>
      <c r="B3854" s="24">
        <v>548985</v>
      </c>
      <c r="C3854" s="24" t="s">
        <v>503</v>
      </c>
      <c r="D3854" s="24" t="s">
        <v>13</v>
      </c>
      <c r="E3854" s="361" t="s">
        <v>3453</v>
      </c>
      <c r="F3854" s="312">
        <v>426</v>
      </c>
      <c r="G3854" s="27">
        <v>43848</v>
      </c>
      <c r="H3854" s="673">
        <v>43844</v>
      </c>
      <c r="I3854" s="674">
        <v>442</v>
      </c>
    </row>
    <row r="3855" spans="1:9" ht="15.6" x14ac:dyDescent="0.3">
      <c r="A3855" s="864">
        <v>511666</v>
      </c>
      <c r="B3855" s="24">
        <v>548985</v>
      </c>
      <c r="C3855" s="24" t="s">
        <v>503</v>
      </c>
      <c r="D3855" s="24" t="s">
        <v>13</v>
      </c>
      <c r="E3855" s="361" t="s">
        <v>3454</v>
      </c>
      <c r="F3855" s="312">
        <v>305</v>
      </c>
      <c r="G3855" s="27">
        <v>43848</v>
      </c>
      <c r="H3855" s="673">
        <v>43844</v>
      </c>
      <c r="I3855" s="674">
        <v>318</v>
      </c>
    </row>
    <row r="3856" spans="1:9" ht="15.6" x14ac:dyDescent="0.3">
      <c r="A3856" s="750">
        <v>511666</v>
      </c>
      <c r="B3856" s="56">
        <v>548985</v>
      </c>
      <c r="C3856" s="56" t="s">
        <v>503</v>
      </c>
      <c r="D3856" s="56" t="s">
        <v>13</v>
      </c>
      <c r="E3856" s="470" t="s">
        <v>3455</v>
      </c>
      <c r="F3856" s="415">
        <v>124</v>
      </c>
      <c r="G3856" s="401">
        <v>43876</v>
      </c>
      <c r="H3856" s="673">
        <v>43872</v>
      </c>
      <c r="I3856" s="674">
        <v>126</v>
      </c>
    </row>
    <row r="3857" spans="1:9" ht="15.6" x14ac:dyDescent="0.3">
      <c r="A3857" s="864">
        <v>511666</v>
      </c>
      <c r="B3857" s="24">
        <v>548985</v>
      </c>
      <c r="C3857" s="24" t="s">
        <v>503</v>
      </c>
      <c r="D3857" s="24" t="s">
        <v>306</v>
      </c>
      <c r="E3857" s="361">
        <v>1554814</v>
      </c>
      <c r="F3857" s="312">
        <v>20</v>
      </c>
      <c r="G3857" s="27">
        <v>43843</v>
      </c>
      <c r="H3857" s="673">
        <v>43837</v>
      </c>
      <c r="I3857" s="674">
        <v>20</v>
      </c>
    </row>
    <row r="3858" spans="1:9" ht="15.6" x14ac:dyDescent="0.3">
      <c r="A3858" s="864">
        <v>511666</v>
      </c>
      <c r="B3858" s="24">
        <v>550123</v>
      </c>
      <c r="C3858" s="24" t="s">
        <v>475</v>
      </c>
      <c r="D3858" s="24" t="s">
        <v>481</v>
      </c>
      <c r="E3858" s="88" t="s">
        <v>3456</v>
      </c>
      <c r="F3858" s="24">
        <v>653</v>
      </c>
      <c r="G3858" s="27">
        <v>43825</v>
      </c>
      <c r="H3858" s="673">
        <v>43819</v>
      </c>
      <c r="I3858" s="674">
        <v>673</v>
      </c>
    </row>
    <row r="3859" spans="1:9" ht="15.6" x14ac:dyDescent="0.3">
      <c r="A3859" s="864">
        <v>511666</v>
      </c>
      <c r="B3859" s="24">
        <v>550123</v>
      </c>
      <c r="C3859" s="24" t="s">
        <v>475</v>
      </c>
      <c r="D3859" s="24" t="s">
        <v>481</v>
      </c>
      <c r="E3859" s="25" t="s">
        <v>3457</v>
      </c>
      <c r="F3859" s="24">
        <v>354</v>
      </c>
      <c r="G3859" s="27">
        <v>43825</v>
      </c>
      <c r="H3859" s="673">
        <v>43819</v>
      </c>
      <c r="I3859" s="674">
        <v>370</v>
      </c>
    </row>
    <row r="3860" spans="1:9" ht="15.6" x14ac:dyDescent="0.3">
      <c r="A3860" s="864">
        <v>511666</v>
      </c>
      <c r="B3860" s="24">
        <v>550123</v>
      </c>
      <c r="C3860" s="24" t="s">
        <v>475</v>
      </c>
      <c r="D3860" s="24" t="s">
        <v>481</v>
      </c>
      <c r="E3860" s="25" t="s">
        <v>3458</v>
      </c>
      <c r="F3860" s="24">
        <v>2279</v>
      </c>
      <c r="G3860" s="27"/>
      <c r="H3860" s="673">
        <v>43852</v>
      </c>
      <c r="I3860" s="674">
        <v>2389</v>
      </c>
    </row>
    <row r="3861" spans="1:9" ht="15.6" x14ac:dyDescent="0.3">
      <c r="A3861" s="864">
        <v>511666</v>
      </c>
      <c r="B3861" s="24">
        <v>550123</v>
      </c>
      <c r="C3861" s="24" t="s">
        <v>475</v>
      </c>
      <c r="D3861" s="24" t="s">
        <v>13</v>
      </c>
      <c r="E3861" s="25" t="s">
        <v>3459</v>
      </c>
      <c r="F3861" s="24">
        <v>5211</v>
      </c>
      <c r="G3861" s="27">
        <v>43820</v>
      </c>
      <c r="H3861" s="633">
        <v>43816</v>
      </c>
      <c r="I3861" s="674">
        <v>5461</v>
      </c>
    </row>
    <row r="3862" spans="1:9" ht="15.6" x14ac:dyDescent="0.3">
      <c r="A3862" s="864">
        <v>511666</v>
      </c>
      <c r="B3862" s="24">
        <v>550123</v>
      </c>
      <c r="C3862" s="24" t="s">
        <v>475</v>
      </c>
      <c r="D3862" s="24" t="s">
        <v>13</v>
      </c>
      <c r="E3862" s="25" t="s">
        <v>3460</v>
      </c>
      <c r="F3862" s="24">
        <v>5917</v>
      </c>
      <c r="G3862" s="27">
        <v>43820</v>
      </c>
      <c r="H3862" s="673">
        <v>43816</v>
      </c>
      <c r="I3862" s="674">
        <v>6198</v>
      </c>
    </row>
    <row r="3863" spans="1:9" ht="15.6" x14ac:dyDescent="0.3">
      <c r="A3863" s="864">
        <v>511666</v>
      </c>
      <c r="B3863" s="24">
        <v>550123</v>
      </c>
      <c r="C3863" s="24" t="s">
        <v>475</v>
      </c>
      <c r="D3863" s="24" t="s">
        <v>13</v>
      </c>
      <c r="E3863" s="25" t="s">
        <v>3461</v>
      </c>
      <c r="F3863" s="24">
        <v>1680</v>
      </c>
      <c r="G3863" s="27">
        <v>43825</v>
      </c>
      <c r="H3863" s="673">
        <v>43819</v>
      </c>
      <c r="I3863" s="674">
        <v>1764</v>
      </c>
    </row>
    <row r="3864" spans="1:9" ht="15.6" x14ac:dyDescent="0.3">
      <c r="A3864" s="864">
        <v>511666</v>
      </c>
      <c r="B3864" s="24">
        <v>550123</v>
      </c>
      <c r="C3864" s="24" t="s">
        <v>475</v>
      </c>
      <c r="D3864" s="24" t="s">
        <v>13</v>
      </c>
      <c r="E3864" s="25" t="s">
        <v>3462</v>
      </c>
      <c r="F3864" s="24">
        <v>4144</v>
      </c>
      <c r="G3864" s="27"/>
      <c r="H3864" s="673">
        <v>43852</v>
      </c>
      <c r="I3864" s="674">
        <v>4348</v>
      </c>
    </row>
    <row r="3865" spans="1:9" ht="15.6" x14ac:dyDescent="0.3">
      <c r="A3865" s="864">
        <v>511666</v>
      </c>
      <c r="B3865" s="24">
        <v>550123</v>
      </c>
      <c r="C3865" s="24" t="s">
        <v>475</v>
      </c>
      <c r="D3865" s="24" t="s">
        <v>13</v>
      </c>
      <c r="E3865" s="25" t="s">
        <v>3463</v>
      </c>
      <c r="F3865" s="24">
        <v>2876</v>
      </c>
      <c r="G3865" s="27">
        <v>43825</v>
      </c>
      <c r="H3865" s="673">
        <v>43819</v>
      </c>
      <c r="I3865" s="674">
        <v>3011</v>
      </c>
    </row>
    <row r="3866" spans="1:9" ht="15.6" x14ac:dyDescent="0.3">
      <c r="A3866" s="864">
        <v>511666</v>
      </c>
      <c r="B3866" s="24">
        <v>550123</v>
      </c>
      <c r="C3866" s="24" t="s">
        <v>475</v>
      </c>
      <c r="D3866" s="24" t="s">
        <v>13</v>
      </c>
      <c r="E3866" s="25" t="s">
        <v>3464</v>
      </c>
      <c r="F3866" s="24">
        <v>1190</v>
      </c>
      <c r="G3866" s="27"/>
      <c r="H3866" s="673">
        <v>43851</v>
      </c>
      <c r="I3866" s="674">
        <v>1249</v>
      </c>
    </row>
    <row r="3867" spans="1:9" ht="15.6" x14ac:dyDescent="0.3">
      <c r="A3867" s="864">
        <v>511666</v>
      </c>
      <c r="B3867" s="24">
        <v>550123</v>
      </c>
      <c r="C3867" s="24" t="s">
        <v>475</v>
      </c>
      <c r="D3867" s="24" t="s">
        <v>13</v>
      </c>
      <c r="E3867" s="361" t="s">
        <v>3465</v>
      </c>
      <c r="F3867" s="312">
        <v>1971</v>
      </c>
      <c r="G3867" s="27">
        <v>43848</v>
      </c>
      <c r="H3867" s="673">
        <v>43844</v>
      </c>
      <c r="I3867" s="674">
        <v>2068</v>
      </c>
    </row>
    <row r="3868" spans="1:9" ht="15.6" x14ac:dyDescent="0.3">
      <c r="A3868" s="864">
        <v>511666</v>
      </c>
      <c r="B3868" s="24">
        <v>550123</v>
      </c>
      <c r="C3868" s="24" t="s">
        <v>475</v>
      </c>
      <c r="D3868" s="24" t="s">
        <v>481</v>
      </c>
      <c r="E3868" s="361" t="s">
        <v>3466</v>
      </c>
      <c r="F3868" s="312">
        <v>150</v>
      </c>
      <c r="G3868" s="27">
        <v>43853</v>
      </c>
      <c r="H3868" s="673">
        <v>43847</v>
      </c>
      <c r="I3868" s="674">
        <v>157</v>
      </c>
    </row>
    <row r="3869" spans="1:9" ht="15.6" x14ac:dyDescent="0.3">
      <c r="A3869" s="750">
        <v>511666</v>
      </c>
      <c r="B3869" s="56">
        <v>550123</v>
      </c>
      <c r="C3869" s="56" t="s">
        <v>475</v>
      </c>
      <c r="D3869" s="56" t="s">
        <v>13</v>
      </c>
      <c r="E3869" s="470" t="s">
        <v>3467</v>
      </c>
      <c r="F3869" s="415">
        <v>678</v>
      </c>
      <c r="G3869" s="401">
        <v>43876</v>
      </c>
      <c r="H3869" s="673">
        <v>43872</v>
      </c>
      <c r="I3869" s="674">
        <v>674</v>
      </c>
    </row>
    <row r="3870" spans="1:9" ht="15.6" x14ac:dyDescent="0.3">
      <c r="A3870" s="750">
        <v>511666</v>
      </c>
      <c r="B3870" s="56">
        <v>550123</v>
      </c>
      <c r="C3870" s="56" t="s">
        <v>475</v>
      </c>
      <c r="D3870" s="56" t="s">
        <v>481</v>
      </c>
      <c r="E3870" s="470" t="s">
        <v>3468</v>
      </c>
      <c r="F3870" s="415">
        <v>84</v>
      </c>
      <c r="G3870" s="401">
        <v>43881</v>
      </c>
      <c r="H3870" s="673">
        <v>43875</v>
      </c>
      <c r="I3870" s="674">
        <v>87</v>
      </c>
    </row>
    <row r="3871" spans="1:9" ht="15.6" x14ac:dyDescent="0.3">
      <c r="A3871" s="750">
        <v>511666</v>
      </c>
      <c r="B3871" s="56">
        <v>550123</v>
      </c>
      <c r="C3871" s="56" t="s">
        <v>475</v>
      </c>
      <c r="D3871" s="56" t="s">
        <v>13</v>
      </c>
      <c r="E3871" s="470" t="s">
        <v>3469</v>
      </c>
      <c r="F3871" s="415">
        <v>2682</v>
      </c>
      <c r="G3871" s="401">
        <v>43876</v>
      </c>
      <c r="H3871" s="673">
        <v>43872</v>
      </c>
      <c r="I3871" s="674">
        <v>2680</v>
      </c>
    </row>
    <row r="3872" spans="1:9" ht="15.6" x14ac:dyDescent="0.3">
      <c r="A3872" s="864">
        <v>511666</v>
      </c>
      <c r="B3872" s="24">
        <v>550123</v>
      </c>
      <c r="C3872" s="24" t="s">
        <v>475</v>
      </c>
      <c r="D3872" s="24" t="s">
        <v>13</v>
      </c>
      <c r="E3872" s="361" t="s">
        <v>3470</v>
      </c>
      <c r="F3872" s="312">
        <v>2716</v>
      </c>
      <c r="G3872" s="27">
        <v>43855</v>
      </c>
      <c r="H3872" s="673">
        <v>43851</v>
      </c>
      <c r="I3872" s="674">
        <v>2824</v>
      </c>
    </row>
    <row r="3873" spans="1:9" ht="15.6" x14ac:dyDescent="0.3">
      <c r="A3873" s="864">
        <v>511666</v>
      </c>
      <c r="B3873" s="24">
        <v>550123</v>
      </c>
      <c r="C3873" s="24" t="s">
        <v>475</v>
      </c>
      <c r="D3873" s="24" t="s">
        <v>13</v>
      </c>
      <c r="E3873" s="361" t="s">
        <v>3471</v>
      </c>
      <c r="F3873" s="312">
        <v>2686</v>
      </c>
      <c r="G3873" s="27">
        <v>43855</v>
      </c>
      <c r="H3873" s="673">
        <v>43853</v>
      </c>
      <c r="I3873" s="674">
        <v>2800</v>
      </c>
    </row>
    <row r="3874" spans="1:9" ht="15.6" x14ac:dyDescent="0.3">
      <c r="A3874" s="864">
        <v>511666</v>
      </c>
      <c r="B3874" s="24">
        <v>550123</v>
      </c>
      <c r="C3874" s="24" t="s">
        <v>475</v>
      </c>
      <c r="D3874" s="24" t="s">
        <v>481</v>
      </c>
      <c r="E3874" s="361" t="s">
        <v>3472</v>
      </c>
      <c r="F3874" s="312">
        <v>398</v>
      </c>
      <c r="G3874" s="27">
        <v>43860</v>
      </c>
      <c r="H3874" s="673">
        <v>43854</v>
      </c>
      <c r="I3874" s="674">
        <v>411</v>
      </c>
    </row>
    <row r="3875" spans="1:9" ht="15.6" x14ac:dyDescent="0.3">
      <c r="A3875" s="864">
        <v>511666</v>
      </c>
      <c r="B3875" s="24">
        <v>550123</v>
      </c>
      <c r="C3875" s="24" t="s">
        <v>475</v>
      </c>
      <c r="D3875" s="24" t="s">
        <v>13</v>
      </c>
      <c r="E3875" s="361" t="s">
        <v>3473</v>
      </c>
      <c r="F3875" s="312">
        <v>7049</v>
      </c>
      <c r="G3875" s="27">
        <v>43848</v>
      </c>
      <c r="H3875" s="673">
        <v>43844</v>
      </c>
      <c r="I3875" s="674">
        <v>7398</v>
      </c>
    </row>
    <row r="3876" spans="1:9" ht="15.6" x14ac:dyDescent="0.3">
      <c r="A3876" s="864">
        <v>511666</v>
      </c>
      <c r="B3876" s="24">
        <v>550123</v>
      </c>
      <c r="C3876" s="24" t="s">
        <v>475</v>
      </c>
      <c r="D3876" s="24" t="s">
        <v>481</v>
      </c>
      <c r="E3876" s="361" t="s">
        <v>3474</v>
      </c>
      <c r="F3876" s="312">
        <v>82</v>
      </c>
      <c r="G3876" s="27">
        <v>43853</v>
      </c>
      <c r="H3876" s="673">
        <v>43847</v>
      </c>
      <c r="I3876" s="674">
        <v>85</v>
      </c>
    </row>
    <row r="3877" spans="1:9" ht="15.6" x14ac:dyDescent="0.3">
      <c r="A3877" s="864">
        <v>511666</v>
      </c>
      <c r="B3877" s="24">
        <v>550123</v>
      </c>
      <c r="C3877" s="24" t="s">
        <v>475</v>
      </c>
      <c r="D3877" s="24" t="s">
        <v>481</v>
      </c>
      <c r="E3877" s="361" t="s">
        <v>3475</v>
      </c>
      <c r="F3877" s="312">
        <v>278</v>
      </c>
      <c r="G3877" s="27">
        <v>43860</v>
      </c>
      <c r="H3877" s="673">
        <v>43858</v>
      </c>
      <c r="I3877" s="674">
        <v>286</v>
      </c>
    </row>
    <row r="3878" spans="1:9" ht="15.6" x14ac:dyDescent="0.3">
      <c r="A3878" s="864">
        <v>511666</v>
      </c>
      <c r="B3878" s="24">
        <v>550123</v>
      </c>
      <c r="C3878" s="24" t="s">
        <v>475</v>
      </c>
      <c r="D3878" s="24" t="s">
        <v>306</v>
      </c>
      <c r="E3878" s="25">
        <v>1554160</v>
      </c>
      <c r="F3878" s="24">
        <v>130</v>
      </c>
      <c r="G3878" s="27">
        <v>43843</v>
      </c>
      <c r="H3878" s="673">
        <v>43837</v>
      </c>
      <c r="I3878" s="674">
        <v>130</v>
      </c>
    </row>
    <row r="3879" spans="1:9" ht="15.6" x14ac:dyDescent="0.3">
      <c r="A3879" s="864">
        <v>511666</v>
      </c>
      <c r="B3879" s="24">
        <v>550123</v>
      </c>
      <c r="C3879" s="24" t="s">
        <v>475</v>
      </c>
      <c r="D3879" s="24" t="s">
        <v>306</v>
      </c>
      <c r="E3879" s="323">
        <v>1554210</v>
      </c>
      <c r="F3879" s="358">
        <v>1296</v>
      </c>
      <c r="G3879" s="27">
        <v>43822</v>
      </c>
      <c r="H3879" s="673">
        <v>43816</v>
      </c>
      <c r="I3879" s="674">
        <v>1296</v>
      </c>
    </row>
    <row r="3880" spans="1:9" ht="15.6" x14ac:dyDescent="0.3">
      <c r="A3880" s="750">
        <v>511666</v>
      </c>
      <c r="B3880" s="56">
        <v>550123</v>
      </c>
      <c r="C3880" s="56" t="s">
        <v>475</v>
      </c>
      <c r="D3880" s="56" t="s">
        <v>306</v>
      </c>
      <c r="E3880" s="470">
        <v>1555719</v>
      </c>
      <c r="F3880" s="415">
        <v>20</v>
      </c>
      <c r="G3880" s="401">
        <v>43878</v>
      </c>
      <c r="H3880" s="673">
        <v>43878</v>
      </c>
      <c r="I3880" s="674">
        <v>20</v>
      </c>
    </row>
    <row r="3881" spans="1:9" ht="15.6" x14ac:dyDescent="0.3">
      <c r="A3881" s="864">
        <v>511666</v>
      </c>
      <c r="B3881" s="24">
        <v>550123</v>
      </c>
      <c r="C3881" s="24" t="s">
        <v>475</v>
      </c>
      <c r="D3881" s="24" t="s">
        <v>19</v>
      </c>
      <c r="E3881" s="323" t="s">
        <v>3476</v>
      </c>
      <c r="F3881" s="358">
        <v>278</v>
      </c>
      <c r="G3881" s="27">
        <v>43822</v>
      </c>
      <c r="H3881" s="673">
        <v>43816</v>
      </c>
      <c r="I3881" s="674">
        <v>278</v>
      </c>
    </row>
    <row r="3882" spans="1:9" ht="15.6" x14ac:dyDescent="0.3">
      <c r="A3882" s="865">
        <v>511666</v>
      </c>
      <c r="B3882" s="330">
        <v>550123</v>
      </c>
      <c r="C3882" s="330" t="s">
        <v>475</v>
      </c>
      <c r="D3882" s="330" t="s">
        <v>19</v>
      </c>
      <c r="E3882" s="819" t="s">
        <v>3477</v>
      </c>
      <c r="F3882" s="438">
        <v>400</v>
      </c>
      <c r="G3882" s="328">
        <v>43823</v>
      </c>
      <c r="H3882" s="685">
        <v>43820</v>
      </c>
      <c r="I3882" s="686">
        <v>400</v>
      </c>
    </row>
    <row r="3883" spans="1:9" ht="15.6" x14ac:dyDescent="0.3">
      <c r="A3883" s="864">
        <v>511666</v>
      </c>
      <c r="B3883" s="24">
        <v>550123</v>
      </c>
      <c r="C3883" s="24" t="s">
        <v>475</v>
      </c>
      <c r="D3883" s="24" t="s">
        <v>19</v>
      </c>
      <c r="E3883" s="323" t="s">
        <v>3478</v>
      </c>
      <c r="F3883" s="358">
        <v>40</v>
      </c>
      <c r="G3883" s="27">
        <v>43823</v>
      </c>
      <c r="H3883" s="673">
        <v>43816</v>
      </c>
      <c r="I3883" s="674">
        <v>40</v>
      </c>
    </row>
    <row r="3884" spans="1:9" ht="16.2" thickBot="1" x14ac:dyDescent="0.35">
      <c r="A3884" s="866">
        <v>511666</v>
      </c>
      <c r="B3884" s="9">
        <v>550123</v>
      </c>
      <c r="C3884" s="9" t="s">
        <v>475</v>
      </c>
      <c r="D3884" s="9" t="s">
        <v>19</v>
      </c>
      <c r="E3884" s="307">
        <v>1554223</v>
      </c>
      <c r="F3884" s="322">
        <v>416</v>
      </c>
      <c r="G3884" s="21">
        <v>43818</v>
      </c>
      <c r="H3884" s="675">
        <v>43809</v>
      </c>
      <c r="I3884" s="676">
        <v>416</v>
      </c>
    </row>
    <row r="3885" spans="1:9" ht="16.2" thickBot="1" x14ac:dyDescent="0.35">
      <c r="A3885" s="867">
        <v>522346</v>
      </c>
      <c r="B3885" s="24">
        <v>554740</v>
      </c>
      <c r="C3885" s="24" t="s">
        <v>475</v>
      </c>
      <c r="D3885" s="24" t="s">
        <v>481</v>
      </c>
      <c r="E3885" s="25" t="s">
        <v>3479</v>
      </c>
      <c r="F3885" s="24">
        <v>619</v>
      </c>
      <c r="G3885" s="27">
        <v>43825</v>
      </c>
      <c r="H3885" s="673">
        <v>43819</v>
      </c>
      <c r="I3885" s="674">
        <v>644</v>
      </c>
    </row>
    <row r="3886" spans="1:9" ht="15.6" x14ac:dyDescent="0.3">
      <c r="A3886" s="867">
        <v>522346</v>
      </c>
      <c r="B3886" s="24">
        <v>554740</v>
      </c>
      <c r="C3886" s="24" t="s">
        <v>475</v>
      </c>
      <c r="D3886" s="24" t="s">
        <v>481</v>
      </c>
      <c r="E3886" s="25" t="s">
        <v>3480</v>
      </c>
      <c r="F3886" s="24">
        <v>204</v>
      </c>
      <c r="G3886" s="803">
        <v>43853</v>
      </c>
      <c r="H3886" s="673">
        <v>43852</v>
      </c>
      <c r="I3886" s="674">
        <v>214</v>
      </c>
    </row>
    <row r="3887" spans="1:9" ht="15.6" x14ac:dyDescent="0.3">
      <c r="A3887" s="868">
        <v>522346</v>
      </c>
      <c r="B3887" s="24">
        <v>554740</v>
      </c>
      <c r="C3887" s="24" t="s">
        <v>475</v>
      </c>
      <c r="D3887" s="24" t="s">
        <v>481</v>
      </c>
      <c r="E3887" s="25" t="s">
        <v>3481</v>
      </c>
      <c r="F3887" s="24">
        <v>284</v>
      </c>
      <c r="G3887" s="27">
        <v>43825</v>
      </c>
      <c r="H3887" s="673">
        <v>43819</v>
      </c>
      <c r="I3887" s="674">
        <v>297</v>
      </c>
    </row>
    <row r="3888" spans="1:9" ht="15.6" x14ac:dyDescent="0.3">
      <c r="A3888" s="868">
        <v>522346</v>
      </c>
      <c r="B3888" s="24">
        <v>554740</v>
      </c>
      <c r="C3888" s="24" t="s">
        <v>475</v>
      </c>
      <c r="D3888" s="24" t="s">
        <v>481</v>
      </c>
      <c r="E3888" s="25" t="s">
        <v>3482</v>
      </c>
      <c r="F3888" s="24">
        <v>312</v>
      </c>
      <c r="G3888" s="803">
        <v>43853</v>
      </c>
      <c r="H3888" s="673">
        <v>43852</v>
      </c>
      <c r="I3888" s="674">
        <v>326</v>
      </c>
    </row>
    <row r="3889" spans="1:9" ht="15.6" x14ac:dyDescent="0.3">
      <c r="A3889" s="868">
        <v>522346</v>
      </c>
      <c r="B3889" s="24">
        <v>554740</v>
      </c>
      <c r="C3889" s="24" t="s">
        <v>475</v>
      </c>
      <c r="D3889" s="24" t="s">
        <v>13</v>
      </c>
      <c r="E3889" s="25" t="s">
        <v>3483</v>
      </c>
      <c r="F3889" s="24">
        <v>3811</v>
      </c>
      <c r="G3889" s="27">
        <v>43822</v>
      </c>
      <c r="H3889" s="673">
        <v>43816</v>
      </c>
      <c r="I3889" s="674">
        <v>3998</v>
      </c>
    </row>
    <row r="3890" spans="1:9" ht="15.6" x14ac:dyDescent="0.3">
      <c r="A3890" s="868">
        <v>522346</v>
      </c>
      <c r="B3890" s="24">
        <v>554740</v>
      </c>
      <c r="C3890" s="24" t="s">
        <v>475</v>
      </c>
      <c r="D3890" s="24" t="s">
        <v>13</v>
      </c>
      <c r="E3890" s="25" t="s">
        <v>3484</v>
      </c>
      <c r="F3890" s="24">
        <v>1288</v>
      </c>
      <c r="G3890" s="27">
        <v>43823</v>
      </c>
      <c r="H3890" s="673">
        <v>43819</v>
      </c>
      <c r="I3890" s="674">
        <v>1351</v>
      </c>
    </row>
    <row r="3891" spans="1:9" ht="15.6" x14ac:dyDescent="0.3">
      <c r="A3891" s="868">
        <v>522346</v>
      </c>
      <c r="B3891" s="24">
        <v>554740</v>
      </c>
      <c r="C3891" s="24" t="s">
        <v>475</v>
      </c>
      <c r="D3891" s="24" t="s">
        <v>13</v>
      </c>
      <c r="E3891" s="25" t="s">
        <v>3485</v>
      </c>
      <c r="F3891" s="24">
        <v>2461</v>
      </c>
      <c r="G3891" s="803">
        <v>43853</v>
      </c>
      <c r="H3891" s="673">
        <v>43852</v>
      </c>
      <c r="I3891" s="674">
        <v>2583</v>
      </c>
    </row>
    <row r="3892" spans="1:9" ht="15.6" x14ac:dyDescent="0.3">
      <c r="A3892" s="868">
        <v>522346</v>
      </c>
      <c r="B3892" s="24">
        <v>554740</v>
      </c>
      <c r="C3892" s="24" t="s">
        <v>475</v>
      </c>
      <c r="D3892" s="24" t="s">
        <v>13</v>
      </c>
      <c r="E3892" s="25" t="s">
        <v>3486</v>
      </c>
      <c r="F3892" s="24">
        <v>2634</v>
      </c>
      <c r="G3892" s="27">
        <v>43831</v>
      </c>
      <c r="H3892" s="673">
        <v>43853</v>
      </c>
      <c r="I3892" s="674">
        <v>2761</v>
      </c>
    </row>
    <row r="3893" spans="1:9" ht="15.6" x14ac:dyDescent="0.3">
      <c r="A3893" s="868">
        <v>522346</v>
      </c>
      <c r="B3893" s="24">
        <v>554740</v>
      </c>
      <c r="C3893" s="24" t="s">
        <v>475</v>
      </c>
      <c r="D3893" s="24" t="s">
        <v>481</v>
      </c>
      <c r="E3893" s="25" t="s">
        <v>3487</v>
      </c>
      <c r="F3893" s="24">
        <v>1115</v>
      </c>
      <c r="G3893" s="27">
        <v>43825</v>
      </c>
      <c r="H3893" s="673">
        <v>43852</v>
      </c>
      <c r="I3893" s="674">
        <v>1165</v>
      </c>
    </row>
    <row r="3894" spans="1:9" ht="15.6" x14ac:dyDescent="0.3">
      <c r="A3894" s="868">
        <v>522346</v>
      </c>
      <c r="B3894" s="24">
        <v>554740</v>
      </c>
      <c r="C3894" s="24" t="s">
        <v>475</v>
      </c>
      <c r="D3894" s="24" t="s">
        <v>13</v>
      </c>
      <c r="E3894" s="25" t="s">
        <v>3488</v>
      </c>
      <c r="F3894" s="24">
        <v>4464</v>
      </c>
      <c r="G3894" s="27">
        <v>43822</v>
      </c>
      <c r="H3894" s="633">
        <v>43816</v>
      </c>
      <c r="I3894" s="674">
        <v>4678</v>
      </c>
    </row>
    <row r="3895" spans="1:9" ht="15.6" x14ac:dyDescent="0.3">
      <c r="A3895" s="868">
        <v>522346</v>
      </c>
      <c r="B3895" s="24">
        <v>554740</v>
      </c>
      <c r="C3895" s="24" t="s">
        <v>475</v>
      </c>
      <c r="D3895" s="24" t="s">
        <v>13</v>
      </c>
      <c r="E3895" s="25" t="s">
        <v>3489</v>
      </c>
      <c r="F3895" s="24">
        <v>1940</v>
      </c>
      <c r="G3895" s="27">
        <v>43822</v>
      </c>
      <c r="H3895" s="633">
        <v>43816</v>
      </c>
      <c r="I3895" s="674">
        <v>1986</v>
      </c>
    </row>
    <row r="3896" spans="1:9" ht="15.6" x14ac:dyDescent="0.3">
      <c r="A3896" s="506">
        <v>522346</v>
      </c>
      <c r="B3896" s="56">
        <v>554740</v>
      </c>
      <c r="C3896" s="56" t="s">
        <v>475</v>
      </c>
      <c r="D3896" s="56" t="s">
        <v>13</v>
      </c>
      <c r="E3896" s="470" t="s">
        <v>3490</v>
      </c>
      <c r="F3896" s="415">
        <v>109</v>
      </c>
      <c r="G3896" s="401">
        <v>43878</v>
      </c>
      <c r="H3896" s="673">
        <v>43872</v>
      </c>
      <c r="I3896" s="674">
        <v>113</v>
      </c>
    </row>
    <row r="3897" spans="1:9" ht="15.6" x14ac:dyDescent="0.3">
      <c r="A3897" s="869">
        <v>522346</v>
      </c>
      <c r="B3897" s="24">
        <v>554740</v>
      </c>
      <c r="C3897" s="24" t="s">
        <v>475</v>
      </c>
      <c r="D3897" s="24" t="s">
        <v>481</v>
      </c>
      <c r="E3897" s="361" t="s">
        <v>3491</v>
      </c>
      <c r="F3897" s="312">
        <v>343</v>
      </c>
      <c r="G3897" s="27">
        <v>43853</v>
      </c>
      <c r="H3897" s="673">
        <v>43847</v>
      </c>
      <c r="I3897" s="674">
        <v>358</v>
      </c>
    </row>
    <row r="3898" spans="1:9" ht="15.6" x14ac:dyDescent="0.3">
      <c r="A3898" s="870">
        <v>522346</v>
      </c>
      <c r="B3898" s="330">
        <v>554740</v>
      </c>
      <c r="C3898" s="330" t="s">
        <v>475</v>
      </c>
      <c r="D3898" s="330" t="s">
        <v>13</v>
      </c>
      <c r="E3898" s="871" t="s">
        <v>3492</v>
      </c>
      <c r="F3898" s="762">
        <v>1403</v>
      </c>
      <c r="G3898" s="328">
        <v>43850</v>
      </c>
      <c r="H3898" s="685">
        <v>43886</v>
      </c>
      <c r="I3898" s="686">
        <v>1468</v>
      </c>
    </row>
    <row r="3899" spans="1:9" ht="15.6" x14ac:dyDescent="0.3">
      <c r="A3899" s="868">
        <v>522346</v>
      </c>
      <c r="B3899" s="24">
        <v>554740</v>
      </c>
      <c r="C3899" s="24" t="s">
        <v>475</v>
      </c>
      <c r="D3899" s="24" t="s">
        <v>13</v>
      </c>
      <c r="E3899" s="361" t="s">
        <v>3493</v>
      </c>
      <c r="F3899" s="312">
        <v>321</v>
      </c>
      <c r="G3899" s="27">
        <v>43850</v>
      </c>
      <c r="H3899" s="673">
        <v>43844</v>
      </c>
      <c r="I3899" s="674">
        <v>334</v>
      </c>
    </row>
    <row r="3900" spans="1:9" ht="15.6" x14ac:dyDescent="0.3">
      <c r="A3900" s="870">
        <v>522346</v>
      </c>
      <c r="B3900" s="330">
        <v>554740</v>
      </c>
      <c r="C3900" s="330" t="s">
        <v>475</v>
      </c>
      <c r="D3900" s="330" t="s">
        <v>13</v>
      </c>
      <c r="E3900" s="871" t="s">
        <v>3494</v>
      </c>
      <c r="F3900" s="762">
        <v>3726</v>
      </c>
      <c r="G3900" s="328">
        <v>43850</v>
      </c>
      <c r="H3900" s="685">
        <v>43886</v>
      </c>
      <c r="I3900" s="686">
        <v>3908</v>
      </c>
    </row>
    <row r="3901" spans="1:9" ht="15.6" x14ac:dyDescent="0.3">
      <c r="A3901" s="506">
        <v>522346</v>
      </c>
      <c r="B3901" s="56">
        <v>554740</v>
      </c>
      <c r="C3901" s="56" t="s">
        <v>475</v>
      </c>
      <c r="D3901" s="56" t="s">
        <v>13</v>
      </c>
      <c r="E3901" s="470" t="s">
        <v>3495</v>
      </c>
      <c r="F3901" s="415">
        <v>158</v>
      </c>
      <c r="G3901" s="401">
        <v>43878</v>
      </c>
      <c r="H3901" s="673">
        <v>43872</v>
      </c>
      <c r="I3901" s="674">
        <v>165</v>
      </c>
    </row>
    <row r="3902" spans="1:9" ht="15.6" x14ac:dyDescent="0.3">
      <c r="A3902" s="869">
        <v>522346</v>
      </c>
      <c r="B3902" s="24">
        <v>554740</v>
      </c>
      <c r="C3902" s="24" t="s">
        <v>475</v>
      </c>
      <c r="D3902" s="24" t="s">
        <v>481</v>
      </c>
      <c r="E3902" s="361" t="s">
        <v>3496</v>
      </c>
      <c r="F3902" s="312">
        <v>156</v>
      </c>
      <c r="G3902" s="27">
        <v>43853</v>
      </c>
      <c r="H3902" s="673">
        <v>43847</v>
      </c>
      <c r="I3902" s="674">
        <v>160</v>
      </c>
    </row>
    <row r="3903" spans="1:9" ht="15.6" x14ac:dyDescent="0.3">
      <c r="A3903" s="868">
        <v>522346</v>
      </c>
      <c r="B3903" s="24">
        <v>554740</v>
      </c>
      <c r="C3903" s="24" t="s">
        <v>475</v>
      </c>
      <c r="D3903" s="24" t="s">
        <v>306</v>
      </c>
      <c r="E3903" s="25">
        <v>1554161</v>
      </c>
      <c r="F3903" s="24">
        <v>60</v>
      </c>
      <c r="G3903" s="27">
        <v>43843</v>
      </c>
      <c r="H3903" s="673">
        <v>43837</v>
      </c>
      <c r="I3903" s="674">
        <v>60</v>
      </c>
    </row>
    <row r="3904" spans="1:9" ht="15.6" x14ac:dyDescent="0.3">
      <c r="A3904" s="868">
        <v>522346</v>
      </c>
      <c r="B3904" s="864">
        <v>566981</v>
      </c>
      <c r="C3904" s="864" t="s">
        <v>503</v>
      </c>
      <c r="D3904" s="24" t="s">
        <v>13</v>
      </c>
      <c r="E3904" s="323" t="s">
        <v>3497</v>
      </c>
      <c r="F3904" s="358">
        <v>630</v>
      </c>
      <c r="G3904" s="27">
        <v>43822</v>
      </c>
      <c r="H3904" s="673">
        <v>43816</v>
      </c>
      <c r="I3904" s="674">
        <v>652</v>
      </c>
    </row>
    <row r="3905" spans="1:9" ht="15.6" x14ac:dyDescent="0.3">
      <c r="A3905" s="868">
        <v>522346</v>
      </c>
      <c r="B3905" s="864">
        <v>566981</v>
      </c>
      <c r="C3905" s="864" t="s">
        <v>503</v>
      </c>
      <c r="D3905" s="24" t="s">
        <v>13</v>
      </c>
      <c r="E3905" s="323" t="s">
        <v>3498</v>
      </c>
      <c r="F3905" s="358">
        <v>596</v>
      </c>
      <c r="G3905" s="27">
        <v>43823</v>
      </c>
      <c r="H3905" s="673">
        <v>43819</v>
      </c>
      <c r="I3905" s="674">
        <v>616</v>
      </c>
    </row>
    <row r="3906" spans="1:9" ht="15.6" x14ac:dyDescent="0.3">
      <c r="A3906" s="868">
        <v>522346</v>
      </c>
      <c r="B3906" s="864">
        <v>566981</v>
      </c>
      <c r="C3906" s="864" t="s">
        <v>503</v>
      </c>
      <c r="D3906" s="24" t="s">
        <v>13</v>
      </c>
      <c r="E3906" s="323" t="s">
        <v>3499</v>
      </c>
      <c r="F3906" s="358">
        <v>765</v>
      </c>
      <c r="G3906" s="27">
        <v>43831</v>
      </c>
      <c r="H3906" s="673">
        <v>43853</v>
      </c>
      <c r="I3906" s="674">
        <v>793</v>
      </c>
    </row>
    <row r="3907" spans="1:9" ht="15.6" x14ac:dyDescent="0.3">
      <c r="A3907" s="868">
        <v>522346</v>
      </c>
      <c r="B3907" s="864">
        <v>566981</v>
      </c>
      <c r="C3907" s="864" t="s">
        <v>503</v>
      </c>
      <c r="D3907" s="24" t="s">
        <v>481</v>
      </c>
      <c r="E3907" s="323" t="s">
        <v>3500</v>
      </c>
      <c r="F3907" s="358">
        <v>155</v>
      </c>
      <c r="G3907" s="27">
        <v>43825</v>
      </c>
      <c r="H3907" s="673">
        <v>43819</v>
      </c>
      <c r="I3907" s="674">
        <v>159</v>
      </c>
    </row>
    <row r="3908" spans="1:9" ht="15.6" x14ac:dyDescent="0.3">
      <c r="A3908" s="868">
        <v>522346</v>
      </c>
      <c r="B3908" s="864">
        <v>566981</v>
      </c>
      <c r="C3908" s="864" t="s">
        <v>503</v>
      </c>
      <c r="D3908" s="24" t="s">
        <v>481</v>
      </c>
      <c r="E3908" s="323" t="s">
        <v>3501</v>
      </c>
      <c r="F3908" s="358">
        <v>183</v>
      </c>
      <c r="G3908" s="803">
        <v>43853</v>
      </c>
      <c r="H3908" s="673">
        <v>43852</v>
      </c>
      <c r="I3908" s="674">
        <v>188</v>
      </c>
    </row>
    <row r="3909" spans="1:9" ht="15.6" x14ac:dyDescent="0.3">
      <c r="A3909" s="868">
        <v>522346</v>
      </c>
      <c r="B3909" s="864">
        <v>566981</v>
      </c>
      <c r="C3909" s="864" t="s">
        <v>503</v>
      </c>
      <c r="D3909" s="24" t="s">
        <v>481</v>
      </c>
      <c r="E3909" s="323" t="s">
        <v>3502</v>
      </c>
      <c r="F3909" s="358">
        <v>150</v>
      </c>
      <c r="G3909" s="27">
        <v>43825</v>
      </c>
      <c r="H3909" s="673">
        <v>43819</v>
      </c>
      <c r="I3909" s="674">
        <v>150</v>
      </c>
    </row>
    <row r="3910" spans="1:9" ht="15.6" x14ac:dyDescent="0.3">
      <c r="A3910" s="868">
        <v>522346</v>
      </c>
      <c r="B3910" s="864">
        <v>566981</v>
      </c>
      <c r="C3910" s="864" t="s">
        <v>503</v>
      </c>
      <c r="D3910" s="24" t="s">
        <v>13</v>
      </c>
      <c r="E3910" s="323" t="s">
        <v>3503</v>
      </c>
      <c r="F3910" s="358">
        <v>373</v>
      </c>
      <c r="G3910" s="27">
        <v>43820</v>
      </c>
      <c r="H3910" s="673">
        <v>43816</v>
      </c>
      <c r="I3910" s="674">
        <v>385</v>
      </c>
    </row>
    <row r="3911" spans="1:9" ht="15.6" x14ac:dyDescent="0.3">
      <c r="A3911" s="868">
        <v>522346</v>
      </c>
      <c r="B3911" s="864">
        <v>566981</v>
      </c>
      <c r="C3911" s="864" t="s">
        <v>503</v>
      </c>
      <c r="D3911" s="24" t="s">
        <v>13</v>
      </c>
      <c r="E3911" s="361" t="s">
        <v>3504</v>
      </c>
      <c r="F3911" s="312">
        <v>69</v>
      </c>
      <c r="G3911" s="27">
        <v>43850</v>
      </c>
      <c r="H3911" s="673">
        <v>43844</v>
      </c>
      <c r="I3911" s="674">
        <v>72</v>
      </c>
    </row>
    <row r="3912" spans="1:9" ht="15.6" x14ac:dyDescent="0.3">
      <c r="A3912" s="506">
        <v>522346</v>
      </c>
      <c r="B3912" s="750">
        <v>566981</v>
      </c>
      <c r="C3912" s="750" t="s">
        <v>503</v>
      </c>
      <c r="D3912" s="56" t="s">
        <v>13</v>
      </c>
      <c r="E3912" s="470" t="s">
        <v>3505</v>
      </c>
      <c r="F3912" s="415">
        <v>189</v>
      </c>
      <c r="G3912" s="401">
        <v>43878</v>
      </c>
      <c r="H3912" s="673">
        <v>43872</v>
      </c>
      <c r="I3912" s="674">
        <v>198</v>
      </c>
    </row>
    <row r="3913" spans="1:9" ht="15.6" x14ac:dyDescent="0.3">
      <c r="A3913" s="869">
        <v>522346</v>
      </c>
      <c r="B3913" s="864">
        <v>566981</v>
      </c>
      <c r="C3913" s="864" t="s">
        <v>503</v>
      </c>
      <c r="D3913" s="24" t="s">
        <v>481</v>
      </c>
      <c r="E3913" s="361" t="s">
        <v>3506</v>
      </c>
      <c r="F3913" s="312">
        <v>96</v>
      </c>
      <c r="G3913" s="27">
        <v>43853</v>
      </c>
      <c r="H3913" s="673">
        <v>43847</v>
      </c>
      <c r="I3913" s="674">
        <v>99</v>
      </c>
    </row>
    <row r="3914" spans="1:9" ht="15.6" x14ac:dyDescent="0.3">
      <c r="A3914" s="868">
        <v>522346</v>
      </c>
      <c r="B3914" s="864">
        <v>566981</v>
      </c>
      <c r="C3914" s="864" t="s">
        <v>503</v>
      </c>
      <c r="D3914" s="24" t="s">
        <v>13</v>
      </c>
      <c r="E3914" s="361" t="s">
        <v>3507</v>
      </c>
      <c r="F3914" s="312">
        <v>448</v>
      </c>
      <c r="G3914" s="27">
        <v>43850</v>
      </c>
      <c r="H3914" s="673">
        <v>43844</v>
      </c>
      <c r="I3914" s="674">
        <v>467</v>
      </c>
    </row>
    <row r="3915" spans="1:9" ht="15.6" x14ac:dyDescent="0.3">
      <c r="A3915" s="506">
        <v>522347</v>
      </c>
      <c r="B3915" s="56">
        <v>550174</v>
      </c>
      <c r="C3915" s="56" t="s">
        <v>475</v>
      </c>
      <c r="D3915" s="56" t="s">
        <v>306</v>
      </c>
      <c r="E3915" s="376">
        <v>1554162</v>
      </c>
      <c r="F3915" s="375">
        <v>20</v>
      </c>
      <c r="G3915" s="401">
        <v>43878</v>
      </c>
      <c r="H3915" s="673">
        <v>43878</v>
      </c>
      <c r="I3915" s="674">
        <v>20</v>
      </c>
    </row>
    <row r="3916" spans="1:9" ht="15.6" x14ac:dyDescent="0.3">
      <c r="A3916" s="872">
        <v>522347</v>
      </c>
      <c r="B3916" s="24">
        <v>550174</v>
      </c>
      <c r="C3916" s="24" t="s">
        <v>475</v>
      </c>
      <c r="D3916" s="24" t="s">
        <v>13</v>
      </c>
      <c r="E3916" s="25" t="s">
        <v>3508</v>
      </c>
      <c r="F3916" s="24">
        <v>3802</v>
      </c>
      <c r="G3916" s="27">
        <v>43855</v>
      </c>
      <c r="H3916" s="673">
        <v>43851</v>
      </c>
      <c r="I3916" s="674">
        <v>4068</v>
      </c>
    </row>
    <row r="3917" spans="1:9" ht="15.6" x14ac:dyDescent="0.3">
      <c r="A3917" s="873">
        <v>522347</v>
      </c>
      <c r="B3917" s="24">
        <v>550174</v>
      </c>
      <c r="C3917" s="24" t="s">
        <v>475</v>
      </c>
      <c r="D3917" s="24" t="s">
        <v>481</v>
      </c>
      <c r="E3917" s="25" t="s">
        <v>3509</v>
      </c>
      <c r="F3917" s="24">
        <v>292</v>
      </c>
      <c r="G3917" s="27">
        <v>43860</v>
      </c>
      <c r="H3917" s="673">
        <v>43854</v>
      </c>
      <c r="I3917" s="674">
        <v>311</v>
      </c>
    </row>
    <row r="3918" spans="1:9" ht="15.6" x14ac:dyDescent="0.3">
      <c r="A3918" s="873">
        <v>522347</v>
      </c>
      <c r="B3918" s="24">
        <v>550174</v>
      </c>
      <c r="C3918" s="24" t="s">
        <v>475</v>
      </c>
      <c r="D3918" s="24" t="s">
        <v>481</v>
      </c>
      <c r="E3918" s="25" t="s">
        <v>3510</v>
      </c>
      <c r="F3918" s="24">
        <v>404</v>
      </c>
      <c r="G3918" s="27">
        <v>43860</v>
      </c>
      <c r="H3918" s="673">
        <v>43854</v>
      </c>
      <c r="I3918" s="674">
        <v>431</v>
      </c>
    </row>
    <row r="3919" spans="1:9" ht="16.2" thickBot="1" x14ac:dyDescent="0.35">
      <c r="A3919" s="873">
        <v>522347</v>
      </c>
      <c r="B3919" s="24">
        <v>550174</v>
      </c>
      <c r="C3919" s="24" t="s">
        <v>475</v>
      </c>
      <c r="D3919" s="24" t="s">
        <v>13</v>
      </c>
      <c r="E3919" s="25" t="s">
        <v>3511</v>
      </c>
      <c r="F3919" s="24">
        <v>2299</v>
      </c>
      <c r="G3919" s="27">
        <v>43855</v>
      </c>
      <c r="H3919" s="673">
        <v>43851</v>
      </c>
      <c r="I3919" s="674">
        <v>2433</v>
      </c>
    </row>
    <row r="3920" spans="1:9" ht="15.6" x14ac:dyDescent="0.3">
      <c r="A3920" s="752" t="s">
        <v>3512</v>
      </c>
      <c r="B3920" s="659">
        <v>566884</v>
      </c>
      <c r="C3920" s="659" t="s">
        <v>475</v>
      </c>
      <c r="D3920" s="659" t="s">
        <v>481</v>
      </c>
      <c r="E3920" s="874" t="s">
        <v>3513</v>
      </c>
      <c r="F3920" s="875">
        <v>350</v>
      </c>
      <c r="G3920" s="661">
        <v>43858</v>
      </c>
      <c r="H3920" s="633">
        <v>43857</v>
      </c>
      <c r="I3920" s="674">
        <v>354</v>
      </c>
    </row>
    <row r="3921" spans="1:9" ht="15.6" x14ac:dyDescent="0.3">
      <c r="A3921" s="755" t="s">
        <v>3512</v>
      </c>
      <c r="B3921" s="56">
        <v>566884</v>
      </c>
      <c r="C3921" s="56" t="s">
        <v>475</v>
      </c>
      <c r="D3921" s="56" t="s">
        <v>13</v>
      </c>
      <c r="E3921" s="462" t="s">
        <v>3514</v>
      </c>
      <c r="F3921" s="415">
        <v>1408</v>
      </c>
      <c r="G3921" s="401">
        <v>43860</v>
      </c>
      <c r="H3921" s="633">
        <v>43865</v>
      </c>
      <c r="I3921" s="674">
        <v>1428</v>
      </c>
    </row>
    <row r="3922" spans="1:9" ht="15.6" x14ac:dyDescent="0.3">
      <c r="A3922" s="755" t="s">
        <v>3512</v>
      </c>
      <c r="B3922" s="56">
        <v>566884</v>
      </c>
      <c r="C3922" s="56" t="s">
        <v>475</v>
      </c>
      <c r="D3922" s="56" t="s">
        <v>13</v>
      </c>
      <c r="E3922" s="462" t="s">
        <v>3515</v>
      </c>
      <c r="F3922" s="758">
        <v>1366</v>
      </c>
      <c r="G3922" s="401">
        <v>43857</v>
      </c>
      <c r="H3922" s="673">
        <v>43854</v>
      </c>
      <c r="I3922" s="674">
        <v>1383</v>
      </c>
    </row>
    <row r="3923" spans="1:9" ht="16.2" thickBot="1" x14ac:dyDescent="0.35">
      <c r="A3923" s="755" t="s">
        <v>3512</v>
      </c>
      <c r="B3923" s="56">
        <v>566884</v>
      </c>
      <c r="C3923" s="56" t="s">
        <v>475</v>
      </c>
      <c r="D3923" s="56" t="s">
        <v>13</v>
      </c>
      <c r="E3923" s="462" t="s">
        <v>3516</v>
      </c>
      <c r="F3923" s="758">
        <v>964</v>
      </c>
      <c r="G3923" s="401">
        <v>43857</v>
      </c>
      <c r="H3923" s="673">
        <v>43854</v>
      </c>
      <c r="I3923" s="674">
        <v>978</v>
      </c>
    </row>
    <row r="3924" spans="1:9" ht="28.8" x14ac:dyDescent="0.3">
      <c r="A3924" s="657" t="s">
        <v>3517</v>
      </c>
      <c r="B3924" s="658">
        <v>566883</v>
      </c>
      <c r="C3924" s="659" t="s">
        <v>475</v>
      </c>
      <c r="D3924" s="659" t="s">
        <v>481</v>
      </c>
      <c r="E3924" s="876" t="s">
        <v>3518</v>
      </c>
      <c r="F3924" s="877">
        <v>60</v>
      </c>
      <c r="G3924" s="661">
        <v>43874</v>
      </c>
      <c r="H3924" s="878">
        <v>43868</v>
      </c>
      <c r="I3924" s="879">
        <v>60</v>
      </c>
    </row>
    <row r="3925" spans="1:9" ht="28.8" x14ac:dyDescent="0.3">
      <c r="A3925" s="664" t="s">
        <v>3517</v>
      </c>
      <c r="B3925" s="385">
        <v>566883</v>
      </c>
      <c r="C3925" s="56" t="s">
        <v>475</v>
      </c>
      <c r="D3925" s="56" t="s">
        <v>13</v>
      </c>
      <c r="E3925" s="462" t="s">
        <v>3519</v>
      </c>
      <c r="F3925" s="415">
        <v>3020</v>
      </c>
      <c r="G3925" s="401">
        <v>43862</v>
      </c>
      <c r="H3925" s="757">
        <v>43865</v>
      </c>
      <c r="I3925" s="880">
        <v>3166</v>
      </c>
    </row>
    <row r="3926" spans="1:9" ht="28.8" x14ac:dyDescent="0.3">
      <c r="A3926" s="664" t="s">
        <v>3517</v>
      </c>
      <c r="B3926" s="385">
        <v>566883</v>
      </c>
      <c r="C3926" s="56" t="s">
        <v>475</v>
      </c>
      <c r="D3926" s="56" t="s">
        <v>481</v>
      </c>
      <c r="E3926" s="507" t="s">
        <v>3520</v>
      </c>
      <c r="F3926" s="758">
        <v>97</v>
      </c>
      <c r="G3926" s="401">
        <v>43853</v>
      </c>
      <c r="H3926" s="757">
        <v>43847</v>
      </c>
      <c r="I3926" s="880">
        <v>97</v>
      </c>
    </row>
    <row r="3927" spans="1:9" ht="28.8" x14ac:dyDescent="0.3">
      <c r="A3927" s="664" t="s">
        <v>3517</v>
      </c>
      <c r="B3927" s="385">
        <v>566883</v>
      </c>
      <c r="C3927" s="56" t="s">
        <v>475</v>
      </c>
      <c r="D3927" s="56" t="s">
        <v>481</v>
      </c>
      <c r="E3927" s="507" t="s">
        <v>3521</v>
      </c>
      <c r="F3927" s="758">
        <v>50</v>
      </c>
      <c r="G3927" s="401">
        <v>43867</v>
      </c>
      <c r="H3927" s="757">
        <v>43861</v>
      </c>
      <c r="I3927" s="880">
        <v>50</v>
      </c>
    </row>
    <row r="3928" spans="1:9" ht="28.8" x14ac:dyDescent="0.3">
      <c r="A3928" s="664" t="s">
        <v>3517</v>
      </c>
      <c r="B3928" s="385">
        <v>566883</v>
      </c>
      <c r="C3928" s="56" t="s">
        <v>475</v>
      </c>
      <c r="D3928" s="56" t="s">
        <v>13</v>
      </c>
      <c r="E3928" s="470" t="s">
        <v>3522</v>
      </c>
      <c r="F3928" s="415">
        <v>884</v>
      </c>
      <c r="G3928" s="401">
        <v>43867</v>
      </c>
      <c r="H3928" s="757">
        <v>43866</v>
      </c>
      <c r="I3928" s="880">
        <v>888</v>
      </c>
    </row>
    <row r="3929" spans="1:9" ht="28.8" x14ac:dyDescent="0.3">
      <c r="A3929" s="664" t="s">
        <v>3517</v>
      </c>
      <c r="B3929" s="385">
        <v>566883</v>
      </c>
      <c r="C3929" s="56" t="s">
        <v>475</v>
      </c>
      <c r="D3929" s="56" t="s">
        <v>13</v>
      </c>
      <c r="E3929" s="507" t="s">
        <v>3523</v>
      </c>
      <c r="F3929" s="758">
        <v>880</v>
      </c>
      <c r="G3929" s="401">
        <v>43864</v>
      </c>
      <c r="H3929" s="757">
        <v>43862</v>
      </c>
      <c r="I3929" s="880">
        <v>921</v>
      </c>
    </row>
    <row r="3930" spans="1:9" ht="28.8" x14ac:dyDescent="0.3">
      <c r="A3930" s="664" t="s">
        <v>3517</v>
      </c>
      <c r="B3930" s="385">
        <v>566883</v>
      </c>
      <c r="C3930" s="56" t="s">
        <v>475</v>
      </c>
      <c r="D3930" s="56" t="s">
        <v>13</v>
      </c>
      <c r="E3930" s="507" t="s">
        <v>3524</v>
      </c>
      <c r="F3930" s="758">
        <v>569</v>
      </c>
      <c r="G3930" s="401">
        <v>43864</v>
      </c>
      <c r="H3930" s="757">
        <v>43862</v>
      </c>
      <c r="I3930" s="880">
        <v>594</v>
      </c>
    </row>
    <row r="3931" spans="1:9" ht="28.8" x14ac:dyDescent="0.3">
      <c r="A3931" s="664" t="s">
        <v>3517</v>
      </c>
      <c r="B3931" s="385">
        <v>566883</v>
      </c>
      <c r="C3931" s="56" t="s">
        <v>475</v>
      </c>
      <c r="D3931" s="56" t="s">
        <v>481</v>
      </c>
      <c r="E3931" s="470" t="s">
        <v>3525</v>
      </c>
      <c r="F3931" s="415">
        <v>50</v>
      </c>
      <c r="G3931" s="401">
        <v>43865</v>
      </c>
      <c r="H3931" s="757">
        <v>43864</v>
      </c>
      <c r="I3931" s="880">
        <v>50</v>
      </c>
    </row>
    <row r="3932" spans="1:9" ht="28.8" x14ac:dyDescent="0.3">
      <c r="A3932" s="664" t="s">
        <v>3517</v>
      </c>
      <c r="B3932" s="385">
        <v>566883</v>
      </c>
      <c r="C3932" s="56" t="s">
        <v>475</v>
      </c>
      <c r="D3932" s="56" t="s">
        <v>13</v>
      </c>
      <c r="E3932" s="470" t="s">
        <v>3526</v>
      </c>
      <c r="F3932" s="415">
        <v>1009</v>
      </c>
      <c r="G3932" s="401">
        <v>43867</v>
      </c>
      <c r="H3932" s="757">
        <v>43866</v>
      </c>
      <c r="I3932" s="880">
        <v>1058</v>
      </c>
    </row>
    <row r="3933" spans="1:9" ht="28.8" x14ac:dyDescent="0.3">
      <c r="A3933" s="881" t="s">
        <v>3517</v>
      </c>
      <c r="B3933" s="423">
        <v>566883</v>
      </c>
      <c r="C3933" s="375" t="s">
        <v>475</v>
      </c>
      <c r="D3933" s="375" t="s">
        <v>13</v>
      </c>
      <c r="E3933" s="470" t="s">
        <v>3527</v>
      </c>
      <c r="F3933" s="415">
        <v>1018</v>
      </c>
      <c r="G3933" s="468">
        <v>43864</v>
      </c>
      <c r="H3933" s="882">
        <v>43862</v>
      </c>
      <c r="I3933" s="883">
        <v>1068</v>
      </c>
    </row>
    <row r="3934" spans="1:9" ht="28.8" x14ac:dyDescent="0.3">
      <c r="A3934" s="881" t="s">
        <v>3517</v>
      </c>
      <c r="B3934" s="423">
        <v>566883</v>
      </c>
      <c r="C3934" s="375" t="s">
        <v>475</v>
      </c>
      <c r="D3934" s="375" t="s">
        <v>13</v>
      </c>
      <c r="E3934" s="470" t="s">
        <v>3528</v>
      </c>
      <c r="F3934" s="415">
        <v>664</v>
      </c>
      <c r="G3934" s="468">
        <v>43864</v>
      </c>
      <c r="H3934" s="882">
        <v>43862</v>
      </c>
      <c r="I3934" s="883">
        <v>695</v>
      </c>
    </row>
    <row r="3935" spans="1:9" ht="28.8" x14ac:dyDescent="0.3">
      <c r="A3935" s="664" t="s">
        <v>3517</v>
      </c>
      <c r="B3935" s="385">
        <v>566883</v>
      </c>
      <c r="C3935" s="56" t="s">
        <v>475</v>
      </c>
      <c r="D3935" s="56" t="s">
        <v>481</v>
      </c>
      <c r="E3935" s="470" t="s">
        <v>3529</v>
      </c>
      <c r="F3935" s="415">
        <v>257</v>
      </c>
      <c r="G3935" s="401">
        <v>43865</v>
      </c>
      <c r="H3935" s="757">
        <v>43864</v>
      </c>
      <c r="I3935" s="880">
        <v>268</v>
      </c>
    </row>
    <row r="3936" spans="1:9" ht="28.8" x14ac:dyDescent="0.3">
      <c r="A3936" s="664" t="s">
        <v>3517</v>
      </c>
      <c r="B3936" s="385">
        <v>566883</v>
      </c>
      <c r="C3936" s="56" t="s">
        <v>475</v>
      </c>
      <c r="D3936" s="56" t="s">
        <v>13</v>
      </c>
      <c r="E3936" s="470" t="s">
        <v>3530</v>
      </c>
      <c r="F3936" s="415">
        <v>1350</v>
      </c>
      <c r="G3936" s="401">
        <v>43867</v>
      </c>
      <c r="H3936" s="757">
        <v>43866</v>
      </c>
      <c r="I3936" s="880">
        <v>1294</v>
      </c>
    </row>
    <row r="3937" spans="1:9" ht="29.4" thickBot="1" x14ac:dyDescent="0.35">
      <c r="A3937" s="664" t="s">
        <v>3517</v>
      </c>
      <c r="B3937" s="385">
        <v>566883</v>
      </c>
      <c r="C3937" s="56" t="s">
        <v>475</v>
      </c>
      <c r="D3937" s="56" t="s">
        <v>481</v>
      </c>
      <c r="E3937" s="470" t="s">
        <v>3531</v>
      </c>
      <c r="F3937" s="415">
        <v>150</v>
      </c>
      <c r="G3937" s="401">
        <v>43865</v>
      </c>
      <c r="H3937" s="757">
        <v>43864</v>
      </c>
      <c r="I3937" s="880">
        <v>150</v>
      </c>
    </row>
    <row r="3938" spans="1:9" ht="16.2" thickBot="1" x14ac:dyDescent="0.35">
      <c r="A3938" s="884">
        <v>511783</v>
      </c>
      <c r="B3938" s="659">
        <v>566904</v>
      </c>
      <c r="C3938" s="659" t="s">
        <v>475</v>
      </c>
      <c r="D3938" s="659" t="s">
        <v>481</v>
      </c>
      <c r="E3938" s="876" t="s">
        <v>3532</v>
      </c>
      <c r="F3938" s="877">
        <v>82</v>
      </c>
      <c r="G3938" s="661">
        <v>43860</v>
      </c>
      <c r="H3938" s="878">
        <v>43854</v>
      </c>
      <c r="I3938" s="879">
        <v>82</v>
      </c>
    </row>
    <row r="3939" spans="1:9" ht="16.2" thickBot="1" x14ac:dyDescent="0.35">
      <c r="A3939" s="885">
        <v>511783</v>
      </c>
      <c r="B3939" s="56">
        <v>566904</v>
      </c>
      <c r="C3939" s="56" t="s">
        <v>475</v>
      </c>
      <c r="D3939" s="56" t="s">
        <v>13</v>
      </c>
      <c r="E3939" s="470" t="s">
        <v>3533</v>
      </c>
      <c r="F3939" s="415">
        <v>596</v>
      </c>
      <c r="G3939" s="401">
        <v>43855</v>
      </c>
      <c r="H3939" s="878">
        <v>43851</v>
      </c>
      <c r="I3939" s="880">
        <v>596</v>
      </c>
    </row>
    <row r="3940" spans="1:9" ht="16.2" thickBot="1" x14ac:dyDescent="0.35">
      <c r="A3940" s="886">
        <v>511783</v>
      </c>
      <c r="B3940" s="37">
        <v>566904</v>
      </c>
      <c r="C3940" s="37" t="s">
        <v>475</v>
      </c>
      <c r="D3940" s="37" t="s">
        <v>13</v>
      </c>
      <c r="E3940" s="759" t="s">
        <v>3534</v>
      </c>
      <c r="F3940" s="420">
        <v>2861</v>
      </c>
      <c r="G3940" s="39">
        <v>43855</v>
      </c>
      <c r="H3940" s="770">
        <v>43893</v>
      </c>
      <c r="I3940" s="772">
        <v>2773</v>
      </c>
    </row>
    <row r="3941" spans="1:9" ht="16.2" thickBot="1" x14ac:dyDescent="0.35">
      <c r="A3941" s="885">
        <v>511783</v>
      </c>
      <c r="B3941" s="56">
        <v>566904</v>
      </c>
      <c r="C3941" s="56" t="s">
        <v>475</v>
      </c>
      <c r="D3941" s="56" t="s">
        <v>481</v>
      </c>
      <c r="E3941" s="507" t="s">
        <v>3535</v>
      </c>
      <c r="F3941" s="758">
        <v>274</v>
      </c>
      <c r="G3941" s="401">
        <v>43860</v>
      </c>
      <c r="H3941" s="878">
        <v>43854</v>
      </c>
      <c r="I3941" s="880">
        <v>274</v>
      </c>
    </row>
    <row r="3942" spans="1:9" ht="15.6" x14ac:dyDescent="0.3">
      <c r="A3942" s="807" t="s">
        <v>3536</v>
      </c>
      <c r="B3942" s="720">
        <v>554744</v>
      </c>
      <c r="C3942" s="720" t="s">
        <v>475</v>
      </c>
      <c r="D3942" s="720" t="s">
        <v>13</v>
      </c>
      <c r="E3942" s="887" t="s">
        <v>3537</v>
      </c>
      <c r="F3942" s="888">
        <v>708</v>
      </c>
      <c r="G3942" s="851">
        <v>43867</v>
      </c>
      <c r="H3942" s="637">
        <v>43878</v>
      </c>
      <c r="I3942" s="606">
        <v>681</v>
      </c>
    </row>
    <row r="3943" spans="1:9" ht="15.6" x14ac:dyDescent="0.3">
      <c r="A3943" s="811" t="s">
        <v>3536</v>
      </c>
      <c r="B3943" s="537">
        <v>554744</v>
      </c>
      <c r="C3943" s="537" t="s">
        <v>475</v>
      </c>
      <c r="D3943" s="537" t="s">
        <v>13</v>
      </c>
      <c r="E3943" s="889" t="s">
        <v>3538</v>
      </c>
      <c r="F3943" s="890">
        <v>155</v>
      </c>
      <c r="G3943" s="539">
        <v>43888</v>
      </c>
      <c r="H3943" s="703">
        <v>43896</v>
      </c>
      <c r="I3943" s="716">
        <v>150</v>
      </c>
    </row>
    <row r="3944" spans="1:9" ht="15.6" x14ac:dyDescent="0.3">
      <c r="A3944" s="811" t="s">
        <v>3536</v>
      </c>
      <c r="B3944" s="537">
        <v>554744</v>
      </c>
      <c r="C3944" s="537" t="s">
        <v>475</v>
      </c>
      <c r="D3944" s="537" t="s">
        <v>13</v>
      </c>
      <c r="E3944" s="889" t="s">
        <v>3539</v>
      </c>
      <c r="F3944" s="890">
        <v>1664</v>
      </c>
      <c r="G3944" s="539">
        <v>43888</v>
      </c>
      <c r="H3944" s="703">
        <v>43896</v>
      </c>
      <c r="I3944" s="716">
        <v>1228</v>
      </c>
    </row>
    <row r="3945" spans="1:9" ht="15.6" x14ac:dyDescent="0.3">
      <c r="A3945" s="809" t="s">
        <v>3536</v>
      </c>
      <c r="B3945" s="534">
        <v>554744</v>
      </c>
      <c r="C3945" s="534" t="s">
        <v>475</v>
      </c>
      <c r="D3945" s="534" t="s">
        <v>13</v>
      </c>
      <c r="E3945" s="891" t="s">
        <v>3540</v>
      </c>
      <c r="F3945" s="813">
        <v>1914</v>
      </c>
      <c r="G3945" s="536">
        <v>43867</v>
      </c>
      <c r="H3945" s="611">
        <v>43878</v>
      </c>
      <c r="I3945" s="612">
        <v>1829</v>
      </c>
    </row>
    <row r="3946" spans="1:9" ht="15.6" x14ac:dyDescent="0.3">
      <c r="A3946" s="809" t="s">
        <v>3536</v>
      </c>
      <c r="B3946" s="534">
        <v>554744</v>
      </c>
      <c r="C3946" s="534" t="s">
        <v>475</v>
      </c>
      <c r="D3946" s="534" t="s">
        <v>13</v>
      </c>
      <c r="E3946" s="892" t="s">
        <v>3541</v>
      </c>
      <c r="F3946" s="534">
        <v>1893</v>
      </c>
      <c r="G3946" s="536">
        <v>43864</v>
      </c>
      <c r="H3946" s="611">
        <v>43862</v>
      </c>
      <c r="I3946" s="612">
        <v>1803</v>
      </c>
    </row>
    <row r="3947" spans="1:9" ht="15.6" x14ac:dyDescent="0.3">
      <c r="A3947" s="809" t="s">
        <v>3536</v>
      </c>
      <c r="B3947" s="534">
        <v>554744</v>
      </c>
      <c r="C3947" s="534" t="s">
        <v>475</v>
      </c>
      <c r="D3947" s="534" t="s">
        <v>13</v>
      </c>
      <c r="E3947" s="892" t="s">
        <v>3542</v>
      </c>
      <c r="F3947" s="534">
        <v>1282</v>
      </c>
      <c r="G3947" s="536">
        <v>43864</v>
      </c>
      <c r="H3947" s="611">
        <v>43862</v>
      </c>
      <c r="I3947" s="612">
        <v>1282</v>
      </c>
    </row>
    <row r="3948" spans="1:9" ht="15.6" x14ac:dyDescent="0.3">
      <c r="A3948" s="809" t="s">
        <v>3536</v>
      </c>
      <c r="B3948" s="534">
        <v>554744</v>
      </c>
      <c r="C3948" s="534" t="s">
        <v>475</v>
      </c>
      <c r="D3948" s="534" t="s">
        <v>481</v>
      </c>
      <c r="E3948" s="891" t="s">
        <v>3543</v>
      </c>
      <c r="F3948" s="813">
        <v>553</v>
      </c>
      <c r="G3948" s="536">
        <v>43865</v>
      </c>
      <c r="H3948" s="611">
        <v>43864</v>
      </c>
      <c r="I3948" s="612">
        <v>532</v>
      </c>
    </row>
    <row r="3949" spans="1:9" ht="15.6" x14ac:dyDescent="0.3">
      <c r="A3949" s="809" t="s">
        <v>3536</v>
      </c>
      <c r="B3949" s="371">
        <v>555491</v>
      </c>
      <c r="C3949" s="632" t="s">
        <v>503</v>
      </c>
      <c r="D3949" s="534" t="s">
        <v>13</v>
      </c>
      <c r="E3949" s="893" t="s">
        <v>3544</v>
      </c>
      <c r="F3949" s="608">
        <v>106</v>
      </c>
      <c r="G3949" s="803">
        <v>43867</v>
      </c>
      <c r="H3949" s="611">
        <v>43866</v>
      </c>
      <c r="I3949" s="612">
        <v>103</v>
      </c>
    </row>
    <row r="3950" spans="1:9" ht="16.2" thickBot="1" x14ac:dyDescent="0.35">
      <c r="A3950" s="809" t="s">
        <v>3536</v>
      </c>
      <c r="B3950" s="371">
        <v>555491</v>
      </c>
      <c r="C3950" s="632" t="s">
        <v>503</v>
      </c>
      <c r="D3950" s="534" t="s">
        <v>481</v>
      </c>
      <c r="E3950" s="893" t="s">
        <v>3545</v>
      </c>
      <c r="F3950" s="894">
        <v>50</v>
      </c>
      <c r="G3950" s="803">
        <v>43865</v>
      </c>
      <c r="H3950" s="895">
        <v>43864</v>
      </c>
      <c r="I3950" s="751">
        <v>50</v>
      </c>
    </row>
    <row r="3951" spans="1:9" ht="15.6" x14ac:dyDescent="0.3">
      <c r="A3951" s="896" t="s">
        <v>3546</v>
      </c>
      <c r="B3951" s="837">
        <v>582301</v>
      </c>
      <c r="C3951" s="837" t="s">
        <v>475</v>
      </c>
      <c r="D3951" s="837" t="s">
        <v>13</v>
      </c>
      <c r="E3951" s="897" t="s">
        <v>3547</v>
      </c>
      <c r="F3951" s="837">
        <v>592</v>
      </c>
      <c r="G3951" s="839">
        <v>43888</v>
      </c>
      <c r="H3951" s="898">
        <v>43887</v>
      </c>
      <c r="I3951" s="841">
        <v>378</v>
      </c>
    </row>
    <row r="3952" spans="1:9" ht="15.6" x14ac:dyDescent="0.3">
      <c r="A3952" s="705" t="s">
        <v>3546</v>
      </c>
      <c r="B3952" s="534">
        <v>582301</v>
      </c>
      <c r="C3952" s="534" t="s">
        <v>475</v>
      </c>
      <c r="D3952" s="534" t="s">
        <v>13</v>
      </c>
      <c r="E3952" s="812" t="s">
        <v>3548</v>
      </c>
      <c r="F3952" s="813">
        <v>1002</v>
      </c>
      <c r="G3952" s="536">
        <v>43867</v>
      </c>
      <c r="H3952" s="611">
        <v>43868</v>
      </c>
      <c r="I3952" s="612">
        <v>955</v>
      </c>
    </row>
    <row r="3953" spans="1:9" ht="15.6" x14ac:dyDescent="0.3">
      <c r="A3953" s="705" t="s">
        <v>3546</v>
      </c>
      <c r="B3953" s="534">
        <v>582301</v>
      </c>
      <c r="C3953" s="534" t="s">
        <v>475</v>
      </c>
      <c r="D3953" s="534" t="s">
        <v>481</v>
      </c>
      <c r="E3953" s="893" t="s">
        <v>3549</v>
      </c>
      <c r="F3953" s="813">
        <v>272</v>
      </c>
      <c r="G3953" s="536">
        <v>43865</v>
      </c>
      <c r="H3953" s="611">
        <v>43864</v>
      </c>
      <c r="I3953" s="612">
        <v>260</v>
      </c>
    </row>
    <row r="3954" spans="1:9" ht="15.6" x14ac:dyDescent="0.3">
      <c r="A3954" s="709" t="s">
        <v>3546</v>
      </c>
      <c r="B3954" s="710">
        <v>582301</v>
      </c>
      <c r="C3954" s="710" t="s">
        <v>475</v>
      </c>
      <c r="D3954" s="710" t="s">
        <v>13</v>
      </c>
      <c r="E3954" s="817" t="s">
        <v>3550</v>
      </c>
      <c r="F3954" s="710">
        <v>352</v>
      </c>
      <c r="G3954" s="736">
        <v>43888</v>
      </c>
      <c r="H3954" s="628">
        <v>43887</v>
      </c>
      <c r="I3954" s="629">
        <v>339</v>
      </c>
    </row>
    <row r="3955" spans="1:9" ht="15.6" x14ac:dyDescent="0.3">
      <c r="A3955" s="709" t="s">
        <v>3546</v>
      </c>
      <c r="B3955" s="710">
        <v>582301</v>
      </c>
      <c r="C3955" s="710" t="s">
        <v>475</v>
      </c>
      <c r="D3955" s="710" t="s">
        <v>481</v>
      </c>
      <c r="E3955" s="817" t="s">
        <v>3551</v>
      </c>
      <c r="F3955" s="710">
        <v>65</v>
      </c>
      <c r="G3955" s="736">
        <v>43886</v>
      </c>
      <c r="H3955" s="628">
        <v>43885</v>
      </c>
      <c r="I3955" s="629">
        <v>65</v>
      </c>
    </row>
    <row r="3956" spans="1:9" ht="15.6" x14ac:dyDescent="0.3">
      <c r="A3956" s="705" t="s">
        <v>3546</v>
      </c>
      <c r="B3956" s="534">
        <v>582301</v>
      </c>
      <c r="C3956" s="534" t="s">
        <v>475</v>
      </c>
      <c r="D3956" s="534" t="s">
        <v>481</v>
      </c>
      <c r="E3956" s="812" t="s">
        <v>3552</v>
      </c>
      <c r="F3956" s="813">
        <v>164</v>
      </c>
      <c r="G3956" s="536">
        <v>43865</v>
      </c>
      <c r="H3956" s="611">
        <v>43864</v>
      </c>
      <c r="I3956" s="612">
        <v>159</v>
      </c>
    </row>
    <row r="3957" spans="1:9" ht="15.6" x14ac:dyDescent="0.3">
      <c r="A3957" s="705" t="s">
        <v>3546</v>
      </c>
      <c r="B3957" s="534">
        <v>582301</v>
      </c>
      <c r="C3957" s="534" t="s">
        <v>475</v>
      </c>
      <c r="D3957" s="534" t="s">
        <v>13</v>
      </c>
      <c r="E3957" s="812" t="s">
        <v>3553</v>
      </c>
      <c r="F3957" s="899">
        <v>1065</v>
      </c>
      <c r="G3957" s="803">
        <v>43867</v>
      </c>
      <c r="H3957" s="611">
        <v>43868</v>
      </c>
      <c r="I3957" s="612">
        <v>1015</v>
      </c>
    </row>
    <row r="3958" spans="1:9" ht="15.6" x14ac:dyDescent="0.3">
      <c r="A3958" s="705" t="s">
        <v>3546</v>
      </c>
      <c r="B3958" s="534">
        <v>582301</v>
      </c>
      <c r="C3958" s="534" t="s">
        <v>475</v>
      </c>
      <c r="D3958" s="534" t="s">
        <v>13</v>
      </c>
      <c r="E3958" s="812" t="s">
        <v>3554</v>
      </c>
      <c r="F3958" s="899">
        <v>1090</v>
      </c>
      <c r="G3958" s="803">
        <v>43864</v>
      </c>
      <c r="H3958" s="611">
        <v>43865</v>
      </c>
      <c r="I3958" s="612">
        <v>1039</v>
      </c>
    </row>
    <row r="3959" spans="1:9" ht="15.6" x14ac:dyDescent="0.3">
      <c r="A3959" s="705" t="s">
        <v>3546</v>
      </c>
      <c r="B3959" s="534">
        <v>582301</v>
      </c>
      <c r="C3959" s="534" t="s">
        <v>475</v>
      </c>
      <c r="D3959" s="534" t="s">
        <v>13</v>
      </c>
      <c r="E3959" s="812" t="s">
        <v>3555</v>
      </c>
      <c r="F3959" s="899">
        <v>740</v>
      </c>
      <c r="G3959" s="803">
        <v>43864</v>
      </c>
      <c r="H3959" s="611">
        <v>43865</v>
      </c>
      <c r="I3959" s="612">
        <v>705</v>
      </c>
    </row>
    <row r="3960" spans="1:9" ht="15.6" x14ac:dyDescent="0.3">
      <c r="A3960" s="705" t="s">
        <v>3546</v>
      </c>
      <c r="B3960" s="534">
        <v>593409</v>
      </c>
      <c r="C3960" s="534" t="s">
        <v>503</v>
      </c>
      <c r="D3960" s="534" t="s">
        <v>13</v>
      </c>
      <c r="E3960" s="812" t="s">
        <v>3556</v>
      </c>
      <c r="F3960" s="813">
        <v>24</v>
      </c>
      <c r="G3960" s="536">
        <v>43867</v>
      </c>
      <c r="H3960" s="611">
        <v>43868</v>
      </c>
      <c r="I3960" s="612">
        <v>24</v>
      </c>
    </row>
    <row r="3961" spans="1:9" ht="15.6" x14ac:dyDescent="0.3">
      <c r="A3961" s="705" t="s">
        <v>3546</v>
      </c>
      <c r="B3961" s="534">
        <v>593409</v>
      </c>
      <c r="C3961" s="534" t="s">
        <v>503</v>
      </c>
      <c r="D3961" s="534" t="s">
        <v>13</v>
      </c>
      <c r="E3961" s="812" t="s">
        <v>3557</v>
      </c>
      <c r="F3961" s="813">
        <v>69</v>
      </c>
      <c r="G3961" s="536">
        <v>43864</v>
      </c>
      <c r="H3961" s="611">
        <v>43865</v>
      </c>
      <c r="I3961" s="612">
        <v>69</v>
      </c>
    </row>
    <row r="3962" spans="1:9" ht="15.6" x14ac:dyDescent="0.3">
      <c r="A3962" s="705" t="s">
        <v>3546</v>
      </c>
      <c r="B3962" s="534">
        <v>593409</v>
      </c>
      <c r="C3962" s="534" t="s">
        <v>503</v>
      </c>
      <c r="D3962" s="534" t="s">
        <v>13</v>
      </c>
      <c r="E3962" s="812" t="s">
        <v>3558</v>
      </c>
      <c r="F3962" s="813">
        <v>102</v>
      </c>
      <c r="G3962" s="536">
        <v>43864</v>
      </c>
      <c r="H3962" s="611">
        <v>43865</v>
      </c>
      <c r="I3962" s="612">
        <v>102</v>
      </c>
    </row>
    <row r="3963" spans="1:9" ht="15.6" x14ac:dyDescent="0.3">
      <c r="A3963" s="701" t="s">
        <v>3546</v>
      </c>
      <c r="B3963" s="537">
        <v>593409</v>
      </c>
      <c r="C3963" s="537" t="s">
        <v>503</v>
      </c>
      <c r="D3963" s="537" t="s">
        <v>13</v>
      </c>
      <c r="E3963" s="900" t="s">
        <v>3559</v>
      </c>
      <c r="F3963" s="537">
        <v>69</v>
      </c>
      <c r="G3963" s="539">
        <v>43895</v>
      </c>
      <c r="H3963" s="703">
        <v>43893</v>
      </c>
      <c r="I3963" s="716">
        <v>68</v>
      </c>
    </row>
    <row r="3964" spans="1:9" ht="15.6" x14ac:dyDescent="0.3">
      <c r="A3964" s="705" t="s">
        <v>3546</v>
      </c>
      <c r="B3964" s="534">
        <v>593409</v>
      </c>
      <c r="C3964" s="534" t="s">
        <v>503</v>
      </c>
      <c r="D3964" s="534" t="s">
        <v>481</v>
      </c>
      <c r="E3964" s="812" t="s">
        <v>3560</v>
      </c>
      <c r="F3964" s="813">
        <v>50</v>
      </c>
      <c r="G3964" s="536">
        <v>43865</v>
      </c>
      <c r="H3964" s="611">
        <v>43864</v>
      </c>
      <c r="I3964" s="612">
        <v>50</v>
      </c>
    </row>
    <row r="3965" spans="1:9" ht="15.6" x14ac:dyDescent="0.3">
      <c r="A3965" s="705" t="s">
        <v>3546</v>
      </c>
      <c r="B3965" s="534">
        <v>593409</v>
      </c>
      <c r="C3965" s="534" t="s">
        <v>503</v>
      </c>
      <c r="D3965" s="534" t="s">
        <v>481</v>
      </c>
      <c r="E3965" s="812" t="s">
        <v>3561</v>
      </c>
      <c r="F3965" s="813">
        <v>74</v>
      </c>
      <c r="G3965" s="536">
        <v>43865</v>
      </c>
      <c r="H3965" s="611">
        <v>43864</v>
      </c>
      <c r="I3965" s="612">
        <v>74</v>
      </c>
    </row>
    <row r="3966" spans="1:9" ht="15.6" x14ac:dyDescent="0.3">
      <c r="A3966" s="705" t="s">
        <v>3546</v>
      </c>
      <c r="B3966" s="534">
        <v>593409</v>
      </c>
      <c r="C3966" s="534" t="s">
        <v>503</v>
      </c>
      <c r="D3966" s="534" t="s">
        <v>13</v>
      </c>
      <c r="E3966" s="812" t="s">
        <v>3562</v>
      </c>
      <c r="F3966" s="534">
        <v>129</v>
      </c>
      <c r="G3966" s="536">
        <v>43867</v>
      </c>
      <c r="H3966" s="611">
        <v>43868</v>
      </c>
      <c r="I3966" s="612">
        <v>125</v>
      </c>
    </row>
    <row r="3967" spans="1:9" x14ac:dyDescent="0.3">
      <c r="A3967" s="397">
        <v>432735</v>
      </c>
      <c r="B3967" s="397">
        <v>425425</v>
      </c>
      <c r="C3967" s="397" t="s">
        <v>475</v>
      </c>
      <c r="D3967" s="397" t="s">
        <v>481</v>
      </c>
      <c r="E3967" s="805" t="s">
        <v>3563</v>
      </c>
      <c r="F3967" s="397">
        <v>115</v>
      </c>
      <c r="G3967" s="400">
        <v>44154</v>
      </c>
      <c r="H3967" s="402">
        <v>44147</v>
      </c>
      <c r="I3967" s="901">
        <v>118</v>
      </c>
    </row>
    <row r="3968" spans="1:9" x14ac:dyDescent="0.3">
      <c r="A3968" s="397">
        <v>432735</v>
      </c>
      <c r="B3968" s="397">
        <v>425425</v>
      </c>
      <c r="C3968" s="397" t="s">
        <v>475</v>
      </c>
      <c r="D3968" s="397" t="s">
        <v>481</v>
      </c>
      <c r="E3968" s="805" t="s">
        <v>3564</v>
      </c>
      <c r="F3968" s="397">
        <v>100</v>
      </c>
      <c r="G3968" s="400">
        <v>44154</v>
      </c>
      <c r="H3968" s="400">
        <v>44147</v>
      </c>
      <c r="I3968" s="901">
        <v>98</v>
      </c>
    </row>
    <row r="3969" spans="1:9" x14ac:dyDescent="0.3">
      <c r="A3969" s="397">
        <v>432735</v>
      </c>
      <c r="B3969" s="397">
        <v>425425</v>
      </c>
      <c r="C3969" s="397" t="s">
        <v>475</v>
      </c>
      <c r="D3969" s="397" t="s">
        <v>13</v>
      </c>
      <c r="E3969" s="805" t="s">
        <v>3565</v>
      </c>
      <c r="F3969" s="397">
        <v>1256</v>
      </c>
      <c r="G3969" s="400">
        <v>44149</v>
      </c>
      <c r="H3969" s="402">
        <v>44144</v>
      </c>
      <c r="I3969" s="901">
        <v>1253</v>
      </c>
    </row>
    <row r="3970" spans="1:9" x14ac:dyDescent="0.3">
      <c r="A3970" s="397">
        <v>432735</v>
      </c>
      <c r="B3970" s="397">
        <v>431090</v>
      </c>
      <c r="C3970" s="397" t="s">
        <v>503</v>
      </c>
      <c r="D3970" s="397" t="s">
        <v>481</v>
      </c>
      <c r="E3970" s="805" t="s">
        <v>3566</v>
      </c>
      <c r="F3970" s="397">
        <v>30</v>
      </c>
      <c r="G3970" s="400">
        <v>44154</v>
      </c>
      <c r="H3970" s="400">
        <v>44176</v>
      </c>
      <c r="I3970" s="901">
        <v>30</v>
      </c>
    </row>
    <row r="3971" spans="1:9" x14ac:dyDescent="0.3">
      <c r="A3971" s="397">
        <v>432735</v>
      </c>
      <c r="B3971" s="397">
        <v>431090</v>
      </c>
      <c r="C3971" s="397" t="s">
        <v>503</v>
      </c>
      <c r="D3971" s="397" t="s">
        <v>13</v>
      </c>
      <c r="E3971" s="805" t="s">
        <v>3567</v>
      </c>
      <c r="F3971" s="397">
        <v>50</v>
      </c>
      <c r="G3971" s="400">
        <v>44149</v>
      </c>
      <c r="H3971" s="400">
        <v>44144</v>
      </c>
      <c r="I3971" s="901">
        <v>49</v>
      </c>
    </row>
    <row r="3972" spans="1:9" x14ac:dyDescent="0.3">
      <c r="A3972" s="397">
        <v>432735</v>
      </c>
      <c r="B3972" s="397">
        <v>431090</v>
      </c>
      <c r="C3972" s="397" t="s">
        <v>503</v>
      </c>
      <c r="D3972" s="397" t="s">
        <v>13</v>
      </c>
      <c r="E3972" s="805" t="s">
        <v>3568</v>
      </c>
      <c r="F3972" s="397">
        <v>50</v>
      </c>
      <c r="G3972" s="400">
        <v>44149</v>
      </c>
      <c r="H3972" s="400">
        <v>44145</v>
      </c>
      <c r="I3972" s="901">
        <v>52</v>
      </c>
    </row>
    <row r="3973" spans="1:9" x14ac:dyDescent="0.3">
      <c r="A3973" s="56" t="s">
        <v>3569</v>
      </c>
      <c r="B3973" s="56">
        <v>656936</v>
      </c>
      <c r="C3973" s="56" t="s">
        <v>475</v>
      </c>
      <c r="D3973" s="56" t="s">
        <v>481</v>
      </c>
      <c r="E3973" s="467" t="s">
        <v>3570</v>
      </c>
      <c r="F3973" s="56">
        <v>542</v>
      </c>
      <c r="G3973" s="401">
        <v>44138</v>
      </c>
      <c r="H3973" s="27">
        <v>44137</v>
      </c>
      <c r="I3973" s="286">
        <v>548</v>
      </c>
    </row>
    <row r="3974" spans="1:9" x14ac:dyDescent="0.3">
      <c r="A3974" s="56" t="s">
        <v>3569</v>
      </c>
      <c r="B3974" s="56">
        <v>656936</v>
      </c>
      <c r="C3974" s="56" t="s">
        <v>475</v>
      </c>
      <c r="D3974" s="56" t="s">
        <v>13</v>
      </c>
      <c r="E3974" s="467" t="s">
        <v>3571</v>
      </c>
      <c r="F3974" s="56">
        <v>4408</v>
      </c>
      <c r="G3974" s="401">
        <v>44140</v>
      </c>
      <c r="H3974" s="27">
        <v>44140</v>
      </c>
      <c r="I3974" s="286">
        <v>4439</v>
      </c>
    </row>
    <row r="3975" spans="1:9" ht="15.6" x14ac:dyDescent="0.3">
      <c r="A3975" s="782">
        <v>523139</v>
      </c>
      <c r="B3975" s="389">
        <v>566884</v>
      </c>
      <c r="C3975" s="389" t="s">
        <v>475</v>
      </c>
      <c r="D3975" s="389" t="s">
        <v>481</v>
      </c>
      <c r="E3975" s="390" t="s">
        <v>3572</v>
      </c>
      <c r="F3975" s="389">
        <v>68</v>
      </c>
      <c r="G3975" s="902">
        <v>43930</v>
      </c>
      <c r="H3975" s="27">
        <v>43923</v>
      </c>
      <c r="I3975" s="286">
        <v>68</v>
      </c>
    </row>
    <row r="3976" spans="1:9" ht="15.6" x14ac:dyDescent="0.3">
      <c r="A3976" s="755">
        <v>523139</v>
      </c>
      <c r="B3976" s="371">
        <v>566884</v>
      </c>
      <c r="C3976" s="371" t="s">
        <v>475</v>
      </c>
      <c r="D3976" s="371" t="s">
        <v>481</v>
      </c>
      <c r="E3976" s="372" t="s">
        <v>3573</v>
      </c>
      <c r="F3976" s="371">
        <v>50</v>
      </c>
      <c r="G3976" s="803">
        <v>43930</v>
      </c>
      <c r="H3976" s="27">
        <v>43923</v>
      </c>
      <c r="I3976" s="286">
        <v>50</v>
      </c>
    </row>
    <row r="3977" spans="1:9" ht="15.6" x14ac:dyDescent="0.3">
      <c r="A3977" s="903">
        <v>523139</v>
      </c>
      <c r="B3977" s="371">
        <v>566884</v>
      </c>
      <c r="C3977" s="371" t="s">
        <v>475</v>
      </c>
      <c r="D3977" s="24" t="s">
        <v>481</v>
      </c>
      <c r="E3977" s="301" t="s">
        <v>3574</v>
      </c>
      <c r="F3977" s="24">
        <v>78</v>
      </c>
      <c r="G3977" s="27">
        <v>43944</v>
      </c>
      <c r="H3977" s="326">
        <v>43938</v>
      </c>
      <c r="I3977" s="530">
        <v>78</v>
      </c>
    </row>
    <row r="3978" spans="1:9" ht="15.6" x14ac:dyDescent="0.3">
      <c r="A3978" s="903">
        <v>523139</v>
      </c>
      <c r="B3978" s="904">
        <v>566884</v>
      </c>
      <c r="C3978" s="371" t="s">
        <v>475</v>
      </c>
      <c r="D3978" s="24" t="s">
        <v>13</v>
      </c>
      <c r="E3978" s="301" t="s">
        <v>3575</v>
      </c>
      <c r="F3978" s="24">
        <v>900</v>
      </c>
      <c r="G3978" s="27">
        <v>43939</v>
      </c>
      <c r="H3978" s="326">
        <v>43934</v>
      </c>
      <c r="I3978" s="286">
        <v>870</v>
      </c>
    </row>
    <row r="3979" spans="1:9" ht="15.6" x14ac:dyDescent="0.3">
      <c r="A3979" s="905">
        <v>523139</v>
      </c>
      <c r="B3979" s="906">
        <v>566884</v>
      </c>
      <c r="C3979" s="906" t="s">
        <v>475</v>
      </c>
      <c r="D3979" s="906" t="s">
        <v>19</v>
      </c>
      <c r="E3979" s="10">
        <v>1568817</v>
      </c>
      <c r="F3979" s="62">
        <v>14</v>
      </c>
      <c r="G3979" s="87">
        <v>43937</v>
      </c>
      <c r="H3979" s="907">
        <v>43927</v>
      </c>
      <c r="I3979" s="908">
        <v>14</v>
      </c>
    </row>
    <row r="3980" spans="1:9" ht="15.6" x14ac:dyDescent="0.3">
      <c r="A3980" s="755">
        <v>523139</v>
      </c>
      <c r="B3980" s="904">
        <v>555514</v>
      </c>
      <c r="C3980" s="371" t="s">
        <v>503</v>
      </c>
      <c r="D3980" s="371" t="s">
        <v>481</v>
      </c>
      <c r="E3980" s="372" t="s">
        <v>3576</v>
      </c>
      <c r="F3980" s="371">
        <v>52</v>
      </c>
      <c r="G3980" s="803">
        <v>43930</v>
      </c>
      <c r="H3980" s="27">
        <v>43923</v>
      </c>
      <c r="I3980" s="286">
        <v>52</v>
      </c>
    </row>
    <row r="3981" spans="1:9" ht="15.6" x14ac:dyDescent="0.3">
      <c r="A3981" s="750">
        <v>523139</v>
      </c>
      <c r="B3981" s="466">
        <v>555514</v>
      </c>
      <c r="C3981" s="56" t="s">
        <v>503</v>
      </c>
      <c r="D3981" s="56" t="s">
        <v>13</v>
      </c>
      <c r="E3981" s="382" t="s">
        <v>3577</v>
      </c>
      <c r="F3981" s="56">
        <v>189</v>
      </c>
      <c r="G3981" s="401">
        <v>43897</v>
      </c>
      <c r="H3981" s="401">
        <v>43942</v>
      </c>
      <c r="I3981" s="286">
        <v>189</v>
      </c>
    </row>
    <row r="3982" spans="1:9" ht="15.6" x14ac:dyDescent="0.3">
      <c r="A3982" s="750">
        <v>523139</v>
      </c>
      <c r="B3982" s="466">
        <v>555514</v>
      </c>
      <c r="C3982" s="56" t="s">
        <v>503</v>
      </c>
      <c r="D3982" s="56" t="s">
        <v>13</v>
      </c>
      <c r="E3982" s="382" t="s">
        <v>3578</v>
      </c>
      <c r="F3982" s="56">
        <v>1549</v>
      </c>
      <c r="G3982" s="401">
        <v>43897</v>
      </c>
      <c r="H3982" s="401">
        <v>43942</v>
      </c>
      <c r="I3982" s="286">
        <v>1522</v>
      </c>
    </row>
    <row r="3983" spans="1:9" x14ac:dyDescent="0.3">
      <c r="A3983" s="909">
        <v>529293</v>
      </c>
      <c r="B3983" s="371">
        <v>588171</v>
      </c>
      <c r="C3983" s="371" t="s">
        <v>475</v>
      </c>
      <c r="D3983" s="371" t="s">
        <v>13</v>
      </c>
      <c r="E3983" s="910" t="s">
        <v>3579</v>
      </c>
      <c r="F3983" s="371">
        <v>214</v>
      </c>
      <c r="G3983" s="803">
        <v>43932</v>
      </c>
      <c r="H3983" s="27">
        <v>43928</v>
      </c>
      <c r="I3983" s="286">
        <v>218</v>
      </c>
    </row>
    <row r="3984" spans="1:9" x14ac:dyDescent="0.3">
      <c r="A3984" s="386">
        <v>529293</v>
      </c>
      <c r="B3984" s="464">
        <v>586759</v>
      </c>
      <c r="C3984" s="37" t="s">
        <v>503</v>
      </c>
      <c r="D3984" s="37" t="s">
        <v>306</v>
      </c>
      <c r="E3984" s="465">
        <v>1568850</v>
      </c>
      <c r="F3984" s="37">
        <v>60</v>
      </c>
      <c r="G3984" s="39">
        <v>43906</v>
      </c>
      <c r="H3984" s="911">
        <v>43927</v>
      </c>
      <c r="I3984" s="335">
        <v>60</v>
      </c>
    </row>
    <row r="3985" spans="1:9" x14ac:dyDescent="0.3">
      <c r="A3985" s="912">
        <v>523143</v>
      </c>
      <c r="B3985" s="371">
        <v>566881</v>
      </c>
      <c r="C3985" s="371" t="s">
        <v>475</v>
      </c>
      <c r="D3985" s="371" t="s">
        <v>481</v>
      </c>
      <c r="E3985" s="372" t="s">
        <v>3580</v>
      </c>
      <c r="F3985" s="384">
        <v>237</v>
      </c>
      <c r="G3985" s="803">
        <v>43930</v>
      </c>
      <c r="H3985" s="27">
        <v>43923</v>
      </c>
      <c r="I3985" s="286">
        <v>228</v>
      </c>
    </row>
    <row r="3986" spans="1:9" x14ac:dyDescent="0.3">
      <c r="A3986" s="912">
        <v>523143</v>
      </c>
      <c r="B3986" s="904">
        <v>555473</v>
      </c>
      <c r="C3986" s="371" t="s">
        <v>503</v>
      </c>
      <c r="D3986" s="371" t="s">
        <v>481</v>
      </c>
      <c r="E3986" s="372" t="s">
        <v>3581</v>
      </c>
      <c r="F3986" s="371">
        <v>111</v>
      </c>
      <c r="G3986" s="803">
        <v>43930</v>
      </c>
      <c r="H3986" s="27">
        <v>43923</v>
      </c>
      <c r="I3986" s="286">
        <v>116</v>
      </c>
    </row>
    <row r="3987" spans="1:9" x14ac:dyDescent="0.3">
      <c r="A3987" s="913">
        <v>523023</v>
      </c>
      <c r="B3987" s="904">
        <v>588155</v>
      </c>
      <c r="C3987" s="371" t="s">
        <v>475</v>
      </c>
      <c r="D3987" s="371" t="s">
        <v>13</v>
      </c>
      <c r="E3987" s="914" t="s">
        <v>3582</v>
      </c>
      <c r="F3987" s="915">
        <v>753</v>
      </c>
      <c r="G3987" s="916">
        <v>43922</v>
      </c>
      <c r="H3987" s="917">
        <v>43934</v>
      </c>
      <c r="I3987" s="286">
        <v>787</v>
      </c>
    </row>
    <row r="3988" spans="1:9" x14ac:dyDescent="0.3">
      <c r="A3988" s="386">
        <v>523025</v>
      </c>
      <c r="B3988" s="464">
        <v>588213</v>
      </c>
      <c r="C3988" s="37" t="s">
        <v>475</v>
      </c>
      <c r="D3988" s="37" t="s">
        <v>306</v>
      </c>
      <c r="E3988" s="465">
        <v>1568879</v>
      </c>
      <c r="F3988" s="37">
        <v>90</v>
      </c>
      <c r="G3988" s="39">
        <v>43906</v>
      </c>
      <c r="H3988" s="911">
        <v>43928</v>
      </c>
      <c r="I3988" s="335">
        <v>90</v>
      </c>
    </row>
    <row r="3989" spans="1:9" x14ac:dyDescent="0.3">
      <c r="A3989" s="912">
        <v>523142</v>
      </c>
      <c r="B3989" s="371">
        <v>566883</v>
      </c>
      <c r="C3989" s="371" t="s">
        <v>475</v>
      </c>
      <c r="D3989" s="371" t="s">
        <v>13</v>
      </c>
      <c r="E3989" s="372" t="s">
        <v>3583</v>
      </c>
      <c r="F3989" s="904">
        <v>341</v>
      </c>
      <c r="G3989" s="803">
        <v>43911</v>
      </c>
      <c r="H3989" s="918">
        <v>43934</v>
      </c>
      <c r="I3989" s="286">
        <v>335</v>
      </c>
    </row>
    <row r="3990" spans="1:9" x14ac:dyDescent="0.3">
      <c r="A3990" s="912">
        <v>523142</v>
      </c>
      <c r="B3990" s="371">
        <v>566883</v>
      </c>
      <c r="C3990" s="371" t="s">
        <v>475</v>
      </c>
      <c r="D3990" s="371" t="s">
        <v>13</v>
      </c>
      <c r="E3990" s="910" t="s">
        <v>3584</v>
      </c>
      <c r="F3990" s="371">
        <v>458</v>
      </c>
      <c r="G3990" s="803">
        <v>43932</v>
      </c>
      <c r="H3990" s="27">
        <v>43928</v>
      </c>
      <c r="I3990" s="286">
        <v>465</v>
      </c>
    </row>
    <row r="3991" spans="1:9" x14ac:dyDescent="0.3">
      <c r="A3991" s="912">
        <v>522344</v>
      </c>
      <c r="B3991" s="371">
        <v>554748</v>
      </c>
      <c r="C3991" s="371" t="s">
        <v>475</v>
      </c>
      <c r="D3991" s="371" t="s">
        <v>481</v>
      </c>
      <c r="E3991" s="919" t="s">
        <v>3585</v>
      </c>
      <c r="F3991" s="904">
        <v>63</v>
      </c>
      <c r="G3991" s="803">
        <v>43888</v>
      </c>
      <c r="H3991" s="917">
        <v>43923</v>
      </c>
      <c r="I3991" s="286">
        <v>63</v>
      </c>
    </row>
    <row r="3992" spans="1:9" x14ac:dyDescent="0.3">
      <c r="A3992" s="912">
        <v>522344</v>
      </c>
      <c r="B3992" s="371">
        <v>554748</v>
      </c>
      <c r="C3992" s="371" t="s">
        <v>475</v>
      </c>
      <c r="D3992" s="371" t="s">
        <v>481</v>
      </c>
      <c r="E3992" s="910" t="s">
        <v>3586</v>
      </c>
      <c r="F3992" s="371">
        <v>52</v>
      </c>
      <c r="G3992" s="803">
        <v>43930</v>
      </c>
      <c r="H3992" s="27">
        <v>43923</v>
      </c>
      <c r="I3992" s="286">
        <v>52</v>
      </c>
    </row>
    <row r="3993" spans="1:9" x14ac:dyDescent="0.3">
      <c r="A3993" s="912">
        <v>522344</v>
      </c>
      <c r="B3993" s="371">
        <v>554748</v>
      </c>
      <c r="C3993" s="371" t="s">
        <v>475</v>
      </c>
      <c r="D3993" s="371" t="s">
        <v>481</v>
      </c>
      <c r="E3993" s="919" t="s">
        <v>3587</v>
      </c>
      <c r="F3993" s="904">
        <v>345</v>
      </c>
      <c r="G3993" s="803">
        <v>43888</v>
      </c>
      <c r="H3993" s="917">
        <v>43923</v>
      </c>
      <c r="I3993" s="286">
        <v>357</v>
      </c>
    </row>
    <row r="3994" spans="1:9" x14ac:dyDescent="0.3">
      <c r="A3994" s="912">
        <v>522344</v>
      </c>
      <c r="B3994" s="371">
        <v>554748</v>
      </c>
      <c r="C3994" s="371" t="s">
        <v>475</v>
      </c>
      <c r="D3994" s="371" t="s">
        <v>481</v>
      </c>
      <c r="E3994" s="910" t="s">
        <v>3588</v>
      </c>
      <c r="F3994" s="371">
        <v>110</v>
      </c>
      <c r="G3994" s="803">
        <v>43930</v>
      </c>
      <c r="H3994" s="27">
        <v>43923</v>
      </c>
      <c r="I3994" s="286">
        <v>115</v>
      </c>
    </row>
    <row r="3995" spans="1:9" x14ac:dyDescent="0.3">
      <c r="A3995" s="912">
        <v>522344</v>
      </c>
      <c r="B3995" s="371">
        <v>554748</v>
      </c>
      <c r="C3995" s="371" t="s">
        <v>475</v>
      </c>
      <c r="D3995" s="371" t="s">
        <v>13</v>
      </c>
      <c r="E3995" s="910" t="s">
        <v>3589</v>
      </c>
      <c r="F3995" s="371">
        <v>178</v>
      </c>
      <c r="G3995" s="803">
        <v>43932</v>
      </c>
      <c r="H3995" s="27">
        <v>43928</v>
      </c>
      <c r="I3995" s="286">
        <v>182</v>
      </c>
    </row>
    <row r="3996" spans="1:9" x14ac:dyDescent="0.3">
      <c r="A3996" s="920">
        <v>522344</v>
      </c>
      <c r="B3996" s="371">
        <v>554748</v>
      </c>
      <c r="C3996" s="371" t="s">
        <v>475</v>
      </c>
      <c r="D3996" s="371" t="s">
        <v>13</v>
      </c>
      <c r="E3996" s="323" t="s">
        <v>3590</v>
      </c>
      <c r="F3996" s="921">
        <v>121</v>
      </c>
      <c r="G3996" s="804">
        <v>43932</v>
      </c>
      <c r="H3996" s="27">
        <v>43928</v>
      </c>
      <c r="I3996" s="286">
        <v>124</v>
      </c>
    </row>
    <row r="3997" spans="1:9" x14ac:dyDescent="0.3">
      <c r="A3997" s="370">
        <v>522344</v>
      </c>
      <c r="B3997" s="56">
        <v>554748</v>
      </c>
      <c r="C3997" s="56" t="s">
        <v>475</v>
      </c>
      <c r="D3997" s="56" t="s">
        <v>13</v>
      </c>
      <c r="E3997" s="376" t="s">
        <v>3591</v>
      </c>
      <c r="F3997" s="375">
        <v>5429</v>
      </c>
      <c r="G3997" s="468">
        <v>43897</v>
      </c>
      <c r="H3997" s="922">
        <v>43942</v>
      </c>
      <c r="I3997" s="286">
        <v>4880</v>
      </c>
    </row>
    <row r="3998" spans="1:9" x14ac:dyDescent="0.3">
      <c r="A3998" s="912">
        <v>522344</v>
      </c>
      <c r="B3998" s="904">
        <v>588147</v>
      </c>
      <c r="C3998" s="371" t="s">
        <v>475</v>
      </c>
      <c r="D3998" s="371" t="s">
        <v>13</v>
      </c>
      <c r="E3998" s="893" t="s">
        <v>3592</v>
      </c>
      <c r="F3998" s="904">
        <v>251</v>
      </c>
      <c r="G3998" s="803">
        <v>43911</v>
      </c>
      <c r="H3998" s="918">
        <v>43934</v>
      </c>
      <c r="I3998" s="286">
        <v>261</v>
      </c>
    </row>
    <row r="3999" spans="1:9" x14ac:dyDescent="0.3">
      <c r="A3999" s="912">
        <v>522344</v>
      </c>
      <c r="B3999" s="904">
        <v>588147</v>
      </c>
      <c r="C3999" s="371" t="s">
        <v>475</v>
      </c>
      <c r="D3999" s="371" t="s">
        <v>13</v>
      </c>
      <c r="E3999" s="910" t="s">
        <v>3593</v>
      </c>
      <c r="F3999" s="904">
        <v>257</v>
      </c>
      <c r="G3999" s="803">
        <v>43911</v>
      </c>
      <c r="H3999" s="918">
        <v>43934</v>
      </c>
      <c r="I3999" s="286">
        <v>268</v>
      </c>
    </row>
    <row r="4000" spans="1:9" x14ac:dyDescent="0.3">
      <c r="A4000" s="923">
        <v>490306</v>
      </c>
      <c r="B4000" s="904">
        <v>588190</v>
      </c>
      <c r="C4000" s="371" t="s">
        <v>475</v>
      </c>
      <c r="D4000" s="371" t="s">
        <v>13</v>
      </c>
      <c r="E4000" s="372" t="s">
        <v>3594</v>
      </c>
      <c r="F4000" s="371">
        <v>90</v>
      </c>
      <c r="G4000" s="803">
        <v>43932</v>
      </c>
      <c r="H4000" s="27">
        <v>43928</v>
      </c>
      <c r="I4000" s="286">
        <v>90</v>
      </c>
    </row>
    <row r="4001" spans="1:9" x14ac:dyDescent="0.3">
      <c r="A4001" s="923">
        <v>490306</v>
      </c>
      <c r="B4001" s="904">
        <v>588227</v>
      </c>
      <c r="C4001" s="371" t="s">
        <v>475</v>
      </c>
      <c r="D4001" s="371" t="s">
        <v>13</v>
      </c>
      <c r="E4001" s="372" t="s">
        <v>3595</v>
      </c>
      <c r="F4001" s="371">
        <v>73</v>
      </c>
      <c r="G4001" s="803">
        <v>43932</v>
      </c>
      <c r="H4001" s="27">
        <v>43928</v>
      </c>
      <c r="I4001" s="286">
        <v>76</v>
      </c>
    </row>
    <row r="4002" spans="1:9" x14ac:dyDescent="0.3">
      <c r="A4002" s="923">
        <v>432735</v>
      </c>
      <c r="B4002" s="904">
        <v>425425</v>
      </c>
      <c r="C4002" s="371" t="s">
        <v>475</v>
      </c>
      <c r="D4002" s="371" t="s">
        <v>481</v>
      </c>
      <c r="E4002" s="910" t="s">
        <v>3596</v>
      </c>
      <c r="F4002" s="371">
        <v>50</v>
      </c>
      <c r="G4002" s="803">
        <v>43930</v>
      </c>
      <c r="H4002" s="27">
        <v>43923</v>
      </c>
      <c r="I4002" s="286">
        <v>50</v>
      </c>
    </row>
    <row r="4003" spans="1:9" x14ac:dyDescent="0.3">
      <c r="A4003" s="923">
        <v>432735</v>
      </c>
      <c r="B4003" s="904">
        <v>425425</v>
      </c>
      <c r="C4003" s="371" t="s">
        <v>475</v>
      </c>
      <c r="D4003" s="371" t="s">
        <v>13</v>
      </c>
      <c r="E4003" s="910" t="s">
        <v>3597</v>
      </c>
      <c r="F4003" s="371">
        <v>378</v>
      </c>
      <c r="G4003" s="803">
        <v>43953</v>
      </c>
      <c r="H4003" s="27">
        <v>43949</v>
      </c>
      <c r="I4003" s="286">
        <v>392</v>
      </c>
    </row>
    <row r="4004" spans="1:9" x14ac:dyDescent="0.3">
      <c r="A4004" s="923">
        <v>432735</v>
      </c>
      <c r="B4004" s="904">
        <v>425425</v>
      </c>
      <c r="C4004" s="371" t="s">
        <v>475</v>
      </c>
      <c r="D4004" s="371" t="s">
        <v>13</v>
      </c>
      <c r="E4004" s="924" t="s">
        <v>3598</v>
      </c>
      <c r="F4004" s="371">
        <v>2472</v>
      </c>
      <c r="G4004" s="803">
        <v>43953</v>
      </c>
      <c r="H4004" s="27">
        <v>43949</v>
      </c>
      <c r="I4004" s="286">
        <v>2566</v>
      </c>
    </row>
    <row r="4005" spans="1:9" x14ac:dyDescent="0.3">
      <c r="A4005" s="923">
        <v>465742</v>
      </c>
      <c r="B4005" s="904">
        <v>566882</v>
      </c>
      <c r="C4005" s="371" t="s">
        <v>475</v>
      </c>
      <c r="D4005" s="371" t="s">
        <v>13</v>
      </c>
      <c r="E4005" s="925" t="s">
        <v>3599</v>
      </c>
      <c r="F4005" s="371">
        <v>1581</v>
      </c>
      <c r="G4005" s="803">
        <v>43904</v>
      </c>
      <c r="H4005" s="458">
        <v>43934</v>
      </c>
      <c r="I4005" s="286">
        <v>1211</v>
      </c>
    </row>
    <row r="4006" spans="1:9" x14ac:dyDescent="0.3">
      <c r="A4006" s="386">
        <v>523033</v>
      </c>
      <c r="B4006" s="464">
        <v>586598</v>
      </c>
      <c r="C4006" s="37" t="s">
        <v>475</v>
      </c>
      <c r="D4006" s="37" t="s">
        <v>306</v>
      </c>
      <c r="E4006" s="926">
        <v>1571878</v>
      </c>
      <c r="F4006" s="420">
        <v>987</v>
      </c>
      <c r="G4006" s="39">
        <v>43906</v>
      </c>
      <c r="H4006" s="911">
        <v>43928</v>
      </c>
      <c r="I4006" s="335">
        <v>987</v>
      </c>
    </row>
    <row r="4007" spans="1:9" x14ac:dyDescent="0.3">
      <c r="A4007" s="373">
        <v>523033</v>
      </c>
      <c r="B4007" s="927">
        <v>586598</v>
      </c>
      <c r="C4007" s="118" t="s">
        <v>475</v>
      </c>
      <c r="D4007" s="118" t="s">
        <v>13</v>
      </c>
      <c r="E4007" s="928" t="s">
        <v>3600</v>
      </c>
      <c r="F4007" s="118">
        <v>287</v>
      </c>
      <c r="G4007" s="91">
        <v>43932</v>
      </c>
      <c r="H4007" s="929">
        <v>43928</v>
      </c>
      <c r="I4007" s="286">
        <v>292</v>
      </c>
    </row>
    <row r="4008" spans="1:9" x14ac:dyDescent="0.3">
      <c r="A4008" s="386">
        <v>523033</v>
      </c>
      <c r="B4008" s="464">
        <v>586598</v>
      </c>
      <c r="C4008" s="37" t="s">
        <v>475</v>
      </c>
      <c r="D4008" s="37" t="s">
        <v>13</v>
      </c>
      <c r="E4008" s="747" t="s">
        <v>3601</v>
      </c>
      <c r="F4008" s="405">
        <v>2229</v>
      </c>
      <c r="G4008" s="39">
        <v>43904</v>
      </c>
      <c r="H4008" s="911">
        <v>43949</v>
      </c>
      <c r="I4008" s="286">
        <v>2270</v>
      </c>
    </row>
    <row r="4009" spans="1:9" x14ac:dyDescent="0.3">
      <c r="A4009" s="386">
        <v>523033</v>
      </c>
      <c r="B4009" s="464">
        <v>586598</v>
      </c>
      <c r="C4009" s="37" t="s">
        <v>475</v>
      </c>
      <c r="D4009" s="37" t="s">
        <v>13</v>
      </c>
      <c r="E4009" s="747" t="s">
        <v>3602</v>
      </c>
      <c r="F4009" s="405">
        <v>11335</v>
      </c>
      <c r="G4009" s="39">
        <v>43904</v>
      </c>
      <c r="H4009" s="911">
        <v>43949</v>
      </c>
      <c r="I4009" s="286">
        <v>11272</v>
      </c>
    </row>
    <row r="4010" spans="1:9" x14ac:dyDescent="0.3">
      <c r="A4010" s="386">
        <v>523033</v>
      </c>
      <c r="B4010" s="37">
        <v>586819</v>
      </c>
      <c r="C4010" s="37" t="s">
        <v>503</v>
      </c>
      <c r="D4010" s="37" t="s">
        <v>13</v>
      </c>
      <c r="E4010" s="926" t="s">
        <v>3603</v>
      </c>
      <c r="F4010" s="37">
        <v>401</v>
      </c>
      <c r="G4010" s="39">
        <v>43904</v>
      </c>
      <c r="H4010" s="911">
        <v>43949</v>
      </c>
      <c r="I4010" s="286">
        <v>417</v>
      </c>
    </row>
    <row r="4011" spans="1:9" x14ac:dyDescent="0.3">
      <c r="A4011" s="930">
        <v>523033</v>
      </c>
      <c r="B4011" s="931">
        <v>586819</v>
      </c>
      <c r="C4011" s="931" t="s">
        <v>503</v>
      </c>
      <c r="D4011" s="931" t="s">
        <v>13</v>
      </c>
      <c r="E4011" s="932" t="s">
        <v>3604</v>
      </c>
      <c r="F4011" s="931">
        <v>58</v>
      </c>
      <c r="G4011" s="933">
        <v>43932</v>
      </c>
      <c r="H4011" s="934">
        <v>43928</v>
      </c>
      <c r="I4011" s="286">
        <v>60</v>
      </c>
    </row>
    <row r="4012" spans="1:9" x14ac:dyDescent="0.3">
      <c r="A4012" s="386">
        <v>523033</v>
      </c>
      <c r="B4012" s="37">
        <v>586819</v>
      </c>
      <c r="C4012" s="37" t="s">
        <v>503</v>
      </c>
      <c r="D4012" s="37" t="s">
        <v>13</v>
      </c>
      <c r="E4012" s="926" t="s">
        <v>3605</v>
      </c>
      <c r="F4012" s="37">
        <v>915</v>
      </c>
      <c r="G4012" s="39">
        <v>43904</v>
      </c>
      <c r="H4012" s="911">
        <v>43949</v>
      </c>
      <c r="I4012" s="286">
        <v>952</v>
      </c>
    </row>
    <row r="4013" spans="1:9" x14ac:dyDescent="0.3">
      <c r="A4013" s="427">
        <v>432735</v>
      </c>
      <c r="B4013">
        <v>425425</v>
      </c>
      <c r="C4013" t="s">
        <v>475</v>
      </c>
      <c r="D4013" t="s">
        <v>13</v>
      </c>
      <c r="E4013" s="935" t="s">
        <v>3606</v>
      </c>
      <c r="F4013">
        <v>295</v>
      </c>
      <c r="G4013" s="362">
        <v>44415</v>
      </c>
      <c r="H4013" s="445">
        <v>44410</v>
      </c>
      <c r="I4013" s="936">
        <v>295</v>
      </c>
    </row>
    <row r="4014" spans="1:9" x14ac:dyDescent="0.3">
      <c r="A4014" s="427">
        <v>432735</v>
      </c>
      <c r="B4014">
        <v>425425</v>
      </c>
      <c r="C4014" t="s">
        <v>475</v>
      </c>
      <c r="D4014" t="s">
        <v>481</v>
      </c>
      <c r="E4014" s="935" t="s">
        <v>3607</v>
      </c>
      <c r="F4014">
        <v>50</v>
      </c>
      <c r="G4014" s="362">
        <v>44476</v>
      </c>
      <c r="H4014" s="445">
        <v>44469</v>
      </c>
      <c r="I4014" s="936">
        <v>50</v>
      </c>
    </row>
    <row r="4015" spans="1:9" x14ac:dyDescent="0.3">
      <c r="A4015" s="427">
        <v>432735</v>
      </c>
      <c r="B4015">
        <v>425425</v>
      </c>
      <c r="C4015" t="s">
        <v>475</v>
      </c>
      <c r="D4015" t="s">
        <v>13</v>
      </c>
      <c r="E4015" s="935" t="s">
        <v>3608</v>
      </c>
      <c r="F4015">
        <v>99</v>
      </c>
      <c r="G4015" s="362">
        <v>44443</v>
      </c>
      <c r="H4015" s="445">
        <v>44438</v>
      </c>
      <c r="I4015" s="936">
        <v>99</v>
      </c>
    </row>
    <row r="4016" spans="1:9" x14ac:dyDescent="0.3">
      <c r="A4016" s="427">
        <v>432735</v>
      </c>
      <c r="B4016">
        <v>425425</v>
      </c>
      <c r="C4016" t="s">
        <v>475</v>
      </c>
      <c r="D4016" t="s">
        <v>13</v>
      </c>
      <c r="E4016" s="935" t="s">
        <v>3609</v>
      </c>
      <c r="F4016">
        <v>345</v>
      </c>
      <c r="G4016" s="362">
        <v>44471</v>
      </c>
      <c r="H4016" s="445">
        <v>44466</v>
      </c>
      <c r="I4016" s="936">
        <v>345</v>
      </c>
    </row>
    <row r="4017" spans="1:9" x14ac:dyDescent="0.3">
      <c r="A4017" s="427">
        <v>432735</v>
      </c>
      <c r="B4017">
        <v>425425</v>
      </c>
      <c r="C4017" t="s">
        <v>475</v>
      </c>
      <c r="D4017" t="s">
        <v>481</v>
      </c>
      <c r="E4017" s="935" t="s">
        <v>3610</v>
      </c>
      <c r="F4017">
        <v>125</v>
      </c>
      <c r="G4017" s="362">
        <v>44504</v>
      </c>
      <c r="H4017" s="445">
        <v>44497</v>
      </c>
      <c r="I4017" s="936">
        <v>125</v>
      </c>
    </row>
    <row r="4018" spans="1:9" x14ac:dyDescent="0.3">
      <c r="A4018" s="427">
        <v>432735</v>
      </c>
      <c r="B4018">
        <v>425425</v>
      </c>
      <c r="C4018" t="s">
        <v>475</v>
      </c>
      <c r="D4018" t="s">
        <v>13</v>
      </c>
      <c r="E4018" s="935" t="s">
        <v>3611</v>
      </c>
      <c r="F4018">
        <v>1095</v>
      </c>
      <c r="G4018" s="362">
        <v>44499</v>
      </c>
      <c r="H4018" s="445">
        <v>44494</v>
      </c>
      <c r="I4018" s="936">
        <v>1095</v>
      </c>
    </row>
    <row r="4019" spans="1:9" x14ac:dyDescent="0.3">
      <c r="A4019" s="427">
        <v>432735</v>
      </c>
      <c r="B4019">
        <v>431090</v>
      </c>
      <c r="C4019" t="s">
        <v>503</v>
      </c>
      <c r="D4019" t="s">
        <v>13</v>
      </c>
      <c r="E4019" s="935" t="s">
        <v>3612</v>
      </c>
      <c r="F4019">
        <v>56</v>
      </c>
      <c r="G4019" s="362">
        <v>44415</v>
      </c>
      <c r="H4019" s="445">
        <v>44410</v>
      </c>
      <c r="I4019" s="936">
        <v>56</v>
      </c>
    </row>
    <row r="4020" spans="1:9" x14ac:dyDescent="0.3">
      <c r="A4020" s="427">
        <v>432735</v>
      </c>
      <c r="B4020">
        <v>431090</v>
      </c>
      <c r="C4020" t="s">
        <v>503</v>
      </c>
      <c r="D4020" t="s">
        <v>481</v>
      </c>
      <c r="E4020" s="935" t="s">
        <v>3613</v>
      </c>
      <c r="F4020">
        <v>89</v>
      </c>
      <c r="G4020" s="362">
        <v>44420</v>
      </c>
      <c r="H4020" s="445">
        <v>44413</v>
      </c>
      <c r="I4020" s="936">
        <v>89</v>
      </c>
    </row>
    <row r="4021" spans="1:9" x14ac:dyDescent="0.3">
      <c r="A4021" s="427">
        <v>432735</v>
      </c>
      <c r="B4021">
        <v>431090</v>
      </c>
      <c r="C4021" t="s">
        <v>503</v>
      </c>
      <c r="D4021" t="s">
        <v>13</v>
      </c>
      <c r="E4021" s="935" t="s">
        <v>3614</v>
      </c>
      <c r="F4021">
        <v>39</v>
      </c>
      <c r="G4021" s="362">
        <v>44443</v>
      </c>
      <c r="H4021" s="445">
        <v>44438</v>
      </c>
      <c r="I4021" s="936">
        <v>39</v>
      </c>
    </row>
    <row r="4022" spans="1:9" x14ac:dyDescent="0.3">
      <c r="A4022" s="427">
        <v>552995</v>
      </c>
      <c r="B4022">
        <v>759957</v>
      </c>
      <c r="C4022" s="427" t="s">
        <v>475</v>
      </c>
      <c r="D4022" t="s">
        <v>13</v>
      </c>
      <c r="E4022" s="937" t="s">
        <v>3615</v>
      </c>
      <c r="F4022">
        <v>1623</v>
      </c>
      <c r="G4022" s="362">
        <v>44415</v>
      </c>
      <c r="H4022" s="445">
        <v>44410</v>
      </c>
      <c r="I4022" s="936">
        <v>1623</v>
      </c>
    </row>
    <row r="4023" spans="1:9" x14ac:dyDescent="0.3">
      <c r="A4023" s="427">
        <v>552995</v>
      </c>
      <c r="B4023">
        <v>759957</v>
      </c>
      <c r="C4023" s="427" t="s">
        <v>475</v>
      </c>
      <c r="D4023" t="s">
        <v>19</v>
      </c>
      <c r="E4023" s="937" t="s">
        <v>3616</v>
      </c>
      <c r="F4023">
        <v>1586</v>
      </c>
      <c r="G4023" s="362">
        <v>44418</v>
      </c>
      <c r="H4023" s="445">
        <v>44410</v>
      </c>
      <c r="I4023" s="936">
        <v>1586</v>
      </c>
    </row>
    <row r="4024" spans="1:9" x14ac:dyDescent="0.3">
      <c r="A4024" s="427">
        <v>552995</v>
      </c>
      <c r="B4024" s="427">
        <v>760110</v>
      </c>
      <c r="C4024" s="427" t="s">
        <v>503</v>
      </c>
      <c r="D4024" t="s">
        <v>13</v>
      </c>
      <c r="E4024" s="937" t="s">
        <v>3617</v>
      </c>
      <c r="F4024">
        <v>355</v>
      </c>
      <c r="G4024" s="362">
        <v>44415</v>
      </c>
      <c r="H4024" s="445">
        <v>44410</v>
      </c>
      <c r="I4024" s="936">
        <v>355</v>
      </c>
    </row>
    <row r="4025" spans="1:9" x14ac:dyDescent="0.3">
      <c r="A4025" s="427">
        <v>552995</v>
      </c>
      <c r="B4025">
        <v>760110</v>
      </c>
      <c r="C4025" s="427" t="s">
        <v>503</v>
      </c>
      <c r="D4025" t="s">
        <v>19</v>
      </c>
      <c r="E4025" s="937" t="s">
        <v>3618</v>
      </c>
      <c r="F4025">
        <v>264</v>
      </c>
      <c r="G4025" s="362">
        <v>44418</v>
      </c>
      <c r="H4025" s="445">
        <v>44410</v>
      </c>
      <c r="I4025" s="936">
        <v>264</v>
      </c>
    </row>
    <row r="4026" spans="1:9" x14ac:dyDescent="0.3">
      <c r="A4026" s="427">
        <v>557237</v>
      </c>
      <c r="B4026" s="427">
        <v>759962</v>
      </c>
      <c r="C4026" s="427" t="s">
        <v>475</v>
      </c>
      <c r="D4026" t="s">
        <v>13</v>
      </c>
      <c r="E4026" s="937" t="s">
        <v>3619</v>
      </c>
      <c r="F4026">
        <v>4294</v>
      </c>
      <c r="G4026" s="362">
        <v>44415</v>
      </c>
      <c r="H4026" s="445">
        <v>44410</v>
      </c>
      <c r="I4026" s="936">
        <v>4294</v>
      </c>
    </row>
    <row r="4027" spans="1:9" x14ac:dyDescent="0.3">
      <c r="A4027" s="427">
        <v>557237</v>
      </c>
      <c r="B4027" s="427">
        <v>759962</v>
      </c>
      <c r="C4027" s="427" t="s">
        <v>475</v>
      </c>
      <c r="D4027" t="s">
        <v>13</v>
      </c>
      <c r="E4027" s="937" t="s">
        <v>3620</v>
      </c>
      <c r="F4027">
        <v>5218</v>
      </c>
      <c r="G4027" s="362">
        <v>44415</v>
      </c>
      <c r="H4027" s="445">
        <v>44410</v>
      </c>
      <c r="I4027" s="936">
        <v>5218</v>
      </c>
    </row>
    <row r="4028" spans="1:9" x14ac:dyDescent="0.3">
      <c r="A4028" s="427">
        <v>557237</v>
      </c>
      <c r="B4028" s="427">
        <v>759991</v>
      </c>
      <c r="C4028" s="427" t="s">
        <v>503</v>
      </c>
      <c r="D4028" t="s">
        <v>13</v>
      </c>
      <c r="E4028" s="937" t="s">
        <v>3621</v>
      </c>
      <c r="F4028">
        <v>883</v>
      </c>
      <c r="G4028" s="362">
        <v>44415</v>
      </c>
      <c r="H4028" s="445">
        <v>44410</v>
      </c>
      <c r="I4028" s="936">
        <v>883</v>
      </c>
    </row>
    <row r="4029" spans="1:9" x14ac:dyDescent="0.3">
      <c r="A4029" s="427">
        <v>557237</v>
      </c>
      <c r="B4029" s="427">
        <v>759991</v>
      </c>
      <c r="C4029" s="427" t="s">
        <v>503</v>
      </c>
      <c r="D4029" t="s">
        <v>13</v>
      </c>
      <c r="E4029" s="937" t="s">
        <v>3622</v>
      </c>
      <c r="F4029">
        <v>1331</v>
      </c>
      <c r="G4029" s="362">
        <v>44415</v>
      </c>
      <c r="H4029" s="445">
        <v>44410</v>
      </c>
      <c r="I4029" s="936">
        <v>1331</v>
      </c>
    </row>
    <row r="4030" spans="1:9" x14ac:dyDescent="0.3">
      <c r="A4030" s="427">
        <v>557238</v>
      </c>
      <c r="B4030" s="427">
        <v>759961</v>
      </c>
      <c r="C4030" s="427" t="s">
        <v>475</v>
      </c>
      <c r="D4030" s="427" t="s">
        <v>13</v>
      </c>
      <c r="E4030" s="937" t="s">
        <v>3623</v>
      </c>
      <c r="F4030">
        <v>3527</v>
      </c>
      <c r="G4030" s="362">
        <v>44415</v>
      </c>
      <c r="H4030" s="445">
        <v>44410</v>
      </c>
      <c r="I4030" s="936">
        <v>3527</v>
      </c>
    </row>
    <row r="4031" spans="1:9" x14ac:dyDescent="0.3">
      <c r="A4031" s="427">
        <v>557238</v>
      </c>
      <c r="B4031" s="427">
        <v>759961</v>
      </c>
      <c r="C4031" s="427" t="s">
        <v>475</v>
      </c>
      <c r="D4031" s="427" t="s">
        <v>13</v>
      </c>
      <c r="E4031" s="937" t="s">
        <v>3624</v>
      </c>
      <c r="F4031">
        <v>3310</v>
      </c>
      <c r="G4031" s="362">
        <v>44415</v>
      </c>
      <c r="H4031" s="445">
        <v>44410</v>
      </c>
      <c r="I4031" s="936">
        <v>3310</v>
      </c>
    </row>
    <row r="4032" spans="1:9" x14ac:dyDescent="0.3">
      <c r="A4032" s="427">
        <v>557238</v>
      </c>
      <c r="B4032" s="427">
        <v>760100</v>
      </c>
      <c r="C4032" s="427" t="s">
        <v>503</v>
      </c>
      <c r="D4032" t="s">
        <v>13</v>
      </c>
      <c r="E4032" s="937" t="s">
        <v>3625</v>
      </c>
      <c r="F4032">
        <v>603</v>
      </c>
      <c r="G4032" s="362">
        <v>44415</v>
      </c>
      <c r="H4032" s="445">
        <v>44410</v>
      </c>
      <c r="I4032" s="936">
        <v>603</v>
      </c>
    </row>
    <row r="4033" spans="1:9" x14ac:dyDescent="0.3">
      <c r="A4033" s="427">
        <v>557238</v>
      </c>
      <c r="B4033" s="427">
        <v>760100</v>
      </c>
      <c r="C4033" s="427" t="s">
        <v>503</v>
      </c>
      <c r="D4033" t="s">
        <v>13</v>
      </c>
      <c r="E4033" s="937" t="s">
        <v>3626</v>
      </c>
      <c r="F4033">
        <v>533</v>
      </c>
      <c r="G4033" s="362">
        <v>44415</v>
      </c>
      <c r="H4033" s="445">
        <v>44410</v>
      </c>
      <c r="I4033" s="936">
        <v>533</v>
      </c>
    </row>
    <row r="4034" spans="1:9" x14ac:dyDescent="0.3">
      <c r="A4034" s="427" t="s">
        <v>3627</v>
      </c>
      <c r="B4034" s="427">
        <v>730740</v>
      </c>
      <c r="C4034" s="427" t="s">
        <v>475</v>
      </c>
      <c r="D4034" s="427" t="s">
        <v>306</v>
      </c>
      <c r="E4034" s="428" t="s">
        <v>3628</v>
      </c>
      <c r="F4034" s="427">
        <v>870</v>
      </c>
      <c r="G4034" s="445">
        <v>44438</v>
      </c>
      <c r="H4034" s="445">
        <v>44431</v>
      </c>
      <c r="I4034" s="938">
        <v>870</v>
      </c>
    </row>
    <row r="4035" spans="1:9" x14ac:dyDescent="0.3">
      <c r="A4035" s="427" t="s">
        <v>3627</v>
      </c>
      <c r="B4035" s="427">
        <v>730740</v>
      </c>
      <c r="C4035" s="427" t="s">
        <v>475</v>
      </c>
      <c r="D4035" s="427" t="s">
        <v>306</v>
      </c>
      <c r="E4035" s="428" t="s">
        <v>3629</v>
      </c>
      <c r="F4035" s="427">
        <v>400</v>
      </c>
      <c r="G4035" s="445">
        <v>44466</v>
      </c>
      <c r="H4035" s="445">
        <v>44459</v>
      </c>
      <c r="I4035" s="938">
        <v>400</v>
      </c>
    </row>
    <row r="4036" spans="1:9" x14ac:dyDescent="0.3">
      <c r="A4036" s="427" t="s">
        <v>3627</v>
      </c>
      <c r="B4036" s="427">
        <v>730740</v>
      </c>
      <c r="C4036" s="427" t="s">
        <v>475</v>
      </c>
      <c r="D4036" s="427" t="s">
        <v>306</v>
      </c>
      <c r="E4036" s="428" t="s">
        <v>3630</v>
      </c>
      <c r="F4036" s="427">
        <v>1200</v>
      </c>
      <c r="G4036" s="445">
        <v>44452</v>
      </c>
      <c r="H4036" s="445">
        <v>44445</v>
      </c>
      <c r="I4036" s="938">
        <v>1200</v>
      </c>
    </row>
    <row r="4037" spans="1:9" x14ac:dyDescent="0.3">
      <c r="A4037" s="427" t="s">
        <v>3627</v>
      </c>
      <c r="B4037" s="427">
        <v>730740</v>
      </c>
      <c r="C4037" s="427" t="s">
        <v>475</v>
      </c>
      <c r="D4037" s="427" t="s">
        <v>306</v>
      </c>
      <c r="E4037" s="428" t="s">
        <v>3631</v>
      </c>
      <c r="F4037" s="427">
        <v>1100</v>
      </c>
      <c r="G4037" s="445">
        <v>44459</v>
      </c>
      <c r="H4037" s="445">
        <v>44452</v>
      </c>
      <c r="I4037" s="938">
        <v>1100</v>
      </c>
    </row>
    <row r="4038" spans="1:9" x14ac:dyDescent="0.3">
      <c r="A4038" s="427" t="s">
        <v>3627</v>
      </c>
      <c r="B4038" s="427">
        <v>730740</v>
      </c>
      <c r="C4038" s="427" t="s">
        <v>475</v>
      </c>
      <c r="D4038" s="427" t="s">
        <v>306</v>
      </c>
      <c r="E4038" s="428" t="s">
        <v>3632</v>
      </c>
      <c r="F4038" s="427">
        <v>1200</v>
      </c>
      <c r="G4038" s="445">
        <v>44473</v>
      </c>
      <c r="H4038" s="445">
        <v>44466</v>
      </c>
      <c r="I4038" s="938">
        <v>1200</v>
      </c>
    </row>
    <row r="4039" spans="1:9" x14ac:dyDescent="0.3">
      <c r="A4039" s="427" t="s">
        <v>3627</v>
      </c>
      <c r="B4039" s="427">
        <v>730745</v>
      </c>
      <c r="C4039" s="427" t="s">
        <v>475</v>
      </c>
      <c r="D4039" s="427" t="s">
        <v>13</v>
      </c>
      <c r="E4039" s="428" t="s">
        <v>3633</v>
      </c>
      <c r="F4039" s="427">
        <v>2500</v>
      </c>
      <c r="G4039" s="445">
        <v>44469</v>
      </c>
      <c r="H4039" s="445">
        <v>44468</v>
      </c>
      <c r="I4039" s="938">
        <v>2500</v>
      </c>
    </row>
    <row r="4040" spans="1:9" x14ac:dyDescent="0.3">
      <c r="A4040" s="427" t="s">
        <v>3627</v>
      </c>
      <c r="B4040" s="427">
        <v>730745</v>
      </c>
      <c r="C4040" s="427" t="s">
        <v>475</v>
      </c>
      <c r="D4040" s="427" t="s">
        <v>13</v>
      </c>
      <c r="E4040" s="428" t="s">
        <v>3634</v>
      </c>
      <c r="F4040" s="427">
        <v>1317</v>
      </c>
      <c r="G4040" s="445">
        <v>44466</v>
      </c>
      <c r="H4040" s="445">
        <v>44463</v>
      </c>
      <c r="I4040" s="938">
        <v>1317</v>
      </c>
    </row>
    <row r="4041" spans="1:9" x14ac:dyDescent="0.3">
      <c r="A4041" s="427" t="s">
        <v>3627</v>
      </c>
      <c r="B4041" s="427">
        <v>730745</v>
      </c>
      <c r="C4041" s="427" t="s">
        <v>475</v>
      </c>
      <c r="D4041" s="427" t="s">
        <v>13</v>
      </c>
      <c r="E4041" s="428" t="s">
        <v>3635</v>
      </c>
      <c r="F4041" s="427">
        <v>1721</v>
      </c>
      <c r="G4041" s="445">
        <v>44469</v>
      </c>
      <c r="H4041" s="445">
        <v>44468</v>
      </c>
      <c r="I4041" s="938">
        <v>1721</v>
      </c>
    </row>
    <row r="4042" spans="1:9" x14ac:dyDescent="0.3">
      <c r="A4042" s="427" t="s">
        <v>3627</v>
      </c>
      <c r="B4042" s="427">
        <v>730745</v>
      </c>
      <c r="C4042" s="427" t="s">
        <v>475</v>
      </c>
      <c r="D4042" s="427" t="s">
        <v>13</v>
      </c>
      <c r="E4042" s="428" t="s">
        <v>3636</v>
      </c>
      <c r="F4042" s="427">
        <v>2062</v>
      </c>
      <c r="G4042" s="445">
        <v>44466</v>
      </c>
      <c r="H4042" s="445">
        <v>44463</v>
      </c>
      <c r="I4042" s="938">
        <v>2062</v>
      </c>
    </row>
    <row r="4043" spans="1:9" x14ac:dyDescent="0.3">
      <c r="A4043" s="427" t="s">
        <v>3627</v>
      </c>
      <c r="B4043" s="427">
        <v>730745</v>
      </c>
      <c r="C4043" s="427" t="s">
        <v>475</v>
      </c>
      <c r="D4043" s="427" t="s">
        <v>13</v>
      </c>
      <c r="E4043" s="428" t="s">
        <v>3637</v>
      </c>
      <c r="F4043" s="427">
        <v>955</v>
      </c>
      <c r="G4043" s="445">
        <v>44443</v>
      </c>
      <c r="H4043" s="445">
        <v>44438</v>
      </c>
      <c r="I4043" s="938">
        <v>955</v>
      </c>
    </row>
    <row r="4044" spans="1:9" x14ac:dyDescent="0.3">
      <c r="A4044" s="427" t="s">
        <v>3627</v>
      </c>
      <c r="B4044" s="427">
        <v>730745</v>
      </c>
      <c r="C4044" s="427" t="s">
        <v>475</v>
      </c>
      <c r="D4044" s="427" t="s">
        <v>13</v>
      </c>
      <c r="E4044" s="428" t="s">
        <v>3638</v>
      </c>
      <c r="F4044" s="427">
        <v>898</v>
      </c>
      <c r="G4044" s="445">
        <v>44450</v>
      </c>
      <c r="H4044" s="445">
        <v>44445</v>
      </c>
      <c r="I4044" s="938">
        <v>898</v>
      </c>
    </row>
    <row r="4045" spans="1:9" x14ac:dyDescent="0.3">
      <c r="A4045" s="427" t="s">
        <v>3627</v>
      </c>
      <c r="B4045" s="427">
        <v>730745</v>
      </c>
      <c r="C4045" s="427" t="s">
        <v>475</v>
      </c>
      <c r="D4045" s="427" t="s">
        <v>13</v>
      </c>
      <c r="E4045" s="428" t="s">
        <v>3639</v>
      </c>
      <c r="F4045" s="427">
        <v>1140</v>
      </c>
      <c r="G4045" s="445">
        <v>44443</v>
      </c>
      <c r="H4045" s="445">
        <v>44438</v>
      </c>
      <c r="I4045" s="938">
        <v>1140</v>
      </c>
    </row>
    <row r="4046" spans="1:9" x14ac:dyDescent="0.3">
      <c r="A4046" s="427" t="s">
        <v>3627</v>
      </c>
      <c r="B4046" s="427">
        <v>730745</v>
      </c>
      <c r="C4046" s="427" t="s">
        <v>475</v>
      </c>
      <c r="D4046" s="427" t="s">
        <v>13</v>
      </c>
      <c r="E4046" s="428" t="s">
        <v>3640</v>
      </c>
      <c r="F4046" s="427">
        <v>1422</v>
      </c>
      <c r="G4046" s="445">
        <v>44448</v>
      </c>
      <c r="H4046" s="445">
        <v>44441</v>
      </c>
      <c r="I4046" s="938">
        <v>1422</v>
      </c>
    </row>
    <row r="4047" spans="1:9" x14ac:dyDescent="0.3">
      <c r="A4047" s="427" t="s">
        <v>3627</v>
      </c>
      <c r="B4047" s="427">
        <v>730745</v>
      </c>
      <c r="C4047" s="427" t="s">
        <v>475</v>
      </c>
      <c r="D4047" s="427" t="s">
        <v>13</v>
      </c>
      <c r="E4047" s="428" t="s">
        <v>3641</v>
      </c>
      <c r="F4047" s="427">
        <v>880</v>
      </c>
      <c r="G4047" s="445">
        <v>44464</v>
      </c>
      <c r="H4047" s="445">
        <v>44459</v>
      </c>
      <c r="I4047" s="938">
        <v>880</v>
      </c>
    </row>
    <row r="4048" spans="1:9" x14ac:dyDescent="0.3">
      <c r="A4048" s="427" t="s">
        <v>3627</v>
      </c>
      <c r="B4048" s="427">
        <v>730745</v>
      </c>
      <c r="C4048" s="427" t="s">
        <v>475</v>
      </c>
      <c r="D4048" s="427" t="s">
        <v>13</v>
      </c>
      <c r="E4048" s="428" t="s">
        <v>3642</v>
      </c>
      <c r="F4048" s="427">
        <v>1100</v>
      </c>
      <c r="G4048" s="445">
        <v>44471</v>
      </c>
      <c r="H4048" s="445">
        <v>44466</v>
      </c>
      <c r="I4048" s="938">
        <v>1100</v>
      </c>
    </row>
    <row r="4049" spans="1:9" x14ac:dyDescent="0.3">
      <c r="A4049" s="427" t="s">
        <v>3627</v>
      </c>
      <c r="B4049" s="427">
        <v>730745</v>
      </c>
      <c r="C4049" s="427" t="s">
        <v>475</v>
      </c>
      <c r="D4049" s="427" t="s">
        <v>13</v>
      </c>
      <c r="E4049" s="428" t="s">
        <v>3643</v>
      </c>
      <c r="F4049" s="427">
        <v>1444</v>
      </c>
      <c r="G4049" s="445">
        <v>44464</v>
      </c>
      <c r="H4049" s="445">
        <v>44459</v>
      </c>
      <c r="I4049" s="938">
        <v>1444</v>
      </c>
    </row>
    <row r="4050" spans="1:9" x14ac:dyDescent="0.3">
      <c r="A4050" s="427" t="s">
        <v>3627</v>
      </c>
      <c r="B4050" s="427">
        <v>730745</v>
      </c>
      <c r="C4050" s="427" t="s">
        <v>475</v>
      </c>
      <c r="D4050" s="427" t="s">
        <v>13</v>
      </c>
      <c r="E4050" s="428" t="s">
        <v>3644</v>
      </c>
      <c r="F4050" s="427">
        <v>1716</v>
      </c>
      <c r="G4050" s="445">
        <v>44469</v>
      </c>
      <c r="H4050" s="445">
        <v>44462</v>
      </c>
      <c r="I4050" s="938">
        <v>1716</v>
      </c>
    </row>
    <row r="4051" spans="1:9" x14ac:dyDescent="0.3">
      <c r="A4051" s="427" t="s">
        <v>3627</v>
      </c>
      <c r="B4051" s="427">
        <v>730745</v>
      </c>
      <c r="C4051" s="427" t="s">
        <v>475</v>
      </c>
      <c r="D4051" s="427" t="s">
        <v>13</v>
      </c>
      <c r="E4051" s="428" t="s">
        <v>3645</v>
      </c>
      <c r="F4051" s="427">
        <v>2135</v>
      </c>
      <c r="G4051" s="445">
        <v>44429</v>
      </c>
      <c r="H4051" s="445">
        <v>44424</v>
      </c>
      <c r="I4051" s="938">
        <v>2135</v>
      </c>
    </row>
    <row r="4052" spans="1:9" x14ac:dyDescent="0.3">
      <c r="A4052" s="427" t="s">
        <v>3627</v>
      </c>
      <c r="B4052" s="427">
        <v>730745</v>
      </c>
      <c r="C4052" s="427" t="s">
        <v>475</v>
      </c>
      <c r="D4052" s="427" t="s">
        <v>13</v>
      </c>
      <c r="E4052" s="428" t="s">
        <v>3646</v>
      </c>
      <c r="F4052" s="427">
        <v>1573</v>
      </c>
      <c r="G4052" s="445">
        <v>44464</v>
      </c>
      <c r="H4052" s="445">
        <v>44459</v>
      </c>
      <c r="I4052" s="938">
        <v>1573</v>
      </c>
    </row>
    <row r="4053" spans="1:9" x14ac:dyDescent="0.3">
      <c r="A4053" s="427" t="s">
        <v>3627</v>
      </c>
      <c r="B4053" s="427">
        <v>730745</v>
      </c>
      <c r="C4053" s="427" t="s">
        <v>475</v>
      </c>
      <c r="D4053" s="427" t="s">
        <v>13</v>
      </c>
      <c r="E4053" s="428" t="s">
        <v>3647</v>
      </c>
      <c r="F4053" s="427">
        <v>2202</v>
      </c>
      <c r="G4053" s="445">
        <v>44457</v>
      </c>
      <c r="H4053" s="445">
        <v>44452</v>
      </c>
      <c r="I4053" s="938">
        <v>2202</v>
      </c>
    </row>
    <row r="4054" spans="1:9" x14ac:dyDescent="0.3">
      <c r="A4054" s="427" t="s">
        <v>3627</v>
      </c>
      <c r="B4054" s="427">
        <v>730745</v>
      </c>
      <c r="C4054" s="427" t="s">
        <v>475</v>
      </c>
      <c r="D4054" s="427" t="s">
        <v>13</v>
      </c>
      <c r="E4054" s="428" t="s">
        <v>3648</v>
      </c>
      <c r="F4054" s="427">
        <v>2185</v>
      </c>
      <c r="G4054" s="445">
        <v>44462</v>
      </c>
      <c r="H4054" s="445">
        <v>44455</v>
      </c>
      <c r="I4054" s="938">
        <v>2185</v>
      </c>
    </row>
    <row r="4055" spans="1:9" x14ac:dyDescent="0.3">
      <c r="A4055" s="427" t="s">
        <v>3627</v>
      </c>
      <c r="B4055" s="427">
        <v>730745</v>
      </c>
      <c r="C4055" s="427" t="s">
        <v>475</v>
      </c>
      <c r="D4055" s="427" t="s">
        <v>13</v>
      </c>
      <c r="E4055" s="428" t="s">
        <v>3649</v>
      </c>
      <c r="F4055" s="427">
        <v>630</v>
      </c>
      <c r="G4055" s="445">
        <v>44457</v>
      </c>
      <c r="H4055" s="445">
        <v>44452</v>
      </c>
      <c r="I4055" s="938">
        <v>630</v>
      </c>
    </row>
    <row r="4056" spans="1:9" x14ac:dyDescent="0.3">
      <c r="A4056" s="427" t="s">
        <v>3627</v>
      </c>
      <c r="B4056" s="427">
        <v>730745</v>
      </c>
      <c r="C4056" s="427" t="s">
        <v>475</v>
      </c>
      <c r="D4056" s="427" t="s">
        <v>13</v>
      </c>
      <c r="E4056" s="428" t="s">
        <v>3650</v>
      </c>
      <c r="F4056" s="427">
        <v>1467</v>
      </c>
      <c r="G4056" s="445">
        <v>44436</v>
      </c>
      <c r="H4056" s="445">
        <v>44431</v>
      </c>
      <c r="I4056" s="938">
        <v>1467</v>
      </c>
    </row>
    <row r="4057" spans="1:9" x14ac:dyDescent="0.3">
      <c r="A4057" s="427" t="s">
        <v>3627</v>
      </c>
      <c r="B4057" s="427">
        <v>730745</v>
      </c>
      <c r="C4057" s="427" t="s">
        <v>475</v>
      </c>
      <c r="D4057" s="427" t="s">
        <v>13</v>
      </c>
      <c r="E4057" s="428" t="s">
        <v>3651</v>
      </c>
      <c r="F4057" s="427">
        <v>1918</v>
      </c>
      <c r="G4057" s="445">
        <v>44429</v>
      </c>
      <c r="H4057" s="445">
        <v>44424</v>
      </c>
      <c r="I4057" s="938">
        <v>1918</v>
      </c>
    </row>
    <row r="4058" spans="1:9" x14ac:dyDescent="0.3">
      <c r="A4058" s="427" t="s">
        <v>3627</v>
      </c>
      <c r="B4058" s="427">
        <v>730745</v>
      </c>
      <c r="C4058" s="427" t="s">
        <v>475</v>
      </c>
      <c r="D4058" s="427" t="s">
        <v>13</v>
      </c>
      <c r="E4058" s="428" t="s">
        <v>3652</v>
      </c>
      <c r="F4058" s="427">
        <v>2315</v>
      </c>
      <c r="G4058" s="445">
        <v>44434</v>
      </c>
      <c r="H4058" s="445">
        <v>44427</v>
      </c>
      <c r="I4058" s="938">
        <v>2315</v>
      </c>
    </row>
    <row r="4059" spans="1:9" x14ac:dyDescent="0.3">
      <c r="A4059" s="427" t="s">
        <v>3627</v>
      </c>
      <c r="B4059" s="427">
        <v>730745</v>
      </c>
      <c r="C4059" s="427" t="s">
        <v>475</v>
      </c>
      <c r="D4059" s="427" t="s">
        <v>13</v>
      </c>
      <c r="E4059" s="428" t="s">
        <v>3653</v>
      </c>
      <c r="F4059" s="427">
        <v>255</v>
      </c>
      <c r="G4059" s="445">
        <v>44485</v>
      </c>
      <c r="H4059" s="445">
        <v>44480</v>
      </c>
      <c r="I4059" s="938">
        <v>255</v>
      </c>
    </row>
    <row r="4060" spans="1:9" x14ac:dyDescent="0.3">
      <c r="A4060" s="427" t="s">
        <v>3627</v>
      </c>
      <c r="B4060" s="427">
        <v>730745</v>
      </c>
      <c r="C4060" s="427" t="s">
        <v>475</v>
      </c>
      <c r="D4060" s="427" t="s">
        <v>13</v>
      </c>
      <c r="E4060" s="428" t="s">
        <v>3654</v>
      </c>
      <c r="F4060" s="427">
        <v>6350</v>
      </c>
      <c r="G4060" s="445">
        <v>44436</v>
      </c>
      <c r="H4060" s="445">
        <v>44431</v>
      </c>
      <c r="I4060" s="938">
        <v>6350</v>
      </c>
    </row>
    <row r="4061" spans="1:9" x14ac:dyDescent="0.3">
      <c r="A4061" s="427" t="s">
        <v>3627</v>
      </c>
      <c r="B4061" s="427">
        <v>730745</v>
      </c>
      <c r="C4061" s="427" t="s">
        <v>475</v>
      </c>
      <c r="D4061" s="427" t="s">
        <v>13</v>
      </c>
      <c r="E4061" s="428" t="s">
        <v>3655</v>
      </c>
      <c r="F4061" s="427">
        <v>1732</v>
      </c>
      <c r="G4061" s="445">
        <v>44436</v>
      </c>
      <c r="H4061" s="445">
        <v>44431</v>
      </c>
      <c r="I4061" s="938">
        <v>1732</v>
      </c>
    </row>
    <row r="4062" spans="1:9" x14ac:dyDescent="0.3">
      <c r="A4062" s="427" t="s">
        <v>3627</v>
      </c>
      <c r="B4062" s="427">
        <v>730745</v>
      </c>
      <c r="C4062" s="427" t="s">
        <v>475</v>
      </c>
      <c r="D4062" s="427" t="s">
        <v>13</v>
      </c>
      <c r="E4062" s="428" t="s">
        <v>3656</v>
      </c>
      <c r="F4062" s="427">
        <v>2567</v>
      </c>
      <c r="G4062" s="445">
        <v>44429</v>
      </c>
      <c r="H4062" s="445">
        <v>44424</v>
      </c>
      <c r="I4062" s="938">
        <v>2567</v>
      </c>
    </row>
    <row r="4063" spans="1:9" x14ac:dyDescent="0.3">
      <c r="A4063" s="427" t="s">
        <v>3627</v>
      </c>
      <c r="B4063" s="427">
        <v>730745</v>
      </c>
      <c r="C4063" s="427" t="s">
        <v>475</v>
      </c>
      <c r="D4063" s="427" t="s">
        <v>13</v>
      </c>
      <c r="E4063" s="428" t="s">
        <v>3657</v>
      </c>
      <c r="F4063" s="427">
        <v>2351</v>
      </c>
      <c r="G4063" s="445">
        <v>44434</v>
      </c>
      <c r="H4063" s="445">
        <v>44427</v>
      </c>
      <c r="I4063" s="938">
        <v>2351</v>
      </c>
    </row>
    <row r="4064" spans="1:9" x14ac:dyDescent="0.3">
      <c r="A4064" s="427" t="s">
        <v>3627</v>
      </c>
      <c r="B4064" s="427">
        <v>730745</v>
      </c>
      <c r="C4064" s="427" t="s">
        <v>475</v>
      </c>
      <c r="D4064" s="427" t="s">
        <v>13</v>
      </c>
      <c r="E4064" s="428" t="s">
        <v>3658</v>
      </c>
      <c r="F4064" s="427">
        <v>5530</v>
      </c>
      <c r="G4064" s="445">
        <v>44464</v>
      </c>
      <c r="H4064" s="445">
        <v>44459</v>
      </c>
      <c r="I4064" s="938">
        <v>5530</v>
      </c>
    </row>
    <row r="4065" spans="1:9" x14ac:dyDescent="0.3">
      <c r="A4065" s="427" t="s">
        <v>3627</v>
      </c>
      <c r="B4065" s="427">
        <v>730745</v>
      </c>
      <c r="C4065" s="427" t="s">
        <v>475</v>
      </c>
      <c r="D4065" s="427" t="s">
        <v>481</v>
      </c>
      <c r="E4065" s="428" t="s">
        <v>3659</v>
      </c>
      <c r="F4065" s="427">
        <v>1000</v>
      </c>
      <c r="G4065" s="445">
        <v>44467</v>
      </c>
      <c r="H4065" s="445">
        <v>44466</v>
      </c>
      <c r="I4065" s="938">
        <v>1000</v>
      </c>
    </row>
    <row r="4066" spans="1:9" x14ac:dyDescent="0.3">
      <c r="A4066" s="427" t="s">
        <v>3627</v>
      </c>
      <c r="B4066" s="427">
        <v>730745</v>
      </c>
      <c r="C4066" s="427" t="s">
        <v>475</v>
      </c>
      <c r="D4066" s="427" t="s">
        <v>481</v>
      </c>
      <c r="E4066" s="428" t="s">
        <v>3660</v>
      </c>
      <c r="F4066" s="427">
        <v>690</v>
      </c>
      <c r="G4066" s="445">
        <v>44441</v>
      </c>
      <c r="H4066" s="445">
        <v>44434</v>
      </c>
      <c r="I4066" s="938">
        <v>690</v>
      </c>
    </row>
    <row r="4067" spans="1:9" x14ac:dyDescent="0.3">
      <c r="A4067" s="427" t="s">
        <v>3627</v>
      </c>
      <c r="B4067" s="427">
        <v>730745</v>
      </c>
      <c r="C4067" s="427" t="s">
        <v>475</v>
      </c>
      <c r="D4067" s="427" t="s">
        <v>481</v>
      </c>
      <c r="E4067" s="428" t="s">
        <v>3661</v>
      </c>
      <c r="F4067" s="427">
        <v>730</v>
      </c>
      <c r="G4067" s="445">
        <v>44462</v>
      </c>
      <c r="H4067" s="445">
        <v>44455</v>
      </c>
      <c r="I4067" s="938">
        <v>730</v>
      </c>
    </row>
    <row r="4068" spans="1:9" x14ac:dyDescent="0.3">
      <c r="A4068" s="427" t="s">
        <v>3627</v>
      </c>
      <c r="B4068" s="427">
        <v>730745</v>
      </c>
      <c r="C4068" s="427" t="s">
        <v>475</v>
      </c>
      <c r="D4068" s="427" t="s">
        <v>481</v>
      </c>
      <c r="E4068" s="428" t="s">
        <v>3662</v>
      </c>
      <c r="F4068" s="427">
        <v>1050</v>
      </c>
      <c r="G4068" s="445">
        <v>44427</v>
      </c>
      <c r="H4068" s="445">
        <v>44420</v>
      </c>
      <c r="I4068" s="938">
        <v>1050</v>
      </c>
    </row>
    <row r="4069" spans="1:9" x14ac:dyDescent="0.3">
      <c r="A4069" s="427" t="s">
        <v>3627</v>
      </c>
      <c r="B4069" s="427">
        <v>730745</v>
      </c>
      <c r="C4069" s="427" t="s">
        <v>475</v>
      </c>
      <c r="D4069" s="427" t="s">
        <v>481</v>
      </c>
      <c r="E4069" s="428" t="s">
        <v>3663</v>
      </c>
      <c r="F4069" s="427">
        <v>480</v>
      </c>
      <c r="G4069" s="445">
        <v>44455</v>
      </c>
      <c r="H4069" s="445">
        <v>44448</v>
      </c>
      <c r="I4069" s="938">
        <v>480</v>
      </c>
    </row>
    <row r="4070" spans="1:9" x14ac:dyDescent="0.3">
      <c r="A4070" s="427" t="s">
        <v>3627</v>
      </c>
      <c r="B4070" s="427">
        <v>730745</v>
      </c>
      <c r="C4070" s="427" t="s">
        <v>475</v>
      </c>
      <c r="D4070" s="427" t="s">
        <v>481</v>
      </c>
      <c r="E4070" s="428" t="s">
        <v>3664</v>
      </c>
      <c r="F4070" s="427">
        <v>170</v>
      </c>
      <c r="G4070" s="445">
        <v>44427</v>
      </c>
      <c r="H4070" s="445">
        <v>44420</v>
      </c>
      <c r="I4070" s="938">
        <v>170</v>
      </c>
    </row>
    <row r="4071" spans="1:9" x14ac:dyDescent="0.3">
      <c r="A4071" s="939">
        <v>432735</v>
      </c>
      <c r="B4071" s="940">
        <v>425425</v>
      </c>
      <c r="C4071" s="940" t="s">
        <v>475</v>
      </c>
      <c r="D4071" s="940" t="s">
        <v>481</v>
      </c>
      <c r="E4071" s="941" t="s">
        <v>3665</v>
      </c>
      <c r="F4071" s="940">
        <v>234</v>
      </c>
      <c r="G4071" s="942">
        <v>44532</v>
      </c>
      <c r="H4071" s="328">
        <v>44529</v>
      </c>
      <c r="I4071" s="530">
        <v>244</v>
      </c>
    </row>
    <row r="4072" spans="1:9" x14ac:dyDescent="0.3">
      <c r="A4072" s="939">
        <v>432735</v>
      </c>
      <c r="B4072" s="940">
        <v>425425</v>
      </c>
      <c r="C4072" s="940" t="s">
        <v>475</v>
      </c>
      <c r="D4072" s="940" t="s">
        <v>13</v>
      </c>
      <c r="E4072" s="941" t="s">
        <v>3666</v>
      </c>
      <c r="F4072" s="940">
        <v>50</v>
      </c>
      <c r="G4072" s="942">
        <v>44527</v>
      </c>
      <c r="H4072" s="328">
        <v>44529</v>
      </c>
      <c r="I4072" s="530">
        <v>52</v>
      </c>
    </row>
    <row r="4073" spans="1:9" x14ac:dyDescent="0.3">
      <c r="A4073" s="939">
        <v>432735</v>
      </c>
      <c r="B4073" s="940">
        <v>431090</v>
      </c>
      <c r="C4073" s="940" t="s">
        <v>503</v>
      </c>
      <c r="D4073" s="940" t="s">
        <v>481</v>
      </c>
      <c r="E4073" s="943" t="s">
        <v>3667</v>
      </c>
      <c r="F4073" s="940">
        <v>115</v>
      </c>
      <c r="G4073" s="942">
        <v>44532</v>
      </c>
      <c r="H4073" s="328">
        <v>44529</v>
      </c>
      <c r="I4073" s="530">
        <v>120</v>
      </c>
    </row>
    <row r="4074" spans="1:9" x14ac:dyDescent="0.3">
      <c r="A4074" s="939">
        <v>432735</v>
      </c>
      <c r="B4074" s="940">
        <v>431090</v>
      </c>
      <c r="C4074" s="940" t="s">
        <v>503</v>
      </c>
      <c r="D4074" s="940" t="s">
        <v>481</v>
      </c>
      <c r="E4074" s="943" t="s">
        <v>3668</v>
      </c>
      <c r="F4074" s="940">
        <v>157</v>
      </c>
      <c r="G4074" s="942">
        <v>44511</v>
      </c>
      <c r="H4074" s="328">
        <v>44529</v>
      </c>
      <c r="I4074" s="530">
        <v>164</v>
      </c>
    </row>
    <row r="4075" spans="1:9" x14ac:dyDescent="0.3">
      <c r="A4075" s="939">
        <v>432735</v>
      </c>
      <c r="B4075" s="940">
        <v>431090</v>
      </c>
      <c r="C4075" s="940" t="s">
        <v>503</v>
      </c>
      <c r="D4075" s="940" t="s">
        <v>13</v>
      </c>
      <c r="E4075" s="943" t="s">
        <v>3669</v>
      </c>
      <c r="F4075" s="940">
        <v>50</v>
      </c>
      <c r="G4075" s="942">
        <v>44527</v>
      </c>
      <c r="H4075" s="328">
        <v>44529</v>
      </c>
      <c r="I4075" s="530">
        <v>52</v>
      </c>
    </row>
    <row r="4076" spans="1:9" x14ac:dyDescent="0.3">
      <c r="A4076" s="944">
        <v>584820</v>
      </c>
      <c r="B4076" s="397">
        <v>836865</v>
      </c>
      <c r="C4076" s="397" t="s">
        <v>475</v>
      </c>
      <c r="D4076" s="397" t="s">
        <v>19</v>
      </c>
      <c r="E4076" s="945">
        <v>1649493</v>
      </c>
      <c r="F4076" s="397">
        <v>236</v>
      </c>
      <c r="G4076" s="400">
        <v>44511</v>
      </c>
      <c r="H4076" s="672">
        <v>44525</v>
      </c>
      <c r="I4076" s="901">
        <v>236</v>
      </c>
    </row>
    <row r="4077" spans="1:9" x14ac:dyDescent="0.3">
      <c r="A4077" s="944">
        <v>552995</v>
      </c>
      <c r="B4077" s="397">
        <v>784803</v>
      </c>
      <c r="C4077" s="397" t="s">
        <v>475</v>
      </c>
      <c r="D4077" s="397" t="s">
        <v>481</v>
      </c>
      <c r="E4077" s="398" t="s">
        <v>3670</v>
      </c>
      <c r="F4077" s="399">
        <v>149</v>
      </c>
      <c r="G4077" s="400">
        <v>44511</v>
      </c>
      <c r="H4077" s="328">
        <v>44504</v>
      </c>
      <c r="I4077" s="530">
        <v>155</v>
      </c>
    </row>
    <row r="4078" spans="1:9" x14ac:dyDescent="0.3">
      <c r="A4078" s="944">
        <v>552995</v>
      </c>
      <c r="B4078" s="397">
        <v>784803</v>
      </c>
      <c r="C4078" s="397" t="s">
        <v>475</v>
      </c>
      <c r="D4078" s="397" t="s">
        <v>13</v>
      </c>
      <c r="E4078" s="398" t="s">
        <v>3671</v>
      </c>
      <c r="F4078" s="397">
        <v>1159</v>
      </c>
      <c r="G4078" s="400">
        <v>44534</v>
      </c>
      <c r="H4078" s="328">
        <v>44529</v>
      </c>
      <c r="I4078" s="530">
        <v>1216</v>
      </c>
    </row>
    <row r="4079" spans="1:9" x14ac:dyDescent="0.3">
      <c r="A4079" s="944">
        <v>552995</v>
      </c>
      <c r="B4079" s="397">
        <v>784803</v>
      </c>
      <c r="C4079" s="397" t="s">
        <v>475</v>
      </c>
      <c r="D4079" s="397" t="s">
        <v>13</v>
      </c>
      <c r="E4079" s="398" t="s">
        <v>3672</v>
      </c>
      <c r="F4079" s="397">
        <v>1612</v>
      </c>
      <c r="G4079" s="400">
        <v>44534</v>
      </c>
      <c r="H4079" s="328">
        <v>44529</v>
      </c>
      <c r="I4079" s="530">
        <v>1612</v>
      </c>
    </row>
    <row r="4080" spans="1:9" x14ac:dyDescent="0.3">
      <c r="A4080" s="944">
        <v>552995</v>
      </c>
      <c r="B4080" s="397">
        <v>784803</v>
      </c>
      <c r="C4080" s="397" t="s">
        <v>475</v>
      </c>
      <c r="D4080" s="397" t="s">
        <v>13</v>
      </c>
      <c r="E4080" s="398" t="s">
        <v>3673</v>
      </c>
      <c r="F4080" s="399">
        <v>1046</v>
      </c>
      <c r="G4080" s="400">
        <v>44506</v>
      </c>
      <c r="H4080" s="328">
        <v>44502</v>
      </c>
      <c r="I4080" s="530">
        <v>1098</v>
      </c>
    </row>
    <row r="4081" spans="1:9" x14ac:dyDescent="0.3">
      <c r="A4081" s="944">
        <v>552995</v>
      </c>
      <c r="B4081" s="397">
        <v>784803</v>
      </c>
      <c r="C4081" s="397" t="s">
        <v>475</v>
      </c>
      <c r="D4081" s="397" t="s">
        <v>19</v>
      </c>
      <c r="E4081" s="945" t="s">
        <v>3674</v>
      </c>
      <c r="F4081" s="399">
        <v>80</v>
      </c>
      <c r="G4081" s="400">
        <v>44508</v>
      </c>
      <c r="H4081" s="328">
        <v>44517</v>
      </c>
      <c r="I4081" s="530">
        <v>80</v>
      </c>
    </row>
    <row r="4082" spans="1:9" x14ac:dyDescent="0.3">
      <c r="A4082" s="944">
        <v>552995</v>
      </c>
      <c r="B4082" s="397">
        <v>784803</v>
      </c>
      <c r="C4082" s="397" t="s">
        <v>475</v>
      </c>
      <c r="D4082" s="397" t="s">
        <v>19</v>
      </c>
      <c r="E4082" s="945" t="s">
        <v>3675</v>
      </c>
      <c r="F4082" s="399">
        <v>1196</v>
      </c>
      <c r="G4082" s="400">
        <v>44509</v>
      </c>
      <c r="H4082" s="328">
        <v>44503</v>
      </c>
      <c r="I4082" s="530">
        <v>1196</v>
      </c>
    </row>
    <row r="4083" spans="1:9" x14ac:dyDescent="0.3">
      <c r="A4083" s="944">
        <v>552995</v>
      </c>
      <c r="B4083" s="397">
        <v>784803</v>
      </c>
      <c r="C4083" s="397" t="s">
        <v>475</v>
      </c>
      <c r="D4083" s="397" t="s">
        <v>19</v>
      </c>
      <c r="E4083" s="945">
        <v>1649560</v>
      </c>
      <c r="F4083" s="399">
        <v>100</v>
      </c>
      <c r="G4083" s="400">
        <v>44504</v>
      </c>
      <c r="H4083" s="328">
        <v>44503</v>
      </c>
      <c r="I4083" s="530">
        <v>100</v>
      </c>
    </row>
    <row r="4084" spans="1:9" x14ac:dyDescent="0.3">
      <c r="A4084" s="944">
        <v>552995</v>
      </c>
      <c r="B4084" s="397">
        <v>784803</v>
      </c>
      <c r="C4084" s="397" t="s">
        <v>475</v>
      </c>
      <c r="D4084" s="397" t="s">
        <v>306</v>
      </c>
      <c r="E4084" s="945">
        <v>1649902</v>
      </c>
      <c r="F4084" s="399">
        <v>240</v>
      </c>
      <c r="G4084" s="400">
        <v>44508</v>
      </c>
      <c r="H4084" s="328">
        <v>44503</v>
      </c>
      <c r="I4084" s="530">
        <v>240</v>
      </c>
    </row>
    <row r="4085" spans="1:9" x14ac:dyDescent="0.3">
      <c r="A4085" s="944">
        <v>552995</v>
      </c>
      <c r="B4085" s="397">
        <v>784808</v>
      </c>
      <c r="C4085" s="397" t="s">
        <v>503</v>
      </c>
      <c r="D4085" s="397" t="s">
        <v>481</v>
      </c>
      <c r="E4085" s="398" t="s">
        <v>3676</v>
      </c>
      <c r="F4085" s="399">
        <v>80</v>
      </c>
      <c r="G4085" s="400">
        <v>44511</v>
      </c>
      <c r="H4085" s="328">
        <v>44529</v>
      </c>
      <c r="I4085" s="530">
        <v>84</v>
      </c>
    </row>
    <row r="4086" spans="1:9" x14ac:dyDescent="0.3">
      <c r="A4086" s="944">
        <v>552995</v>
      </c>
      <c r="B4086" s="397">
        <v>784808</v>
      </c>
      <c r="C4086" s="397" t="s">
        <v>503</v>
      </c>
      <c r="D4086" s="397" t="s">
        <v>13</v>
      </c>
      <c r="E4086" s="398" t="s">
        <v>3677</v>
      </c>
      <c r="F4086" s="946">
        <v>142</v>
      </c>
      <c r="G4086" s="400">
        <v>44513</v>
      </c>
      <c r="H4086" s="328">
        <v>44522</v>
      </c>
      <c r="I4086" s="530">
        <v>148</v>
      </c>
    </row>
    <row r="4087" spans="1:9" x14ac:dyDescent="0.3">
      <c r="A4087" s="944">
        <v>557237</v>
      </c>
      <c r="B4087" s="397">
        <v>784805</v>
      </c>
      <c r="C4087" s="397" t="s">
        <v>475</v>
      </c>
      <c r="D4087" s="397" t="s">
        <v>481</v>
      </c>
      <c r="E4087" s="398" t="s">
        <v>3678</v>
      </c>
      <c r="F4087" s="399">
        <v>259</v>
      </c>
      <c r="G4087" s="400">
        <v>44511</v>
      </c>
      <c r="H4087" s="328">
        <v>44504</v>
      </c>
      <c r="I4087" s="530">
        <v>271</v>
      </c>
    </row>
    <row r="4088" spans="1:9" x14ac:dyDescent="0.3">
      <c r="A4088" s="944">
        <v>557237</v>
      </c>
      <c r="B4088" s="397">
        <v>784805</v>
      </c>
      <c r="C4088" s="397" t="s">
        <v>475</v>
      </c>
      <c r="D4088" s="397" t="s">
        <v>13</v>
      </c>
      <c r="E4088" s="398" t="s">
        <v>3679</v>
      </c>
      <c r="F4088" s="397">
        <v>1152</v>
      </c>
      <c r="G4088" s="400">
        <v>44534</v>
      </c>
      <c r="H4088" s="328">
        <v>44529</v>
      </c>
      <c r="I4088" s="530">
        <v>1210</v>
      </c>
    </row>
    <row r="4089" spans="1:9" x14ac:dyDescent="0.3">
      <c r="A4089" s="944">
        <v>557237</v>
      </c>
      <c r="B4089" s="397">
        <v>784805</v>
      </c>
      <c r="C4089" s="397" t="s">
        <v>475</v>
      </c>
      <c r="D4089" s="397" t="s">
        <v>13</v>
      </c>
      <c r="E4089" s="398" t="s">
        <v>3680</v>
      </c>
      <c r="F4089" s="399">
        <v>1146</v>
      </c>
      <c r="G4089" s="400">
        <v>44506</v>
      </c>
      <c r="H4089" s="328">
        <v>44502</v>
      </c>
      <c r="I4089" s="530">
        <v>1203</v>
      </c>
    </row>
    <row r="4090" spans="1:9" x14ac:dyDescent="0.3">
      <c r="A4090" s="944">
        <v>557237</v>
      </c>
      <c r="B4090" s="397">
        <v>784805</v>
      </c>
      <c r="C4090" s="397" t="s">
        <v>475</v>
      </c>
      <c r="D4090" s="397" t="s">
        <v>306</v>
      </c>
      <c r="E4090" s="945">
        <v>1649920</v>
      </c>
      <c r="F4090" s="399">
        <v>150</v>
      </c>
      <c r="G4090" s="400">
        <v>44508</v>
      </c>
      <c r="H4090" s="328">
        <v>44503</v>
      </c>
      <c r="I4090" s="530">
        <v>150</v>
      </c>
    </row>
    <row r="4091" spans="1:9" x14ac:dyDescent="0.3">
      <c r="A4091" s="944">
        <v>557237</v>
      </c>
      <c r="B4091" s="397">
        <v>784805</v>
      </c>
      <c r="C4091" s="397" t="s">
        <v>475</v>
      </c>
      <c r="D4091" s="397" t="s">
        <v>19</v>
      </c>
      <c r="E4091" s="945" t="s">
        <v>3681</v>
      </c>
      <c r="F4091" s="399">
        <v>84</v>
      </c>
      <c r="G4091" s="400">
        <v>44509</v>
      </c>
      <c r="H4091" s="328">
        <v>44503</v>
      </c>
      <c r="I4091" s="530">
        <v>84</v>
      </c>
    </row>
    <row r="4092" spans="1:9" x14ac:dyDescent="0.3">
      <c r="A4092" s="944">
        <v>557237</v>
      </c>
      <c r="B4092" s="397">
        <v>784811</v>
      </c>
      <c r="C4092" s="397" t="s">
        <v>503</v>
      </c>
      <c r="D4092" s="397" t="s">
        <v>481</v>
      </c>
      <c r="E4092" s="945" t="s">
        <v>3682</v>
      </c>
      <c r="F4092" s="399">
        <v>80</v>
      </c>
      <c r="G4092" s="400">
        <v>44511</v>
      </c>
      <c r="H4092" s="328">
        <v>44529</v>
      </c>
      <c r="I4092" s="530">
        <v>84</v>
      </c>
    </row>
    <row r="4093" spans="1:9" x14ac:dyDescent="0.3">
      <c r="A4093" s="944">
        <v>557237</v>
      </c>
      <c r="B4093" s="397">
        <v>784811</v>
      </c>
      <c r="C4093" s="397" t="s">
        <v>503</v>
      </c>
      <c r="D4093" s="397" t="s">
        <v>13</v>
      </c>
      <c r="E4093" s="945" t="s">
        <v>3683</v>
      </c>
      <c r="F4093" s="436">
        <v>123</v>
      </c>
      <c r="G4093" s="400">
        <v>44513</v>
      </c>
      <c r="H4093" s="328">
        <v>44522</v>
      </c>
      <c r="I4093" s="530">
        <v>128</v>
      </c>
    </row>
    <row r="4094" spans="1:9" x14ac:dyDescent="0.3">
      <c r="A4094" s="944">
        <v>557237</v>
      </c>
      <c r="B4094" s="397">
        <v>784811</v>
      </c>
      <c r="C4094" s="397" t="s">
        <v>503</v>
      </c>
      <c r="D4094" s="397" t="s">
        <v>19</v>
      </c>
      <c r="E4094" s="945">
        <v>1649742</v>
      </c>
      <c r="F4094" s="946">
        <v>96</v>
      </c>
      <c r="G4094" s="400">
        <v>44511</v>
      </c>
      <c r="H4094" s="328">
        <v>44503</v>
      </c>
      <c r="I4094" s="530">
        <v>96</v>
      </c>
    </row>
    <row r="4095" spans="1:9" x14ac:dyDescent="0.3">
      <c r="A4095" s="944">
        <v>557238</v>
      </c>
      <c r="B4095" s="397">
        <v>784802</v>
      </c>
      <c r="C4095" s="397" t="s">
        <v>475</v>
      </c>
      <c r="D4095" s="397" t="s">
        <v>13</v>
      </c>
      <c r="E4095" s="651" t="s">
        <v>3684</v>
      </c>
      <c r="F4095" s="397">
        <v>1019</v>
      </c>
      <c r="G4095" s="400">
        <v>44534</v>
      </c>
      <c r="H4095" s="328">
        <v>44529</v>
      </c>
      <c r="I4095" s="530">
        <v>1047</v>
      </c>
    </row>
    <row r="4096" spans="1:9" x14ac:dyDescent="0.3">
      <c r="A4096" s="944">
        <v>557238</v>
      </c>
      <c r="B4096" s="397">
        <v>784802</v>
      </c>
      <c r="C4096" s="397" t="s">
        <v>475</v>
      </c>
      <c r="D4096" s="397" t="s">
        <v>13</v>
      </c>
      <c r="E4096" s="651" t="s">
        <v>3685</v>
      </c>
      <c r="F4096" s="399">
        <v>1026</v>
      </c>
      <c r="G4096" s="400">
        <v>44506</v>
      </c>
      <c r="H4096" s="328">
        <v>44502</v>
      </c>
      <c r="I4096" s="530">
        <v>1077</v>
      </c>
    </row>
    <row r="4097" spans="1:9" x14ac:dyDescent="0.3">
      <c r="A4097" s="944">
        <v>557238</v>
      </c>
      <c r="B4097" s="397">
        <v>784809</v>
      </c>
      <c r="C4097" s="397" t="s">
        <v>503</v>
      </c>
      <c r="D4097" s="397" t="s">
        <v>13</v>
      </c>
      <c r="E4097" s="945" t="s">
        <v>3686</v>
      </c>
      <c r="F4097" s="436">
        <v>234</v>
      </c>
      <c r="G4097" s="400">
        <v>44513</v>
      </c>
      <c r="H4097" s="328">
        <v>44522</v>
      </c>
      <c r="I4097" s="530">
        <v>244</v>
      </c>
    </row>
    <row r="4098" spans="1:9" x14ac:dyDescent="0.3">
      <c r="A4098" s="944">
        <v>557238</v>
      </c>
      <c r="B4098" s="397">
        <v>784809</v>
      </c>
      <c r="C4098" s="397" t="s">
        <v>503</v>
      </c>
      <c r="D4098" s="397" t="s">
        <v>481</v>
      </c>
      <c r="E4098" s="945" t="s">
        <v>3687</v>
      </c>
      <c r="F4098" s="399">
        <v>86</v>
      </c>
      <c r="G4098" s="400">
        <v>44511</v>
      </c>
      <c r="H4098" s="328">
        <v>44529</v>
      </c>
      <c r="I4098" s="530">
        <v>90</v>
      </c>
    </row>
    <row r="4099" spans="1:9" x14ac:dyDescent="0.3">
      <c r="A4099" s="944">
        <v>557238</v>
      </c>
      <c r="B4099" s="397">
        <v>784809</v>
      </c>
      <c r="C4099" s="397" t="s">
        <v>503</v>
      </c>
      <c r="D4099" s="397" t="s">
        <v>13</v>
      </c>
      <c r="E4099" s="945" t="s">
        <v>3688</v>
      </c>
      <c r="F4099" s="397">
        <v>100</v>
      </c>
      <c r="G4099" s="400">
        <v>44534</v>
      </c>
      <c r="H4099" s="328">
        <v>44529</v>
      </c>
      <c r="I4099" s="530">
        <v>104</v>
      </c>
    </row>
    <row r="4100" spans="1:9" x14ac:dyDescent="0.3">
      <c r="A4100" s="944">
        <v>557238</v>
      </c>
      <c r="B4100" s="397">
        <v>784809</v>
      </c>
      <c r="C4100" s="397" t="s">
        <v>503</v>
      </c>
      <c r="D4100" s="397" t="s">
        <v>13</v>
      </c>
      <c r="E4100" s="945" t="s">
        <v>3689</v>
      </c>
      <c r="F4100" s="399">
        <v>100</v>
      </c>
      <c r="G4100" s="400">
        <v>44506</v>
      </c>
      <c r="H4100" s="328">
        <v>44522</v>
      </c>
      <c r="I4100" s="530">
        <v>104</v>
      </c>
    </row>
    <row r="4101" spans="1:9" x14ac:dyDescent="0.3">
      <c r="A4101" s="944">
        <v>558183</v>
      </c>
      <c r="B4101" s="397">
        <v>836295</v>
      </c>
      <c r="C4101" s="397" t="s">
        <v>503</v>
      </c>
      <c r="D4101" s="397" t="s">
        <v>13</v>
      </c>
      <c r="E4101" s="398" t="s">
        <v>3690</v>
      </c>
      <c r="F4101" s="399">
        <v>594</v>
      </c>
      <c r="G4101" s="400">
        <v>44513</v>
      </c>
      <c r="H4101" s="328">
        <v>44509</v>
      </c>
      <c r="I4101" s="530">
        <v>616</v>
      </c>
    </row>
    <row r="4102" spans="1:9" x14ac:dyDescent="0.3">
      <c r="A4102" s="947">
        <v>558183</v>
      </c>
      <c r="B4102" s="56">
        <v>836295</v>
      </c>
      <c r="C4102" s="56" t="s">
        <v>503</v>
      </c>
      <c r="D4102" s="56" t="s">
        <v>481</v>
      </c>
      <c r="E4102" s="382" t="s">
        <v>3691</v>
      </c>
      <c r="F4102" s="385">
        <v>180</v>
      </c>
      <c r="G4102" s="401">
        <v>44518</v>
      </c>
      <c r="H4102" s="27">
        <v>44515</v>
      </c>
      <c r="I4102" s="286">
        <v>188</v>
      </c>
    </row>
    <row r="4103" spans="1:9" x14ac:dyDescent="0.3">
      <c r="A4103" s="944">
        <v>558183</v>
      </c>
      <c r="B4103" s="397">
        <v>836295</v>
      </c>
      <c r="C4103" s="397" t="s">
        <v>503</v>
      </c>
      <c r="D4103" s="397" t="s">
        <v>19</v>
      </c>
      <c r="E4103" s="945">
        <v>1649760</v>
      </c>
      <c r="F4103" s="399">
        <v>120</v>
      </c>
      <c r="G4103" s="400">
        <v>44511</v>
      </c>
      <c r="H4103" s="328">
        <v>44526</v>
      </c>
      <c r="I4103" s="530">
        <v>120</v>
      </c>
    </row>
    <row r="4104" spans="1:9" x14ac:dyDescent="0.3">
      <c r="A4104" s="947">
        <v>558183</v>
      </c>
      <c r="B4104" s="56">
        <v>836295</v>
      </c>
      <c r="C4104" s="56" t="s">
        <v>503</v>
      </c>
      <c r="D4104" s="56" t="s">
        <v>19</v>
      </c>
      <c r="E4104" s="376" t="s">
        <v>3692</v>
      </c>
      <c r="F4104" s="423">
        <v>1244</v>
      </c>
      <c r="G4104" s="401">
        <v>44516</v>
      </c>
      <c r="H4104" s="27">
        <v>44517</v>
      </c>
      <c r="I4104" s="286">
        <v>1244</v>
      </c>
    </row>
    <row r="4105" spans="1:9" x14ac:dyDescent="0.3">
      <c r="A4105" s="947">
        <v>558183</v>
      </c>
      <c r="B4105" s="56">
        <v>836808</v>
      </c>
      <c r="C4105" s="56" t="s">
        <v>475</v>
      </c>
      <c r="D4105" s="56" t="s">
        <v>481</v>
      </c>
      <c r="E4105" s="376" t="s">
        <v>3693</v>
      </c>
      <c r="F4105" s="385">
        <v>769</v>
      </c>
      <c r="G4105" s="401">
        <v>44518</v>
      </c>
      <c r="H4105" s="27">
        <v>44515</v>
      </c>
      <c r="I4105" s="286">
        <v>796</v>
      </c>
    </row>
    <row r="4106" spans="1:9" x14ac:dyDescent="0.3">
      <c r="A4106" s="947">
        <v>558183</v>
      </c>
      <c r="B4106" s="56">
        <v>836808</v>
      </c>
      <c r="C4106" s="56" t="s">
        <v>475</v>
      </c>
      <c r="D4106" s="56" t="s">
        <v>13</v>
      </c>
      <c r="E4106" s="376" t="s">
        <v>3694</v>
      </c>
      <c r="F4106" s="423">
        <v>4604</v>
      </c>
      <c r="G4106" s="401">
        <v>44513</v>
      </c>
      <c r="H4106" s="27">
        <v>44515</v>
      </c>
      <c r="I4106" s="286">
        <v>4768</v>
      </c>
    </row>
    <row r="4107" spans="1:9" x14ac:dyDescent="0.3">
      <c r="A4107" s="944">
        <v>558183</v>
      </c>
      <c r="B4107" s="397">
        <v>836808</v>
      </c>
      <c r="C4107" s="397" t="s">
        <v>475</v>
      </c>
      <c r="D4107" s="397" t="s">
        <v>19</v>
      </c>
      <c r="E4107" s="945">
        <v>1649490</v>
      </c>
      <c r="F4107" s="425">
        <v>313</v>
      </c>
      <c r="G4107" s="400">
        <v>44511</v>
      </c>
      <c r="H4107" s="328">
        <v>44503</v>
      </c>
      <c r="I4107" s="530">
        <v>313</v>
      </c>
    </row>
    <row r="4108" spans="1:9" x14ac:dyDescent="0.3">
      <c r="A4108" s="944">
        <v>558183</v>
      </c>
      <c r="B4108" s="397">
        <v>836808</v>
      </c>
      <c r="C4108" s="397" t="s">
        <v>475</v>
      </c>
      <c r="D4108" s="397" t="s">
        <v>306</v>
      </c>
      <c r="E4108" s="945">
        <v>1649934</v>
      </c>
      <c r="F4108" s="425">
        <v>580</v>
      </c>
      <c r="G4108" s="400">
        <v>44515</v>
      </c>
      <c r="H4108" s="328">
        <v>44522</v>
      </c>
      <c r="I4108" s="530">
        <v>580</v>
      </c>
    </row>
    <row r="4109" spans="1:9" x14ac:dyDescent="0.3">
      <c r="A4109" s="944">
        <v>558183</v>
      </c>
      <c r="B4109" s="397">
        <v>836808</v>
      </c>
      <c r="C4109" s="397" t="s">
        <v>475</v>
      </c>
      <c r="D4109" s="397" t="s">
        <v>19</v>
      </c>
      <c r="E4109" s="945" t="s">
        <v>3695</v>
      </c>
      <c r="F4109" s="425">
        <v>14</v>
      </c>
      <c r="G4109" s="400">
        <v>44516</v>
      </c>
      <c r="H4109" s="328">
        <v>44509</v>
      </c>
      <c r="I4109" s="530">
        <v>14</v>
      </c>
    </row>
    <row r="4110" spans="1:9" x14ac:dyDescent="0.3">
      <c r="A4110" s="944">
        <v>558183</v>
      </c>
      <c r="B4110" s="397">
        <v>836808</v>
      </c>
      <c r="C4110" s="397" t="s">
        <v>475</v>
      </c>
      <c r="D4110" s="397" t="s">
        <v>19</v>
      </c>
      <c r="E4110" s="945" t="s">
        <v>3696</v>
      </c>
      <c r="F4110" s="425">
        <v>1794</v>
      </c>
      <c r="G4110" s="400">
        <v>44516</v>
      </c>
      <c r="H4110" s="328">
        <v>44510</v>
      </c>
      <c r="I4110" s="530">
        <v>1794</v>
      </c>
    </row>
    <row r="4111" spans="1:9" x14ac:dyDescent="0.3">
      <c r="A4111" s="944">
        <v>558183</v>
      </c>
      <c r="B4111" s="397">
        <v>836808</v>
      </c>
      <c r="C4111" s="397" t="s">
        <v>475</v>
      </c>
      <c r="D4111" s="397" t="s">
        <v>19</v>
      </c>
      <c r="E4111" s="945" t="s">
        <v>3697</v>
      </c>
      <c r="F4111" s="425">
        <v>126</v>
      </c>
      <c r="G4111" s="400">
        <v>44516</v>
      </c>
      <c r="H4111" s="328">
        <v>44510</v>
      </c>
      <c r="I4111" s="530">
        <v>126</v>
      </c>
    </row>
    <row r="4112" spans="1:9" x14ac:dyDescent="0.3">
      <c r="A4112" s="947">
        <v>584844</v>
      </c>
      <c r="B4112" s="56">
        <v>836296</v>
      </c>
      <c r="C4112" s="56" t="s">
        <v>503</v>
      </c>
      <c r="D4112" s="56" t="s">
        <v>481</v>
      </c>
      <c r="E4112" s="382" t="s">
        <v>3698</v>
      </c>
      <c r="F4112" s="385">
        <v>268</v>
      </c>
      <c r="G4112" s="401">
        <v>44518</v>
      </c>
      <c r="H4112" s="27">
        <v>44515</v>
      </c>
      <c r="I4112" s="286">
        <v>278</v>
      </c>
    </row>
    <row r="4113" spans="1:9" x14ac:dyDescent="0.3">
      <c r="A4113" s="947">
        <v>584844</v>
      </c>
      <c r="B4113" s="56">
        <v>836296</v>
      </c>
      <c r="C4113" s="56" t="s">
        <v>503</v>
      </c>
      <c r="D4113" s="56" t="s">
        <v>13</v>
      </c>
      <c r="E4113" s="382" t="s">
        <v>3699</v>
      </c>
      <c r="F4113" s="423">
        <v>1060</v>
      </c>
      <c r="G4113" s="401">
        <v>44513</v>
      </c>
      <c r="H4113" s="27">
        <v>44515</v>
      </c>
      <c r="I4113" s="286">
        <v>1111</v>
      </c>
    </row>
    <row r="4114" spans="1:9" x14ac:dyDescent="0.3">
      <c r="A4114" s="948">
        <v>584844</v>
      </c>
      <c r="B4114" s="37">
        <v>836296</v>
      </c>
      <c r="C4114" s="37" t="s">
        <v>503</v>
      </c>
      <c r="D4114" s="37" t="s">
        <v>19</v>
      </c>
      <c r="E4114" s="544">
        <v>1649761</v>
      </c>
      <c r="F4114" s="405">
        <v>108</v>
      </c>
      <c r="G4114" s="39">
        <v>44511</v>
      </c>
      <c r="H4114" s="11">
        <v>44503</v>
      </c>
      <c r="I4114" s="335">
        <v>108</v>
      </c>
    </row>
    <row r="4115" spans="1:9" x14ac:dyDescent="0.3">
      <c r="A4115" s="944">
        <v>584844</v>
      </c>
      <c r="B4115" s="397">
        <v>836296</v>
      </c>
      <c r="C4115" s="397" t="s">
        <v>503</v>
      </c>
      <c r="D4115" s="397" t="s">
        <v>306</v>
      </c>
      <c r="E4115" s="949">
        <v>1649932</v>
      </c>
      <c r="F4115" s="399">
        <v>160</v>
      </c>
      <c r="G4115" s="400">
        <v>44515</v>
      </c>
      <c r="H4115" s="328">
        <v>44522</v>
      </c>
      <c r="I4115" s="530">
        <v>160</v>
      </c>
    </row>
    <row r="4116" spans="1:9" x14ac:dyDescent="0.3">
      <c r="A4116" s="947">
        <v>584844</v>
      </c>
      <c r="B4116" s="56">
        <v>836738</v>
      </c>
      <c r="C4116" s="56" t="s">
        <v>475</v>
      </c>
      <c r="D4116" s="56" t="s">
        <v>481</v>
      </c>
      <c r="E4116" s="382" t="s">
        <v>3700</v>
      </c>
      <c r="F4116" s="385">
        <v>858</v>
      </c>
      <c r="G4116" s="401">
        <v>44518</v>
      </c>
      <c r="H4116" s="27">
        <v>44515</v>
      </c>
      <c r="I4116" s="286">
        <v>899</v>
      </c>
    </row>
    <row r="4117" spans="1:9" x14ac:dyDescent="0.3">
      <c r="A4117" s="947">
        <v>584844</v>
      </c>
      <c r="B4117" s="56">
        <v>836738</v>
      </c>
      <c r="C4117" s="56" t="s">
        <v>475</v>
      </c>
      <c r="D4117" s="56" t="s">
        <v>13</v>
      </c>
      <c r="E4117" s="382" t="s">
        <v>3701</v>
      </c>
      <c r="F4117" s="423">
        <v>4854</v>
      </c>
      <c r="G4117" s="401">
        <v>44513</v>
      </c>
      <c r="H4117" s="27">
        <v>44515</v>
      </c>
      <c r="I4117" s="286">
        <v>5096</v>
      </c>
    </row>
    <row r="4118" spans="1:9" x14ac:dyDescent="0.3">
      <c r="A4118" s="944">
        <v>584844</v>
      </c>
      <c r="B4118" s="397">
        <v>836738</v>
      </c>
      <c r="C4118" s="397" t="s">
        <v>475</v>
      </c>
      <c r="D4118" s="397" t="s">
        <v>19</v>
      </c>
      <c r="E4118" s="949" t="s">
        <v>3702</v>
      </c>
      <c r="F4118" s="425">
        <v>156</v>
      </c>
      <c r="G4118" s="400">
        <v>44514</v>
      </c>
      <c r="H4118" s="328">
        <v>44509</v>
      </c>
      <c r="I4118" s="530">
        <v>156</v>
      </c>
    </row>
    <row r="4119" spans="1:9" x14ac:dyDescent="0.3">
      <c r="A4119" s="944">
        <v>584844</v>
      </c>
      <c r="B4119" s="397">
        <v>836738</v>
      </c>
      <c r="C4119" s="397" t="s">
        <v>475</v>
      </c>
      <c r="D4119" s="397" t="s">
        <v>306</v>
      </c>
      <c r="E4119" s="949">
        <v>1649471</v>
      </c>
      <c r="F4119" s="425">
        <v>260</v>
      </c>
      <c r="G4119" s="400">
        <v>44515</v>
      </c>
      <c r="H4119" s="328">
        <v>44522</v>
      </c>
      <c r="I4119" s="530">
        <v>260</v>
      </c>
    </row>
    <row r="4120" spans="1:9" x14ac:dyDescent="0.3">
      <c r="A4120" s="944">
        <v>584844</v>
      </c>
      <c r="B4120" s="397">
        <v>836738</v>
      </c>
      <c r="C4120" s="397" t="s">
        <v>475</v>
      </c>
      <c r="D4120" s="397" t="s">
        <v>19</v>
      </c>
      <c r="E4120" s="949">
        <v>1649735</v>
      </c>
      <c r="F4120" s="425">
        <v>128</v>
      </c>
      <c r="G4120" s="400">
        <v>44511</v>
      </c>
      <c r="H4120" s="328">
        <v>44503</v>
      </c>
      <c r="I4120" s="530">
        <v>18</v>
      </c>
    </row>
    <row r="4121" spans="1:9" x14ac:dyDescent="0.3">
      <c r="A4121" s="944">
        <v>584844</v>
      </c>
      <c r="B4121" s="397">
        <v>836738</v>
      </c>
      <c r="C4121" s="397" t="s">
        <v>475</v>
      </c>
      <c r="D4121" s="397" t="s">
        <v>19</v>
      </c>
      <c r="E4121" s="949" t="s">
        <v>3703</v>
      </c>
      <c r="F4121" s="425">
        <v>128</v>
      </c>
      <c r="G4121" s="400">
        <v>44515</v>
      </c>
      <c r="H4121" s="328">
        <v>44517</v>
      </c>
      <c r="I4121" s="530">
        <v>128</v>
      </c>
    </row>
    <row r="4122" spans="1:9" x14ac:dyDescent="0.3">
      <c r="A4122" s="944">
        <v>584844</v>
      </c>
      <c r="B4122" s="397">
        <v>836738</v>
      </c>
      <c r="C4122" s="397" t="s">
        <v>475</v>
      </c>
      <c r="D4122" s="397" t="s">
        <v>19</v>
      </c>
      <c r="E4122" s="949" t="s">
        <v>3704</v>
      </c>
      <c r="F4122" s="425">
        <v>44</v>
      </c>
      <c r="G4122" s="400">
        <v>44516</v>
      </c>
      <c r="H4122" s="328">
        <v>44509</v>
      </c>
      <c r="I4122" s="530">
        <v>44</v>
      </c>
    </row>
    <row r="4123" spans="1:9" x14ac:dyDescent="0.3">
      <c r="A4123" s="950">
        <v>557237</v>
      </c>
      <c r="B4123" s="56">
        <v>759962</v>
      </c>
      <c r="C4123" s="56" t="s">
        <v>475</v>
      </c>
      <c r="D4123" s="56" t="s">
        <v>481</v>
      </c>
      <c r="E4123" s="382" t="s">
        <v>3705</v>
      </c>
      <c r="F4123" s="56">
        <v>98</v>
      </c>
      <c r="G4123" s="401">
        <v>44518</v>
      </c>
      <c r="H4123" s="27">
        <v>44515</v>
      </c>
      <c r="I4123" s="286">
        <v>98</v>
      </c>
    </row>
    <row r="4124" spans="1:9" x14ac:dyDescent="0.3">
      <c r="A4124" s="944">
        <v>557237</v>
      </c>
      <c r="B4124" s="397">
        <v>759962</v>
      </c>
      <c r="C4124" s="397" t="s">
        <v>475</v>
      </c>
      <c r="D4124" s="397" t="s">
        <v>13</v>
      </c>
      <c r="E4124" s="398" t="s">
        <v>3706</v>
      </c>
      <c r="F4124" s="397">
        <v>608</v>
      </c>
      <c r="G4124" s="400">
        <v>44513</v>
      </c>
      <c r="H4124" s="328">
        <v>44509</v>
      </c>
      <c r="I4124" s="530">
        <v>608</v>
      </c>
    </row>
    <row r="4125" spans="1:9" x14ac:dyDescent="0.3">
      <c r="A4125" s="944">
        <v>558200</v>
      </c>
      <c r="B4125" s="397">
        <v>836275</v>
      </c>
      <c r="C4125" s="397" t="s">
        <v>503</v>
      </c>
      <c r="D4125" s="397" t="s">
        <v>13</v>
      </c>
      <c r="E4125" s="398" t="s">
        <v>3707</v>
      </c>
      <c r="F4125" s="397">
        <v>530</v>
      </c>
      <c r="G4125" s="400">
        <v>44513</v>
      </c>
      <c r="H4125" s="328">
        <v>44509</v>
      </c>
      <c r="I4125" s="530">
        <v>555</v>
      </c>
    </row>
    <row r="4126" spans="1:9" x14ac:dyDescent="0.3">
      <c r="A4126" s="944">
        <v>558200</v>
      </c>
      <c r="B4126" s="397">
        <v>836275</v>
      </c>
      <c r="C4126" s="397" t="s">
        <v>503</v>
      </c>
      <c r="D4126" s="397" t="s">
        <v>481</v>
      </c>
      <c r="E4126" s="398" t="s">
        <v>3708</v>
      </c>
      <c r="F4126" s="397">
        <v>148</v>
      </c>
      <c r="G4126" s="400">
        <v>44518</v>
      </c>
      <c r="H4126" s="328">
        <v>44515</v>
      </c>
      <c r="I4126" s="530">
        <v>152</v>
      </c>
    </row>
    <row r="4127" spans="1:9" x14ac:dyDescent="0.3">
      <c r="A4127" s="944">
        <v>558200</v>
      </c>
      <c r="B4127" s="397">
        <v>836275</v>
      </c>
      <c r="C4127" s="397" t="s">
        <v>503</v>
      </c>
      <c r="D4127" s="397" t="s">
        <v>481</v>
      </c>
      <c r="E4127" s="398" t="s">
        <v>3709</v>
      </c>
      <c r="F4127" s="397">
        <v>157</v>
      </c>
      <c r="G4127" s="400">
        <v>44518</v>
      </c>
      <c r="H4127" s="328">
        <v>44515</v>
      </c>
      <c r="I4127" s="530">
        <v>164</v>
      </c>
    </row>
    <row r="4128" spans="1:9" x14ac:dyDescent="0.3">
      <c r="A4128" s="944">
        <v>558200</v>
      </c>
      <c r="B4128" s="397">
        <v>836275</v>
      </c>
      <c r="C4128" s="397" t="s">
        <v>503</v>
      </c>
      <c r="D4128" s="397" t="s">
        <v>13</v>
      </c>
      <c r="E4128" s="398" t="s">
        <v>3710</v>
      </c>
      <c r="F4128" s="397">
        <v>780</v>
      </c>
      <c r="G4128" s="400">
        <v>44513</v>
      </c>
      <c r="H4128" s="328">
        <v>44509</v>
      </c>
      <c r="I4128" s="530">
        <v>818</v>
      </c>
    </row>
    <row r="4129" spans="1:9" x14ac:dyDescent="0.3">
      <c r="A4129" s="944">
        <v>558200</v>
      </c>
      <c r="B4129" s="397">
        <v>836275</v>
      </c>
      <c r="C4129" s="397" t="s">
        <v>503</v>
      </c>
      <c r="D4129" s="397" t="s">
        <v>19</v>
      </c>
      <c r="E4129" s="949">
        <v>1649759</v>
      </c>
      <c r="F4129" s="951">
        <v>56</v>
      </c>
      <c r="G4129" s="400">
        <v>44511</v>
      </c>
      <c r="H4129" s="328">
        <v>44526</v>
      </c>
      <c r="I4129" s="530">
        <v>56</v>
      </c>
    </row>
    <row r="4130" spans="1:9" x14ac:dyDescent="0.3">
      <c r="A4130" s="947">
        <v>558200</v>
      </c>
      <c r="B4130" s="56">
        <v>836864</v>
      </c>
      <c r="C4130" s="56" t="s">
        <v>475</v>
      </c>
      <c r="D4130" s="56" t="s">
        <v>13</v>
      </c>
      <c r="E4130" s="382" t="s">
        <v>3711</v>
      </c>
      <c r="F4130" s="375">
        <v>5575</v>
      </c>
      <c r="G4130" s="670">
        <v>44513</v>
      </c>
      <c r="H4130" s="27">
        <v>44515</v>
      </c>
      <c r="I4130" s="286">
        <v>5850</v>
      </c>
    </row>
    <row r="4131" spans="1:9" x14ac:dyDescent="0.3">
      <c r="A4131" s="947">
        <v>558200</v>
      </c>
      <c r="B4131" s="56">
        <v>836864</v>
      </c>
      <c r="C4131" s="56" t="s">
        <v>475</v>
      </c>
      <c r="D4131" s="56" t="s">
        <v>481</v>
      </c>
      <c r="E4131" s="382" t="s">
        <v>3712</v>
      </c>
      <c r="F4131" s="56">
        <v>762</v>
      </c>
      <c r="G4131" s="401">
        <v>44518</v>
      </c>
      <c r="H4131" s="27">
        <v>44515</v>
      </c>
      <c r="I4131" s="286">
        <v>788</v>
      </c>
    </row>
    <row r="4132" spans="1:9" x14ac:dyDescent="0.3">
      <c r="A4132" s="947">
        <v>558200</v>
      </c>
      <c r="B4132" s="56">
        <v>836864</v>
      </c>
      <c r="C4132" s="56" t="s">
        <v>475</v>
      </c>
      <c r="D4132" s="56" t="s">
        <v>481</v>
      </c>
      <c r="E4132" s="382" t="s">
        <v>3713</v>
      </c>
      <c r="F4132" s="56">
        <v>387</v>
      </c>
      <c r="G4132" s="401">
        <v>44518</v>
      </c>
      <c r="H4132" s="27">
        <v>44515</v>
      </c>
      <c r="I4132" s="286">
        <v>405</v>
      </c>
    </row>
    <row r="4133" spans="1:9" x14ac:dyDescent="0.3">
      <c r="A4133" s="944">
        <v>558200</v>
      </c>
      <c r="B4133" s="397">
        <v>836864</v>
      </c>
      <c r="C4133" s="397" t="s">
        <v>475</v>
      </c>
      <c r="D4133" s="397" t="s">
        <v>13</v>
      </c>
      <c r="E4133" s="398" t="s">
        <v>3714</v>
      </c>
      <c r="F4133" s="397">
        <v>1568</v>
      </c>
      <c r="G4133" s="400">
        <v>44513</v>
      </c>
      <c r="H4133" s="328">
        <v>44509</v>
      </c>
      <c r="I4133" s="530">
        <v>1645</v>
      </c>
    </row>
    <row r="4134" spans="1:9" x14ac:dyDescent="0.3">
      <c r="A4134" s="944">
        <v>558200</v>
      </c>
      <c r="B4134" s="397">
        <v>836864</v>
      </c>
      <c r="C4134" s="397" t="s">
        <v>475</v>
      </c>
      <c r="D4134" s="397" t="s">
        <v>19</v>
      </c>
      <c r="E4134" s="952">
        <v>1649579</v>
      </c>
      <c r="F4134" s="397">
        <v>128</v>
      </c>
      <c r="G4134" s="400">
        <v>44511</v>
      </c>
      <c r="H4134" s="328">
        <v>44503</v>
      </c>
      <c r="I4134" s="530">
        <v>128</v>
      </c>
    </row>
    <row r="4135" spans="1:9" x14ac:dyDescent="0.3">
      <c r="A4135" s="944">
        <v>558200</v>
      </c>
      <c r="B4135" s="397">
        <v>836864</v>
      </c>
      <c r="C4135" s="397" t="s">
        <v>475</v>
      </c>
      <c r="D4135" s="397" t="s">
        <v>306</v>
      </c>
      <c r="E4135" s="952">
        <v>1649884</v>
      </c>
      <c r="F4135" s="397">
        <v>710</v>
      </c>
      <c r="G4135" s="400">
        <v>44515</v>
      </c>
      <c r="H4135" s="328">
        <v>44522</v>
      </c>
      <c r="I4135" s="530">
        <v>710</v>
      </c>
    </row>
    <row r="4136" spans="1:9" x14ac:dyDescent="0.3">
      <c r="A4136" s="944">
        <v>558200</v>
      </c>
      <c r="B4136" s="397">
        <v>836864</v>
      </c>
      <c r="C4136" s="397" t="s">
        <v>475</v>
      </c>
      <c r="D4136" s="397" t="s">
        <v>19</v>
      </c>
      <c r="E4136" s="952" t="s">
        <v>3715</v>
      </c>
      <c r="F4136" s="397">
        <v>478</v>
      </c>
      <c r="G4136" s="400">
        <v>44516</v>
      </c>
      <c r="H4136" s="328">
        <v>44510</v>
      </c>
      <c r="I4136" s="530">
        <v>478</v>
      </c>
    </row>
    <row r="4137" spans="1:9" x14ac:dyDescent="0.3">
      <c r="A4137" s="382" t="s">
        <v>1455</v>
      </c>
      <c r="B4137" s="56">
        <v>715659</v>
      </c>
      <c r="C4137" s="56" t="s">
        <v>475</v>
      </c>
      <c r="D4137" s="56" t="s">
        <v>481</v>
      </c>
      <c r="E4137" s="382" t="s">
        <v>3716</v>
      </c>
      <c r="F4137" s="56">
        <v>553</v>
      </c>
      <c r="G4137" s="401">
        <v>44518</v>
      </c>
      <c r="H4137" s="27">
        <v>44515</v>
      </c>
      <c r="I4137" s="286">
        <v>580</v>
      </c>
    </row>
    <row r="4138" spans="1:9" x14ac:dyDescent="0.3">
      <c r="A4138" s="382" t="s">
        <v>1455</v>
      </c>
      <c r="B4138" s="56">
        <v>715659</v>
      </c>
      <c r="C4138" s="56" t="s">
        <v>475</v>
      </c>
      <c r="D4138" s="56" t="s">
        <v>13</v>
      </c>
      <c r="E4138" s="382" t="s">
        <v>3717</v>
      </c>
      <c r="F4138" s="56">
        <v>3270</v>
      </c>
      <c r="G4138" s="401">
        <v>44513</v>
      </c>
      <c r="H4138" s="27">
        <v>44515</v>
      </c>
      <c r="I4138" s="286">
        <v>3370</v>
      </c>
    </row>
    <row r="4139" spans="1:9" x14ac:dyDescent="0.3">
      <c r="A4139" s="382" t="s">
        <v>1455</v>
      </c>
      <c r="B4139" s="56">
        <v>715659</v>
      </c>
      <c r="C4139" s="56" t="s">
        <v>475</v>
      </c>
      <c r="D4139" s="56" t="s">
        <v>13</v>
      </c>
      <c r="E4139" s="382" t="s">
        <v>3718</v>
      </c>
      <c r="F4139" s="56">
        <v>1312</v>
      </c>
      <c r="G4139" s="401">
        <v>44513</v>
      </c>
      <c r="H4139" s="27">
        <v>44515</v>
      </c>
      <c r="I4139" s="286">
        <v>1377</v>
      </c>
    </row>
    <row r="4140" spans="1:9" x14ac:dyDescent="0.3">
      <c r="A4140" s="382" t="s">
        <v>1455</v>
      </c>
      <c r="B4140" s="56">
        <v>715659</v>
      </c>
      <c r="C4140" s="56" t="s">
        <v>475</v>
      </c>
      <c r="D4140" s="56" t="s">
        <v>13</v>
      </c>
      <c r="E4140" s="382" t="s">
        <v>3719</v>
      </c>
      <c r="F4140" s="375">
        <v>1717</v>
      </c>
      <c r="G4140" s="401">
        <v>44520</v>
      </c>
      <c r="H4140" s="27">
        <v>44515</v>
      </c>
      <c r="I4140" s="286">
        <v>1802</v>
      </c>
    </row>
    <row r="4141" spans="1:9" x14ac:dyDescent="0.3">
      <c r="A4141" s="398" t="s">
        <v>1455</v>
      </c>
      <c r="B4141" s="397">
        <v>715659</v>
      </c>
      <c r="C4141" s="397" t="s">
        <v>475</v>
      </c>
      <c r="D4141" s="397" t="s">
        <v>481</v>
      </c>
      <c r="E4141" s="398" t="s">
        <v>3720</v>
      </c>
      <c r="F4141" s="424">
        <v>463</v>
      </c>
      <c r="G4141" s="400">
        <v>44525</v>
      </c>
      <c r="H4141" s="328">
        <v>44522</v>
      </c>
      <c r="I4141" s="530">
        <v>485</v>
      </c>
    </row>
    <row r="4142" spans="1:9" x14ac:dyDescent="0.3">
      <c r="A4142" s="382" t="s">
        <v>1455</v>
      </c>
      <c r="B4142" s="56">
        <v>715659</v>
      </c>
      <c r="C4142" s="56" t="s">
        <v>475</v>
      </c>
      <c r="D4142" s="56" t="s">
        <v>13</v>
      </c>
      <c r="E4142" s="382" t="s">
        <v>3721</v>
      </c>
      <c r="F4142" s="56">
        <v>1023</v>
      </c>
      <c r="G4142" s="401">
        <v>44513</v>
      </c>
      <c r="H4142" s="27">
        <v>44515</v>
      </c>
      <c r="I4142" s="286">
        <v>1074</v>
      </c>
    </row>
    <row r="4143" spans="1:9" x14ac:dyDescent="0.3">
      <c r="A4143" s="382" t="s">
        <v>1455</v>
      </c>
      <c r="B4143" s="56">
        <v>715659</v>
      </c>
      <c r="C4143" s="56" t="s">
        <v>475</v>
      </c>
      <c r="D4143" s="56" t="s">
        <v>13</v>
      </c>
      <c r="E4143" s="382" t="s">
        <v>3722</v>
      </c>
      <c r="F4143" s="375">
        <v>2148</v>
      </c>
      <c r="G4143" s="401">
        <v>44520</v>
      </c>
      <c r="H4143" s="27">
        <v>44515</v>
      </c>
      <c r="I4143" s="286">
        <v>2255</v>
      </c>
    </row>
    <row r="4144" spans="1:9" x14ac:dyDescent="0.3">
      <c r="A4144" s="382" t="s">
        <v>1455</v>
      </c>
      <c r="B4144" s="56">
        <v>715659</v>
      </c>
      <c r="C4144" s="56" t="s">
        <v>475</v>
      </c>
      <c r="D4144" s="56" t="s">
        <v>481</v>
      </c>
      <c r="E4144" s="382" t="s">
        <v>3723</v>
      </c>
      <c r="F4144" s="56">
        <v>256</v>
      </c>
      <c r="G4144" s="401">
        <v>44518</v>
      </c>
      <c r="H4144" s="27">
        <v>44515</v>
      </c>
      <c r="I4144" s="286">
        <v>268</v>
      </c>
    </row>
    <row r="4145" spans="1:9" x14ac:dyDescent="0.3">
      <c r="A4145" s="382" t="s">
        <v>1455</v>
      </c>
      <c r="B4145" s="56">
        <v>715659</v>
      </c>
      <c r="C4145" s="56" t="s">
        <v>475</v>
      </c>
      <c r="D4145" s="56" t="s">
        <v>13</v>
      </c>
      <c r="E4145" s="382" t="s">
        <v>3724</v>
      </c>
      <c r="F4145" s="56">
        <v>1103</v>
      </c>
      <c r="G4145" s="401">
        <v>44513</v>
      </c>
      <c r="H4145" s="27">
        <v>44515</v>
      </c>
      <c r="I4145" s="286">
        <v>1158</v>
      </c>
    </row>
    <row r="4146" spans="1:9" x14ac:dyDescent="0.3">
      <c r="A4146" s="382" t="s">
        <v>1455</v>
      </c>
      <c r="B4146" s="56">
        <v>715659</v>
      </c>
      <c r="C4146" s="56" t="s">
        <v>475</v>
      </c>
      <c r="D4146" s="56" t="s">
        <v>13</v>
      </c>
      <c r="E4146" s="382" t="s">
        <v>3725</v>
      </c>
      <c r="F4146" s="56">
        <v>1321</v>
      </c>
      <c r="G4146" s="401">
        <v>44513</v>
      </c>
      <c r="H4146" s="27">
        <v>44515</v>
      </c>
      <c r="I4146" s="286">
        <v>1352</v>
      </c>
    </row>
    <row r="4147" spans="1:9" x14ac:dyDescent="0.3">
      <c r="A4147" s="382" t="s">
        <v>1455</v>
      </c>
      <c r="B4147" s="953">
        <v>818999</v>
      </c>
      <c r="C4147" s="56" t="s">
        <v>475</v>
      </c>
      <c r="D4147" s="56" t="s">
        <v>13</v>
      </c>
      <c r="E4147" s="382" t="s">
        <v>3726</v>
      </c>
      <c r="F4147" s="56">
        <v>1412</v>
      </c>
      <c r="G4147" s="401">
        <v>44513</v>
      </c>
      <c r="H4147" s="27">
        <v>44515</v>
      </c>
      <c r="I4147" s="286">
        <v>1483</v>
      </c>
    </row>
    <row r="4148" spans="1:9" x14ac:dyDescent="0.3">
      <c r="A4148" s="382" t="s">
        <v>1455</v>
      </c>
      <c r="B4148" s="953">
        <v>818999</v>
      </c>
      <c r="C4148" s="56" t="s">
        <v>475</v>
      </c>
      <c r="D4148" s="56" t="s">
        <v>481</v>
      </c>
      <c r="E4148" s="382" t="s">
        <v>3727</v>
      </c>
      <c r="F4148" s="56">
        <v>566</v>
      </c>
      <c r="G4148" s="401">
        <v>44518</v>
      </c>
      <c r="H4148" s="27">
        <v>44515</v>
      </c>
      <c r="I4148" s="286">
        <v>594</v>
      </c>
    </row>
    <row r="4149" spans="1:9" x14ac:dyDescent="0.3">
      <c r="A4149" s="382" t="s">
        <v>1455</v>
      </c>
      <c r="B4149" s="953">
        <v>818999</v>
      </c>
      <c r="C4149" s="56" t="s">
        <v>475</v>
      </c>
      <c r="D4149" s="56" t="s">
        <v>13</v>
      </c>
      <c r="E4149" s="382" t="s">
        <v>3728</v>
      </c>
      <c r="F4149" s="56">
        <v>3332</v>
      </c>
      <c r="G4149" s="401">
        <v>44513</v>
      </c>
      <c r="H4149" s="27">
        <v>44515</v>
      </c>
      <c r="I4149" s="286">
        <v>3498</v>
      </c>
    </row>
    <row r="4150" spans="1:9" x14ac:dyDescent="0.3">
      <c r="A4150" s="398">
        <v>500777</v>
      </c>
      <c r="B4150" s="954">
        <v>846236</v>
      </c>
      <c r="C4150" s="397" t="s">
        <v>475</v>
      </c>
      <c r="D4150" s="397" t="s">
        <v>19</v>
      </c>
      <c r="E4150" s="398">
        <v>1651203</v>
      </c>
      <c r="F4150" s="397">
        <v>124</v>
      </c>
      <c r="G4150" s="400">
        <v>44532</v>
      </c>
      <c r="H4150" s="328">
        <v>44525</v>
      </c>
      <c r="I4150" s="530">
        <v>124</v>
      </c>
    </row>
    <row r="4151" spans="1:9" x14ac:dyDescent="0.3">
      <c r="A4151" s="398">
        <v>500777</v>
      </c>
      <c r="B4151" s="954">
        <v>846236</v>
      </c>
      <c r="C4151" s="397" t="s">
        <v>475</v>
      </c>
      <c r="D4151" s="397" t="s">
        <v>19</v>
      </c>
      <c r="E4151" s="398">
        <v>1651207</v>
      </c>
      <c r="F4151" s="397">
        <v>188</v>
      </c>
      <c r="G4151" s="400">
        <v>44532</v>
      </c>
      <c r="H4151" s="328">
        <v>44525</v>
      </c>
      <c r="I4151" s="530">
        <v>188</v>
      </c>
    </row>
    <row r="4152" spans="1:9" x14ac:dyDescent="0.3">
      <c r="A4152" s="398">
        <v>500777</v>
      </c>
      <c r="B4152" s="954">
        <v>846236</v>
      </c>
      <c r="C4152" s="397" t="s">
        <v>475</v>
      </c>
      <c r="D4152" s="397" t="s">
        <v>19</v>
      </c>
      <c r="E4152" s="398">
        <v>1651208</v>
      </c>
      <c r="F4152" s="397">
        <v>60</v>
      </c>
      <c r="G4152" s="400">
        <v>44532</v>
      </c>
      <c r="H4152" s="328">
        <v>44525</v>
      </c>
      <c r="I4152" s="530">
        <v>60</v>
      </c>
    </row>
    <row r="4153" spans="1:9" x14ac:dyDescent="0.3">
      <c r="A4153" s="398">
        <v>500777</v>
      </c>
      <c r="B4153" s="954">
        <v>846236</v>
      </c>
      <c r="C4153" s="397" t="s">
        <v>475</v>
      </c>
      <c r="D4153" s="397" t="s">
        <v>19</v>
      </c>
      <c r="E4153" s="844" t="s">
        <v>3729</v>
      </c>
      <c r="F4153" s="397">
        <v>18</v>
      </c>
      <c r="G4153" s="328">
        <v>44535</v>
      </c>
      <c r="H4153" s="328">
        <v>44529</v>
      </c>
      <c r="I4153" s="530">
        <v>18</v>
      </c>
    </row>
    <row r="4154" spans="1:9" x14ac:dyDescent="0.3">
      <c r="A4154" s="56" t="s">
        <v>3730</v>
      </c>
      <c r="B4154" s="56">
        <v>821415</v>
      </c>
      <c r="C4154" s="24" t="s">
        <v>475</v>
      </c>
      <c r="D4154" s="56" t="s">
        <v>13</v>
      </c>
      <c r="E4154" s="376" t="s">
        <v>3731</v>
      </c>
      <c r="F4154" s="56">
        <v>769</v>
      </c>
      <c r="G4154" s="401">
        <v>44534</v>
      </c>
      <c r="H4154" s="27">
        <v>44529</v>
      </c>
      <c r="I4154" s="286">
        <v>792</v>
      </c>
    </row>
    <row r="4155" spans="1:9" x14ac:dyDescent="0.3">
      <c r="A4155" s="56" t="s">
        <v>3730</v>
      </c>
      <c r="B4155" s="56">
        <v>821415</v>
      </c>
      <c r="C4155" s="24" t="s">
        <v>475</v>
      </c>
      <c r="D4155" s="56" t="s">
        <v>13</v>
      </c>
      <c r="E4155" s="376" t="s">
        <v>3732</v>
      </c>
      <c r="F4155" s="56">
        <v>3266</v>
      </c>
      <c r="G4155" s="401">
        <v>44534</v>
      </c>
      <c r="H4155" s="27">
        <v>44519</v>
      </c>
      <c r="I4155" s="286">
        <v>3318</v>
      </c>
    </row>
    <row r="4156" spans="1:9" x14ac:dyDescent="0.3">
      <c r="A4156" s="382" t="s">
        <v>1455</v>
      </c>
      <c r="B4156">
        <v>678581</v>
      </c>
      <c r="D4156" t="s">
        <v>13</v>
      </c>
      <c r="E4156" s="935" t="s">
        <v>3733</v>
      </c>
      <c r="F4156">
        <v>263</v>
      </c>
      <c r="G4156" s="362">
        <v>44394</v>
      </c>
      <c r="H4156" s="362">
        <v>44396</v>
      </c>
      <c r="I4156" s="936">
        <v>282</v>
      </c>
    </row>
    <row r="4157" spans="1:9" x14ac:dyDescent="0.3">
      <c r="A4157" s="382" t="s">
        <v>1455</v>
      </c>
      <c r="B4157">
        <v>678581</v>
      </c>
      <c r="D4157" t="s">
        <v>13</v>
      </c>
      <c r="E4157" s="935" t="s">
        <v>3733</v>
      </c>
      <c r="F4157">
        <v>261</v>
      </c>
      <c r="G4157" s="362">
        <v>44394</v>
      </c>
      <c r="H4157" s="362">
        <v>44396</v>
      </c>
      <c r="I4157" s="936">
        <v>285</v>
      </c>
    </row>
    <row r="4158" spans="1:9" x14ac:dyDescent="0.3">
      <c r="A4158" s="382" t="s">
        <v>1455</v>
      </c>
      <c r="B4158">
        <v>750432</v>
      </c>
      <c r="D4158" t="s">
        <v>481</v>
      </c>
      <c r="E4158" s="935" t="s">
        <v>3734</v>
      </c>
      <c r="F4158">
        <v>94</v>
      </c>
      <c r="G4158" s="362">
        <v>44385</v>
      </c>
      <c r="H4158" s="362">
        <v>44382</v>
      </c>
      <c r="I4158" s="936">
        <v>98</v>
      </c>
    </row>
    <row r="4159" spans="1:9" x14ac:dyDescent="0.3">
      <c r="A4159" s="382" t="s">
        <v>1455</v>
      </c>
      <c r="B4159">
        <v>750432</v>
      </c>
      <c r="D4159" t="s">
        <v>481</v>
      </c>
      <c r="E4159" s="935" t="s">
        <v>3735</v>
      </c>
      <c r="F4159">
        <v>256</v>
      </c>
      <c r="G4159" s="362">
        <v>44385</v>
      </c>
      <c r="H4159" s="362">
        <v>44382</v>
      </c>
      <c r="I4159" s="936">
        <v>268</v>
      </c>
    </row>
    <row r="4160" spans="1:9" x14ac:dyDescent="0.3">
      <c r="A4160" s="382" t="s">
        <v>1455</v>
      </c>
      <c r="B4160">
        <v>750432</v>
      </c>
      <c r="D4160" t="s">
        <v>13</v>
      </c>
      <c r="E4160" s="935" t="s">
        <v>3736</v>
      </c>
      <c r="F4160">
        <v>2065</v>
      </c>
      <c r="G4160" s="362">
        <v>44380</v>
      </c>
      <c r="H4160" s="362">
        <v>44382</v>
      </c>
      <c r="I4160" s="936">
        <v>2168</v>
      </c>
    </row>
    <row r="4161" spans="1:9" x14ac:dyDescent="0.3">
      <c r="A4161" s="382" t="s">
        <v>1455</v>
      </c>
      <c r="B4161">
        <v>750432</v>
      </c>
      <c r="D4161" t="s">
        <v>13</v>
      </c>
      <c r="E4161" s="935" t="s">
        <v>3737</v>
      </c>
      <c r="F4161">
        <v>734</v>
      </c>
      <c r="G4161" s="362">
        <v>44380</v>
      </c>
      <c r="H4161" s="362">
        <v>44382</v>
      </c>
      <c r="I4161" s="936">
        <v>771</v>
      </c>
    </row>
    <row r="4162" spans="1:9" x14ac:dyDescent="0.3">
      <c r="A4162" s="382" t="s">
        <v>1455</v>
      </c>
      <c r="B4162">
        <v>750432</v>
      </c>
      <c r="D4162" t="s">
        <v>481</v>
      </c>
      <c r="E4162" s="935" t="s">
        <v>3734</v>
      </c>
      <c r="F4162">
        <v>94</v>
      </c>
      <c r="G4162" s="362">
        <v>44385</v>
      </c>
      <c r="H4162" s="362">
        <v>44382</v>
      </c>
      <c r="I4162" s="936">
        <v>98</v>
      </c>
    </row>
    <row r="4163" spans="1:9" x14ac:dyDescent="0.3">
      <c r="A4163" s="382" t="s">
        <v>1455</v>
      </c>
      <c r="B4163">
        <v>750432</v>
      </c>
      <c r="D4163" t="s">
        <v>481</v>
      </c>
      <c r="E4163" s="935" t="s">
        <v>3735</v>
      </c>
      <c r="F4163">
        <v>256</v>
      </c>
      <c r="G4163" s="362">
        <v>44385</v>
      </c>
      <c r="H4163" s="362">
        <v>44382</v>
      </c>
      <c r="I4163" s="936">
        <v>268</v>
      </c>
    </row>
    <row r="4164" spans="1:9" x14ac:dyDescent="0.3">
      <c r="A4164" s="382" t="s">
        <v>1455</v>
      </c>
      <c r="B4164">
        <v>750432</v>
      </c>
      <c r="D4164" t="s">
        <v>13</v>
      </c>
      <c r="E4164" s="935" t="s">
        <v>3736</v>
      </c>
      <c r="F4164">
        <v>2065</v>
      </c>
      <c r="G4164" s="362">
        <v>44380</v>
      </c>
      <c r="H4164" s="362">
        <v>44382</v>
      </c>
      <c r="I4164" s="936">
        <v>2168</v>
      </c>
    </row>
    <row r="4165" spans="1:9" x14ac:dyDescent="0.3">
      <c r="A4165" s="382" t="s">
        <v>1455</v>
      </c>
      <c r="B4165">
        <v>750432</v>
      </c>
      <c r="D4165" t="s">
        <v>13</v>
      </c>
      <c r="E4165" s="935" t="s">
        <v>3737</v>
      </c>
      <c r="F4165">
        <v>734</v>
      </c>
      <c r="G4165" s="362">
        <v>44380</v>
      </c>
      <c r="H4165" s="362">
        <v>44382</v>
      </c>
      <c r="I4165" s="936">
        <v>771</v>
      </c>
    </row>
    <row r="4166" spans="1:9" x14ac:dyDescent="0.3">
      <c r="A4166" s="382" t="s">
        <v>1455</v>
      </c>
      <c r="B4166">
        <v>750867</v>
      </c>
      <c r="D4166" t="s">
        <v>481</v>
      </c>
      <c r="E4166" s="935" t="s">
        <v>3738</v>
      </c>
      <c r="F4166">
        <v>68</v>
      </c>
      <c r="G4166" s="362">
        <v>44385</v>
      </c>
      <c r="H4166" s="362">
        <v>44382</v>
      </c>
      <c r="I4166" s="936">
        <v>71</v>
      </c>
    </row>
    <row r="4167" spans="1:9" x14ac:dyDescent="0.3">
      <c r="A4167" s="382" t="s">
        <v>1455</v>
      </c>
      <c r="B4167">
        <v>750867</v>
      </c>
      <c r="D4167" t="s">
        <v>13</v>
      </c>
      <c r="E4167" s="935" t="s">
        <v>3739</v>
      </c>
      <c r="F4167">
        <v>636</v>
      </c>
      <c r="G4167" s="362">
        <v>44380</v>
      </c>
      <c r="H4167" s="362">
        <v>44382</v>
      </c>
      <c r="I4167" s="936">
        <v>668</v>
      </c>
    </row>
    <row r="4168" spans="1:9" x14ac:dyDescent="0.3">
      <c r="A4168" s="382" t="s">
        <v>1455</v>
      </c>
      <c r="B4168">
        <v>750867</v>
      </c>
      <c r="D4168" t="s">
        <v>481</v>
      </c>
      <c r="E4168" s="935" t="s">
        <v>3740</v>
      </c>
      <c r="F4168">
        <v>118</v>
      </c>
      <c r="G4168" s="362">
        <v>44385</v>
      </c>
      <c r="H4168" s="362">
        <v>44383</v>
      </c>
      <c r="I4168" s="936">
        <v>123</v>
      </c>
    </row>
    <row r="4169" spans="1:9" x14ac:dyDescent="0.3">
      <c r="A4169" s="382" t="s">
        <v>1455</v>
      </c>
      <c r="B4169">
        <v>750867</v>
      </c>
      <c r="D4169" t="s">
        <v>13</v>
      </c>
      <c r="E4169" s="935" t="s">
        <v>3741</v>
      </c>
      <c r="F4169">
        <v>258</v>
      </c>
      <c r="G4169" s="362">
        <v>44380</v>
      </c>
      <c r="H4169" s="362">
        <v>44382</v>
      </c>
      <c r="I4169">
        <v>258</v>
      </c>
    </row>
    <row r="4170" spans="1:9" x14ac:dyDescent="0.3">
      <c r="A4170" s="382" t="s">
        <v>1455</v>
      </c>
      <c r="B4170">
        <v>750867</v>
      </c>
      <c r="D4170" t="s">
        <v>481</v>
      </c>
      <c r="E4170" s="935" t="s">
        <v>3738</v>
      </c>
      <c r="F4170">
        <v>68</v>
      </c>
      <c r="G4170" s="362">
        <v>44385</v>
      </c>
      <c r="H4170" s="362">
        <v>44382</v>
      </c>
      <c r="I4170">
        <v>68</v>
      </c>
    </row>
    <row r="4171" spans="1:9" x14ac:dyDescent="0.3">
      <c r="A4171" s="382" t="s">
        <v>1455</v>
      </c>
      <c r="B4171">
        <v>750867</v>
      </c>
      <c r="D4171" t="s">
        <v>13</v>
      </c>
      <c r="E4171" s="935" t="s">
        <v>3739</v>
      </c>
      <c r="F4171">
        <v>635</v>
      </c>
      <c r="G4171" s="362">
        <v>44380</v>
      </c>
      <c r="H4171" s="362">
        <v>44382</v>
      </c>
      <c r="I4171">
        <v>635</v>
      </c>
    </row>
    <row r="4172" spans="1:9" x14ac:dyDescent="0.3">
      <c r="A4172" s="382" t="s">
        <v>1455</v>
      </c>
      <c r="B4172">
        <v>750867</v>
      </c>
      <c r="D4172" t="s">
        <v>481</v>
      </c>
      <c r="E4172" s="935" t="s">
        <v>3740</v>
      </c>
      <c r="F4172">
        <v>118</v>
      </c>
      <c r="G4172" s="362">
        <v>44385</v>
      </c>
      <c r="H4172" s="362">
        <v>44383</v>
      </c>
      <c r="I4172">
        <v>118</v>
      </c>
    </row>
    <row r="4173" spans="1:9" x14ac:dyDescent="0.3">
      <c r="A4173" s="382" t="s">
        <v>1455</v>
      </c>
      <c r="B4173">
        <v>750867</v>
      </c>
      <c r="D4173" t="s">
        <v>13</v>
      </c>
      <c r="E4173" s="935" t="s">
        <v>3741</v>
      </c>
      <c r="F4173">
        <v>258</v>
      </c>
      <c r="G4173" s="362">
        <v>44380</v>
      </c>
      <c r="H4173" s="362">
        <v>44382</v>
      </c>
      <c r="I4173">
        <v>258</v>
      </c>
    </row>
    <row r="4174" spans="1:9" x14ac:dyDescent="0.3">
      <c r="A4174" s="382" t="s">
        <v>1455</v>
      </c>
      <c r="B4174">
        <v>750868</v>
      </c>
      <c r="D4174" t="s">
        <v>481</v>
      </c>
      <c r="E4174" s="935" t="s">
        <v>3742</v>
      </c>
      <c r="F4174">
        <v>135</v>
      </c>
      <c r="G4174" s="362">
        <v>44385</v>
      </c>
      <c r="H4174" s="362">
        <v>44382</v>
      </c>
      <c r="I4174">
        <v>135</v>
      </c>
    </row>
    <row r="4175" spans="1:9" x14ac:dyDescent="0.3">
      <c r="A4175" s="382" t="s">
        <v>1455</v>
      </c>
      <c r="B4175">
        <v>750868</v>
      </c>
      <c r="D4175" t="s">
        <v>481</v>
      </c>
      <c r="E4175" s="935" t="s">
        <v>3743</v>
      </c>
      <c r="F4175">
        <v>98</v>
      </c>
      <c r="G4175" s="362">
        <v>44385</v>
      </c>
      <c r="H4175" s="362">
        <v>44382</v>
      </c>
      <c r="I4175">
        <v>98</v>
      </c>
    </row>
    <row r="4176" spans="1:9" x14ac:dyDescent="0.3">
      <c r="A4176" s="382" t="s">
        <v>1455</v>
      </c>
      <c r="B4176">
        <v>750868</v>
      </c>
      <c r="D4176" t="s">
        <v>13</v>
      </c>
      <c r="E4176" s="935" t="s">
        <v>3744</v>
      </c>
      <c r="F4176">
        <v>346</v>
      </c>
      <c r="G4176" s="362">
        <v>44379</v>
      </c>
      <c r="H4176" s="362">
        <v>44382</v>
      </c>
      <c r="I4176">
        <v>346</v>
      </c>
    </row>
    <row r="4177" spans="1:9" x14ac:dyDescent="0.3">
      <c r="A4177" s="382" t="s">
        <v>1455</v>
      </c>
      <c r="B4177">
        <v>750868</v>
      </c>
      <c r="D4177" t="s">
        <v>13</v>
      </c>
      <c r="E4177" s="935" t="s">
        <v>3745</v>
      </c>
      <c r="F4177">
        <v>754</v>
      </c>
      <c r="G4177" s="362">
        <v>44379</v>
      </c>
      <c r="H4177" s="362">
        <v>44382</v>
      </c>
      <c r="I4177">
        <v>754</v>
      </c>
    </row>
    <row r="4178" spans="1:9" x14ac:dyDescent="0.3">
      <c r="A4178" s="382" t="s">
        <v>1455</v>
      </c>
      <c r="B4178">
        <v>752484</v>
      </c>
      <c r="D4178" t="s">
        <v>481</v>
      </c>
      <c r="E4178" s="935" t="s">
        <v>3746</v>
      </c>
      <c r="F4178">
        <v>125</v>
      </c>
      <c r="G4178" s="362">
        <v>44385</v>
      </c>
      <c r="H4178" s="362">
        <v>44382</v>
      </c>
      <c r="I4178">
        <v>125</v>
      </c>
    </row>
    <row r="4179" spans="1:9" x14ac:dyDescent="0.3">
      <c r="A4179" s="382" t="s">
        <v>1455</v>
      </c>
      <c r="B4179">
        <v>756361</v>
      </c>
      <c r="D4179" t="s">
        <v>481</v>
      </c>
      <c r="E4179" s="935" t="s">
        <v>3747</v>
      </c>
      <c r="F4179">
        <v>450</v>
      </c>
      <c r="G4179" s="362">
        <v>44401</v>
      </c>
      <c r="H4179" s="362">
        <v>44400</v>
      </c>
      <c r="I4179">
        <v>450</v>
      </c>
    </row>
    <row r="4180" spans="1:9" x14ac:dyDescent="0.3">
      <c r="A4180" s="382" t="s">
        <v>1455</v>
      </c>
      <c r="B4180">
        <v>756361</v>
      </c>
      <c r="D4180" t="s">
        <v>481</v>
      </c>
      <c r="E4180" s="935" t="s">
        <v>3748</v>
      </c>
      <c r="F4180">
        <v>50</v>
      </c>
      <c r="G4180" s="362">
        <v>44401</v>
      </c>
      <c r="H4180" s="362">
        <v>44400</v>
      </c>
      <c r="I4180">
        <v>50</v>
      </c>
    </row>
    <row r="4181" spans="1:9" x14ac:dyDescent="0.3">
      <c r="A4181" s="382" t="s">
        <v>1455</v>
      </c>
      <c r="B4181">
        <v>756361</v>
      </c>
      <c r="D4181" t="s">
        <v>13</v>
      </c>
      <c r="E4181" s="935" t="s">
        <v>3749</v>
      </c>
      <c r="F4181">
        <v>599</v>
      </c>
      <c r="G4181" s="362">
        <v>44403</v>
      </c>
      <c r="H4181" s="362">
        <v>44403</v>
      </c>
      <c r="I4181">
        <v>599</v>
      </c>
    </row>
    <row r="4182" spans="1:9" x14ac:dyDescent="0.3">
      <c r="A4182" s="382" t="s">
        <v>1455</v>
      </c>
      <c r="B4182">
        <v>756368</v>
      </c>
      <c r="D4182" t="s">
        <v>481</v>
      </c>
      <c r="E4182" s="935" t="s">
        <v>3750</v>
      </c>
      <c r="F4182">
        <v>105</v>
      </c>
      <c r="G4182" s="362">
        <v>44401</v>
      </c>
      <c r="H4182" s="362">
        <v>44400</v>
      </c>
      <c r="I4182">
        <v>105</v>
      </c>
    </row>
    <row r="4183" spans="1:9" x14ac:dyDescent="0.3">
      <c r="A4183" s="382" t="s">
        <v>1455</v>
      </c>
      <c r="B4183">
        <v>756368</v>
      </c>
      <c r="D4183" t="s">
        <v>13</v>
      </c>
      <c r="E4183" s="935" t="s">
        <v>3751</v>
      </c>
      <c r="F4183">
        <v>298</v>
      </c>
      <c r="G4183" s="362">
        <v>44403</v>
      </c>
      <c r="H4183" s="362">
        <v>44403</v>
      </c>
      <c r="I4183">
        <v>298</v>
      </c>
    </row>
    <row r="4184" spans="1:9" x14ac:dyDescent="0.3">
      <c r="A4184" s="382" t="s">
        <v>1455</v>
      </c>
      <c r="B4184">
        <v>759957</v>
      </c>
      <c r="D4184" t="s">
        <v>481</v>
      </c>
      <c r="E4184" s="935" t="s">
        <v>3752</v>
      </c>
      <c r="F4184">
        <v>50</v>
      </c>
      <c r="G4184" s="362">
        <v>44392</v>
      </c>
      <c r="H4184" s="362">
        <v>44389</v>
      </c>
      <c r="I4184">
        <v>50</v>
      </c>
    </row>
    <row r="4185" spans="1:9" x14ac:dyDescent="0.3">
      <c r="A4185" s="382" t="s">
        <v>1455</v>
      </c>
      <c r="B4185">
        <v>759957</v>
      </c>
      <c r="D4185" t="s">
        <v>13</v>
      </c>
      <c r="E4185" s="935" t="s">
        <v>3753</v>
      </c>
      <c r="F4185">
        <v>942</v>
      </c>
      <c r="G4185" s="362">
        <v>44396</v>
      </c>
      <c r="H4185" s="362">
        <v>44396</v>
      </c>
      <c r="I4185">
        <v>942</v>
      </c>
    </row>
    <row r="4186" spans="1:9" x14ac:dyDescent="0.3">
      <c r="A4186" s="382" t="s">
        <v>1455</v>
      </c>
      <c r="B4186">
        <v>759957</v>
      </c>
      <c r="D4186" t="s">
        <v>481</v>
      </c>
      <c r="E4186" s="935" t="s">
        <v>3754</v>
      </c>
      <c r="F4186">
        <v>130</v>
      </c>
      <c r="G4186" s="362">
        <v>44394</v>
      </c>
      <c r="H4186" s="362">
        <v>44393</v>
      </c>
      <c r="I4186">
        <v>130</v>
      </c>
    </row>
    <row r="4187" spans="1:9" x14ac:dyDescent="0.3">
      <c r="A4187" s="382" t="s">
        <v>1455</v>
      </c>
      <c r="B4187">
        <v>759957</v>
      </c>
      <c r="D4187" t="s">
        <v>13</v>
      </c>
      <c r="E4187" s="935" t="s">
        <v>3755</v>
      </c>
      <c r="F4187">
        <v>280</v>
      </c>
      <c r="G4187" s="362">
        <v>44387</v>
      </c>
      <c r="H4187" s="362">
        <v>44382</v>
      </c>
      <c r="I4187">
        <v>280</v>
      </c>
    </row>
    <row r="4188" spans="1:9" x14ac:dyDescent="0.3">
      <c r="A4188" s="382" t="s">
        <v>1455</v>
      </c>
      <c r="B4188">
        <v>759962</v>
      </c>
      <c r="D4188" t="s">
        <v>13</v>
      </c>
      <c r="E4188" s="935" t="s">
        <v>3756</v>
      </c>
      <c r="F4188">
        <v>2400</v>
      </c>
      <c r="G4188" s="362">
        <v>44396</v>
      </c>
      <c r="H4188" s="362">
        <v>44396</v>
      </c>
      <c r="I4188">
        <v>2400</v>
      </c>
    </row>
    <row r="4189" spans="1:9" x14ac:dyDescent="0.3">
      <c r="A4189" s="382" t="s">
        <v>1455</v>
      </c>
      <c r="B4189">
        <v>759962</v>
      </c>
      <c r="D4189" t="s">
        <v>481</v>
      </c>
      <c r="E4189" s="935" t="s">
        <v>3757</v>
      </c>
      <c r="F4189">
        <v>95</v>
      </c>
      <c r="G4189" s="362">
        <v>44392</v>
      </c>
      <c r="H4189" s="362">
        <v>44390</v>
      </c>
      <c r="I4189">
        <v>95</v>
      </c>
    </row>
    <row r="4190" spans="1:9" x14ac:dyDescent="0.3">
      <c r="A4190" s="382" t="s">
        <v>1455</v>
      </c>
      <c r="B4190">
        <v>759962</v>
      </c>
      <c r="D4190" t="s">
        <v>481</v>
      </c>
      <c r="E4190" s="935" t="s">
        <v>3758</v>
      </c>
      <c r="F4190">
        <v>220</v>
      </c>
      <c r="G4190" s="362">
        <v>44394</v>
      </c>
      <c r="H4190" s="362">
        <v>44393</v>
      </c>
      <c r="I4190">
        <v>220</v>
      </c>
    </row>
    <row r="4191" spans="1:9" x14ac:dyDescent="0.3">
      <c r="A4191" s="382" t="s">
        <v>1455</v>
      </c>
      <c r="B4191">
        <v>759962</v>
      </c>
      <c r="D4191" t="s">
        <v>13</v>
      </c>
      <c r="E4191" s="935" t="s">
        <v>3759</v>
      </c>
      <c r="F4191">
        <v>450</v>
      </c>
      <c r="G4191" s="362">
        <v>44387</v>
      </c>
      <c r="H4191" s="362">
        <v>44389</v>
      </c>
      <c r="I4191">
        <v>450</v>
      </c>
    </row>
    <row r="4192" spans="1:9" x14ac:dyDescent="0.3">
      <c r="A4192" s="382" t="s">
        <v>1455</v>
      </c>
      <c r="B4192">
        <v>759967</v>
      </c>
      <c r="D4192" t="s">
        <v>13</v>
      </c>
      <c r="E4192" s="935" t="s">
        <v>3760</v>
      </c>
      <c r="F4192">
        <v>1250</v>
      </c>
      <c r="G4192" s="362">
        <v>44389</v>
      </c>
      <c r="H4192" s="362">
        <v>44389</v>
      </c>
      <c r="I4192">
        <v>1250</v>
      </c>
    </row>
    <row r="4193" spans="1:9" x14ac:dyDescent="0.3">
      <c r="A4193" s="382" t="s">
        <v>1455</v>
      </c>
      <c r="B4193">
        <v>759967</v>
      </c>
      <c r="D4193" t="s">
        <v>481</v>
      </c>
      <c r="E4193" s="935" t="s">
        <v>3761</v>
      </c>
      <c r="F4193">
        <v>120</v>
      </c>
      <c r="G4193" s="362">
        <v>44387</v>
      </c>
      <c r="H4193" s="362">
        <v>44386</v>
      </c>
      <c r="I4193">
        <v>120</v>
      </c>
    </row>
    <row r="4194" spans="1:9" x14ac:dyDescent="0.3">
      <c r="A4194" s="382" t="s">
        <v>1455</v>
      </c>
      <c r="B4194">
        <v>759967</v>
      </c>
      <c r="D4194" t="s">
        <v>481</v>
      </c>
      <c r="E4194" s="935" t="s">
        <v>3762</v>
      </c>
      <c r="F4194">
        <v>190</v>
      </c>
      <c r="G4194" s="362">
        <v>44387</v>
      </c>
      <c r="H4194" s="362">
        <v>44386</v>
      </c>
      <c r="I4194">
        <v>190</v>
      </c>
    </row>
    <row r="4195" spans="1:9" x14ac:dyDescent="0.3">
      <c r="A4195" s="382" t="s">
        <v>1455</v>
      </c>
      <c r="B4195">
        <v>759967</v>
      </c>
      <c r="D4195" t="s">
        <v>13</v>
      </c>
      <c r="E4195" s="935" t="s">
        <v>3763</v>
      </c>
      <c r="F4195">
        <v>1672</v>
      </c>
      <c r="G4195" s="362">
        <v>44389</v>
      </c>
      <c r="H4195" s="362">
        <v>44389</v>
      </c>
      <c r="I4195">
        <v>1672</v>
      </c>
    </row>
    <row r="4196" spans="1:9" x14ac:dyDescent="0.3">
      <c r="A4196" s="382" t="s">
        <v>1455</v>
      </c>
      <c r="B4196">
        <v>759991</v>
      </c>
      <c r="D4196" t="s">
        <v>13</v>
      </c>
      <c r="E4196" s="935" t="s">
        <v>3764</v>
      </c>
      <c r="F4196">
        <v>213</v>
      </c>
      <c r="G4196" s="362">
        <v>44396</v>
      </c>
      <c r="H4196" s="362">
        <v>44396</v>
      </c>
      <c r="I4196">
        <v>213</v>
      </c>
    </row>
    <row r="4197" spans="1:9" x14ac:dyDescent="0.3">
      <c r="A4197" s="382" t="s">
        <v>1455</v>
      </c>
      <c r="B4197">
        <v>759991</v>
      </c>
      <c r="D4197" t="s">
        <v>481</v>
      </c>
      <c r="E4197" s="935" t="s">
        <v>3765</v>
      </c>
      <c r="F4197">
        <v>59</v>
      </c>
      <c r="G4197" s="362">
        <v>44394</v>
      </c>
      <c r="H4197" s="362">
        <v>44393</v>
      </c>
      <c r="I4197">
        <v>59</v>
      </c>
    </row>
    <row r="4198" spans="1:9" x14ac:dyDescent="0.3">
      <c r="A4198" s="382" t="s">
        <v>1455</v>
      </c>
      <c r="B4198">
        <v>760110</v>
      </c>
      <c r="D4198" t="s">
        <v>13</v>
      </c>
      <c r="E4198" s="935" t="s">
        <v>3766</v>
      </c>
      <c r="F4198">
        <v>203</v>
      </c>
      <c r="G4198" s="362">
        <v>44396</v>
      </c>
      <c r="H4198" s="362">
        <v>44396</v>
      </c>
      <c r="I4198">
        <v>203</v>
      </c>
    </row>
    <row r="4199" spans="1:9" x14ac:dyDescent="0.3">
      <c r="A4199" s="382" t="s">
        <v>1455</v>
      </c>
      <c r="B4199">
        <v>760110</v>
      </c>
      <c r="D4199" t="s">
        <v>481</v>
      </c>
      <c r="E4199" s="935" t="s">
        <v>3767</v>
      </c>
      <c r="F4199">
        <v>56</v>
      </c>
      <c r="G4199" s="362">
        <v>44394</v>
      </c>
      <c r="H4199" s="362">
        <v>44393</v>
      </c>
      <c r="I4199">
        <v>56</v>
      </c>
    </row>
    <row r="4200" spans="1:9" x14ac:dyDescent="0.3">
      <c r="A4200" s="382" t="s">
        <v>1455</v>
      </c>
      <c r="B4200">
        <v>715653</v>
      </c>
      <c r="D4200" t="s">
        <v>11</v>
      </c>
      <c r="E4200" s="935" t="s">
        <v>3768</v>
      </c>
      <c r="F4200">
        <v>500</v>
      </c>
      <c r="G4200" s="362">
        <v>44403</v>
      </c>
      <c r="H4200" s="362">
        <v>44404</v>
      </c>
      <c r="I4200">
        <v>500</v>
      </c>
    </row>
    <row r="4201" spans="1:9" x14ac:dyDescent="0.3">
      <c r="A4201" s="382" t="s">
        <v>1455</v>
      </c>
      <c r="B4201">
        <v>715653</v>
      </c>
      <c r="D4201" t="s">
        <v>11</v>
      </c>
      <c r="E4201" s="935" t="s">
        <v>3769</v>
      </c>
      <c r="F4201">
        <v>550</v>
      </c>
      <c r="G4201" s="362">
        <v>44403</v>
      </c>
      <c r="H4201" s="362">
        <v>44404</v>
      </c>
      <c r="I4201">
        <v>550</v>
      </c>
    </row>
    <row r="4202" spans="1:9" x14ac:dyDescent="0.3">
      <c r="A4202" s="382" t="s">
        <v>1455</v>
      </c>
      <c r="B4202">
        <v>715653</v>
      </c>
      <c r="D4202" t="s">
        <v>11</v>
      </c>
      <c r="E4202" s="935" t="s">
        <v>3769</v>
      </c>
      <c r="F4202">
        <v>550</v>
      </c>
      <c r="G4202" s="362">
        <v>44403</v>
      </c>
      <c r="H4202" s="362">
        <v>44404</v>
      </c>
      <c r="I4202">
        <v>550</v>
      </c>
    </row>
    <row r="4203" spans="1:9" x14ac:dyDescent="0.3">
      <c r="A4203" s="382" t="s">
        <v>1455</v>
      </c>
      <c r="B4203">
        <v>715659</v>
      </c>
      <c r="D4203" t="s">
        <v>13</v>
      </c>
      <c r="E4203" s="935" t="s">
        <v>3770</v>
      </c>
      <c r="F4203">
        <v>2449</v>
      </c>
      <c r="G4203" s="362">
        <v>44401</v>
      </c>
      <c r="H4203" s="362">
        <v>44400</v>
      </c>
      <c r="I4203">
        <v>2449</v>
      </c>
    </row>
    <row r="4204" spans="1:9" x14ac:dyDescent="0.3">
      <c r="A4204" s="382" t="s">
        <v>1455</v>
      </c>
      <c r="B4204">
        <v>715659</v>
      </c>
      <c r="D4204" t="s">
        <v>13</v>
      </c>
      <c r="E4204" s="935" t="s">
        <v>3771</v>
      </c>
      <c r="F4204">
        <v>870</v>
      </c>
      <c r="G4204" s="362">
        <v>44401</v>
      </c>
      <c r="H4204" s="362">
        <v>44400</v>
      </c>
      <c r="I4204">
        <v>870</v>
      </c>
    </row>
    <row r="4205" spans="1:9" x14ac:dyDescent="0.3">
      <c r="A4205" s="382" t="s">
        <v>1455</v>
      </c>
      <c r="B4205">
        <v>715659</v>
      </c>
      <c r="D4205" t="s">
        <v>481</v>
      </c>
      <c r="E4205" s="935" t="s">
        <v>3772</v>
      </c>
      <c r="F4205">
        <v>274</v>
      </c>
      <c r="G4205" s="362">
        <v>44406</v>
      </c>
      <c r="H4205" s="362">
        <v>44405</v>
      </c>
      <c r="I4205">
        <v>274</v>
      </c>
    </row>
    <row r="4206" spans="1:9" x14ac:dyDescent="0.3">
      <c r="A4206" s="382" t="s">
        <v>1455</v>
      </c>
      <c r="B4206">
        <v>715659</v>
      </c>
      <c r="D4206" t="s">
        <v>13</v>
      </c>
      <c r="E4206" s="935" t="s">
        <v>3770</v>
      </c>
      <c r="F4206">
        <v>2133</v>
      </c>
      <c r="G4206" s="362">
        <v>44401</v>
      </c>
      <c r="H4206" s="362">
        <v>44400</v>
      </c>
      <c r="I4206">
        <v>2133</v>
      </c>
    </row>
    <row r="4207" spans="1:9" x14ac:dyDescent="0.3">
      <c r="A4207" s="382" t="s">
        <v>1455</v>
      </c>
      <c r="B4207">
        <v>715659</v>
      </c>
      <c r="D4207" t="s">
        <v>13</v>
      </c>
      <c r="E4207" s="935" t="s">
        <v>3771</v>
      </c>
      <c r="F4207">
        <v>865</v>
      </c>
      <c r="G4207" s="362">
        <v>44401</v>
      </c>
      <c r="H4207" s="362">
        <v>44400</v>
      </c>
      <c r="I4207">
        <v>865</v>
      </c>
    </row>
    <row r="4208" spans="1:9" x14ac:dyDescent="0.3">
      <c r="A4208" s="382" t="s">
        <v>1455</v>
      </c>
      <c r="B4208">
        <v>715659</v>
      </c>
      <c r="D4208" t="s">
        <v>481</v>
      </c>
      <c r="E4208" s="935" t="s">
        <v>3772</v>
      </c>
      <c r="F4208">
        <v>187</v>
      </c>
      <c r="G4208" s="362">
        <v>44406</v>
      </c>
      <c r="H4208" s="362">
        <v>44405</v>
      </c>
      <c r="I4208">
        <v>187</v>
      </c>
    </row>
    <row r="4209" spans="1:9" x14ac:dyDescent="0.3">
      <c r="A4209" s="382" t="s">
        <v>1455</v>
      </c>
      <c r="B4209">
        <v>715659</v>
      </c>
      <c r="D4209" t="s">
        <v>481</v>
      </c>
      <c r="E4209" s="935" t="s">
        <v>3773</v>
      </c>
      <c r="F4209">
        <v>229</v>
      </c>
      <c r="G4209" s="362">
        <v>44406</v>
      </c>
      <c r="H4209" s="362">
        <v>44403</v>
      </c>
      <c r="I4209">
        <v>229</v>
      </c>
    </row>
    <row r="4210" spans="1:9" x14ac:dyDescent="0.3">
      <c r="A4210" s="382" t="s">
        <v>1455</v>
      </c>
      <c r="B4210">
        <v>715659</v>
      </c>
      <c r="D4210" t="s">
        <v>13</v>
      </c>
      <c r="E4210" s="935" t="s">
        <v>3774</v>
      </c>
      <c r="F4210">
        <v>2122</v>
      </c>
      <c r="G4210" s="362">
        <v>44401</v>
      </c>
      <c r="H4210" s="362">
        <v>44400</v>
      </c>
      <c r="I4210">
        <v>2122</v>
      </c>
    </row>
    <row r="4211" spans="1:9" x14ac:dyDescent="0.3">
      <c r="A4211" s="382" t="s">
        <v>1455</v>
      </c>
      <c r="B4211">
        <v>715659</v>
      </c>
      <c r="D4211" t="s">
        <v>13</v>
      </c>
      <c r="E4211" s="935" t="s">
        <v>3775</v>
      </c>
      <c r="F4211">
        <v>541</v>
      </c>
      <c r="G4211" s="362">
        <v>44402</v>
      </c>
      <c r="H4211" s="362">
        <v>44400</v>
      </c>
      <c r="I4211">
        <v>541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7F8CB-B872-4C5C-9F7E-D66D23069E6A}">
  <dimension ref="A1:I4163"/>
  <sheetViews>
    <sheetView workbookViewId="0">
      <selection activeCell="K10" sqref="K10"/>
    </sheetView>
  </sheetViews>
  <sheetFormatPr defaultRowHeight="14.4" x14ac:dyDescent="0.3"/>
  <cols>
    <col min="7" max="7" width="10.44140625" bestFit="1" customWidth="1"/>
  </cols>
  <sheetData>
    <row r="1" spans="1:9" ht="66" x14ac:dyDescent="0.3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4" t="s">
        <v>6</v>
      </c>
      <c r="H1" s="5" t="s">
        <v>7</v>
      </c>
      <c r="I1" s="6" t="s">
        <v>8</v>
      </c>
    </row>
    <row r="2" spans="1:9" x14ac:dyDescent="0.3">
      <c r="A2" s="7">
        <v>446066</v>
      </c>
      <c r="B2" s="8">
        <v>268440</v>
      </c>
      <c r="C2" s="8" t="s">
        <v>9</v>
      </c>
      <c r="D2" s="9" t="s">
        <v>20</v>
      </c>
      <c r="E2" s="10">
        <v>1411150</v>
      </c>
      <c r="F2" s="8">
        <v>152</v>
      </c>
      <c r="G2" s="11">
        <v>43064</v>
      </c>
      <c r="H2" s="12">
        <v>43102</v>
      </c>
      <c r="I2" s="8">
        <v>152</v>
      </c>
    </row>
    <row r="3" spans="1:9" x14ac:dyDescent="0.3">
      <c r="A3" s="14">
        <v>446066</v>
      </c>
      <c r="B3" s="8">
        <v>268440</v>
      </c>
      <c r="C3" s="8" t="s">
        <v>9</v>
      </c>
      <c r="D3" s="8" t="s">
        <v>27</v>
      </c>
      <c r="E3" s="10" t="s">
        <v>28</v>
      </c>
      <c r="F3" s="8">
        <v>615</v>
      </c>
      <c r="G3" s="11">
        <v>43071</v>
      </c>
      <c r="H3" s="12">
        <v>43102</v>
      </c>
      <c r="I3" s="8">
        <v>627</v>
      </c>
    </row>
    <row r="4" spans="1:9" x14ac:dyDescent="0.3">
      <c r="A4" s="976">
        <v>446066</v>
      </c>
      <c r="B4" s="8">
        <v>268440</v>
      </c>
      <c r="C4" s="8" t="s">
        <v>9</v>
      </c>
      <c r="D4" s="8" t="s">
        <v>31</v>
      </c>
      <c r="E4" s="17" t="s">
        <v>32</v>
      </c>
      <c r="F4" s="8">
        <v>74</v>
      </c>
      <c r="G4" s="12">
        <v>43071</v>
      </c>
      <c r="H4" s="12">
        <v>43102</v>
      </c>
      <c r="I4" s="8">
        <v>74</v>
      </c>
    </row>
    <row r="5" spans="1:9" x14ac:dyDescent="0.3">
      <c r="A5" s="19">
        <v>446083</v>
      </c>
      <c r="B5" s="8">
        <v>317655</v>
      </c>
      <c r="C5" s="8" t="s">
        <v>16</v>
      </c>
      <c r="D5" s="8" t="s">
        <v>27</v>
      </c>
      <c r="E5" s="10" t="s">
        <v>38</v>
      </c>
      <c r="F5" s="8">
        <v>308</v>
      </c>
      <c r="G5" s="11">
        <v>43071</v>
      </c>
      <c r="H5" s="12">
        <v>43102</v>
      </c>
      <c r="I5" s="8">
        <v>314</v>
      </c>
    </row>
    <row r="6" spans="1:9" x14ac:dyDescent="0.3">
      <c r="A6" s="19">
        <v>446066</v>
      </c>
      <c r="B6" s="8">
        <v>268335</v>
      </c>
      <c r="C6" s="8" t="s">
        <v>9</v>
      </c>
      <c r="D6" s="9" t="s">
        <v>13</v>
      </c>
      <c r="E6" s="15" t="s">
        <v>25</v>
      </c>
      <c r="F6" s="9">
        <v>3983</v>
      </c>
      <c r="G6" s="11">
        <v>43069</v>
      </c>
      <c r="H6" s="12">
        <v>43103</v>
      </c>
      <c r="I6" s="13">
        <v>4161</v>
      </c>
    </row>
    <row r="7" spans="1:9" x14ac:dyDescent="0.3">
      <c r="A7" s="19">
        <v>446066</v>
      </c>
      <c r="B7" s="8">
        <v>268335</v>
      </c>
      <c r="C7" s="8" t="s">
        <v>9</v>
      </c>
      <c r="D7" s="9" t="s">
        <v>10</v>
      </c>
      <c r="E7" s="15">
        <v>1400742</v>
      </c>
      <c r="F7" s="9">
        <v>112</v>
      </c>
      <c r="G7" s="11">
        <v>43106</v>
      </c>
      <c r="H7" s="12">
        <v>43103</v>
      </c>
      <c r="I7" s="13">
        <v>112</v>
      </c>
    </row>
    <row r="8" spans="1:9" x14ac:dyDescent="0.3">
      <c r="A8" s="16">
        <v>446066</v>
      </c>
      <c r="B8" s="8">
        <v>268440</v>
      </c>
      <c r="C8" s="8" t="s">
        <v>9</v>
      </c>
      <c r="D8" s="8" t="s">
        <v>19</v>
      </c>
      <c r="E8" s="17">
        <v>1411117</v>
      </c>
      <c r="F8" s="8">
        <v>24</v>
      </c>
      <c r="G8" s="12">
        <v>43066</v>
      </c>
      <c r="H8" s="12">
        <v>43103</v>
      </c>
      <c r="I8" s="8">
        <v>24</v>
      </c>
    </row>
    <row r="9" spans="1:9" x14ac:dyDescent="0.3">
      <c r="A9" s="19">
        <v>446066</v>
      </c>
      <c r="B9" s="8">
        <v>268440</v>
      </c>
      <c r="C9" s="8" t="s">
        <v>9</v>
      </c>
      <c r="D9" s="8" t="s">
        <v>10</v>
      </c>
      <c r="E9" s="17">
        <v>1400725</v>
      </c>
      <c r="F9" s="8">
        <v>100</v>
      </c>
      <c r="G9" s="12">
        <v>43074</v>
      </c>
      <c r="H9" s="12">
        <v>43103</v>
      </c>
      <c r="I9" s="8">
        <v>100</v>
      </c>
    </row>
    <row r="10" spans="1:9" x14ac:dyDescent="0.3">
      <c r="A10" s="19">
        <v>446066</v>
      </c>
      <c r="B10" s="8">
        <v>268440</v>
      </c>
      <c r="C10" s="8" t="s">
        <v>9</v>
      </c>
      <c r="D10" s="9" t="s">
        <v>13</v>
      </c>
      <c r="E10" s="10" t="s">
        <v>29</v>
      </c>
      <c r="F10" s="9">
        <v>2773</v>
      </c>
      <c r="G10" s="11">
        <v>43069</v>
      </c>
      <c r="H10" s="12">
        <v>43103</v>
      </c>
      <c r="I10" s="8">
        <v>2825</v>
      </c>
    </row>
    <row r="11" spans="1:9" x14ac:dyDescent="0.3">
      <c r="A11" s="19">
        <v>446083</v>
      </c>
      <c r="B11" s="8">
        <v>268440</v>
      </c>
      <c r="C11" s="8" t="s">
        <v>9</v>
      </c>
      <c r="D11" s="9" t="s">
        <v>33</v>
      </c>
      <c r="E11" s="10" t="s">
        <v>34</v>
      </c>
      <c r="F11" s="9">
        <v>1899</v>
      </c>
      <c r="G11" s="11">
        <v>43069</v>
      </c>
      <c r="H11" s="31">
        <v>43103</v>
      </c>
      <c r="I11" s="8">
        <v>1937</v>
      </c>
    </row>
    <row r="12" spans="1:9" x14ac:dyDescent="0.3">
      <c r="A12" s="956">
        <v>446083</v>
      </c>
      <c r="B12" s="8">
        <v>317655</v>
      </c>
      <c r="C12" s="8" t="s">
        <v>16</v>
      </c>
      <c r="D12" s="8" t="s">
        <v>33</v>
      </c>
      <c r="E12" s="17" t="s">
        <v>39</v>
      </c>
      <c r="F12" s="8">
        <v>575</v>
      </c>
      <c r="G12" s="12">
        <v>43069</v>
      </c>
      <c r="H12" s="12">
        <v>43103</v>
      </c>
      <c r="I12" s="8">
        <v>587</v>
      </c>
    </row>
    <row r="13" spans="1:9" x14ac:dyDescent="0.3">
      <c r="A13" s="19">
        <v>446083</v>
      </c>
      <c r="B13" s="8">
        <v>317655</v>
      </c>
      <c r="C13" s="8" t="s">
        <v>16</v>
      </c>
      <c r="D13" s="8" t="s">
        <v>13</v>
      </c>
      <c r="E13" s="17" t="s">
        <v>41</v>
      </c>
      <c r="F13" s="8">
        <v>814</v>
      </c>
      <c r="G13" s="12">
        <v>43069</v>
      </c>
      <c r="H13" s="31">
        <v>43103</v>
      </c>
      <c r="I13" s="8">
        <v>830</v>
      </c>
    </row>
    <row r="14" spans="1:9" x14ac:dyDescent="0.3">
      <c r="A14" s="956">
        <v>446066</v>
      </c>
      <c r="B14" s="8">
        <v>268440</v>
      </c>
      <c r="C14" s="8" t="s">
        <v>9</v>
      </c>
      <c r="D14" s="8" t="s">
        <v>13</v>
      </c>
      <c r="E14" s="17" t="s">
        <v>30</v>
      </c>
      <c r="F14" s="8">
        <v>1902</v>
      </c>
      <c r="G14" s="12">
        <v>43071</v>
      </c>
      <c r="H14" s="12">
        <v>43104</v>
      </c>
      <c r="I14" s="8">
        <v>1937</v>
      </c>
    </row>
    <row r="15" spans="1:9" x14ac:dyDescent="0.3">
      <c r="A15" s="7">
        <v>446083</v>
      </c>
      <c r="B15" s="8">
        <v>317655</v>
      </c>
      <c r="C15" s="8" t="s">
        <v>16</v>
      </c>
      <c r="D15" s="8" t="s">
        <v>13</v>
      </c>
      <c r="E15" s="17" t="s">
        <v>42</v>
      </c>
      <c r="F15" s="8">
        <v>825</v>
      </c>
      <c r="G15" s="12">
        <v>43071</v>
      </c>
      <c r="H15" s="12">
        <v>43104</v>
      </c>
      <c r="I15" s="8">
        <v>841</v>
      </c>
    </row>
    <row r="16" spans="1:9" x14ac:dyDescent="0.3">
      <c r="A16" s="19">
        <v>446083</v>
      </c>
      <c r="B16" s="8">
        <v>268519</v>
      </c>
      <c r="C16" s="8" t="s">
        <v>11</v>
      </c>
      <c r="D16" s="23" t="s">
        <v>11</v>
      </c>
      <c r="E16" s="15" t="s">
        <v>46</v>
      </c>
      <c r="F16" s="9">
        <v>359</v>
      </c>
      <c r="G16" s="11">
        <v>43090</v>
      </c>
      <c r="H16" s="12">
        <v>43105</v>
      </c>
      <c r="I16" s="8">
        <v>366</v>
      </c>
    </row>
    <row r="17" spans="1:9" x14ac:dyDescent="0.3">
      <c r="A17" s="117">
        <v>446097</v>
      </c>
      <c r="B17" s="8">
        <v>268454</v>
      </c>
      <c r="C17" s="8" t="s">
        <v>9</v>
      </c>
      <c r="D17" s="9" t="s">
        <v>48</v>
      </c>
      <c r="E17" s="15" t="s">
        <v>49</v>
      </c>
      <c r="F17" s="9">
        <v>1386</v>
      </c>
      <c r="G17" s="11">
        <v>43109</v>
      </c>
      <c r="H17" s="12">
        <v>43108</v>
      </c>
      <c r="I17" s="13">
        <v>1386</v>
      </c>
    </row>
    <row r="18" spans="1:9" x14ac:dyDescent="0.3">
      <c r="A18" s="19">
        <v>446066</v>
      </c>
      <c r="B18" s="8">
        <v>268437</v>
      </c>
      <c r="C18" s="8" t="s">
        <v>9</v>
      </c>
      <c r="D18" s="9" t="s">
        <v>13</v>
      </c>
      <c r="E18" s="10" t="s">
        <v>14</v>
      </c>
      <c r="F18" s="9">
        <v>1275</v>
      </c>
      <c r="G18" s="21">
        <v>43071</v>
      </c>
      <c r="H18" s="18">
        <v>43109</v>
      </c>
      <c r="I18" s="13">
        <v>1289</v>
      </c>
    </row>
    <row r="19" spans="1:9" x14ac:dyDescent="0.3">
      <c r="A19" s="19">
        <v>446066</v>
      </c>
      <c r="B19" s="8">
        <v>270348</v>
      </c>
      <c r="C19" s="8" t="s">
        <v>9</v>
      </c>
      <c r="D19" s="8" t="s">
        <v>13</v>
      </c>
      <c r="E19" s="15" t="s">
        <v>24</v>
      </c>
      <c r="F19" s="8">
        <v>2593</v>
      </c>
      <c r="G19" s="21">
        <v>43069</v>
      </c>
      <c r="H19" s="12">
        <v>43109</v>
      </c>
      <c r="I19" s="13">
        <v>2452</v>
      </c>
    </row>
    <row r="20" spans="1:9" x14ac:dyDescent="0.3">
      <c r="A20" s="19">
        <v>446066</v>
      </c>
      <c r="B20" s="8">
        <v>268409</v>
      </c>
      <c r="C20" s="8" t="s">
        <v>11</v>
      </c>
      <c r="D20" s="8" t="s">
        <v>11</v>
      </c>
      <c r="E20" s="32" t="s">
        <v>12</v>
      </c>
      <c r="F20" s="8">
        <v>234</v>
      </c>
      <c r="G20" s="12">
        <v>43118</v>
      </c>
      <c r="H20" s="31">
        <v>43110</v>
      </c>
      <c r="I20" s="977">
        <v>239</v>
      </c>
    </row>
    <row r="21" spans="1:9" x14ac:dyDescent="0.3">
      <c r="A21" s="978">
        <v>446066</v>
      </c>
      <c r="B21" s="8">
        <v>268443</v>
      </c>
      <c r="C21" s="8" t="s">
        <v>9</v>
      </c>
      <c r="D21" s="8" t="s">
        <v>19</v>
      </c>
      <c r="E21" s="17">
        <v>1410927</v>
      </c>
      <c r="F21" s="20">
        <v>420</v>
      </c>
      <c r="G21" s="18">
        <v>43067</v>
      </c>
      <c r="H21" s="31">
        <v>43110</v>
      </c>
      <c r="I21" s="977">
        <v>420</v>
      </c>
    </row>
    <row r="22" spans="1:9" x14ac:dyDescent="0.3">
      <c r="A22" s="36">
        <v>446066</v>
      </c>
      <c r="B22" s="37">
        <v>268443</v>
      </c>
      <c r="C22" s="37" t="s">
        <v>9</v>
      </c>
      <c r="D22" s="37" t="s">
        <v>20</v>
      </c>
      <c r="E22" s="38">
        <v>1410930</v>
      </c>
      <c r="F22" s="46">
        <v>218</v>
      </c>
      <c r="G22" s="39">
        <v>43064</v>
      </c>
      <c r="H22" s="40">
        <v>43110</v>
      </c>
      <c r="I22" s="56">
        <v>218</v>
      </c>
    </row>
    <row r="23" spans="1:9" x14ac:dyDescent="0.3">
      <c r="A23" s="36">
        <v>446066</v>
      </c>
      <c r="B23" s="37">
        <v>268528</v>
      </c>
      <c r="C23" s="37" t="s">
        <v>11</v>
      </c>
      <c r="D23" s="46" t="s">
        <v>11</v>
      </c>
      <c r="E23" s="38" t="s">
        <v>23</v>
      </c>
      <c r="F23" s="37">
        <v>705</v>
      </c>
      <c r="G23" s="39">
        <v>43118</v>
      </c>
      <c r="H23" s="40">
        <v>43110</v>
      </c>
      <c r="I23" s="56">
        <v>715</v>
      </c>
    </row>
    <row r="24" spans="1:9" x14ac:dyDescent="0.3">
      <c r="A24" s="7">
        <v>446066</v>
      </c>
      <c r="B24" s="37">
        <v>268388</v>
      </c>
      <c r="C24" s="37" t="s">
        <v>11</v>
      </c>
      <c r="D24" s="46" t="s">
        <v>11</v>
      </c>
      <c r="E24" s="38" t="s">
        <v>26</v>
      </c>
      <c r="F24" s="37">
        <v>229</v>
      </c>
      <c r="G24" s="39">
        <v>43118</v>
      </c>
      <c r="H24" s="40">
        <v>43110</v>
      </c>
      <c r="I24" s="56">
        <v>240</v>
      </c>
    </row>
    <row r="25" spans="1:9" x14ac:dyDescent="0.3">
      <c r="A25" s="979">
        <v>446083</v>
      </c>
      <c r="B25" s="37">
        <v>268454</v>
      </c>
      <c r="C25" s="37" t="s">
        <v>9</v>
      </c>
      <c r="D25" s="37" t="s">
        <v>20</v>
      </c>
      <c r="E25" s="38">
        <v>1411176</v>
      </c>
      <c r="F25" s="37">
        <v>276</v>
      </c>
      <c r="G25" s="669">
        <v>43078</v>
      </c>
      <c r="H25" s="40">
        <v>43110</v>
      </c>
      <c r="I25" s="56">
        <v>276</v>
      </c>
    </row>
    <row r="26" spans="1:9" x14ac:dyDescent="0.3">
      <c r="A26" s="67">
        <v>446097</v>
      </c>
      <c r="B26" s="37">
        <v>268541</v>
      </c>
      <c r="C26" s="37" t="s">
        <v>11</v>
      </c>
      <c r="D26" s="37" t="s">
        <v>11</v>
      </c>
      <c r="E26" s="38" t="s">
        <v>51</v>
      </c>
      <c r="F26" s="46">
        <v>129</v>
      </c>
      <c r="G26" s="39">
        <v>43118</v>
      </c>
      <c r="H26" s="40">
        <v>43110</v>
      </c>
      <c r="I26" s="56">
        <v>135</v>
      </c>
    </row>
    <row r="27" spans="1:9" x14ac:dyDescent="0.3">
      <c r="A27" s="979">
        <v>446097</v>
      </c>
      <c r="B27" s="37">
        <v>268530</v>
      </c>
      <c r="C27" s="37" t="s">
        <v>11</v>
      </c>
      <c r="D27" s="46" t="s">
        <v>11</v>
      </c>
      <c r="E27" s="38" t="s">
        <v>53</v>
      </c>
      <c r="F27" s="37">
        <v>347</v>
      </c>
      <c r="G27" s="39">
        <v>43118</v>
      </c>
      <c r="H27" s="40">
        <v>43110</v>
      </c>
      <c r="I27" s="56">
        <v>347</v>
      </c>
    </row>
    <row r="28" spans="1:9" x14ac:dyDescent="0.3">
      <c r="A28" s="956">
        <v>419754</v>
      </c>
      <c r="B28" s="37">
        <v>268513</v>
      </c>
      <c r="C28" s="37" t="s">
        <v>11</v>
      </c>
      <c r="D28" s="37" t="s">
        <v>11</v>
      </c>
      <c r="E28" s="388" t="s">
        <v>56</v>
      </c>
      <c r="F28" s="37">
        <v>106</v>
      </c>
      <c r="G28" s="39">
        <v>43118</v>
      </c>
      <c r="H28" s="40">
        <v>43110</v>
      </c>
      <c r="I28" s="56">
        <v>111</v>
      </c>
    </row>
    <row r="29" spans="1:9" x14ac:dyDescent="0.3">
      <c r="A29" s="74">
        <v>446156</v>
      </c>
      <c r="B29" s="37">
        <v>270181</v>
      </c>
      <c r="C29" s="37" t="s">
        <v>71</v>
      </c>
      <c r="D29" s="37" t="s">
        <v>11</v>
      </c>
      <c r="E29" s="388" t="s">
        <v>72</v>
      </c>
      <c r="F29" s="37">
        <v>136</v>
      </c>
      <c r="G29" s="39">
        <v>43118</v>
      </c>
      <c r="H29" s="40">
        <v>43110</v>
      </c>
      <c r="I29" s="56">
        <v>143</v>
      </c>
    </row>
    <row r="30" spans="1:9" x14ac:dyDescent="0.3">
      <c r="A30" s="36">
        <v>446097</v>
      </c>
      <c r="B30" s="37">
        <v>268527</v>
      </c>
      <c r="C30" s="37" t="s">
        <v>11</v>
      </c>
      <c r="D30" s="46" t="s">
        <v>11</v>
      </c>
      <c r="E30" s="38" t="s">
        <v>50</v>
      </c>
      <c r="F30" s="37">
        <v>113</v>
      </c>
      <c r="G30" s="39">
        <v>43118</v>
      </c>
      <c r="H30" s="40">
        <v>43111</v>
      </c>
      <c r="I30" s="56">
        <v>119</v>
      </c>
    </row>
    <row r="31" spans="1:9" x14ac:dyDescent="0.3">
      <c r="A31" s="957">
        <v>446156</v>
      </c>
      <c r="B31" s="37">
        <v>304101</v>
      </c>
      <c r="C31" s="37" t="s">
        <v>9</v>
      </c>
      <c r="D31" s="37" t="s">
        <v>33</v>
      </c>
      <c r="E31" s="388" t="s">
        <v>99</v>
      </c>
      <c r="F31" s="37">
        <v>1800</v>
      </c>
      <c r="G31" s="39">
        <v>43083</v>
      </c>
      <c r="H31" s="40">
        <v>43112</v>
      </c>
      <c r="I31" s="56">
        <v>1794</v>
      </c>
    </row>
    <row r="32" spans="1:9" x14ac:dyDescent="0.3">
      <c r="A32" s="374">
        <v>432735</v>
      </c>
      <c r="B32" s="37">
        <v>280695</v>
      </c>
      <c r="C32" s="37" t="s">
        <v>16</v>
      </c>
      <c r="D32" s="37" t="s">
        <v>13</v>
      </c>
      <c r="E32" s="38" t="s">
        <v>167</v>
      </c>
      <c r="F32" s="37">
        <v>25</v>
      </c>
      <c r="G32" s="39">
        <v>43118</v>
      </c>
      <c r="H32" s="40">
        <v>43112</v>
      </c>
      <c r="I32" s="56">
        <v>26</v>
      </c>
    </row>
    <row r="33" spans="1:9" x14ac:dyDescent="0.3">
      <c r="A33" s="956">
        <v>432735</v>
      </c>
      <c r="B33" s="37">
        <v>280695</v>
      </c>
      <c r="C33" s="37" t="s">
        <v>16</v>
      </c>
      <c r="D33" s="37" t="s">
        <v>33</v>
      </c>
      <c r="E33" s="38" t="s">
        <v>174</v>
      </c>
      <c r="F33" s="37">
        <v>172</v>
      </c>
      <c r="G33" s="39">
        <v>43118</v>
      </c>
      <c r="H33" s="31">
        <v>43112</v>
      </c>
      <c r="I33" s="56">
        <v>180</v>
      </c>
    </row>
    <row r="34" spans="1:9" x14ac:dyDescent="0.3">
      <c r="A34" s="36">
        <v>446097</v>
      </c>
      <c r="B34" s="37">
        <v>268454</v>
      </c>
      <c r="C34" s="37" t="s">
        <v>9</v>
      </c>
      <c r="D34" s="37" t="s">
        <v>19</v>
      </c>
      <c r="E34" s="38">
        <v>1411118</v>
      </c>
      <c r="F34" s="37">
        <v>270</v>
      </c>
      <c r="G34" s="669">
        <v>43081</v>
      </c>
      <c r="H34" s="40">
        <v>43115</v>
      </c>
      <c r="I34" s="56">
        <v>270</v>
      </c>
    </row>
    <row r="35" spans="1:9" x14ac:dyDescent="0.3">
      <c r="A35" s="956">
        <v>446066</v>
      </c>
      <c r="B35" s="37">
        <v>281498</v>
      </c>
      <c r="C35" s="37" t="s">
        <v>9</v>
      </c>
      <c r="D35" s="37" t="s">
        <v>10</v>
      </c>
      <c r="E35" s="38">
        <v>1408108</v>
      </c>
      <c r="F35" s="37">
        <v>39</v>
      </c>
      <c r="G35" s="39">
        <v>43100</v>
      </c>
      <c r="H35" s="40">
        <v>43117</v>
      </c>
      <c r="I35" s="56">
        <v>39</v>
      </c>
    </row>
    <row r="36" spans="1:9" x14ac:dyDescent="0.3">
      <c r="A36" s="36">
        <v>446066</v>
      </c>
      <c r="B36" s="37">
        <v>280836</v>
      </c>
      <c r="C36" s="37" t="s">
        <v>16</v>
      </c>
      <c r="D36" s="37" t="s">
        <v>13</v>
      </c>
      <c r="E36" s="38" t="s">
        <v>18</v>
      </c>
      <c r="F36" s="37">
        <v>372</v>
      </c>
      <c r="G36" s="39">
        <v>43099</v>
      </c>
      <c r="H36" s="31">
        <v>43117</v>
      </c>
      <c r="I36" s="56">
        <v>389</v>
      </c>
    </row>
    <row r="37" spans="1:9" x14ac:dyDescent="0.3">
      <c r="A37" s="956">
        <v>432735</v>
      </c>
      <c r="B37" s="42">
        <v>268448</v>
      </c>
      <c r="C37" s="42" t="s">
        <v>9</v>
      </c>
      <c r="D37" s="42" t="s">
        <v>27</v>
      </c>
      <c r="E37" s="83" t="s">
        <v>159</v>
      </c>
      <c r="F37" s="42">
        <v>212</v>
      </c>
      <c r="G37" s="44">
        <v>43071</v>
      </c>
      <c r="H37" s="45">
        <v>43117</v>
      </c>
      <c r="I37" s="56">
        <v>221</v>
      </c>
    </row>
    <row r="38" spans="1:9" x14ac:dyDescent="0.3">
      <c r="A38" s="36">
        <v>432735</v>
      </c>
      <c r="B38" s="37">
        <v>268448</v>
      </c>
      <c r="C38" s="37" t="s">
        <v>9</v>
      </c>
      <c r="D38" s="37" t="s">
        <v>31</v>
      </c>
      <c r="E38" s="544" t="s">
        <v>162</v>
      </c>
      <c r="F38" s="464">
        <v>271</v>
      </c>
      <c r="G38" s="39">
        <v>43071</v>
      </c>
      <c r="H38" s="39">
        <v>43117</v>
      </c>
      <c r="I38" s="56">
        <v>280</v>
      </c>
    </row>
    <row r="39" spans="1:9" x14ac:dyDescent="0.3">
      <c r="A39" s="36">
        <v>432735</v>
      </c>
      <c r="B39" s="48">
        <v>280695</v>
      </c>
      <c r="C39" s="48" t="s">
        <v>16</v>
      </c>
      <c r="D39" s="48" t="s">
        <v>27</v>
      </c>
      <c r="E39" s="54" t="s">
        <v>169</v>
      </c>
      <c r="F39" s="48">
        <v>35</v>
      </c>
      <c r="G39" s="51">
        <v>43071</v>
      </c>
      <c r="H39" s="40">
        <v>43117</v>
      </c>
      <c r="I39" s="56">
        <v>35</v>
      </c>
    </row>
    <row r="40" spans="1:9" x14ac:dyDescent="0.3">
      <c r="A40" s="67">
        <v>432735</v>
      </c>
      <c r="B40" s="48">
        <v>280695</v>
      </c>
      <c r="C40" s="48" t="s">
        <v>16</v>
      </c>
      <c r="D40" s="48" t="s">
        <v>27</v>
      </c>
      <c r="E40" s="54" t="s">
        <v>170</v>
      </c>
      <c r="F40" s="48">
        <v>6</v>
      </c>
      <c r="G40" s="51">
        <v>43099</v>
      </c>
      <c r="H40" s="39">
        <v>43117</v>
      </c>
      <c r="I40" s="56">
        <v>6</v>
      </c>
    </row>
    <row r="41" spans="1:9" x14ac:dyDescent="0.3">
      <c r="A41" s="36">
        <v>446066</v>
      </c>
      <c r="B41" s="37">
        <v>268437</v>
      </c>
      <c r="C41" s="37" t="s">
        <v>9</v>
      </c>
      <c r="D41" s="62" t="s">
        <v>15</v>
      </c>
      <c r="E41" s="10">
        <v>1414176</v>
      </c>
      <c r="F41" s="9">
        <v>113</v>
      </c>
      <c r="G41" s="21">
        <v>43065</v>
      </c>
      <c r="H41" s="39">
        <v>43118</v>
      </c>
      <c r="I41" s="56">
        <v>113</v>
      </c>
    </row>
    <row r="42" spans="1:9" x14ac:dyDescent="0.3">
      <c r="A42" s="67">
        <v>446066</v>
      </c>
      <c r="B42" s="37">
        <v>280836</v>
      </c>
      <c r="C42" s="37" t="s">
        <v>16</v>
      </c>
      <c r="D42" s="9" t="s">
        <v>13</v>
      </c>
      <c r="E42" s="10" t="s">
        <v>17</v>
      </c>
      <c r="F42" s="9">
        <v>365</v>
      </c>
      <c r="G42" s="11">
        <v>43097</v>
      </c>
      <c r="H42" s="39">
        <v>43118</v>
      </c>
      <c r="I42" s="58">
        <v>383</v>
      </c>
    </row>
    <row r="43" spans="1:9" x14ac:dyDescent="0.3">
      <c r="A43" s="36">
        <v>446066</v>
      </c>
      <c r="B43" s="37">
        <v>268335</v>
      </c>
      <c r="C43" s="37" t="s">
        <v>9</v>
      </c>
      <c r="D43" s="37" t="s">
        <v>20</v>
      </c>
      <c r="E43" s="15">
        <v>1414003</v>
      </c>
      <c r="F43" s="37">
        <v>60</v>
      </c>
      <c r="G43" s="11">
        <v>43071</v>
      </c>
      <c r="H43" s="39">
        <v>43118</v>
      </c>
      <c r="I43" s="931">
        <v>60</v>
      </c>
    </row>
    <row r="44" spans="1:9" x14ac:dyDescent="0.3">
      <c r="A44" s="36">
        <v>446097</v>
      </c>
      <c r="B44" s="37">
        <v>268502</v>
      </c>
      <c r="C44" s="37" t="s">
        <v>9</v>
      </c>
      <c r="D44" s="46" t="s">
        <v>15</v>
      </c>
      <c r="E44" s="10">
        <v>1414188</v>
      </c>
      <c r="F44" s="37">
        <v>61</v>
      </c>
      <c r="G44" s="21">
        <v>43078</v>
      </c>
      <c r="H44" s="39">
        <v>43118</v>
      </c>
      <c r="I44" s="56">
        <v>61</v>
      </c>
    </row>
    <row r="45" spans="1:9" x14ac:dyDescent="0.3">
      <c r="A45" s="59">
        <v>446097</v>
      </c>
      <c r="B45" s="37">
        <v>268476</v>
      </c>
      <c r="C45" s="37" t="s">
        <v>9</v>
      </c>
      <c r="D45" s="9" t="s">
        <v>20</v>
      </c>
      <c r="E45" s="10">
        <v>1414196</v>
      </c>
      <c r="F45" s="62">
        <v>54</v>
      </c>
      <c r="G45" s="21">
        <v>43078</v>
      </c>
      <c r="H45" s="39">
        <v>43118</v>
      </c>
      <c r="I45" s="56">
        <v>54</v>
      </c>
    </row>
    <row r="46" spans="1:9" x14ac:dyDescent="0.3">
      <c r="A46" s="36">
        <v>446097</v>
      </c>
      <c r="B46" s="37">
        <v>268458</v>
      </c>
      <c r="C46" s="37" t="s">
        <v>9</v>
      </c>
      <c r="D46" s="9" t="s">
        <v>20</v>
      </c>
      <c r="E46" s="15">
        <v>1414186</v>
      </c>
      <c r="F46" s="9">
        <v>156</v>
      </c>
      <c r="G46" s="11">
        <v>43092</v>
      </c>
      <c r="H46" s="39">
        <v>43118</v>
      </c>
      <c r="I46" s="56">
        <v>156</v>
      </c>
    </row>
    <row r="47" spans="1:9" x14ac:dyDescent="0.3">
      <c r="A47" s="36">
        <v>419754</v>
      </c>
      <c r="B47" s="37">
        <v>268419</v>
      </c>
      <c r="C47" s="37" t="s">
        <v>9</v>
      </c>
      <c r="D47" s="37" t="s">
        <v>20</v>
      </c>
      <c r="E47" s="15">
        <v>1414175</v>
      </c>
      <c r="F47" s="37">
        <v>38</v>
      </c>
      <c r="G47" s="11">
        <v>43093</v>
      </c>
      <c r="H47" s="39">
        <v>43118</v>
      </c>
      <c r="I47" s="56">
        <v>38</v>
      </c>
    </row>
    <row r="48" spans="1:9" x14ac:dyDescent="0.3">
      <c r="A48" s="36">
        <v>446066</v>
      </c>
      <c r="B48" s="37">
        <v>280537</v>
      </c>
      <c r="C48" s="37" t="s">
        <v>16</v>
      </c>
      <c r="D48" s="37" t="s">
        <v>13</v>
      </c>
      <c r="E48" s="388" t="s">
        <v>21</v>
      </c>
      <c r="F48" s="464">
        <v>541</v>
      </c>
      <c r="G48" s="39">
        <v>43097</v>
      </c>
      <c r="H48" s="39">
        <v>43119</v>
      </c>
      <c r="I48" s="37">
        <v>568</v>
      </c>
    </row>
    <row r="49" spans="1:9" x14ac:dyDescent="0.3">
      <c r="A49" s="36">
        <v>419754</v>
      </c>
      <c r="B49" s="37">
        <v>268438</v>
      </c>
      <c r="C49" s="37" t="s">
        <v>9</v>
      </c>
      <c r="D49" s="37" t="s">
        <v>13</v>
      </c>
      <c r="E49" s="388" t="s">
        <v>89</v>
      </c>
      <c r="F49" s="37">
        <v>2084</v>
      </c>
      <c r="G49" s="39">
        <v>43125</v>
      </c>
      <c r="H49" s="39">
        <v>43119</v>
      </c>
      <c r="I49" s="56">
        <v>2104</v>
      </c>
    </row>
    <row r="50" spans="1:9" ht="15" thickBot="1" x14ac:dyDescent="0.35">
      <c r="A50" s="64">
        <v>419754</v>
      </c>
      <c r="B50" s="37">
        <v>268438</v>
      </c>
      <c r="C50" s="37" t="s">
        <v>9</v>
      </c>
      <c r="D50" s="9" t="s">
        <v>33</v>
      </c>
      <c r="E50" s="15" t="s">
        <v>92</v>
      </c>
      <c r="F50" s="37">
        <v>517</v>
      </c>
      <c r="G50" s="11">
        <v>43125</v>
      </c>
      <c r="H50" s="39">
        <v>43119</v>
      </c>
      <c r="I50" s="56">
        <v>521</v>
      </c>
    </row>
    <row r="51" spans="1:9" ht="15" thickTop="1" x14ac:dyDescent="0.3">
      <c r="A51" s="59">
        <v>446156</v>
      </c>
      <c r="B51" s="37">
        <v>281626</v>
      </c>
      <c r="C51" s="37" t="s">
        <v>16</v>
      </c>
      <c r="D51" s="37" t="s">
        <v>33</v>
      </c>
      <c r="E51" s="10" t="s">
        <v>97</v>
      </c>
      <c r="F51" s="37">
        <v>182</v>
      </c>
      <c r="G51" s="11">
        <v>43125</v>
      </c>
      <c r="H51" s="39">
        <v>43119</v>
      </c>
      <c r="I51" s="56">
        <v>184</v>
      </c>
    </row>
    <row r="52" spans="1:9" x14ac:dyDescent="0.3">
      <c r="A52" s="36">
        <v>432735</v>
      </c>
      <c r="B52" s="37">
        <v>268448</v>
      </c>
      <c r="C52" s="37" t="s">
        <v>9</v>
      </c>
      <c r="D52" s="37" t="s">
        <v>13</v>
      </c>
      <c r="E52" s="388" t="s">
        <v>157</v>
      </c>
      <c r="F52" s="464">
        <v>1132</v>
      </c>
      <c r="G52" s="39">
        <v>43069</v>
      </c>
      <c r="H52" s="39">
        <v>43119</v>
      </c>
      <c r="I52" s="56">
        <v>1175</v>
      </c>
    </row>
    <row r="53" spans="1:9" x14ac:dyDescent="0.3">
      <c r="A53" s="956">
        <v>432735</v>
      </c>
      <c r="B53" s="37">
        <v>268448</v>
      </c>
      <c r="C53" s="37" t="s">
        <v>9</v>
      </c>
      <c r="D53" s="37" t="s">
        <v>33</v>
      </c>
      <c r="E53" s="544" t="s">
        <v>160</v>
      </c>
      <c r="F53" s="464">
        <v>1059</v>
      </c>
      <c r="G53" s="39">
        <v>43069</v>
      </c>
      <c r="H53" s="39">
        <v>43119</v>
      </c>
      <c r="I53" s="56">
        <v>1096</v>
      </c>
    </row>
    <row r="54" spans="1:9" x14ac:dyDescent="0.3">
      <c r="A54" s="36">
        <v>432735</v>
      </c>
      <c r="B54" s="37">
        <v>268448</v>
      </c>
      <c r="C54" s="37" t="s">
        <v>9</v>
      </c>
      <c r="D54" s="9" t="s">
        <v>33</v>
      </c>
      <c r="E54" s="86" t="s">
        <v>161</v>
      </c>
      <c r="F54" s="464">
        <v>498</v>
      </c>
      <c r="G54" s="11">
        <v>43097</v>
      </c>
      <c r="H54" s="39">
        <v>43119</v>
      </c>
      <c r="I54" s="56">
        <v>518</v>
      </c>
    </row>
    <row r="55" spans="1:9" x14ac:dyDescent="0.3">
      <c r="A55" s="7">
        <v>446097</v>
      </c>
      <c r="B55" s="56">
        <v>268458</v>
      </c>
      <c r="C55" s="56" t="s">
        <v>9</v>
      </c>
      <c r="D55" s="56" t="s">
        <v>19</v>
      </c>
      <c r="E55" s="382">
        <v>1414179</v>
      </c>
      <c r="F55" s="56">
        <v>30</v>
      </c>
      <c r="G55" s="401">
        <v>43094</v>
      </c>
      <c r="H55" s="401">
        <v>43120</v>
      </c>
      <c r="I55" s="56">
        <v>30</v>
      </c>
    </row>
    <row r="56" spans="1:9" x14ac:dyDescent="0.3">
      <c r="A56" s="36">
        <v>446066</v>
      </c>
      <c r="B56" s="56">
        <v>268457</v>
      </c>
      <c r="C56" s="56" t="s">
        <v>9</v>
      </c>
      <c r="D56" s="56" t="s">
        <v>19</v>
      </c>
      <c r="E56" s="382">
        <v>1414164</v>
      </c>
      <c r="F56" s="375">
        <v>80</v>
      </c>
      <c r="G56" s="401">
        <v>43067</v>
      </c>
      <c r="H56" s="401">
        <v>43122</v>
      </c>
      <c r="I56" s="56">
        <v>80</v>
      </c>
    </row>
    <row r="57" spans="1:9" x14ac:dyDescent="0.3">
      <c r="A57" s="36">
        <v>446097</v>
      </c>
      <c r="B57" s="56">
        <v>268476</v>
      </c>
      <c r="C57" s="56" t="s">
        <v>9</v>
      </c>
      <c r="D57" s="56" t="s">
        <v>19</v>
      </c>
      <c r="E57" s="376">
        <v>1414180</v>
      </c>
      <c r="F57" s="375">
        <v>18</v>
      </c>
      <c r="G57" s="670">
        <v>43081</v>
      </c>
      <c r="H57" s="401">
        <v>43122</v>
      </c>
      <c r="I57" s="56">
        <v>18</v>
      </c>
    </row>
    <row r="58" spans="1:9" x14ac:dyDescent="0.3">
      <c r="A58" s="36">
        <v>419754</v>
      </c>
      <c r="B58" s="118">
        <v>268419</v>
      </c>
      <c r="C58" s="118" t="s">
        <v>9</v>
      </c>
      <c r="D58" s="24" t="s">
        <v>19</v>
      </c>
      <c r="E58" s="25">
        <v>1414172</v>
      </c>
      <c r="F58" s="24">
        <v>96</v>
      </c>
      <c r="G58" s="27">
        <v>43095</v>
      </c>
      <c r="H58" s="401">
        <v>43122</v>
      </c>
      <c r="I58" s="56">
        <v>96</v>
      </c>
    </row>
    <row r="59" spans="1:9" x14ac:dyDescent="0.3">
      <c r="A59" s="36">
        <v>419754</v>
      </c>
      <c r="B59" s="56">
        <v>268419</v>
      </c>
      <c r="C59" s="56" t="s">
        <v>9</v>
      </c>
      <c r="D59" s="56" t="s">
        <v>54</v>
      </c>
      <c r="E59" s="376" t="s">
        <v>55</v>
      </c>
      <c r="F59" s="56">
        <v>693</v>
      </c>
      <c r="G59" s="401">
        <v>43095</v>
      </c>
      <c r="H59" s="401">
        <v>43122</v>
      </c>
      <c r="I59" s="56">
        <v>693</v>
      </c>
    </row>
    <row r="60" spans="1:9" x14ac:dyDescent="0.3">
      <c r="A60" s="7">
        <v>446156</v>
      </c>
      <c r="B60" s="931">
        <v>270343</v>
      </c>
      <c r="C60" s="931" t="s">
        <v>9</v>
      </c>
      <c r="D60" s="24" t="s">
        <v>19</v>
      </c>
      <c r="E60" s="25">
        <v>1411184</v>
      </c>
      <c r="F60" s="24">
        <v>12</v>
      </c>
      <c r="G60" s="27">
        <v>43130</v>
      </c>
      <c r="H60" s="401">
        <v>43123</v>
      </c>
      <c r="I60" s="56">
        <v>12</v>
      </c>
    </row>
    <row r="61" spans="1:9" x14ac:dyDescent="0.3">
      <c r="A61" s="36">
        <v>446156</v>
      </c>
      <c r="B61" s="56">
        <v>270343</v>
      </c>
      <c r="C61" s="56" t="s">
        <v>9</v>
      </c>
      <c r="D61" s="56" t="s">
        <v>20</v>
      </c>
      <c r="E61" s="382">
        <v>1411189</v>
      </c>
      <c r="F61" s="56">
        <v>25</v>
      </c>
      <c r="G61" s="401">
        <v>43128</v>
      </c>
      <c r="H61" s="401">
        <v>43123</v>
      </c>
      <c r="I61" s="56">
        <v>25</v>
      </c>
    </row>
    <row r="62" spans="1:9" x14ac:dyDescent="0.3">
      <c r="A62" s="36">
        <v>419754</v>
      </c>
      <c r="B62" s="100">
        <v>268438</v>
      </c>
      <c r="C62" s="100" t="s">
        <v>9</v>
      </c>
      <c r="D62" s="24" t="s">
        <v>20</v>
      </c>
      <c r="E62" s="25">
        <v>1411170</v>
      </c>
      <c r="F62" s="24">
        <v>61</v>
      </c>
      <c r="G62" s="27">
        <v>43128</v>
      </c>
      <c r="H62" s="401">
        <v>43123</v>
      </c>
      <c r="I62" s="56">
        <v>61</v>
      </c>
    </row>
    <row r="63" spans="1:9" x14ac:dyDescent="0.3">
      <c r="A63" s="67">
        <v>446066</v>
      </c>
      <c r="B63" s="56">
        <v>268335</v>
      </c>
      <c r="C63" s="56" t="s">
        <v>9</v>
      </c>
      <c r="D63" s="24" t="s">
        <v>19</v>
      </c>
      <c r="E63" s="25">
        <v>1414011</v>
      </c>
      <c r="F63" s="24">
        <v>120</v>
      </c>
      <c r="G63" s="27">
        <v>43066</v>
      </c>
      <c r="H63" s="401">
        <v>43124</v>
      </c>
      <c r="I63" s="56">
        <v>120</v>
      </c>
    </row>
    <row r="64" spans="1:9" x14ac:dyDescent="0.3">
      <c r="A64" s="33">
        <v>446097</v>
      </c>
      <c r="B64" s="56">
        <v>268458</v>
      </c>
      <c r="C64" s="56" t="s">
        <v>9</v>
      </c>
      <c r="D64" s="24" t="s">
        <v>48</v>
      </c>
      <c r="E64" s="60" t="s">
        <v>52</v>
      </c>
      <c r="F64" s="24">
        <v>8</v>
      </c>
      <c r="G64" s="27">
        <v>43094</v>
      </c>
      <c r="H64" s="401">
        <v>43124</v>
      </c>
      <c r="I64" s="56">
        <v>8</v>
      </c>
    </row>
    <row r="65" spans="1:9" x14ac:dyDescent="0.3">
      <c r="A65" s="36">
        <v>432735</v>
      </c>
      <c r="B65" s="56">
        <v>268448</v>
      </c>
      <c r="C65" s="56" t="s">
        <v>9</v>
      </c>
      <c r="D65" s="24" t="s">
        <v>13</v>
      </c>
      <c r="E65" s="60" t="s">
        <v>158</v>
      </c>
      <c r="F65" s="26">
        <v>706</v>
      </c>
      <c r="G65" s="27">
        <v>43071</v>
      </c>
      <c r="H65" s="401">
        <v>43124</v>
      </c>
      <c r="I65" s="56">
        <v>715</v>
      </c>
    </row>
    <row r="66" spans="1:9" x14ac:dyDescent="0.3">
      <c r="A66" s="99">
        <v>432735</v>
      </c>
      <c r="B66" s="56">
        <v>280695</v>
      </c>
      <c r="C66" s="56" t="s">
        <v>16</v>
      </c>
      <c r="D66" s="24" t="s">
        <v>13</v>
      </c>
      <c r="E66" s="88" t="s">
        <v>164</v>
      </c>
      <c r="F66" s="24">
        <v>90</v>
      </c>
      <c r="G66" s="27">
        <v>43071</v>
      </c>
      <c r="H66" s="401">
        <v>43124</v>
      </c>
      <c r="I66" s="56">
        <v>94</v>
      </c>
    </row>
    <row r="67" spans="1:9" x14ac:dyDescent="0.3">
      <c r="A67" s="57">
        <v>432735</v>
      </c>
      <c r="B67" s="56">
        <v>280695</v>
      </c>
      <c r="C67" s="56" t="s">
        <v>16</v>
      </c>
      <c r="D67" s="24" t="s">
        <v>13</v>
      </c>
      <c r="E67" s="60" t="s">
        <v>166</v>
      </c>
      <c r="F67" s="24">
        <v>41</v>
      </c>
      <c r="G67" s="27">
        <v>43099</v>
      </c>
      <c r="H67" s="401">
        <v>43124</v>
      </c>
      <c r="I67" s="56">
        <v>42</v>
      </c>
    </row>
    <row r="68" spans="1:9" x14ac:dyDescent="0.3">
      <c r="A68" s="36">
        <v>432735</v>
      </c>
      <c r="B68" s="56">
        <v>280695</v>
      </c>
      <c r="C68" s="56" t="s">
        <v>16</v>
      </c>
      <c r="D68" s="24" t="s">
        <v>13</v>
      </c>
      <c r="E68" s="60" t="s">
        <v>168</v>
      </c>
      <c r="F68" s="24">
        <v>30</v>
      </c>
      <c r="G68" s="27">
        <v>43127</v>
      </c>
      <c r="H68" s="401">
        <v>43124</v>
      </c>
      <c r="I68" s="56">
        <v>30</v>
      </c>
    </row>
    <row r="69" spans="1:9" x14ac:dyDescent="0.3">
      <c r="A69" s="67">
        <v>419754</v>
      </c>
      <c r="B69" s="56">
        <v>268491</v>
      </c>
      <c r="C69" s="56" t="s">
        <v>9</v>
      </c>
      <c r="D69" s="56" t="s">
        <v>13</v>
      </c>
      <c r="E69" s="382" t="s">
        <v>57</v>
      </c>
      <c r="F69" s="56">
        <v>3689</v>
      </c>
      <c r="G69" s="401">
        <v>43125</v>
      </c>
      <c r="H69" s="401">
        <v>43126</v>
      </c>
      <c r="I69" s="56">
        <v>3788</v>
      </c>
    </row>
    <row r="70" spans="1:9" x14ac:dyDescent="0.3">
      <c r="A70" s="36">
        <v>419754</v>
      </c>
      <c r="B70" s="56">
        <v>268491</v>
      </c>
      <c r="C70" s="56" t="s">
        <v>9</v>
      </c>
      <c r="D70" s="56" t="s">
        <v>33</v>
      </c>
      <c r="E70" s="382" t="s">
        <v>59</v>
      </c>
      <c r="F70" s="56">
        <v>2204</v>
      </c>
      <c r="G70" s="401">
        <v>43125</v>
      </c>
      <c r="H70" s="401">
        <v>43126</v>
      </c>
      <c r="I70" s="56">
        <v>2263</v>
      </c>
    </row>
    <row r="71" spans="1:9" x14ac:dyDescent="0.3">
      <c r="A71" s="7">
        <v>446066</v>
      </c>
      <c r="B71" s="56">
        <v>326690</v>
      </c>
      <c r="C71" s="56" t="s">
        <v>16</v>
      </c>
      <c r="D71" s="26" t="s">
        <v>33</v>
      </c>
      <c r="E71" s="88" t="s">
        <v>110</v>
      </c>
      <c r="F71" s="26">
        <v>380</v>
      </c>
      <c r="G71" s="90">
        <v>43132</v>
      </c>
      <c r="H71" s="401">
        <v>43126</v>
      </c>
      <c r="I71" s="56">
        <v>380</v>
      </c>
    </row>
    <row r="72" spans="1:9" x14ac:dyDescent="0.3">
      <c r="A72" s="36">
        <v>446066</v>
      </c>
      <c r="B72" s="56">
        <v>328449</v>
      </c>
      <c r="C72" s="56" t="s">
        <v>9</v>
      </c>
      <c r="D72" s="24" t="s">
        <v>13</v>
      </c>
      <c r="E72" s="25" t="s">
        <v>117</v>
      </c>
      <c r="F72" s="89">
        <v>232</v>
      </c>
      <c r="G72" s="27">
        <v>43125</v>
      </c>
      <c r="H72" s="401">
        <v>43126</v>
      </c>
      <c r="I72" s="56">
        <v>228</v>
      </c>
    </row>
    <row r="73" spans="1:9" x14ac:dyDescent="0.3">
      <c r="A73" s="57">
        <v>446066</v>
      </c>
      <c r="B73" s="56">
        <v>328449</v>
      </c>
      <c r="C73" s="56" t="s">
        <v>9</v>
      </c>
      <c r="D73" s="56" t="s">
        <v>33</v>
      </c>
      <c r="E73" s="382" t="s">
        <v>119</v>
      </c>
      <c r="F73" s="466">
        <v>507</v>
      </c>
      <c r="G73" s="401">
        <v>43125</v>
      </c>
      <c r="H73" s="401">
        <v>43126</v>
      </c>
      <c r="I73" s="56">
        <v>497</v>
      </c>
    </row>
    <row r="74" spans="1:9" x14ac:dyDescent="0.3">
      <c r="A74" s="67">
        <v>446066</v>
      </c>
      <c r="B74" s="56">
        <v>326688</v>
      </c>
      <c r="C74" s="56" t="s">
        <v>16</v>
      </c>
      <c r="D74" s="56" t="s">
        <v>13</v>
      </c>
      <c r="E74" s="382" t="s">
        <v>122</v>
      </c>
      <c r="F74" s="466">
        <v>50</v>
      </c>
      <c r="G74" s="401">
        <v>43125</v>
      </c>
      <c r="H74" s="401">
        <v>43126</v>
      </c>
      <c r="I74" s="56">
        <v>52</v>
      </c>
    </row>
    <row r="75" spans="1:9" x14ac:dyDescent="0.3">
      <c r="A75" s="36">
        <v>446066</v>
      </c>
      <c r="B75" s="24">
        <v>326688</v>
      </c>
      <c r="C75" s="56" t="s">
        <v>16</v>
      </c>
      <c r="D75" s="24" t="s">
        <v>33</v>
      </c>
      <c r="E75" s="25" t="s">
        <v>124</v>
      </c>
      <c r="F75" s="89">
        <v>160</v>
      </c>
      <c r="G75" s="27">
        <v>43125</v>
      </c>
      <c r="H75" s="401">
        <v>43126</v>
      </c>
      <c r="I75" s="56">
        <v>168</v>
      </c>
    </row>
    <row r="76" spans="1:9" x14ac:dyDescent="0.3">
      <c r="A76" s="36">
        <v>446066</v>
      </c>
      <c r="B76" s="24">
        <v>326688</v>
      </c>
      <c r="C76" s="56" t="s">
        <v>16</v>
      </c>
      <c r="D76" s="26" t="s">
        <v>33</v>
      </c>
      <c r="E76" s="88" t="s">
        <v>128</v>
      </c>
      <c r="F76" s="89">
        <v>77</v>
      </c>
      <c r="G76" s="90">
        <v>43132</v>
      </c>
      <c r="H76" s="401">
        <v>43126</v>
      </c>
      <c r="I76" s="56">
        <v>81</v>
      </c>
    </row>
    <row r="77" spans="1:9" x14ac:dyDescent="0.3">
      <c r="A77" s="36">
        <v>432735</v>
      </c>
      <c r="B77" s="24">
        <v>326657</v>
      </c>
      <c r="C77" s="56" t="s">
        <v>16</v>
      </c>
      <c r="D77" s="24" t="s">
        <v>33</v>
      </c>
      <c r="E77" s="980" t="s">
        <v>148</v>
      </c>
      <c r="F77" s="89">
        <v>540</v>
      </c>
      <c r="G77" s="90">
        <v>43132</v>
      </c>
      <c r="H77" s="401">
        <v>43126</v>
      </c>
      <c r="I77" s="56">
        <v>543</v>
      </c>
    </row>
    <row r="78" spans="1:9" x14ac:dyDescent="0.3">
      <c r="A78" s="36">
        <v>432735</v>
      </c>
      <c r="B78" s="24">
        <v>326657</v>
      </c>
      <c r="C78" s="56" t="s">
        <v>16</v>
      </c>
      <c r="D78" s="24" t="s">
        <v>33</v>
      </c>
      <c r="E78" s="980" t="s">
        <v>149</v>
      </c>
      <c r="F78" s="89">
        <v>168</v>
      </c>
      <c r="G78" s="90">
        <v>43132</v>
      </c>
      <c r="H78" s="401">
        <v>43126</v>
      </c>
      <c r="I78" s="56">
        <v>171</v>
      </c>
    </row>
    <row r="79" spans="1:9" x14ac:dyDescent="0.3">
      <c r="A79" s="36">
        <v>432735</v>
      </c>
      <c r="B79" s="56">
        <v>326657</v>
      </c>
      <c r="C79" s="56" t="s">
        <v>16</v>
      </c>
      <c r="D79" s="56" t="s">
        <v>33</v>
      </c>
      <c r="E79" s="981" t="s">
        <v>150</v>
      </c>
      <c r="F79" s="466">
        <v>175</v>
      </c>
      <c r="G79" s="468">
        <v>43132</v>
      </c>
      <c r="H79" s="401">
        <v>43126</v>
      </c>
      <c r="I79" s="56">
        <v>180</v>
      </c>
    </row>
    <row r="80" spans="1:9" x14ac:dyDescent="0.3">
      <c r="A80" s="36">
        <v>432735</v>
      </c>
      <c r="B80" s="56">
        <v>280695</v>
      </c>
      <c r="C80" s="56" t="s">
        <v>16</v>
      </c>
      <c r="D80" s="56" t="s">
        <v>13</v>
      </c>
      <c r="E80" s="376" t="s">
        <v>163</v>
      </c>
      <c r="F80" s="56">
        <v>65</v>
      </c>
      <c r="G80" s="401">
        <v>43069</v>
      </c>
      <c r="H80" s="401">
        <v>43126</v>
      </c>
      <c r="I80" s="56">
        <v>68</v>
      </c>
    </row>
    <row r="81" spans="1:9" x14ac:dyDescent="0.3">
      <c r="A81" s="36">
        <v>432735</v>
      </c>
      <c r="B81" s="118">
        <v>280695</v>
      </c>
      <c r="C81" s="118" t="s">
        <v>16</v>
      </c>
      <c r="D81" s="24" t="s">
        <v>13</v>
      </c>
      <c r="E81" s="60" t="s">
        <v>165</v>
      </c>
      <c r="F81" s="118">
        <v>25</v>
      </c>
      <c r="G81" s="27">
        <v>43097</v>
      </c>
      <c r="H81" s="91">
        <v>43126</v>
      </c>
      <c r="I81" s="56">
        <v>25</v>
      </c>
    </row>
    <row r="82" spans="1:9" x14ac:dyDescent="0.3">
      <c r="A82" s="36">
        <v>432735</v>
      </c>
      <c r="B82" s="56">
        <v>280695</v>
      </c>
      <c r="C82" s="56" t="s">
        <v>16</v>
      </c>
      <c r="D82" s="56" t="s">
        <v>33</v>
      </c>
      <c r="E82" s="376" t="s">
        <v>172</v>
      </c>
      <c r="F82" s="56">
        <v>585</v>
      </c>
      <c r="G82" s="401">
        <v>43069</v>
      </c>
      <c r="H82" s="401">
        <v>43126</v>
      </c>
      <c r="I82" s="56">
        <v>591</v>
      </c>
    </row>
    <row r="83" spans="1:9" x14ac:dyDescent="0.3">
      <c r="A83" s="36">
        <v>432735</v>
      </c>
      <c r="B83" s="56">
        <v>280695</v>
      </c>
      <c r="C83" s="56" t="s">
        <v>16</v>
      </c>
      <c r="D83" s="56" t="s">
        <v>33</v>
      </c>
      <c r="E83" s="376" t="s">
        <v>173</v>
      </c>
      <c r="F83" s="56">
        <v>211</v>
      </c>
      <c r="G83" s="401">
        <v>43097</v>
      </c>
      <c r="H83" s="401">
        <v>43126</v>
      </c>
      <c r="I83" s="56">
        <v>217</v>
      </c>
    </row>
    <row r="84" spans="1:9" x14ac:dyDescent="0.3">
      <c r="A84" s="36">
        <v>432735</v>
      </c>
      <c r="B84" s="100">
        <v>328428</v>
      </c>
      <c r="C84" s="100" t="s">
        <v>9</v>
      </c>
      <c r="D84" s="24" t="s">
        <v>33</v>
      </c>
      <c r="E84" s="60" t="s">
        <v>185</v>
      </c>
      <c r="F84" s="24">
        <v>711</v>
      </c>
      <c r="G84" s="27">
        <v>43125</v>
      </c>
      <c r="H84" s="103">
        <v>43126</v>
      </c>
      <c r="I84" s="56">
        <v>746</v>
      </c>
    </row>
    <row r="85" spans="1:9" x14ac:dyDescent="0.3">
      <c r="A85" s="36">
        <v>432735</v>
      </c>
      <c r="B85" s="56">
        <v>326661</v>
      </c>
      <c r="C85" s="56" t="s">
        <v>16</v>
      </c>
      <c r="D85" s="89" t="s">
        <v>33</v>
      </c>
      <c r="E85" s="88" t="s">
        <v>186</v>
      </c>
      <c r="F85" s="24">
        <v>233</v>
      </c>
      <c r="G85" s="27">
        <v>43132</v>
      </c>
      <c r="H85" s="401">
        <v>43126</v>
      </c>
      <c r="I85" s="56">
        <v>245</v>
      </c>
    </row>
    <row r="86" spans="1:9" x14ac:dyDescent="0.3">
      <c r="A86" s="67">
        <v>446156</v>
      </c>
      <c r="B86" s="42">
        <v>268447</v>
      </c>
      <c r="C86" s="42" t="s">
        <v>9</v>
      </c>
      <c r="D86" s="9" t="s">
        <v>31</v>
      </c>
      <c r="E86" s="15" t="s">
        <v>67</v>
      </c>
      <c r="F86" s="9">
        <v>179</v>
      </c>
      <c r="G86" s="11">
        <v>43099</v>
      </c>
      <c r="H86" s="51">
        <v>43130</v>
      </c>
      <c r="I86" s="56">
        <v>187</v>
      </c>
    </row>
    <row r="87" spans="1:9" x14ac:dyDescent="0.3">
      <c r="A87" s="36">
        <v>446156</v>
      </c>
      <c r="B87" s="37">
        <v>268447</v>
      </c>
      <c r="C87" s="37" t="s">
        <v>9</v>
      </c>
      <c r="D87" s="37" t="s">
        <v>48</v>
      </c>
      <c r="E87" s="38" t="s">
        <v>68</v>
      </c>
      <c r="F87" s="37">
        <v>30</v>
      </c>
      <c r="G87" s="11">
        <v>43094</v>
      </c>
      <c r="H87" s="39">
        <v>43130</v>
      </c>
      <c r="I87" s="56">
        <v>30</v>
      </c>
    </row>
    <row r="88" spans="1:9" x14ac:dyDescent="0.3">
      <c r="A88" s="117">
        <v>446083</v>
      </c>
      <c r="B88" s="9">
        <v>268440</v>
      </c>
      <c r="C88" s="48" t="s">
        <v>9</v>
      </c>
      <c r="D88" s="9" t="s">
        <v>33</v>
      </c>
      <c r="E88" s="10" t="s">
        <v>35</v>
      </c>
      <c r="F88" s="9">
        <v>813</v>
      </c>
      <c r="G88" s="11">
        <v>43097</v>
      </c>
      <c r="H88" s="51">
        <v>43131</v>
      </c>
      <c r="I88" s="37">
        <v>853</v>
      </c>
    </row>
    <row r="89" spans="1:9" x14ac:dyDescent="0.3">
      <c r="A89" s="36">
        <v>419754</v>
      </c>
      <c r="B89" s="9">
        <v>268491</v>
      </c>
      <c r="C89" s="37" t="s">
        <v>9</v>
      </c>
      <c r="D89" s="9" t="s">
        <v>10</v>
      </c>
      <c r="E89" s="15">
        <v>1400706</v>
      </c>
      <c r="F89" s="9">
        <v>103</v>
      </c>
      <c r="G89" s="11">
        <v>43135</v>
      </c>
      <c r="H89" s="39">
        <v>43131</v>
      </c>
      <c r="I89" s="56">
        <v>103</v>
      </c>
    </row>
    <row r="90" spans="1:9" x14ac:dyDescent="0.3">
      <c r="A90" s="982">
        <v>419754</v>
      </c>
      <c r="B90" s="9">
        <v>281321</v>
      </c>
      <c r="C90" s="37" t="s">
        <v>16</v>
      </c>
      <c r="D90" s="9" t="s">
        <v>10</v>
      </c>
      <c r="E90" s="10">
        <v>1403807</v>
      </c>
      <c r="F90" s="9">
        <v>100</v>
      </c>
      <c r="G90" s="11">
        <v>43135</v>
      </c>
      <c r="H90" s="51">
        <v>43131</v>
      </c>
      <c r="I90" s="56">
        <v>100</v>
      </c>
    </row>
    <row r="91" spans="1:9" x14ac:dyDescent="0.3">
      <c r="A91" s="36">
        <v>446156</v>
      </c>
      <c r="B91" s="9">
        <v>268447</v>
      </c>
      <c r="C91" s="37" t="s">
        <v>9</v>
      </c>
      <c r="D91" s="9" t="s">
        <v>33</v>
      </c>
      <c r="E91" s="15" t="s">
        <v>66</v>
      </c>
      <c r="F91" s="9">
        <v>1119</v>
      </c>
      <c r="G91" s="11">
        <v>43097</v>
      </c>
      <c r="H91" s="39">
        <v>43131</v>
      </c>
      <c r="I91" s="56">
        <v>1172</v>
      </c>
    </row>
    <row r="92" spans="1:9" x14ac:dyDescent="0.3">
      <c r="A92" s="36">
        <v>446156</v>
      </c>
      <c r="B92" s="9">
        <v>268447</v>
      </c>
      <c r="C92" s="42" t="s">
        <v>9</v>
      </c>
      <c r="D92" s="9" t="s">
        <v>48</v>
      </c>
      <c r="E92" s="10" t="s">
        <v>69</v>
      </c>
      <c r="F92" s="9">
        <v>8</v>
      </c>
      <c r="G92" s="11">
        <v>43094</v>
      </c>
      <c r="H92" s="39">
        <v>43131</v>
      </c>
      <c r="I92" s="56">
        <v>8</v>
      </c>
    </row>
    <row r="93" spans="1:9" x14ac:dyDescent="0.3">
      <c r="A93" s="36">
        <v>446156</v>
      </c>
      <c r="B93" s="37">
        <v>270343</v>
      </c>
      <c r="C93" s="37" t="s">
        <v>9</v>
      </c>
      <c r="D93" s="37" t="s">
        <v>54</v>
      </c>
      <c r="E93" s="388" t="s">
        <v>75</v>
      </c>
      <c r="F93" s="37">
        <v>8</v>
      </c>
      <c r="G93" s="11">
        <v>43129</v>
      </c>
      <c r="H93" s="39">
        <v>43131</v>
      </c>
      <c r="I93" s="56">
        <v>8</v>
      </c>
    </row>
    <row r="94" spans="1:9" x14ac:dyDescent="0.3">
      <c r="A94" s="7">
        <v>419754</v>
      </c>
      <c r="B94" s="37">
        <v>270343</v>
      </c>
      <c r="C94" s="37" t="s">
        <v>9</v>
      </c>
      <c r="D94" s="46" t="s">
        <v>81</v>
      </c>
      <c r="E94" s="38">
        <v>1400694</v>
      </c>
      <c r="F94" s="46">
        <v>54</v>
      </c>
      <c r="G94" s="39">
        <v>43136</v>
      </c>
      <c r="H94" s="39">
        <v>43131</v>
      </c>
      <c r="I94" s="56">
        <v>54</v>
      </c>
    </row>
    <row r="95" spans="1:9" x14ac:dyDescent="0.3">
      <c r="A95" s="36">
        <v>419754</v>
      </c>
      <c r="B95" s="37">
        <v>281649</v>
      </c>
      <c r="C95" s="37" t="s">
        <v>16</v>
      </c>
      <c r="D95" s="46" t="s">
        <v>81</v>
      </c>
      <c r="E95" s="38">
        <v>1404207</v>
      </c>
      <c r="F95" s="37">
        <v>45</v>
      </c>
      <c r="G95" s="39">
        <v>43136</v>
      </c>
      <c r="H95" s="39">
        <v>43131</v>
      </c>
      <c r="I95" s="56">
        <v>45</v>
      </c>
    </row>
    <row r="96" spans="1:9" x14ac:dyDescent="0.3">
      <c r="A96" s="33">
        <v>419754</v>
      </c>
      <c r="B96" s="37">
        <v>281626</v>
      </c>
      <c r="C96" s="37" t="s">
        <v>16</v>
      </c>
      <c r="D96" s="9" t="s">
        <v>10</v>
      </c>
      <c r="E96" s="10">
        <v>1404206</v>
      </c>
      <c r="F96" s="9">
        <v>26</v>
      </c>
      <c r="G96" s="11">
        <v>43135</v>
      </c>
      <c r="H96" s="39">
        <v>43131</v>
      </c>
      <c r="I96" s="56">
        <v>26</v>
      </c>
    </row>
    <row r="97" spans="1:9" x14ac:dyDescent="0.3">
      <c r="A97" s="36">
        <v>446066</v>
      </c>
      <c r="B97" s="37">
        <v>326690</v>
      </c>
      <c r="C97" s="37" t="s">
        <v>16</v>
      </c>
      <c r="D97" s="62" t="s">
        <v>31</v>
      </c>
      <c r="E97" s="10" t="s">
        <v>111</v>
      </c>
      <c r="F97" s="62">
        <v>101</v>
      </c>
      <c r="G97" s="87">
        <v>43134</v>
      </c>
      <c r="H97" s="39">
        <v>43131</v>
      </c>
      <c r="I97" s="56">
        <v>106</v>
      </c>
    </row>
    <row r="98" spans="1:9" x14ac:dyDescent="0.3">
      <c r="A98" s="36">
        <v>446066</v>
      </c>
      <c r="B98" s="37">
        <v>326688</v>
      </c>
      <c r="C98" s="37" t="s">
        <v>16</v>
      </c>
      <c r="D98" s="62" t="s">
        <v>13</v>
      </c>
      <c r="E98" s="10" t="s">
        <v>127</v>
      </c>
      <c r="F98" s="62">
        <v>61</v>
      </c>
      <c r="G98" s="87">
        <v>43134</v>
      </c>
      <c r="H98" s="39">
        <v>43131</v>
      </c>
      <c r="I98" s="56">
        <v>62</v>
      </c>
    </row>
    <row r="99" spans="1:9" x14ac:dyDescent="0.3">
      <c r="A99" s="7">
        <v>446066</v>
      </c>
      <c r="B99" s="37">
        <v>326688</v>
      </c>
      <c r="C99" s="37" t="s">
        <v>16</v>
      </c>
      <c r="D99" s="62" t="s">
        <v>31</v>
      </c>
      <c r="E99" s="10" t="s">
        <v>129</v>
      </c>
      <c r="F99" s="62">
        <v>50</v>
      </c>
      <c r="G99" s="87">
        <v>43134</v>
      </c>
      <c r="H99" s="39">
        <v>43131</v>
      </c>
      <c r="I99" s="56">
        <v>52</v>
      </c>
    </row>
    <row r="100" spans="1:9" x14ac:dyDescent="0.3">
      <c r="A100" s="36">
        <v>432735</v>
      </c>
      <c r="B100" s="37">
        <v>326657</v>
      </c>
      <c r="C100" s="37" t="s">
        <v>16</v>
      </c>
      <c r="D100" s="9" t="s">
        <v>31</v>
      </c>
      <c r="E100" s="983" t="s">
        <v>145</v>
      </c>
      <c r="F100" s="62">
        <v>151</v>
      </c>
      <c r="G100" s="87">
        <v>43134</v>
      </c>
      <c r="H100" s="39">
        <v>43131</v>
      </c>
      <c r="I100" s="56">
        <v>151</v>
      </c>
    </row>
    <row r="101" spans="1:9" x14ac:dyDescent="0.3">
      <c r="A101" s="36">
        <v>432735</v>
      </c>
      <c r="B101" s="37">
        <v>326657</v>
      </c>
      <c r="C101" s="37" t="s">
        <v>16</v>
      </c>
      <c r="D101" s="9" t="s">
        <v>31</v>
      </c>
      <c r="E101" s="983" t="s">
        <v>146</v>
      </c>
      <c r="F101" s="984">
        <v>54</v>
      </c>
      <c r="G101" s="87">
        <v>43134</v>
      </c>
      <c r="H101" s="39">
        <v>43131</v>
      </c>
      <c r="I101" s="56">
        <v>54</v>
      </c>
    </row>
    <row r="102" spans="1:9" x14ac:dyDescent="0.3">
      <c r="A102" s="33">
        <v>432735</v>
      </c>
      <c r="B102" s="37">
        <v>326657</v>
      </c>
      <c r="C102" s="37" t="s">
        <v>16</v>
      </c>
      <c r="D102" s="9" t="s">
        <v>31</v>
      </c>
      <c r="E102" s="983" t="s">
        <v>147</v>
      </c>
      <c r="F102" s="984">
        <v>70</v>
      </c>
      <c r="G102" s="87">
        <v>43134</v>
      </c>
      <c r="H102" s="39">
        <v>43131</v>
      </c>
      <c r="I102" s="56">
        <v>72</v>
      </c>
    </row>
    <row r="103" spans="1:9" x14ac:dyDescent="0.3">
      <c r="A103" s="374">
        <v>432735</v>
      </c>
      <c r="B103" s="37">
        <v>326657</v>
      </c>
      <c r="C103" s="37" t="s">
        <v>16</v>
      </c>
      <c r="D103" s="9" t="s">
        <v>13</v>
      </c>
      <c r="E103" s="983" t="s">
        <v>152</v>
      </c>
      <c r="F103" s="62">
        <v>1333</v>
      </c>
      <c r="G103" s="87">
        <v>43134</v>
      </c>
      <c r="H103" s="39">
        <v>43131</v>
      </c>
      <c r="I103" s="56">
        <v>1333</v>
      </c>
    </row>
    <row r="104" spans="1:9" x14ac:dyDescent="0.3">
      <c r="A104" s="7">
        <v>432735</v>
      </c>
      <c r="B104" s="37">
        <v>326657</v>
      </c>
      <c r="C104" s="37" t="s">
        <v>16</v>
      </c>
      <c r="D104" s="9" t="s">
        <v>13</v>
      </c>
      <c r="E104" s="983" t="s">
        <v>154</v>
      </c>
      <c r="F104" s="984">
        <v>504</v>
      </c>
      <c r="G104" s="87">
        <v>43134</v>
      </c>
      <c r="H104" s="39">
        <v>43131</v>
      </c>
      <c r="I104" s="56">
        <v>513</v>
      </c>
    </row>
    <row r="105" spans="1:9" x14ac:dyDescent="0.3">
      <c r="A105" s="374">
        <v>432735</v>
      </c>
      <c r="B105" s="37">
        <v>326657</v>
      </c>
      <c r="C105" s="37" t="s">
        <v>16</v>
      </c>
      <c r="D105" s="9" t="s">
        <v>13</v>
      </c>
      <c r="E105" s="983" t="s">
        <v>156</v>
      </c>
      <c r="F105" s="62">
        <v>484</v>
      </c>
      <c r="G105" s="87">
        <v>43134</v>
      </c>
      <c r="H105" s="39">
        <v>43131</v>
      </c>
      <c r="I105" s="56">
        <v>498</v>
      </c>
    </row>
    <row r="106" spans="1:9" x14ac:dyDescent="0.3">
      <c r="A106" s="33">
        <v>432735</v>
      </c>
      <c r="B106" s="37">
        <v>326661</v>
      </c>
      <c r="C106" s="37" t="s">
        <v>16</v>
      </c>
      <c r="D106" s="23" t="s">
        <v>31</v>
      </c>
      <c r="E106" s="86" t="s">
        <v>187</v>
      </c>
      <c r="F106" s="23">
        <v>66</v>
      </c>
      <c r="G106" s="11">
        <v>43134</v>
      </c>
      <c r="H106" s="39">
        <v>43131</v>
      </c>
      <c r="I106" s="56">
        <v>69</v>
      </c>
    </row>
    <row r="107" spans="1:9" x14ac:dyDescent="0.3">
      <c r="A107" s="36">
        <v>419754</v>
      </c>
      <c r="B107" s="37">
        <v>281321</v>
      </c>
      <c r="C107" s="37" t="s">
        <v>16</v>
      </c>
      <c r="D107" s="37" t="s">
        <v>33</v>
      </c>
      <c r="E107" s="10" t="s">
        <v>63</v>
      </c>
      <c r="F107" s="37">
        <v>880</v>
      </c>
      <c r="G107" s="11">
        <v>43132</v>
      </c>
      <c r="H107" s="39">
        <v>43133</v>
      </c>
      <c r="I107" s="56">
        <v>914</v>
      </c>
    </row>
    <row r="108" spans="1:9" x14ac:dyDescent="0.3">
      <c r="A108" s="979">
        <v>419754</v>
      </c>
      <c r="B108" s="37">
        <v>281321</v>
      </c>
      <c r="C108" s="37" t="s">
        <v>16</v>
      </c>
      <c r="D108" s="37" t="s">
        <v>13</v>
      </c>
      <c r="E108" s="388" t="s">
        <v>64</v>
      </c>
      <c r="F108" s="37">
        <v>1774</v>
      </c>
      <c r="G108" s="39">
        <v>43132</v>
      </c>
      <c r="H108" s="39">
        <v>43133</v>
      </c>
      <c r="I108" s="56">
        <v>1843</v>
      </c>
    </row>
    <row r="109" spans="1:9" x14ac:dyDescent="0.3">
      <c r="A109" s="36">
        <v>446156</v>
      </c>
      <c r="B109" s="37">
        <v>270343</v>
      </c>
      <c r="C109" s="37" t="s">
        <v>9</v>
      </c>
      <c r="D109" s="37" t="s">
        <v>13</v>
      </c>
      <c r="E109" s="38" t="s">
        <v>78</v>
      </c>
      <c r="F109" s="46">
        <v>2460</v>
      </c>
      <c r="G109" s="39">
        <v>43132</v>
      </c>
      <c r="H109" s="39">
        <v>43133</v>
      </c>
      <c r="I109" s="56">
        <v>2508</v>
      </c>
    </row>
    <row r="110" spans="1:9" x14ac:dyDescent="0.3">
      <c r="A110" s="979">
        <v>446156</v>
      </c>
      <c r="B110" s="37">
        <v>270343</v>
      </c>
      <c r="C110" s="37" t="s">
        <v>9</v>
      </c>
      <c r="D110" s="37" t="s">
        <v>33</v>
      </c>
      <c r="E110" s="38" t="s">
        <v>80</v>
      </c>
      <c r="F110" s="46">
        <v>929</v>
      </c>
      <c r="G110" s="39">
        <v>43132</v>
      </c>
      <c r="H110" s="39">
        <v>43133</v>
      </c>
      <c r="I110" s="56">
        <v>948</v>
      </c>
    </row>
    <row r="111" spans="1:9" x14ac:dyDescent="0.3">
      <c r="A111" s="36">
        <v>419754</v>
      </c>
      <c r="B111" s="37">
        <v>281649</v>
      </c>
      <c r="C111" s="37" t="s">
        <v>16</v>
      </c>
      <c r="D111" s="37" t="s">
        <v>33</v>
      </c>
      <c r="E111" s="38" t="s">
        <v>82</v>
      </c>
      <c r="F111" s="37">
        <v>313</v>
      </c>
      <c r="G111" s="39">
        <v>43132</v>
      </c>
      <c r="H111" s="39">
        <v>43133</v>
      </c>
      <c r="I111" s="56">
        <v>325</v>
      </c>
    </row>
    <row r="112" spans="1:9" x14ac:dyDescent="0.3">
      <c r="A112" s="36">
        <v>419754</v>
      </c>
      <c r="B112" s="37">
        <v>281649</v>
      </c>
      <c r="C112" s="37" t="s">
        <v>16</v>
      </c>
      <c r="D112" s="37" t="s">
        <v>13</v>
      </c>
      <c r="E112" s="38" t="s">
        <v>84</v>
      </c>
      <c r="F112" s="46">
        <v>290</v>
      </c>
      <c r="G112" s="39">
        <v>43132</v>
      </c>
      <c r="H112" s="39">
        <v>43133</v>
      </c>
      <c r="I112" s="56">
        <v>301</v>
      </c>
    </row>
    <row r="113" spans="1:9" x14ac:dyDescent="0.3">
      <c r="A113" s="36">
        <v>446156</v>
      </c>
      <c r="B113" s="37">
        <v>328470</v>
      </c>
      <c r="C113" s="37" t="s">
        <v>9</v>
      </c>
      <c r="D113" s="37" t="s">
        <v>13</v>
      </c>
      <c r="E113" s="388" t="s">
        <v>101</v>
      </c>
      <c r="F113" s="37">
        <v>232</v>
      </c>
      <c r="G113" s="39">
        <v>43132</v>
      </c>
      <c r="H113" s="39">
        <v>43133</v>
      </c>
      <c r="I113" s="56">
        <v>232</v>
      </c>
    </row>
    <row r="114" spans="1:9" ht="15" thickBot="1" x14ac:dyDescent="0.35">
      <c r="A114" s="64">
        <v>446156</v>
      </c>
      <c r="B114" s="37">
        <v>328470</v>
      </c>
      <c r="C114" s="37" t="s">
        <v>9</v>
      </c>
      <c r="D114" s="37" t="s">
        <v>33</v>
      </c>
      <c r="E114" s="388" t="s">
        <v>103</v>
      </c>
      <c r="F114" s="37">
        <v>507</v>
      </c>
      <c r="G114" s="39">
        <v>43132</v>
      </c>
      <c r="H114" s="39">
        <v>43133</v>
      </c>
      <c r="I114" s="56">
        <v>507</v>
      </c>
    </row>
    <row r="115" spans="1:9" ht="15" thickTop="1" x14ac:dyDescent="0.3">
      <c r="A115" s="92">
        <v>446156</v>
      </c>
      <c r="B115" s="37">
        <v>328473</v>
      </c>
      <c r="C115" s="37" t="s">
        <v>9</v>
      </c>
      <c r="D115" s="37" t="s">
        <v>13</v>
      </c>
      <c r="E115" s="388" t="s">
        <v>105</v>
      </c>
      <c r="F115" s="37">
        <v>3440</v>
      </c>
      <c r="G115" s="39">
        <v>43132</v>
      </c>
      <c r="H115" s="39">
        <v>43133</v>
      </c>
      <c r="I115" s="56">
        <v>3601</v>
      </c>
    </row>
    <row r="116" spans="1:9" x14ac:dyDescent="0.3">
      <c r="A116" s="36">
        <v>446066</v>
      </c>
      <c r="B116" s="37">
        <v>328473</v>
      </c>
      <c r="C116" s="37" t="s">
        <v>9</v>
      </c>
      <c r="D116" s="37" t="s">
        <v>33</v>
      </c>
      <c r="E116" s="388" t="s">
        <v>108</v>
      </c>
      <c r="F116" s="37">
        <v>941</v>
      </c>
      <c r="G116" s="39">
        <v>43132</v>
      </c>
      <c r="H116" s="39">
        <v>43133</v>
      </c>
      <c r="I116" s="56">
        <v>987</v>
      </c>
    </row>
    <row r="117" spans="1:9" x14ac:dyDescent="0.3">
      <c r="A117" s="36">
        <v>446066</v>
      </c>
      <c r="B117" s="37">
        <v>328449</v>
      </c>
      <c r="C117" s="37" t="s">
        <v>9</v>
      </c>
      <c r="D117" s="37" t="s">
        <v>13</v>
      </c>
      <c r="E117" s="388" t="s">
        <v>114</v>
      </c>
      <c r="F117" s="37">
        <v>2386</v>
      </c>
      <c r="G117" s="39">
        <v>43132</v>
      </c>
      <c r="H117" s="39">
        <v>43133</v>
      </c>
      <c r="I117" s="56">
        <v>2386</v>
      </c>
    </row>
    <row r="118" spans="1:9" x14ac:dyDescent="0.3">
      <c r="A118" s="78">
        <v>446066</v>
      </c>
      <c r="B118" s="37">
        <v>328449</v>
      </c>
      <c r="C118" s="37" t="s">
        <v>9</v>
      </c>
      <c r="D118" s="37" t="s">
        <v>33</v>
      </c>
      <c r="E118" s="388" t="s">
        <v>116</v>
      </c>
      <c r="F118" s="37">
        <v>462</v>
      </c>
      <c r="G118" s="39">
        <v>43132</v>
      </c>
      <c r="H118" s="39">
        <v>43133</v>
      </c>
      <c r="I118" s="56">
        <v>462</v>
      </c>
    </row>
    <row r="119" spans="1:9" x14ac:dyDescent="0.3">
      <c r="A119" s="78">
        <v>446066</v>
      </c>
      <c r="B119" s="37">
        <v>326688</v>
      </c>
      <c r="C119" s="37" t="s">
        <v>16</v>
      </c>
      <c r="D119" s="46" t="s">
        <v>13</v>
      </c>
      <c r="E119" s="544" t="s">
        <v>126</v>
      </c>
      <c r="F119" s="464">
        <v>48</v>
      </c>
      <c r="G119" s="47">
        <v>43132</v>
      </c>
      <c r="H119" s="39">
        <v>43133</v>
      </c>
      <c r="I119" s="56">
        <v>50</v>
      </c>
    </row>
    <row r="120" spans="1:9" x14ac:dyDescent="0.3">
      <c r="A120" s="78">
        <v>446066</v>
      </c>
      <c r="B120" s="37">
        <v>324762</v>
      </c>
      <c r="C120" s="37" t="s">
        <v>9</v>
      </c>
      <c r="D120" s="37" t="s">
        <v>13</v>
      </c>
      <c r="E120" s="388" t="s">
        <v>130</v>
      </c>
      <c r="F120" s="37">
        <v>4273</v>
      </c>
      <c r="G120" s="39">
        <v>43132</v>
      </c>
      <c r="H120" s="39">
        <v>43133</v>
      </c>
      <c r="I120" s="56">
        <v>4314</v>
      </c>
    </row>
    <row r="121" spans="1:9" x14ac:dyDescent="0.3">
      <c r="A121" s="36">
        <v>446066</v>
      </c>
      <c r="B121" s="37">
        <v>324762</v>
      </c>
      <c r="C121" s="37" t="s">
        <v>9</v>
      </c>
      <c r="D121" s="37" t="s">
        <v>13</v>
      </c>
      <c r="E121" s="388" t="s">
        <v>132</v>
      </c>
      <c r="F121" s="46">
        <v>2553</v>
      </c>
      <c r="G121" s="39">
        <v>43132</v>
      </c>
      <c r="H121" s="39">
        <v>43133</v>
      </c>
      <c r="I121" s="56">
        <v>2568</v>
      </c>
    </row>
    <row r="122" spans="1:9" x14ac:dyDescent="0.3">
      <c r="A122" s="36">
        <v>446066</v>
      </c>
      <c r="B122" s="37">
        <v>324762</v>
      </c>
      <c r="C122" s="37" t="s">
        <v>9</v>
      </c>
      <c r="D122" s="37" t="s">
        <v>13</v>
      </c>
      <c r="E122" s="388" t="s">
        <v>134</v>
      </c>
      <c r="F122" s="37">
        <v>3149</v>
      </c>
      <c r="G122" s="39">
        <v>43132</v>
      </c>
      <c r="H122" s="39">
        <v>43133</v>
      </c>
      <c r="I122" s="56">
        <v>3149</v>
      </c>
    </row>
    <row r="123" spans="1:9" x14ac:dyDescent="0.3">
      <c r="A123" s="36">
        <v>432735</v>
      </c>
      <c r="B123" s="37">
        <v>324762</v>
      </c>
      <c r="C123" s="37" t="s">
        <v>9</v>
      </c>
      <c r="D123" s="37" t="s">
        <v>33</v>
      </c>
      <c r="E123" s="388" t="s">
        <v>139</v>
      </c>
      <c r="F123" s="46">
        <v>872</v>
      </c>
      <c r="G123" s="39">
        <v>43132</v>
      </c>
      <c r="H123" s="39">
        <v>43133</v>
      </c>
      <c r="I123" s="56">
        <v>882</v>
      </c>
    </row>
    <row r="124" spans="1:9" x14ac:dyDescent="0.3">
      <c r="A124" s="78">
        <v>432735</v>
      </c>
      <c r="B124" s="37">
        <v>324762</v>
      </c>
      <c r="C124" s="37" t="s">
        <v>9</v>
      </c>
      <c r="D124" s="37" t="s">
        <v>33</v>
      </c>
      <c r="E124" s="388" t="s">
        <v>140</v>
      </c>
      <c r="F124" s="37">
        <v>669</v>
      </c>
      <c r="G124" s="39">
        <v>43132</v>
      </c>
      <c r="H124" s="39">
        <v>43133</v>
      </c>
      <c r="I124" s="56">
        <v>669</v>
      </c>
    </row>
    <row r="125" spans="1:9" x14ac:dyDescent="0.3">
      <c r="A125" s="36">
        <v>432735</v>
      </c>
      <c r="B125" s="42">
        <v>324762</v>
      </c>
      <c r="C125" s="42" t="s">
        <v>9</v>
      </c>
      <c r="D125" s="42" t="s">
        <v>33</v>
      </c>
      <c r="E125" s="83" t="s">
        <v>141</v>
      </c>
      <c r="F125" s="42">
        <v>1427</v>
      </c>
      <c r="G125" s="44">
        <v>43132</v>
      </c>
      <c r="H125" s="39">
        <v>43133</v>
      </c>
      <c r="I125" s="56">
        <v>1440</v>
      </c>
    </row>
    <row r="126" spans="1:9" x14ac:dyDescent="0.3">
      <c r="A126" s="78">
        <v>432735</v>
      </c>
      <c r="B126" s="37">
        <v>326657</v>
      </c>
      <c r="C126" s="37" t="s">
        <v>16</v>
      </c>
      <c r="D126" s="37" t="s">
        <v>13</v>
      </c>
      <c r="E126" s="985" t="s">
        <v>151</v>
      </c>
      <c r="F126" s="464">
        <v>1502</v>
      </c>
      <c r="G126" s="47">
        <v>43132</v>
      </c>
      <c r="H126" s="39">
        <v>43133</v>
      </c>
      <c r="I126" s="56">
        <v>1502</v>
      </c>
    </row>
    <row r="127" spans="1:9" x14ac:dyDescent="0.3">
      <c r="A127" s="36">
        <v>432735</v>
      </c>
      <c r="B127" s="959">
        <v>326657</v>
      </c>
      <c r="C127" s="959" t="s">
        <v>16</v>
      </c>
      <c r="D127" s="9" t="s">
        <v>13</v>
      </c>
      <c r="E127" s="986" t="s">
        <v>153</v>
      </c>
      <c r="F127" s="987">
        <v>544</v>
      </c>
      <c r="G127" s="87">
        <v>43132</v>
      </c>
      <c r="H127" s="39">
        <v>43133</v>
      </c>
      <c r="I127" s="931">
        <v>553</v>
      </c>
    </row>
    <row r="128" spans="1:9" x14ac:dyDescent="0.3">
      <c r="A128" s="85">
        <v>432735</v>
      </c>
      <c r="B128" s="37">
        <v>326657</v>
      </c>
      <c r="C128" s="37" t="s">
        <v>16</v>
      </c>
      <c r="D128" s="37" t="s">
        <v>13</v>
      </c>
      <c r="E128" s="985" t="s">
        <v>155</v>
      </c>
      <c r="F128" s="988">
        <v>573</v>
      </c>
      <c r="G128" s="47">
        <v>43132</v>
      </c>
      <c r="H128" s="39">
        <v>43133</v>
      </c>
      <c r="I128" s="56">
        <v>588</v>
      </c>
    </row>
    <row r="129" spans="1:9" x14ac:dyDescent="0.3">
      <c r="A129" s="36">
        <v>432735</v>
      </c>
      <c r="B129" s="48">
        <v>328451</v>
      </c>
      <c r="C129" s="48" t="s">
        <v>9</v>
      </c>
      <c r="D129" s="9" t="s">
        <v>13</v>
      </c>
      <c r="E129" s="10" t="s">
        <v>178</v>
      </c>
      <c r="F129" s="9">
        <v>223</v>
      </c>
      <c r="G129" s="11">
        <v>43132</v>
      </c>
      <c r="H129" s="39">
        <v>43133</v>
      </c>
      <c r="I129" s="931">
        <v>200</v>
      </c>
    </row>
    <row r="130" spans="1:9" x14ac:dyDescent="0.3">
      <c r="A130" s="36">
        <v>432735</v>
      </c>
      <c r="B130" s="42">
        <v>328451</v>
      </c>
      <c r="C130" s="42" t="s">
        <v>9</v>
      </c>
      <c r="D130" s="9" t="s">
        <v>33</v>
      </c>
      <c r="E130" s="10" t="s">
        <v>180</v>
      </c>
      <c r="F130" s="9">
        <v>462</v>
      </c>
      <c r="G130" s="11">
        <v>43132</v>
      </c>
      <c r="H130" s="39">
        <v>43133</v>
      </c>
      <c r="I130" s="931">
        <v>424</v>
      </c>
    </row>
    <row r="131" spans="1:9" x14ac:dyDescent="0.3">
      <c r="A131" s="36">
        <v>432735</v>
      </c>
      <c r="B131" s="37">
        <v>326764</v>
      </c>
      <c r="C131" s="37" t="s">
        <v>16</v>
      </c>
      <c r="D131" s="37" t="s">
        <v>33</v>
      </c>
      <c r="E131" s="38" t="s">
        <v>182</v>
      </c>
      <c r="F131" s="37">
        <v>160</v>
      </c>
      <c r="G131" s="39">
        <v>43132</v>
      </c>
      <c r="H131" s="39">
        <v>43133</v>
      </c>
      <c r="I131" s="56">
        <v>144</v>
      </c>
    </row>
    <row r="132" spans="1:9" x14ac:dyDescent="0.3">
      <c r="A132" s="78">
        <v>419754</v>
      </c>
      <c r="B132" s="959">
        <v>268491</v>
      </c>
      <c r="C132" s="959" t="s">
        <v>9</v>
      </c>
      <c r="D132" s="9" t="s">
        <v>20</v>
      </c>
      <c r="E132" s="15">
        <v>1411152</v>
      </c>
      <c r="F132" s="9">
        <v>63</v>
      </c>
      <c r="G132" s="11">
        <v>43136</v>
      </c>
      <c r="H132" s="39">
        <v>43134</v>
      </c>
      <c r="I132" s="931">
        <v>63</v>
      </c>
    </row>
    <row r="133" spans="1:9" x14ac:dyDescent="0.3">
      <c r="A133" s="78">
        <v>419754</v>
      </c>
      <c r="B133" s="37">
        <v>268491</v>
      </c>
      <c r="C133" s="37" t="s">
        <v>9</v>
      </c>
      <c r="D133" s="37" t="s">
        <v>19</v>
      </c>
      <c r="E133" s="388">
        <v>1411182</v>
      </c>
      <c r="F133" s="37">
        <v>16</v>
      </c>
      <c r="G133" s="39">
        <v>43136</v>
      </c>
      <c r="H133" s="39">
        <v>43134</v>
      </c>
      <c r="I133" s="56">
        <v>16</v>
      </c>
    </row>
    <row r="134" spans="1:9" x14ac:dyDescent="0.3">
      <c r="A134" s="78">
        <v>419754</v>
      </c>
      <c r="B134" s="959">
        <v>281321</v>
      </c>
      <c r="C134" s="959" t="s">
        <v>16</v>
      </c>
      <c r="D134" s="9" t="s">
        <v>31</v>
      </c>
      <c r="E134" s="10" t="s">
        <v>61</v>
      </c>
      <c r="F134" s="9">
        <v>197</v>
      </c>
      <c r="G134" s="11">
        <v>43141</v>
      </c>
      <c r="H134" s="44">
        <v>43135</v>
      </c>
      <c r="I134" s="931">
        <v>205</v>
      </c>
    </row>
    <row r="135" spans="1:9" x14ac:dyDescent="0.3">
      <c r="A135" s="77"/>
      <c r="B135" s="37">
        <v>328473</v>
      </c>
      <c r="C135" s="37" t="s">
        <v>9</v>
      </c>
      <c r="D135" s="9" t="s">
        <v>13</v>
      </c>
      <c r="E135" s="15" t="s">
        <v>106</v>
      </c>
      <c r="F135" s="9">
        <v>2242</v>
      </c>
      <c r="G135" s="11">
        <v>43134</v>
      </c>
      <c r="H135" s="44">
        <v>43135</v>
      </c>
      <c r="I135" s="56">
        <v>2346</v>
      </c>
    </row>
    <row r="136" spans="1:9" x14ac:dyDescent="0.3">
      <c r="A136" s="78">
        <v>446066</v>
      </c>
      <c r="B136" s="37">
        <v>268457</v>
      </c>
      <c r="C136" s="37" t="s">
        <v>9</v>
      </c>
      <c r="D136" s="23" t="s">
        <v>19</v>
      </c>
      <c r="E136" s="86" t="s">
        <v>22</v>
      </c>
      <c r="F136" s="23">
        <v>133</v>
      </c>
      <c r="G136" s="11">
        <v>43122</v>
      </c>
      <c r="H136" s="44">
        <v>43137</v>
      </c>
      <c r="I136" s="56">
        <v>133</v>
      </c>
    </row>
    <row r="137" spans="1:9" x14ac:dyDescent="0.3">
      <c r="A137" s="78">
        <v>446083</v>
      </c>
      <c r="B137" s="37">
        <v>317655</v>
      </c>
      <c r="C137" s="37" t="s">
        <v>16</v>
      </c>
      <c r="D137" s="9" t="s">
        <v>13</v>
      </c>
      <c r="E137" s="10" t="s">
        <v>44</v>
      </c>
      <c r="F137" s="9">
        <v>318</v>
      </c>
      <c r="G137" s="11">
        <v>43099</v>
      </c>
      <c r="H137" s="44">
        <v>43138</v>
      </c>
      <c r="I137" s="37">
        <v>334</v>
      </c>
    </row>
    <row r="138" spans="1:9" x14ac:dyDescent="0.3">
      <c r="A138" s="36">
        <v>446083</v>
      </c>
      <c r="B138" s="37">
        <v>317655</v>
      </c>
      <c r="C138" s="37" t="s">
        <v>16</v>
      </c>
      <c r="D138" s="46" t="s">
        <v>31</v>
      </c>
      <c r="E138" s="38" t="s">
        <v>45</v>
      </c>
      <c r="F138" s="46">
        <v>202</v>
      </c>
      <c r="G138" s="47">
        <v>43099</v>
      </c>
      <c r="H138" s="39">
        <v>43138</v>
      </c>
      <c r="I138" s="37">
        <v>212</v>
      </c>
    </row>
    <row r="139" spans="1:9" x14ac:dyDescent="0.3">
      <c r="A139" s="33">
        <v>419754</v>
      </c>
      <c r="B139" s="37">
        <v>268491</v>
      </c>
      <c r="C139" s="37" t="s">
        <v>9</v>
      </c>
      <c r="D139" s="37" t="s">
        <v>13</v>
      </c>
      <c r="E139" s="388" t="s">
        <v>58</v>
      </c>
      <c r="F139" s="37">
        <v>2472</v>
      </c>
      <c r="G139" s="39">
        <v>43134</v>
      </c>
      <c r="H139" s="39">
        <v>43138</v>
      </c>
      <c r="I139" s="56">
        <v>2530</v>
      </c>
    </row>
    <row r="140" spans="1:9" x14ac:dyDescent="0.3">
      <c r="A140" s="36">
        <v>419754</v>
      </c>
      <c r="B140" s="37">
        <v>268491</v>
      </c>
      <c r="C140" s="37" t="s">
        <v>9</v>
      </c>
      <c r="D140" s="37" t="s">
        <v>31</v>
      </c>
      <c r="E140" s="388" t="s">
        <v>60</v>
      </c>
      <c r="F140" s="37">
        <v>81</v>
      </c>
      <c r="G140" s="39">
        <v>43134</v>
      </c>
      <c r="H140" s="39">
        <v>43138</v>
      </c>
      <c r="I140" s="56">
        <v>81</v>
      </c>
    </row>
    <row r="141" spans="1:9" x14ac:dyDescent="0.3">
      <c r="A141" s="78">
        <v>419754</v>
      </c>
      <c r="B141" s="37">
        <v>281321</v>
      </c>
      <c r="C141" s="37" t="s">
        <v>16</v>
      </c>
      <c r="D141" s="37" t="s">
        <v>27</v>
      </c>
      <c r="E141" s="38" t="s">
        <v>62</v>
      </c>
      <c r="F141" s="37">
        <v>496</v>
      </c>
      <c r="G141" s="39">
        <v>43141</v>
      </c>
      <c r="H141" s="39">
        <v>43138</v>
      </c>
      <c r="I141" s="56">
        <v>510</v>
      </c>
    </row>
    <row r="142" spans="1:9" x14ac:dyDescent="0.3">
      <c r="A142" s="36">
        <v>446156</v>
      </c>
      <c r="B142" s="37">
        <v>281321</v>
      </c>
      <c r="C142" s="37" t="s">
        <v>16</v>
      </c>
      <c r="D142" s="37" t="s">
        <v>13</v>
      </c>
      <c r="E142" s="388" t="s">
        <v>65</v>
      </c>
      <c r="F142" s="37">
        <v>1468</v>
      </c>
      <c r="G142" s="39">
        <v>43141</v>
      </c>
      <c r="H142" s="39">
        <v>43138</v>
      </c>
      <c r="I142" s="56">
        <v>1525</v>
      </c>
    </row>
    <row r="143" spans="1:9" x14ac:dyDescent="0.3">
      <c r="A143" s="36">
        <v>446156</v>
      </c>
      <c r="B143" s="37">
        <v>270343</v>
      </c>
      <c r="C143" s="37" t="s">
        <v>9</v>
      </c>
      <c r="D143" s="37" t="s">
        <v>27</v>
      </c>
      <c r="E143" s="38" t="s">
        <v>76</v>
      </c>
      <c r="F143" s="46">
        <v>552</v>
      </c>
      <c r="G143" s="39">
        <v>43134</v>
      </c>
      <c r="H143" s="39">
        <v>43138</v>
      </c>
      <c r="I143" s="56">
        <v>563</v>
      </c>
    </row>
    <row r="144" spans="1:9" x14ac:dyDescent="0.3">
      <c r="A144" s="78">
        <v>446156</v>
      </c>
      <c r="B144" s="37">
        <v>270343</v>
      </c>
      <c r="C144" s="37" t="s">
        <v>9</v>
      </c>
      <c r="D144" s="37" t="s">
        <v>31</v>
      </c>
      <c r="E144" s="38" t="s">
        <v>77</v>
      </c>
      <c r="F144" s="46">
        <v>141</v>
      </c>
      <c r="G144" s="39">
        <v>43134</v>
      </c>
      <c r="H144" s="39">
        <v>43138</v>
      </c>
      <c r="I144" s="56">
        <v>143</v>
      </c>
    </row>
    <row r="145" spans="1:9" x14ac:dyDescent="0.3">
      <c r="A145" s="36">
        <v>446156</v>
      </c>
      <c r="B145" s="37">
        <v>270343</v>
      </c>
      <c r="C145" s="37" t="s">
        <v>9</v>
      </c>
      <c r="D145" s="37" t="s">
        <v>13</v>
      </c>
      <c r="E145" s="38" t="s">
        <v>79</v>
      </c>
      <c r="F145" s="46">
        <v>1658</v>
      </c>
      <c r="G145" s="39">
        <v>43134</v>
      </c>
      <c r="H145" s="39">
        <v>43138</v>
      </c>
      <c r="I145" s="56">
        <v>1633</v>
      </c>
    </row>
    <row r="146" spans="1:9" x14ac:dyDescent="0.3">
      <c r="A146" s="33">
        <v>419754</v>
      </c>
      <c r="B146" s="37">
        <v>281649</v>
      </c>
      <c r="C146" s="37" t="s">
        <v>16</v>
      </c>
      <c r="D146" s="37" t="s">
        <v>27</v>
      </c>
      <c r="E146" s="38" t="s">
        <v>83</v>
      </c>
      <c r="F146" s="37">
        <v>185</v>
      </c>
      <c r="G146" s="39">
        <v>43134</v>
      </c>
      <c r="H146" s="39">
        <v>43138</v>
      </c>
      <c r="I146" s="56">
        <v>192</v>
      </c>
    </row>
    <row r="147" spans="1:9" x14ac:dyDescent="0.3">
      <c r="A147" s="36">
        <v>419754</v>
      </c>
      <c r="B147" s="37">
        <v>281649</v>
      </c>
      <c r="C147" s="37" t="s">
        <v>16</v>
      </c>
      <c r="D147" s="37" t="s">
        <v>13</v>
      </c>
      <c r="E147" s="38" t="s">
        <v>85</v>
      </c>
      <c r="F147" s="37">
        <v>297</v>
      </c>
      <c r="G147" s="39">
        <v>43134</v>
      </c>
      <c r="H147" s="39">
        <v>43138</v>
      </c>
      <c r="I147" s="56">
        <v>300</v>
      </c>
    </row>
    <row r="148" spans="1:9" x14ac:dyDescent="0.3">
      <c r="A148" s="36">
        <v>419754</v>
      </c>
      <c r="B148" s="37">
        <v>281649</v>
      </c>
      <c r="C148" s="37" t="s">
        <v>16</v>
      </c>
      <c r="D148" s="37" t="s">
        <v>31</v>
      </c>
      <c r="E148" s="38" t="s">
        <v>86</v>
      </c>
      <c r="F148" s="37">
        <v>65</v>
      </c>
      <c r="G148" s="39">
        <v>43134</v>
      </c>
      <c r="H148" s="39">
        <v>43138</v>
      </c>
      <c r="I148" s="56">
        <v>67</v>
      </c>
    </row>
    <row r="149" spans="1:9" x14ac:dyDescent="0.3">
      <c r="A149" s="36">
        <v>419754</v>
      </c>
      <c r="B149" s="37">
        <v>268438</v>
      </c>
      <c r="C149" s="37" t="s">
        <v>9</v>
      </c>
      <c r="D149" s="37" t="s">
        <v>27</v>
      </c>
      <c r="E149" s="388" t="s">
        <v>88</v>
      </c>
      <c r="F149" s="37">
        <v>335</v>
      </c>
      <c r="G149" s="39">
        <v>43134</v>
      </c>
      <c r="H149" s="39">
        <v>43138</v>
      </c>
      <c r="I149" s="56">
        <v>338</v>
      </c>
    </row>
    <row r="150" spans="1:9" x14ac:dyDescent="0.3">
      <c r="A150" s="36">
        <v>419754</v>
      </c>
      <c r="B150" s="37">
        <v>268438</v>
      </c>
      <c r="C150" s="37" t="s">
        <v>9</v>
      </c>
      <c r="D150" s="37" t="s">
        <v>13</v>
      </c>
      <c r="E150" s="388" t="s">
        <v>90</v>
      </c>
      <c r="F150" s="37">
        <v>1388</v>
      </c>
      <c r="G150" s="39">
        <v>43134</v>
      </c>
      <c r="H150" s="39">
        <v>43138</v>
      </c>
      <c r="I150" s="56">
        <v>1348</v>
      </c>
    </row>
    <row r="151" spans="1:9" x14ac:dyDescent="0.3">
      <c r="A151" s="36">
        <v>419754</v>
      </c>
      <c r="B151" s="37">
        <v>268438</v>
      </c>
      <c r="C151" s="37" t="s">
        <v>9</v>
      </c>
      <c r="D151" s="37" t="s">
        <v>31</v>
      </c>
      <c r="E151" s="388" t="s">
        <v>91</v>
      </c>
      <c r="F151" s="37">
        <v>174</v>
      </c>
      <c r="G151" s="39">
        <v>43134</v>
      </c>
      <c r="H151" s="39">
        <v>43138</v>
      </c>
      <c r="I151" s="56">
        <v>175</v>
      </c>
    </row>
    <row r="152" spans="1:9" x14ac:dyDescent="0.3">
      <c r="A152" s="989">
        <v>419754</v>
      </c>
      <c r="B152" s="37">
        <v>281626</v>
      </c>
      <c r="C152" s="37" t="s">
        <v>16</v>
      </c>
      <c r="D152" s="37" t="s">
        <v>27</v>
      </c>
      <c r="E152" s="38" t="s">
        <v>93</v>
      </c>
      <c r="F152" s="37">
        <v>128</v>
      </c>
      <c r="G152" s="39">
        <v>43134</v>
      </c>
      <c r="H152" s="39">
        <v>43138</v>
      </c>
      <c r="I152" s="56">
        <v>128</v>
      </c>
    </row>
    <row r="153" spans="1:9" x14ac:dyDescent="0.3">
      <c r="A153" s="78">
        <v>446156</v>
      </c>
      <c r="B153" s="42">
        <v>281626</v>
      </c>
      <c r="C153" s="42" t="s">
        <v>16</v>
      </c>
      <c r="D153" s="42" t="s">
        <v>31</v>
      </c>
      <c r="E153" s="43" t="s">
        <v>94</v>
      </c>
      <c r="F153" s="42">
        <v>42</v>
      </c>
      <c r="G153" s="44">
        <v>43134</v>
      </c>
      <c r="H153" s="39">
        <v>43138</v>
      </c>
      <c r="I153" s="56">
        <v>42</v>
      </c>
    </row>
    <row r="154" spans="1:9" x14ac:dyDescent="0.3">
      <c r="A154" s="78">
        <v>446156</v>
      </c>
      <c r="B154" s="37">
        <v>281626</v>
      </c>
      <c r="C154" s="37" t="s">
        <v>16</v>
      </c>
      <c r="D154" s="37" t="s">
        <v>13</v>
      </c>
      <c r="E154" s="38" t="s">
        <v>96</v>
      </c>
      <c r="F154" s="37">
        <v>231</v>
      </c>
      <c r="G154" s="39">
        <v>43134</v>
      </c>
      <c r="H154" s="44">
        <v>43138</v>
      </c>
      <c r="I154" s="56">
        <v>231</v>
      </c>
    </row>
    <row r="155" spans="1:9" x14ac:dyDescent="0.3">
      <c r="A155" s="374">
        <v>446156</v>
      </c>
      <c r="B155" s="37">
        <v>328470</v>
      </c>
      <c r="C155" s="37" t="s">
        <v>9</v>
      </c>
      <c r="D155" s="37" t="s">
        <v>27</v>
      </c>
      <c r="E155" s="388" t="s">
        <v>100</v>
      </c>
      <c r="F155" s="37">
        <v>47</v>
      </c>
      <c r="G155" s="39">
        <v>43134</v>
      </c>
      <c r="H155" s="44">
        <v>43138</v>
      </c>
      <c r="I155" s="56">
        <v>47</v>
      </c>
    </row>
    <row r="156" spans="1:9" x14ac:dyDescent="0.3">
      <c r="A156" s="36">
        <v>446156</v>
      </c>
      <c r="B156" s="37">
        <v>328470</v>
      </c>
      <c r="C156" s="37" t="s">
        <v>9</v>
      </c>
      <c r="D156" s="37" t="s">
        <v>13</v>
      </c>
      <c r="E156" s="388" t="s">
        <v>102</v>
      </c>
      <c r="F156" s="37">
        <v>141</v>
      </c>
      <c r="G156" s="39">
        <v>43134</v>
      </c>
      <c r="H156" s="44">
        <v>43138</v>
      </c>
      <c r="I156" s="56">
        <v>141</v>
      </c>
    </row>
    <row r="157" spans="1:9" x14ac:dyDescent="0.3">
      <c r="A157" s="78">
        <v>446156</v>
      </c>
      <c r="B157" s="37">
        <v>328470</v>
      </c>
      <c r="C157" s="37" t="s">
        <v>9</v>
      </c>
      <c r="D157" s="37" t="s">
        <v>31</v>
      </c>
      <c r="E157" s="388" t="s">
        <v>104</v>
      </c>
      <c r="F157" s="37">
        <v>66</v>
      </c>
      <c r="G157" s="39">
        <v>43134</v>
      </c>
      <c r="H157" s="44">
        <v>43138</v>
      </c>
      <c r="I157" s="56">
        <v>66</v>
      </c>
    </row>
    <row r="158" spans="1:9" x14ac:dyDescent="0.3">
      <c r="A158" s="36">
        <v>446066</v>
      </c>
      <c r="B158" s="37">
        <v>328473</v>
      </c>
      <c r="C158" s="37" t="s">
        <v>9</v>
      </c>
      <c r="D158" s="37" t="s">
        <v>27</v>
      </c>
      <c r="E158" s="388" t="s">
        <v>107</v>
      </c>
      <c r="F158" s="37">
        <v>522</v>
      </c>
      <c r="G158" s="39">
        <v>43134</v>
      </c>
      <c r="H158" s="44">
        <v>43138</v>
      </c>
      <c r="I158" s="56">
        <v>546</v>
      </c>
    </row>
    <row r="159" spans="1:9" x14ac:dyDescent="0.3">
      <c r="A159" s="78">
        <v>446066</v>
      </c>
      <c r="B159" s="37">
        <v>328473</v>
      </c>
      <c r="C159" s="37" t="s">
        <v>9</v>
      </c>
      <c r="D159" s="37" t="s">
        <v>31</v>
      </c>
      <c r="E159" s="388" t="s">
        <v>109</v>
      </c>
      <c r="F159" s="37">
        <v>101</v>
      </c>
      <c r="G159" s="39">
        <v>43134</v>
      </c>
      <c r="H159" s="44">
        <v>43138</v>
      </c>
      <c r="I159" s="56">
        <v>105</v>
      </c>
    </row>
    <row r="160" spans="1:9" x14ac:dyDescent="0.3">
      <c r="A160" s="36">
        <v>446066</v>
      </c>
      <c r="B160" s="37">
        <v>328449</v>
      </c>
      <c r="C160" s="37" t="s">
        <v>9</v>
      </c>
      <c r="D160" s="37" t="s">
        <v>27</v>
      </c>
      <c r="E160" s="388" t="s">
        <v>112</v>
      </c>
      <c r="F160" s="37">
        <v>356</v>
      </c>
      <c r="G160" s="39">
        <v>43134</v>
      </c>
      <c r="H160" s="44">
        <v>43138</v>
      </c>
      <c r="I160" s="56">
        <v>356</v>
      </c>
    </row>
    <row r="161" spans="1:9" x14ac:dyDescent="0.3">
      <c r="A161" s="78">
        <v>446066</v>
      </c>
      <c r="B161" s="37">
        <v>328449</v>
      </c>
      <c r="C161" s="37" t="s">
        <v>9</v>
      </c>
      <c r="D161" s="37" t="s">
        <v>31</v>
      </c>
      <c r="E161" s="388" t="s">
        <v>113</v>
      </c>
      <c r="F161" s="37">
        <v>59</v>
      </c>
      <c r="G161" s="39">
        <v>43134</v>
      </c>
      <c r="H161" s="44">
        <v>43138</v>
      </c>
      <c r="I161" s="56">
        <v>59</v>
      </c>
    </row>
    <row r="162" spans="1:9" x14ac:dyDescent="0.3">
      <c r="A162" s="78">
        <v>446066</v>
      </c>
      <c r="B162" s="37">
        <v>328449</v>
      </c>
      <c r="C162" s="37" t="s">
        <v>9</v>
      </c>
      <c r="D162" s="37" t="s">
        <v>13</v>
      </c>
      <c r="E162" s="388" t="s">
        <v>115</v>
      </c>
      <c r="F162" s="37">
        <v>1563</v>
      </c>
      <c r="G162" s="39">
        <v>43134</v>
      </c>
      <c r="H162" s="44">
        <v>43138</v>
      </c>
      <c r="I162" s="56">
        <v>1559</v>
      </c>
    </row>
    <row r="163" spans="1:9" x14ac:dyDescent="0.3">
      <c r="A163" s="78">
        <v>446066</v>
      </c>
      <c r="B163" s="37">
        <v>328449</v>
      </c>
      <c r="C163" s="37" t="s">
        <v>9</v>
      </c>
      <c r="D163" s="37" t="s">
        <v>13</v>
      </c>
      <c r="E163" s="388" t="s">
        <v>118</v>
      </c>
      <c r="F163" s="37">
        <v>141</v>
      </c>
      <c r="G163" s="39">
        <v>43134</v>
      </c>
      <c r="H163" s="44">
        <v>43138</v>
      </c>
      <c r="I163" s="56">
        <v>144</v>
      </c>
    </row>
    <row r="164" spans="1:9" x14ac:dyDescent="0.3">
      <c r="A164" s="78">
        <v>446066</v>
      </c>
      <c r="B164" s="37">
        <v>328449</v>
      </c>
      <c r="C164" s="37" t="s">
        <v>9</v>
      </c>
      <c r="D164" s="37" t="s">
        <v>31</v>
      </c>
      <c r="E164" s="388" t="s">
        <v>120</v>
      </c>
      <c r="F164" s="37">
        <v>66</v>
      </c>
      <c r="G164" s="39">
        <v>43134</v>
      </c>
      <c r="H164" s="44">
        <v>43138</v>
      </c>
      <c r="I164" s="56">
        <v>66</v>
      </c>
    </row>
    <row r="165" spans="1:9" x14ac:dyDescent="0.3">
      <c r="A165" s="78">
        <v>446066</v>
      </c>
      <c r="B165" s="37">
        <v>328449</v>
      </c>
      <c r="C165" s="37" t="s">
        <v>9</v>
      </c>
      <c r="D165" s="37" t="s">
        <v>27</v>
      </c>
      <c r="E165" s="388" t="s">
        <v>121</v>
      </c>
      <c r="F165" s="37">
        <v>47</v>
      </c>
      <c r="G165" s="39">
        <v>43134</v>
      </c>
      <c r="H165" s="44">
        <v>43138</v>
      </c>
      <c r="I165" s="56">
        <v>47</v>
      </c>
    </row>
    <row r="166" spans="1:9" x14ac:dyDescent="0.3">
      <c r="A166" s="374">
        <v>446066</v>
      </c>
      <c r="B166" s="37">
        <v>326688</v>
      </c>
      <c r="C166" s="37" t="s">
        <v>16</v>
      </c>
      <c r="D166" s="37" t="s">
        <v>13</v>
      </c>
      <c r="E166" s="388" t="s">
        <v>123</v>
      </c>
      <c r="F166" s="37">
        <v>65</v>
      </c>
      <c r="G166" s="39">
        <v>43134</v>
      </c>
      <c r="H166" s="39">
        <v>43138</v>
      </c>
      <c r="I166" s="56">
        <v>68</v>
      </c>
    </row>
    <row r="167" spans="1:9" x14ac:dyDescent="0.3">
      <c r="A167" s="36">
        <v>446066</v>
      </c>
      <c r="B167" s="37">
        <v>326688</v>
      </c>
      <c r="C167" s="37" t="s">
        <v>16</v>
      </c>
      <c r="D167" s="37" t="s">
        <v>31</v>
      </c>
      <c r="E167" s="388" t="s">
        <v>125</v>
      </c>
      <c r="F167" s="37">
        <v>50</v>
      </c>
      <c r="G167" s="39">
        <v>43134</v>
      </c>
      <c r="H167" s="39">
        <v>43138</v>
      </c>
      <c r="I167" s="56">
        <v>52</v>
      </c>
    </row>
    <row r="168" spans="1:9" x14ac:dyDescent="0.3">
      <c r="A168" s="36">
        <v>446066</v>
      </c>
      <c r="B168" s="37">
        <v>324762</v>
      </c>
      <c r="C168" s="37" t="s">
        <v>9</v>
      </c>
      <c r="D168" s="37" t="s">
        <v>13</v>
      </c>
      <c r="E168" s="388" t="s">
        <v>131</v>
      </c>
      <c r="F168" s="37">
        <v>2765</v>
      </c>
      <c r="G168" s="39">
        <v>43134</v>
      </c>
      <c r="H168" s="39">
        <v>43138</v>
      </c>
      <c r="I168" s="56">
        <v>2765</v>
      </c>
    </row>
    <row r="169" spans="1:9" x14ac:dyDescent="0.3">
      <c r="A169" s="36">
        <v>446066</v>
      </c>
      <c r="B169" s="37">
        <v>324762</v>
      </c>
      <c r="C169" s="37" t="s">
        <v>9</v>
      </c>
      <c r="D169" s="37" t="s">
        <v>13</v>
      </c>
      <c r="E169" s="388" t="s">
        <v>133</v>
      </c>
      <c r="F169" s="46">
        <v>1727</v>
      </c>
      <c r="G169" s="39">
        <v>43134</v>
      </c>
      <c r="H169" s="39">
        <v>43138</v>
      </c>
      <c r="I169" s="56">
        <v>1727</v>
      </c>
    </row>
    <row r="170" spans="1:9" x14ac:dyDescent="0.3">
      <c r="A170" s="989">
        <v>446066</v>
      </c>
      <c r="B170" s="37">
        <v>324762</v>
      </c>
      <c r="C170" s="37" t="s">
        <v>9</v>
      </c>
      <c r="D170" s="37" t="s">
        <v>13</v>
      </c>
      <c r="E170" s="388" t="s">
        <v>135</v>
      </c>
      <c r="F170" s="37">
        <v>2064</v>
      </c>
      <c r="G170" s="39">
        <v>43134</v>
      </c>
      <c r="H170" s="39">
        <v>43138</v>
      </c>
      <c r="I170" s="56">
        <v>1967</v>
      </c>
    </row>
    <row r="171" spans="1:9" x14ac:dyDescent="0.3">
      <c r="A171" s="33">
        <v>432735</v>
      </c>
      <c r="B171" s="37">
        <v>324762</v>
      </c>
      <c r="C171" s="37" t="s">
        <v>9</v>
      </c>
      <c r="D171" s="37" t="s">
        <v>27</v>
      </c>
      <c r="E171" s="15" t="s">
        <v>136</v>
      </c>
      <c r="F171" s="37">
        <v>489</v>
      </c>
      <c r="G171" s="39">
        <v>43134</v>
      </c>
      <c r="H171" s="39">
        <v>43138</v>
      </c>
      <c r="I171" s="56">
        <v>489</v>
      </c>
    </row>
    <row r="172" spans="1:9" x14ac:dyDescent="0.3">
      <c r="A172" s="36">
        <v>432735</v>
      </c>
      <c r="B172" s="9">
        <v>324762</v>
      </c>
      <c r="C172" s="37" t="s">
        <v>9</v>
      </c>
      <c r="D172" s="9" t="s">
        <v>27</v>
      </c>
      <c r="E172" s="15" t="s">
        <v>137</v>
      </c>
      <c r="F172" s="9">
        <v>543</v>
      </c>
      <c r="G172" s="11">
        <v>43134</v>
      </c>
      <c r="H172" s="39">
        <v>43138</v>
      </c>
      <c r="I172" s="56">
        <v>543</v>
      </c>
    </row>
    <row r="173" spans="1:9" x14ac:dyDescent="0.3">
      <c r="A173" s="7">
        <v>432735</v>
      </c>
      <c r="B173" s="9">
        <v>324762</v>
      </c>
      <c r="C173" s="37" t="s">
        <v>9</v>
      </c>
      <c r="D173" s="9" t="s">
        <v>27</v>
      </c>
      <c r="E173" s="15" t="s">
        <v>138</v>
      </c>
      <c r="F173" s="9">
        <v>746</v>
      </c>
      <c r="G173" s="11">
        <v>43134</v>
      </c>
      <c r="H173" s="39">
        <v>43138</v>
      </c>
      <c r="I173" s="56">
        <v>753</v>
      </c>
    </row>
    <row r="174" spans="1:9" x14ac:dyDescent="0.3">
      <c r="A174" s="36">
        <v>432735</v>
      </c>
      <c r="B174" s="9">
        <v>324762</v>
      </c>
      <c r="C174" s="37" t="s">
        <v>9</v>
      </c>
      <c r="D174" s="9" t="s">
        <v>31</v>
      </c>
      <c r="E174" s="15" t="s">
        <v>142</v>
      </c>
      <c r="F174" s="9">
        <v>110</v>
      </c>
      <c r="G174" s="11">
        <v>43134</v>
      </c>
      <c r="H174" s="39">
        <v>43138</v>
      </c>
      <c r="I174" s="56">
        <v>110</v>
      </c>
    </row>
    <row r="175" spans="1:9" x14ac:dyDescent="0.3">
      <c r="A175" s="36">
        <v>432735</v>
      </c>
      <c r="B175" s="9">
        <v>324762</v>
      </c>
      <c r="C175" s="37" t="s">
        <v>9</v>
      </c>
      <c r="D175" s="9" t="s">
        <v>31</v>
      </c>
      <c r="E175" s="15" t="s">
        <v>143</v>
      </c>
      <c r="F175" s="9">
        <v>193</v>
      </c>
      <c r="G175" s="11">
        <v>43134</v>
      </c>
      <c r="H175" s="39">
        <v>43138</v>
      </c>
      <c r="I175" s="56">
        <v>195</v>
      </c>
    </row>
    <row r="176" spans="1:9" x14ac:dyDescent="0.3">
      <c r="A176" s="36">
        <v>432735</v>
      </c>
      <c r="B176" s="9">
        <v>324762</v>
      </c>
      <c r="C176" s="37" t="s">
        <v>9</v>
      </c>
      <c r="D176" s="9" t="s">
        <v>31</v>
      </c>
      <c r="E176" s="15" t="s">
        <v>144</v>
      </c>
      <c r="F176" s="9">
        <v>94</v>
      </c>
      <c r="G176" s="11">
        <v>43134</v>
      </c>
      <c r="H176" s="39">
        <v>43138</v>
      </c>
      <c r="I176" s="56">
        <v>94</v>
      </c>
    </row>
    <row r="177" spans="1:9" x14ac:dyDescent="0.3">
      <c r="A177" s="33">
        <v>432735</v>
      </c>
      <c r="B177" s="9">
        <v>328451</v>
      </c>
      <c r="C177" s="37" t="s">
        <v>9</v>
      </c>
      <c r="D177" s="9" t="s">
        <v>31</v>
      </c>
      <c r="E177" s="10" t="s">
        <v>176</v>
      </c>
      <c r="F177" s="9">
        <v>59</v>
      </c>
      <c r="G177" s="11">
        <v>43134</v>
      </c>
      <c r="H177" s="39">
        <v>43138</v>
      </c>
      <c r="I177" s="56">
        <v>59</v>
      </c>
    </row>
    <row r="178" spans="1:9" x14ac:dyDescent="0.3">
      <c r="A178" s="36">
        <v>432735</v>
      </c>
      <c r="B178" s="9">
        <v>328451</v>
      </c>
      <c r="C178" s="37" t="s">
        <v>9</v>
      </c>
      <c r="D178" s="9" t="s">
        <v>27</v>
      </c>
      <c r="E178" s="10" t="s">
        <v>177</v>
      </c>
      <c r="F178" s="9">
        <v>49</v>
      </c>
      <c r="G178" s="11">
        <v>43134</v>
      </c>
      <c r="H178" s="39">
        <v>43138</v>
      </c>
      <c r="I178" s="56">
        <v>49</v>
      </c>
    </row>
    <row r="179" spans="1:9" x14ac:dyDescent="0.3">
      <c r="A179" s="7">
        <v>432735</v>
      </c>
      <c r="B179" s="9">
        <v>328451</v>
      </c>
      <c r="C179" s="37" t="s">
        <v>9</v>
      </c>
      <c r="D179" s="9" t="s">
        <v>13</v>
      </c>
      <c r="E179" s="10" t="s">
        <v>179</v>
      </c>
      <c r="F179" s="9">
        <v>131</v>
      </c>
      <c r="G179" s="11">
        <v>43134</v>
      </c>
      <c r="H179" s="39">
        <v>43138</v>
      </c>
      <c r="I179" s="56">
        <v>118</v>
      </c>
    </row>
    <row r="180" spans="1:9" x14ac:dyDescent="0.3">
      <c r="A180" s="36">
        <v>432735</v>
      </c>
      <c r="B180" s="9">
        <v>326764</v>
      </c>
      <c r="C180" s="37" t="s">
        <v>16</v>
      </c>
      <c r="D180" s="9" t="s">
        <v>31</v>
      </c>
      <c r="E180" s="10" t="s">
        <v>181</v>
      </c>
      <c r="F180" s="9">
        <v>50</v>
      </c>
      <c r="G180" s="11">
        <v>43134</v>
      </c>
      <c r="H180" s="39">
        <v>43138</v>
      </c>
      <c r="I180" s="56">
        <v>50</v>
      </c>
    </row>
    <row r="181" spans="1:9" x14ac:dyDescent="0.3">
      <c r="A181" s="92">
        <v>432735</v>
      </c>
      <c r="B181" s="9">
        <v>328428</v>
      </c>
      <c r="C181" s="37" t="s">
        <v>9</v>
      </c>
      <c r="D181" s="9" t="s">
        <v>31</v>
      </c>
      <c r="E181" s="15" t="s">
        <v>183</v>
      </c>
      <c r="F181" s="9">
        <v>65</v>
      </c>
      <c r="G181" s="11">
        <v>43134</v>
      </c>
      <c r="H181" s="39">
        <v>43138</v>
      </c>
      <c r="I181" s="56">
        <v>67</v>
      </c>
    </row>
    <row r="182" spans="1:9" x14ac:dyDescent="0.3">
      <c r="A182" s="36">
        <v>432735</v>
      </c>
      <c r="B182" s="9">
        <v>328428</v>
      </c>
      <c r="C182" s="37" t="s">
        <v>9</v>
      </c>
      <c r="D182" s="9" t="s">
        <v>27</v>
      </c>
      <c r="E182" s="15" t="s">
        <v>184</v>
      </c>
      <c r="F182" s="9">
        <v>400</v>
      </c>
      <c r="G182" s="11">
        <v>43134</v>
      </c>
      <c r="H182" s="39">
        <v>43138</v>
      </c>
      <c r="I182" s="56">
        <v>417</v>
      </c>
    </row>
    <row r="183" spans="1:9" x14ac:dyDescent="0.3">
      <c r="A183" s="36">
        <v>446083</v>
      </c>
      <c r="B183" s="9">
        <v>268440</v>
      </c>
      <c r="C183" s="37" t="s">
        <v>9</v>
      </c>
      <c r="D183" s="9" t="s">
        <v>13</v>
      </c>
      <c r="E183" s="10" t="s">
        <v>36</v>
      </c>
      <c r="F183" s="9">
        <v>1664</v>
      </c>
      <c r="G183" s="11">
        <v>43097</v>
      </c>
      <c r="H183" s="39">
        <v>43139</v>
      </c>
      <c r="I183" s="37">
        <v>1747</v>
      </c>
    </row>
    <row r="184" spans="1:9" x14ac:dyDescent="0.3">
      <c r="A184" s="78">
        <v>446083</v>
      </c>
      <c r="B184" s="9">
        <v>317655</v>
      </c>
      <c r="C184" s="37" t="s">
        <v>16</v>
      </c>
      <c r="D184" s="9" t="s">
        <v>33</v>
      </c>
      <c r="E184" s="10" t="s">
        <v>40</v>
      </c>
      <c r="F184" s="9">
        <v>275</v>
      </c>
      <c r="G184" s="11">
        <v>43097</v>
      </c>
      <c r="H184" s="39">
        <v>43139</v>
      </c>
      <c r="I184" s="37">
        <v>289</v>
      </c>
    </row>
    <row r="185" spans="1:9" x14ac:dyDescent="0.3">
      <c r="A185" s="78">
        <v>446083</v>
      </c>
      <c r="B185" s="37">
        <v>317655</v>
      </c>
      <c r="C185" s="37" t="s">
        <v>16</v>
      </c>
      <c r="D185" s="37" t="s">
        <v>13</v>
      </c>
      <c r="E185" s="38" t="s">
        <v>43</v>
      </c>
      <c r="F185" s="37">
        <v>319</v>
      </c>
      <c r="G185" s="39">
        <v>43097</v>
      </c>
      <c r="H185" s="39">
        <v>43139</v>
      </c>
      <c r="I185" s="37">
        <v>335</v>
      </c>
    </row>
    <row r="186" spans="1:9" x14ac:dyDescent="0.3">
      <c r="A186" s="36">
        <v>446156</v>
      </c>
      <c r="B186" s="37">
        <v>270175</v>
      </c>
      <c r="C186" s="37" t="s">
        <v>9</v>
      </c>
      <c r="D186" s="37" t="s">
        <v>19</v>
      </c>
      <c r="E186" s="38">
        <v>1414173</v>
      </c>
      <c r="F186" s="37">
        <v>44</v>
      </c>
      <c r="G186" s="39">
        <v>43095</v>
      </c>
      <c r="H186" s="39">
        <v>43143</v>
      </c>
      <c r="I186" s="56">
        <v>44</v>
      </c>
    </row>
    <row r="187" spans="1:9" x14ac:dyDescent="0.3">
      <c r="A187" s="36">
        <v>446156</v>
      </c>
      <c r="B187" s="37">
        <v>270175</v>
      </c>
      <c r="C187" s="37" t="s">
        <v>9</v>
      </c>
      <c r="D187" s="37" t="s">
        <v>20</v>
      </c>
      <c r="E187" s="38">
        <v>1414199</v>
      </c>
      <c r="F187" s="37">
        <v>136</v>
      </c>
      <c r="G187" s="39">
        <v>43093</v>
      </c>
      <c r="H187" s="39">
        <v>43143</v>
      </c>
      <c r="I187" s="56">
        <v>136</v>
      </c>
    </row>
    <row r="188" spans="1:9" x14ac:dyDescent="0.3">
      <c r="A188" s="36">
        <v>446156</v>
      </c>
      <c r="B188" s="37">
        <v>270175</v>
      </c>
      <c r="C188" s="37" t="s">
        <v>9</v>
      </c>
      <c r="D188" s="37" t="s">
        <v>48</v>
      </c>
      <c r="E188" s="38" t="s">
        <v>73</v>
      </c>
      <c r="F188" s="968">
        <v>138</v>
      </c>
      <c r="G188" s="39">
        <v>43094</v>
      </c>
      <c r="H188" s="39">
        <v>43143</v>
      </c>
      <c r="I188" s="56">
        <v>138</v>
      </c>
    </row>
    <row r="189" spans="1:9" x14ac:dyDescent="0.3">
      <c r="A189" s="36">
        <v>446156</v>
      </c>
      <c r="B189" s="9">
        <v>270175</v>
      </c>
      <c r="C189" s="959" t="s">
        <v>9</v>
      </c>
      <c r="D189" s="9" t="s">
        <v>48</v>
      </c>
      <c r="E189" s="10" t="s">
        <v>74</v>
      </c>
      <c r="F189" s="9">
        <v>224</v>
      </c>
      <c r="G189" s="11">
        <v>43095</v>
      </c>
      <c r="H189" s="39">
        <v>43143</v>
      </c>
      <c r="I189" s="56">
        <v>224</v>
      </c>
    </row>
    <row r="190" spans="1:9" x14ac:dyDescent="0.3">
      <c r="A190" s="36">
        <v>446156</v>
      </c>
      <c r="B190" s="37">
        <v>283384</v>
      </c>
      <c r="C190" s="37" t="s">
        <v>11</v>
      </c>
      <c r="D190" s="46" t="s">
        <v>11</v>
      </c>
      <c r="E190" s="38" t="s">
        <v>98</v>
      </c>
      <c r="F190" s="37">
        <v>362</v>
      </c>
      <c r="G190" s="39">
        <v>43153</v>
      </c>
      <c r="H190" s="39">
        <v>43143</v>
      </c>
      <c r="I190" s="56">
        <v>370</v>
      </c>
    </row>
    <row r="191" spans="1:9" x14ac:dyDescent="0.3">
      <c r="A191" s="36">
        <v>446083</v>
      </c>
      <c r="B191" s="37">
        <v>268440</v>
      </c>
      <c r="C191" s="37" t="s">
        <v>9</v>
      </c>
      <c r="D191" s="37" t="s">
        <v>13</v>
      </c>
      <c r="E191" s="38" t="s">
        <v>37</v>
      </c>
      <c r="F191" s="37">
        <v>1118</v>
      </c>
      <c r="G191" s="39">
        <v>43099</v>
      </c>
      <c r="H191" s="39">
        <v>43144</v>
      </c>
      <c r="I191" s="37">
        <v>1174</v>
      </c>
    </row>
    <row r="192" spans="1:9" x14ac:dyDescent="0.3">
      <c r="A192" s="78">
        <v>446156</v>
      </c>
      <c r="B192" s="37">
        <v>268523</v>
      </c>
      <c r="C192" s="37" t="s">
        <v>11</v>
      </c>
      <c r="D192" s="9" t="s">
        <v>11</v>
      </c>
      <c r="E192" s="15" t="s">
        <v>70</v>
      </c>
      <c r="F192" s="9">
        <v>55</v>
      </c>
      <c r="G192" s="11">
        <v>43118</v>
      </c>
      <c r="H192" s="39">
        <v>43144</v>
      </c>
      <c r="I192" s="56">
        <v>58</v>
      </c>
    </row>
    <row r="193" spans="1:9" x14ac:dyDescent="0.3">
      <c r="A193" s="36">
        <v>432735</v>
      </c>
      <c r="B193" s="42">
        <v>280695</v>
      </c>
      <c r="C193" s="42" t="s">
        <v>16</v>
      </c>
      <c r="D193" s="9" t="s">
        <v>27</v>
      </c>
      <c r="E193" s="10" t="s">
        <v>171</v>
      </c>
      <c r="F193" s="9">
        <v>4</v>
      </c>
      <c r="G193" s="11">
        <v>43127</v>
      </c>
      <c r="H193" s="39">
        <v>43157</v>
      </c>
      <c r="I193" s="56">
        <v>4</v>
      </c>
    </row>
    <row r="194" spans="1:9" x14ac:dyDescent="0.3">
      <c r="A194" s="78">
        <v>446156</v>
      </c>
      <c r="B194" s="56">
        <v>281626</v>
      </c>
      <c r="C194" s="56" t="s">
        <v>16</v>
      </c>
      <c r="D194" s="56" t="s">
        <v>13</v>
      </c>
      <c r="E194" s="376" t="s">
        <v>95</v>
      </c>
      <c r="F194" s="56">
        <v>214</v>
      </c>
      <c r="G194" s="401">
        <v>43125</v>
      </c>
      <c r="H194" s="91">
        <v>43169</v>
      </c>
      <c r="I194" s="56">
        <v>213</v>
      </c>
    </row>
    <row r="195" spans="1:9" x14ac:dyDescent="0.3">
      <c r="A195" s="78">
        <v>419754</v>
      </c>
      <c r="B195" s="990">
        <v>270383</v>
      </c>
      <c r="C195" s="990" t="s">
        <v>11</v>
      </c>
      <c r="D195" s="991" t="s">
        <v>71</v>
      </c>
      <c r="E195" s="992" t="s">
        <v>87</v>
      </c>
      <c r="F195" s="991">
        <v>55</v>
      </c>
      <c r="G195" s="993">
        <v>43174</v>
      </c>
      <c r="H195" s="994">
        <v>43186</v>
      </c>
      <c r="I195" s="56">
        <v>55</v>
      </c>
    </row>
    <row r="196" spans="1:9" x14ac:dyDescent="0.3">
      <c r="A196" s="36">
        <v>432735</v>
      </c>
      <c r="B196" s="100">
        <v>280695</v>
      </c>
      <c r="C196" s="100" t="s">
        <v>16</v>
      </c>
      <c r="D196" s="100" t="s">
        <v>31</v>
      </c>
      <c r="E196" s="102" t="s">
        <v>175</v>
      </c>
      <c r="F196" s="100">
        <v>127</v>
      </c>
      <c r="G196" s="103">
        <v>43071</v>
      </c>
      <c r="H196" s="401">
        <v>43195</v>
      </c>
      <c r="I196" s="56">
        <v>133</v>
      </c>
    </row>
    <row r="197" spans="1:9" x14ac:dyDescent="0.3">
      <c r="A197" s="78">
        <v>446156</v>
      </c>
      <c r="B197" s="62">
        <v>360966</v>
      </c>
      <c r="C197" s="9" t="s">
        <v>9</v>
      </c>
      <c r="D197" s="9" t="s">
        <v>19</v>
      </c>
      <c r="E197" s="10">
        <v>1445128</v>
      </c>
      <c r="F197" s="9">
        <v>118</v>
      </c>
      <c r="G197" s="11">
        <v>43242</v>
      </c>
      <c r="H197" s="11">
        <v>43236</v>
      </c>
      <c r="I197" s="105">
        <v>118</v>
      </c>
    </row>
    <row r="198" spans="1:9" x14ac:dyDescent="0.3">
      <c r="A198" s="36">
        <v>446156</v>
      </c>
      <c r="B198" s="46">
        <v>360966</v>
      </c>
      <c r="C198" s="37" t="s">
        <v>9</v>
      </c>
      <c r="D198" s="37" t="s">
        <v>217</v>
      </c>
      <c r="E198" s="38">
        <v>1445136</v>
      </c>
      <c r="F198" s="37">
        <v>186</v>
      </c>
      <c r="G198" s="39">
        <v>43241</v>
      </c>
      <c r="H198" s="11">
        <v>43236</v>
      </c>
      <c r="I198" s="37">
        <v>186</v>
      </c>
    </row>
    <row r="199" spans="1:9" x14ac:dyDescent="0.3">
      <c r="A199" s="78">
        <v>432735</v>
      </c>
      <c r="B199" s="9">
        <v>360962</v>
      </c>
      <c r="C199" s="9" t="s">
        <v>9</v>
      </c>
      <c r="D199" s="9" t="s">
        <v>33</v>
      </c>
      <c r="E199" s="15" t="s">
        <v>189</v>
      </c>
      <c r="F199" s="9">
        <v>737</v>
      </c>
      <c r="G199" s="11">
        <v>43244</v>
      </c>
      <c r="H199" s="11">
        <v>43238</v>
      </c>
      <c r="I199" s="105">
        <v>773</v>
      </c>
    </row>
    <row r="200" spans="1:9" x14ac:dyDescent="0.3">
      <c r="A200" s="36">
        <v>446084</v>
      </c>
      <c r="B200" s="37">
        <v>361119</v>
      </c>
      <c r="C200" s="37" t="s">
        <v>9</v>
      </c>
      <c r="D200" s="37" t="s">
        <v>13</v>
      </c>
      <c r="E200" s="38" t="s">
        <v>206</v>
      </c>
      <c r="F200" s="37">
        <v>2338</v>
      </c>
      <c r="G200" s="39">
        <v>43244</v>
      </c>
      <c r="H200" s="11">
        <v>43238</v>
      </c>
      <c r="I200" s="105">
        <v>2337</v>
      </c>
    </row>
    <row r="201" spans="1:9" x14ac:dyDescent="0.3">
      <c r="A201" s="36">
        <v>446156</v>
      </c>
      <c r="B201" s="37">
        <v>360883</v>
      </c>
      <c r="C201" s="37" t="s">
        <v>9</v>
      </c>
      <c r="D201" s="37" t="s">
        <v>33</v>
      </c>
      <c r="E201" s="38" t="s">
        <v>219</v>
      </c>
      <c r="F201" s="37">
        <v>4214</v>
      </c>
      <c r="G201" s="39">
        <v>43244</v>
      </c>
      <c r="H201" s="11">
        <v>43238</v>
      </c>
      <c r="I201" s="105">
        <v>4243</v>
      </c>
    </row>
    <row r="202" spans="1:9" x14ac:dyDescent="0.3">
      <c r="A202" s="36">
        <v>446156</v>
      </c>
      <c r="B202" s="37">
        <v>360883</v>
      </c>
      <c r="C202" s="37" t="s">
        <v>9</v>
      </c>
      <c r="D202" s="37" t="s">
        <v>13</v>
      </c>
      <c r="E202" s="38" t="s">
        <v>222</v>
      </c>
      <c r="F202" s="37">
        <v>3145</v>
      </c>
      <c r="G202" s="39">
        <v>43244</v>
      </c>
      <c r="H202" s="11">
        <v>43238</v>
      </c>
      <c r="I202" s="105">
        <v>3206</v>
      </c>
    </row>
    <row r="203" spans="1:9" x14ac:dyDescent="0.3">
      <c r="A203" s="36">
        <v>446156</v>
      </c>
      <c r="B203" s="37">
        <v>360883</v>
      </c>
      <c r="C203" s="37" t="s">
        <v>9</v>
      </c>
      <c r="D203" s="37" t="s">
        <v>13</v>
      </c>
      <c r="E203" s="38" t="s">
        <v>223</v>
      </c>
      <c r="F203" s="37">
        <v>2904</v>
      </c>
      <c r="G203" s="39">
        <v>43244</v>
      </c>
      <c r="H203" s="11">
        <v>43238</v>
      </c>
      <c r="I203" s="105">
        <v>2961</v>
      </c>
    </row>
    <row r="204" spans="1:9" x14ac:dyDescent="0.3">
      <c r="A204" s="78">
        <v>446156</v>
      </c>
      <c r="B204" s="9">
        <v>360883</v>
      </c>
      <c r="C204" s="9" t="s">
        <v>9</v>
      </c>
      <c r="D204" s="9" t="s">
        <v>33</v>
      </c>
      <c r="E204" s="10" t="s">
        <v>225</v>
      </c>
      <c r="F204" s="9">
        <v>942</v>
      </c>
      <c r="G204" s="11">
        <v>43244</v>
      </c>
      <c r="H204" s="11">
        <v>43238</v>
      </c>
      <c r="I204" s="105">
        <v>960</v>
      </c>
    </row>
    <row r="205" spans="1:9" x14ac:dyDescent="0.3">
      <c r="A205" s="78">
        <v>446156</v>
      </c>
      <c r="B205" s="9">
        <v>360883</v>
      </c>
      <c r="C205" s="9" t="s">
        <v>9</v>
      </c>
      <c r="D205" s="9" t="s">
        <v>13</v>
      </c>
      <c r="E205" s="10" t="s">
        <v>228</v>
      </c>
      <c r="F205" s="9">
        <v>1759</v>
      </c>
      <c r="G205" s="11">
        <v>43244</v>
      </c>
      <c r="H205" s="11">
        <v>43238</v>
      </c>
      <c r="I205" s="105">
        <v>1784</v>
      </c>
    </row>
    <row r="206" spans="1:9" x14ac:dyDescent="0.3">
      <c r="A206" s="78">
        <v>446156</v>
      </c>
      <c r="B206" s="9">
        <v>360883</v>
      </c>
      <c r="C206" s="9" t="s">
        <v>9</v>
      </c>
      <c r="D206" s="9" t="s">
        <v>13</v>
      </c>
      <c r="E206" s="10" t="s">
        <v>229</v>
      </c>
      <c r="F206" s="9">
        <v>1629</v>
      </c>
      <c r="G206" s="11">
        <v>43244</v>
      </c>
      <c r="H206" s="11">
        <v>43238</v>
      </c>
      <c r="I206" s="105">
        <v>1652</v>
      </c>
    </row>
    <row r="207" spans="1:9" x14ac:dyDescent="0.3">
      <c r="A207" s="78">
        <v>446156</v>
      </c>
      <c r="B207" s="62">
        <v>364324</v>
      </c>
      <c r="C207" s="62" t="s">
        <v>258</v>
      </c>
      <c r="D207" s="62" t="s">
        <v>13</v>
      </c>
      <c r="E207" s="10" t="s">
        <v>259</v>
      </c>
      <c r="F207" s="62">
        <f>294-98</f>
        <v>196</v>
      </c>
      <c r="G207" s="87">
        <v>43244</v>
      </c>
      <c r="H207" s="11">
        <v>43238</v>
      </c>
      <c r="I207" s="105">
        <v>200</v>
      </c>
    </row>
    <row r="208" spans="1:9" x14ac:dyDescent="0.3">
      <c r="A208" s="36">
        <v>446156</v>
      </c>
      <c r="B208" s="46">
        <v>364324</v>
      </c>
      <c r="C208" s="46" t="s">
        <v>258</v>
      </c>
      <c r="D208" s="46" t="s">
        <v>13</v>
      </c>
      <c r="E208" s="38" t="s">
        <v>260</v>
      </c>
      <c r="F208" s="46">
        <f>255-85</f>
        <v>170</v>
      </c>
      <c r="G208" s="47">
        <v>43244</v>
      </c>
      <c r="H208" s="11">
        <v>43238</v>
      </c>
      <c r="I208" s="105">
        <v>174</v>
      </c>
    </row>
    <row r="209" spans="1:9" x14ac:dyDescent="0.3">
      <c r="A209" s="36">
        <v>446156</v>
      </c>
      <c r="B209" s="46">
        <v>364324</v>
      </c>
      <c r="C209" s="46" t="s">
        <v>258</v>
      </c>
      <c r="D209" s="46" t="s">
        <v>33</v>
      </c>
      <c r="E209" s="38" t="s">
        <v>265</v>
      </c>
      <c r="F209" s="46">
        <f>307-66</f>
        <v>241</v>
      </c>
      <c r="G209" s="47">
        <v>43244</v>
      </c>
      <c r="H209" s="11">
        <v>43238</v>
      </c>
      <c r="I209" s="105">
        <v>248</v>
      </c>
    </row>
    <row r="210" spans="1:9" x14ac:dyDescent="0.3">
      <c r="A210" s="33">
        <v>446156</v>
      </c>
      <c r="B210" s="107">
        <v>360966</v>
      </c>
      <c r="C210" s="42" t="s">
        <v>9</v>
      </c>
      <c r="D210" s="42" t="s">
        <v>33</v>
      </c>
      <c r="E210" s="43" t="s">
        <v>291</v>
      </c>
      <c r="F210" s="42">
        <v>688</v>
      </c>
      <c r="G210" s="44">
        <v>43244</v>
      </c>
      <c r="H210" s="11">
        <v>43238</v>
      </c>
      <c r="I210" s="105">
        <v>723</v>
      </c>
    </row>
    <row r="211" spans="1:9" x14ac:dyDescent="0.3">
      <c r="A211" s="36">
        <v>446156</v>
      </c>
      <c r="B211" s="46">
        <v>360966</v>
      </c>
      <c r="C211" s="37" t="s">
        <v>9</v>
      </c>
      <c r="D211" s="37" t="s">
        <v>13</v>
      </c>
      <c r="E211" s="38" t="s">
        <v>293</v>
      </c>
      <c r="F211" s="37">
        <v>1364</v>
      </c>
      <c r="G211" s="39">
        <v>43244</v>
      </c>
      <c r="H211" s="11">
        <v>43238</v>
      </c>
      <c r="I211" s="105">
        <v>1426</v>
      </c>
    </row>
    <row r="212" spans="1:9" x14ac:dyDescent="0.3">
      <c r="A212" s="7">
        <v>446156</v>
      </c>
      <c r="B212" s="110">
        <v>360966</v>
      </c>
      <c r="C212" s="48" t="s">
        <v>9</v>
      </c>
      <c r="D212" s="48" t="s">
        <v>13</v>
      </c>
      <c r="E212" s="54" t="s">
        <v>294</v>
      </c>
      <c r="F212" s="48">
        <v>1229</v>
      </c>
      <c r="G212" s="51">
        <v>43244</v>
      </c>
      <c r="H212" s="11">
        <v>43238</v>
      </c>
      <c r="I212" s="105">
        <v>1285</v>
      </c>
    </row>
    <row r="213" spans="1:9" x14ac:dyDescent="0.3">
      <c r="A213" s="36">
        <v>446156</v>
      </c>
      <c r="B213" s="46">
        <v>361129</v>
      </c>
      <c r="C213" s="37" t="s">
        <v>9</v>
      </c>
      <c r="D213" s="37" t="s">
        <v>33</v>
      </c>
      <c r="E213" s="388" t="s">
        <v>300</v>
      </c>
      <c r="F213" s="37">
        <v>917</v>
      </c>
      <c r="G213" s="39">
        <v>43244</v>
      </c>
      <c r="H213" s="11">
        <v>43238</v>
      </c>
      <c r="I213" s="105">
        <v>898</v>
      </c>
    </row>
    <row r="214" spans="1:9" x14ac:dyDescent="0.3">
      <c r="A214" s="36">
        <v>446156</v>
      </c>
      <c r="B214" s="46">
        <v>361129</v>
      </c>
      <c r="C214" s="37" t="s">
        <v>9</v>
      </c>
      <c r="D214" s="37" t="s">
        <v>13</v>
      </c>
      <c r="E214" s="388" t="s">
        <v>303</v>
      </c>
      <c r="F214" s="37">
        <v>362</v>
      </c>
      <c r="G214" s="39">
        <v>43244</v>
      </c>
      <c r="H214" s="11">
        <v>43238</v>
      </c>
      <c r="I214" s="105">
        <v>354</v>
      </c>
    </row>
    <row r="215" spans="1:9" x14ac:dyDescent="0.3">
      <c r="A215" s="78">
        <v>446156</v>
      </c>
      <c r="B215" s="62">
        <v>361129</v>
      </c>
      <c r="C215" s="9" t="s">
        <v>9</v>
      </c>
      <c r="D215" s="9" t="s">
        <v>13</v>
      </c>
      <c r="E215" s="15" t="s">
        <v>304</v>
      </c>
      <c r="F215" s="9">
        <v>410</v>
      </c>
      <c r="G215" s="11">
        <v>43244</v>
      </c>
      <c r="H215" s="11">
        <v>43238</v>
      </c>
      <c r="I215" s="105">
        <v>401</v>
      </c>
    </row>
    <row r="216" spans="1:9" x14ac:dyDescent="0.3">
      <c r="A216" s="78">
        <v>432735</v>
      </c>
      <c r="B216" s="9">
        <v>360962</v>
      </c>
      <c r="C216" s="9" t="s">
        <v>9</v>
      </c>
      <c r="D216" s="9" t="s">
        <v>13</v>
      </c>
      <c r="E216" s="10" t="s">
        <v>188</v>
      </c>
      <c r="F216" s="9">
        <v>623</v>
      </c>
      <c r="H216" s="11">
        <v>43243</v>
      </c>
      <c r="I216" s="105">
        <v>646</v>
      </c>
    </row>
    <row r="217" spans="1:9" x14ac:dyDescent="0.3">
      <c r="A217" s="33">
        <v>432735</v>
      </c>
      <c r="B217" s="42">
        <v>360962</v>
      </c>
      <c r="C217" s="42" t="s">
        <v>9</v>
      </c>
      <c r="D217" s="42" t="s">
        <v>31</v>
      </c>
      <c r="E217" s="83" t="s">
        <v>190</v>
      </c>
      <c r="F217" s="42">
        <v>132</v>
      </c>
      <c r="G217" s="44">
        <v>43246</v>
      </c>
      <c r="H217" s="11">
        <v>43243</v>
      </c>
      <c r="I217" s="37">
        <v>137</v>
      </c>
    </row>
    <row r="218" spans="1:9" x14ac:dyDescent="0.3">
      <c r="A218" s="36">
        <v>446084</v>
      </c>
      <c r="B218" s="37">
        <v>361119</v>
      </c>
      <c r="C218" s="37" t="s">
        <v>9</v>
      </c>
      <c r="D218" s="37" t="s">
        <v>20</v>
      </c>
      <c r="E218" s="388">
        <v>1445105</v>
      </c>
      <c r="F218" s="46">
        <v>611</v>
      </c>
      <c r="G218" s="39">
        <v>43240</v>
      </c>
      <c r="H218" s="11">
        <v>43243</v>
      </c>
      <c r="I218" s="464">
        <v>611</v>
      </c>
    </row>
    <row r="219" spans="1:9" x14ac:dyDescent="0.3">
      <c r="A219" s="78">
        <v>446084</v>
      </c>
      <c r="B219" s="9">
        <v>361119</v>
      </c>
      <c r="C219" s="9" t="s">
        <v>9</v>
      </c>
      <c r="D219" s="9" t="s">
        <v>19</v>
      </c>
      <c r="E219" s="15">
        <v>1445116</v>
      </c>
      <c r="F219" s="62">
        <v>306</v>
      </c>
      <c r="G219" s="11">
        <v>43241</v>
      </c>
      <c r="H219" s="11">
        <v>43243</v>
      </c>
      <c r="I219" s="106">
        <v>306</v>
      </c>
    </row>
    <row r="220" spans="1:9" x14ac:dyDescent="0.3">
      <c r="A220" s="36">
        <v>446084</v>
      </c>
      <c r="B220" s="37">
        <v>361119</v>
      </c>
      <c r="C220" s="37" t="s">
        <v>9</v>
      </c>
      <c r="D220" s="37" t="s">
        <v>54</v>
      </c>
      <c r="E220" s="388" t="s">
        <v>201</v>
      </c>
      <c r="F220" s="464">
        <v>69</v>
      </c>
      <c r="G220" s="39">
        <v>43241</v>
      </c>
      <c r="H220" s="11">
        <v>43243</v>
      </c>
      <c r="I220" s="464">
        <v>69</v>
      </c>
    </row>
    <row r="221" spans="1:9" x14ac:dyDescent="0.3">
      <c r="A221" s="36">
        <v>446084</v>
      </c>
      <c r="B221" s="37">
        <v>361119</v>
      </c>
      <c r="C221" s="37" t="s">
        <v>9</v>
      </c>
      <c r="D221" s="37" t="s">
        <v>54</v>
      </c>
      <c r="E221" s="388" t="s">
        <v>202</v>
      </c>
      <c r="F221" s="464">
        <v>60</v>
      </c>
      <c r="G221" s="39">
        <v>43241</v>
      </c>
      <c r="H221" s="11">
        <v>43243</v>
      </c>
      <c r="I221" s="23">
        <v>60</v>
      </c>
    </row>
    <row r="222" spans="1:9" x14ac:dyDescent="0.3">
      <c r="A222" s="36">
        <v>446084</v>
      </c>
      <c r="B222" s="37">
        <v>361119</v>
      </c>
      <c r="C222" s="37" t="s">
        <v>9</v>
      </c>
      <c r="D222" s="37" t="s">
        <v>54</v>
      </c>
      <c r="E222" s="388" t="s">
        <v>203</v>
      </c>
      <c r="F222" s="464">
        <v>16</v>
      </c>
      <c r="G222" s="39">
        <v>43241</v>
      </c>
      <c r="H222" s="11">
        <v>43243</v>
      </c>
      <c r="I222" s="23">
        <v>16</v>
      </c>
    </row>
    <row r="223" spans="1:9" x14ac:dyDescent="0.3">
      <c r="A223" s="36">
        <v>446084</v>
      </c>
      <c r="B223" s="37">
        <v>361119</v>
      </c>
      <c r="C223" s="37" t="s">
        <v>9</v>
      </c>
      <c r="D223" s="37" t="s">
        <v>27</v>
      </c>
      <c r="E223" s="388" t="s">
        <v>204</v>
      </c>
      <c r="F223" s="46">
        <v>1122</v>
      </c>
      <c r="G223" s="39">
        <v>43246</v>
      </c>
      <c r="H223" s="11">
        <v>43243</v>
      </c>
      <c r="I223" s="9">
        <v>1125</v>
      </c>
    </row>
    <row r="224" spans="1:9" x14ac:dyDescent="0.3">
      <c r="A224" s="7">
        <v>446084</v>
      </c>
      <c r="B224" s="48">
        <v>361119</v>
      </c>
      <c r="C224" s="48" t="s">
        <v>9</v>
      </c>
      <c r="D224" s="9" t="s">
        <v>31</v>
      </c>
      <c r="E224" s="15" t="s">
        <v>205</v>
      </c>
      <c r="F224" s="62">
        <v>332</v>
      </c>
      <c r="G224" s="11">
        <v>43246</v>
      </c>
      <c r="H224" s="11">
        <v>43243</v>
      </c>
      <c r="I224" s="9">
        <v>332</v>
      </c>
    </row>
    <row r="225" spans="1:9" x14ac:dyDescent="0.3">
      <c r="A225" s="36">
        <v>446084</v>
      </c>
      <c r="B225" s="37">
        <v>361119</v>
      </c>
      <c r="C225" s="37" t="s">
        <v>9</v>
      </c>
      <c r="D225" s="9" t="s">
        <v>13</v>
      </c>
      <c r="E225" s="10" t="s">
        <v>208</v>
      </c>
      <c r="F225" s="9">
        <f>1609</f>
        <v>1609</v>
      </c>
      <c r="G225" s="11">
        <v>43246</v>
      </c>
      <c r="H225" s="11">
        <v>43243</v>
      </c>
      <c r="I225" s="9">
        <v>1607</v>
      </c>
    </row>
    <row r="226" spans="1:9" x14ac:dyDescent="0.3">
      <c r="A226" s="33">
        <v>446156</v>
      </c>
      <c r="B226" s="42">
        <v>360883</v>
      </c>
      <c r="C226" s="42" t="s">
        <v>9</v>
      </c>
      <c r="D226" s="9" t="s">
        <v>19</v>
      </c>
      <c r="E226" s="15">
        <v>1445119</v>
      </c>
      <c r="F226" s="9">
        <v>148</v>
      </c>
      <c r="G226" s="11">
        <v>43242</v>
      </c>
      <c r="H226" s="11">
        <v>43243</v>
      </c>
      <c r="I226" s="9">
        <v>148</v>
      </c>
    </row>
    <row r="227" spans="1:9" x14ac:dyDescent="0.3">
      <c r="A227" s="36">
        <v>446156</v>
      </c>
      <c r="B227" s="37">
        <v>360883</v>
      </c>
      <c r="C227" s="37" t="s">
        <v>9</v>
      </c>
      <c r="D227" s="37" t="s">
        <v>217</v>
      </c>
      <c r="E227" s="388">
        <v>1445135</v>
      </c>
      <c r="F227" s="37">
        <v>176</v>
      </c>
      <c r="G227" s="39">
        <v>43241</v>
      </c>
      <c r="H227" s="11">
        <v>43243</v>
      </c>
      <c r="I227" s="9">
        <v>176</v>
      </c>
    </row>
    <row r="228" spans="1:9" x14ac:dyDescent="0.3">
      <c r="A228" s="33">
        <v>446156</v>
      </c>
      <c r="B228" s="42">
        <v>360883</v>
      </c>
      <c r="C228" s="42" t="s">
        <v>9</v>
      </c>
      <c r="D228" s="42" t="s">
        <v>10</v>
      </c>
      <c r="E228" s="43">
        <v>1451592</v>
      </c>
      <c r="F228" s="42">
        <v>130</v>
      </c>
      <c r="G228" s="44">
        <v>43248</v>
      </c>
      <c r="H228" s="11">
        <v>43243</v>
      </c>
      <c r="I228" s="105">
        <v>130</v>
      </c>
    </row>
    <row r="229" spans="1:9" x14ac:dyDescent="0.3">
      <c r="A229" s="36">
        <v>446156</v>
      </c>
      <c r="B229" s="37">
        <v>360883</v>
      </c>
      <c r="C229" s="37" t="s">
        <v>9</v>
      </c>
      <c r="D229" s="37" t="s">
        <v>31</v>
      </c>
      <c r="E229" s="38" t="s">
        <v>220</v>
      </c>
      <c r="F229" s="37">
        <v>2101</v>
      </c>
      <c r="G229" s="39">
        <v>43246</v>
      </c>
      <c r="H229" s="11">
        <v>43243</v>
      </c>
      <c r="I229" s="9">
        <v>2042</v>
      </c>
    </row>
    <row r="230" spans="1:9" x14ac:dyDescent="0.3">
      <c r="A230" s="7">
        <v>446156</v>
      </c>
      <c r="B230" s="48">
        <v>360883</v>
      </c>
      <c r="C230" s="48" t="s">
        <v>9</v>
      </c>
      <c r="D230" s="48" t="s">
        <v>27</v>
      </c>
      <c r="E230" s="54" t="s">
        <v>221</v>
      </c>
      <c r="F230" s="48">
        <v>603</v>
      </c>
      <c r="G230" s="51">
        <v>43246</v>
      </c>
      <c r="H230" s="11">
        <v>43243</v>
      </c>
      <c r="I230" s="9">
        <v>631</v>
      </c>
    </row>
    <row r="231" spans="1:9" x14ac:dyDescent="0.3">
      <c r="A231" s="33">
        <v>446156</v>
      </c>
      <c r="B231" s="42">
        <v>360883</v>
      </c>
      <c r="C231" s="42" t="s">
        <v>9</v>
      </c>
      <c r="D231" s="42" t="s">
        <v>13</v>
      </c>
      <c r="E231" s="43" t="s">
        <v>224</v>
      </c>
      <c r="F231" s="42">
        <v>2132</v>
      </c>
      <c r="G231" s="44">
        <v>43246</v>
      </c>
      <c r="H231" s="11">
        <v>43243</v>
      </c>
      <c r="I231" s="9">
        <v>2174</v>
      </c>
    </row>
    <row r="232" spans="1:9" x14ac:dyDescent="0.3">
      <c r="A232" s="36">
        <v>446156</v>
      </c>
      <c r="B232" s="37">
        <v>360883</v>
      </c>
      <c r="C232" s="37" t="s">
        <v>9</v>
      </c>
      <c r="D232" s="37" t="s">
        <v>31</v>
      </c>
      <c r="E232" s="38" t="s">
        <v>226</v>
      </c>
      <c r="F232" s="37">
        <v>150</v>
      </c>
      <c r="G232" s="39">
        <v>43246</v>
      </c>
      <c r="H232" s="11">
        <v>43243</v>
      </c>
      <c r="I232" s="9">
        <v>152</v>
      </c>
    </row>
    <row r="233" spans="1:9" x14ac:dyDescent="0.3">
      <c r="A233" s="78">
        <v>446156</v>
      </c>
      <c r="B233" s="9">
        <v>360883</v>
      </c>
      <c r="C233" s="9" t="s">
        <v>9</v>
      </c>
      <c r="D233" s="9" t="s">
        <v>27</v>
      </c>
      <c r="E233" s="10" t="s">
        <v>227</v>
      </c>
      <c r="F233" s="9">
        <v>483</v>
      </c>
      <c r="G233" s="11">
        <v>43246</v>
      </c>
      <c r="H233" s="11">
        <v>43243</v>
      </c>
      <c r="I233" s="9">
        <v>489</v>
      </c>
    </row>
    <row r="234" spans="1:9" x14ac:dyDescent="0.3">
      <c r="A234" s="36">
        <v>446156</v>
      </c>
      <c r="B234" s="46">
        <v>364324</v>
      </c>
      <c r="C234" s="46" t="s">
        <v>258</v>
      </c>
      <c r="D234" s="46" t="s">
        <v>13</v>
      </c>
      <c r="E234" s="38" t="s">
        <v>261</v>
      </c>
      <c r="F234" s="46">
        <f>363-121</f>
        <v>242</v>
      </c>
      <c r="G234" s="47">
        <v>43246</v>
      </c>
      <c r="H234" s="11">
        <v>43243</v>
      </c>
      <c r="I234" s="9">
        <v>246</v>
      </c>
    </row>
    <row r="235" spans="1:9" x14ac:dyDescent="0.3">
      <c r="A235" s="78">
        <v>446156</v>
      </c>
      <c r="B235" s="62">
        <v>364324</v>
      </c>
      <c r="C235" s="62" t="s">
        <v>258</v>
      </c>
      <c r="D235" s="62" t="s">
        <v>27</v>
      </c>
      <c r="E235" s="10" t="s">
        <v>264</v>
      </c>
      <c r="F235" s="62">
        <v>79</v>
      </c>
      <c r="G235" s="87">
        <v>43246</v>
      </c>
      <c r="H235" s="11">
        <v>43243</v>
      </c>
      <c r="I235" s="9">
        <v>82</v>
      </c>
    </row>
    <row r="236" spans="1:9" x14ac:dyDescent="0.3">
      <c r="A236" s="36">
        <v>446156</v>
      </c>
      <c r="B236" s="46">
        <v>364324</v>
      </c>
      <c r="C236" s="46" t="s">
        <v>258</v>
      </c>
      <c r="D236" s="46" t="s">
        <v>31</v>
      </c>
      <c r="E236" s="38" t="s">
        <v>267</v>
      </c>
      <c r="F236" s="46">
        <f>232-73</f>
        <v>159</v>
      </c>
      <c r="G236" s="47">
        <v>43246</v>
      </c>
      <c r="H236" s="11">
        <v>43243</v>
      </c>
      <c r="I236" s="37">
        <v>162</v>
      </c>
    </row>
    <row r="237" spans="1:9" x14ac:dyDescent="0.3">
      <c r="A237" s="78">
        <v>446156</v>
      </c>
      <c r="B237" s="62">
        <v>364324</v>
      </c>
      <c r="C237" s="62" t="s">
        <v>258</v>
      </c>
      <c r="D237" s="62" t="s">
        <v>31</v>
      </c>
      <c r="E237" s="10" t="s">
        <v>268</v>
      </c>
      <c r="F237" s="62">
        <v>73</v>
      </c>
      <c r="G237" s="11">
        <v>43246</v>
      </c>
      <c r="H237" s="11">
        <v>43243</v>
      </c>
      <c r="I237" s="105">
        <v>75</v>
      </c>
    </row>
    <row r="238" spans="1:9" x14ac:dyDescent="0.3">
      <c r="A238" s="78">
        <v>446156</v>
      </c>
      <c r="B238" s="9">
        <v>364324</v>
      </c>
      <c r="C238" s="9" t="s">
        <v>258</v>
      </c>
      <c r="D238" s="9" t="s">
        <v>27</v>
      </c>
      <c r="E238" s="10" t="s">
        <v>272</v>
      </c>
      <c r="F238" s="62">
        <v>139</v>
      </c>
      <c r="G238" s="11">
        <v>43246</v>
      </c>
      <c r="H238" s="11">
        <v>43243</v>
      </c>
      <c r="I238" s="105">
        <v>141</v>
      </c>
    </row>
    <row r="239" spans="1:9" x14ac:dyDescent="0.3">
      <c r="A239" s="36">
        <v>446156</v>
      </c>
      <c r="B239" s="37">
        <v>364324</v>
      </c>
      <c r="C239" s="37" t="s">
        <v>258</v>
      </c>
      <c r="D239" s="37" t="s">
        <v>31</v>
      </c>
      <c r="E239" s="38" t="s">
        <v>274</v>
      </c>
      <c r="F239" s="46">
        <v>100</v>
      </c>
      <c r="G239" s="39">
        <v>43246</v>
      </c>
      <c r="H239" s="11">
        <v>43243</v>
      </c>
      <c r="I239" s="37">
        <v>100</v>
      </c>
    </row>
    <row r="240" spans="1:9" x14ac:dyDescent="0.3">
      <c r="A240" s="36">
        <v>446156</v>
      </c>
      <c r="B240" s="37">
        <v>364324</v>
      </c>
      <c r="C240" s="37" t="s">
        <v>258</v>
      </c>
      <c r="D240" s="37"/>
      <c r="E240" s="38" t="s">
        <v>277</v>
      </c>
      <c r="F240" s="46">
        <v>175</v>
      </c>
      <c r="G240" s="39">
        <v>43246</v>
      </c>
      <c r="H240" s="11">
        <v>43243</v>
      </c>
      <c r="I240" s="37">
        <v>179</v>
      </c>
    </row>
    <row r="241" spans="1:9" x14ac:dyDescent="0.3">
      <c r="A241" s="78">
        <v>446156</v>
      </c>
      <c r="B241" s="62">
        <v>360966</v>
      </c>
      <c r="C241" s="9" t="s">
        <v>9</v>
      </c>
      <c r="D241" s="9" t="s">
        <v>10</v>
      </c>
      <c r="E241" s="10">
        <v>1451594</v>
      </c>
      <c r="F241" s="9">
        <v>30</v>
      </c>
      <c r="G241" s="11">
        <v>43248</v>
      </c>
      <c r="H241" s="11">
        <v>43243</v>
      </c>
      <c r="I241" s="105">
        <v>30</v>
      </c>
    </row>
    <row r="242" spans="1:9" x14ac:dyDescent="0.3">
      <c r="A242" s="36">
        <v>446156</v>
      </c>
      <c r="B242" s="46">
        <v>360966</v>
      </c>
      <c r="C242" s="37" t="s">
        <v>9</v>
      </c>
      <c r="D242" s="37" t="s">
        <v>54</v>
      </c>
      <c r="E242" s="38" t="s">
        <v>290</v>
      </c>
      <c r="F242" s="37">
        <v>138</v>
      </c>
      <c r="G242" s="39">
        <v>43241</v>
      </c>
      <c r="H242" s="11">
        <v>43243</v>
      </c>
      <c r="I242" s="37">
        <v>138</v>
      </c>
    </row>
    <row r="243" spans="1:9" x14ac:dyDescent="0.3">
      <c r="A243" s="78">
        <v>446156</v>
      </c>
      <c r="B243" s="62">
        <v>360966</v>
      </c>
      <c r="C243" s="9" t="s">
        <v>9</v>
      </c>
      <c r="D243" s="9" t="s">
        <v>31</v>
      </c>
      <c r="E243" s="10" t="s">
        <v>292</v>
      </c>
      <c r="F243" s="9">
        <v>218</v>
      </c>
      <c r="G243" s="11">
        <v>43246</v>
      </c>
      <c r="H243" s="11">
        <v>43243</v>
      </c>
      <c r="I243" s="105">
        <v>227</v>
      </c>
    </row>
    <row r="244" spans="1:9" x14ac:dyDescent="0.3">
      <c r="A244" s="78">
        <v>446156</v>
      </c>
      <c r="B244" s="62">
        <v>360966</v>
      </c>
      <c r="C244" s="9" t="s">
        <v>9</v>
      </c>
      <c r="D244" s="9" t="s">
        <v>13</v>
      </c>
      <c r="E244" s="10" t="s">
        <v>295</v>
      </c>
      <c r="F244" s="9">
        <v>890</v>
      </c>
      <c r="G244" s="11">
        <v>43246</v>
      </c>
      <c r="H244" s="11">
        <v>43243</v>
      </c>
      <c r="I244" s="105">
        <v>931</v>
      </c>
    </row>
    <row r="245" spans="1:9" x14ac:dyDescent="0.3">
      <c r="A245" s="36">
        <v>446156</v>
      </c>
      <c r="B245" s="46">
        <v>360966</v>
      </c>
      <c r="C245" s="37" t="s">
        <v>9</v>
      </c>
      <c r="D245" s="37" t="s">
        <v>27</v>
      </c>
      <c r="E245" s="38" t="s">
        <v>296</v>
      </c>
      <c r="F245" s="37">
        <v>416</v>
      </c>
      <c r="G245" s="39">
        <v>43246</v>
      </c>
      <c r="H245" s="11">
        <v>43243</v>
      </c>
      <c r="I245" s="37">
        <v>434</v>
      </c>
    </row>
    <row r="246" spans="1:9" x14ac:dyDescent="0.3">
      <c r="A246" s="36">
        <v>446156</v>
      </c>
      <c r="B246" s="46">
        <v>361129</v>
      </c>
      <c r="C246" s="37" t="s">
        <v>9</v>
      </c>
      <c r="D246" s="37" t="s">
        <v>31</v>
      </c>
      <c r="E246" s="388" t="s">
        <v>301</v>
      </c>
      <c r="F246" s="37">
        <v>192</v>
      </c>
      <c r="G246" s="39">
        <v>43246</v>
      </c>
      <c r="H246" s="11">
        <v>43243</v>
      </c>
      <c r="I246" s="37">
        <v>187</v>
      </c>
    </row>
    <row r="247" spans="1:9" x14ac:dyDescent="0.3">
      <c r="A247" s="78">
        <v>446156</v>
      </c>
      <c r="B247" s="62">
        <v>361129</v>
      </c>
      <c r="C247" s="9" t="s">
        <v>9</v>
      </c>
      <c r="D247" s="9" t="s">
        <v>27</v>
      </c>
      <c r="E247" s="15" t="s">
        <v>302</v>
      </c>
      <c r="F247" s="9">
        <v>232</v>
      </c>
      <c r="G247" s="11">
        <v>43246</v>
      </c>
      <c r="H247" s="11">
        <v>43243</v>
      </c>
      <c r="I247" s="105">
        <v>227</v>
      </c>
    </row>
    <row r="248" spans="1:9" x14ac:dyDescent="0.3">
      <c r="A248" s="36">
        <v>446156</v>
      </c>
      <c r="B248" s="46">
        <v>361129</v>
      </c>
      <c r="C248" s="37" t="s">
        <v>9</v>
      </c>
      <c r="D248" s="37" t="s">
        <v>13</v>
      </c>
      <c r="E248" s="388" t="s">
        <v>305</v>
      </c>
      <c r="F248" s="37">
        <v>366</v>
      </c>
      <c r="G248" s="39">
        <v>43246</v>
      </c>
      <c r="H248" s="11">
        <v>43243</v>
      </c>
      <c r="I248" s="105">
        <v>358</v>
      </c>
    </row>
    <row r="249" spans="1:9" x14ac:dyDescent="0.3">
      <c r="A249" s="78">
        <v>446156</v>
      </c>
      <c r="B249" s="9">
        <v>360883</v>
      </c>
      <c r="C249" s="9" t="s">
        <v>9</v>
      </c>
      <c r="D249" s="9" t="s">
        <v>13</v>
      </c>
      <c r="E249" s="10" t="s">
        <v>230</v>
      </c>
      <c r="F249" s="9">
        <v>1173</v>
      </c>
      <c r="G249" s="11">
        <v>43246</v>
      </c>
      <c r="H249" s="11">
        <v>43245</v>
      </c>
      <c r="I249" s="105">
        <v>1114</v>
      </c>
    </row>
    <row r="250" spans="1:9" x14ac:dyDescent="0.3">
      <c r="A250" s="36">
        <v>446156</v>
      </c>
      <c r="B250" s="46">
        <v>364324</v>
      </c>
      <c r="C250" s="46" t="s">
        <v>258</v>
      </c>
      <c r="D250" s="46" t="s">
        <v>13</v>
      </c>
      <c r="E250" s="38" t="s">
        <v>262</v>
      </c>
      <c r="F250" s="46">
        <v>152</v>
      </c>
      <c r="G250" s="47">
        <v>43251</v>
      </c>
      <c r="H250" s="11">
        <v>43245</v>
      </c>
      <c r="I250" s="9">
        <v>154</v>
      </c>
    </row>
    <row r="251" spans="1:9" x14ac:dyDescent="0.3">
      <c r="A251" s="36">
        <v>446156</v>
      </c>
      <c r="B251" s="46">
        <v>364324</v>
      </c>
      <c r="C251" s="46" t="s">
        <v>258</v>
      </c>
      <c r="D251" s="46" t="s">
        <v>13</v>
      </c>
      <c r="E251" s="38" t="s">
        <v>263</v>
      </c>
      <c r="F251" s="46">
        <v>152</v>
      </c>
      <c r="G251" s="47">
        <v>43253</v>
      </c>
      <c r="H251" s="11">
        <v>43245</v>
      </c>
      <c r="I251" s="9">
        <v>154</v>
      </c>
    </row>
    <row r="252" spans="1:9" x14ac:dyDescent="0.3">
      <c r="A252" s="36">
        <v>446156</v>
      </c>
      <c r="B252" s="46">
        <v>364324</v>
      </c>
      <c r="C252" s="46" t="s">
        <v>258</v>
      </c>
      <c r="D252" s="46" t="s">
        <v>33</v>
      </c>
      <c r="E252" s="38" t="s">
        <v>266</v>
      </c>
      <c r="F252" s="46">
        <v>66</v>
      </c>
      <c r="G252" s="47">
        <v>43244</v>
      </c>
      <c r="H252" s="11">
        <v>43245</v>
      </c>
      <c r="I252" s="9">
        <v>66</v>
      </c>
    </row>
    <row r="253" spans="1:9" x14ac:dyDescent="0.3">
      <c r="A253" s="78">
        <v>446156</v>
      </c>
      <c r="B253" s="9">
        <v>364324</v>
      </c>
      <c r="C253" s="9" t="s">
        <v>258</v>
      </c>
      <c r="D253" s="9" t="s">
        <v>13</v>
      </c>
      <c r="E253" s="10" t="s">
        <v>269</v>
      </c>
      <c r="F253" s="62">
        <v>196</v>
      </c>
      <c r="G253" s="11">
        <v>43244</v>
      </c>
      <c r="H253" s="11">
        <v>43245</v>
      </c>
      <c r="I253" s="9">
        <v>198</v>
      </c>
    </row>
    <row r="254" spans="1:9" x14ac:dyDescent="0.3">
      <c r="A254" s="78">
        <v>446156</v>
      </c>
      <c r="B254" s="9">
        <v>364324</v>
      </c>
      <c r="C254" s="9" t="s">
        <v>258</v>
      </c>
      <c r="D254" s="9" t="s">
        <v>13</v>
      </c>
      <c r="E254" s="10" t="s">
        <v>270</v>
      </c>
      <c r="F254" s="62">
        <v>168</v>
      </c>
      <c r="G254" s="11">
        <v>43244</v>
      </c>
      <c r="H254" s="11">
        <v>43245</v>
      </c>
      <c r="I254" s="9">
        <v>168</v>
      </c>
    </row>
    <row r="255" spans="1:9" x14ac:dyDescent="0.3">
      <c r="A255" s="78">
        <v>446156</v>
      </c>
      <c r="B255" s="9">
        <v>364324</v>
      </c>
      <c r="C255" s="9" t="s">
        <v>258</v>
      </c>
      <c r="D255" s="9" t="s">
        <v>13</v>
      </c>
      <c r="E255" s="10" t="s">
        <v>271</v>
      </c>
      <c r="F255" s="62">
        <v>244</v>
      </c>
      <c r="G255" s="11">
        <v>43246</v>
      </c>
      <c r="H255" s="11">
        <v>43245</v>
      </c>
      <c r="I255" s="9">
        <v>241</v>
      </c>
    </row>
    <row r="256" spans="1:9" x14ac:dyDescent="0.3">
      <c r="A256" s="36">
        <v>446156</v>
      </c>
      <c r="B256" s="37">
        <v>364324</v>
      </c>
      <c r="C256" s="37" t="s">
        <v>258</v>
      </c>
      <c r="D256" s="37" t="s">
        <v>33</v>
      </c>
      <c r="E256" s="38" t="s">
        <v>273</v>
      </c>
      <c r="F256" s="46">
        <v>100</v>
      </c>
      <c r="G256" s="39">
        <v>43244</v>
      </c>
      <c r="H256" s="11">
        <v>43245</v>
      </c>
      <c r="I256" s="9">
        <v>100</v>
      </c>
    </row>
    <row r="257" spans="1:9" x14ac:dyDescent="0.3">
      <c r="A257" s="78">
        <v>446156</v>
      </c>
      <c r="B257" s="9">
        <v>360883</v>
      </c>
      <c r="C257" s="9" t="s">
        <v>9</v>
      </c>
      <c r="D257" s="9" t="s">
        <v>217</v>
      </c>
      <c r="E257" s="15">
        <v>1445134</v>
      </c>
      <c r="F257" s="9">
        <v>246</v>
      </c>
      <c r="G257" s="11">
        <v>43240</v>
      </c>
      <c r="H257" s="11">
        <v>43246</v>
      </c>
      <c r="I257" s="9">
        <v>246</v>
      </c>
    </row>
    <row r="258" spans="1:9" x14ac:dyDescent="0.3">
      <c r="A258" s="36">
        <v>446156</v>
      </c>
      <c r="B258" s="37">
        <v>360883</v>
      </c>
      <c r="C258" s="37" t="s">
        <v>9</v>
      </c>
      <c r="D258" s="37" t="s">
        <v>48</v>
      </c>
      <c r="E258" s="38" t="s">
        <v>218</v>
      </c>
      <c r="F258" s="37">
        <f>1755-1594</f>
        <v>161</v>
      </c>
      <c r="G258" s="39">
        <v>43255</v>
      </c>
      <c r="H258" s="11">
        <v>43249</v>
      </c>
      <c r="I258" s="9">
        <v>161</v>
      </c>
    </row>
    <row r="259" spans="1:9" x14ac:dyDescent="0.3">
      <c r="A259" s="36">
        <v>446084</v>
      </c>
      <c r="B259" s="37">
        <v>361172</v>
      </c>
      <c r="C259" s="37" t="s">
        <v>71</v>
      </c>
      <c r="D259" s="37" t="s">
        <v>71</v>
      </c>
      <c r="E259" s="388" t="s">
        <v>216</v>
      </c>
      <c r="F259" s="37">
        <v>557</v>
      </c>
      <c r="G259" s="39">
        <v>43265</v>
      </c>
      <c r="H259" s="11">
        <v>43255</v>
      </c>
      <c r="I259" s="23">
        <v>557</v>
      </c>
    </row>
    <row r="260" spans="1:9" x14ac:dyDescent="0.3">
      <c r="A260" s="36">
        <v>446156</v>
      </c>
      <c r="B260" s="46">
        <v>364324</v>
      </c>
      <c r="C260" s="46" t="s">
        <v>258</v>
      </c>
      <c r="D260" s="46" t="s">
        <v>10</v>
      </c>
      <c r="E260" s="38">
        <v>1451989</v>
      </c>
      <c r="F260" s="46">
        <f>42</f>
        <v>42</v>
      </c>
      <c r="G260" s="47">
        <v>43247</v>
      </c>
      <c r="H260" s="11">
        <v>43255</v>
      </c>
      <c r="I260" s="9">
        <v>42</v>
      </c>
    </row>
    <row r="261" spans="1:9" x14ac:dyDescent="0.3">
      <c r="A261" s="36">
        <v>446156</v>
      </c>
      <c r="B261" s="37">
        <v>360974</v>
      </c>
      <c r="C261" s="37" t="s">
        <v>71</v>
      </c>
      <c r="D261" s="37" t="s">
        <v>71</v>
      </c>
      <c r="E261" s="38" t="s">
        <v>279</v>
      </c>
      <c r="F261" s="37">
        <v>432</v>
      </c>
      <c r="G261" s="11">
        <v>43265</v>
      </c>
      <c r="H261" s="11">
        <v>43255</v>
      </c>
      <c r="I261" s="9">
        <v>441</v>
      </c>
    </row>
    <row r="262" spans="1:9" x14ac:dyDescent="0.3">
      <c r="A262" s="78">
        <v>446156</v>
      </c>
      <c r="B262" s="62">
        <v>361068</v>
      </c>
      <c r="C262" s="9" t="s">
        <v>71</v>
      </c>
      <c r="D262" s="9" t="s">
        <v>71</v>
      </c>
      <c r="E262" s="15" t="s">
        <v>297</v>
      </c>
      <c r="F262" s="9">
        <v>60</v>
      </c>
      <c r="G262" s="11">
        <v>43265</v>
      </c>
      <c r="H262" s="11">
        <v>43255</v>
      </c>
      <c r="I262" s="9">
        <v>63</v>
      </c>
    </row>
    <row r="263" spans="1:9" x14ac:dyDescent="0.3">
      <c r="A263" s="78">
        <v>446156</v>
      </c>
      <c r="B263" s="62">
        <v>361129</v>
      </c>
      <c r="C263" s="9" t="s">
        <v>9</v>
      </c>
      <c r="D263" s="9" t="s">
        <v>10</v>
      </c>
      <c r="E263" s="15">
        <v>1451593</v>
      </c>
      <c r="F263" s="9">
        <v>30</v>
      </c>
      <c r="G263" s="11">
        <v>43247</v>
      </c>
      <c r="H263" s="11">
        <v>43255</v>
      </c>
      <c r="I263" s="9">
        <v>30</v>
      </c>
    </row>
    <row r="264" spans="1:9" x14ac:dyDescent="0.3">
      <c r="A264" s="78">
        <v>432735</v>
      </c>
      <c r="B264" s="9">
        <v>360962</v>
      </c>
      <c r="C264" s="9" t="s">
        <v>9</v>
      </c>
      <c r="D264" s="9" t="s">
        <v>13</v>
      </c>
      <c r="E264" s="10" t="s">
        <v>191</v>
      </c>
      <c r="F264" s="23">
        <v>294</v>
      </c>
      <c r="G264" s="11">
        <v>43272</v>
      </c>
      <c r="H264" s="11">
        <v>43257</v>
      </c>
      <c r="I264" s="9">
        <v>308</v>
      </c>
    </row>
    <row r="265" spans="1:9" x14ac:dyDescent="0.3">
      <c r="A265" s="36">
        <v>432735</v>
      </c>
      <c r="B265" s="37">
        <v>360962</v>
      </c>
      <c r="C265" s="37" t="s">
        <v>9</v>
      </c>
      <c r="D265" s="37" t="s">
        <v>13</v>
      </c>
      <c r="E265" s="38" t="s">
        <v>192</v>
      </c>
      <c r="F265" s="464">
        <v>285</v>
      </c>
      <c r="G265" s="39">
        <v>43272</v>
      </c>
      <c r="H265" s="11">
        <v>43257</v>
      </c>
      <c r="I265" s="9">
        <v>299</v>
      </c>
    </row>
    <row r="266" spans="1:9" x14ac:dyDescent="0.3">
      <c r="A266" s="78">
        <v>432735</v>
      </c>
      <c r="B266" s="9">
        <v>360962</v>
      </c>
      <c r="C266" s="9" t="s">
        <v>9</v>
      </c>
      <c r="D266" s="9" t="s">
        <v>13</v>
      </c>
      <c r="E266" s="10" t="s">
        <v>193</v>
      </c>
      <c r="F266" s="23">
        <v>203</v>
      </c>
      <c r="G266" s="11">
        <v>43274</v>
      </c>
      <c r="H266" s="11">
        <v>43257</v>
      </c>
      <c r="I266" s="9">
        <v>213</v>
      </c>
    </row>
    <row r="267" spans="1:9" x14ac:dyDescent="0.3">
      <c r="A267" s="36">
        <v>432735</v>
      </c>
      <c r="B267" s="37">
        <v>360962</v>
      </c>
      <c r="C267" s="37" t="s">
        <v>9</v>
      </c>
      <c r="D267" s="37" t="s">
        <v>33</v>
      </c>
      <c r="E267" s="38" t="s">
        <v>194</v>
      </c>
      <c r="F267" s="464">
        <v>292</v>
      </c>
      <c r="G267" s="39">
        <v>43272</v>
      </c>
      <c r="H267" s="11">
        <v>43257</v>
      </c>
      <c r="I267" s="9">
        <v>306</v>
      </c>
    </row>
    <row r="268" spans="1:9" x14ac:dyDescent="0.3">
      <c r="A268" s="36">
        <v>446084</v>
      </c>
      <c r="B268" s="37">
        <v>361119</v>
      </c>
      <c r="C268" s="37" t="s">
        <v>9</v>
      </c>
      <c r="D268" s="37" t="s">
        <v>13</v>
      </c>
      <c r="E268" s="38" t="s">
        <v>210</v>
      </c>
      <c r="F268" s="464">
        <v>932</v>
      </c>
      <c r="G268" s="39">
        <v>43272</v>
      </c>
      <c r="H268" s="11">
        <v>43257</v>
      </c>
      <c r="I268" s="23">
        <v>949</v>
      </c>
    </row>
    <row r="269" spans="1:9" x14ac:dyDescent="0.3">
      <c r="A269" s="78">
        <v>446084</v>
      </c>
      <c r="B269" s="9">
        <v>361119</v>
      </c>
      <c r="C269" s="9" t="s">
        <v>9</v>
      </c>
      <c r="D269" s="9" t="s">
        <v>13</v>
      </c>
      <c r="E269" s="10" t="s">
        <v>211</v>
      </c>
      <c r="F269" s="23">
        <v>992</v>
      </c>
      <c r="G269" s="11">
        <v>43272</v>
      </c>
      <c r="H269" s="11">
        <v>43257</v>
      </c>
      <c r="I269" s="23">
        <v>1008</v>
      </c>
    </row>
    <row r="270" spans="1:9" x14ac:dyDescent="0.3">
      <c r="A270" s="36">
        <v>446084</v>
      </c>
      <c r="B270" s="37">
        <v>361119</v>
      </c>
      <c r="C270" s="37" t="s">
        <v>9</v>
      </c>
      <c r="D270" s="37" t="s">
        <v>13</v>
      </c>
      <c r="E270" s="38" t="s">
        <v>212</v>
      </c>
      <c r="F270" s="464">
        <v>643</v>
      </c>
      <c r="G270" s="39">
        <v>43274</v>
      </c>
      <c r="H270" s="11">
        <v>43257</v>
      </c>
      <c r="I270" s="23">
        <v>651</v>
      </c>
    </row>
    <row r="271" spans="1:9" x14ac:dyDescent="0.3">
      <c r="A271" s="36">
        <v>446156</v>
      </c>
      <c r="B271" s="37">
        <v>360883</v>
      </c>
      <c r="C271" s="37" t="s">
        <v>9</v>
      </c>
      <c r="D271" s="37" t="s">
        <v>33</v>
      </c>
      <c r="E271" s="388" t="s">
        <v>231</v>
      </c>
      <c r="F271" s="37">
        <v>1463</v>
      </c>
      <c r="G271" s="39">
        <v>43272</v>
      </c>
      <c r="H271" s="11">
        <v>43257</v>
      </c>
      <c r="I271" s="9">
        <v>1448</v>
      </c>
    </row>
    <row r="272" spans="1:9" x14ac:dyDescent="0.3">
      <c r="A272" s="36">
        <v>446156</v>
      </c>
      <c r="B272" s="37">
        <v>360883</v>
      </c>
      <c r="C272" s="37" t="s">
        <v>9</v>
      </c>
      <c r="D272" s="37" t="s">
        <v>13</v>
      </c>
      <c r="E272" s="388" t="s">
        <v>233</v>
      </c>
      <c r="F272" s="37">
        <v>1778</v>
      </c>
      <c r="G272" s="39">
        <v>43272</v>
      </c>
      <c r="H272" s="11">
        <v>43257</v>
      </c>
      <c r="I272" s="9">
        <v>1780</v>
      </c>
    </row>
    <row r="273" spans="1:9" x14ac:dyDescent="0.3">
      <c r="A273" s="78">
        <v>446156</v>
      </c>
      <c r="B273" s="9">
        <v>360883</v>
      </c>
      <c r="C273" s="9" t="s">
        <v>9</v>
      </c>
      <c r="D273" s="9" t="s">
        <v>13</v>
      </c>
      <c r="E273" s="15" t="s">
        <v>234</v>
      </c>
      <c r="F273" s="9">
        <v>1734</v>
      </c>
      <c r="G273" s="11">
        <v>43272</v>
      </c>
      <c r="H273" s="11">
        <v>43257</v>
      </c>
      <c r="I273" s="9">
        <v>1732</v>
      </c>
    </row>
    <row r="274" spans="1:9" x14ac:dyDescent="0.3">
      <c r="A274" s="78">
        <v>446156</v>
      </c>
      <c r="B274" s="9">
        <v>360883</v>
      </c>
      <c r="C274" s="9" t="s">
        <v>9</v>
      </c>
      <c r="D274" s="9" t="s">
        <v>13</v>
      </c>
      <c r="E274" s="15" t="s">
        <v>235</v>
      </c>
      <c r="F274" s="9">
        <v>1195</v>
      </c>
      <c r="G274" s="11">
        <v>43274</v>
      </c>
      <c r="H274" s="11">
        <v>43257</v>
      </c>
      <c r="I274" s="9">
        <v>1193</v>
      </c>
    </row>
    <row r="275" spans="1:9" x14ac:dyDescent="0.3">
      <c r="A275" s="36">
        <v>446156</v>
      </c>
      <c r="B275" s="37">
        <v>360883</v>
      </c>
      <c r="C275" s="37" t="s">
        <v>9</v>
      </c>
      <c r="D275" s="37" t="s">
        <v>13</v>
      </c>
      <c r="E275" s="38" t="s">
        <v>241</v>
      </c>
      <c r="F275" s="37">
        <v>567</v>
      </c>
      <c r="G275" s="995">
        <v>43272</v>
      </c>
      <c r="H275" s="11">
        <v>43257</v>
      </c>
      <c r="I275" s="9">
        <v>539</v>
      </c>
    </row>
    <row r="276" spans="1:9" x14ac:dyDescent="0.3">
      <c r="A276" s="7">
        <v>446156</v>
      </c>
      <c r="B276" s="48">
        <v>360883</v>
      </c>
      <c r="C276" s="48" t="s">
        <v>9</v>
      </c>
      <c r="D276" s="48" t="s">
        <v>13</v>
      </c>
      <c r="E276" s="54" t="s">
        <v>242</v>
      </c>
      <c r="F276" s="48">
        <v>488</v>
      </c>
      <c r="G276" s="996">
        <v>43275</v>
      </c>
      <c r="H276" s="11">
        <v>43257</v>
      </c>
      <c r="I276" s="37">
        <v>464</v>
      </c>
    </row>
    <row r="277" spans="1:9" x14ac:dyDescent="0.3">
      <c r="A277" s="36">
        <v>446156</v>
      </c>
      <c r="B277" s="37">
        <v>360883</v>
      </c>
      <c r="C277" s="37" t="s">
        <v>9</v>
      </c>
      <c r="D277" s="37" t="s">
        <v>13</v>
      </c>
      <c r="E277" s="38" t="s">
        <v>243</v>
      </c>
      <c r="F277" s="37">
        <f>354-134</f>
        <v>220</v>
      </c>
      <c r="G277" s="995">
        <v>43275</v>
      </c>
      <c r="H277" s="11">
        <v>43257</v>
      </c>
      <c r="I277" s="959">
        <v>209</v>
      </c>
    </row>
    <row r="278" spans="1:9" x14ac:dyDescent="0.3">
      <c r="A278" s="78">
        <v>446156</v>
      </c>
      <c r="B278" s="62">
        <v>360966</v>
      </c>
      <c r="C278" s="9" t="s">
        <v>9</v>
      </c>
      <c r="D278" s="9" t="s">
        <v>13</v>
      </c>
      <c r="E278" s="38" t="s">
        <v>281</v>
      </c>
      <c r="F278" s="9">
        <v>631</v>
      </c>
      <c r="G278" s="11">
        <v>43272</v>
      </c>
      <c r="H278" s="11">
        <v>43257</v>
      </c>
      <c r="I278" s="9">
        <v>662</v>
      </c>
    </row>
    <row r="279" spans="1:9" x14ac:dyDescent="0.3">
      <c r="A279" s="78">
        <v>446156</v>
      </c>
      <c r="B279" s="62">
        <v>360966</v>
      </c>
      <c r="C279" s="9" t="s">
        <v>9</v>
      </c>
      <c r="D279" s="9" t="s">
        <v>13</v>
      </c>
      <c r="E279" s="10" t="s">
        <v>282</v>
      </c>
      <c r="F279" s="9">
        <v>579</v>
      </c>
      <c r="G279" s="11">
        <v>43272</v>
      </c>
      <c r="H279" s="11">
        <v>43257</v>
      </c>
      <c r="I279" s="9">
        <v>606</v>
      </c>
    </row>
    <row r="280" spans="1:9" x14ac:dyDescent="0.3">
      <c r="A280" s="36">
        <v>446156</v>
      </c>
      <c r="B280" s="46">
        <v>360966</v>
      </c>
      <c r="C280" s="37" t="s">
        <v>9</v>
      </c>
      <c r="D280" s="37" t="s">
        <v>13</v>
      </c>
      <c r="E280" s="38" t="s">
        <v>283</v>
      </c>
      <c r="F280" s="37">
        <v>410</v>
      </c>
      <c r="G280" s="39">
        <v>43274</v>
      </c>
      <c r="H280" s="11">
        <v>43257</v>
      </c>
      <c r="I280" s="9">
        <v>429</v>
      </c>
    </row>
    <row r="281" spans="1:9" x14ac:dyDescent="0.3">
      <c r="A281" s="78">
        <v>446156</v>
      </c>
      <c r="B281" s="62">
        <v>360966</v>
      </c>
      <c r="C281" s="9" t="s">
        <v>9</v>
      </c>
      <c r="D281" s="9" t="s">
        <v>33</v>
      </c>
      <c r="E281" s="10" t="s">
        <v>287</v>
      </c>
      <c r="F281" s="9">
        <v>286</v>
      </c>
      <c r="G281" s="11">
        <v>43272</v>
      </c>
      <c r="H281" s="11">
        <v>43257</v>
      </c>
      <c r="I281" s="9">
        <v>299</v>
      </c>
    </row>
    <row r="282" spans="1:9" x14ac:dyDescent="0.3">
      <c r="A282" s="36">
        <v>446156</v>
      </c>
      <c r="B282" s="46">
        <v>361129</v>
      </c>
      <c r="C282" s="37" t="s">
        <v>9</v>
      </c>
      <c r="D282" s="37" t="s">
        <v>33</v>
      </c>
      <c r="E282" s="388" t="s">
        <v>299</v>
      </c>
      <c r="F282" s="37">
        <v>381</v>
      </c>
      <c r="G282" s="39">
        <v>43272</v>
      </c>
      <c r="H282" s="11">
        <v>43257</v>
      </c>
      <c r="I282" s="37">
        <v>400</v>
      </c>
    </row>
    <row r="283" spans="1:9" ht="28.8" x14ac:dyDescent="0.3">
      <c r="A283" s="386" t="s">
        <v>350</v>
      </c>
      <c r="B283" s="386">
        <v>360936</v>
      </c>
      <c r="C283" s="37" t="s">
        <v>9</v>
      </c>
      <c r="D283" s="37" t="s">
        <v>306</v>
      </c>
      <c r="E283" s="388">
        <v>1445096</v>
      </c>
      <c r="F283" s="37">
        <v>662</v>
      </c>
      <c r="G283" s="39">
        <v>43276</v>
      </c>
      <c r="H283" s="11">
        <v>43258</v>
      </c>
      <c r="I283" s="105">
        <v>662</v>
      </c>
    </row>
    <row r="284" spans="1:9" ht="28.8" x14ac:dyDescent="0.3">
      <c r="A284" s="480" t="s">
        <v>350</v>
      </c>
      <c r="B284" s="480">
        <v>360936</v>
      </c>
      <c r="C284" s="9" t="s">
        <v>9</v>
      </c>
      <c r="D284" s="9" t="s">
        <v>19</v>
      </c>
      <c r="E284" s="15">
        <v>1445125</v>
      </c>
      <c r="F284" s="9">
        <v>328</v>
      </c>
      <c r="G284" s="11">
        <v>43277</v>
      </c>
      <c r="H284" s="11">
        <v>43258</v>
      </c>
      <c r="I284" s="105">
        <v>328</v>
      </c>
    </row>
    <row r="285" spans="1:9" ht="28.8" x14ac:dyDescent="0.3">
      <c r="A285" s="480" t="s">
        <v>350</v>
      </c>
      <c r="B285" s="480">
        <v>360936</v>
      </c>
      <c r="C285" s="9" t="s">
        <v>9</v>
      </c>
      <c r="D285" s="9" t="s">
        <v>19</v>
      </c>
      <c r="E285" s="15">
        <v>1445126</v>
      </c>
      <c r="F285" s="9">
        <v>126</v>
      </c>
      <c r="G285" s="11">
        <v>43277</v>
      </c>
      <c r="H285" s="11">
        <v>43258</v>
      </c>
      <c r="I285" s="105">
        <v>126</v>
      </c>
    </row>
    <row r="286" spans="1:9" ht="28.8" x14ac:dyDescent="0.3">
      <c r="A286" s="386" t="s">
        <v>350</v>
      </c>
      <c r="B286" s="386">
        <v>360936</v>
      </c>
      <c r="C286" s="37" t="s">
        <v>9</v>
      </c>
      <c r="D286" s="37" t="s">
        <v>306</v>
      </c>
      <c r="E286" s="388">
        <v>1445141</v>
      </c>
      <c r="F286" s="37">
        <v>68</v>
      </c>
      <c r="G286" s="39">
        <v>43276</v>
      </c>
      <c r="H286" s="11">
        <v>43258</v>
      </c>
      <c r="I286" s="105">
        <v>68</v>
      </c>
    </row>
    <row r="287" spans="1:9" ht="15.6" x14ac:dyDescent="0.3">
      <c r="A287" s="130">
        <v>419772</v>
      </c>
      <c r="B287" s="130">
        <v>360924</v>
      </c>
      <c r="C287" s="42" t="s">
        <v>9</v>
      </c>
      <c r="D287" s="42" t="s">
        <v>217</v>
      </c>
      <c r="E287" s="83">
        <v>1445094</v>
      </c>
      <c r="F287" s="42">
        <v>207</v>
      </c>
      <c r="G287" s="44">
        <v>43276</v>
      </c>
      <c r="H287" s="11">
        <v>43258</v>
      </c>
      <c r="I287" s="105">
        <v>207</v>
      </c>
    </row>
    <row r="288" spans="1:9" ht="15.6" x14ac:dyDescent="0.3">
      <c r="A288" s="997">
        <v>419772</v>
      </c>
      <c r="B288" s="997">
        <v>360924</v>
      </c>
      <c r="C288" s="37" t="s">
        <v>9</v>
      </c>
      <c r="D288" s="37" t="s">
        <v>19</v>
      </c>
      <c r="E288" s="388">
        <v>1445123</v>
      </c>
      <c r="F288" s="37">
        <v>208</v>
      </c>
      <c r="G288" s="39">
        <v>43277</v>
      </c>
      <c r="H288" s="11">
        <v>43258</v>
      </c>
      <c r="I288" s="105">
        <v>208</v>
      </c>
    </row>
    <row r="289" spans="1:9" x14ac:dyDescent="0.3">
      <c r="A289" s="78">
        <v>446084</v>
      </c>
      <c r="B289" s="9">
        <v>361119</v>
      </c>
      <c r="C289" s="9" t="s">
        <v>9</v>
      </c>
      <c r="D289" s="9" t="s">
        <v>13</v>
      </c>
      <c r="E289" s="10" t="s">
        <v>207</v>
      </c>
      <c r="F289" s="9">
        <f>2342</f>
        <v>2342</v>
      </c>
      <c r="G289" s="11">
        <v>43244</v>
      </c>
      <c r="H289" s="11">
        <v>43272</v>
      </c>
      <c r="I289" s="105">
        <v>2340</v>
      </c>
    </row>
    <row r="290" spans="1:9" x14ac:dyDescent="0.3">
      <c r="A290" s="36">
        <v>432735</v>
      </c>
      <c r="B290" s="37">
        <v>360962</v>
      </c>
      <c r="C290" s="37" t="s">
        <v>9</v>
      </c>
      <c r="D290" s="37" t="s">
        <v>27</v>
      </c>
      <c r="E290" s="38" t="s">
        <v>199</v>
      </c>
      <c r="F290" s="464">
        <v>200</v>
      </c>
      <c r="G290" s="39">
        <v>43274</v>
      </c>
      <c r="H290" s="11">
        <v>43273</v>
      </c>
      <c r="I290" s="105">
        <v>209</v>
      </c>
    </row>
    <row r="291" spans="1:9" x14ac:dyDescent="0.3">
      <c r="A291" s="78">
        <v>446156</v>
      </c>
      <c r="B291" s="9">
        <v>360883</v>
      </c>
      <c r="C291" s="9" t="s">
        <v>9</v>
      </c>
      <c r="D291" s="9" t="s">
        <v>27</v>
      </c>
      <c r="E291" s="15" t="s">
        <v>239</v>
      </c>
      <c r="F291" s="9">
        <v>666</v>
      </c>
      <c r="G291" s="11">
        <v>43274</v>
      </c>
      <c r="H291" s="11">
        <v>43273</v>
      </c>
      <c r="I291" s="105">
        <v>665</v>
      </c>
    </row>
    <row r="292" spans="1:9" x14ac:dyDescent="0.3">
      <c r="A292" s="36">
        <v>446156</v>
      </c>
      <c r="B292" s="37">
        <v>360883</v>
      </c>
      <c r="C292" s="37" t="s">
        <v>9</v>
      </c>
      <c r="D292" s="37" t="s">
        <v>27</v>
      </c>
      <c r="E292" s="388" t="s">
        <v>248</v>
      </c>
      <c r="F292" s="37">
        <v>108</v>
      </c>
      <c r="G292" s="39">
        <v>43274</v>
      </c>
      <c r="H292" s="11">
        <v>43273</v>
      </c>
      <c r="I292" s="105">
        <v>111</v>
      </c>
    </row>
    <row r="293" spans="1:9" x14ac:dyDescent="0.3">
      <c r="A293" s="36">
        <v>446156</v>
      </c>
      <c r="B293" s="37">
        <v>360883</v>
      </c>
      <c r="C293" s="37" t="s">
        <v>9</v>
      </c>
      <c r="D293" s="37" t="s">
        <v>33</v>
      </c>
      <c r="E293" s="388" t="s">
        <v>253</v>
      </c>
      <c r="F293" s="37">
        <v>1263</v>
      </c>
      <c r="G293" s="39">
        <v>43279</v>
      </c>
      <c r="H293" s="11">
        <v>43273</v>
      </c>
      <c r="I293" s="105">
        <v>1112</v>
      </c>
    </row>
    <row r="294" spans="1:9" x14ac:dyDescent="0.3">
      <c r="A294" s="78">
        <v>446156</v>
      </c>
      <c r="B294" s="9">
        <v>364324</v>
      </c>
      <c r="C294" s="9" t="s">
        <v>258</v>
      </c>
      <c r="D294" s="9" t="s">
        <v>33</v>
      </c>
      <c r="E294" s="10" t="s">
        <v>275</v>
      </c>
      <c r="F294" s="62">
        <v>36</v>
      </c>
      <c r="G294" s="11">
        <v>43272</v>
      </c>
      <c r="H294" s="11">
        <v>43273</v>
      </c>
      <c r="I294" s="105">
        <v>37</v>
      </c>
    </row>
    <row r="295" spans="1:9" x14ac:dyDescent="0.3">
      <c r="A295" s="78">
        <v>446156</v>
      </c>
      <c r="B295" s="9">
        <v>364324</v>
      </c>
      <c r="C295" s="9" t="s">
        <v>258</v>
      </c>
      <c r="D295" s="9" t="s">
        <v>33</v>
      </c>
      <c r="E295" s="10" t="s">
        <v>276</v>
      </c>
      <c r="F295" s="62">
        <v>80</v>
      </c>
      <c r="G295" s="11">
        <v>43272</v>
      </c>
      <c r="H295" s="11">
        <v>43273</v>
      </c>
      <c r="I295" s="9">
        <v>83</v>
      </c>
    </row>
    <row r="296" spans="1:9" x14ac:dyDescent="0.3">
      <c r="A296" s="36">
        <v>446156</v>
      </c>
      <c r="B296" s="46">
        <v>360966</v>
      </c>
      <c r="C296" s="37" t="s">
        <v>9</v>
      </c>
      <c r="D296" s="37" t="s">
        <v>27</v>
      </c>
      <c r="E296" s="38" t="s">
        <v>289</v>
      </c>
      <c r="F296" s="37">
        <v>353</v>
      </c>
      <c r="G296" s="39">
        <v>43274</v>
      </c>
      <c r="H296" s="11">
        <v>43273</v>
      </c>
      <c r="I296" s="9">
        <v>364</v>
      </c>
    </row>
    <row r="297" spans="1:9" ht="28.8" x14ac:dyDescent="0.3">
      <c r="A297" s="386" t="s">
        <v>350</v>
      </c>
      <c r="B297" s="386">
        <v>360936</v>
      </c>
      <c r="C297" s="37" t="s">
        <v>9</v>
      </c>
      <c r="D297" s="37" t="s">
        <v>33</v>
      </c>
      <c r="E297" s="388" t="s">
        <v>353</v>
      </c>
      <c r="F297" s="37">
        <v>2189</v>
      </c>
      <c r="G297" s="39">
        <v>43279</v>
      </c>
      <c r="H297" s="11">
        <v>43273</v>
      </c>
      <c r="I297" s="37">
        <v>2210</v>
      </c>
    </row>
    <row r="298" spans="1:9" ht="28.8" x14ac:dyDescent="0.3">
      <c r="A298" s="386" t="s">
        <v>350</v>
      </c>
      <c r="B298" s="386">
        <v>360936</v>
      </c>
      <c r="C298" s="37" t="s">
        <v>9</v>
      </c>
      <c r="D298" s="37" t="s">
        <v>13</v>
      </c>
      <c r="E298" s="388" t="s">
        <v>354</v>
      </c>
      <c r="F298" s="37">
        <v>1355</v>
      </c>
      <c r="G298" s="39">
        <v>43279</v>
      </c>
      <c r="H298" s="11">
        <v>43273</v>
      </c>
      <c r="I298" s="37">
        <v>1355</v>
      </c>
    </row>
    <row r="299" spans="1:9" ht="28.8" x14ac:dyDescent="0.3">
      <c r="A299" s="480" t="s">
        <v>350</v>
      </c>
      <c r="B299" s="480">
        <v>360936</v>
      </c>
      <c r="C299" s="9" t="s">
        <v>9</v>
      </c>
      <c r="D299" s="9" t="s">
        <v>31</v>
      </c>
      <c r="E299" s="15" t="s">
        <v>357</v>
      </c>
      <c r="F299" s="9">
        <v>202</v>
      </c>
      <c r="G299" s="11">
        <v>43279</v>
      </c>
      <c r="H299" s="11">
        <v>43273</v>
      </c>
      <c r="I299" s="105">
        <v>204</v>
      </c>
    </row>
    <row r="300" spans="1:9" ht="28.8" x14ac:dyDescent="0.3">
      <c r="A300" s="386" t="s">
        <v>350</v>
      </c>
      <c r="B300" s="386">
        <v>360936</v>
      </c>
      <c r="C300" s="37" t="s">
        <v>9</v>
      </c>
      <c r="D300" s="37" t="s">
        <v>27</v>
      </c>
      <c r="E300" s="388" t="s">
        <v>358</v>
      </c>
      <c r="F300" s="37">
        <v>405</v>
      </c>
      <c r="G300" s="39">
        <v>43279</v>
      </c>
      <c r="H300" s="11">
        <v>43273</v>
      </c>
      <c r="I300" s="105">
        <v>405</v>
      </c>
    </row>
    <row r="301" spans="1:9" ht="28.8" x14ac:dyDescent="0.3">
      <c r="A301" s="386" t="s">
        <v>350</v>
      </c>
      <c r="B301" s="386">
        <v>360936</v>
      </c>
      <c r="C301" s="37" t="s">
        <v>9</v>
      </c>
      <c r="D301" s="37" t="s">
        <v>33</v>
      </c>
      <c r="E301" s="388" t="s">
        <v>359</v>
      </c>
      <c r="F301" s="37">
        <v>2650</v>
      </c>
      <c r="G301" s="39">
        <v>43279</v>
      </c>
      <c r="H301" s="11">
        <v>43273</v>
      </c>
      <c r="I301" s="9">
        <v>2517</v>
      </c>
    </row>
    <row r="302" spans="1:9" ht="28.8" x14ac:dyDescent="0.3">
      <c r="A302" s="386" t="s">
        <v>350</v>
      </c>
      <c r="B302" s="386">
        <v>360936</v>
      </c>
      <c r="C302" s="37" t="s">
        <v>9</v>
      </c>
      <c r="D302" s="37" t="s">
        <v>13</v>
      </c>
      <c r="E302" s="388" t="s">
        <v>360</v>
      </c>
      <c r="F302" s="37">
        <v>1094</v>
      </c>
      <c r="G302" s="39">
        <v>43279</v>
      </c>
      <c r="H302" s="11">
        <v>43273</v>
      </c>
      <c r="I302" s="9">
        <v>1050</v>
      </c>
    </row>
    <row r="303" spans="1:9" ht="28.8" x14ac:dyDescent="0.3">
      <c r="A303" s="386" t="s">
        <v>350</v>
      </c>
      <c r="B303" s="386">
        <v>360936</v>
      </c>
      <c r="C303" s="37" t="s">
        <v>9</v>
      </c>
      <c r="D303" s="37" t="s">
        <v>27</v>
      </c>
      <c r="E303" s="388" t="s">
        <v>363</v>
      </c>
      <c r="F303" s="37">
        <v>362</v>
      </c>
      <c r="G303" s="39">
        <v>43279</v>
      </c>
      <c r="H303" s="11">
        <v>43273</v>
      </c>
      <c r="I303" s="9">
        <v>347</v>
      </c>
    </row>
    <row r="304" spans="1:9" ht="28.8" x14ac:dyDescent="0.3">
      <c r="A304" s="480" t="s">
        <v>350</v>
      </c>
      <c r="B304" s="480">
        <v>360936</v>
      </c>
      <c r="C304" s="9" t="s">
        <v>9</v>
      </c>
      <c r="D304" s="9" t="s">
        <v>31</v>
      </c>
      <c r="E304" s="15" t="s">
        <v>364</v>
      </c>
      <c r="F304" s="9">
        <v>229</v>
      </c>
      <c r="G304" s="11">
        <v>43279</v>
      </c>
      <c r="H304" s="11">
        <v>43273</v>
      </c>
      <c r="I304" s="9">
        <v>218</v>
      </c>
    </row>
    <row r="305" spans="1:9" ht="28.8" x14ac:dyDescent="0.3">
      <c r="A305" s="480" t="s">
        <v>350</v>
      </c>
      <c r="B305" s="480">
        <v>364154</v>
      </c>
      <c r="C305" s="9" t="s">
        <v>258</v>
      </c>
      <c r="D305" s="9" t="s">
        <v>31</v>
      </c>
      <c r="E305" s="15" t="s">
        <v>377</v>
      </c>
      <c r="F305" s="9">
        <v>37</v>
      </c>
      <c r="G305" s="11">
        <v>43279</v>
      </c>
      <c r="H305" s="11">
        <v>43273</v>
      </c>
      <c r="I305" s="9">
        <v>37</v>
      </c>
    </row>
    <row r="306" spans="1:9" ht="28.8" x14ac:dyDescent="0.3">
      <c r="A306" s="480" t="s">
        <v>350</v>
      </c>
      <c r="B306" s="480">
        <v>364154</v>
      </c>
      <c r="C306" s="9" t="s">
        <v>258</v>
      </c>
      <c r="D306" s="9" t="s">
        <v>33</v>
      </c>
      <c r="E306" s="15" t="s">
        <v>378</v>
      </c>
      <c r="F306" s="9">
        <v>328</v>
      </c>
      <c r="G306" s="11">
        <v>43279</v>
      </c>
      <c r="H306" s="11">
        <v>43273</v>
      </c>
      <c r="I306" s="9">
        <v>316</v>
      </c>
    </row>
    <row r="307" spans="1:9" ht="28.8" x14ac:dyDescent="0.3">
      <c r="A307" s="386" t="s">
        <v>350</v>
      </c>
      <c r="B307" s="386">
        <v>364154</v>
      </c>
      <c r="C307" s="37" t="s">
        <v>258</v>
      </c>
      <c r="D307" s="37" t="s">
        <v>33</v>
      </c>
      <c r="E307" s="388" t="s">
        <v>379</v>
      </c>
      <c r="F307" s="37">
        <v>525</v>
      </c>
      <c r="G307" s="39">
        <v>43279</v>
      </c>
      <c r="H307" s="11">
        <v>43273</v>
      </c>
      <c r="I307" s="9">
        <v>520</v>
      </c>
    </row>
    <row r="308" spans="1:9" ht="28.8" x14ac:dyDescent="0.3">
      <c r="A308" s="480" t="s">
        <v>350</v>
      </c>
      <c r="B308" s="480">
        <v>364154</v>
      </c>
      <c r="C308" s="9" t="s">
        <v>258</v>
      </c>
      <c r="D308" s="9" t="s">
        <v>13</v>
      </c>
      <c r="E308" s="15" t="s">
        <v>380</v>
      </c>
      <c r="F308" s="9">
        <v>294</v>
      </c>
      <c r="G308" s="11">
        <v>43279</v>
      </c>
      <c r="H308" s="11">
        <v>43273</v>
      </c>
      <c r="I308" s="9">
        <v>293</v>
      </c>
    </row>
    <row r="309" spans="1:9" ht="28.8" x14ac:dyDescent="0.3">
      <c r="A309" s="386" t="s">
        <v>350</v>
      </c>
      <c r="B309" s="386">
        <v>364154</v>
      </c>
      <c r="C309" s="37" t="s">
        <v>258</v>
      </c>
      <c r="D309" s="37" t="s">
        <v>31</v>
      </c>
      <c r="E309" s="388" t="s">
        <v>383</v>
      </c>
      <c r="F309" s="37">
        <v>67</v>
      </c>
      <c r="G309" s="39">
        <v>43279</v>
      </c>
      <c r="H309" s="11">
        <v>43273</v>
      </c>
      <c r="I309" s="9">
        <v>67</v>
      </c>
    </row>
    <row r="310" spans="1:9" ht="28.8" x14ac:dyDescent="0.3">
      <c r="A310" s="123" t="s">
        <v>350</v>
      </c>
      <c r="B310" s="123">
        <v>364154</v>
      </c>
      <c r="C310" s="48" t="s">
        <v>258</v>
      </c>
      <c r="D310" s="48" t="s">
        <v>27</v>
      </c>
      <c r="E310" s="50" t="s">
        <v>384</v>
      </c>
      <c r="F310" s="48">
        <v>199</v>
      </c>
      <c r="G310" s="51">
        <v>43279</v>
      </c>
      <c r="H310" s="11">
        <v>43273</v>
      </c>
      <c r="I310" s="105">
        <v>198</v>
      </c>
    </row>
    <row r="311" spans="1:9" ht="15.6" x14ac:dyDescent="0.3">
      <c r="A311" s="997">
        <v>419772</v>
      </c>
      <c r="B311" s="997">
        <v>360924</v>
      </c>
      <c r="C311" s="37" t="s">
        <v>9</v>
      </c>
      <c r="D311" s="37" t="s">
        <v>13</v>
      </c>
      <c r="E311" s="388" t="s">
        <v>388</v>
      </c>
      <c r="F311" s="37">
        <v>2106</v>
      </c>
      <c r="G311" s="39">
        <v>43279</v>
      </c>
      <c r="H311" s="11">
        <v>43273</v>
      </c>
      <c r="I311" s="37">
        <v>2190</v>
      </c>
    </row>
    <row r="312" spans="1:9" ht="15.6" x14ac:dyDescent="0.3">
      <c r="A312" s="998">
        <v>419772</v>
      </c>
      <c r="B312" s="998">
        <v>360924</v>
      </c>
      <c r="C312" s="9" t="s">
        <v>9</v>
      </c>
      <c r="D312" s="9" t="s">
        <v>13</v>
      </c>
      <c r="E312" s="15" t="s">
        <v>389</v>
      </c>
      <c r="F312" s="9">
        <v>2222</v>
      </c>
      <c r="G312" s="11">
        <v>43282</v>
      </c>
      <c r="H312" s="11">
        <v>43273</v>
      </c>
      <c r="I312" s="105">
        <v>2250</v>
      </c>
    </row>
    <row r="313" spans="1:9" ht="15.6" x14ac:dyDescent="0.3">
      <c r="A313" s="997">
        <v>419772</v>
      </c>
      <c r="B313" s="997">
        <v>360924</v>
      </c>
      <c r="C313" s="37" t="s">
        <v>9</v>
      </c>
      <c r="D313" s="37" t="s">
        <v>27</v>
      </c>
      <c r="E313" s="388" t="s">
        <v>394</v>
      </c>
      <c r="F313" s="37">
        <v>796</v>
      </c>
      <c r="G313" s="39">
        <v>43279</v>
      </c>
      <c r="H313" s="11">
        <v>43273</v>
      </c>
      <c r="I313" s="37">
        <v>829</v>
      </c>
    </row>
    <row r="314" spans="1:9" ht="15.6" x14ac:dyDescent="0.3">
      <c r="A314" s="997">
        <v>419772</v>
      </c>
      <c r="B314" s="997">
        <v>360924</v>
      </c>
      <c r="C314" s="37" t="s">
        <v>9</v>
      </c>
      <c r="D314" s="37" t="s">
        <v>33</v>
      </c>
      <c r="E314" s="388" t="s">
        <v>395</v>
      </c>
      <c r="F314" s="37">
        <v>3528</v>
      </c>
      <c r="G314" s="39">
        <v>43279</v>
      </c>
      <c r="H314" s="11">
        <v>43273</v>
      </c>
      <c r="I314" s="37">
        <v>3547</v>
      </c>
    </row>
    <row r="315" spans="1:9" ht="15.6" x14ac:dyDescent="0.3">
      <c r="A315" s="998">
        <v>419772</v>
      </c>
      <c r="B315" s="998">
        <v>360924</v>
      </c>
      <c r="C315" s="9" t="s">
        <v>9</v>
      </c>
      <c r="D315" s="9" t="s">
        <v>31</v>
      </c>
      <c r="E315" s="15" t="s">
        <v>396</v>
      </c>
      <c r="F315" s="9">
        <v>306</v>
      </c>
      <c r="G315" s="11">
        <v>43279</v>
      </c>
      <c r="H315" s="11">
        <v>43273</v>
      </c>
      <c r="I315" s="105">
        <v>315</v>
      </c>
    </row>
    <row r="316" spans="1:9" ht="15.6" x14ac:dyDescent="0.3">
      <c r="A316" s="998">
        <v>419772</v>
      </c>
      <c r="B316" s="998">
        <v>364361</v>
      </c>
      <c r="C316" s="9" t="s">
        <v>258</v>
      </c>
      <c r="D316" s="9" t="s">
        <v>13</v>
      </c>
      <c r="E316" s="15" t="s">
        <v>397</v>
      </c>
      <c r="F316" s="9">
        <v>144</v>
      </c>
      <c r="G316" s="11">
        <v>43279</v>
      </c>
      <c r="H316" s="11">
        <v>43273</v>
      </c>
      <c r="I316" s="105">
        <v>150</v>
      </c>
    </row>
    <row r="317" spans="1:9" ht="15.6" x14ac:dyDescent="0.3">
      <c r="A317" s="997">
        <v>419772</v>
      </c>
      <c r="B317" s="997">
        <v>364361</v>
      </c>
      <c r="C317" s="37" t="s">
        <v>258</v>
      </c>
      <c r="D317" s="37" t="s">
        <v>31</v>
      </c>
      <c r="E317" s="388" t="s">
        <v>400</v>
      </c>
      <c r="F317" s="37">
        <v>30</v>
      </c>
      <c r="G317" s="39">
        <v>43279</v>
      </c>
      <c r="H317" s="11">
        <v>43273</v>
      </c>
      <c r="I317" s="105">
        <v>31</v>
      </c>
    </row>
    <row r="318" spans="1:9" ht="15.6" x14ac:dyDescent="0.3">
      <c r="A318" s="997">
        <v>419772</v>
      </c>
      <c r="B318" s="997">
        <v>364361</v>
      </c>
      <c r="C318" s="37" t="s">
        <v>258</v>
      </c>
      <c r="D318" s="37" t="s">
        <v>27</v>
      </c>
      <c r="E318" s="388" t="s">
        <v>401</v>
      </c>
      <c r="F318" s="37">
        <v>83</v>
      </c>
      <c r="G318" s="39">
        <v>43279</v>
      </c>
      <c r="H318" s="11">
        <v>43273</v>
      </c>
      <c r="I318" s="9">
        <v>87</v>
      </c>
    </row>
    <row r="319" spans="1:9" ht="15.6" x14ac:dyDescent="0.3">
      <c r="A319" s="998">
        <v>419772</v>
      </c>
      <c r="B319" s="998">
        <v>364361</v>
      </c>
      <c r="C319" s="9" t="s">
        <v>258</v>
      </c>
      <c r="D319" s="9" t="s">
        <v>33</v>
      </c>
      <c r="E319" s="15" t="s">
        <v>402</v>
      </c>
      <c r="F319" s="9">
        <v>50</v>
      </c>
      <c r="G319" s="11">
        <v>43279</v>
      </c>
      <c r="H319" s="11">
        <v>43273</v>
      </c>
      <c r="I319" s="9">
        <v>52</v>
      </c>
    </row>
    <row r="320" spans="1:9" x14ac:dyDescent="0.3">
      <c r="A320" s="36">
        <v>446084</v>
      </c>
      <c r="B320" s="37">
        <v>361119</v>
      </c>
      <c r="C320" s="37" t="s">
        <v>9</v>
      </c>
      <c r="D320" s="37" t="s">
        <v>54</v>
      </c>
      <c r="E320" s="388" t="s">
        <v>200</v>
      </c>
      <c r="F320" s="46">
        <v>160</v>
      </c>
      <c r="G320" s="39">
        <v>43277</v>
      </c>
      <c r="H320" s="11">
        <v>43276</v>
      </c>
      <c r="I320" s="23">
        <v>160</v>
      </c>
    </row>
    <row r="321" spans="1:9" x14ac:dyDescent="0.3">
      <c r="A321" s="7">
        <v>446156</v>
      </c>
      <c r="B321" s="110">
        <v>360966</v>
      </c>
      <c r="C321" s="48" t="s">
        <v>9</v>
      </c>
      <c r="D321" s="48" t="s">
        <v>48</v>
      </c>
      <c r="E321" s="54" t="s">
        <v>280</v>
      </c>
      <c r="F321" s="48">
        <v>722</v>
      </c>
      <c r="G321" s="51">
        <v>43277</v>
      </c>
      <c r="H321" s="11">
        <v>43276</v>
      </c>
      <c r="I321" s="37">
        <v>722</v>
      </c>
    </row>
    <row r="322" spans="1:9" ht="28.8" x14ac:dyDescent="0.3">
      <c r="A322" s="480" t="s">
        <v>350</v>
      </c>
      <c r="B322" s="480">
        <v>360936</v>
      </c>
      <c r="C322" s="9" t="s">
        <v>9</v>
      </c>
      <c r="D322" s="9" t="s">
        <v>13</v>
      </c>
      <c r="E322" s="15" t="s">
        <v>355</v>
      </c>
      <c r="F322" s="9">
        <v>1428</v>
      </c>
      <c r="G322" s="11">
        <v>43282</v>
      </c>
      <c r="H322" s="11">
        <v>43277</v>
      </c>
      <c r="I322" s="105">
        <v>1428</v>
      </c>
    </row>
    <row r="323" spans="1:9" ht="28.8" x14ac:dyDescent="0.3">
      <c r="A323" s="480" t="s">
        <v>350</v>
      </c>
      <c r="B323" s="480">
        <v>360936</v>
      </c>
      <c r="C323" s="9" t="s">
        <v>9</v>
      </c>
      <c r="D323" s="9" t="s">
        <v>13</v>
      </c>
      <c r="E323" s="15" t="s">
        <v>356</v>
      </c>
      <c r="F323" s="9">
        <v>877</v>
      </c>
      <c r="G323" s="11">
        <v>43282</v>
      </c>
      <c r="H323" s="11">
        <v>43277</v>
      </c>
      <c r="I323" s="105">
        <v>877</v>
      </c>
    </row>
    <row r="324" spans="1:9" ht="28.8" x14ac:dyDescent="0.3">
      <c r="A324" s="386" t="s">
        <v>350</v>
      </c>
      <c r="B324" s="386">
        <v>360936</v>
      </c>
      <c r="C324" s="37" t="s">
        <v>9</v>
      </c>
      <c r="D324" s="37" t="s">
        <v>13</v>
      </c>
      <c r="E324" s="388" t="s">
        <v>361</v>
      </c>
      <c r="F324" s="37">
        <v>1203</v>
      </c>
      <c r="G324" s="39">
        <v>43282</v>
      </c>
      <c r="H324" s="11">
        <v>43277</v>
      </c>
      <c r="I324" s="37">
        <v>1054</v>
      </c>
    </row>
    <row r="325" spans="1:9" ht="28.8" x14ac:dyDescent="0.3">
      <c r="A325" s="386" t="s">
        <v>350</v>
      </c>
      <c r="B325" s="386">
        <v>360936</v>
      </c>
      <c r="C325" s="37" t="s">
        <v>9</v>
      </c>
      <c r="D325" s="37" t="s">
        <v>13</v>
      </c>
      <c r="E325" s="388" t="s">
        <v>362</v>
      </c>
      <c r="F325" s="37">
        <v>775</v>
      </c>
      <c r="G325" s="39">
        <v>43282</v>
      </c>
      <c r="H325" s="11">
        <v>43277</v>
      </c>
      <c r="I325" s="37">
        <v>745</v>
      </c>
    </row>
    <row r="326" spans="1:9" ht="28.8" x14ac:dyDescent="0.3">
      <c r="A326" s="480" t="s">
        <v>350</v>
      </c>
      <c r="B326" s="480">
        <v>364154</v>
      </c>
      <c r="C326" s="9" t="s">
        <v>258</v>
      </c>
      <c r="D326" s="9" t="s">
        <v>13</v>
      </c>
      <c r="E326" s="15" t="s">
        <v>381</v>
      </c>
      <c r="F326" s="9">
        <v>351</v>
      </c>
      <c r="G326" s="11">
        <v>43282</v>
      </c>
      <c r="H326" s="11">
        <v>43277</v>
      </c>
      <c r="I326" s="105">
        <v>341</v>
      </c>
    </row>
    <row r="327" spans="1:9" ht="28.8" x14ac:dyDescent="0.3">
      <c r="A327" s="386" t="s">
        <v>350</v>
      </c>
      <c r="B327" s="386">
        <v>364154</v>
      </c>
      <c r="C327" s="37" t="s">
        <v>258</v>
      </c>
      <c r="D327" s="37" t="s">
        <v>13</v>
      </c>
      <c r="E327" s="388" t="s">
        <v>382</v>
      </c>
      <c r="F327" s="37">
        <v>395</v>
      </c>
      <c r="G327" s="39">
        <v>43282</v>
      </c>
      <c r="H327" s="11">
        <v>43277</v>
      </c>
      <c r="I327" s="105">
        <v>393</v>
      </c>
    </row>
    <row r="328" spans="1:9" ht="15.6" x14ac:dyDescent="0.3">
      <c r="A328" s="130">
        <v>419772</v>
      </c>
      <c r="B328" s="130">
        <v>360924</v>
      </c>
      <c r="C328" s="42" t="s">
        <v>9</v>
      </c>
      <c r="D328" s="42" t="s">
        <v>13</v>
      </c>
      <c r="E328" s="83" t="s">
        <v>390</v>
      </c>
      <c r="F328" s="42">
        <v>1398</v>
      </c>
      <c r="G328" s="44">
        <v>43282</v>
      </c>
      <c r="H328" s="11">
        <v>43277</v>
      </c>
      <c r="I328" s="105">
        <v>1453</v>
      </c>
    </row>
    <row r="329" spans="1:9" ht="15.6" x14ac:dyDescent="0.3">
      <c r="A329" s="997">
        <v>419772</v>
      </c>
      <c r="B329" s="997">
        <v>364361</v>
      </c>
      <c r="C329" s="37" t="s">
        <v>258</v>
      </c>
      <c r="D329" s="37" t="s">
        <v>13</v>
      </c>
      <c r="E329" s="388" t="s">
        <v>398</v>
      </c>
      <c r="F329" s="37">
        <v>177</v>
      </c>
      <c r="G329" s="39">
        <v>43282</v>
      </c>
      <c r="H329" s="11">
        <v>43277</v>
      </c>
      <c r="I329" s="105">
        <v>185</v>
      </c>
    </row>
    <row r="330" spans="1:9" ht="15.6" x14ac:dyDescent="0.3">
      <c r="A330" s="964">
        <v>419772</v>
      </c>
      <c r="B330" s="964">
        <v>364361</v>
      </c>
      <c r="C330" s="959" t="s">
        <v>258</v>
      </c>
      <c r="D330" s="959" t="s">
        <v>13</v>
      </c>
      <c r="E330" s="967" t="s">
        <v>399</v>
      </c>
      <c r="F330" s="959">
        <v>197</v>
      </c>
      <c r="G330" s="962">
        <v>43282</v>
      </c>
      <c r="H330" s="11">
        <v>43277</v>
      </c>
      <c r="I330" s="105">
        <v>205</v>
      </c>
    </row>
    <row r="331" spans="1:9" ht="15.6" x14ac:dyDescent="0.3">
      <c r="A331" s="997">
        <v>446146</v>
      </c>
      <c r="B331" s="997">
        <v>360963</v>
      </c>
      <c r="C331" s="37" t="s">
        <v>9</v>
      </c>
      <c r="D331" s="37" t="s">
        <v>217</v>
      </c>
      <c r="E331" s="38">
        <v>1445097</v>
      </c>
      <c r="F331" s="37">
        <v>8</v>
      </c>
      <c r="G331" s="39">
        <v>43283</v>
      </c>
      <c r="H331" s="11">
        <v>43277</v>
      </c>
      <c r="I331" s="105">
        <v>8</v>
      </c>
    </row>
    <row r="332" spans="1:9" ht="15.6" x14ac:dyDescent="0.3">
      <c r="A332" s="997">
        <v>446146</v>
      </c>
      <c r="B332" s="997">
        <v>360963</v>
      </c>
      <c r="C332" s="37" t="s">
        <v>9</v>
      </c>
      <c r="D332" s="37" t="s">
        <v>19</v>
      </c>
      <c r="E332" s="38">
        <v>1445143</v>
      </c>
      <c r="F332" s="37">
        <v>18</v>
      </c>
      <c r="G332" s="39">
        <v>43284</v>
      </c>
      <c r="H332" s="11">
        <v>43277</v>
      </c>
      <c r="I332" s="105">
        <v>18</v>
      </c>
    </row>
    <row r="333" spans="1:9" x14ac:dyDescent="0.3">
      <c r="A333" s="7">
        <v>446156</v>
      </c>
      <c r="B333" s="48">
        <v>360883</v>
      </c>
      <c r="C333" s="48" t="s">
        <v>9</v>
      </c>
      <c r="D333" s="9" t="s">
        <v>19</v>
      </c>
      <c r="E333" s="15">
        <v>1445120</v>
      </c>
      <c r="F333" s="9">
        <v>1024</v>
      </c>
      <c r="G333" s="11">
        <v>43241</v>
      </c>
      <c r="H333" s="11">
        <v>43279</v>
      </c>
      <c r="I333" s="105">
        <v>869</v>
      </c>
    </row>
    <row r="334" spans="1:9" x14ac:dyDescent="0.3">
      <c r="A334" s="33">
        <v>446084</v>
      </c>
      <c r="B334" s="42">
        <v>361119</v>
      </c>
      <c r="C334" s="42" t="s">
        <v>9</v>
      </c>
      <c r="D334" s="9" t="s">
        <v>33</v>
      </c>
      <c r="E334" s="15" t="s">
        <v>209</v>
      </c>
      <c r="F334" s="62">
        <v>3549</v>
      </c>
      <c r="G334" s="11">
        <v>43244</v>
      </c>
      <c r="H334" s="11">
        <v>43280</v>
      </c>
      <c r="I334" s="105">
        <v>3494</v>
      </c>
    </row>
    <row r="335" spans="1:9" x14ac:dyDescent="0.3">
      <c r="A335" s="36">
        <v>446156</v>
      </c>
      <c r="B335" s="37">
        <v>360883</v>
      </c>
      <c r="C335" s="37" t="s">
        <v>9</v>
      </c>
      <c r="D335" s="37" t="s">
        <v>13</v>
      </c>
      <c r="E335" s="388" t="s">
        <v>250</v>
      </c>
      <c r="F335" s="37">
        <v>87</v>
      </c>
      <c r="G335" s="39">
        <v>43286</v>
      </c>
      <c r="H335" s="11">
        <v>43280</v>
      </c>
      <c r="I335" s="105">
        <v>79</v>
      </c>
    </row>
    <row r="336" spans="1:9" x14ac:dyDescent="0.3">
      <c r="A336" s="36">
        <v>446156</v>
      </c>
      <c r="B336" s="37">
        <v>360883</v>
      </c>
      <c r="C336" s="37" t="s">
        <v>9</v>
      </c>
      <c r="D336" s="37" t="s">
        <v>33</v>
      </c>
      <c r="E336" s="388" t="s">
        <v>254</v>
      </c>
      <c r="F336" s="37">
        <v>749</v>
      </c>
      <c r="G336" s="39">
        <v>43286</v>
      </c>
      <c r="H336" s="11">
        <v>43280</v>
      </c>
      <c r="I336" s="105">
        <v>674</v>
      </c>
    </row>
    <row r="337" spans="1:9" x14ac:dyDescent="0.3">
      <c r="A337" s="7">
        <v>446156</v>
      </c>
      <c r="B337" s="48">
        <v>360883</v>
      </c>
      <c r="C337" s="48" t="s">
        <v>9</v>
      </c>
      <c r="D337" s="9" t="s">
        <v>31</v>
      </c>
      <c r="E337" s="15" t="s">
        <v>255</v>
      </c>
      <c r="F337" s="9">
        <v>1058</v>
      </c>
      <c r="G337" s="11">
        <v>43281</v>
      </c>
      <c r="H337" s="11">
        <v>43280</v>
      </c>
      <c r="I337" s="105">
        <v>897</v>
      </c>
    </row>
    <row r="338" spans="1:9" x14ac:dyDescent="0.3">
      <c r="A338" s="36">
        <v>419754</v>
      </c>
      <c r="B338" s="36">
        <v>360929</v>
      </c>
      <c r="C338" s="37" t="s">
        <v>9</v>
      </c>
      <c r="D338" s="9" t="s">
        <v>13</v>
      </c>
      <c r="E338" s="10" t="s">
        <v>338</v>
      </c>
      <c r="F338" s="62">
        <v>801</v>
      </c>
      <c r="G338" s="11">
        <v>43286</v>
      </c>
      <c r="H338" s="11">
        <v>43280</v>
      </c>
      <c r="I338" s="105">
        <v>801</v>
      </c>
    </row>
    <row r="339" spans="1:9" x14ac:dyDescent="0.3">
      <c r="A339" s="36">
        <v>419754</v>
      </c>
      <c r="B339" s="36">
        <v>360929</v>
      </c>
      <c r="C339" s="37" t="s">
        <v>9</v>
      </c>
      <c r="D339" s="9" t="s">
        <v>27</v>
      </c>
      <c r="E339" s="10" t="s">
        <v>341</v>
      </c>
      <c r="F339" s="62">
        <v>224</v>
      </c>
      <c r="G339" s="11">
        <v>43286</v>
      </c>
      <c r="H339" s="11">
        <v>43280</v>
      </c>
      <c r="I339" s="105">
        <v>224</v>
      </c>
    </row>
    <row r="340" spans="1:9" x14ac:dyDescent="0.3">
      <c r="A340" s="36">
        <v>419754</v>
      </c>
      <c r="B340" s="36">
        <v>360929</v>
      </c>
      <c r="C340" s="37" t="s">
        <v>9</v>
      </c>
      <c r="D340" s="9" t="s">
        <v>31</v>
      </c>
      <c r="E340" s="10" t="s">
        <v>342</v>
      </c>
      <c r="F340" s="62">
        <v>99</v>
      </c>
      <c r="G340" s="11">
        <v>43286</v>
      </c>
      <c r="H340" s="11">
        <v>43280</v>
      </c>
      <c r="I340" s="105">
        <v>99</v>
      </c>
    </row>
    <row r="341" spans="1:9" x14ac:dyDescent="0.3">
      <c r="A341" s="33">
        <v>419754</v>
      </c>
      <c r="B341" s="33">
        <v>360929</v>
      </c>
      <c r="C341" s="42" t="s">
        <v>9</v>
      </c>
      <c r="D341" s="42" t="s">
        <v>33</v>
      </c>
      <c r="E341" s="43" t="s">
        <v>343</v>
      </c>
      <c r="F341" s="107">
        <v>964</v>
      </c>
      <c r="G341" s="44">
        <v>43286</v>
      </c>
      <c r="H341" s="11">
        <v>43280</v>
      </c>
      <c r="I341" s="105">
        <v>964</v>
      </c>
    </row>
    <row r="342" spans="1:9" x14ac:dyDescent="0.3">
      <c r="A342" s="36">
        <v>419754</v>
      </c>
      <c r="B342" s="36">
        <v>364395</v>
      </c>
      <c r="C342" s="37" t="s">
        <v>258</v>
      </c>
      <c r="D342" s="37" t="s">
        <v>31</v>
      </c>
      <c r="E342" s="38" t="s">
        <v>344</v>
      </c>
      <c r="F342" s="37">
        <v>30</v>
      </c>
      <c r="G342" s="39">
        <v>43286</v>
      </c>
      <c r="H342" s="11">
        <v>43280</v>
      </c>
      <c r="I342" s="105">
        <v>30</v>
      </c>
    </row>
    <row r="343" spans="1:9" x14ac:dyDescent="0.3">
      <c r="A343" s="36">
        <v>419754</v>
      </c>
      <c r="B343" s="36">
        <v>364395</v>
      </c>
      <c r="C343" s="37" t="s">
        <v>258</v>
      </c>
      <c r="D343" s="37" t="s">
        <v>27</v>
      </c>
      <c r="E343" s="38" t="s">
        <v>345</v>
      </c>
      <c r="F343" s="37">
        <v>43</v>
      </c>
      <c r="G343" s="39">
        <v>43286</v>
      </c>
      <c r="H343" s="11">
        <v>43280</v>
      </c>
      <c r="I343" s="105">
        <v>43</v>
      </c>
    </row>
    <row r="344" spans="1:9" x14ac:dyDescent="0.3">
      <c r="A344" s="7">
        <v>419754</v>
      </c>
      <c r="B344" s="7">
        <v>364395</v>
      </c>
      <c r="C344" s="48" t="s">
        <v>258</v>
      </c>
      <c r="D344" s="9" t="s">
        <v>13</v>
      </c>
      <c r="E344" s="10" t="s">
        <v>346</v>
      </c>
      <c r="F344" s="9">
        <f>188-125</f>
        <v>63</v>
      </c>
      <c r="G344" s="11">
        <v>43286</v>
      </c>
      <c r="H344" s="11">
        <v>43280</v>
      </c>
      <c r="I344" s="105">
        <v>64</v>
      </c>
    </row>
    <row r="345" spans="1:9" x14ac:dyDescent="0.3">
      <c r="A345" s="33">
        <v>419754</v>
      </c>
      <c r="B345" s="33">
        <v>364395</v>
      </c>
      <c r="C345" s="42" t="s">
        <v>258</v>
      </c>
      <c r="D345" s="9" t="s">
        <v>33</v>
      </c>
      <c r="E345" s="10" t="s">
        <v>349</v>
      </c>
      <c r="F345" s="9">
        <v>50</v>
      </c>
      <c r="G345" s="11">
        <v>43286</v>
      </c>
      <c r="H345" s="11">
        <v>43280</v>
      </c>
      <c r="I345" s="105">
        <v>51</v>
      </c>
    </row>
    <row r="346" spans="1:9" ht="15.6" x14ac:dyDescent="0.3">
      <c r="A346" s="997">
        <v>446146</v>
      </c>
      <c r="B346" s="997">
        <v>360963</v>
      </c>
      <c r="C346" s="37" t="s">
        <v>9</v>
      </c>
      <c r="D346" s="37" t="s">
        <v>31</v>
      </c>
      <c r="E346" s="38" t="s">
        <v>407</v>
      </c>
      <c r="F346" s="37">
        <v>92</v>
      </c>
      <c r="G346" s="39">
        <v>43286</v>
      </c>
      <c r="H346" s="11">
        <v>43280</v>
      </c>
      <c r="I346" s="105">
        <v>91</v>
      </c>
    </row>
    <row r="347" spans="1:9" ht="15.6" x14ac:dyDescent="0.3">
      <c r="A347" s="997">
        <v>446146</v>
      </c>
      <c r="B347" s="997">
        <v>360963</v>
      </c>
      <c r="C347" s="37" t="s">
        <v>9</v>
      </c>
      <c r="D347" s="37" t="s">
        <v>27</v>
      </c>
      <c r="E347" s="38" t="s">
        <v>409</v>
      </c>
      <c r="F347" s="37">
        <v>483</v>
      </c>
      <c r="G347" s="39">
        <v>43286</v>
      </c>
      <c r="H347" s="11">
        <v>43280</v>
      </c>
      <c r="I347" s="105">
        <v>478</v>
      </c>
    </row>
    <row r="348" spans="1:9" ht="15.6" x14ac:dyDescent="0.3">
      <c r="A348" s="129">
        <v>446146</v>
      </c>
      <c r="B348" s="129">
        <v>361079</v>
      </c>
      <c r="C348" s="48" t="s">
        <v>9</v>
      </c>
      <c r="D348" s="48" t="s">
        <v>13</v>
      </c>
      <c r="E348" s="15" t="s">
        <v>415</v>
      </c>
      <c r="F348" s="48">
        <v>1256</v>
      </c>
      <c r="G348" s="11">
        <v>43286</v>
      </c>
      <c r="H348" s="11">
        <v>43280</v>
      </c>
      <c r="I348" s="105">
        <v>1314</v>
      </c>
    </row>
    <row r="349" spans="1:9" ht="15.6" x14ac:dyDescent="0.3">
      <c r="A349" s="997">
        <v>446146</v>
      </c>
      <c r="B349" s="997">
        <v>361079</v>
      </c>
      <c r="C349" s="37" t="s">
        <v>9</v>
      </c>
      <c r="D349" s="37" t="s">
        <v>33</v>
      </c>
      <c r="E349" s="388" t="s">
        <v>418</v>
      </c>
      <c r="F349" s="37">
        <v>1029</v>
      </c>
      <c r="G349" s="39">
        <v>43286</v>
      </c>
      <c r="H349" s="11">
        <v>43280</v>
      </c>
      <c r="I349" s="105">
        <v>1079</v>
      </c>
    </row>
    <row r="350" spans="1:9" ht="15.6" x14ac:dyDescent="0.3">
      <c r="A350" s="997">
        <v>446146</v>
      </c>
      <c r="B350" s="997">
        <v>361079</v>
      </c>
      <c r="C350" s="37" t="s">
        <v>9</v>
      </c>
      <c r="D350" s="37" t="s">
        <v>27</v>
      </c>
      <c r="E350" s="388" t="s">
        <v>419</v>
      </c>
      <c r="F350" s="37">
        <v>369</v>
      </c>
      <c r="G350" s="39">
        <v>43286</v>
      </c>
      <c r="H350" s="11">
        <v>43280</v>
      </c>
      <c r="I350" s="105">
        <v>386</v>
      </c>
    </row>
    <row r="351" spans="1:9" ht="15.6" x14ac:dyDescent="0.3">
      <c r="A351" s="997">
        <v>446146</v>
      </c>
      <c r="B351" s="997">
        <v>361079</v>
      </c>
      <c r="C351" s="37" t="s">
        <v>9</v>
      </c>
      <c r="D351" s="37" t="s">
        <v>31</v>
      </c>
      <c r="E351" s="388" t="s">
        <v>420</v>
      </c>
      <c r="F351" s="37">
        <v>90</v>
      </c>
      <c r="G351" s="39">
        <v>43286</v>
      </c>
      <c r="H351" s="11">
        <v>43280</v>
      </c>
      <c r="I351" s="105">
        <v>92</v>
      </c>
    </row>
    <row r="352" spans="1:9" ht="15.6" x14ac:dyDescent="0.3">
      <c r="A352" s="997">
        <v>446146</v>
      </c>
      <c r="B352" s="997">
        <v>364478</v>
      </c>
      <c r="C352" s="37" t="s">
        <v>258</v>
      </c>
      <c r="D352" s="9" t="s">
        <v>13</v>
      </c>
      <c r="E352" s="15" t="s">
        <v>422</v>
      </c>
      <c r="F352" s="9">
        <v>59</v>
      </c>
      <c r="G352" s="11">
        <v>43286</v>
      </c>
      <c r="H352" s="11">
        <v>43280</v>
      </c>
      <c r="I352" s="105">
        <v>62</v>
      </c>
    </row>
    <row r="353" spans="1:9" ht="15.6" x14ac:dyDescent="0.3">
      <c r="A353" s="997">
        <v>446146</v>
      </c>
      <c r="B353" s="997">
        <v>364478</v>
      </c>
      <c r="C353" s="37" t="s">
        <v>258</v>
      </c>
      <c r="D353" s="9" t="s">
        <v>27</v>
      </c>
      <c r="E353" s="15" t="s">
        <v>425</v>
      </c>
      <c r="F353" s="9">
        <v>52</v>
      </c>
      <c r="G353" s="11">
        <v>43286</v>
      </c>
      <c r="H353" s="11">
        <v>43280</v>
      </c>
      <c r="I353" s="105">
        <v>53</v>
      </c>
    </row>
    <row r="354" spans="1:9" ht="15.6" x14ac:dyDescent="0.3">
      <c r="A354" s="997">
        <v>446146</v>
      </c>
      <c r="B354" s="997">
        <v>364478</v>
      </c>
      <c r="C354" s="37" t="s">
        <v>258</v>
      </c>
      <c r="D354" s="9" t="s">
        <v>33</v>
      </c>
      <c r="E354" s="15" t="s">
        <v>426</v>
      </c>
      <c r="F354" s="9">
        <v>50</v>
      </c>
      <c r="G354" s="11">
        <v>43286</v>
      </c>
      <c r="H354" s="11">
        <v>43280</v>
      </c>
      <c r="I354" s="105">
        <v>52</v>
      </c>
    </row>
    <row r="355" spans="1:9" ht="15.6" x14ac:dyDescent="0.3">
      <c r="A355" s="997">
        <v>446146</v>
      </c>
      <c r="B355" s="997">
        <v>364478</v>
      </c>
      <c r="C355" s="37" t="s">
        <v>258</v>
      </c>
      <c r="D355" s="9" t="s">
        <v>31</v>
      </c>
      <c r="E355" s="15" t="s">
        <v>427</v>
      </c>
      <c r="F355" s="9">
        <v>30</v>
      </c>
      <c r="G355" s="11">
        <v>43286</v>
      </c>
      <c r="H355" s="11">
        <v>43280</v>
      </c>
      <c r="I355" s="105">
        <v>30</v>
      </c>
    </row>
    <row r="356" spans="1:9" x14ac:dyDescent="0.3">
      <c r="A356" s="36">
        <v>446156</v>
      </c>
      <c r="B356" s="37">
        <v>360883</v>
      </c>
      <c r="C356" s="37" t="s">
        <v>9</v>
      </c>
      <c r="D356" s="9" t="s">
        <v>10</v>
      </c>
      <c r="E356" s="10">
        <v>1454213</v>
      </c>
      <c r="F356" s="9">
        <v>70</v>
      </c>
      <c r="G356" s="11">
        <v>43283</v>
      </c>
      <c r="H356" s="11">
        <v>43285</v>
      </c>
      <c r="I356" s="9">
        <v>70</v>
      </c>
    </row>
    <row r="357" spans="1:9" x14ac:dyDescent="0.3">
      <c r="A357" s="36">
        <v>446156</v>
      </c>
      <c r="B357" s="37">
        <v>360883</v>
      </c>
      <c r="C357" s="37" t="s">
        <v>9</v>
      </c>
      <c r="D357" s="9" t="s">
        <v>13</v>
      </c>
      <c r="E357" s="15" t="s">
        <v>251</v>
      </c>
      <c r="F357" s="9">
        <v>108</v>
      </c>
      <c r="G357" s="11">
        <v>43286</v>
      </c>
      <c r="H357" s="11">
        <v>43285</v>
      </c>
      <c r="I357" s="9">
        <v>97</v>
      </c>
    </row>
    <row r="358" spans="1:9" x14ac:dyDescent="0.3">
      <c r="A358" s="36">
        <v>446156</v>
      </c>
      <c r="B358" s="37">
        <v>360883</v>
      </c>
      <c r="C358" s="37" t="s">
        <v>9</v>
      </c>
      <c r="D358" s="9" t="s">
        <v>13</v>
      </c>
      <c r="E358" s="15" t="s">
        <v>252</v>
      </c>
      <c r="F358" s="9">
        <v>91</v>
      </c>
      <c r="G358" s="11">
        <v>43288</v>
      </c>
      <c r="H358" s="11">
        <v>43285</v>
      </c>
      <c r="I358" s="9">
        <v>82</v>
      </c>
    </row>
    <row r="359" spans="1:9" x14ac:dyDescent="0.3">
      <c r="A359" s="36">
        <v>419754</v>
      </c>
      <c r="B359" s="36">
        <v>360929</v>
      </c>
      <c r="C359" s="37" t="s">
        <v>9</v>
      </c>
      <c r="D359" s="9" t="s">
        <v>13</v>
      </c>
      <c r="E359" s="10" t="s">
        <v>339</v>
      </c>
      <c r="F359" s="62">
        <v>795</v>
      </c>
      <c r="G359" s="11">
        <v>43289</v>
      </c>
      <c r="H359" s="11">
        <v>43285</v>
      </c>
      <c r="I359" s="9">
        <v>765</v>
      </c>
    </row>
    <row r="360" spans="1:9" x14ac:dyDescent="0.3">
      <c r="A360" s="36">
        <v>419754</v>
      </c>
      <c r="B360" s="36">
        <v>360929</v>
      </c>
      <c r="C360" s="37" t="s">
        <v>9</v>
      </c>
      <c r="D360" s="9" t="s">
        <v>13</v>
      </c>
      <c r="E360" s="10" t="s">
        <v>340</v>
      </c>
      <c r="F360" s="62">
        <v>580</v>
      </c>
      <c r="G360" s="11">
        <v>43289</v>
      </c>
      <c r="H360" s="11">
        <v>43285</v>
      </c>
      <c r="I360" s="9">
        <v>571</v>
      </c>
    </row>
    <row r="361" spans="1:9" x14ac:dyDescent="0.3">
      <c r="A361" s="36">
        <v>419754</v>
      </c>
      <c r="B361" s="36">
        <v>364395</v>
      </c>
      <c r="C361" s="37" t="s">
        <v>258</v>
      </c>
      <c r="D361" s="9" t="s">
        <v>10</v>
      </c>
      <c r="E361" s="10">
        <v>1455804</v>
      </c>
      <c r="F361" s="62">
        <v>15</v>
      </c>
      <c r="G361" s="11">
        <v>43289</v>
      </c>
      <c r="H361" s="11">
        <v>43285</v>
      </c>
      <c r="I361" s="9">
        <v>15</v>
      </c>
    </row>
    <row r="362" spans="1:9" x14ac:dyDescent="0.3">
      <c r="A362" s="36">
        <v>419754</v>
      </c>
      <c r="B362" s="36">
        <v>364395</v>
      </c>
      <c r="C362" s="37" t="s">
        <v>258</v>
      </c>
      <c r="D362" s="9" t="s">
        <v>13</v>
      </c>
      <c r="E362" s="10" t="s">
        <v>347</v>
      </c>
      <c r="F362" s="9">
        <v>45</v>
      </c>
      <c r="G362" s="11">
        <v>43289</v>
      </c>
      <c r="H362" s="11">
        <v>43285</v>
      </c>
      <c r="I362" s="9">
        <v>45</v>
      </c>
    </row>
    <row r="363" spans="1:9" x14ac:dyDescent="0.3">
      <c r="A363" s="36">
        <v>419754</v>
      </c>
      <c r="B363" s="36">
        <v>364395</v>
      </c>
      <c r="C363" s="37" t="s">
        <v>258</v>
      </c>
      <c r="D363" s="9" t="s">
        <v>13</v>
      </c>
      <c r="E363" s="10" t="s">
        <v>348</v>
      </c>
      <c r="F363" s="9">
        <v>80</v>
      </c>
      <c r="G363" s="11">
        <v>43289</v>
      </c>
      <c r="H363" s="11">
        <v>43285</v>
      </c>
      <c r="I363" s="9">
        <v>80</v>
      </c>
    </row>
    <row r="364" spans="1:9" ht="28.8" x14ac:dyDescent="0.3">
      <c r="A364" s="386" t="s">
        <v>350</v>
      </c>
      <c r="B364" s="386">
        <v>360936</v>
      </c>
      <c r="C364" s="37" t="s">
        <v>9</v>
      </c>
      <c r="D364" s="9" t="s">
        <v>48</v>
      </c>
      <c r="E364" s="15" t="s">
        <v>351</v>
      </c>
      <c r="F364" s="62">
        <v>108</v>
      </c>
      <c r="G364" s="11">
        <v>43283</v>
      </c>
      <c r="H364" s="11">
        <v>43285</v>
      </c>
      <c r="I364" s="9">
        <v>108</v>
      </c>
    </row>
    <row r="365" spans="1:9" ht="28.8" x14ac:dyDescent="0.3">
      <c r="A365" s="386" t="s">
        <v>350</v>
      </c>
      <c r="B365" s="386">
        <v>360936</v>
      </c>
      <c r="C365" s="37" t="s">
        <v>9</v>
      </c>
      <c r="D365" s="9" t="s">
        <v>10</v>
      </c>
      <c r="E365" s="10">
        <v>1455359</v>
      </c>
      <c r="F365" s="9">
        <v>125</v>
      </c>
      <c r="G365" s="11">
        <v>43282</v>
      </c>
      <c r="H365" s="11">
        <v>43285</v>
      </c>
      <c r="I365" s="9">
        <v>125</v>
      </c>
    </row>
    <row r="366" spans="1:9" ht="15.6" x14ac:dyDescent="0.3">
      <c r="A366" s="130">
        <v>419772</v>
      </c>
      <c r="B366" s="130">
        <v>360924</v>
      </c>
      <c r="C366" s="42" t="s">
        <v>9</v>
      </c>
      <c r="D366" s="42" t="s">
        <v>48</v>
      </c>
      <c r="E366" s="83" t="s">
        <v>387</v>
      </c>
      <c r="F366" s="42">
        <v>8</v>
      </c>
      <c r="G366" s="44">
        <v>43283</v>
      </c>
      <c r="H366" s="11">
        <v>43285</v>
      </c>
      <c r="I366" s="105">
        <v>8</v>
      </c>
    </row>
    <row r="367" spans="1:9" ht="15.6" x14ac:dyDescent="0.3">
      <c r="A367" s="997">
        <v>419772</v>
      </c>
      <c r="B367" s="997">
        <v>360924</v>
      </c>
      <c r="C367" s="37" t="s">
        <v>9</v>
      </c>
      <c r="D367" s="37" t="s">
        <v>10</v>
      </c>
      <c r="E367" s="38">
        <v>1455364</v>
      </c>
      <c r="F367" s="37">
        <v>100</v>
      </c>
      <c r="G367" s="39">
        <v>43282</v>
      </c>
      <c r="H367" s="11">
        <v>43285</v>
      </c>
      <c r="I367" s="9">
        <v>100</v>
      </c>
    </row>
    <row r="368" spans="1:9" ht="15.6" x14ac:dyDescent="0.3">
      <c r="A368" s="129">
        <v>446146</v>
      </c>
      <c r="B368" s="129">
        <v>360963</v>
      </c>
      <c r="C368" s="48" t="s">
        <v>9</v>
      </c>
      <c r="D368" s="48" t="s">
        <v>48</v>
      </c>
      <c r="E368" s="54" t="s">
        <v>403</v>
      </c>
      <c r="F368" s="48">
        <v>8</v>
      </c>
      <c r="G368" s="51">
        <v>43283</v>
      </c>
      <c r="H368" s="11">
        <v>43285</v>
      </c>
      <c r="I368" s="9">
        <v>8</v>
      </c>
    </row>
    <row r="369" spans="1:9" ht="15.6" x14ac:dyDescent="0.3">
      <c r="A369" s="130">
        <v>446146</v>
      </c>
      <c r="B369" s="130">
        <v>360963</v>
      </c>
      <c r="C369" s="42" t="s">
        <v>9</v>
      </c>
      <c r="D369" s="42" t="s">
        <v>13</v>
      </c>
      <c r="E369" s="43" t="s">
        <v>405</v>
      </c>
      <c r="F369" s="116">
        <v>1686</v>
      </c>
      <c r="G369" s="44">
        <v>43289</v>
      </c>
      <c r="H369" s="11">
        <v>43285</v>
      </c>
      <c r="I369" s="9">
        <v>1670</v>
      </c>
    </row>
    <row r="370" spans="1:9" ht="15.6" x14ac:dyDescent="0.3">
      <c r="A370" s="997">
        <v>446146</v>
      </c>
      <c r="B370" s="997">
        <v>360963</v>
      </c>
      <c r="C370" s="37" t="s">
        <v>9</v>
      </c>
      <c r="D370" s="37" t="s">
        <v>13</v>
      </c>
      <c r="E370" s="38" t="s">
        <v>406</v>
      </c>
      <c r="F370" s="464">
        <v>1023</v>
      </c>
      <c r="G370" s="39">
        <v>43289</v>
      </c>
      <c r="H370" s="11">
        <v>43285</v>
      </c>
      <c r="I370" s="9">
        <v>1014</v>
      </c>
    </row>
    <row r="371" spans="1:9" ht="15.6" x14ac:dyDescent="0.3">
      <c r="A371" s="997">
        <v>446146</v>
      </c>
      <c r="B371" s="997">
        <v>361079</v>
      </c>
      <c r="C371" s="37" t="s">
        <v>9</v>
      </c>
      <c r="D371" s="37" t="s">
        <v>13</v>
      </c>
      <c r="E371" s="388" t="s">
        <v>416</v>
      </c>
      <c r="F371" s="37">
        <v>1439</v>
      </c>
      <c r="G371" s="39">
        <v>43289</v>
      </c>
      <c r="H371" s="11">
        <v>43285</v>
      </c>
      <c r="I371" s="9">
        <v>1506</v>
      </c>
    </row>
    <row r="372" spans="1:9" ht="15.6" x14ac:dyDescent="0.3">
      <c r="A372" s="997">
        <v>446146</v>
      </c>
      <c r="B372" s="997">
        <v>361079</v>
      </c>
      <c r="C372" s="37" t="s">
        <v>9</v>
      </c>
      <c r="D372" s="37" t="s">
        <v>13</v>
      </c>
      <c r="E372" s="388" t="s">
        <v>417</v>
      </c>
      <c r="F372" s="37">
        <v>858</v>
      </c>
      <c r="G372" s="39">
        <v>43289</v>
      </c>
      <c r="H372" s="11">
        <v>43285</v>
      </c>
      <c r="I372" s="9">
        <v>897</v>
      </c>
    </row>
    <row r="373" spans="1:9" ht="15.6" x14ac:dyDescent="0.3">
      <c r="A373" s="997">
        <v>446146</v>
      </c>
      <c r="B373" s="997">
        <v>364478</v>
      </c>
      <c r="C373" s="37" t="s">
        <v>258</v>
      </c>
      <c r="D373" s="37" t="s">
        <v>13</v>
      </c>
      <c r="E373" s="388" t="s">
        <v>423</v>
      </c>
      <c r="F373" s="37">
        <v>45</v>
      </c>
      <c r="G373" s="39">
        <v>43289</v>
      </c>
      <c r="H373" s="11">
        <v>43285</v>
      </c>
      <c r="I373" s="9">
        <v>45</v>
      </c>
    </row>
    <row r="374" spans="1:9" ht="15.6" x14ac:dyDescent="0.3">
      <c r="A374" s="997">
        <v>446146</v>
      </c>
      <c r="B374" s="997">
        <v>364478</v>
      </c>
      <c r="C374" s="37" t="s">
        <v>258</v>
      </c>
      <c r="D374" s="37" t="s">
        <v>13</v>
      </c>
      <c r="E374" s="388" t="s">
        <v>424</v>
      </c>
      <c r="F374" s="37">
        <v>78</v>
      </c>
      <c r="G374" s="39">
        <v>43289</v>
      </c>
      <c r="H374" s="11">
        <v>43285</v>
      </c>
      <c r="I374" s="9">
        <v>82</v>
      </c>
    </row>
    <row r="375" spans="1:9" x14ac:dyDescent="0.3">
      <c r="A375" s="36">
        <v>446156</v>
      </c>
      <c r="B375" s="37">
        <v>360883</v>
      </c>
      <c r="C375" s="37" t="s">
        <v>9</v>
      </c>
      <c r="D375" s="37" t="s">
        <v>31</v>
      </c>
      <c r="E375" s="388" t="s">
        <v>256</v>
      </c>
      <c r="F375" s="37">
        <v>628</v>
      </c>
      <c r="G375" s="39">
        <v>43288</v>
      </c>
      <c r="H375" s="11">
        <v>43287</v>
      </c>
      <c r="I375" s="9">
        <v>542</v>
      </c>
    </row>
    <row r="376" spans="1:9" x14ac:dyDescent="0.3">
      <c r="A376" s="36">
        <v>446156</v>
      </c>
      <c r="B376" s="37">
        <v>360883</v>
      </c>
      <c r="C376" s="37" t="s">
        <v>9</v>
      </c>
      <c r="D376" s="37" t="s">
        <v>27</v>
      </c>
      <c r="E376" s="388" t="s">
        <v>257</v>
      </c>
      <c r="F376" s="37">
        <v>62</v>
      </c>
      <c r="G376" s="39">
        <v>43288</v>
      </c>
      <c r="H376" s="11">
        <v>43288</v>
      </c>
      <c r="I376" s="9">
        <v>62</v>
      </c>
    </row>
    <row r="377" spans="1:9" ht="15.6" x14ac:dyDescent="0.3">
      <c r="A377" s="997">
        <v>446146</v>
      </c>
      <c r="B377" s="997">
        <v>364475</v>
      </c>
      <c r="C377" s="37" t="s">
        <v>16</v>
      </c>
      <c r="D377" s="37" t="s">
        <v>33</v>
      </c>
      <c r="E377" s="38" t="s">
        <v>412</v>
      </c>
      <c r="F377" s="37">
        <v>139</v>
      </c>
      <c r="G377" s="39">
        <v>43286</v>
      </c>
      <c r="H377" s="11">
        <v>43288</v>
      </c>
      <c r="I377" s="9">
        <v>139</v>
      </c>
    </row>
    <row r="378" spans="1:9" ht="15.6" x14ac:dyDescent="0.3">
      <c r="A378" s="997">
        <v>446146</v>
      </c>
      <c r="B378" s="997">
        <v>364475</v>
      </c>
      <c r="C378" s="37" t="s">
        <v>16</v>
      </c>
      <c r="D378" s="37" t="s">
        <v>27</v>
      </c>
      <c r="E378" s="38" t="s">
        <v>413</v>
      </c>
      <c r="F378" s="37">
        <v>30</v>
      </c>
      <c r="G378" s="39">
        <v>43286</v>
      </c>
      <c r="H378" s="11">
        <v>43288</v>
      </c>
      <c r="I378" s="9">
        <v>31</v>
      </c>
    </row>
    <row r="379" spans="1:9" x14ac:dyDescent="0.3">
      <c r="A379" s="374">
        <v>446156</v>
      </c>
      <c r="B379" s="56">
        <v>360883</v>
      </c>
      <c r="C379" s="56" t="s">
        <v>9</v>
      </c>
      <c r="D379" s="56" t="s">
        <v>10</v>
      </c>
      <c r="E379" s="376">
        <v>1454214</v>
      </c>
      <c r="F379" s="56">
        <v>40</v>
      </c>
      <c r="G379" s="401">
        <v>43290</v>
      </c>
      <c r="H379" s="27">
        <v>43291</v>
      </c>
      <c r="I379" s="9">
        <v>40</v>
      </c>
    </row>
    <row r="380" spans="1:9" x14ac:dyDescent="0.3">
      <c r="A380" s="374">
        <v>419754</v>
      </c>
      <c r="B380" s="374">
        <v>360929</v>
      </c>
      <c r="C380" s="56" t="s">
        <v>9</v>
      </c>
      <c r="D380" s="56" t="s">
        <v>10</v>
      </c>
      <c r="E380" s="376">
        <v>1455805</v>
      </c>
      <c r="F380" s="375">
        <v>50</v>
      </c>
      <c r="G380" s="401">
        <v>43289</v>
      </c>
      <c r="H380" s="27">
        <v>43291</v>
      </c>
      <c r="I380" s="9">
        <v>50</v>
      </c>
    </row>
    <row r="381" spans="1:9" ht="15.6" x14ac:dyDescent="0.3">
      <c r="A381" s="999">
        <v>446146</v>
      </c>
      <c r="B381" s="999">
        <v>360963</v>
      </c>
      <c r="C381" s="56" t="s">
        <v>9</v>
      </c>
      <c r="D381" s="56" t="s">
        <v>10</v>
      </c>
      <c r="E381" s="376">
        <v>1455363</v>
      </c>
      <c r="F381" s="56">
        <v>30</v>
      </c>
      <c r="G381" s="401">
        <v>43290</v>
      </c>
      <c r="H381" s="27">
        <v>43291</v>
      </c>
      <c r="I381" s="9">
        <v>30</v>
      </c>
    </row>
    <row r="382" spans="1:9" ht="15.6" x14ac:dyDescent="0.3">
      <c r="A382" s="999">
        <v>446146</v>
      </c>
      <c r="B382" s="999">
        <v>361079</v>
      </c>
      <c r="C382" s="56" t="s">
        <v>9</v>
      </c>
      <c r="D382" s="56" t="s">
        <v>10</v>
      </c>
      <c r="E382" s="382">
        <v>1455362</v>
      </c>
      <c r="F382" s="56">
        <v>30</v>
      </c>
      <c r="G382" s="401">
        <v>43290</v>
      </c>
      <c r="H382" s="27">
        <v>43291</v>
      </c>
      <c r="I382" s="9">
        <v>30</v>
      </c>
    </row>
    <row r="383" spans="1:9" ht="15.6" x14ac:dyDescent="0.3">
      <c r="A383" s="999">
        <v>446146</v>
      </c>
      <c r="B383" s="999">
        <v>364475</v>
      </c>
      <c r="C383" s="56" t="s">
        <v>16</v>
      </c>
      <c r="D383" s="56" t="s">
        <v>13</v>
      </c>
      <c r="E383" s="376" t="s">
        <v>410</v>
      </c>
      <c r="F383" s="56">
        <v>10</v>
      </c>
      <c r="G383" s="401">
        <v>43289</v>
      </c>
      <c r="H383" s="27">
        <v>43292</v>
      </c>
      <c r="I383" s="9">
        <v>10</v>
      </c>
    </row>
    <row r="384" spans="1:9" ht="15.6" x14ac:dyDescent="0.3">
      <c r="A384" s="999">
        <v>446146</v>
      </c>
      <c r="B384" s="999">
        <v>364475</v>
      </c>
      <c r="C384" s="56" t="s">
        <v>16</v>
      </c>
      <c r="D384" s="56" t="s">
        <v>13</v>
      </c>
      <c r="E384" s="376" t="s">
        <v>411</v>
      </c>
      <c r="F384" s="56">
        <v>15</v>
      </c>
      <c r="G384" s="401">
        <v>43289</v>
      </c>
      <c r="H384" s="27">
        <v>43292</v>
      </c>
      <c r="I384" s="9">
        <v>15</v>
      </c>
    </row>
    <row r="385" spans="1:9" ht="15.6" x14ac:dyDescent="0.3">
      <c r="A385" s="1000">
        <v>446146</v>
      </c>
      <c r="B385" s="965">
        <v>364475</v>
      </c>
      <c r="C385" s="931" t="s">
        <v>16</v>
      </c>
      <c r="D385" s="24" t="s">
        <v>31</v>
      </c>
      <c r="E385" s="60" t="s">
        <v>414</v>
      </c>
      <c r="F385" s="24">
        <v>30</v>
      </c>
      <c r="G385" s="27">
        <v>43286</v>
      </c>
      <c r="H385" s="27">
        <v>43292</v>
      </c>
      <c r="I385" s="9">
        <v>31</v>
      </c>
    </row>
    <row r="386" spans="1:9" x14ac:dyDescent="0.3">
      <c r="A386" s="374">
        <v>432735</v>
      </c>
      <c r="B386" s="56">
        <v>360962</v>
      </c>
      <c r="C386" s="56" t="s">
        <v>9</v>
      </c>
      <c r="D386" s="56" t="s">
        <v>13</v>
      </c>
      <c r="E386" s="376" t="s">
        <v>195</v>
      </c>
      <c r="F386" s="466">
        <v>165</v>
      </c>
      <c r="G386" s="401">
        <v>43300</v>
      </c>
      <c r="H386" s="27">
        <v>43294</v>
      </c>
      <c r="I386" s="9">
        <v>173</v>
      </c>
    </row>
    <row r="387" spans="1:9" x14ac:dyDescent="0.3">
      <c r="A387" s="374">
        <v>432735</v>
      </c>
      <c r="B387" s="56">
        <v>360962</v>
      </c>
      <c r="C387" s="56" t="s">
        <v>9</v>
      </c>
      <c r="D387" s="56" t="s">
        <v>33</v>
      </c>
      <c r="E387" s="376" t="s">
        <v>198</v>
      </c>
      <c r="F387" s="466">
        <v>131</v>
      </c>
      <c r="G387" s="401">
        <v>43300</v>
      </c>
      <c r="H387" s="27">
        <v>43294</v>
      </c>
      <c r="I387" s="9">
        <v>137</v>
      </c>
    </row>
    <row r="388" spans="1:9" x14ac:dyDescent="0.3">
      <c r="A388" s="374">
        <v>446084</v>
      </c>
      <c r="B388" s="56">
        <v>361119</v>
      </c>
      <c r="C388" s="56" t="s">
        <v>9</v>
      </c>
      <c r="D388" s="56" t="s">
        <v>13</v>
      </c>
      <c r="E388" s="376" t="s">
        <v>213</v>
      </c>
      <c r="F388" s="466">
        <v>682</v>
      </c>
      <c r="G388" s="401">
        <v>43300</v>
      </c>
      <c r="H388" s="27">
        <v>43294</v>
      </c>
      <c r="I388" s="23">
        <v>694</v>
      </c>
    </row>
    <row r="389" spans="1:9" x14ac:dyDescent="0.3">
      <c r="A389" s="374">
        <v>446156</v>
      </c>
      <c r="B389" s="56">
        <v>360883</v>
      </c>
      <c r="C389" s="56" t="s">
        <v>9</v>
      </c>
      <c r="D389" s="56" t="s">
        <v>33</v>
      </c>
      <c r="E389" s="382" t="s">
        <v>232</v>
      </c>
      <c r="F389" s="56">
        <v>1130</v>
      </c>
      <c r="G389" s="401">
        <v>43300</v>
      </c>
      <c r="H389" s="27">
        <v>43294</v>
      </c>
      <c r="I389" s="9">
        <v>1122</v>
      </c>
    </row>
    <row r="390" spans="1:9" x14ac:dyDescent="0.3">
      <c r="A390" s="374">
        <v>446156</v>
      </c>
      <c r="B390" s="56">
        <v>360883</v>
      </c>
      <c r="C390" s="56" t="s">
        <v>9</v>
      </c>
      <c r="D390" s="56" t="s">
        <v>13</v>
      </c>
      <c r="E390" s="382" t="s">
        <v>236</v>
      </c>
      <c r="F390" s="56">
        <v>2249</v>
      </c>
      <c r="G390" s="401">
        <v>43300</v>
      </c>
      <c r="H390" s="27">
        <v>43294</v>
      </c>
      <c r="I390" s="9">
        <v>2245</v>
      </c>
    </row>
    <row r="391" spans="1:9" x14ac:dyDescent="0.3">
      <c r="A391" s="374">
        <v>446156</v>
      </c>
      <c r="B391" s="56">
        <v>360883</v>
      </c>
      <c r="C391" s="56" t="s">
        <v>9</v>
      </c>
      <c r="D391" s="56" t="s">
        <v>13</v>
      </c>
      <c r="E391" s="382" t="s">
        <v>245</v>
      </c>
      <c r="F391" s="56">
        <v>341</v>
      </c>
      <c r="G391" s="401">
        <v>43300</v>
      </c>
      <c r="H391" s="27">
        <v>43294</v>
      </c>
      <c r="I391" s="9">
        <v>276</v>
      </c>
    </row>
    <row r="392" spans="1:9" x14ac:dyDescent="0.3">
      <c r="A392" s="374">
        <v>446156</v>
      </c>
      <c r="B392" s="375">
        <v>360966</v>
      </c>
      <c r="C392" s="56" t="s">
        <v>9</v>
      </c>
      <c r="D392" s="56" t="s">
        <v>13</v>
      </c>
      <c r="E392" s="376" t="s">
        <v>284</v>
      </c>
      <c r="F392" s="56">
        <v>394</v>
      </c>
      <c r="G392" s="401">
        <v>43300</v>
      </c>
      <c r="H392" s="27">
        <v>43294</v>
      </c>
      <c r="I392" s="9">
        <v>412</v>
      </c>
    </row>
    <row r="393" spans="1:9" x14ac:dyDescent="0.3">
      <c r="A393" s="374">
        <v>446156</v>
      </c>
      <c r="B393" s="375">
        <v>360966</v>
      </c>
      <c r="C393" s="56" t="s">
        <v>9</v>
      </c>
      <c r="D393" s="56" t="s">
        <v>33</v>
      </c>
      <c r="E393" s="376" t="s">
        <v>288</v>
      </c>
      <c r="F393" s="56">
        <v>137</v>
      </c>
      <c r="G393" s="401">
        <v>43300</v>
      </c>
      <c r="H393" s="27">
        <v>43294</v>
      </c>
      <c r="I393" s="9">
        <v>143</v>
      </c>
    </row>
    <row r="394" spans="1:9" x14ac:dyDescent="0.3">
      <c r="A394" s="374">
        <v>446156</v>
      </c>
      <c r="B394" s="375">
        <v>361129</v>
      </c>
      <c r="C394" s="56" t="s">
        <v>9</v>
      </c>
      <c r="D394" s="56" t="s">
        <v>33</v>
      </c>
      <c r="E394" s="382" t="s">
        <v>298</v>
      </c>
      <c r="F394" s="56">
        <v>182</v>
      </c>
      <c r="G394" s="401">
        <v>43300</v>
      </c>
      <c r="H394" s="27">
        <v>43294</v>
      </c>
      <c r="I394" s="9">
        <v>189</v>
      </c>
    </row>
    <row r="395" spans="1:9" x14ac:dyDescent="0.3">
      <c r="A395" s="36">
        <v>432735</v>
      </c>
      <c r="B395" s="37">
        <v>360962</v>
      </c>
      <c r="C395" s="37" t="s">
        <v>9</v>
      </c>
      <c r="D395" s="37" t="s">
        <v>13</v>
      </c>
      <c r="E395" s="38" t="s">
        <v>196</v>
      </c>
      <c r="F395" s="464">
        <v>174</v>
      </c>
      <c r="G395" s="39">
        <v>43300</v>
      </c>
      <c r="H395" s="11">
        <v>43299</v>
      </c>
      <c r="I395" s="9">
        <v>182</v>
      </c>
    </row>
    <row r="396" spans="1:9" x14ac:dyDescent="0.3">
      <c r="A396" s="36">
        <v>432735</v>
      </c>
      <c r="B396" s="37">
        <v>360962</v>
      </c>
      <c r="C396" s="37" t="s">
        <v>9</v>
      </c>
      <c r="D396" s="37" t="s">
        <v>13</v>
      </c>
      <c r="E396" s="38" t="s">
        <v>197</v>
      </c>
      <c r="F396" s="464">
        <v>130</v>
      </c>
      <c r="G396" s="39">
        <v>43302</v>
      </c>
      <c r="H396" s="11">
        <v>43299</v>
      </c>
      <c r="I396" s="9">
        <v>136</v>
      </c>
    </row>
    <row r="397" spans="1:9" x14ac:dyDescent="0.3">
      <c r="A397" s="36">
        <v>446084</v>
      </c>
      <c r="B397" s="37">
        <v>361119</v>
      </c>
      <c r="C397" s="37" t="s">
        <v>9</v>
      </c>
      <c r="D397" s="37" t="s">
        <v>13</v>
      </c>
      <c r="E397" s="38" t="s">
        <v>214</v>
      </c>
      <c r="F397" s="464">
        <v>672</v>
      </c>
      <c r="G397" s="39">
        <v>43300</v>
      </c>
      <c r="H397" s="11">
        <v>43299</v>
      </c>
      <c r="I397" s="23">
        <v>694</v>
      </c>
    </row>
    <row r="398" spans="1:9" x14ac:dyDescent="0.3">
      <c r="A398" s="36">
        <v>446084</v>
      </c>
      <c r="B398" s="37">
        <v>361119</v>
      </c>
      <c r="C398" s="37" t="s">
        <v>9</v>
      </c>
      <c r="D398" s="37" t="s">
        <v>13</v>
      </c>
      <c r="E398" s="38" t="s">
        <v>215</v>
      </c>
      <c r="F398" s="464">
        <v>436</v>
      </c>
      <c r="G398" s="39">
        <v>43302</v>
      </c>
      <c r="H398" s="11">
        <v>43299</v>
      </c>
      <c r="I398" s="23">
        <v>458</v>
      </c>
    </row>
    <row r="399" spans="1:9" x14ac:dyDescent="0.3">
      <c r="A399" s="36">
        <v>446156</v>
      </c>
      <c r="B399" s="37">
        <v>360883</v>
      </c>
      <c r="C399" s="37" t="s">
        <v>9</v>
      </c>
      <c r="D399" s="37" t="s">
        <v>13</v>
      </c>
      <c r="E399" s="388" t="s">
        <v>237</v>
      </c>
      <c r="F399" s="37">
        <v>2217</v>
      </c>
      <c r="G399" s="39">
        <v>43300</v>
      </c>
      <c r="H399" s="11">
        <v>43299</v>
      </c>
      <c r="I399" s="9">
        <v>2128</v>
      </c>
    </row>
    <row r="400" spans="1:9" x14ac:dyDescent="0.3">
      <c r="A400" s="36">
        <v>446156</v>
      </c>
      <c r="B400" s="37">
        <v>360883</v>
      </c>
      <c r="C400" s="37" t="s">
        <v>9</v>
      </c>
      <c r="D400" s="37" t="s">
        <v>13</v>
      </c>
      <c r="E400" s="388" t="s">
        <v>238</v>
      </c>
      <c r="F400" s="37">
        <v>1532</v>
      </c>
      <c r="G400" s="39">
        <v>43302</v>
      </c>
      <c r="H400" s="11">
        <v>43299</v>
      </c>
      <c r="I400" s="9">
        <v>1470</v>
      </c>
    </row>
    <row r="401" spans="1:9" x14ac:dyDescent="0.3">
      <c r="A401" s="36">
        <v>446156</v>
      </c>
      <c r="B401" s="37">
        <v>360883</v>
      </c>
      <c r="C401" s="37" t="s">
        <v>9</v>
      </c>
      <c r="D401" s="37" t="s">
        <v>13</v>
      </c>
      <c r="E401" s="388" t="s">
        <v>246</v>
      </c>
      <c r="F401" s="37">
        <v>331</v>
      </c>
      <c r="G401" s="39">
        <v>43300</v>
      </c>
      <c r="H401" s="11">
        <v>43299</v>
      </c>
      <c r="I401" s="9">
        <v>276</v>
      </c>
    </row>
    <row r="402" spans="1:9" x14ac:dyDescent="0.3">
      <c r="A402" s="36">
        <v>446156</v>
      </c>
      <c r="B402" s="37">
        <v>360883</v>
      </c>
      <c r="C402" s="37" t="s">
        <v>9</v>
      </c>
      <c r="D402" s="37" t="s">
        <v>13</v>
      </c>
      <c r="E402" s="388" t="s">
        <v>247</v>
      </c>
      <c r="F402" s="37">
        <v>221</v>
      </c>
      <c r="G402" s="39">
        <v>43302</v>
      </c>
      <c r="H402" s="11">
        <v>43299</v>
      </c>
      <c r="I402" s="9">
        <v>184</v>
      </c>
    </row>
    <row r="403" spans="1:9" x14ac:dyDescent="0.3">
      <c r="A403" s="7">
        <v>446156</v>
      </c>
      <c r="B403" s="110">
        <v>360966</v>
      </c>
      <c r="C403" s="48" t="s">
        <v>9</v>
      </c>
      <c r="D403" s="9" t="s">
        <v>13</v>
      </c>
      <c r="E403" s="10" t="s">
        <v>285</v>
      </c>
      <c r="F403" s="9">
        <v>374</v>
      </c>
      <c r="G403" s="11">
        <v>43300</v>
      </c>
      <c r="H403" s="11">
        <v>43299</v>
      </c>
      <c r="I403" s="9">
        <v>392</v>
      </c>
    </row>
    <row r="404" spans="1:9" x14ac:dyDescent="0.3">
      <c r="A404" s="36">
        <v>446156</v>
      </c>
      <c r="B404" s="46">
        <v>360966</v>
      </c>
      <c r="C404" s="37" t="s">
        <v>9</v>
      </c>
      <c r="D404" s="9" t="s">
        <v>13</v>
      </c>
      <c r="E404" s="10" t="s">
        <v>286</v>
      </c>
      <c r="F404" s="9">
        <v>258</v>
      </c>
      <c r="G404" s="11">
        <v>43302</v>
      </c>
      <c r="H404" s="11">
        <v>43299</v>
      </c>
      <c r="I404" s="9">
        <v>271</v>
      </c>
    </row>
    <row r="405" spans="1:9" x14ac:dyDescent="0.3">
      <c r="A405" s="33">
        <v>446156</v>
      </c>
      <c r="B405" s="107">
        <v>361137</v>
      </c>
      <c r="C405" s="42" t="s">
        <v>9</v>
      </c>
      <c r="D405" s="9" t="s">
        <v>306</v>
      </c>
      <c r="E405" s="10">
        <v>1445138</v>
      </c>
      <c r="F405" s="9">
        <v>150</v>
      </c>
      <c r="G405" s="304">
        <v>43304</v>
      </c>
      <c r="H405" s="11">
        <v>43299</v>
      </c>
      <c r="I405" s="9">
        <v>150</v>
      </c>
    </row>
    <row r="406" spans="1:9" x14ac:dyDescent="0.3">
      <c r="A406" s="36">
        <v>446156</v>
      </c>
      <c r="B406" s="46">
        <v>361137</v>
      </c>
      <c r="C406" s="37" t="s">
        <v>9</v>
      </c>
      <c r="D406" s="37" t="s">
        <v>19</v>
      </c>
      <c r="E406" s="38">
        <v>1445151</v>
      </c>
      <c r="F406" s="37">
        <v>82</v>
      </c>
      <c r="G406" s="422">
        <v>43305</v>
      </c>
      <c r="H406" s="11">
        <v>43299</v>
      </c>
      <c r="I406" s="9">
        <v>82</v>
      </c>
    </row>
    <row r="407" spans="1:9" ht="28.8" x14ac:dyDescent="0.3">
      <c r="A407" s="123" t="s">
        <v>350</v>
      </c>
      <c r="B407" s="123">
        <v>364154</v>
      </c>
      <c r="C407" s="48" t="s">
        <v>258</v>
      </c>
      <c r="D407" s="9" t="s">
        <v>10</v>
      </c>
      <c r="E407" s="10">
        <v>1455358</v>
      </c>
      <c r="F407" s="62">
        <v>72</v>
      </c>
      <c r="G407" s="11">
        <v>43282</v>
      </c>
      <c r="H407" s="11">
        <v>43299</v>
      </c>
      <c r="I407" s="9">
        <v>72</v>
      </c>
    </row>
    <row r="408" spans="1:9" ht="15.6" x14ac:dyDescent="0.3">
      <c r="A408" s="997">
        <v>446146</v>
      </c>
      <c r="B408" s="997">
        <v>361146</v>
      </c>
      <c r="C408" s="37" t="s">
        <v>71</v>
      </c>
      <c r="D408" s="9" t="s">
        <v>71</v>
      </c>
      <c r="E408" s="15" t="s">
        <v>421</v>
      </c>
      <c r="F408" s="23">
        <v>128</v>
      </c>
      <c r="G408" s="11">
        <v>43304</v>
      </c>
      <c r="H408" s="11">
        <v>43299</v>
      </c>
      <c r="I408" s="9">
        <v>134</v>
      </c>
    </row>
    <row r="409" spans="1:9" ht="15.6" x14ac:dyDescent="0.3">
      <c r="A409" s="137">
        <v>446146</v>
      </c>
      <c r="B409" s="137">
        <v>361133</v>
      </c>
      <c r="C409" s="42" t="s">
        <v>9</v>
      </c>
      <c r="D409" s="9" t="s">
        <v>306</v>
      </c>
      <c r="E409" s="10">
        <v>1445137</v>
      </c>
      <c r="F409" s="9">
        <v>241</v>
      </c>
      <c r="G409" s="11">
        <v>43304</v>
      </c>
      <c r="H409" s="11">
        <v>43299</v>
      </c>
      <c r="I409" s="9">
        <v>241</v>
      </c>
    </row>
    <row r="410" spans="1:9" ht="15.6" x14ac:dyDescent="0.3">
      <c r="A410" s="1001">
        <v>446146</v>
      </c>
      <c r="B410" s="1001">
        <v>361133</v>
      </c>
      <c r="C410" s="37" t="s">
        <v>9</v>
      </c>
      <c r="D410" s="37" t="s">
        <v>19</v>
      </c>
      <c r="E410" s="38">
        <v>1445154</v>
      </c>
      <c r="F410" s="37">
        <v>60</v>
      </c>
      <c r="G410" s="39">
        <v>43305</v>
      </c>
      <c r="H410" s="11">
        <v>43299</v>
      </c>
      <c r="I410" s="9">
        <v>60</v>
      </c>
    </row>
    <row r="411" spans="1:9" x14ac:dyDescent="0.3">
      <c r="A411" s="7">
        <v>446156</v>
      </c>
      <c r="B411" s="48">
        <v>360883</v>
      </c>
      <c r="C411" s="48" t="s">
        <v>9</v>
      </c>
      <c r="D411" s="48" t="s">
        <v>13</v>
      </c>
      <c r="E411" s="54" t="s">
        <v>244</v>
      </c>
      <c r="F411" s="48">
        <v>134</v>
      </c>
      <c r="G411" s="996">
        <v>43303</v>
      </c>
      <c r="H411" s="11">
        <v>43300</v>
      </c>
      <c r="I411" s="9">
        <v>69</v>
      </c>
    </row>
    <row r="412" spans="1:9" x14ac:dyDescent="0.3">
      <c r="A412" s="36">
        <v>446156</v>
      </c>
      <c r="B412" s="37">
        <v>360883</v>
      </c>
      <c r="C412" s="37" t="s">
        <v>9</v>
      </c>
      <c r="D412" s="37" t="s">
        <v>27</v>
      </c>
      <c r="E412" s="388" t="s">
        <v>240</v>
      </c>
      <c r="F412" s="37">
        <v>989</v>
      </c>
      <c r="G412" s="39">
        <v>43302</v>
      </c>
      <c r="H412" s="11">
        <v>43301</v>
      </c>
      <c r="I412" s="9">
        <v>801</v>
      </c>
    </row>
    <row r="413" spans="1:9" x14ac:dyDescent="0.3">
      <c r="A413" s="36">
        <v>446156</v>
      </c>
      <c r="B413" s="37">
        <v>360883</v>
      </c>
      <c r="C413" s="37" t="s">
        <v>9</v>
      </c>
      <c r="D413" s="37" t="s">
        <v>27</v>
      </c>
      <c r="E413" s="388" t="s">
        <v>249</v>
      </c>
      <c r="F413" s="37">
        <v>87</v>
      </c>
      <c r="G413" s="39">
        <v>43302</v>
      </c>
      <c r="H413" s="11">
        <v>43301</v>
      </c>
      <c r="I413" s="9">
        <v>87</v>
      </c>
    </row>
    <row r="414" spans="1:9" x14ac:dyDescent="0.3">
      <c r="A414" s="36">
        <v>446156</v>
      </c>
      <c r="B414" s="46">
        <v>361137</v>
      </c>
      <c r="C414" s="37" t="s">
        <v>9</v>
      </c>
      <c r="D414" s="37" t="s">
        <v>27</v>
      </c>
      <c r="E414" s="388" t="s">
        <v>308</v>
      </c>
      <c r="F414" s="37">
        <v>287</v>
      </c>
      <c r="G414" s="39">
        <v>43307</v>
      </c>
      <c r="H414" s="11">
        <v>43301</v>
      </c>
      <c r="I414" s="9">
        <v>293</v>
      </c>
    </row>
    <row r="415" spans="1:9" x14ac:dyDescent="0.3">
      <c r="A415" s="36">
        <v>446156</v>
      </c>
      <c r="B415" s="46">
        <v>361137</v>
      </c>
      <c r="C415" s="37" t="s">
        <v>9</v>
      </c>
      <c r="D415" s="37" t="s">
        <v>13</v>
      </c>
      <c r="E415" s="388" t="s">
        <v>309</v>
      </c>
      <c r="F415" s="37">
        <v>855</v>
      </c>
      <c r="G415" s="39">
        <v>43307</v>
      </c>
      <c r="H415" s="11">
        <v>43301</v>
      </c>
      <c r="I415" s="9">
        <v>870</v>
      </c>
    </row>
    <row r="416" spans="1:9" x14ac:dyDescent="0.3">
      <c r="A416" s="36">
        <v>446156</v>
      </c>
      <c r="B416" s="46">
        <v>361137</v>
      </c>
      <c r="C416" s="37" t="s">
        <v>9</v>
      </c>
      <c r="D416" s="37" t="s">
        <v>33</v>
      </c>
      <c r="E416" s="388" t="s">
        <v>312</v>
      </c>
      <c r="F416" s="37">
        <v>661</v>
      </c>
      <c r="G416" s="39">
        <v>43307</v>
      </c>
      <c r="H416" s="11">
        <v>43301</v>
      </c>
      <c r="I416" s="9">
        <v>674</v>
      </c>
    </row>
    <row r="417" spans="1:9" x14ac:dyDescent="0.3">
      <c r="A417" s="36">
        <v>446156</v>
      </c>
      <c r="B417" s="36">
        <v>364149</v>
      </c>
      <c r="C417" s="37" t="s">
        <v>258</v>
      </c>
      <c r="D417" s="37" t="s">
        <v>27</v>
      </c>
      <c r="E417" s="388" t="s">
        <v>318</v>
      </c>
      <c r="F417" s="37">
        <v>101</v>
      </c>
      <c r="G417" s="39">
        <v>43307</v>
      </c>
      <c r="H417" s="11">
        <v>43301</v>
      </c>
      <c r="I417" s="9">
        <v>106</v>
      </c>
    </row>
    <row r="418" spans="1:9" x14ac:dyDescent="0.3">
      <c r="A418" s="36">
        <v>446156</v>
      </c>
      <c r="B418" s="36">
        <v>364149</v>
      </c>
      <c r="C418" s="37" t="s">
        <v>258</v>
      </c>
      <c r="D418" s="37" t="s">
        <v>13</v>
      </c>
      <c r="E418" s="388" t="s">
        <v>319</v>
      </c>
      <c r="F418" s="37">
        <v>93</v>
      </c>
      <c r="G418" s="39">
        <v>43307</v>
      </c>
      <c r="H418" s="11">
        <v>43301</v>
      </c>
      <c r="I418" s="9">
        <v>97</v>
      </c>
    </row>
    <row r="419" spans="1:9" x14ac:dyDescent="0.3">
      <c r="A419" s="33">
        <v>446156</v>
      </c>
      <c r="B419" s="33">
        <v>364149</v>
      </c>
      <c r="C419" s="42" t="s">
        <v>258</v>
      </c>
      <c r="D419" s="42" t="s">
        <v>31</v>
      </c>
      <c r="E419" s="83" t="s">
        <v>322</v>
      </c>
      <c r="F419" s="42">
        <v>50</v>
      </c>
      <c r="G419" s="44">
        <v>43307</v>
      </c>
      <c r="H419" s="11">
        <v>43301</v>
      </c>
      <c r="I419" s="9">
        <v>52</v>
      </c>
    </row>
    <row r="420" spans="1:9" x14ac:dyDescent="0.3">
      <c r="A420" s="36">
        <v>446156</v>
      </c>
      <c r="B420" s="36">
        <v>364149</v>
      </c>
      <c r="C420" s="37" t="s">
        <v>258</v>
      </c>
      <c r="D420" s="37" t="s">
        <v>33</v>
      </c>
      <c r="E420" s="388" t="s">
        <v>323</v>
      </c>
      <c r="F420" s="37">
        <v>50</v>
      </c>
      <c r="G420" s="39">
        <v>43307</v>
      </c>
      <c r="H420" s="11">
        <v>43301</v>
      </c>
      <c r="I420" s="9">
        <v>52</v>
      </c>
    </row>
    <row r="421" spans="1:9" ht="28.8" x14ac:dyDescent="0.3">
      <c r="A421" s="386" t="s">
        <v>350</v>
      </c>
      <c r="B421" s="386">
        <v>360936</v>
      </c>
      <c r="C421" s="37" t="s">
        <v>9</v>
      </c>
      <c r="D421" s="37" t="s">
        <v>13</v>
      </c>
      <c r="E421" s="38" t="s">
        <v>369</v>
      </c>
      <c r="F421" s="37">
        <v>610</v>
      </c>
      <c r="G421" s="39">
        <v>43307</v>
      </c>
      <c r="H421" s="11">
        <v>43301</v>
      </c>
      <c r="I421" s="9">
        <v>610</v>
      </c>
    </row>
    <row r="422" spans="1:9" ht="28.8" x14ac:dyDescent="0.3">
      <c r="A422" s="386" t="s">
        <v>350</v>
      </c>
      <c r="B422" s="386">
        <v>360936</v>
      </c>
      <c r="C422" s="37" t="s">
        <v>9</v>
      </c>
      <c r="D422" s="37" t="s">
        <v>27</v>
      </c>
      <c r="E422" s="38" t="s">
        <v>372</v>
      </c>
      <c r="F422" s="37">
        <v>191</v>
      </c>
      <c r="G422" s="39">
        <v>43307</v>
      </c>
      <c r="H422" s="11">
        <v>43301</v>
      </c>
      <c r="I422" s="9">
        <v>191</v>
      </c>
    </row>
    <row r="423" spans="1:9" ht="28.8" x14ac:dyDescent="0.3">
      <c r="A423" s="386" t="s">
        <v>350</v>
      </c>
      <c r="B423" s="386">
        <v>360936</v>
      </c>
      <c r="C423" s="37" t="s">
        <v>9</v>
      </c>
      <c r="D423" s="37" t="s">
        <v>13</v>
      </c>
      <c r="E423" s="38" t="s">
        <v>373</v>
      </c>
      <c r="F423" s="37">
        <v>263</v>
      </c>
      <c r="G423" s="39">
        <v>43307</v>
      </c>
      <c r="H423" s="11">
        <v>43301</v>
      </c>
      <c r="I423" s="9">
        <v>263</v>
      </c>
    </row>
    <row r="424" spans="1:9" ht="28.8" x14ac:dyDescent="0.3">
      <c r="A424" s="386" t="s">
        <v>350</v>
      </c>
      <c r="B424" s="386">
        <v>360936</v>
      </c>
      <c r="C424" s="37" t="s">
        <v>9</v>
      </c>
      <c r="D424" s="37" t="s">
        <v>27</v>
      </c>
      <c r="E424" s="38" t="s">
        <v>376</v>
      </c>
      <c r="F424" s="37">
        <v>86</v>
      </c>
      <c r="G424" s="39">
        <v>43307</v>
      </c>
      <c r="H424" s="11">
        <v>43301</v>
      </c>
      <c r="I424" s="9">
        <v>83</v>
      </c>
    </row>
    <row r="425" spans="1:9" ht="28.8" x14ac:dyDescent="0.3">
      <c r="A425" s="386" t="s">
        <v>350</v>
      </c>
      <c r="B425" s="386">
        <v>364154</v>
      </c>
      <c r="C425" s="37" t="s">
        <v>258</v>
      </c>
      <c r="D425" s="37" t="s">
        <v>33</v>
      </c>
      <c r="E425" s="38" t="s">
        <v>385</v>
      </c>
      <c r="F425" s="37">
        <v>81</v>
      </c>
      <c r="G425" s="39">
        <v>43307</v>
      </c>
      <c r="H425" s="11">
        <v>43301</v>
      </c>
      <c r="I425" s="9">
        <v>79</v>
      </c>
    </row>
    <row r="426" spans="1:9" ht="15.6" x14ac:dyDescent="0.3">
      <c r="A426" s="997">
        <v>419772</v>
      </c>
      <c r="B426" s="997">
        <v>360924</v>
      </c>
      <c r="C426" s="37" t="s">
        <v>9</v>
      </c>
      <c r="D426" s="37" t="s">
        <v>13</v>
      </c>
      <c r="E426" s="388" t="s">
        <v>391</v>
      </c>
      <c r="F426" s="37">
        <v>534</v>
      </c>
      <c r="G426" s="39">
        <v>43307</v>
      </c>
      <c r="H426" s="11">
        <v>43301</v>
      </c>
      <c r="I426" s="9">
        <v>534</v>
      </c>
    </row>
    <row r="427" spans="1:9" ht="15.6" x14ac:dyDescent="0.3">
      <c r="A427" s="1001">
        <v>446146</v>
      </c>
      <c r="B427" s="1001">
        <v>361133</v>
      </c>
      <c r="C427" s="37" t="s">
        <v>9</v>
      </c>
      <c r="D427" s="37" t="s">
        <v>27</v>
      </c>
      <c r="E427" s="38" t="s">
        <v>431</v>
      </c>
      <c r="F427" s="37">
        <v>337</v>
      </c>
      <c r="G427" s="39">
        <v>43307</v>
      </c>
      <c r="H427" s="11">
        <v>43301</v>
      </c>
      <c r="I427" s="9">
        <v>354</v>
      </c>
    </row>
    <row r="428" spans="1:9" ht="15.6" x14ac:dyDescent="0.3">
      <c r="A428" s="1001">
        <v>446146</v>
      </c>
      <c r="B428" s="1001">
        <v>361133</v>
      </c>
      <c r="C428" s="37" t="s">
        <v>9</v>
      </c>
      <c r="D428" s="37" t="s">
        <v>13</v>
      </c>
      <c r="E428" s="38" t="s">
        <v>432</v>
      </c>
      <c r="F428" s="37">
        <v>1418</v>
      </c>
      <c r="G428" s="39">
        <v>43307</v>
      </c>
      <c r="H428" s="11">
        <v>43301</v>
      </c>
      <c r="I428" s="9">
        <v>1487</v>
      </c>
    </row>
    <row r="429" spans="1:9" ht="15.6" x14ac:dyDescent="0.3">
      <c r="A429" s="1002">
        <v>446146</v>
      </c>
      <c r="B429" s="1003">
        <v>361133</v>
      </c>
      <c r="C429" s="959" t="s">
        <v>9</v>
      </c>
      <c r="D429" s="9" t="s">
        <v>33</v>
      </c>
      <c r="E429" s="10" t="s">
        <v>439</v>
      </c>
      <c r="F429" s="9">
        <v>1153</v>
      </c>
      <c r="G429" s="11">
        <v>43307</v>
      </c>
      <c r="H429" s="11">
        <v>43301</v>
      </c>
      <c r="I429" s="9">
        <v>1210</v>
      </c>
    </row>
    <row r="430" spans="1:9" ht="15.6" x14ac:dyDescent="0.3">
      <c r="A430" s="1002">
        <v>446146</v>
      </c>
      <c r="B430" s="1003">
        <v>364518</v>
      </c>
      <c r="C430" s="959" t="s">
        <v>16</v>
      </c>
      <c r="D430" s="9" t="s">
        <v>13</v>
      </c>
      <c r="E430" s="10" t="s">
        <v>442</v>
      </c>
      <c r="F430" s="9">
        <v>95</v>
      </c>
      <c r="G430" s="11">
        <v>43307</v>
      </c>
      <c r="H430" s="11">
        <v>43301</v>
      </c>
      <c r="I430" s="9">
        <v>99</v>
      </c>
    </row>
    <row r="431" spans="1:9" ht="15.6" x14ac:dyDescent="0.3">
      <c r="A431" s="1004">
        <v>446146</v>
      </c>
      <c r="B431" s="969">
        <v>364518</v>
      </c>
      <c r="C431" s="959" t="s">
        <v>16</v>
      </c>
      <c r="D431" s="9" t="s">
        <v>27</v>
      </c>
      <c r="E431" s="10" t="s">
        <v>445</v>
      </c>
      <c r="F431" s="9">
        <v>119</v>
      </c>
      <c r="G431" s="11">
        <v>43307</v>
      </c>
      <c r="H431" s="11">
        <v>43301</v>
      </c>
      <c r="I431" s="9">
        <v>125</v>
      </c>
    </row>
    <row r="432" spans="1:9" ht="15.6" x14ac:dyDescent="0.3">
      <c r="A432" s="1001">
        <v>446146</v>
      </c>
      <c r="B432" s="1001">
        <v>364518</v>
      </c>
      <c r="C432" s="37" t="s">
        <v>16</v>
      </c>
      <c r="D432" s="37" t="s">
        <v>33</v>
      </c>
      <c r="E432" s="38" t="s">
        <v>446</v>
      </c>
      <c r="F432" s="37">
        <v>363</v>
      </c>
      <c r="G432" s="39">
        <v>43307</v>
      </c>
      <c r="H432" s="11">
        <v>43301</v>
      </c>
      <c r="I432" s="9">
        <v>381</v>
      </c>
    </row>
    <row r="433" spans="1:9" x14ac:dyDescent="0.3">
      <c r="A433" s="36">
        <v>446156</v>
      </c>
      <c r="B433" s="37">
        <v>360974</v>
      </c>
      <c r="C433" s="37" t="s">
        <v>71</v>
      </c>
      <c r="D433" s="37" t="s">
        <v>71</v>
      </c>
      <c r="E433" s="38" t="s">
        <v>278</v>
      </c>
      <c r="F433" s="46">
        <v>102</v>
      </c>
      <c r="G433" s="1005">
        <v>43307</v>
      </c>
      <c r="H433" s="11">
        <v>43306</v>
      </c>
      <c r="I433" s="9">
        <v>101</v>
      </c>
    </row>
    <row r="434" spans="1:9" x14ac:dyDescent="0.3">
      <c r="A434" s="36">
        <v>446156</v>
      </c>
      <c r="B434" s="46">
        <v>361137</v>
      </c>
      <c r="C434" s="37" t="s">
        <v>9</v>
      </c>
      <c r="D434" s="37" t="s">
        <v>48</v>
      </c>
      <c r="E434" s="38" t="s">
        <v>307</v>
      </c>
      <c r="F434" s="37">
        <v>141</v>
      </c>
      <c r="G434" s="422">
        <v>43304</v>
      </c>
      <c r="H434" s="11">
        <v>43306</v>
      </c>
      <c r="I434" s="9">
        <v>141</v>
      </c>
    </row>
    <row r="435" spans="1:9" x14ac:dyDescent="0.3">
      <c r="A435" s="36">
        <v>446156</v>
      </c>
      <c r="B435" s="46">
        <v>361137</v>
      </c>
      <c r="C435" s="37" t="s">
        <v>9</v>
      </c>
      <c r="D435" s="37" t="s">
        <v>13</v>
      </c>
      <c r="E435" s="388" t="s">
        <v>310</v>
      </c>
      <c r="F435" s="37">
        <v>959</v>
      </c>
      <c r="G435" s="39">
        <v>43310</v>
      </c>
      <c r="H435" s="11">
        <v>43306</v>
      </c>
      <c r="I435" s="9">
        <v>987</v>
      </c>
    </row>
    <row r="436" spans="1:9" x14ac:dyDescent="0.3">
      <c r="A436" s="36">
        <v>446156</v>
      </c>
      <c r="B436" s="46">
        <v>361137</v>
      </c>
      <c r="C436" s="37" t="s">
        <v>9</v>
      </c>
      <c r="D436" s="37" t="s">
        <v>13</v>
      </c>
      <c r="E436" s="388" t="s">
        <v>311</v>
      </c>
      <c r="F436" s="37">
        <v>614</v>
      </c>
      <c r="G436" s="39">
        <v>43310</v>
      </c>
      <c r="H436" s="11">
        <v>43306</v>
      </c>
      <c r="I436" s="9">
        <v>632</v>
      </c>
    </row>
    <row r="437" spans="1:9" x14ac:dyDescent="0.3">
      <c r="A437" s="36">
        <v>446156</v>
      </c>
      <c r="B437" s="46">
        <v>361137</v>
      </c>
      <c r="C437" s="37" t="s">
        <v>9</v>
      </c>
      <c r="D437" s="37" t="s">
        <v>31</v>
      </c>
      <c r="E437" s="388" t="s">
        <v>313</v>
      </c>
      <c r="F437" s="37">
        <v>555</v>
      </c>
      <c r="G437" s="39">
        <v>43307</v>
      </c>
      <c r="H437" s="11">
        <v>43306</v>
      </c>
      <c r="I437" s="9">
        <v>561</v>
      </c>
    </row>
    <row r="438" spans="1:9" x14ac:dyDescent="0.3">
      <c r="A438" s="36">
        <v>446156</v>
      </c>
      <c r="B438" s="36">
        <v>364149</v>
      </c>
      <c r="C438" s="37" t="s">
        <v>258</v>
      </c>
      <c r="D438" s="37" t="s">
        <v>13</v>
      </c>
      <c r="E438" s="388" t="s">
        <v>320</v>
      </c>
      <c r="F438" s="37">
        <v>89</v>
      </c>
      <c r="G438" s="39">
        <v>43310</v>
      </c>
      <c r="H438" s="11">
        <v>43306</v>
      </c>
      <c r="I438" s="9">
        <v>92</v>
      </c>
    </row>
    <row r="439" spans="1:9" x14ac:dyDescent="0.3">
      <c r="A439" s="36">
        <v>446156</v>
      </c>
      <c r="B439" s="36">
        <v>364149</v>
      </c>
      <c r="C439" s="37" t="s">
        <v>258</v>
      </c>
      <c r="D439" s="37" t="s">
        <v>13</v>
      </c>
      <c r="E439" s="388" t="s">
        <v>321</v>
      </c>
      <c r="F439" s="37">
        <v>122</v>
      </c>
      <c r="G439" s="39">
        <v>43310</v>
      </c>
      <c r="H439" s="11">
        <v>43306</v>
      </c>
      <c r="I439" s="9">
        <v>127</v>
      </c>
    </row>
    <row r="440" spans="1:9" ht="28.8" x14ac:dyDescent="0.3">
      <c r="A440" s="386" t="s">
        <v>350</v>
      </c>
      <c r="B440" s="386">
        <v>360936</v>
      </c>
      <c r="C440" s="37" t="s">
        <v>9</v>
      </c>
      <c r="D440" s="37" t="s">
        <v>13</v>
      </c>
      <c r="E440" s="544" t="s">
        <v>370</v>
      </c>
      <c r="F440" s="37">
        <v>621</v>
      </c>
      <c r="G440" s="39">
        <v>43310</v>
      </c>
      <c r="H440" s="11">
        <v>43306</v>
      </c>
      <c r="I440" s="9">
        <v>651</v>
      </c>
    </row>
    <row r="441" spans="1:9" ht="28.8" x14ac:dyDescent="0.3">
      <c r="A441" s="386" t="s">
        <v>350</v>
      </c>
      <c r="B441" s="386">
        <v>360936</v>
      </c>
      <c r="C441" s="37" t="s">
        <v>9</v>
      </c>
      <c r="D441" s="37" t="s">
        <v>13</v>
      </c>
      <c r="E441" s="544" t="s">
        <v>371</v>
      </c>
      <c r="F441" s="37">
        <v>379</v>
      </c>
      <c r="G441" s="39">
        <v>43310</v>
      </c>
      <c r="H441" s="11">
        <v>43306</v>
      </c>
      <c r="I441" s="9">
        <v>398</v>
      </c>
    </row>
    <row r="442" spans="1:9" ht="28.8" x14ac:dyDescent="0.3">
      <c r="A442" s="386" t="s">
        <v>350</v>
      </c>
      <c r="B442" s="386">
        <v>360936</v>
      </c>
      <c r="C442" s="37" t="s">
        <v>9</v>
      </c>
      <c r="D442" s="37" t="s">
        <v>13</v>
      </c>
      <c r="E442" s="544" t="s">
        <v>374</v>
      </c>
      <c r="F442" s="37">
        <v>278</v>
      </c>
      <c r="G442" s="39">
        <v>43310</v>
      </c>
      <c r="H442" s="11">
        <v>43306</v>
      </c>
      <c r="I442" s="9">
        <v>278</v>
      </c>
    </row>
    <row r="443" spans="1:9" ht="28.8" x14ac:dyDescent="0.3">
      <c r="A443" s="386" t="s">
        <v>350</v>
      </c>
      <c r="B443" s="386">
        <v>360936</v>
      </c>
      <c r="C443" s="37" t="s">
        <v>9</v>
      </c>
      <c r="D443" s="37" t="s">
        <v>13</v>
      </c>
      <c r="E443" s="544" t="s">
        <v>375</v>
      </c>
      <c r="F443" s="37">
        <v>158</v>
      </c>
      <c r="G443" s="39">
        <v>43310</v>
      </c>
      <c r="H443" s="11">
        <v>43306</v>
      </c>
      <c r="I443" s="9">
        <v>158</v>
      </c>
    </row>
    <row r="444" spans="1:9" ht="15.6" x14ac:dyDescent="0.3">
      <c r="A444" s="964">
        <v>419772</v>
      </c>
      <c r="B444" s="964">
        <v>360924</v>
      </c>
      <c r="C444" s="959" t="s">
        <v>9</v>
      </c>
      <c r="D444" s="959" t="s">
        <v>13</v>
      </c>
      <c r="E444" s="967" t="s">
        <v>392</v>
      </c>
      <c r="F444" s="959">
        <v>540</v>
      </c>
      <c r="G444" s="962">
        <v>43310</v>
      </c>
      <c r="H444" s="11">
        <v>43306</v>
      </c>
      <c r="I444" s="9">
        <v>542</v>
      </c>
    </row>
    <row r="445" spans="1:9" ht="15.6" x14ac:dyDescent="0.3">
      <c r="A445" s="997">
        <v>419772</v>
      </c>
      <c r="B445" s="997">
        <v>360924</v>
      </c>
      <c r="C445" s="37" t="s">
        <v>9</v>
      </c>
      <c r="D445" s="37" t="s">
        <v>13</v>
      </c>
      <c r="E445" s="388" t="s">
        <v>393</v>
      </c>
      <c r="F445" s="37">
        <v>328</v>
      </c>
      <c r="G445" s="39">
        <v>43310</v>
      </c>
      <c r="H445" s="11">
        <v>43306</v>
      </c>
      <c r="I445" s="9">
        <v>328</v>
      </c>
    </row>
    <row r="446" spans="1:9" ht="15.6" x14ac:dyDescent="0.3">
      <c r="A446" s="138">
        <v>446146</v>
      </c>
      <c r="B446" s="138">
        <v>361133</v>
      </c>
      <c r="C446" s="48" t="s">
        <v>9</v>
      </c>
      <c r="D446" s="48" t="s">
        <v>48</v>
      </c>
      <c r="E446" s="54" t="s">
        <v>428</v>
      </c>
      <c r="F446" s="48">
        <v>36</v>
      </c>
      <c r="G446" s="51">
        <v>43304</v>
      </c>
      <c r="H446" s="11">
        <v>43306</v>
      </c>
      <c r="I446" s="9">
        <v>36</v>
      </c>
    </row>
    <row r="447" spans="1:9" ht="15.6" x14ac:dyDescent="0.3">
      <c r="A447" s="137">
        <v>446146</v>
      </c>
      <c r="B447" s="137">
        <v>361133</v>
      </c>
      <c r="C447" s="42" t="s">
        <v>9</v>
      </c>
      <c r="D447" s="42" t="s">
        <v>31</v>
      </c>
      <c r="E447" s="43" t="s">
        <v>430</v>
      </c>
      <c r="F447" s="42">
        <v>90</v>
      </c>
      <c r="G447" s="44">
        <v>43307</v>
      </c>
      <c r="H447" s="11">
        <v>43306</v>
      </c>
      <c r="I447" s="9">
        <v>94</v>
      </c>
    </row>
    <row r="448" spans="1:9" ht="15.6" x14ac:dyDescent="0.3">
      <c r="A448" s="1001">
        <v>446146</v>
      </c>
      <c r="B448" s="1001">
        <v>361133</v>
      </c>
      <c r="C448" s="37" t="s">
        <v>9</v>
      </c>
      <c r="D448" s="37" t="s">
        <v>13</v>
      </c>
      <c r="E448" s="38" t="s">
        <v>433</v>
      </c>
      <c r="F448" s="37">
        <v>1324</v>
      </c>
      <c r="G448" s="39">
        <v>43310</v>
      </c>
      <c r="H448" s="11">
        <v>43306</v>
      </c>
      <c r="I448" s="9">
        <v>1388</v>
      </c>
    </row>
    <row r="449" spans="1:9" ht="15.6" x14ac:dyDescent="0.3">
      <c r="A449" s="1001">
        <v>446146</v>
      </c>
      <c r="B449" s="1001">
        <v>361133</v>
      </c>
      <c r="C449" s="37" t="s">
        <v>9</v>
      </c>
      <c r="D449" s="37" t="s">
        <v>13</v>
      </c>
      <c r="E449" s="38" t="s">
        <v>434</v>
      </c>
      <c r="F449" s="37">
        <v>910</v>
      </c>
      <c r="G449" s="39">
        <v>43310</v>
      </c>
      <c r="H449" s="11">
        <v>43306</v>
      </c>
      <c r="I449" s="9">
        <v>954</v>
      </c>
    </row>
    <row r="450" spans="1:9" ht="15.6" x14ac:dyDescent="0.3">
      <c r="A450" s="1001">
        <v>446146</v>
      </c>
      <c r="B450" s="1001">
        <v>364518</v>
      </c>
      <c r="C450" s="37" t="s">
        <v>16</v>
      </c>
      <c r="D450" s="37" t="s">
        <v>31</v>
      </c>
      <c r="E450" s="38" t="s">
        <v>440</v>
      </c>
      <c r="F450" s="37">
        <v>50</v>
      </c>
      <c r="G450" s="39">
        <v>43307</v>
      </c>
      <c r="H450" s="11">
        <v>43306</v>
      </c>
      <c r="I450" s="9">
        <v>52</v>
      </c>
    </row>
    <row r="451" spans="1:9" ht="15.6" x14ac:dyDescent="0.3">
      <c r="A451" s="138">
        <v>446146</v>
      </c>
      <c r="B451" s="138">
        <v>364518</v>
      </c>
      <c r="C451" s="48" t="s">
        <v>16</v>
      </c>
      <c r="D451" s="48" t="s">
        <v>13</v>
      </c>
      <c r="E451" s="54" t="s">
        <v>443</v>
      </c>
      <c r="F451" s="48">
        <v>80</v>
      </c>
      <c r="G451" s="51">
        <v>43310</v>
      </c>
      <c r="H451" s="11">
        <v>43306</v>
      </c>
      <c r="I451" s="9">
        <v>84</v>
      </c>
    </row>
    <row r="452" spans="1:9" ht="15.6" x14ac:dyDescent="0.3">
      <c r="A452" s="137">
        <v>446146</v>
      </c>
      <c r="B452" s="137">
        <v>364518</v>
      </c>
      <c r="C452" s="42" t="s">
        <v>16</v>
      </c>
      <c r="D452" s="42" t="s">
        <v>13</v>
      </c>
      <c r="E452" s="43" t="s">
        <v>444</v>
      </c>
      <c r="F452" s="42">
        <v>129</v>
      </c>
      <c r="G452" s="44">
        <v>43310</v>
      </c>
      <c r="H452" s="11">
        <v>43306</v>
      </c>
      <c r="I452" s="9">
        <v>135</v>
      </c>
    </row>
    <row r="453" spans="1:9" ht="28.8" x14ac:dyDescent="0.3">
      <c r="A453" s="386" t="s">
        <v>350</v>
      </c>
      <c r="B453" s="386">
        <v>364154</v>
      </c>
      <c r="C453" s="37" t="s">
        <v>258</v>
      </c>
      <c r="D453" s="37" t="s">
        <v>33</v>
      </c>
      <c r="E453" s="38" t="s">
        <v>386</v>
      </c>
      <c r="F453" s="37">
        <v>81</v>
      </c>
      <c r="G453" s="39">
        <v>43307</v>
      </c>
      <c r="H453" s="11">
        <v>43310</v>
      </c>
      <c r="I453" s="9">
        <v>79</v>
      </c>
    </row>
    <row r="454" spans="1:9" ht="28.8" x14ac:dyDescent="0.3">
      <c r="A454" s="386" t="s">
        <v>350</v>
      </c>
      <c r="B454" s="386">
        <v>360936</v>
      </c>
      <c r="C454" s="37" t="s">
        <v>9</v>
      </c>
      <c r="D454" s="37" t="s">
        <v>48</v>
      </c>
      <c r="E454" s="544" t="s">
        <v>352</v>
      </c>
      <c r="F454" s="46">
        <v>2379</v>
      </c>
      <c r="G454" s="39">
        <v>43312</v>
      </c>
      <c r="H454" s="11">
        <v>43311</v>
      </c>
      <c r="I454" s="9">
        <v>2379</v>
      </c>
    </row>
    <row r="455" spans="1:9" x14ac:dyDescent="0.3">
      <c r="A455" s="37" t="s">
        <v>447</v>
      </c>
      <c r="B455" s="37">
        <v>404561</v>
      </c>
      <c r="C455" s="37" t="s">
        <v>258</v>
      </c>
      <c r="D455" s="37" t="s">
        <v>13</v>
      </c>
      <c r="E455" s="38" t="s">
        <v>450</v>
      </c>
      <c r="F455" s="46">
        <v>191</v>
      </c>
      <c r="G455" s="39">
        <v>43312</v>
      </c>
      <c r="H455" s="11">
        <v>43311</v>
      </c>
      <c r="I455" s="9">
        <v>200</v>
      </c>
    </row>
    <row r="456" spans="1:9" x14ac:dyDescent="0.3">
      <c r="A456" s="42" t="s">
        <v>447</v>
      </c>
      <c r="B456" s="42">
        <v>404561</v>
      </c>
      <c r="C456" s="42" t="s">
        <v>258</v>
      </c>
      <c r="D456" s="42" t="s">
        <v>13</v>
      </c>
      <c r="E456" s="43" t="s">
        <v>459</v>
      </c>
      <c r="F456" s="107">
        <v>187</v>
      </c>
      <c r="G456" s="44">
        <v>43312</v>
      </c>
      <c r="H456" s="11">
        <v>43311</v>
      </c>
      <c r="I456" s="9">
        <v>196</v>
      </c>
    </row>
    <row r="457" spans="1:9" x14ac:dyDescent="0.3">
      <c r="A457" s="36">
        <v>446156</v>
      </c>
      <c r="B457" s="46">
        <v>361137</v>
      </c>
      <c r="C457" s="37" t="s">
        <v>9</v>
      </c>
      <c r="D457" s="37" t="s">
        <v>10</v>
      </c>
      <c r="E457" s="38">
        <v>1458935</v>
      </c>
      <c r="F457" s="37">
        <v>30</v>
      </c>
      <c r="G457" s="39">
        <v>43310</v>
      </c>
      <c r="H457" s="11">
        <v>43312</v>
      </c>
      <c r="I457" s="9">
        <v>30</v>
      </c>
    </row>
    <row r="458" spans="1:9" x14ac:dyDescent="0.3">
      <c r="A458" s="7">
        <v>446156</v>
      </c>
      <c r="B458" s="7">
        <v>364149</v>
      </c>
      <c r="C458" s="48" t="s">
        <v>258</v>
      </c>
      <c r="D458" s="48" t="s">
        <v>10</v>
      </c>
      <c r="E458" s="54">
        <v>1458934</v>
      </c>
      <c r="F458" s="49">
        <v>16</v>
      </c>
      <c r="G458" s="51">
        <v>43317</v>
      </c>
      <c r="H458" s="11">
        <v>43312</v>
      </c>
      <c r="I458" s="9">
        <v>16</v>
      </c>
    </row>
    <row r="459" spans="1:9" x14ac:dyDescent="0.3">
      <c r="A459" s="33">
        <v>446156</v>
      </c>
      <c r="B459" s="33">
        <v>361124</v>
      </c>
      <c r="C459" s="42" t="s">
        <v>9</v>
      </c>
      <c r="D459" s="42" t="s">
        <v>306</v>
      </c>
      <c r="E459" s="43">
        <v>1445146</v>
      </c>
      <c r="F459" s="42">
        <v>30</v>
      </c>
      <c r="G459" s="44">
        <v>43318</v>
      </c>
      <c r="H459" s="11">
        <v>43312</v>
      </c>
      <c r="I459" s="9">
        <v>30</v>
      </c>
    </row>
    <row r="460" spans="1:9" x14ac:dyDescent="0.3">
      <c r="A460" s="36">
        <v>446156</v>
      </c>
      <c r="B460" s="36">
        <v>361124</v>
      </c>
      <c r="C460" s="37" t="s">
        <v>9</v>
      </c>
      <c r="D460" s="37" t="s">
        <v>19</v>
      </c>
      <c r="E460" s="38">
        <v>1445150</v>
      </c>
      <c r="F460" s="37">
        <v>12</v>
      </c>
      <c r="G460" s="39">
        <v>43319</v>
      </c>
      <c r="H460" s="11">
        <v>43312</v>
      </c>
      <c r="I460" s="9">
        <v>12</v>
      </c>
    </row>
    <row r="461" spans="1:9" ht="15.6" x14ac:dyDescent="0.3">
      <c r="A461" s="1001">
        <v>446146</v>
      </c>
      <c r="B461" s="1001">
        <v>361133</v>
      </c>
      <c r="C461" s="37" t="s">
        <v>9</v>
      </c>
      <c r="D461" s="37" t="s">
        <v>10</v>
      </c>
      <c r="E461" s="38">
        <v>1458924</v>
      </c>
      <c r="F461" s="37">
        <v>40</v>
      </c>
      <c r="G461" s="39">
        <v>43317</v>
      </c>
      <c r="H461" s="11">
        <v>43312</v>
      </c>
      <c r="I461" s="9">
        <v>40</v>
      </c>
    </row>
    <row r="462" spans="1:9" ht="15.6" x14ac:dyDescent="0.3">
      <c r="A462" s="1001">
        <v>446146</v>
      </c>
      <c r="B462" s="1001">
        <v>364518</v>
      </c>
      <c r="C462" s="37" t="s">
        <v>16</v>
      </c>
      <c r="D462" s="37" t="s">
        <v>10</v>
      </c>
      <c r="E462" s="38">
        <v>1458923</v>
      </c>
      <c r="F462" s="464">
        <v>25</v>
      </c>
      <c r="G462" s="39">
        <v>43317</v>
      </c>
      <c r="H462" s="11">
        <v>43312</v>
      </c>
      <c r="I462" s="9">
        <v>25</v>
      </c>
    </row>
    <row r="463" spans="1:9" x14ac:dyDescent="0.3">
      <c r="A463" s="959" t="s">
        <v>447</v>
      </c>
      <c r="B463" s="959">
        <v>404561</v>
      </c>
      <c r="C463" s="959" t="s">
        <v>258</v>
      </c>
      <c r="D463" s="959" t="s">
        <v>13</v>
      </c>
      <c r="E463" s="961" t="s">
        <v>449</v>
      </c>
      <c r="F463" s="960">
        <v>106</v>
      </c>
      <c r="G463" s="962">
        <v>43313</v>
      </c>
      <c r="H463" s="11">
        <v>43312</v>
      </c>
      <c r="I463" s="9">
        <v>111</v>
      </c>
    </row>
    <row r="464" spans="1:9" x14ac:dyDescent="0.3">
      <c r="A464" s="37" t="s">
        <v>447</v>
      </c>
      <c r="B464" s="37">
        <v>404561</v>
      </c>
      <c r="C464" s="37" t="s">
        <v>258</v>
      </c>
      <c r="D464" s="37" t="s">
        <v>13</v>
      </c>
      <c r="E464" s="38" t="s">
        <v>458</v>
      </c>
      <c r="F464" s="46">
        <v>115</v>
      </c>
      <c r="G464" s="39">
        <v>43313</v>
      </c>
      <c r="H464" s="11">
        <v>43312</v>
      </c>
      <c r="I464" s="9">
        <v>120</v>
      </c>
    </row>
    <row r="465" spans="1:9" x14ac:dyDescent="0.3">
      <c r="A465" s="48" t="s">
        <v>447</v>
      </c>
      <c r="B465" s="48">
        <v>404561</v>
      </c>
      <c r="C465" s="48" t="s">
        <v>258</v>
      </c>
      <c r="D465" s="48" t="s">
        <v>13</v>
      </c>
      <c r="E465" s="54" t="s">
        <v>448</v>
      </c>
      <c r="F465" s="49">
        <v>153</v>
      </c>
      <c r="G465" s="51">
        <v>43315</v>
      </c>
      <c r="H465" s="11">
        <v>43314</v>
      </c>
      <c r="I465" s="9">
        <v>160</v>
      </c>
    </row>
    <row r="466" spans="1:9" x14ac:dyDescent="0.3">
      <c r="A466" s="42" t="s">
        <v>447</v>
      </c>
      <c r="B466" s="42">
        <v>404561</v>
      </c>
      <c r="C466" s="42" t="s">
        <v>258</v>
      </c>
      <c r="D466" s="42" t="s">
        <v>33</v>
      </c>
      <c r="E466" s="43" t="s">
        <v>453</v>
      </c>
      <c r="F466" s="107">
        <v>188</v>
      </c>
      <c r="G466" s="44">
        <v>43315</v>
      </c>
      <c r="H466" s="11">
        <v>43314</v>
      </c>
      <c r="I466" s="9">
        <v>197</v>
      </c>
    </row>
    <row r="467" spans="1:9" x14ac:dyDescent="0.3">
      <c r="A467" s="37" t="s">
        <v>447</v>
      </c>
      <c r="B467" s="37">
        <v>404561</v>
      </c>
      <c r="C467" s="37" t="s">
        <v>258</v>
      </c>
      <c r="D467" s="37" t="s">
        <v>33</v>
      </c>
      <c r="E467" s="38" t="s">
        <v>455</v>
      </c>
      <c r="F467" s="46">
        <v>188</v>
      </c>
      <c r="G467" s="39">
        <v>43315</v>
      </c>
      <c r="H467" s="11">
        <v>43314</v>
      </c>
      <c r="I467" s="9">
        <v>197</v>
      </c>
    </row>
    <row r="468" spans="1:9" x14ac:dyDescent="0.3">
      <c r="A468" s="36">
        <v>446156</v>
      </c>
      <c r="B468" s="36">
        <v>361124</v>
      </c>
      <c r="C468" s="37" t="s">
        <v>9</v>
      </c>
      <c r="D468" s="37" t="s">
        <v>27</v>
      </c>
      <c r="E468" s="38" t="s">
        <v>326</v>
      </c>
      <c r="F468" s="37">
        <v>274</v>
      </c>
      <c r="G468" s="39">
        <v>43321</v>
      </c>
      <c r="H468" s="11">
        <v>43315</v>
      </c>
      <c r="I468" s="9">
        <v>274</v>
      </c>
    </row>
    <row r="469" spans="1:9" x14ac:dyDescent="0.3">
      <c r="A469" s="36">
        <v>446156</v>
      </c>
      <c r="B469" s="36">
        <v>361124</v>
      </c>
      <c r="C469" s="37" t="s">
        <v>9</v>
      </c>
      <c r="D469" s="37" t="s">
        <v>33</v>
      </c>
      <c r="E469" s="38" t="s">
        <v>328</v>
      </c>
      <c r="F469" s="37">
        <v>411</v>
      </c>
      <c r="G469" s="39">
        <v>43321</v>
      </c>
      <c r="H469" s="11">
        <v>43315</v>
      </c>
      <c r="I469" s="9">
        <v>411</v>
      </c>
    </row>
    <row r="470" spans="1:9" x14ac:dyDescent="0.3">
      <c r="A470" s="36">
        <v>446156</v>
      </c>
      <c r="B470" s="36">
        <v>361124</v>
      </c>
      <c r="C470" s="37" t="s">
        <v>9</v>
      </c>
      <c r="D470" s="37" t="s">
        <v>13</v>
      </c>
      <c r="E470" s="38" t="s">
        <v>329</v>
      </c>
      <c r="F470" s="37">
        <v>986</v>
      </c>
      <c r="G470" s="39">
        <v>43321</v>
      </c>
      <c r="H470" s="11">
        <v>43315</v>
      </c>
      <c r="I470" s="9">
        <v>986</v>
      </c>
    </row>
    <row r="471" spans="1:9" x14ac:dyDescent="0.3">
      <c r="A471" s="36">
        <v>446156</v>
      </c>
      <c r="B471" s="36">
        <v>364147</v>
      </c>
      <c r="C471" s="37" t="s">
        <v>258</v>
      </c>
      <c r="D471" s="37" t="s">
        <v>33</v>
      </c>
      <c r="E471" s="38" t="s">
        <v>332</v>
      </c>
      <c r="F471" s="37">
        <v>72</v>
      </c>
      <c r="G471" s="39">
        <v>43321</v>
      </c>
      <c r="H471" s="11">
        <v>43315</v>
      </c>
      <c r="I471" s="9">
        <v>69</v>
      </c>
    </row>
    <row r="472" spans="1:9" x14ac:dyDescent="0.3">
      <c r="A472" s="36">
        <v>446156</v>
      </c>
      <c r="B472" s="36">
        <v>364147</v>
      </c>
      <c r="C472" s="37" t="s">
        <v>258</v>
      </c>
      <c r="D472" s="37" t="s">
        <v>27</v>
      </c>
      <c r="E472" s="38" t="s">
        <v>333</v>
      </c>
      <c r="F472" s="37">
        <v>136</v>
      </c>
      <c r="G472" s="39">
        <v>43321</v>
      </c>
      <c r="H472" s="11">
        <v>43315</v>
      </c>
      <c r="I472" s="9">
        <v>130</v>
      </c>
    </row>
    <row r="473" spans="1:9" x14ac:dyDescent="0.3">
      <c r="A473" s="36">
        <v>446156</v>
      </c>
      <c r="B473" s="36">
        <v>364147</v>
      </c>
      <c r="C473" s="37" t="s">
        <v>258</v>
      </c>
      <c r="D473" s="37" t="s">
        <v>13</v>
      </c>
      <c r="E473" s="38" t="s">
        <v>335</v>
      </c>
      <c r="F473" s="37">
        <v>258</v>
      </c>
      <c r="G473" s="39">
        <v>43321</v>
      </c>
      <c r="H473" s="11">
        <v>43315</v>
      </c>
      <c r="I473" s="9">
        <v>246</v>
      </c>
    </row>
    <row r="474" spans="1:9" ht="28.8" x14ac:dyDescent="0.3">
      <c r="A474" s="124" t="s">
        <v>350</v>
      </c>
      <c r="B474" s="124">
        <v>360936</v>
      </c>
      <c r="C474" s="42" t="s">
        <v>9</v>
      </c>
      <c r="D474" s="42" t="s">
        <v>33</v>
      </c>
      <c r="E474" s="43" t="s">
        <v>365</v>
      </c>
      <c r="F474" s="42">
        <v>667</v>
      </c>
      <c r="G474" s="44">
        <v>43321</v>
      </c>
      <c r="H474" s="11">
        <v>43315</v>
      </c>
      <c r="I474" s="9">
        <v>661</v>
      </c>
    </row>
    <row r="475" spans="1:9" ht="28.8" x14ac:dyDescent="0.3">
      <c r="A475" s="386" t="s">
        <v>350</v>
      </c>
      <c r="B475" s="386">
        <v>360936</v>
      </c>
      <c r="C475" s="37" t="s">
        <v>9</v>
      </c>
      <c r="D475" s="37" t="s">
        <v>33</v>
      </c>
      <c r="E475" s="38" t="s">
        <v>367</v>
      </c>
      <c r="F475" s="37">
        <v>325</v>
      </c>
      <c r="G475" s="39">
        <v>43321</v>
      </c>
      <c r="H475" s="11">
        <v>43315</v>
      </c>
      <c r="I475" s="9">
        <v>284</v>
      </c>
    </row>
    <row r="476" spans="1:9" x14ac:dyDescent="0.3">
      <c r="A476" s="37" t="s">
        <v>447</v>
      </c>
      <c r="B476" s="37">
        <v>404561</v>
      </c>
      <c r="C476" s="37" t="s">
        <v>258</v>
      </c>
      <c r="D476" s="37" t="s">
        <v>13</v>
      </c>
      <c r="E476" s="38" t="s">
        <v>457</v>
      </c>
      <c r="F476" s="46">
        <v>148</v>
      </c>
      <c r="G476" s="39">
        <v>43315</v>
      </c>
      <c r="H476" s="11">
        <v>43315</v>
      </c>
      <c r="I476" s="9">
        <v>155</v>
      </c>
    </row>
    <row r="477" spans="1:9" x14ac:dyDescent="0.3">
      <c r="A477" s="37" t="s">
        <v>447</v>
      </c>
      <c r="B477" s="37">
        <v>404561</v>
      </c>
      <c r="C477" s="37" t="s">
        <v>258</v>
      </c>
      <c r="D477" s="37" t="s">
        <v>27</v>
      </c>
      <c r="E477" s="38" t="s">
        <v>451</v>
      </c>
      <c r="F477" s="46">
        <v>75</v>
      </c>
      <c r="G477" s="39">
        <v>43313</v>
      </c>
      <c r="H477" s="11">
        <v>43316</v>
      </c>
      <c r="I477" s="9">
        <v>78</v>
      </c>
    </row>
    <row r="478" spans="1:9" x14ac:dyDescent="0.3">
      <c r="A478" s="48" t="s">
        <v>447</v>
      </c>
      <c r="B478" s="48">
        <v>404561</v>
      </c>
      <c r="C478" s="48" t="s">
        <v>258</v>
      </c>
      <c r="D478" s="9" t="s">
        <v>31</v>
      </c>
      <c r="E478" s="10" t="s">
        <v>452</v>
      </c>
      <c r="F478" s="62">
        <v>37</v>
      </c>
      <c r="G478" s="11">
        <v>43313</v>
      </c>
      <c r="H478" s="11">
        <v>43316</v>
      </c>
      <c r="I478" s="9">
        <v>38</v>
      </c>
    </row>
    <row r="479" spans="1:9" x14ac:dyDescent="0.3">
      <c r="A479" s="37" t="s">
        <v>447</v>
      </c>
      <c r="B479" s="37">
        <v>404561</v>
      </c>
      <c r="C479" s="37" t="s">
        <v>258</v>
      </c>
      <c r="D479" s="9" t="s">
        <v>31</v>
      </c>
      <c r="E479" s="10" t="s">
        <v>454</v>
      </c>
      <c r="F479" s="62">
        <v>37</v>
      </c>
      <c r="G479" s="11">
        <v>43313</v>
      </c>
      <c r="H479" s="11">
        <v>43316</v>
      </c>
      <c r="I479" s="9">
        <v>38</v>
      </c>
    </row>
    <row r="480" spans="1:9" x14ac:dyDescent="0.3">
      <c r="A480" s="37" t="s">
        <v>447</v>
      </c>
      <c r="B480" s="37">
        <v>404561</v>
      </c>
      <c r="C480" s="37" t="s">
        <v>258</v>
      </c>
      <c r="D480" s="9" t="s">
        <v>27</v>
      </c>
      <c r="E480" s="10" t="s">
        <v>456</v>
      </c>
      <c r="F480" s="62">
        <v>75</v>
      </c>
      <c r="G480" s="11">
        <v>43313</v>
      </c>
      <c r="H480" s="11">
        <v>43316</v>
      </c>
      <c r="I480" s="9">
        <v>78</v>
      </c>
    </row>
    <row r="481" spans="1:9" x14ac:dyDescent="0.3">
      <c r="A481" s="37" t="s">
        <v>447</v>
      </c>
      <c r="B481" s="37">
        <v>404561</v>
      </c>
      <c r="C481" s="37" t="s">
        <v>258</v>
      </c>
      <c r="D481" s="9" t="s">
        <v>13</v>
      </c>
      <c r="E481" s="15" t="s">
        <v>462</v>
      </c>
      <c r="F481" s="9">
        <v>19</v>
      </c>
      <c r="G481" s="11">
        <v>43319</v>
      </c>
      <c r="H481" s="11">
        <v>43318</v>
      </c>
      <c r="I481" s="9">
        <v>18</v>
      </c>
    </row>
    <row r="482" spans="1:9" x14ac:dyDescent="0.3">
      <c r="A482" s="37" t="s">
        <v>447</v>
      </c>
      <c r="B482" s="37">
        <v>404561</v>
      </c>
      <c r="C482" s="37" t="s">
        <v>258</v>
      </c>
      <c r="D482" s="9" t="s">
        <v>13</v>
      </c>
      <c r="E482" s="15" t="s">
        <v>461</v>
      </c>
      <c r="F482" s="9">
        <v>19</v>
      </c>
      <c r="G482" s="11">
        <v>43320</v>
      </c>
      <c r="H482" s="11">
        <v>43319</v>
      </c>
      <c r="I482" s="9">
        <v>18</v>
      </c>
    </row>
    <row r="483" spans="1:9" x14ac:dyDescent="0.3">
      <c r="A483" s="33">
        <v>446156</v>
      </c>
      <c r="B483" s="33">
        <v>361200</v>
      </c>
      <c r="C483" s="42" t="s">
        <v>71</v>
      </c>
      <c r="D483" s="9" t="s">
        <v>71</v>
      </c>
      <c r="E483" s="15" t="s">
        <v>324</v>
      </c>
      <c r="F483" s="23">
        <v>60</v>
      </c>
      <c r="G483" s="11">
        <v>43325</v>
      </c>
      <c r="H483" s="11">
        <v>43320</v>
      </c>
      <c r="I483" s="9">
        <v>63</v>
      </c>
    </row>
    <row r="484" spans="1:9" x14ac:dyDescent="0.3">
      <c r="A484" s="36">
        <v>446156</v>
      </c>
      <c r="B484" s="36">
        <v>361124</v>
      </c>
      <c r="C484" s="37" t="s">
        <v>9</v>
      </c>
      <c r="D484" s="37" t="s">
        <v>31</v>
      </c>
      <c r="E484" s="38" t="s">
        <v>327</v>
      </c>
      <c r="F484" s="37">
        <v>343</v>
      </c>
      <c r="G484" s="39">
        <v>43321</v>
      </c>
      <c r="H484" s="11">
        <v>43320</v>
      </c>
      <c r="I484" s="9">
        <v>342</v>
      </c>
    </row>
    <row r="485" spans="1:9" x14ac:dyDescent="0.3">
      <c r="A485" s="956">
        <v>446156</v>
      </c>
      <c r="B485" s="956">
        <v>361124</v>
      </c>
      <c r="C485" s="959" t="s">
        <v>9</v>
      </c>
      <c r="D485" s="959" t="s">
        <v>13</v>
      </c>
      <c r="E485" s="961" t="s">
        <v>330</v>
      </c>
      <c r="F485" s="959">
        <v>1120</v>
      </c>
      <c r="G485" s="962">
        <v>43324</v>
      </c>
      <c r="H485" s="11">
        <v>43320</v>
      </c>
      <c r="I485" s="9">
        <v>1125</v>
      </c>
    </row>
    <row r="486" spans="1:9" x14ac:dyDescent="0.3">
      <c r="A486" s="36">
        <v>446156</v>
      </c>
      <c r="B486" s="36">
        <v>361124</v>
      </c>
      <c r="C486" s="37" t="s">
        <v>9</v>
      </c>
      <c r="D486" s="37" t="s">
        <v>13</v>
      </c>
      <c r="E486" s="38" t="s">
        <v>331</v>
      </c>
      <c r="F486" s="37">
        <v>732</v>
      </c>
      <c r="G486" s="39">
        <v>43324</v>
      </c>
      <c r="H486" s="11">
        <v>43320</v>
      </c>
      <c r="I486" s="9">
        <v>732</v>
      </c>
    </row>
    <row r="487" spans="1:9" x14ac:dyDescent="0.3">
      <c r="A487" s="956">
        <v>446156</v>
      </c>
      <c r="B487" s="956">
        <v>364147</v>
      </c>
      <c r="C487" s="959" t="s">
        <v>258</v>
      </c>
      <c r="D487" s="9" t="s">
        <v>31</v>
      </c>
      <c r="E487" s="10" t="s">
        <v>334</v>
      </c>
      <c r="F487" s="9">
        <v>50</v>
      </c>
      <c r="G487" s="11">
        <v>43321</v>
      </c>
      <c r="H487" s="11">
        <v>43320</v>
      </c>
      <c r="I487" s="9">
        <v>50</v>
      </c>
    </row>
    <row r="488" spans="1:9" x14ac:dyDescent="0.3">
      <c r="A488" s="36">
        <v>446156</v>
      </c>
      <c r="B488" s="36">
        <v>364147</v>
      </c>
      <c r="C488" s="37" t="s">
        <v>258</v>
      </c>
      <c r="D488" s="37" t="s">
        <v>13</v>
      </c>
      <c r="E488" s="38" t="s">
        <v>336</v>
      </c>
      <c r="F488" s="37">
        <v>346</v>
      </c>
      <c r="G488" s="39">
        <v>43324</v>
      </c>
      <c r="H488" s="11">
        <v>43320</v>
      </c>
      <c r="I488" s="9">
        <v>343</v>
      </c>
    </row>
    <row r="489" spans="1:9" x14ac:dyDescent="0.3">
      <c r="A489" s="7">
        <v>446156</v>
      </c>
      <c r="B489" s="7">
        <v>364147</v>
      </c>
      <c r="C489" s="48" t="s">
        <v>258</v>
      </c>
      <c r="D489" s="9" t="s">
        <v>13</v>
      </c>
      <c r="E489" s="10" t="s">
        <v>337</v>
      </c>
      <c r="F489" s="9">
        <v>332</v>
      </c>
      <c r="G489" s="11">
        <v>43324</v>
      </c>
      <c r="H489" s="11">
        <v>43320</v>
      </c>
      <c r="I489" s="9">
        <v>328</v>
      </c>
    </row>
    <row r="490" spans="1:9" ht="28.8" x14ac:dyDescent="0.3">
      <c r="A490" s="124" t="s">
        <v>350</v>
      </c>
      <c r="B490" s="124">
        <v>360936</v>
      </c>
      <c r="C490" s="42" t="s">
        <v>9</v>
      </c>
      <c r="D490" s="9" t="s">
        <v>31</v>
      </c>
      <c r="E490" s="10" t="s">
        <v>368</v>
      </c>
      <c r="F490" s="9">
        <v>50</v>
      </c>
      <c r="G490" s="11">
        <v>43321</v>
      </c>
      <c r="H490" s="11">
        <v>43320</v>
      </c>
      <c r="I490" s="9">
        <v>50</v>
      </c>
    </row>
    <row r="491" spans="1:9" ht="28.8" x14ac:dyDescent="0.3">
      <c r="A491" s="386" t="s">
        <v>350</v>
      </c>
      <c r="B491" s="386">
        <v>360936</v>
      </c>
      <c r="C491" s="37" t="s">
        <v>9</v>
      </c>
      <c r="D491" s="37" t="s">
        <v>31</v>
      </c>
      <c r="E491" s="38" t="s">
        <v>366</v>
      </c>
      <c r="F491" s="37">
        <v>50</v>
      </c>
      <c r="G491" s="39">
        <v>43321</v>
      </c>
      <c r="H491" s="11">
        <v>43321</v>
      </c>
      <c r="I491" s="9">
        <v>50</v>
      </c>
    </row>
    <row r="492" spans="1:9" ht="15.6" x14ac:dyDescent="0.3">
      <c r="A492" s="997">
        <v>446146</v>
      </c>
      <c r="B492" s="997">
        <v>360963</v>
      </c>
      <c r="C492" s="37" t="s">
        <v>9</v>
      </c>
      <c r="D492" s="37" t="s">
        <v>13</v>
      </c>
      <c r="E492" s="38" t="s">
        <v>404</v>
      </c>
      <c r="F492" s="37">
        <v>1597</v>
      </c>
      <c r="G492" s="39">
        <v>43286</v>
      </c>
      <c r="H492" s="11">
        <v>43321</v>
      </c>
      <c r="I492" s="9">
        <v>1521</v>
      </c>
    </row>
    <row r="493" spans="1:9" ht="15.6" x14ac:dyDescent="0.3">
      <c r="A493" s="998">
        <v>446146</v>
      </c>
      <c r="B493" s="998">
        <v>360963</v>
      </c>
      <c r="C493" s="9" t="s">
        <v>9</v>
      </c>
      <c r="D493" s="9" t="s">
        <v>33</v>
      </c>
      <c r="E493" s="10" t="s">
        <v>408</v>
      </c>
      <c r="F493" s="9">
        <v>1063</v>
      </c>
      <c r="G493" s="11">
        <v>43286</v>
      </c>
      <c r="H493" s="11">
        <v>43321</v>
      </c>
      <c r="I493" s="9">
        <v>1071</v>
      </c>
    </row>
    <row r="494" spans="1:9" x14ac:dyDescent="0.3">
      <c r="A494" s="9" t="s">
        <v>447</v>
      </c>
      <c r="B494" s="9">
        <v>404561</v>
      </c>
      <c r="C494" s="9" t="s">
        <v>258</v>
      </c>
      <c r="D494" s="9" t="s">
        <v>13</v>
      </c>
      <c r="E494" s="15" t="s">
        <v>460</v>
      </c>
      <c r="F494" s="9">
        <v>14</v>
      </c>
      <c r="G494" s="11">
        <v>43322</v>
      </c>
      <c r="H494" s="11">
        <v>43321</v>
      </c>
      <c r="I494" s="9">
        <v>14</v>
      </c>
    </row>
    <row r="495" spans="1:9" x14ac:dyDescent="0.3">
      <c r="A495" s="78">
        <v>446156</v>
      </c>
      <c r="B495" s="62">
        <v>361137</v>
      </c>
      <c r="C495" s="9" t="s">
        <v>9</v>
      </c>
      <c r="D495" s="9" t="s">
        <v>13</v>
      </c>
      <c r="E495" s="15" t="s">
        <v>315</v>
      </c>
      <c r="F495" s="9">
        <v>466</v>
      </c>
      <c r="G495" s="11">
        <v>43328</v>
      </c>
      <c r="H495" s="11">
        <v>43322</v>
      </c>
      <c r="I495" s="9">
        <v>480</v>
      </c>
    </row>
    <row r="496" spans="1:9" ht="15.6" x14ac:dyDescent="0.3">
      <c r="A496" s="1006">
        <v>446146</v>
      </c>
      <c r="B496" s="1006">
        <v>361133</v>
      </c>
      <c r="C496" s="9" t="s">
        <v>9</v>
      </c>
      <c r="D496" s="9" t="s">
        <v>13</v>
      </c>
      <c r="E496" s="10" t="s">
        <v>436</v>
      </c>
      <c r="F496" s="9">
        <v>906</v>
      </c>
      <c r="G496" s="11">
        <v>43328</v>
      </c>
      <c r="H496" s="11">
        <v>43322</v>
      </c>
      <c r="I496" s="9">
        <v>951</v>
      </c>
    </row>
    <row r="497" spans="1:9" ht="15.6" x14ac:dyDescent="0.3">
      <c r="A497" s="1006">
        <v>446146</v>
      </c>
      <c r="B497" s="1006">
        <v>364518</v>
      </c>
      <c r="C497" s="9" t="s">
        <v>16</v>
      </c>
      <c r="D497" s="9" t="s">
        <v>33</v>
      </c>
      <c r="E497" s="10" t="s">
        <v>441</v>
      </c>
      <c r="F497" s="9">
        <v>67</v>
      </c>
      <c r="G497" s="11">
        <v>43328</v>
      </c>
      <c r="H497" s="11">
        <v>43322</v>
      </c>
      <c r="I497" s="9">
        <v>70</v>
      </c>
    </row>
    <row r="498" spans="1:9" x14ac:dyDescent="0.3">
      <c r="A498" s="78">
        <v>446156</v>
      </c>
      <c r="B498" s="78">
        <v>361124</v>
      </c>
      <c r="C498" s="9" t="s">
        <v>9</v>
      </c>
      <c r="D498" s="9" t="s">
        <v>48</v>
      </c>
      <c r="E498" s="10" t="s">
        <v>325</v>
      </c>
      <c r="F498" s="9">
        <v>36</v>
      </c>
      <c r="G498" s="11">
        <v>43318</v>
      </c>
      <c r="H498" s="11">
        <v>43325</v>
      </c>
      <c r="I498" s="9">
        <v>36</v>
      </c>
    </row>
    <row r="499" spans="1:9" x14ac:dyDescent="0.3">
      <c r="A499" s="85">
        <v>446156</v>
      </c>
      <c r="B499" s="85">
        <v>361124</v>
      </c>
      <c r="C499" s="24" t="s">
        <v>9</v>
      </c>
      <c r="D499" s="24" t="s">
        <v>10</v>
      </c>
      <c r="E499" s="60">
        <v>1464904</v>
      </c>
      <c r="F499" s="24">
        <v>25</v>
      </c>
      <c r="G499" s="27">
        <v>43332</v>
      </c>
      <c r="H499" s="27">
        <v>43326</v>
      </c>
      <c r="I499" s="9">
        <v>25</v>
      </c>
    </row>
    <row r="500" spans="1:9" x14ac:dyDescent="0.3">
      <c r="A500" s="85">
        <v>446156</v>
      </c>
      <c r="B500" s="85">
        <v>364147</v>
      </c>
      <c r="C500" s="24" t="s">
        <v>258</v>
      </c>
      <c r="D500" s="24" t="s">
        <v>10</v>
      </c>
      <c r="E500" s="60">
        <v>1464903</v>
      </c>
      <c r="F500" s="24">
        <v>16</v>
      </c>
      <c r="G500" s="27">
        <v>43332</v>
      </c>
      <c r="H500" s="27">
        <v>43326</v>
      </c>
      <c r="I500" s="9">
        <v>16</v>
      </c>
    </row>
    <row r="501" spans="1:9" x14ac:dyDescent="0.3">
      <c r="A501" s="85">
        <v>446156</v>
      </c>
      <c r="B501" s="26">
        <v>361137</v>
      </c>
      <c r="C501" s="24" t="s">
        <v>9</v>
      </c>
      <c r="D501" s="24" t="s">
        <v>27</v>
      </c>
      <c r="E501" s="25" t="s">
        <v>314</v>
      </c>
      <c r="F501" s="24">
        <v>186</v>
      </c>
      <c r="G501" s="27">
        <v>43335</v>
      </c>
      <c r="H501" s="27">
        <v>43328</v>
      </c>
      <c r="I501" s="9">
        <v>191</v>
      </c>
    </row>
    <row r="502" spans="1:9" ht="15.6" x14ac:dyDescent="0.3">
      <c r="A502" s="1007">
        <v>446146</v>
      </c>
      <c r="B502" s="1007">
        <v>361133</v>
      </c>
      <c r="C502" s="24" t="s">
        <v>9</v>
      </c>
      <c r="D502" s="24" t="s">
        <v>27</v>
      </c>
      <c r="E502" s="60" t="s">
        <v>435</v>
      </c>
      <c r="F502" s="24">
        <v>216</v>
      </c>
      <c r="G502" s="27">
        <v>43335</v>
      </c>
      <c r="H502" s="27">
        <v>43328</v>
      </c>
      <c r="I502" s="9">
        <v>226</v>
      </c>
    </row>
    <row r="503" spans="1:9" x14ac:dyDescent="0.3">
      <c r="A503" s="85">
        <v>446156</v>
      </c>
      <c r="B503" s="26">
        <v>361137</v>
      </c>
      <c r="C503" s="24" t="s">
        <v>9</v>
      </c>
      <c r="D503" s="24" t="s">
        <v>13</v>
      </c>
      <c r="E503" s="88" t="s">
        <v>316</v>
      </c>
      <c r="F503" s="24">
        <v>539</v>
      </c>
      <c r="G503" s="27">
        <v>43338</v>
      </c>
      <c r="H503" s="27">
        <v>43332</v>
      </c>
      <c r="I503" s="9">
        <v>552</v>
      </c>
    </row>
    <row r="504" spans="1:9" x14ac:dyDescent="0.3">
      <c r="A504" s="85">
        <v>446156</v>
      </c>
      <c r="B504" s="26">
        <v>361137</v>
      </c>
      <c r="C504" s="24" t="s">
        <v>9</v>
      </c>
      <c r="D504" s="24" t="s">
        <v>13</v>
      </c>
      <c r="E504" s="88" t="s">
        <v>317</v>
      </c>
      <c r="F504" s="24">
        <v>359</v>
      </c>
      <c r="G504" s="27">
        <v>43338</v>
      </c>
      <c r="H504" s="27">
        <v>43332</v>
      </c>
      <c r="I504" s="9">
        <v>369</v>
      </c>
    </row>
    <row r="505" spans="1:9" ht="15.6" x14ac:dyDescent="0.3">
      <c r="A505" s="1007">
        <v>446146</v>
      </c>
      <c r="B505" s="1007">
        <v>361133</v>
      </c>
      <c r="C505" s="24" t="s">
        <v>9</v>
      </c>
      <c r="D505" s="24" t="s">
        <v>13</v>
      </c>
      <c r="E505" s="88" t="s">
        <v>437</v>
      </c>
      <c r="F505" s="24">
        <v>874</v>
      </c>
      <c r="G505" s="27">
        <v>43338</v>
      </c>
      <c r="H505" s="27">
        <v>43332</v>
      </c>
      <c r="I505" s="9">
        <v>918</v>
      </c>
    </row>
    <row r="506" spans="1:9" ht="15.6" x14ac:dyDescent="0.3">
      <c r="A506" s="1007">
        <v>446146</v>
      </c>
      <c r="B506" s="1007">
        <v>361133</v>
      </c>
      <c r="C506" s="24" t="s">
        <v>9</v>
      </c>
      <c r="D506" s="24" t="s">
        <v>13</v>
      </c>
      <c r="E506" s="88" t="s">
        <v>438</v>
      </c>
      <c r="F506" s="24">
        <v>566</v>
      </c>
      <c r="G506" s="27">
        <v>43338</v>
      </c>
      <c r="H506" s="27">
        <v>43332</v>
      </c>
      <c r="I506" s="9">
        <v>594</v>
      </c>
    </row>
    <row r="507" spans="1:9" ht="15.6" x14ac:dyDescent="0.3">
      <c r="A507" s="1006">
        <v>446146</v>
      </c>
      <c r="B507" s="1006">
        <v>361133</v>
      </c>
      <c r="C507" s="9" t="s">
        <v>9</v>
      </c>
      <c r="D507" s="9" t="s">
        <v>48</v>
      </c>
      <c r="E507" s="10" t="s">
        <v>429</v>
      </c>
      <c r="F507" s="9">
        <v>722</v>
      </c>
      <c r="G507" s="11">
        <v>43340</v>
      </c>
      <c r="H507" s="11">
        <v>43339</v>
      </c>
      <c r="I507" s="9">
        <v>722</v>
      </c>
    </row>
    <row r="508" spans="1:9" x14ac:dyDescent="0.3">
      <c r="A508" s="24" t="s">
        <v>447</v>
      </c>
      <c r="B508" s="24">
        <v>417716</v>
      </c>
      <c r="C508" s="24" t="s">
        <v>258</v>
      </c>
      <c r="D508" s="24" t="s">
        <v>31</v>
      </c>
      <c r="E508" s="88" t="s">
        <v>463</v>
      </c>
      <c r="F508" s="24">
        <v>40</v>
      </c>
      <c r="G508" s="27">
        <v>43313</v>
      </c>
      <c r="H508" s="27">
        <v>43361</v>
      </c>
      <c r="I508" s="24">
        <v>42</v>
      </c>
    </row>
    <row r="509" spans="1:9" x14ac:dyDescent="0.3">
      <c r="A509" s="24" t="s">
        <v>447</v>
      </c>
      <c r="B509" s="24">
        <v>417716</v>
      </c>
      <c r="C509" s="24" t="s">
        <v>258</v>
      </c>
      <c r="D509" s="24" t="s">
        <v>31</v>
      </c>
      <c r="E509" s="88" t="s">
        <v>464</v>
      </c>
      <c r="F509" s="24">
        <v>40</v>
      </c>
      <c r="G509" s="27">
        <v>43313</v>
      </c>
      <c r="H509" s="27">
        <v>43361</v>
      </c>
      <c r="I509" s="24">
        <v>42</v>
      </c>
    </row>
    <row r="510" spans="1:9" x14ac:dyDescent="0.3">
      <c r="A510" s="24" t="s">
        <v>447</v>
      </c>
      <c r="B510" s="24">
        <v>417716</v>
      </c>
      <c r="C510" s="24" t="s">
        <v>258</v>
      </c>
      <c r="D510" s="24" t="s">
        <v>27</v>
      </c>
      <c r="E510" s="88" t="s">
        <v>465</v>
      </c>
      <c r="F510" s="24">
        <v>80</v>
      </c>
      <c r="G510" s="27">
        <v>43313</v>
      </c>
      <c r="H510" s="27">
        <v>43361</v>
      </c>
      <c r="I510" s="24">
        <v>84</v>
      </c>
    </row>
    <row r="511" spans="1:9" x14ac:dyDescent="0.3">
      <c r="A511" s="24" t="s">
        <v>447</v>
      </c>
      <c r="B511" s="24">
        <v>417716</v>
      </c>
      <c r="C511" s="24" t="s">
        <v>258</v>
      </c>
      <c r="D511" s="24" t="s">
        <v>27</v>
      </c>
      <c r="E511" s="88" t="s">
        <v>466</v>
      </c>
      <c r="F511" s="24">
        <v>80</v>
      </c>
      <c r="G511" s="27">
        <v>43313</v>
      </c>
      <c r="H511" s="27">
        <v>43361</v>
      </c>
      <c r="I511" s="24">
        <v>81</v>
      </c>
    </row>
    <row r="512" spans="1:9" x14ac:dyDescent="0.3">
      <c r="A512" s="24" t="s">
        <v>447</v>
      </c>
      <c r="B512" s="24">
        <v>417716</v>
      </c>
      <c r="C512" s="24" t="s">
        <v>258</v>
      </c>
      <c r="D512" s="24" t="s">
        <v>33</v>
      </c>
      <c r="E512" s="88" t="s">
        <v>467</v>
      </c>
      <c r="F512" s="24">
        <v>200</v>
      </c>
      <c r="G512" s="27">
        <v>43315</v>
      </c>
      <c r="H512" s="27">
        <v>43361</v>
      </c>
      <c r="I512" s="24">
        <v>208</v>
      </c>
    </row>
    <row r="513" spans="1:9" x14ac:dyDescent="0.3">
      <c r="A513" s="24" t="s">
        <v>447</v>
      </c>
      <c r="B513" s="24">
        <v>417716</v>
      </c>
      <c r="C513" s="24" t="s">
        <v>258</v>
      </c>
      <c r="D513" s="24" t="s">
        <v>33</v>
      </c>
      <c r="E513" s="88" t="s">
        <v>468</v>
      </c>
      <c r="F513" s="24">
        <v>200</v>
      </c>
      <c r="G513" s="27">
        <v>43315</v>
      </c>
      <c r="H513" s="27">
        <v>43361</v>
      </c>
      <c r="I513" s="24">
        <v>210</v>
      </c>
    </row>
    <row r="514" spans="1:9" x14ac:dyDescent="0.3">
      <c r="A514" s="24" t="s">
        <v>447</v>
      </c>
      <c r="B514" s="24">
        <v>417716</v>
      </c>
      <c r="C514" s="24" t="s">
        <v>258</v>
      </c>
      <c r="D514" s="24" t="s">
        <v>13</v>
      </c>
      <c r="E514" s="88" t="s">
        <v>472</v>
      </c>
      <c r="F514" s="24">
        <v>167</v>
      </c>
      <c r="G514" s="27">
        <v>43315</v>
      </c>
      <c r="H514" s="27">
        <v>43361</v>
      </c>
      <c r="I514" s="24">
        <v>168</v>
      </c>
    </row>
    <row r="515" spans="1:9" x14ac:dyDescent="0.3">
      <c r="A515" s="24" t="s">
        <v>447</v>
      </c>
      <c r="B515" s="24">
        <v>417716</v>
      </c>
      <c r="C515" s="24" t="s">
        <v>258</v>
      </c>
      <c r="D515" s="24" t="s">
        <v>13</v>
      </c>
      <c r="E515" s="88" t="s">
        <v>474</v>
      </c>
      <c r="F515" s="24">
        <v>204</v>
      </c>
      <c r="G515" s="27">
        <v>43312</v>
      </c>
      <c r="H515" s="27">
        <v>43361</v>
      </c>
      <c r="I515" s="24">
        <v>204</v>
      </c>
    </row>
    <row r="516" spans="1:9" x14ac:dyDescent="0.3">
      <c r="A516" s="24" t="s">
        <v>447</v>
      </c>
      <c r="B516" s="24">
        <v>417716</v>
      </c>
      <c r="C516" s="24" t="s">
        <v>258</v>
      </c>
      <c r="D516" s="24" t="s">
        <v>13</v>
      </c>
      <c r="E516" s="88" t="s">
        <v>473</v>
      </c>
      <c r="F516" s="24">
        <v>109</v>
      </c>
      <c r="G516" s="27">
        <v>43313</v>
      </c>
      <c r="H516" s="27">
        <v>43362</v>
      </c>
      <c r="I516" s="24">
        <v>108</v>
      </c>
    </row>
    <row r="517" spans="1:9" x14ac:dyDescent="0.3">
      <c r="A517" s="9" t="s">
        <v>447</v>
      </c>
      <c r="B517" s="9">
        <v>417716</v>
      </c>
      <c r="C517" s="9" t="s">
        <v>258</v>
      </c>
      <c r="D517" s="9" t="s">
        <v>13</v>
      </c>
      <c r="E517" s="86" t="s">
        <v>471</v>
      </c>
      <c r="F517" s="9">
        <v>205</v>
      </c>
      <c r="G517" s="11">
        <v>43312</v>
      </c>
      <c r="H517" s="11">
        <v>43370</v>
      </c>
      <c r="I517" s="9">
        <v>196</v>
      </c>
    </row>
    <row r="518" spans="1:9" x14ac:dyDescent="0.3">
      <c r="A518" s="9" t="s">
        <v>447</v>
      </c>
      <c r="B518" s="9">
        <v>417716</v>
      </c>
      <c r="C518" s="9" t="s">
        <v>258</v>
      </c>
      <c r="D518" s="9" t="s">
        <v>13</v>
      </c>
      <c r="E518" s="86" t="s">
        <v>469</v>
      </c>
      <c r="F518" s="9">
        <v>165</v>
      </c>
      <c r="G518" s="11">
        <v>43315</v>
      </c>
      <c r="H518" s="11">
        <v>43374</v>
      </c>
      <c r="I518" s="24">
        <v>159</v>
      </c>
    </row>
    <row r="519" spans="1:9" x14ac:dyDescent="0.3">
      <c r="A519" s="9" t="s">
        <v>447</v>
      </c>
      <c r="B519" s="9">
        <v>417716</v>
      </c>
      <c r="C519" s="9" t="s">
        <v>258</v>
      </c>
      <c r="D519" s="9" t="s">
        <v>13</v>
      </c>
      <c r="E519" s="86" t="s">
        <v>470</v>
      </c>
      <c r="F519" s="9">
        <v>110</v>
      </c>
      <c r="G519" s="11">
        <v>43313</v>
      </c>
      <c r="H519" s="11">
        <v>43374</v>
      </c>
      <c r="I519" s="24">
        <v>107</v>
      </c>
    </row>
    <row r="520" spans="1:9" x14ac:dyDescent="0.3">
      <c r="A520" s="727">
        <v>432735</v>
      </c>
      <c r="B520" s="1008">
        <v>425412</v>
      </c>
      <c r="C520" s="1008" t="s">
        <v>475</v>
      </c>
      <c r="D520" s="727" t="s">
        <v>306</v>
      </c>
      <c r="E520" s="1009" t="s">
        <v>1465</v>
      </c>
      <c r="F520" s="727">
        <v>280</v>
      </c>
      <c r="G520" s="742">
        <v>43423</v>
      </c>
      <c r="H520" s="1010">
        <v>43417</v>
      </c>
      <c r="I520" s="1011">
        <v>280</v>
      </c>
    </row>
    <row r="521" spans="1:9" x14ac:dyDescent="0.3">
      <c r="A521" s="534">
        <v>432735</v>
      </c>
      <c r="B521" s="813">
        <v>425412</v>
      </c>
      <c r="C521" s="813" t="s">
        <v>475</v>
      </c>
      <c r="D521" s="534" t="s">
        <v>19</v>
      </c>
      <c r="E521" s="891" t="s">
        <v>1466</v>
      </c>
      <c r="F521" s="534">
        <v>24</v>
      </c>
      <c r="G521" s="536">
        <v>43424</v>
      </c>
      <c r="H521" s="536">
        <v>43417</v>
      </c>
      <c r="I521" s="534">
        <v>24</v>
      </c>
    </row>
    <row r="522" spans="1:9" x14ac:dyDescent="0.3">
      <c r="A522" s="534">
        <v>432735</v>
      </c>
      <c r="B522" s="813">
        <v>425425</v>
      </c>
      <c r="C522" s="813" t="s">
        <v>475</v>
      </c>
      <c r="D522" s="534" t="s">
        <v>19</v>
      </c>
      <c r="E522" s="812" t="s">
        <v>1494</v>
      </c>
      <c r="F522" s="534">
        <v>70</v>
      </c>
      <c r="G522" s="536">
        <v>43424</v>
      </c>
      <c r="H522" s="536">
        <v>43417</v>
      </c>
      <c r="I522" s="534">
        <v>70</v>
      </c>
    </row>
    <row r="523" spans="1:9" x14ac:dyDescent="0.3">
      <c r="A523" s="534">
        <v>432735</v>
      </c>
      <c r="B523" s="813">
        <v>425425</v>
      </c>
      <c r="C523" s="813" t="s">
        <v>475</v>
      </c>
      <c r="D523" s="813" t="s">
        <v>481</v>
      </c>
      <c r="E523" s="812" t="s">
        <v>1495</v>
      </c>
      <c r="F523" s="813">
        <v>149</v>
      </c>
      <c r="G523" s="1012">
        <v>43426</v>
      </c>
      <c r="H523" s="536">
        <v>43417</v>
      </c>
      <c r="I523" s="534">
        <v>150</v>
      </c>
    </row>
    <row r="524" spans="1:9" x14ac:dyDescent="0.3">
      <c r="A524" s="534">
        <v>432735</v>
      </c>
      <c r="B524" s="813">
        <v>431090</v>
      </c>
      <c r="C524" s="813" t="s">
        <v>503</v>
      </c>
      <c r="D524" s="813" t="s">
        <v>13</v>
      </c>
      <c r="E524" s="1013" t="s">
        <v>1508</v>
      </c>
      <c r="F524" s="534">
        <v>10</v>
      </c>
      <c r="G524" s="536">
        <v>43454</v>
      </c>
      <c r="H524" s="536">
        <v>43417</v>
      </c>
      <c r="I524" s="534">
        <v>10</v>
      </c>
    </row>
    <row r="525" spans="1:9" x14ac:dyDescent="0.3">
      <c r="A525" s="534">
        <v>454496</v>
      </c>
      <c r="B525" s="813">
        <v>425419</v>
      </c>
      <c r="C525" s="813" t="s">
        <v>475</v>
      </c>
      <c r="D525" s="813" t="s">
        <v>481</v>
      </c>
      <c r="E525" s="812" t="s">
        <v>1536</v>
      </c>
      <c r="F525" s="813">
        <v>212</v>
      </c>
      <c r="G525" s="1012">
        <v>43426</v>
      </c>
      <c r="H525" s="536">
        <v>43417</v>
      </c>
      <c r="I525" s="534">
        <v>212</v>
      </c>
    </row>
    <row r="526" spans="1:9" x14ac:dyDescent="0.3">
      <c r="A526" s="534">
        <v>454496</v>
      </c>
      <c r="B526" s="813">
        <v>425419</v>
      </c>
      <c r="C526" s="813" t="s">
        <v>475</v>
      </c>
      <c r="D526" s="813" t="s">
        <v>481</v>
      </c>
      <c r="E526" s="812" t="s">
        <v>1537</v>
      </c>
      <c r="F526" s="813">
        <v>274</v>
      </c>
      <c r="G526" s="1012">
        <v>43426</v>
      </c>
      <c r="H526" s="536">
        <v>43417</v>
      </c>
      <c r="I526" s="534">
        <v>275</v>
      </c>
    </row>
    <row r="527" spans="1:9" x14ac:dyDescent="0.3">
      <c r="A527" s="534">
        <v>454496</v>
      </c>
      <c r="B527" s="813">
        <v>431076</v>
      </c>
      <c r="C527" s="813" t="s">
        <v>503</v>
      </c>
      <c r="D527" s="813" t="s">
        <v>13</v>
      </c>
      <c r="E527" s="1014" t="s">
        <v>1551</v>
      </c>
      <c r="F527" s="813">
        <v>124</v>
      </c>
      <c r="G527" s="1012">
        <v>43454</v>
      </c>
      <c r="H527" s="536">
        <v>43417</v>
      </c>
      <c r="I527" s="534">
        <v>123</v>
      </c>
    </row>
    <row r="528" spans="1:9" x14ac:dyDescent="0.3">
      <c r="A528" s="534">
        <v>454496</v>
      </c>
      <c r="B528" s="813">
        <v>425469</v>
      </c>
      <c r="C528" s="813" t="s">
        <v>475</v>
      </c>
      <c r="D528" s="813" t="s">
        <v>13</v>
      </c>
      <c r="E528" s="812" t="s">
        <v>1586</v>
      </c>
      <c r="F528" s="534">
        <v>2357</v>
      </c>
      <c r="G528" s="536">
        <v>43426</v>
      </c>
      <c r="H528" s="536">
        <v>43417</v>
      </c>
      <c r="I528" s="534">
        <v>2401</v>
      </c>
    </row>
    <row r="529" spans="1:9" x14ac:dyDescent="0.3">
      <c r="A529" s="534">
        <v>454496</v>
      </c>
      <c r="B529" s="815">
        <v>425469</v>
      </c>
      <c r="C529" s="815" t="s">
        <v>475</v>
      </c>
      <c r="D529" s="815" t="s">
        <v>13</v>
      </c>
      <c r="E529" s="541" t="s">
        <v>1587</v>
      </c>
      <c r="F529" s="537">
        <v>1949</v>
      </c>
      <c r="G529" s="539">
        <v>43429</v>
      </c>
      <c r="H529" s="536">
        <v>43417</v>
      </c>
      <c r="I529" s="534">
        <v>1949</v>
      </c>
    </row>
    <row r="530" spans="1:9" x14ac:dyDescent="0.3">
      <c r="A530" s="534">
        <v>454496</v>
      </c>
      <c r="B530" s="813">
        <v>431140</v>
      </c>
      <c r="C530" s="813" t="s">
        <v>503</v>
      </c>
      <c r="D530" s="813" t="s">
        <v>13</v>
      </c>
      <c r="E530" s="812" t="s">
        <v>1598</v>
      </c>
      <c r="F530" s="534">
        <v>20</v>
      </c>
      <c r="G530" s="536">
        <v>43426</v>
      </c>
      <c r="H530" s="536">
        <v>43417</v>
      </c>
      <c r="I530" s="534">
        <v>21</v>
      </c>
    </row>
    <row r="531" spans="1:9" x14ac:dyDescent="0.3">
      <c r="A531" s="534">
        <v>454496</v>
      </c>
      <c r="B531" s="815">
        <v>431140</v>
      </c>
      <c r="C531" s="815" t="s">
        <v>503</v>
      </c>
      <c r="D531" s="815" t="s">
        <v>13</v>
      </c>
      <c r="E531" s="541" t="s">
        <v>1599</v>
      </c>
      <c r="F531" s="537">
        <v>64</v>
      </c>
      <c r="G531" s="539">
        <v>43429</v>
      </c>
      <c r="H531" s="536">
        <v>43417</v>
      </c>
      <c r="I531" s="534">
        <v>66</v>
      </c>
    </row>
    <row r="532" spans="1:9" x14ac:dyDescent="0.3">
      <c r="A532" s="534">
        <v>454496</v>
      </c>
      <c r="B532" s="813">
        <v>425577</v>
      </c>
      <c r="C532" s="813" t="s">
        <v>475</v>
      </c>
      <c r="D532" s="813" t="s">
        <v>481</v>
      </c>
      <c r="E532" s="812" t="s">
        <v>1616</v>
      </c>
      <c r="F532" s="813">
        <v>139</v>
      </c>
      <c r="G532" s="1012">
        <v>43426</v>
      </c>
      <c r="H532" s="536">
        <v>43417</v>
      </c>
      <c r="I532" s="534">
        <v>137</v>
      </c>
    </row>
    <row r="533" spans="1:9" x14ac:dyDescent="0.3">
      <c r="A533" s="534">
        <v>454496</v>
      </c>
      <c r="B533" s="813">
        <v>425577</v>
      </c>
      <c r="C533" s="813" t="s">
        <v>475</v>
      </c>
      <c r="D533" s="813" t="s">
        <v>481</v>
      </c>
      <c r="E533" s="812" t="s">
        <v>1617</v>
      </c>
      <c r="F533" s="813">
        <v>152</v>
      </c>
      <c r="G533" s="1012">
        <v>43426</v>
      </c>
      <c r="H533" s="536">
        <v>43417</v>
      </c>
      <c r="I533" s="534">
        <v>149</v>
      </c>
    </row>
    <row r="534" spans="1:9" x14ac:dyDescent="0.3">
      <c r="A534" s="534">
        <v>454496</v>
      </c>
      <c r="B534" s="815">
        <v>431110</v>
      </c>
      <c r="C534" s="815" t="s">
        <v>503</v>
      </c>
      <c r="D534" s="62" t="s">
        <v>13</v>
      </c>
      <c r="E534" s="15" t="s">
        <v>1624</v>
      </c>
      <c r="F534" s="9">
        <v>345</v>
      </c>
      <c r="G534" s="11">
        <v>43429</v>
      </c>
      <c r="H534" s="536">
        <v>43417</v>
      </c>
      <c r="I534" s="534">
        <v>352</v>
      </c>
    </row>
    <row r="535" spans="1:9" x14ac:dyDescent="0.3">
      <c r="A535" s="534">
        <v>454496</v>
      </c>
      <c r="B535" s="815">
        <v>431110</v>
      </c>
      <c r="C535" s="815" t="s">
        <v>503</v>
      </c>
      <c r="D535" s="62" t="s">
        <v>13</v>
      </c>
      <c r="E535" s="15" t="s">
        <v>1625</v>
      </c>
      <c r="F535" s="9">
        <v>388</v>
      </c>
      <c r="G535" s="11">
        <v>43429</v>
      </c>
      <c r="H535" s="536">
        <v>43417</v>
      </c>
      <c r="I535" s="534">
        <v>396</v>
      </c>
    </row>
    <row r="536" spans="1:9" x14ac:dyDescent="0.3">
      <c r="A536" s="534">
        <v>465695</v>
      </c>
      <c r="B536" s="813">
        <v>431080</v>
      </c>
      <c r="C536" s="813" t="s">
        <v>503</v>
      </c>
      <c r="D536" s="534" t="s">
        <v>306</v>
      </c>
      <c r="E536" s="25" t="s">
        <v>1703</v>
      </c>
      <c r="F536" s="26">
        <v>14</v>
      </c>
      <c r="G536" s="27">
        <v>43444</v>
      </c>
      <c r="H536" s="536">
        <v>43417</v>
      </c>
      <c r="I536" s="534">
        <v>14</v>
      </c>
    </row>
    <row r="537" spans="1:9" x14ac:dyDescent="0.3">
      <c r="A537" s="534">
        <v>465695</v>
      </c>
      <c r="B537" s="813">
        <v>431080</v>
      </c>
      <c r="C537" s="813" t="s">
        <v>503</v>
      </c>
      <c r="D537" s="813" t="s">
        <v>13</v>
      </c>
      <c r="E537" s="361" t="s">
        <v>1704</v>
      </c>
      <c r="F537" s="24">
        <v>21</v>
      </c>
      <c r="G537" s="27">
        <v>43454</v>
      </c>
      <c r="H537" s="536">
        <v>43417</v>
      </c>
      <c r="I537" s="534">
        <v>21</v>
      </c>
    </row>
    <row r="538" spans="1:9" x14ac:dyDescent="0.3">
      <c r="A538" s="534">
        <v>465695</v>
      </c>
      <c r="B538" s="813">
        <v>431080</v>
      </c>
      <c r="C538" s="813" t="s">
        <v>503</v>
      </c>
      <c r="D538" s="813" t="s">
        <v>13</v>
      </c>
      <c r="E538" s="60" t="s">
        <v>1712</v>
      </c>
      <c r="F538" s="26">
        <v>528</v>
      </c>
      <c r="G538" s="90">
        <v>43426</v>
      </c>
      <c r="H538" s="536">
        <v>43417</v>
      </c>
      <c r="I538" s="534">
        <v>533</v>
      </c>
    </row>
    <row r="539" spans="1:9" x14ac:dyDescent="0.3">
      <c r="A539" s="534">
        <v>432735</v>
      </c>
      <c r="B539" s="815">
        <v>425425</v>
      </c>
      <c r="C539" s="815" t="s">
        <v>475</v>
      </c>
      <c r="D539" s="62" t="s">
        <v>13</v>
      </c>
      <c r="E539" s="290" t="s">
        <v>1505</v>
      </c>
      <c r="F539" s="9">
        <v>82</v>
      </c>
      <c r="G539" s="11">
        <v>43429</v>
      </c>
      <c r="H539" s="536">
        <v>43419</v>
      </c>
      <c r="I539" s="534">
        <v>78</v>
      </c>
    </row>
    <row r="540" spans="1:9" x14ac:dyDescent="0.3">
      <c r="A540" s="534">
        <v>454496</v>
      </c>
      <c r="B540" s="813">
        <v>425419</v>
      </c>
      <c r="C540" s="813" t="s">
        <v>475</v>
      </c>
      <c r="D540" s="26" t="s">
        <v>13</v>
      </c>
      <c r="E540" s="60" t="s">
        <v>1542</v>
      </c>
      <c r="F540" s="24">
        <v>2079</v>
      </c>
      <c r="G540" s="27">
        <v>43426</v>
      </c>
      <c r="H540" s="536">
        <v>43419</v>
      </c>
      <c r="I540" s="534">
        <v>2079</v>
      </c>
    </row>
    <row r="541" spans="1:9" x14ac:dyDescent="0.3">
      <c r="A541" s="534">
        <v>432735</v>
      </c>
      <c r="B541" s="813">
        <v>425412</v>
      </c>
      <c r="C541" s="813" t="s">
        <v>475</v>
      </c>
      <c r="D541" s="813" t="s">
        <v>481</v>
      </c>
      <c r="E541" s="60" t="s">
        <v>1467</v>
      </c>
      <c r="F541" s="26">
        <v>100</v>
      </c>
      <c r="G541" s="90">
        <v>43426</v>
      </c>
      <c r="H541" s="536">
        <v>43420</v>
      </c>
      <c r="I541" s="534">
        <v>100</v>
      </c>
    </row>
    <row r="542" spans="1:9" x14ac:dyDescent="0.3">
      <c r="A542" s="534">
        <v>432735</v>
      </c>
      <c r="B542" s="813">
        <v>425412</v>
      </c>
      <c r="C542" s="813" t="s">
        <v>475</v>
      </c>
      <c r="D542" s="813" t="s">
        <v>13</v>
      </c>
      <c r="E542" s="60" t="s">
        <v>1468</v>
      </c>
      <c r="F542" s="26">
        <v>757</v>
      </c>
      <c r="G542" s="90">
        <v>43426</v>
      </c>
      <c r="H542" s="536">
        <v>43420</v>
      </c>
      <c r="I542" s="534">
        <v>757</v>
      </c>
    </row>
    <row r="543" spans="1:9" x14ac:dyDescent="0.3">
      <c r="A543" s="534">
        <v>432735</v>
      </c>
      <c r="B543" s="813">
        <v>425412</v>
      </c>
      <c r="C543" s="813" t="s">
        <v>475</v>
      </c>
      <c r="D543" s="26" t="s">
        <v>481</v>
      </c>
      <c r="E543" s="60" t="s">
        <v>1469</v>
      </c>
      <c r="F543" s="26">
        <v>257</v>
      </c>
      <c r="G543" s="90">
        <v>43426</v>
      </c>
      <c r="H543" s="536">
        <v>43420</v>
      </c>
      <c r="I543" s="534">
        <v>257</v>
      </c>
    </row>
    <row r="544" spans="1:9" x14ac:dyDescent="0.3">
      <c r="A544" s="534">
        <v>432735</v>
      </c>
      <c r="B544" s="813">
        <v>425412</v>
      </c>
      <c r="C544" s="813" t="s">
        <v>475</v>
      </c>
      <c r="D544" s="26" t="s">
        <v>13</v>
      </c>
      <c r="E544" s="60" t="s">
        <v>1470</v>
      </c>
      <c r="F544" s="24">
        <v>1298</v>
      </c>
      <c r="G544" s="27">
        <v>43426</v>
      </c>
      <c r="H544" s="536">
        <v>43420</v>
      </c>
      <c r="I544" s="534">
        <v>1298</v>
      </c>
    </row>
    <row r="545" spans="1:9" x14ac:dyDescent="0.3">
      <c r="A545" s="534">
        <v>432735</v>
      </c>
      <c r="B545" s="813">
        <v>431126</v>
      </c>
      <c r="C545" s="813" t="s">
        <v>503</v>
      </c>
      <c r="D545" s="813" t="s">
        <v>13</v>
      </c>
      <c r="E545" s="812" t="s">
        <v>1477</v>
      </c>
      <c r="F545" s="534">
        <v>95</v>
      </c>
      <c r="G545" s="536">
        <v>43426</v>
      </c>
      <c r="H545" s="536">
        <v>43420</v>
      </c>
      <c r="I545" s="534">
        <v>96</v>
      </c>
    </row>
    <row r="546" spans="1:9" x14ac:dyDescent="0.3">
      <c r="A546" s="534">
        <v>432735</v>
      </c>
      <c r="B546" s="813">
        <v>431126</v>
      </c>
      <c r="C546" s="813" t="s">
        <v>503</v>
      </c>
      <c r="D546" s="813" t="s">
        <v>481</v>
      </c>
      <c r="E546" s="60" t="s">
        <v>1480</v>
      </c>
      <c r="F546" s="26">
        <v>108</v>
      </c>
      <c r="G546" s="90">
        <v>43426</v>
      </c>
      <c r="H546" s="536">
        <v>43420</v>
      </c>
      <c r="I546" s="534">
        <v>109</v>
      </c>
    </row>
    <row r="547" spans="1:9" x14ac:dyDescent="0.3">
      <c r="A547" s="534">
        <v>432735</v>
      </c>
      <c r="B547" s="813">
        <v>431126</v>
      </c>
      <c r="C547" s="813" t="s">
        <v>503</v>
      </c>
      <c r="D547" s="26" t="s">
        <v>481</v>
      </c>
      <c r="E547" s="60" t="s">
        <v>1481</v>
      </c>
      <c r="F547" s="26">
        <v>50</v>
      </c>
      <c r="G547" s="90">
        <v>43426</v>
      </c>
      <c r="H547" s="536">
        <v>43420</v>
      </c>
      <c r="I547" s="534">
        <v>50</v>
      </c>
    </row>
    <row r="548" spans="1:9" x14ac:dyDescent="0.3">
      <c r="A548" s="534">
        <v>432735</v>
      </c>
      <c r="B548" s="813">
        <v>431126</v>
      </c>
      <c r="C548" s="813" t="s">
        <v>503</v>
      </c>
      <c r="D548" s="813" t="s">
        <v>13</v>
      </c>
      <c r="E548" s="60" t="s">
        <v>1482</v>
      </c>
      <c r="F548" s="26">
        <v>200</v>
      </c>
      <c r="G548" s="90">
        <v>43426</v>
      </c>
      <c r="H548" s="536">
        <v>43420</v>
      </c>
      <c r="I548" s="534">
        <v>202</v>
      </c>
    </row>
    <row r="549" spans="1:9" x14ac:dyDescent="0.3">
      <c r="A549" s="534">
        <v>432735</v>
      </c>
      <c r="B549" s="813">
        <v>425425</v>
      </c>
      <c r="C549" s="813" t="s">
        <v>475</v>
      </c>
      <c r="D549" s="813" t="s">
        <v>13</v>
      </c>
      <c r="E549" s="812" t="s">
        <v>1496</v>
      </c>
      <c r="F549" s="534">
        <v>2467</v>
      </c>
      <c r="G549" s="536">
        <v>43426</v>
      </c>
      <c r="H549" s="536">
        <v>43420</v>
      </c>
      <c r="I549" s="534">
        <v>2483</v>
      </c>
    </row>
    <row r="550" spans="1:9" x14ac:dyDescent="0.3">
      <c r="A550" s="534">
        <v>432735</v>
      </c>
      <c r="B550" s="815">
        <v>425425</v>
      </c>
      <c r="C550" s="815" t="s">
        <v>475</v>
      </c>
      <c r="D550" s="815" t="s">
        <v>13</v>
      </c>
      <c r="E550" s="1015" t="s">
        <v>1497</v>
      </c>
      <c r="F550" s="537">
        <v>2053</v>
      </c>
      <c r="G550" s="539">
        <v>43429</v>
      </c>
      <c r="H550" s="536">
        <v>43420</v>
      </c>
      <c r="I550" s="534">
        <v>2067</v>
      </c>
    </row>
    <row r="551" spans="1:9" x14ac:dyDescent="0.3">
      <c r="A551" s="534">
        <v>432735</v>
      </c>
      <c r="B551" s="813">
        <v>425425</v>
      </c>
      <c r="C551" s="813" t="s">
        <v>475</v>
      </c>
      <c r="D551" s="813" t="s">
        <v>481</v>
      </c>
      <c r="E551" s="812" t="s">
        <v>1500</v>
      </c>
      <c r="F551" s="813">
        <v>519</v>
      </c>
      <c r="G551" s="1012">
        <v>43426</v>
      </c>
      <c r="H551" s="536">
        <v>43420</v>
      </c>
      <c r="I551" s="534">
        <v>521</v>
      </c>
    </row>
    <row r="552" spans="1:9" x14ac:dyDescent="0.3">
      <c r="A552" s="534">
        <v>432735</v>
      </c>
      <c r="B552" s="813">
        <v>425425</v>
      </c>
      <c r="C552" s="813" t="s">
        <v>475</v>
      </c>
      <c r="D552" s="813" t="s">
        <v>13</v>
      </c>
      <c r="E552" s="812" t="s">
        <v>1501</v>
      </c>
      <c r="F552" s="813">
        <v>726</v>
      </c>
      <c r="G552" s="1012">
        <v>43426</v>
      </c>
      <c r="H552" s="536">
        <v>43420</v>
      </c>
      <c r="I552" s="534">
        <v>690</v>
      </c>
    </row>
    <row r="553" spans="1:9" x14ac:dyDescent="0.3">
      <c r="A553" s="534">
        <v>432735</v>
      </c>
      <c r="B553" s="813">
        <v>425425</v>
      </c>
      <c r="C553" s="813" t="s">
        <v>475</v>
      </c>
      <c r="D553" s="813" t="s">
        <v>481</v>
      </c>
      <c r="E553" s="812" t="s">
        <v>1502</v>
      </c>
      <c r="F553" s="813">
        <v>50</v>
      </c>
      <c r="G553" s="1012">
        <v>43426</v>
      </c>
      <c r="H553" s="536">
        <v>43420</v>
      </c>
      <c r="I553" s="534">
        <v>48</v>
      </c>
    </row>
    <row r="554" spans="1:9" x14ac:dyDescent="0.3">
      <c r="A554" s="534">
        <v>432735</v>
      </c>
      <c r="B554" s="813">
        <v>425425</v>
      </c>
      <c r="C554" s="813" t="s">
        <v>475</v>
      </c>
      <c r="D554" s="26" t="s">
        <v>481</v>
      </c>
      <c r="E554" s="812" t="s">
        <v>1503</v>
      </c>
      <c r="F554" s="813">
        <v>50</v>
      </c>
      <c r="G554" s="1012">
        <v>43426</v>
      </c>
      <c r="H554" s="536">
        <v>43420</v>
      </c>
      <c r="I554" s="534">
        <v>48</v>
      </c>
    </row>
    <row r="555" spans="1:9" x14ac:dyDescent="0.3">
      <c r="A555" s="534">
        <v>432735</v>
      </c>
      <c r="B555" s="813">
        <v>425425</v>
      </c>
      <c r="C555" s="813" t="s">
        <v>475</v>
      </c>
      <c r="D555" s="813" t="s">
        <v>13</v>
      </c>
      <c r="E555" s="707" t="s">
        <v>1504</v>
      </c>
      <c r="F555" s="534">
        <v>102</v>
      </c>
      <c r="G555" s="536">
        <v>43426</v>
      </c>
      <c r="H555" s="536">
        <v>43420</v>
      </c>
      <c r="I555" s="534">
        <v>97</v>
      </c>
    </row>
    <row r="556" spans="1:9" x14ac:dyDescent="0.3">
      <c r="A556" s="534">
        <v>432735</v>
      </c>
      <c r="B556" s="813">
        <v>431090</v>
      </c>
      <c r="C556" s="813" t="s">
        <v>503</v>
      </c>
      <c r="D556" s="813" t="s">
        <v>481</v>
      </c>
      <c r="E556" s="60" t="s">
        <v>1513</v>
      </c>
      <c r="F556" s="26">
        <v>100</v>
      </c>
      <c r="G556" s="90">
        <v>43426</v>
      </c>
      <c r="H556" s="536">
        <v>43420</v>
      </c>
      <c r="I556" s="534">
        <v>100</v>
      </c>
    </row>
    <row r="557" spans="1:9" x14ac:dyDescent="0.3">
      <c r="A557" s="534">
        <v>432735</v>
      </c>
      <c r="B557" s="813">
        <v>431090</v>
      </c>
      <c r="C557" s="813" t="s">
        <v>503</v>
      </c>
      <c r="D557" s="26" t="s">
        <v>13</v>
      </c>
      <c r="E557" s="60" t="s">
        <v>1514</v>
      </c>
      <c r="F557" s="24">
        <v>14</v>
      </c>
      <c r="G557" s="27">
        <v>43426</v>
      </c>
      <c r="H557" s="536">
        <v>43420</v>
      </c>
      <c r="I557" s="534">
        <v>14</v>
      </c>
    </row>
    <row r="558" spans="1:9" x14ac:dyDescent="0.3">
      <c r="A558" s="534">
        <v>432735</v>
      </c>
      <c r="B558" s="815">
        <v>431090</v>
      </c>
      <c r="C558" s="815" t="s">
        <v>503</v>
      </c>
      <c r="D558" s="815" t="s">
        <v>13</v>
      </c>
      <c r="E558" s="303" t="s">
        <v>1515</v>
      </c>
      <c r="F558" s="9">
        <v>40</v>
      </c>
      <c r="G558" s="11">
        <v>43429</v>
      </c>
      <c r="H558" s="536">
        <v>43420</v>
      </c>
      <c r="I558" s="534">
        <v>40</v>
      </c>
    </row>
    <row r="559" spans="1:9" x14ac:dyDescent="0.3">
      <c r="A559" s="534">
        <v>432735</v>
      </c>
      <c r="B559" s="813">
        <v>431090</v>
      </c>
      <c r="C559" s="813" t="s">
        <v>503</v>
      </c>
      <c r="D559" s="26" t="s">
        <v>13</v>
      </c>
      <c r="E559" s="60" t="s">
        <v>1518</v>
      </c>
      <c r="F559" s="26">
        <v>96</v>
      </c>
      <c r="G559" s="90">
        <v>43426</v>
      </c>
      <c r="H559" s="536">
        <v>43420</v>
      </c>
      <c r="I559" s="534">
        <v>94</v>
      </c>
    </row>
    <row r="560" spans="1:9" x14ac:dyDescent="0.3">
      <c r="A560" s="534">
        <v>432735</v>
      </c>
      <c r="B560" s="813">
        <v>431090</v>
      </c>
      <c r="C560" s="813" t="s">
        <v>503</v>
      </c>
      <c r="D560" s="26" t="s">
        <v>481</v>
      </c>
      <c r="E560" s="60" t="s">
        <v>1519</v>
      </c>
      <c r="F560" s="26">
        <v>50</v>
      </c>
      <c r="G560" s="90">
        <v>43426</v>
      </c>
      <c r="H560" s="536">
        <v>43420</v>
      </c>
      <c r="I560" s="534">
        <v>49</v>
      </c>
    </row>
    <row r="561" spans="1:9" ht="15" thickBot="1" x14ac:dyDescent="0.35">
      <c r="A561" s="534">
        <v>432735</v>
      </c>
      <c r="B561" s="708">
        <v>425419</v>
      </c>
      <c r="C561" s="813" t="s">
        <v>475</v>
      </c>
      <c r="D561" s="813" t="s">
        <v>306</v>
      </c>
      <c r="E561" s="318" t="s">
        <v>1520</v>
      </c>
      <c r="F561" s="26">
        <v>205</v>
      </c>
      <c r="G561" s="90">
        <v>43444</v>
      </c>
      <c r="H561" s="536">
        <v>43420</v>
      </c>
      <c r="I561" s="534">
        <v>205</v>
      </c>
    </row>
    <row r="562" spans="1:9" x14ac:dyDescent="0.3">
      <c r="A562" s="1016">
        <v>454496</v>
      </c>
      <c r="B562" s="888">
        <v>425419</v>
      </c>
      <c r="C562" s="888" t="s">
        <v>475</v>
      </c>
      <c r="D562" s="888" t="s">
        <v>481</v>
      </c>
      <c r="E562" s="1017" t="s">
        <v>1538</v>
      </c>
      <c r="F562" s="888">
        <v>640</v>
      </c>
      <c r="G562" s="1018">
        <v>43426</v>
      </c>
      <c r="H562" s="851">
        <v>43420</v>
      </c>
      <c r="I562" s="720">
        <v>644</v>
      </c>
    </row>
    <row r="563" spans="1:9" x14ac:dyDescent="0.3">
      <c r="A563" s="1019">
        <v>454496</v>
      </c>
      <c r="B563" s="813">
        <v>425419</v>
      </c>
      <c r="C563" s="813" t="s">
        <v>475</v>
      </c>
      <c r="D563" s="813" t="s">
        <v>481</v>
      </c>
      <c r="E563" s="812" t="s">
        <v>1539</v>
      </c>
      <c r="F563" s="813">
        <v>1024</v>
      </c>
      <c r="G563" s="1012">
        <v>43426</v>
      </c>
      <c r="H563" s="536">
        <v>43420</v>
      </c>
      <c r="I563" s="534">
        <v>1030</v>
      </c>
    </row>
    <row r="564" spans="1:9" x14ac:dyDescent="0.3">
      <c r="A564" s="1019">
        <v>454496</v>
      </c>
      <c r="B564" s="813">
        <v>425419</v>
      </c>
      <c r="C564" s="813" t="s">
        <v>475</v>
      </c>
      <c r="D564" s="813" t="s">
        <v>13</v>
      </c>
      <c r="E564" s="812" t="s">
        <v>1540</v>
      </c>
      <c r="F564" s="813">
        <v>3272</v>
      </c>
      <c r="G564" s="1012">
        <v>43426</v>
      </c>
      <c r="H564" s="536">
        <v>43420</v>
      </c>
      <c r="I564" s="534">
        <v>3274</v>
      </c>
    </row>
    <row r="565" spans="1:9" x14ac:dyDescent="0.3">
      <c r="A565" s="1019">
        <v>454496</v>
      </c>
      <c r="B565" s="813">
        <v>425419</v>
      </c>
      <c r="C565" s="813" t="s">
        <v>475</v>
      </c>
      <c r="D565" s="813" t="s">
        <v>13</v>
      </c>
      <c r="E565" s="812" t="s">
        <v>1541</v>
      </c>
      <c r="F565" s="813">
        <v>4286</v>
      </c>
      <c r="G565" s="1012">
        <v>43426</v>
      </c>
      <c r="H565" s="536">
        <v>43420</v>
      </c>
      <c r="I565" s="534">
        <v>4306</v>
      </c>
    </row>
    <row r="566" spans="1:9" x14ac:dyDescent="0.3">
      <c r="A566" s="1019">
        <v>454496</v>
      </c>
      <c r="B566" s="815">
        <v>425419</v>
      </c>
      <c r="C566" s="815" t="s">
        <v>475</v>
      </c>
      <c r="D566" s="815" t="s">
        <v>13</v>
      </c>
      <c r="E566" s="1015" t="s">
        <v>1543</v>
      </c>
      <c r="F566" s="537">
        <v>1622</v>
      </c>
      <c r="G566" s="539">
        <v>43429</v>
      </c>
      <c r="H566" s="536">
        <v>43420</v>
      </c>
      <c r="I566" s="534">
        <v>1634</v>
      </c>
    </row>
    <row r="567" spans="1:9" x14ac:dyDescent="0.3">
      <c r="A567" s="1019">
        <v>454496</v>
      </c>
      <c r="B567" s="815">
        <v>425419</v>
      </c>
      <c r="C567" s="815" t="s">
        <v>475</v>
      </c>
      <c r="D567" s="815" t="s">
        <v>13</v>
      </c>
      <c r="E567" s="1015" t="s">
        <v>1547</v>
      </c>
      <c r="F567" s="537">
        <v>2857</v>
      </c>
      <c r="G567" s="539">
        <v>43429</v>
      </c>
      <c r="H567" s="536">
        <v>43420</v>
      </c>
      <c r="I567" s="534">
        <v>2870</v>
      </c>
    </row>
    <row r="568" spans="1:9" x14ac:dyDescent="0.3">
      <c r="A568" s="1019">
        <v>454496</v>
      </c>
      <c r="B568" s="813">
        <v>431076</v>
      </c>
      <c r="C568" s="813" t="s">
        <v>503</v>
      </c>
      <c r="D568" s="26" t="s">
        <v>13</v>
      </c>
      <c r="E568" s="812" t="s">
        <v>1559</v>
      </c>
      <c r="F568" s="534">
        <v>603</v>
      </c>
      <c r="G568" s="536">
        <v>43426</v>
      </c>
      <c r="H568" s="536">
        <v>43420</v>
      </c>
      <c r="I568" s="534">
        <v>606</v>
      </c>
    </row>
    <row r="569" spans="1:9" x14ac:dyDescent="0.3">
      <c r="A569" s="1019">
        <v>454496</v>
      </c>
      <c r="B569" s="815">
        <v>431076</v>
      </c>
      <c r="C569" s="815" t="s">
        <v>503</v>
      </c>
      <c r="D569" s="62" t="s">
        <v>13</v>
      </c>
      <c r="E569" s="1015" t="s">
        <v>1560</v>
      </c>
      <c r="F569" s="537">
        <v>659</v>
      </c>
      <c r="G569" s="539">
        <v>43429</v>
      </c>
      <c r="H569" s="536">
        <v>43420</v>
      </c>
      <c r="I569" s="534">
        <v>661</v>
      </c>
    </row>
    <row r="570" spans="1:9" x14ac:dyDescent="0.3">
      <c r="A570" s="1019">
        <v>454496</v>
      </c>
      <c r="B570" s="815">
        <v>431076</v>
      </c>
      <c r="C570" s="815" t="s">
        <v>503</v>
      </c>
      <c r="D570" s="815" t="s">
        <v>13</v>
      </c>
      <c r="E570" s="1015" t="s">
        <v>1561</v>
      </c>
      <c r="F570" s="537">
        <v>737</v>
      </c>
      <c r="G570" s="539">
        <v>43429</v>
      </c>
      <c r="H570" s="536">
        <v>43420</v>
      </c>
      <c r="I570" s="534">
        <v>740</v>
      </c>
    </row>
    <row r="571" spans="1:9" x14ac:dyDescent="0.3">
      <c r="A571" s="1019">
        <v>454496</v>
      </c>
      <c r="B571" s="813">
        <v>431076</v>
      </c>
      <c r="C571" s="813" t="s">
        <v>503</v>
      </c>
      <c r="D571" s="813" t="s">
        <v>481</v>
      </c>
      <c r="E571" s="812" t="s">
        <v>1564</v>
      </c>
      <c r="F571" s="813">
        <v>141</v>
      </c>
      <c r="G571" s="1012">
        <v>43426</v>
      </c>
      <c r="H571" s="536">
        <v>43420</v>
      </c>
      <c r="I571" s="534">
        <v>145</v>
      </c>
    </row>
    <row r="572" spans="1:9" x14ac:dyDescent="0.3">
      <c r="A572" s="1019">
        <v>454496</v>
      </c>
      <c r="B572" s="813">
        <v>431076</v>
      </c>
      <c r="C572" s="813" t="s">
        <v>503</v>
      </c>
      <c r="D572" s="813" t="s">
        <v>13</v>
      </c>
      <c r="E572" s="812" t="s">
        <v>1565</v>
      </c>
      <c r="F572" s="813">
        <v>335</v>
      </c>
      <c r="G572" s="1012">
        <v>43426</v>
      </c>
      <c r="H572" s="536">
        <v>43420</v>
      </c>
      <c r="I572" s="534">
        <v>345</v>
      </c>
    </row>
    <row r="573" spans="1:9" x14ac:dyDescent="0.3">
      <c r="A573" s="1019">
        <v>454496</v>
      </c>
      <c r="B573" s="813">
        <v>431076</v>
      </c>
      <c r="C573" s="813" t="s">
        <v>503</v>
      </c>
      <c r="D573" s="813" t="s">
        <v>13</v>
      </c>
      <c r="E573" s="812" t="s">
        <v>1566</v>
      </c>
      <c r="F573" s="813">
        <v>31</v>
      </c>
      <c r="G573" s="536">
        <v>43426</v>
      </c>
      <c r="H573" s="536">
        <v>43420</v>
      </c>
      <c r="I573" s="534">
        <v>31</v>
      </c>
    </row>
    <row r="574" spans="1:9" x14ac:dyDescent="0.3">
      <c r="A574" s="1019">
        <v>454496</v>
      </c>
      <c r="B574" s="815">
        <v>431076</v>
      </c>
      <c r="C574" s="815" t="s">
        <v>503</v>
      </c>
      <c r="D574" s="815" t="s">
        <v>13</v>
      </c>
      <c r="E574" s="1015" t="s">
        <v>1567</v>
      </c>
      <c r="F574" s="815">
        <v>100</v>
      </c>
      <c r="G574" s="539">
        <v>43429</v>
      </c>
      <c r="H574" s="536">
        <v>43420</v>
      </c>
      <c r="I574" s="534">
        <v>104</v>
      </c>
    </row>
    <row r="575" spans="1:9" x14ac:dyDescent="0.3">
      <c r="A575" s="1019">
        <v>454496</v>
      </c>
      <c r="B575" s="815">
        <v>431076</v>
      </c>
      <c r="C575" s="815" t="s">
        <v>503</v>
      </c>
      <c r="D575" s="815" t="s">
        <v>13</v>
      </c>
      <c r="E575" s="1015" t="s">
        <v>1568</v>
      </c>
      <c r="F575" s="537">
        <v>155</v>
      </c>
      <c r="G575" s="539">
        <v>43429</v>
      </c>
      <c r="H575" s="536">
        <v>43420</v>
      </c>
      <c r="I575" s="534">
        <v>158</v>
      </c>
    </row>
    <row r="576" spans="1:9" x14ac:dyDescent="0.3">
      <c r="A576" s="1019">
        <v>454496</v>
      </c>
      <c r="B576" s="815">
        <v>425469</v>
      </c>
      <c r="C576" s="815" t="s">
        <v>475</v>
      </c>
      <c r="D576" s="815" t="s">
        <v>13</v>
      </c>
      <c r="E576" s="15" t="s">
        <v>1588</v>
      </c>
      <c r="F576" s="9">
        <v>1504</v>
      </c>
      <c r="G576" s="11">
        <v>43429</v>
      </c>
      <c r="H576" s="536">
        <v>43420</v>
      </c>
      <c r="I576" s="534">
        <v>1504</v>
      </c>
    </row>
    <row r="577" spans="1:9" x14ac:dyDescent="0.3">
      <c r="A577" s="1019">
        <v>454496</v>
      </c>
      <c r="B577" s="813">
        <v>425469</v>
      </c>
      <c r="C577" s="813" t="s">
        <v>475</v>
      </c>
      <c r="D577" s="26" t="s">
        <v>481</v>
      </c>
      <c r="E577" s="60" t="s">
        <v>1589</v>
      </c>
      <c r="F577" s="26">
        <v>232</v>
      </c>
      <c r="G577" s="90">
        <v>43426</v>
      </c>
      <c r="H577" s="536">
        <v>43420</v>
      </c>
      <c r="I577" s="534">
        <v>237</v>
      </c>
    </row>
    <row r="578" spans="1:9" x14ac:dyDescent="0.3">
      <c r="A578" s="1019">
        <v>454496</v>
      </c>
      <c r="B578" s="708">
        <v>425561</v>
      </c>
      <c r="C578" s="813" t="s">
        <v>475</v>
      </c>
      <c r="D578" s="813" t="s">
        <v>306</v>
      </c>
      <c r="E578" s="60" t="s">
        <v>1590</v>
      </c>
      <c r="F578" s="26">
        <v>40</v>
      </c>
      <c r="G578" s="90">
        <v>43444</v>
      </c>
      <c r="H578" s="536">
        <v>43420</v>
      </c>
      <c r="I578" s="534">
        <v>40</v>
      </c>
    </row>
    <row r="579" spans="1:9" x14ac:dyDescent="0.3">
      <c r="A579" s="1019">
        <v>454496</v>
      </c>
      <c r="B579" s="813">
        <v>425561</v>
      </c>
      <c r="C579" s="813" t="s">
        <v>475</v>
      </c>
      <c r="D579" s="534" t="s">
        <v>19</v>
      </c>
      <c r="E579" s="891" t="s">
        <v>1593</v>
      </c>
      <c r="F579" s="813">
        <v>102</v>
      </c>
      <c r="G579" s="536">
        <v>43424</v>
      </c>
      <c r="H579" s="536">
        <v>43420</v>
      </c>
      <c r="I579" s="534">
        <v>102</v>
      </c>
    </row>
    <row r="580" spans="1:9" x14ac:dyDescent="0.3">
      <c r="A580" s="1019">
        <v>454496</v>
      </c>
      <c r="B580" s="815">
        <v>431140</v>
      </c>
      <c r="C580" s="815" t="s">
        <v>503</v>
      </c>
      <c r="D580" s="815" t="s">
        <v>13</v>
      </c>
      <c r="E580" s="15" t="s">
        <v>1600</v>
      </c>
      <c r="F580" s="537">
        <v>103</v>
      </c>
      <c r="G580" s="539">
        <v>43429</v>
      </c>
      <c r="H580" s="536">
        <v>43420</v>
      </c>
      <c r="I580" s="534">
        <v>106</v>
      </c>
    </row>
    <row r="581" spans="1:9" x14ac:dyDescent="0.3">
      <c r="A581" s="1019">
        <v>454496</v>
      </c>
      <c r="B581" s="813">
        <v>431140</v>
      </c>
      <c r="C581" s="813" t="s">
        <v>503</v>
      </c>
      <c r="D581" s="813" t="s">
        <v>13</v>
      </c>
      <c r="E581" s="812" t="s">
        <v>1601</v>
      </c>
      <c r="F581" s="813">
        <v>238</v>
      </c>
      <c r="G581" s="1012">
        <v>43426</v>
      </c>
      <c r="H581" s="536">
        <v>43420</v>
      </c>
      <c r="I581" s="534">
        <v>245</v>
      </c>
    </row>
    <row r="582" spans="1:9" x14ac:dyDescent="0.3">
      <c r="A582" s="1019">
        <v>454496</v>
      </c>
      <c r="B582" s="813">
        <v>431140</v>
      </c>
      <c r="C582" s="813" t="s">
        <v>503</v>
      </c>
      <c r="D582" s="813" t="s">
        <v>481</v>
      </c>
      <c r="E582" s="812" t="s">
        <v>1603</v>
      </c>
      <c r="F582" s="813">
        <v>92</v>
      </c>
      <c r="G582" s="1012">
        <v>43426</v>
      </c>
      <c r="H582" s="536">
        <v>43420</v>
      </c>
      <c r="I582" s="534">
        <v>94</v>
      </c>
    </row>
    <row r="583" spans="1:9" x14ac:dyDescent="0.3">
      <c r="A583" s="1019">
        <v>454496</v>
      </c>
      <c r="B583" s="708">
        <v>425577</v>
      </c>
      <c r="C583" s="813" t="s">
        <v>475</v>
      </c>
      <c r="D583" s="813" t="s">
        <v>13</v>
      </c>
      <c r="E583" s="891" t="s">
        <v>1606</v>
      </c>
      <c r="F583" s="813">
        <v>746</v>
      </c>
      <c r="G583" s="1012">
        <v>43454</v>
      </c>
      <c r="H583" s="536">
        <v>43420</v>
      </c>
      <c r="I583" s="534">
        <v>709</v>
      </c>
    </row>
    <row r="584" spans="1:9" x14ac:dyDescent="0.3">
      <c r="A584" s="1019">
        <v>454496</v>
      </c>
      <c r="B584" s="708">
        <v>425577</v>
      </c>
      <c r="C584" s="813" t="s">
        <v>475</v>
      </c>
      <c r="D584" s="813" t="s">
        <v>13</v>
      </c>
      <c r="E584" s="891" t="s">
        <v>1607</v>
      </c>
      <c r="F584" s="534">
        <v>534</v>
      </c>
      <c r="G584" s="536">
        <v>43454</v>
      </c>
      <c r="H584" s="536">
        <v>43420</v>
      </c>
      <c r="I584" s="534">
        <v>508</v>
      </c>
    </row>
    <row r="585" spans="1:9" ht="15" thickBot="1" x14ac:dyDescent="0.35">
      <c r="A585" s="1019">
        <v>454496</v>
      </c>
      <c r="B585" s="708">
        <v>425577</v>
      </c>
      <c r="C585" s="813" t="s">
        <v>475</v>
      </c>
      <c r="D585" s="813" t="s">
        <v>13</v>
      </c>
      <c r="E585" s="323" t="s">
        <v>1608</v>
      </c>
      <c r="F585" s="534">
        <v>457</v>
      </c>
      <c r="G585" s="536">
        <v>43457</v>
      </c>
      <c r="H585" s="536">
        <v>43420</v>
      </c>
      <c r="I585" s="534">
        <v>469</v>
      </c>
    </row>
    <row r="586" spans="1:9" x14ac:dyDescent="0.3">
      <c r="A586" s="1016">
        <v>454496</v>
      </c>
      <c r="B586" s="888">
        <v>425577</v>
      </c>
      <c r="C586" s="888" t="s">
        <v>475</v>
      </c>
      <c r="D586" s="720" t="s">
        <v>19</v>
      </c>
      <c r="E586" s="887" t="s">
        <v>1618</v>
      </c>
      <c r="F586" s="720">
        <v>129</v>
      </c>
      <c r="G586" s="851">
        <v>43423</v>
      </c>
      <c r="H586" s="851">
        <v>43420</v>
      </c>
      <c r="I586" s="720">
        <v>129</v>
      </c>
    </row>
    <row r="587" spans="1:9" x14ac:dyDescent="0.3">
      <c r="A587" s="1019">
        <v>454496</v>
      </c>
      <c r="B587" s="813">
        <v>431110</v>
      </c>
      <c r="C587" s="813" t="s">
        <v>503</v>
      </c>
      <c r="D587" s="813" t="s">
        <v>13</v>
      </c>
      <c r="E587" s="891" t="s">
        <v>1621</v>
      </c>
      <c r="F587" s="534">
        <v>18</v>
      </c>
      <c r="G587" s="536">
        <v>43457</v>
      </c>
      <c r="H587" s="536">
        <v>43420</v>
      </c>
      <c r="I587" s="534">
        <v>18</v>
      </c>
    </row>
    <row r="588" spans="1:9" x14ac:dyDescent="0.3">
      <c r="A588" s="1019">
        <v>454496</v>
      </c>
      <c r="B588" s="813">
        <v>431110</v>
      </c>
      <c r="C588" s="813" t="s">
        <v>503</v>
      </c>
      <c r="D588" s="26" t="s">
        <v>13</v>
      </c>
      <c r="E588" s="323" t="s">
        <v>1622</v>
      </c>
      <c r="F588" s="24">
        <v>31</v>
      </c>
      <c r="G588" s="27">
        <v>43457</v>
      </c>
      <c r="H588" s="536">
        <v>43420</v>
      </c>
      <c r="I588" s="534">
        <v>31</v>
      </c>
    </row>
    <row r="589" spans="1:9" x14ac:dyDescent="0.3">
      <c r="A589" s="1019">
        <v>454496</v>
      </c>
      <c r="B589" s="813">
        <v>431110</v>
      </c>
      <c r="C589" s="813" t="s">
        <v>503</v>
      </c>
      <c r="D589" s="813" t="s">
        <v>13</v>
      </c>
      <c r="E589" s="812" t="s">
        <v>1623</v>
      </c>
      <c r="F589" s="534">
        <v>330</v>
      </c>
      <c r="G589" s="536">
        <v>43426</v>
      </c>
      <c r="H589" s="536">
        <v>43420</v>
      </c>
      <c r="I589" s="534">
        <v>341</v>
      </c>
    </row>
    <row r="590" spans="1:9" x14ac:dyDescent="0.3">
      <c r="A590" s="1019">
        <v>454496</v>
      </c>
      <c r="B590" s="708">
        <v>425429</v>
      </c>
      <c r="C590" s="813" t="s">
        <v>475</v>
      </c>
      <c r="D590" s="813" t="s">
        <v>306</v>
      </c>
      <c r="E590" s="812" t="s">
        <v>1629</v>
      </c>
      <c r="F590" s="813">
        <v>43</v>
      </c>
      <c r="G590" s="1012">
        <v>43444</v>
      </c>
      <c r="H590" s="536">
        <v>43420</v>
      </c>
      <c r="I590" s="534">
        <v>43</v>
      </c>
    </row>
    <row r="591" spans="1:9" x14ac:dyDescent="0.3">
      <c r="A591" s="1019">
        <v>454496</v>
      </c>
      <c r="B591" s="708">
        <v>425429</v>
      </c>
      <c r="C591" s="813" t="s">
        <v>475</v>
      </c>
      <c r="D591" s="26" t="s">
        <v>13</v>
      </c>
      <c r="E591" s="891" t="s">
        <v>1632</v>
      </c>
      <c r="F591" s="534">
        <v>1210</v>
      </c>
      <c r="G591" s="536">
        <v>43454</v>
      </c>
      <c r="H591" s="536">
        <v>43420</v>
      </c>
      <c r="I591" s="534">
        <v>1217</v>
      </c>
    </row>
    <row r="592" spans="1:9" x14ac:dyDescent="0.3">
      <c r="A592" s="1019">
        <v>454496</v>
      </c>
      <c r="B592" s="708">
        <v>425429</v>
      </c>
      <c r="C592" s="813" t="s">
        <v>475</v>
      </c>
      <c r="D592" s="813" t="s">
        <v>13</v>
      </c>
      <c r="E592" s="891" t="s">
        <v>1633</v>
      </c>
      <c r="F592" s="534">
        <v>934</v>
      </c>
      <c r="G592" s="536">
        <v>43457</v>
      </c>
      <c r="H592" s="536">
        <v>43420</v>
      </c>
      <c r="I592" s="534">
        <v>932</v>
      </c>
    </row>
    <row r="593" spans="1:9" x14ac:dyDescent="0.3">
      <c r="A593" s="1019">
        <v>454496</v>
      </c>
      <c r="B593" s="708">
        <v>425429</v>
      </c>
      <c r="C593" s="813" t="s">
        <v>475</v>
      </c>
      <c r="D593" s="813" t="s">
        <v>13</v>
      </c>
      <c r="E593" s="891" t="s">
        <v>1634</v>
      </c>
      <c r="F593" s="534">
        <v>788</v>
      </c>
      <c r="G593" s="536">
        <v>43457</v>
      </c>
      <c r="H593" s="536">
        <v>43420</v>
      </c>
      <c r="I593" s="534">
        <v>785</v>
      </c>
    </row>
    <row r="594" spans="1:9" x14ac:dyDescent="0.3">
      <c r="A594" s="1019">
        <v>454496</v>
      </c>
      <c r="B594" s="815">
        <v>425419</v>
      </c>
      <c r="C594" s="815" t="s">
        <v>475</v>
      </c>
      <c r="D594" s="815" t="s">
        <v>13</v>
      </c>
      <c r="E594" s="1015" t="s">
        <v>1544</v>
      </c>
      <c r="F594" s="537">
        <v>1343</v>
      </c>
      <c r="G594" s="539">
        <v>43429</v>
      </c>
      <c r="H594" s="536">
        <v>43421</v>
      </c>
      <c r="I594" s="534">
        <v>1352</v>
      </c>
    </row>
    <row r="595" spans="1:9" x14ac:dyDescent="0.3">
      <c r="A595" s="1019">
        <v>465695</v>
      </c>
      <c r="B595" s="813">
        <v>431080</v>
      </c>
      <c r="C595" s="813" t="s">
        <v>503</v>
      </c>
      <c r="D595" s="813" t="s">
        <v>13</v>
      </c>
      <c r="E595" s="892" t="s">
        <v>1705</v>
      </c>
      <c r="F595" s="534">
        <v>20</v>
      </c>
      <c r="G595" s="536">
        <v>43457</v>
      </c>
      <c r="H595" s="536">
        <v>43421</v>
      </c>
      <c r="I595" s="534">
        <v>21</v>
      </c>
    </row>
    <row r="596" spans="1:9" x14ac:dyDescent="0.3">
      <c r="A596" s="1019">
        <v>465695</v>
      </c>
      <c r="B596" s="813">
        <v>431080</v>
      </c>
      <c r="C596" s="813" t="s">
        <v>503</v>
      </c>
      <c r="D596" s="813" t="s">
        <v>13</v>
      </c>
      <c r="E596" s="715" t="s">
        <v>1708</v>
      </c>
      <c r="F596" s="813">
        <v>165</v>
      </c>
      <c r="G596" s="1012">
        <v>43454</v>
      </c>
      <c r="H596" s="536">
        <v>43421</v>
      </c>
      <c r="I596" s="534">
        <v>165</v>
      </c>
    </row>
    <row r="597" spans="1:9" x14ac:dyDescent="0.3">
      <c r="A597" s="1019">
        <v>465695</v>
      </c>
      <c r="B597" s="813">
        <v>431080</v>
      </c>
      <c r="C597" s="813" t="s">
        <v>503</v>
      </c>
      <c r="D597" s="813" t="s">
        <v>13</v>
      </c>
      <c r="E597" s="812" t="s">
        <v>1709</v>
      </c>
      <c r="F597" s="534">
        <v>582</v>
      </c>
      <c r="G597" s="536">
        <v>43426</v>
      </c>
      <c r="H597" s="536">
        <v>43421</v>
      </c>
      <c r="I597" s="534">
        <v>587</v>
      </c>
    </row>
    <row r="598" spans="1:9" x14ac:dyDescent="0.3">
      <c r="A598" s="1019">
        <v>465695</v>
      </c>
      <c r="B598" s="815">
        <v>431080</v>
      </c>
      <c r="C598" s="815" t="s">
        <v>503</v>
      </c>
      <c r="D598" s="815" t="s">
        <v>13</v>
      </c>
      <c r="E598" s="541" t="s">
        <v>1710</v>
      </c>
      <c r="F598" s="537">
        <v>629</v>
      </c>
      <c r="G598" s="539">
        <v>43429</v>
      </c>
      <c r="H598" s="536">
        <v>43421</v>
      </c>
      <c r="I598" s="534">
        <v>638</v>
      </c>
    </row>
    <row r="599" spans="1:9" x14ac:dyDescent="0.3">
      <c r="A599" s="1019">
        <v>465695</v>
      </c>
      <c r="B599" s="708">
        <v>425456</v>
      </c>
      <c r="C599" s="813" t="s">
        <v>475</v>
      </c>
      <c r="D599" s="813" t="s">
        <v>13</v>
      </c>
      <c r="E599" s="891" t="s">
        <v>1719</v>
      </c>
      <c r="F599" s="534">
        <v>867</v>
      </c>
      <c r="G599" s="536">
        <v>43454</v>
      </c>
      <c r="H599" s="536">
        <v>43421</v>
      </c>
      <c r="I599" s="534">
        <v>855</v>
      </c>
    </row>
    <row r="600" spans="1:9" x14ac:dyDescent="0.3">
      <c r="A600" s="1019">
        <v>465695</v>
      </c>
      <c r="B600" s="813">
        <v>425456</v>
      </c>
      <c r="C600" s="813" t="s">
        <v>475</v>
      </c>
      <c r="D600" s="813" t="s">
        <v>306</v>
      </c>
      <c r="E600" s="812" t="s">
        <v>1722</v>
      </c>
      <c r="F600" s="813">
        <v>110</v>
      </c>
      <c r="G600" s="1012">
        <v>43423</v>
      </c>
      <c r="H600" s="536">
        <v>43421</v>
      </c>
      <c r="I600" s="534">
        <v>110</v>
      </c>
    </row>
    <row r="601" spans="1:9" x14ac:dyDescent="0.3">
      <c r="A601" s="1019">
        <v>465695</v>
      </c>
      <c r="B601" s="708">
        <v>425456</v>
      </c>
      <c r="C601" s="813" t="s">
        <v>475</v>
      </c>
      <c r="D601" s="813" t="s">
        <v>13</v>
      </c>
      <c r="E601" s="715" t="s">
        <v>1723</v>
      </c>
      <c r="F601" s="534">
        <v>1687</v>
      </c>
      <c r="G601" s="536">
        <v>43426</v>
      </c>
      <c r="H601" s="536">
        <v>43421</v>
      </c>
      <c r="I601" s="534">
        <v>1666</v>
      </c>
    </row>
    <row r="602" spans="1:9" x14ac:dyDescent="0.3">
      <c r="A602" s="1019">
        <v>465695</v>
      </c>
      <c r="B602" s="708">
        <v>425456</v>
      </c>
      <c r="C602" s="813" t="s">
        <v>475</v>
      </c>
      <c r="D602" s="813" t="s">
        <v>13</v>
      </c>
      <c r="E602" s="540" t="s">
        <v>1724</v>
      </c>
      <c r="F602" s="534">
        <v>1755</v>
      </c>
      <c r="G602" s="536">
        <v>43429</v>
      </c>
      <c r="H602" s="536">
        <v>43421</v>
      </c>
      <c r="I602" s="534">
        <v>1759</v>
      </c>
    </row>
    <row r="603" spans="1:9" x14ac:dyDescent="0.3">
      <c r="A603" s="1020">
        <v>432735</v>
      </c>
      <c r="B603" s="815">
        <v>425412</v>
      </c>
      <c r="C603" s="815" t="s">
        <v>475</v>
      </c>
      <c r="D603" s="815" t="s">
        <v>13</v>
      </c>
      <c r="E603" s="541" t="s">
        <v>1471</v>
      </c>
      <c r="F603" s="537">
        <v>1165</v>
      </c>
      <c r="G603" s="539">
        <v>43429</v>
      </c>
      <c r="H603" s="539">
        <v>43425</v>
      </c>
      <c r="I603" s="534">
        <v>1165</v>
      </c>
    </row>
    <row r="604" spans="1:9" x14ac:dyDescent="0.3">
      <c r="A604" s="1020">
        <v>432735</v>
      </c>
      <c r="B604" s="815">
        <v>425412</v>
      </c>
      <c r="C604" s="815" t="s">
        <v>475</v>
      </c>
      <c r="D604" s="815" t="s">
        <v>13</v>
      </c>
      <c r="E604" s="541" t="s">
        <v>1472</v>
      </c>
      <c r="F604" s="537">
        <v>894</v>
      </c>
      <c r="G604" s="539">
        <v>43429</v>
      </c>
      <c r="H604" s="539">
        <v>43425</v>
      </c>
      <c r="I604" s="534">
        <v>894</v>
      </c>
    </row>
    <row r="605" spans="1:9" x14ac:dyDescent="0.3">
      <c r="A605" s="1020">
        <v>432735</v>
      </c>
      <c r="B605" s="815">
        <v>431126</v>
      </c>
      <c r="C605" s="815" t="s">
        <v>503</v>
      </c>
      <c r="D605" s="815" t="s">
        <v>13</v>
      </c>
      <c r="E605" s="541" t="s">
        <v>1478</v>
      </c>
      <c r="F605" s="537">
        <v>79</v>
      </c>
      <c r="G605" s="539">
        <v>43429</v>
      </c>
      <c r="H605" s="539">
        <v>43425</v>
      </c>
      <c r="I605" s="534">
        <v>80</v>
      </c>
    </row>
    <row r="606" spans="1:9" x14ac:dyDescent="0.3">
      <c r="A606" s="1020">
        <v>432735</v>
      </c>
      <c r="B606" s="815">
        <v>431126</v>
      </c>
      <c r="C606" s="815" t="s">
        <v>503</v>
      </c>
      <c r="D606" s="815" t="s">
        <v>13</v>
      </c>
      <c r="E606" s="15" t="s">
        <v>1479</v>
      </c>
      <c r="F606" s="9">
        <v>127</v>
      </c>
      <c r="G606" s="11">
        <v>43429</v>
      </c>
      <c r="H606" s="539">
        <v>43425</v>
      </c>
      <c r="I606" s="534">
        <v>128</v>
      </c>
    </row>
    <row r="607" spans="1:9" x14ac:dyDescent="0.3">
      <c r="A607" s="1020">
        <v>432735</v>
      </c>
      <c r="B607" s="815">
        <v>425425</v>
      </c>
      <c r="C607" s="815" t="s">
        <v>475</v>
      </c>
      <c r="D607" s="815" t="s">
        <v>13</v>
      </c>
      <c r="E607" s="303" t="s">
        <v>1498</v>
      </c>
      <c r="F607" s="537">
        <v>1588</v>
      </c>
      <c r="G607" s="539">
        <v>43429</v>
      </c>
      <c r="H607" s="539">
        <v>43425</v>
      </c>
      <c r="I607" s="534">
        <v>1599</v>
      </c>
    </row>
    <row r="608" spans="1:9" x14ac:dyDescent="0.3">
      <c r="A608" s="1020">
        <v>432735</v>
      </c>
      <c r="B608" s="813">
        <v>425425</v>
      </c>
      <c r="C608" s="813" t="s">
        <v>475</v>
      </c>
      <c r="D608" s="813" t="s">
        <v>13</v>
      </c>
      <c r="E608" s="60" t="s">
        <v>1499</v>
      </c>
      <c r="F608" s="26">
        <v>2033</v>
      </c>
      <c r="G608" s="90">
        <v>43426</v>
      </c>
      <c r="H608" s="539">
        <v>43425</v>
      </c>
      <c r="I608" s="534">
        <v>2050</v>
      </c>
    </row>
    <row r="609" spans="1:9" x14ac:dyDescent="0.3">
      <c r="A609" s="1020">
        <v>432735</v>
      </c>
      <c r="B609" s="815">
        <v>425425</v>
      </c>
      <c r="C609" s="815" t="s">
        <v>475</v>
      </c>
      <c r="D609" s="62" t="s">
        <v>13</v>
      </c>
      <c r="E609" s="290" t="s">
        <v>1506</v>
      </c>
      <c r="F609" s="9">
        <v>99</v>
      </c>
      <c r="G609" s="11">
        <v>43429</v>
      </c>
      <c r="H609" s="539">
        <v>43425</v>
      </c>
      <c r="I609" s="534">
        <v>95</v>
      </c>
    </row>
    <row r="610" spans="1:9" x14ac:dyDescent="0.3">
      <c r="A610" s="1020">
        <v>432735</v>
      </c>
      <c r="B610" s="813">
        <v>425425</v>
      </c>
      <c r="C610" s="813" t="s">
        <v>475</v>
      </c>
      <c r="D610" s="534" t="s">
        <v>19</v>
      </c>
      <c r="E610" s="60" t="s">
        <v>1507</v>
      </c>
      <c r="F610" s="24">
        <v>138</v>
      </c>
      <c r="G610" s="27">
        <v>43423</v>
      </c>
      <c r="H610" s="539">
        <v>43425</v>
      </c>
      <c r="I610" s="534">
        <v>138</v>
      </c>
    </row>
    <row r="611" spans="1:9" x14ac:dyDescent="0.3">
      <c r="A611" s="1020">
        <v>432735</v>
      </c>
      <c r="B611" s="815">
        <v>431090</v>
      </c>
      <c r="C611" s="815" t="s">
        <v>503</v>
      </c>
      <c r="D611" s="815" t="s">
        <v>13</v>
      </c>
      <c r="E611" s="1015" t="s">
        <v>1516</v>
      </c>
      <c r="F611" s="537">
        <v>52</v>
      </c>
      <c r="G611" s="539">
        <v>43429</v>
      </c>
      <c r="H611" s="539">
        <v>43425</v>
      </c>
      <c r="I611" s="534">
        <v>52</v>
      </c>
    </row>
    <row r="612" spans="1:9" x14ac:dyDescent="0.3">
      <c r="A612" s="1020">
        <v>432735</v>
      </c>
      <c r="B612" s="813">
        <v>431090</v>
      </c>
      <c r="C612" s="813" t="s">
        <v>503</v>
      </c>
      <c r="D612" s="813" t="s">
        <v>481</v>
      </c>
      <c r="E612" s="812" t="s">
        <v>1517</v>
      </c>
      <c r="F612" s="813">
        <v>100</v>
      </c>
      <c r="G612" s="1012">
        <v>43426</v>
      </c>
      <c r="H612" s="539">
        <v>43425</v>
      </c>
      <c r="I612" s="534">
        <v>100</v>
      </c>
    </row>
    <row r="613" spans="1:9" x14ac:dyDescent="0.3">
      <c r="A613" s="1020">
        <v>454496</v>
      </c>
      <c r="B613" s="813">
        <v>425419</v>
      </c>
      <c r="C613" s="813" t="s">
        <v>475</v>
      </c>
      <c r="D613" s="813" t="s">
        <v>13</v>
      </c>
      <c r="E613" s="812" t="s">
        <v>1545</v>
      </c>
      <c r="F613" s="24">
        <v>4466</v>
      </c>
      <c r="G613" s="27">
        <v>43426</v>
      </c>
      <c r="H613" s="539">
        <v>43425</v>
      </c>
      <c r="I613" s="534">
        <v>4466</v>
      </c>
    </row>
    <row r="614" spans="1:9" x14ac:dyDescent="0.3">
      <c r="A614" s="1020">
        <v>454496</v>
      </c>
      <c r="B614" s="815">
        <v>425419</v>
      </c>
      <c r="C614" s="815" t="s">
        <v>475</v>
      </c>
      <c r="D614" s="62" t="s">
        <v>13</v>
      </c>
      <c r="E614" s="1015" t="s">
        <v>1546</v>
      </c>
      <c r="F614" s="9">
        <v>3452</v>
      </c>
      <c r="G614" s="11">
        <v>43429</v>
      </c>
      <c r="H614" s="539">
        <v>43425</v>
      </c>
      <c r="I614" s="534">
        <v>3465</v>
      </c>
    </row>
    <row r="615" spans="1:9" x14ac:dyDescent="0.3">
      <c r="A615" s="1020">
        <v>454496</v>
      </c>
      <c r="B615" s="708">
        <v>425419</v>
      </c>
      <c r="C615" s="813" t="s">
        <v>475</v>
      </c>
      <c r="D615" s="534" t="s">
        <v>19</v>
      </c>
      <c r="E615" s="540" t="s">
        <v>1548</v>
      </c>
      <c r="F615" s="24">
        <v>1260</v>
      </c>
      <c r="G615" s="27">
        <v>43443</v>
      </c>
      <c r="H615" s="539">
        <v>43425</v>
      </c>
      <c r="I615" s="534">
        <v>1260</v>
      </c>
    </row>
    <row r="616" spans="1:9" x14ac:dyDescent="0.3">
      <c r="A616" s="1020">
        <v>454496</v>
      </c>
      <c r="B616" s="813">
        <v>425419</v>
      </c>
      <c r="C616" s="813" t="s">
        <v>475</v>
      </c>
      <c r="D616" s="534" t="s">
        <v>19</v>
      </c>
      <c r="E616" s="60" t="s">
        <v>1549</v>
      </c>
      <c r="F616" s="534">
        <v>129</v>
      </c>
      <c r="G616" s="536">
        <v>43423</v>
      </c>
      <c r="H616" s="539">
        <v>43425</v>
      </c>
      <c r="I616" s="534">
        <v>129</v>
      </c>
    </row>
    <row r="617" spans="1:9" x14ac:dyDescent="0.3">
      <c r="A617" s="1020">
        <v>454496</v>
      </c>
      <c r="B617" s="813">
        <v>431076</v>
      </c>
      <c r="C617" s="813" t="s">
        <v>503</v>
      </c>
      <c r="D617" s="813" t="s">
        <v>13</v>
      </c>
      <c r="E617" s="60" t="s">
        <v>1562</v>
      </c>
      <c r="F617" s="813">
        <v>235</v>
      </c>
      <c r="G617" s="1012">
        <v>43426</v>
      </c>
      <c r="H617" s="539">
        <v>43425</v>
      </c>
      <c r="I617" s="534">
        <v>236</v>
      </c>
    </row>
    <row r="618" spans="1:9" x14ac:dyDescent="0.3">
      <c r="A618" s="1020">
        <v>454496</v>
      </c>
      <c r="B618" s="813">
        <v>431076</v>
      </c>
      <c r="C618" s="813" t="s">
        <v>503</v>
      </c>
      <c r="D618" s="813" t="s">
        <v>481</v>
      </c>
      <c r="E618" s="60" t="s">
        <v>1563</v>
      </c>
      <c r="F618" s="813">
        <v>100</v>
      </c>
      <c r="G618" s="1012">
        <v>43426</v>
      </c>
      <c r="H618" s="539">
        <v>43425</v>
      </c>
      <c r="I618" s="534">
        <v>103</v>
      </c>
    </row>
    <row r="619" spans="1:9" x14ac:dyDescent="0.3">
      <c r="A619" s="1020">
        <v>454496</v>
      </c>
      <c r="B619" s="1021">
        <v>425452</v>
      </c>
      <c r="C619" s="710" t="s">
        <v>475</v>
      </c>
      <c r="D619" s="710" t="s">
        <v>306</v>
      </c>
      <c r="E619" s="360" t="s">
        <v>1569</v>
      </c>
      <c r="F619" s="330">
        <v>44</v>
      </c>
      <c r="G619" s="328">
        <v>43459</v>
      </c>
      <c r="H619" s="539">
        <v>43425</v>
      </c>
      <c r="I619" s="534">
        <v>44</v>
      </c>
    </row>
    <row r="620" spans="1:9" x14ac:dyDescent="0.3">
      <c r="A620" s="1020">
        <v>454496</v>
      </c>
      <c r="B620" s="708">
        <v>425452</v>
      </c>
      <c r="C620" s="534" t="s">
        <v>475</v>
      </c>
      <c r="D620" s="24" t="s">
        <v>19</v>
      </c>
      <c r="E620" s="60" t="s">
        <v>1570</v>
      </c>
      <c r="F620" s="24">
        <v>75</v>
      </c>
      <c r="G620" s="27">
        <v>43459</v>
      </c>
      <c r="H620" s="539">
        <v>43425</v>
      </c>
      <c r="I620" s="534">
        <v>75</v>
      </c>
    </row>
    <row r="621" spans="1:9" x14ac:dyDescent="0.3">
      <c r="A621" s="1020">
        <v>454496</v>
      </c>
      <c r="B621" s="708">
        <v>425561</v>
      </c>
      <c r="C621" s="813" t="s">
        <v>475</v>
      </c>
      <c r="D621" s="813" t="s">
        <v>481</v>
      </c>
      <c r="E621" s="25" t="s">
        <v>1591</v>
      </c>
      <c r="F621" s="26">
        <v>64</v>
      </c>
      <c r="G621" s="90">
        <v>43447</v>
      </c>
      <c r="H621" s="539">
        <v>43425</v>
      </c>
      <c r="I621" s="534">
        <v>64</v>
      </c>
    </row>
    <row r="622" spans="1:9" x14ac:dyDescent="0.3">
      <c r="A622" s="1020">
        <v>454496</v>
      </c>
      <c r="B622" s="708">
        <v>425561</v>
      </c>
      <c r="C622" s="813" t="s">
        <v>475</v>
      </c>
      <c r="D622" s="813" t="s">
        <v>13</v>
      </c>
      <c r="E622" s="891" t="s">
        <v>1592</v>
      </c>
      <c r="F622" s="813">
        <v>602</v>
      </c>
      <c r="G622" s="1012">
        <v>43454</v>
      </c>
      <c r="H622" s="539">
        <v>43425</v>
      </c>
      <c r="I622" s="534">
        <v>546</v>
      </c>
    </row>
    <row r="623" spans="1:9" x14ac:dyDescent="0.3">
      <c r="A623" s="1020">
        <v>454496</v>
      </c>
      <c r="B623" s="708">
        <v>425577</v>
      </c>
      <c r="C623" s="813" t="s">
        <v>475</v>
      </c>
      <c r="D623" s="813" t="s">
        <v>306</v>
      </c>
      <c r="E623" s="60" t="s">
        <v>1604</v>
      </c>
      <c r="F623" s="813">
        <v>55</v>
      </c>
      <c r="G623" s="536">
        <v>43440</v>
      </c>
      <c r="H623" s="539">
        <v>43425</v>
      </c>
      <c r="I623" s="534">
        <v>55</v>
      </c>
    </row>
    <row r="624" spans="1:9" x14ac:dyDescent="0.3">
      <c r="A624" s="1020">
        <v>454496</v>
      </c>
      <c r="B624" s="708">
        <v>425577</v>
      </c>
      <c r="C624" s="813" t="s">
        <v>475</v>
      </c>
      <c r="D624" s="813" t="s">
        <v>481</v>
      </c>
      <c r="E624" s="60" t="s">
        <v>1605</v>
      </c>
      <c r="F624" s="813">
        <v>71</v>
      </c>
      <c r="G624" s="1012">
        <v>43447</v>
      </c>
      <c r="H624" s="539">
        <v>43425</v>
      </c>
      <c r="I624" s="534">
        <v>68</v>
      </c>
    </row>
    <row r="625" spans="1:9" x14ac:dyDescent="0.3">
      <c r="A625" s="1020">
        <v>454496</v>
      </c>
      <c r="B625" s="813">
        <v>425577</v>
      </c>
      <c r="C625" s="813" t="s">
        <v>475</v>
      </c>
      <c r="D625" s="534" t="s">
        <v>19</v>
      </c>
      <c r="E625" s="323" t="s">
        <v>1619</v>
      </c>
      <c r="F625" s="534">
        <v>12</v>
      </c>
      <c r="G625" s="536">
        <v>43423</v>
      </c>
      <c r="H625" s="539">
        <v>43425</v>
      </c>
      <c r="I625" s="534">
        <v>12</v>
      </c>
    </row>
    <row r="626" spans="1:9" x14ac:dyDescent="0.3">
      <c r="A626" s="1020">
        <v>454496</v>
      </c>
      <c r="B626" s="813">
        <v>431110</v>
      </c>
      <c r="C626" s="813" t="s">
        <v>503</v>
      </c>
      <c r="D626" s="813" t="s">
        <v>13</v>
      </c>
      <c r="E626" s="323" t="s">
        <v>1620</v>
      </c>
      <c r="F626" s="534">
        <v>18</v>
      </c>
      <c r="G626" s="536">
        <v>43454</v>
      </c>
      <c r="H626" s="539">
        <v>43425</v>
      </c>
      <c r="I626" s="534">
        <v>18</v>
      </c>
    </row>
    <row r="627" spans="1:9" x14ac:dyDescent="0.3">
      <c r="A627" s="1020">
        <v>454496</v>
      </c>
      <c r="B627" s="708">
        <v>425429</v>
      </c>
      <c r="C627" s="813" t="s">
        <v>475</v>
      </c>
      <c r="D627" s="813" t="s">
        <v>481</v>
      </c>
      <c r="E627" s="25" t="s">
        <v>1630</v>
      </c>
      <c r="F627" s="813">
        <v>209</v>
      </c>
      <c r="G627" s="1012">
        <v>43447</v>
      </c>
      <c r="H627" s="539">
        <v>43425</v>
      </c>
      <c r="I627" s="534">
        <v>211</v>
      </c>
    </row>
    <row r="628" spans="1:9" x14ac:dyDescent="0.3">
      <c r="A628" s="1020">
        <v>454496</v>
      </c>
      <c r="B628" s="708">
        <v>425429</v>
      </c>
      <c r="C628" s="813" t="s">
        <v>475</v>
      </c>
      <c r="D628" s="26" t="s">
        <v>13</v>
      </c>
      <c r="E628" s="323" t="s">
        <v>1631</v>
      </c>
      <c r="F628" s="26">
        <v>613</v>
      </c>
      <c r="G628" s="90">
        <v>43454</v>
      </c>
      <c r="H628" s="539">
        <v>43425</v>
      </c>
      <c r="I628" s="534">
        <v>605</v>
      </c>
    </row>
    <row r="629" spans="1:9" x14ac:dyDescent="0.3">
      <c r="A629" s="1020">
        <v>465695</v>
      </c>
      <c r="B629" s="813">
        <v>431080</v>
      </c>
      <c r="C629" s="813" t="s">
        <v>503</v>
      </c>
      <c r="D629" s="813" t="s">
        <v>13</v>
      </c>
      <c r="E629" s="361" t="s">
        <v>1706</v>
      </c>
      <c r="F629" s="24">
        <v>21</v>
      </c>
      <c r="G629" s="27">
        <v>43457</v>
      </c>
      <c r="H629" s="539">
        <v>43425</v>
      </c>
      <c r="I629" s="534">
        <v>22</v>
      </c>
    </row>
    <row r="630" spans="1:9" x14ac:dyDescent="0.3">
      <c r="A630" s="1020">
        <v>465695</v>
      </c>
      <c r="B630" s="813">
        <v>431080</v>
      </c>
      <c r="C630" s="813" t="s">
        <v>503</v>
      </c>
      <c r="D630" s="813" t="s">
        <v>481</v>
      </c>
      <c r="E630" s="25" t="s">
        <v>1707</v>
      </c>
      <c r="F630" s="26">
        <v>68</v>
      </c>
      <c r="G630" s="27">
        <v>43447</v>
      </c>
      <c r="H630" s="539">
        <v>43425</v>
      </c>
      <c r="I630" s="534">
        <v>70</v>
      </c>
    </row>
    <row r="631" spans="1:9" x14ac:dyDescent="0.3">
      <c r="A631" s="1020">
        <v>465695</v>
      </c>
      <c r="B631" s="708">
        <v>425456</v>
      </c>
      <c r="C631" s="813" t="s">
        <v>475</v>
      </c>
      <c r="D631" s="813" t="s">
        <v>481</v>
      </c>
      <c r="E631" s="25" t="s">
        <v>1720</v>
      </c>
      <c r="F631" s="24">
        <v>60</v>
      </c>
      <c r="G631" s="27">
        <v>43447</v>
      </c>
      <c r="H631" s="539">
        <v>43425</v>
      </c>
      <c r="I631" s="534">
        <v>59</v>
      </c>
    </row>
    <row r="632" spans="1:9" x14ac:dyDescent="0.3">
      <c r="A632" s="1020">
        <v>465695</v>
      </c>
      <c r="B632" s="813">
        <v>425456</v>
      </c>
      <c r="C632" s="813" t="s">
        <v>475</v>
      </c>
      <c r="D632" s="26" t="s">
        <v>19</v>
      </c>
      <c r="E632" s="323" t="s">
        <v>1721</v>
      </c>
      <c r="F632" s="358">
        <v>435</v>
      </c>
      <c r="G632" s="90">
        <v>43424</v>
      </c>
      <c r="H632" s="539">
        <v>43425</v>
      </c>
      <c r="I632" s="534">
        <v>435</v>
      </c>
    </row>
    <row r="633" spans="1:9" x14ac:dyDescent="0.3">
      <c r="A633" s="1020">
        <v>465724</v>
      </c>
      <c r="B633" s="534">
        <v>425540</v>
      </c>
      <c r="C633" s="534" t="s">
        <v>475</v>
      </c>
      <c r="D633" s="24" t="s">
        <v>19</v>
      </c>
      <c r="E633" s="25" t="s">
        <v>1794</v>
      </c>
      <c r="F633" s="24">
        <v>36</v>
      </c>
      <c r="G633" s="27">
        <v>43458</v>
      </c>
      <c r="H633" s="539">
        <v>43427</v>
      </c>
      <c r="I633" s="534">
        <v>36</v>
      </c>
    </row>
    <row r="634" spans="1:9" x14ac:dyDescent="0.3">
      <c r="A634" s="1020">
        <v>465724</v>
      </c>
      <c r="B634" s="534">
        <v>425540</v>
      </c>
      <c r="C634" s="534" t="s">
        <v>475</v>
      </c>
      <c r="D634" s="534" t="s">
        <v>13</v>
      </c>
      <c r="E634" s="25" t="s">
        <v>1795</v>
      </c>
      <c r="F634" s="24">
        <v>512</v>
      </c>
      <c r="G634" s="27">
        <v>43461</v>
      </c>
      <c r="H634" s="539">
        <v>43427</v>
      </c>
      <c r="I634" s="534">
        <v>512</v>
      </c>
    </row>
    <row r="635" spans="1:9" x14ac:dyDescent="0.3">
      <c r="A635" s="1022">
        <v>465721</v>
      </c>
      <c r="B635" s="813">
        <v>431123</v>
      </c>
      <c r="C635" s="813" t="s">
        <v>503</v>
      </c>
      <c r="D635" s="534" t="s">
        <v>481</v>
      </c>
      <c r="E635" s="25" t="s">
        <v>1732</v>
      </c>
      <c r="F635" s="24">
        <v>93</v>
      </c>
      <c r="G635" s="27">
        <v>43447</v>
      </c>
      <c r="H635" s="1012">
        <v>43431</v>
      </c>
      <c r="I635" s="534">
        <v>93</v>
      </c>
    </row>
    <row r="636" spans="1:9" x14ac:dyDescent="0.3">
      <c r="A636" s="1022">
        <v>465721</v>
      </c>
      <c r="B636" s="813">
        <v>431123</v>
      </c>
      <c r="C636" s="813" t="s">
        <v>503</v>
      </c>
      <c r="D636" s="534" t="s">
        <v>13</v>
      </c>
      <c r="E636" s="323" t="s">
        <v>1733</v>
      </c>
      <c r="F636" s="24">
        <v>200</v>
      </c>
      <c r="G636" s="27">
        <v>43454</v>
      </c>
      <c r="H636" s="1012">
        <v>43431</v>
      </c>
      <c r="I636" s="534">
        <v>199</v>
      </c>
    </row>
    <row r="637" spans="1:9" x14ac:dyDescent="0.3">
      <c r="A637" s="1022">
        <v>465721</v>
      </c>
      <c r="B637" s="813">
        <v>431123</v>
      </c>
      <c r="C637" s="813" t="s">
        <v>503</v>
      </c>
      <c r="D637" s="26" t="s">
        <v>13</v>
      </c>
      <c r="E637" s="25" t="s">
        <v>1741</v>
      </c>
      <c r="F637" s="24">
        <v>1119</v>
      </c>
      <c r="G637" s="27">
        <v>43429</v>
      </c>
      <c r="H637" s="1012">
        <v>43431</v>
      </c>
      <c r="I637" s="534">
        <v>1128</v>
      </c>
    </row>
    <row r="638" spans="1:9" x14ac:dyDescent="0.3">
      <c r="A638" s="1022">
        <v>465721</v>
      </c>
      <c r="B638" s="708">
        <v>425394</v>
      </c>
      <c r="C638" s="813" t="s">
        <v>475</v>
      </c>
      <c r="D638" s="534" t="s">
        <v>13</v>
      </c>
      <c r="E638" s="323" t="s">
        <v>1748</v>
      </c>
      <c r="F638" s="26">
        <v>752</v>
      </c>
      <c r="G638" s="27">
        <v>43457</v>
      </c>
      <c r="H638" s="1012">
        <v>43431</v>
      </c>
      <c r="I638" s="534">
        <v>752</v>
      </c>
    </row>
    <row r="639" spans="1:9" x14ac:dyDescent="0.3">
      <c r="A639" s="1019">
        <v>465724</v>
      </c>
      <c r="B639" s="708">
        <v>425437</v>
      </c>
      <c r="C639" s="813" t="s">
        <v>475</v>
      </c>
      <c r="D639" s="813" t="s">
        <v>306</v>
      </c>
      <c r="E639" s="60" t="s">
        <v>1773</v>
      </c>
      <c r="F639" s="26">
        <v>45</v>
      </c>
      <c r="G639" s="27">
        <v>43444</v>
      </c>
      <c r="H639" s="536">
        <v>43431</v>
      </c>
      <c r="I639" s="534">
        <v>45</v>
      </c>
    </row>
    <row r="640" spans="1:9" x14ac:dyDescent="0.3">
      <c r="A640" s="1019">
        <v>432735</v>
      </c>
      <c r="B640" s="708">
        <v>425425</v>
      </c>
      <c r="C640" s="813" t="s">
        <v>475</v>
      </c>
      <c r="D640" s="24" t="s">
        <v>306</v>
      </c>
      <c r="E640" s="25" t="s">
        <v>1484</v>
      </c>
      <c r="F640" s="24">
        <v>174</v>
      </c>
      <c r="G640" s="27">
        <v>43451</v>
      </c>
      <c r="H640" s="536">
        <v>43438</v>
      </c>
      <c r="I640" s="534">
        <v>174</v>
      </c>
    </row>
    <row r="641" spans="1:9" x14ac:dyDescent="0.3">
      <c r="A641" s="1019">
        <v>454496</v>
      </c>
      <c r="B641" s="708">
        <v>425419</v>
      </c>
      <c r="C641" s="813" t="s">
        <v>475</v>
      </c>
      <c r="D641" s="26" t="s">
        <v>481</v>
      </c>
      <c r="E641" s="301" t="s">
        <v>1522</v>
      </c>
      <c r="F641" s="26">
        <v>64</v>
      </c>
      <c r="G641" s="90">
        <v>43447</v>
      </c>
      <c r="H641" s="536">
        <v>43438</v>
      </c>
      <c r="I641" s="534">
        <v>65</v>
      </c>
    </row>
    <row r="642" spans="1:9" x14ac:dyDescent="0.3">
      <c r="A642" s="1019">
        <v>454496</v>
      </c>
      <c r="B642" s="813">
        <v>431076</v>
      </c>
      <c r="C642" s="813" t="s">
        <v>503</v>
      </c>
      <c r="D642" s="813" t="s">
        <v>481</v>
      </c>
      <c r="E642" s="318" t="s">
        <v>1552</v>
      </c>
      <c r="F642" s="26">
        <v>100</v>
      </c>
      <c r="G642" s="90">
        <v>43447</v>
      </c>
      <c r="H642" s="536">
        <v>43438</v>
      </c>
      <c r="I642" s="534">
        <v>101</v>
      </c>
    </row>
    <row r="643" spans="1:9" x14ac:dyDescent="0.3">
      <c r="A643" s="1019">
        <v>454496</v>
      </c>
      <c r="B643" s="708">
        <v>425469</v>
      </c>
      <c r="C643" s="813" t="s">
        <v>475</v>
      </c>
      <c r="D643" s="26" t="s">
        <v>13</v>
      </c>
      <c r="E643" s="361" t="s">
        <v>1579</v>
      </c>
      <c r="F643" s="24">
        <v>889</v>
      </c>
      <c r="G643" s="27">
        <v>43457</v>
      </c>
      <c r="H643" s="536">
        <v>43438</v>
      </c>
      <c r="I643" s="534">
        <v>889</v>
      </c>
    </row>
    <row r="644" spans="1:9" x14ac:dyDescent="0.3">
      <c r="A644" s="1019">
        <v>454496</v>
      </c>
      <c r="B644" s="813">
        <v>425561</v>
      </c>
      <c r="C644" s="813" t="s">
        <v>475</v>
      </c>
      <c r="D644" s="26" t="s">
        <v>13</v>
      </c>
      <c r="E644" s="60" t="s">
        <v>1595</v>
      </c>
      <c r="F644" s="26">
        <v>1559</v>
      </c>
      <c r="G644" s="90">
        <v>43426</v>
      </c>
      <c r="H644" s="536">
        <v>43438</v>
      </c>
      <c r="I644" s="534">
        <v>1589</v>
      </c>
    </row>
    <row r="645" spans="1:9" x14ac:dyDescent="0.3">
      <c r="A645" s="1019">
        <v>454496</v>
      </c>
      <c r="B645" s="813">
        <v>425577</v>
      </c>
      <c r="C645" s="813" t="s">
        <v>475</v>
      </c>
      <c r="D645" s="534" t="s">
        <v>306</v>
      </c>
      <c r="E645" s="60" t="s">
        <v>1610</v>
      </c>
      <c r="F645" s="26">
        <v>60</v>
      </c>
      <c r="G645" s="27">
        <v>43423</v>
      </c>
      <c r="H645" s="536">
        <v>43438</v>
      </c>
      <c r="I645" s="534">
        <v>60</v>
      </c>
    </row>
    <row r="646" spans="1:9" x14ac:dyDescent="0.3">
      <c r="A646" s="1019">
        <v>454498</v>
      </c>
      <c r="B646" s="708">
        <v>425429</v>
      </c>
      <c r="C646" s="813" t="s">
        <v>475</v>
      </c>
      <c r="D646" s="534" t="s">
        <v>19</v>
      </c>
      <c r="E646" s="361" t="s">
        <v>1636</v>
      </c>
      <c r="F646" s="312">
        <v>170</v>
      </c>
      <c r="G646" s="27">
        <v>43424</v>
      </c>
      <c r="H646" s="536">
        <v>43438</v>
      </c>
      <c r="I646" s="534">
        <v>170</v>
      </c>
    </row>
    <row r="647" spans="1:9" x14ac:dyDescent="0.3">
      <c r="A647" s="1022">
        <v>454498</v>
      </c>
      <c r="B647" s="708">
        <v>425450</v>
      </c>
      <c r="C647" s="813" t="s">
        <v>475</v>
      </c>
      <c r="D647" s="813" t="s">
        <v>13</v>
      </c>
      <c r="E647" s="717" t="s">
        <v>1651</v>
      </c>
      <c r="F647" s="534">
        <v>343</v>
      </c>
      <c r="G647" s="1012">
        <v>43454</v>
      </c>
      <c r="H647" s="536">
        <v>43438</v>
      </c>
      <c r="I647" s="534">
        <v>343</v>
      </c>
    </row>
    <row r="648" spans="1:9" x14ac:dyDescent="0.3">
      <c r="A648" s="1019">
        <v>454498</v>
      </c>
      <c r="B648" s="813">
        <v>431106</v>
      </c>
      <c r="C648" s="813" t="s">
        <v>503</v>
      </c>
      <c r="D648" s="813" t="s">
        <v>13</v>
      </c>
      <c r="E648" s="310" t="s">
        <v>1670</v>
      </c>
      <c r="F648" s="534">
        <v>17</v>
      </c>
      <c r="G648" s="536">
        <v>43457</v>
      </c>
      <c r="H648" s="536">
        <v>43438</v>
      </c>
      <c r="I648" s="534">
        <v>17</v>
      </c>
    </row>
    <row r="649" spans="1:9" x14ac:dyDescent="0.3">
      <c r="A649" s="1019">
        <v>465695</v>
      </c>
      <c r="B649" s="815">
        <v>425410</v>
      </c>
      <c r="C649" s="815" t="s">
        <v>475</v>
      </c>
      <c r="D649" s="815" t="s">
        <v>13</v>
      </c>
      <c r="E649" s="15" t="s">
        <v>1697</v>
      </c>
      <c r="F649" s="537">
        <v>1767</v>
      </c>
      <c r="G649" s="539">
        <v>43429</v>
      </c>
      <c r="H649" s="536">
        <v>43438</v>
      </c>
      <c r="I649" s="534">
        <v>1794</v>
      </c>
    </row>
    <row r="650" spans="1:9" x14ac:dyDescent="0.3">
      <c r="A650" s="1019">
        <v>465695</v>
      </c>
      <c r="B650" s="813">
        <v>431080</v>
      </c>
      <c r="C650" s="813" t="s">
        <v>503</v>
      </c>
      <c r="D650" s="813" t="s">
        <v>481</v>
      </c>
      <c r="E650" s="60" t="s">
        <v>1713</v>
      </c>
      <c r="F650" s="813">
        <v>100</v>
      </c>
      <c r="G650" s="1012">
        <v>43426</v>
      </c>
      <c r="H650" s="536">
        <v>43438</v>
      </c>
      <c r="I650" s="534">
        <v>100</v>
      </c>
    </row>
    <row r="651" spans="1:9" x14ac:dyDescent="0.3">
      <c r="A651" s="1019">
        <v>465721</v>
      </c>
      <c r="B651" s="708">
        <v>425456</v>
      </c>
      <c r="C651" s="813" t="s">
        <v>475</v>
      </c>
      <c r="D651" s="813" t="s">
        <v>13</v>
      </c>
      <c r="E651" s="88" t="s">
        <v>1726</v>
      </c>
      <c r="F651" s="534">
        <v>1824</v>
      </c>
      <c r="G651" s="536">
        <v>43426</v>
      </c>
      <c r="H651" s="536">
        <v>43438</v>
      </c>
      <c r="I651" s="534">
        <v>1792</v>
      </c>
    </row>
    <row r="652" spans="1:9" x14ac:dyDescent="0.3">
      <c r="A652" s="1019">
        <v>465721</v>
      </c>
      <c r="B652" s="813">
        <v>431123</v>
      </c>
      <c r="C652" s="813" t="s">
        <v>503</v>
      </c>
      <c r="D652" s="26" t="s">
        <v>13</v>
      </c>
      <c r="E652" s="25" t="s">
        <v>1742</v>
      </c>
      <c r="F652" s="24">
        <v>1327</v>
      </c>
      <c r="G652" s="27">
        <v>43429</v>
      </c>
      <c r="H652" s="536">
        <v>43438</v>
      </c>
      <c r="I652" s="534">
        <v>1339</v>
      </c>
    </row>
    <row r="653" spans="1:9" x14ac:dyDescent="0.3">
      <c r="A653" s="1019">
        <v>465724</v>
      </c>
      <c r="B653" s="708">
        <v>425394</v>
      </c>
      <c r="C653" s="813" t="s">
        <v>475</v>
      </c>
      <c r="D653" s="534" t="s">
        <v>11</v>
      </c>
      <c r="E653" s="25" t="s">
        <v>1756</v>
      </c>
      <c r="F653" s="26">
        <v>401</v>
      </c>
      <c r="G653" s="27">
        <v>43444</v>
      </c>
      <c r="H653" s="536">
        <v>43438</v>
      </c>
      <c r="I653" s="534">
        <v>413</v>
      </c>
    </row>
    <row r="654" spans="1:9" x14ac:dyDescent="0.3">
      <c r="A654" s="1019">
        <v>465724</v>
      </c>
      <c r="B654" s="708">
        <v>425417</v>
      </c>
      <c r="C654" s="813" t="s">
        <v>475</v>
      </c>
      <c r="D654" s="534" t="s">
        <v>19</v>
      </c>
      <c r="E654" s="25" t="s">
        <v>1772</v>
      </c>
      <c r="F654" s="24">
        <v>138</v>
      </c>
      <c r="G654" s="27">
        <v>43423</v>
      </c>
      <c r="H654" s="536">
        <v>43438</v>
      </c>
      <c r="I654" s="534">
        <v>138</v>
      </c>
    </row>
    <row r="655" spans="1:9" x14ac:dyDescent="0.3">
      <c r="A655" s="1019">
        <v>465724</v>
      </c>
      <c r="B655" s="708">
        <v>425437</v>
      </c>
      <c r="C655" s="813" t="s">
        <v>475</v>
      </c>
      <c r="D655" s="26" t="s">
        <v>13</v>
      </c>
      <c r="E655" s="323" t="s">
        <v>1775</v>
      </c>
      <c r="F655" s="26">
        <v>613</v>
      </c>
      <c r="G655" s="27">
        <v>43457</v>
      </c>
      <c r="H655" s="536">
        <v>43438</v>
      </c>
      <c r="I655" s="534">
        <v>643</v>
      </c>
    </row>
    <row r="656" spans="1:9" x14ac:dyDescent="0.3">
      <c r="A656" s="1019">
        <v>465724</v>
      </c>
      <c r="B656" s="813">
        <v>431127</v>
      </c>
      <c r="C656" s="813" t="s">
        <v>503</v>
      </c>
      <c r="D656" s="534" t="s">
        <v>19</v>
      </c>
      <c r="E656" s="323" t="s">
        <v>1788</v>
      </c>
      <c r="F656" s="358">
        <v>12</v>
      </c>
      <c r="G656" s="27">
        <v>43424</v>
      </c>
      <c r="H656" s="536">
        <v>43438</v>
      </c>
      <c r="I656" s="534">
        <v>12</v>
      </c>
    </row>
    <row r="657" spans="1:9" x14ac:dyDescent="0.3">
      <c r="A657" s="1019">
        <v>454496</v>
      </c>
      <c r="B657" s="813">
        <v>431076</v>
      </c>
      <c r="C657" s="813" t="s">
        <v>503</v>
      </c>
      <c r="D657" s="534" t="s">
        <v>306</v>
      </c>
      <c r="E657" s="301" t="s">
        <v>1550</v>
      </c>
      <c r="F657" s="813">
        <v>27</v>
      </c>
      <c r="G657" s="536">
        <v>43444</v>
      </c>
      <c r="H657" s="536">
        <v>43440</v>
      </c>
      <c r="I657" s="534">
        <v>27</v>
      </c>
    </row>
    <row r="658" spans="1:9" x14ac:dyDescent="0.3">
      <c r="A658" s="1019">
        <v>465695</v>
      </c>
      <c r="B658" s="815">
        <v>431080</v>
      </c>
      <c r="C658" s="815" t="s">
        <v>503</v>
      </c>
      <c r="D658" s="815" t="s">
        <v>13</v>
      </c>
      <c r="E658" s="15" t="s">
        <v>1711</v>
      </c>
      <c r="F658" s="9">
        <v>676</v>
      </c>
      <c r="G658" s="11">
        <v>43429</v>
      </c>
      <c r="H658" s="536">
        <v>43440</v>
      </c>
      <c r="I658" s="534">
        <v>687</v>
      </c>
    </row>
    <row r="659" spans="1:9" x14ac:dyDescent="0.3">
      <c r="A659" s="1019">
        <v>465721</v>
      </c>
      <c r="B659" s="813">
        <v>431123</v>
      </c>
      <c r="C659" s="813" t="s">
        <v>503</v>
      </c>
      <c r="D659" s="813" t="s">
        <v>13</v>
      </c>
      <c r="E659" s="88" t="s">
        <v>1740</v>
      </c>
      <c r="F659" s="534">
        <v>1077</v>
      </c>
      <c r="G659" s="536">
        <v>43426</v>
      </c>
      <c r="H659" s="536">
        <v>43440</v>
      </c>
      <c r="I659" s="534">
        <v>1096</v>
      </c>
    </row>
    <row r="660" spans="1:9" x14ac:dyDescent="0.3">
      <c r="A660" s="1019">
        <v>432735</v>
      </c>
      <c r="B660" s="708">
        <v>425412</v>
      </c>
      <c r="C660" s="813" t="s">
        <v>475</v>
      </c>
      <c r="D660" s="813" t="s">
        <v>481</v>
      </c>
      <c r="E660" s="25" t="s">
        <v>1461</v>
      </c>
      <c r="F660" s="26">
        <v>98</v>
      </c>
      <c r="G660" s="90">
        <v>43447</v>
      </c>
      <c r="H660" s="536">
        <v>43441</v>
      </c>
      <c r="I660" s="534">
        <v>98</v>
      </c>
    </row>
    <row r="661" spans="1:9" x14ac:dyDescent="0.3">
      <c r="A661" s="1019">
        <v>432735</v>
      </c>
      <c r="B661" s="708">
        <v>425425</v>
      </c>
      <c r="C661" s="813" t="s">
        <v>475</v>
      </c>
      <c r="D661" s="813" t="s">
        <v>481</v>
      </c>
      <c r="E661" s="25" t="s">
        <v>1486</v>
      </c>
      <c r="F661" s="26">
        <v>100</v>
      </c>
      <c r="G661" s="90">
        <v>43447</v>
      </c>
      <c r="H661" s="536">
        <v>43441</v>
      </c>
      <c r="I661" s="534">
        <v>100</v>
      </c>
    </row>
    <row r="662" spans="1:9" ht="15" thickBot="1" x14ac:dyDescent="0.35">
      <c r="A662" s="1019">
        <v>432735</v>
      </c>
      <c r="B662" s="708">
        <v>425425</v>
      </c>
      <c r="C662" s="813" t="s">
        <v>475</v>
      </c>
      <c r="D662" s="813" t="s">
        <v>13</v>
      </c>
      <c r="E662" s="891" t="s">
        <v>1487</v>
      </c>
      <c r="F662" s="534">
        <v>858</v>
      </c>
      <c r="G662" s="536">
        <v>43454</v>
      </c>
      <c r="H662" s="536">
        <v>43441</v>
      </c>
      <c r="I662" s="534">
        <v>862</v>
      </c>
    </row>
    <row r="663" spans="1:9" x14ac:dyDescent="0.3">
      <c r="A663" s="1016">
        <v>454496</v>
      </c>
      <c r="B663" s="1023">
        <v>425419</v>
      </c>
      <c r="C663" s="888" t="s">
        <v>475</v>
      </c>
      <c r="D663" s="888" t="s">
        <v>481</v>
      </c>
      <c r="E663" s="1024" t="s">
        <v>1524</v>
      </c>
      <c r="F663" s="888">
        <v>309</v>
      </c>
      <c r="G663" s="1018">
        <v>43447</v>
      </c>
      <c r="H663" s="851">
        <v>43441</v>
      </c>
      <c r="I663" s="720">
        <v>312</v>
      </c>
    </row>
    <row r="664" spans="1:9" x14ac:dyDescent="0.3">
      <c r="A664" s="1019">
        <v>454496</v>
      </c>
      <c r="B664" s="708">
        <v>425419</v>
      </c>
      <c r="C664" s="813" t="s">
        <v>475</v>
      </c>
      <c r="D664" s="813" t="s">
        <v>481</v>
      </c>
      <c r="E664" s="717" t="s">
        <v>1525</v>
      </c>
      <c r="F664" s="813">
        <v>425</v>
      </c>
      <c r="G664" s="1012">
        <v>43447</v>
      </c>
      <c r="H664" s="536">
        <v>43441</v>
      </c>
      <c r="I664" s="534">
        <v>427</v>
      </c>
    </row>
    <row r="665" spans="1:9" x14ac:dyDescent="0.3">
      <c r="A665" s="1019">
        <v>454496</v>
      </c>
      <c r="B665" s="708">
        <v>425419</v>
      </c>
      <c r="C665" s="813" t="s">
        <v>475</v>
      </c>
      <c r="D665" s="813" t="s">
        <v>13</v>
      </c>
      <c r="E665" s="1014" t="s">
        <v>1526</v>
      </c>
      <c r="F665" s="813">
        <v>1522</v>
      </c>
      <c r="G665" s="1012">
        <v>43454</v>
      </c>
      <c r="H665" s="536">
        <v>43441</v>
      </c>
      <c r="I665" s="534">
        <v>1446</v>
      </c>
    </row>
    <row r="666" spans="1:9" x14ac:dyDescent="0.3">
      <c r="A666" s="1019">
        <v>454496</v>
      </c>
      <c r="B666" s="708">
        <v>425419</v>
      </c>
      <c r="C666" s="813" t="s">
        <v>475</v>
      </c>
      <c r="D666" s="813" t="s">
        <v>13</v>
      </c>
      <c r="E666" s="1014" t="s">
        <v>1527</v>
      </c>
      <c r="F666" s="813">
        <v>2092</v>
      </c>
      <c r="G666" s="1012">
        <v>43454</v>
      </c>
      <c r="H666" s="536">
        <v>43441</v>
      </c>
      <c r="I666" s="534">
        <v>2101</v>
      </c>
    </row>
    <row r="667" spans="1:9" x14ac:dyDescent="0.3">
      <c r="A667" s="1019">
        <v>454496</v>
      </c>
      <c r="B667" s="818">
        <v>431076</v>
      </c>
      <c r="C667" s="818" t="s">
        <v>503</v>
      </c>
      <c r="D667" s="818" t="s">
        <v>13</v>
      </c>
      <c r="E667" s="1025" t="s">
        <v>1554</v>
      </c>
      <c r="F667" s="710">
        <v>135</v>
      </c>
      <c r="G667" s="736">
        <v>43457</v>
      </c>
      <c r="H667" s="536">
        <v>43441</v>
      </c>
      <c r="I667" s="534">
        <v>136</v>
      </c>
    </row>
    <row r="668" spans="1:9" x14ac:dyDescent="0.3">
      <c r="A668" s="1019">
        <v>454496</v>
      </c>
      <c r="B668" s="708">
        <v>425469</v>
      </c>
      <c r="C668" s="813" t="s">
        <v>475</v>
      </c>
      <c r="D668" s="813" t="s">
        <v>13</v>
      </c>
      <c r="E668" s="892" t="s">
        <v>1580</v>
      </c>
      <c r="F668" s="813">
        <v>1225</v>
      </c>
      <c r="G668" s="1012">
        <v>43454</v>
      </c>
      <c r="H668" s="536">
        <v>43441</v>
      </c>
      <c r="I668" s="534">
        <v>1225</v>
      </c>
    </row>
    <row r="669" spans="1:9" x14ac:dyDescent="0.3">
      <c r="A669" s="1019">
        <v>454496</v>
      </c>
      <c r="B669" s="813">
        <v>425469</v>
      </c>
      <c r="C669" s="813" t="s">
        <v>475</v>
      </c>
      <c r="D669" s="813" t="s">
        <v>13</v>
      </c>
      <c r="E669" s="812" t="s">
        <v>1585</v>
      </c>
      <c r="F669" s="813">
        <v>2631</v>
      </c>
      <c r="G669" s="1012">
        <v>43426</v>
      </c>
      <c r="H669" s="536">
        <v>43441</v>
      </c>
      <c r="I669" s="534">
        <v>2682</v>
      </c>
    </row>
    <row r="670" spans="1:9" x14ac:dyDescent="0.3">
      <c r="A670" s="1019">
        <v>454496</v>
      </c>
      <c r="B670" s="813">
        <v>425561</v>
      </c>
      <c r="C670" s="813" t="s">
        <v>475</v>
      </c>
      <c r="D670" s="26" t="s">
        <v>481</v>
      </c>
      <c r="E670" s="812" t="s">
        <v>1596</v>
      </c>
      <c r="F670" s="813">
        <v>211</v>
      </c>
      <c r="G670" s="1012">
        <v>43426</v>
      </c>
      <c r="H670" s="536">
        <v>43441</v>
      </c>
      <c r="I670" s="534">
        <v>216</v>
      </c>
    </row>
    <row r="671" spans="1:9" x14ac:dyDescent="0.3">
      <c r="A671" s="1019">
        <v>454496</v>
      </c>
      <c r="B671" s="813">
        <v>425577</v>
      </c>
      <c r="C671" s="813" t="s">
        <v>475</v>
      </c>
      <c r="D671" s="534" t="s">
        <v>19</v>
      </c>
      <c r="E671" s="891" t="s">
        <v>1611</v>
      </c>
      <c r="F671" s="1026">
        <v>57</v>
      </c>
      <c r="G671" s="536">
        <v>43424</v>
      </c>
      <c r="H671" s="536">
        <v>43441</v>
      </c>
      <c r="I671" s="534">
        <v>57</v>
      </c>
    </row>
    <row r="672" spans="1:9" x14ac:dyDescent="0.3">
      <c r="A672" s="1019">
        <v>454498</v>
      </c>
      <c r="B672" s="708">
        <v>425429</v>
      </c>
      <c r="C672" s="813" t="s">
        <v>475</v>
      </c>
      <c r="D672" s="813" t="s">
        <v>13</v>
      </c>
      <c r="E672" s="540" t="s">
        <v>1637</v>
      </c>
      <c r="F672" s="534">
        <v>1955</v>
      </c>
      <c r="G672" s="536">
        <v>43429</v>
      </c>
      <c r="H672" s="536">
        <v>43441</v>
      </c>
      <c r="I672" s="534">
        <v>1951</v>
      </c>
    </row>
    <row r="673" spans="1:9" x14ac:dyDescent="0.3">
      <c r="A673" s="1019">
        <v>454498</v>
      </c>
      <c r="B673" s="708">
        <v>425450</v>
      </c>
      <c r="C673" s="813" t="s">
        <v>475</v>
      </c>
      <c r="D673" s="813" t="s">
        <v>13</v>
      </c>
      <c r="E673" s="717" t="s">
        <v>1653</v>
      </c>
      <c r="F673" s="534">
        <v>690</v>
      </c>
      <c r="G673" s="536">
        <v>43457</v>
      </c>
      <c r="H673" s="536">
        <v>43441</v>
      </c>
      <c r="I673" s="534">
        <v>659</v>
      </c>
    </row>
    <row r="674" spans="1:9" x14ac:dyDescent="0.3">
      <c r="A674" s="1019">
        <v>454498</v>
      </c>
      <c r="B674" s="708">
        <v>425450</v>
      </c>
      <c r="C674" s="813" t="s">
        <v>475</v>
      </c>
      <c r="D674" s="813" t="s">
        <v>13</v>
      </c>
      <c r="E674" s="717" t="s">
        <v>1658</v>
      </c>
      <c r="F674" s="813">
        <v>2156</v>
      </c>
      <c r="G674" s="536">
        <v>43429</v>
      </c>
      <c r="H674" s="536">
        <v>43441</v>
      </c>
      <c r="I674" s="534">
        <v>2225</v>
      </c>
    </row>
    <row r="675" spans="1:9" x14ac:dyDescent="0.3">
      <c r="A675" s="1019">
        <v>454498</v>
      </c>
      <c r="B675" s="813">
        <v>431106</v>
      </c>
      <c r="C675" s="813" t="s">
        <v>503</v>
      </c>
      <c r="D675" s="813" t="s">
        <v>13</v>
      </c>
      <c r="E675" s="1013" t="s">
        <v>1663</v>
      </c>
      <c r="F675" s="534">
        <v>72</v>
      </c>
      <c r="G675" s="536">
        <v>43454</v>
      </c>
      <c r="H675" s="536">
        <v>43441</v>
      </c>
      <c r="I675" s="534">
        <v>74</v>
      </c>
    </row>
    <row r="676" spans="1:9" x14ac:dyDescent="0.3">
      <c r="A676" s="1019">
        <v>454498</v>
      </c>
      <c r="B676" s="813">
        <v>431106</v>
      </c>
      <c r="C676" s="813" t="s">
        <v>503</v>
      </c>
      <c r="D676" s="813" t="s">
        <v>13</v>
      </c>
      <c r="E676" s="717" t="s">
        <v>1674</v>
      </c>
      <c r="F676" s="534">
        <v>53</v>
      </c>
      <c r="G676" s="536">
        <v>43429</v>
      </c>
      <c r="H676" s="536">
        <v>43441</v>
      </c>
      <c r="I676" s="534">
        <v>53</v>
      </c>
    </row>
    <row r="677" spans="1:9" x14ac:dyDescent="0.3">
      <c r="A677" s="1019">
        <v>465695</v>
      </c>
      <c r="B677" s="813">
        <v>425410</v>
      </c>
      <c r="C677" s="813" t="s">
        <v>475</v>
      </c>
      <c r="D677" s="24" t="s">
        <v>19</v>
      </c>
      <c r="E677" s="812" t="s">
        <v>1702</v>
      </c>
      <c r="F677" s="534">
        <v>204</v>
      </c>
      <c r="G677" s="536">
        <v>43423</v>
      </c>
      <c r="H677" s="536">
        <v>43441</v>
      </c>
      <c r="I677" s="534">
        <v>204</v>
      </c>
    </row>
    <row r="678" spans="1:9" x14ac:dyDescent="0.3">
      <c r="A678" s="1019">
        <v>465695</v>
      </c>
      <c r="B678" s="708">
        <v>425456</v>
      </c>
      <c r="C678" s="813" t="s">
        <v>475</v>
      </c>
      <c r="D678" s="813" t="s">
        <v>13</v>
      </c>
      <c r="E678" s="891" t="s">
        <v>1717</v>
      </c>
      <c r="F678" s="534">
        <v>809</v>
      </c>
      <c r="G678" s="536">
        <v>43457</v>
      </c>
      <c r="H678" s="536">
        <v>43441</v>
      </c>
      <c r="I678" s="534">
        <v>798</v>
      </c>
    </row>
    <row r="679" spans="1:9" x14ac:dyDescent="0.3">
      <c r="A679" s="1019">
        <v>465721</v>
      </c>
      <c r="B679" s="813">
        <v>431123</v>
      </c>
      <c r="C679" s="813" t="s">
        <v>503</v>
      </c>
      <c r="D679" s="534" t="s">
        <v>306</v>
      </c>
      <c r="E679" s="715" t="s">
        <v>1731</v>
      </c>
      <c r="F679" s="534">
        <v>15</v>
      </c>
      <c r="G679" s="536">
        <v>43444</v>
      </c>
      <c r="H679" s="536">
        <v>43441</v>
      </c>
      <c r="I679" s="534">
        <v>15</v>
      </c>
    </row>
    <row r="680" spans="1:9" x14ac:dyDescent="0.3">
      <c r="A680" s="1019">
        <v>465721</v>
      </c>
      <c r="B680" s="813">
        <v>431123</v>
      </c>
      <c r="C680" s="813" t="s">
        <v>503</v>
      </c>
      <c r="D680" s="813" t="s">
        <v>481</v>
      </c>
      <c r="E680" s="715" t="s">
        <v>1743</v>
      </c>
      <c r="F680" s="534">
        <v>647</v>
      </c>
      <c r="G680" s="536">
        <v>43426</v>
      </c>
      <c r="H680" s="536">
        <v>43441</v>
      </c>
      <c r="I680" s="534">
        <v>649</v>
      </c>
    </row>
    <row r="681" spans="1:9" x14ac:dyDescent="0.3">
      <c r="A681" s="1019">
        <v>465724</v>
      </c>
      <c r="B681" s="708">
        <v>425394</v>
      </c>
      <c r="C681" s="813" t="s">
        <v>475</v>
      </c>
      <c r="D681" s="534" t="s">
        <v>19</v>
      </c>
      <c r="E681" s="891" t="s">
        <v>1758</v>
      </c>
      <c r="F681" s="1027">
        <v>48</v>
      </c>
      <c r="G681" s="536">
        <v>43423</v>
      </c>
      <c r="H681" s="536">
        <v>43441</v>
      </c>
      <c r="I681" s="534">
        <v>48</v>
      </c>
    </row>
    <row r="682" spans="1:9" x14ac:dyDescent="0.3">
      <c r="A682" s="1019">
        <v>465724</v>
      </c>
      <c r="B682" s="708">
        <v>425417</v>
      </c>
      <c r="C682" s="813" t="s">
        <v>475</v>
      </c>
      <c r="D682" s="813" t="s">
        <v>306</v>
      </c>
      <c r="E682" s="812" t="s">
        <v>1761</v>
      </c>
      <c r="F682" s="813">
        <v>35</v>
      </c>
      <c r="G682" s="1012">
        <v>43444</v>
      </c>
      <c r="H682" s="536">
        <v>43441</v>
      </c>
      <c r="I682" s="534">
        <v>35</v>
      </c>
    </row>
    <row r="683" spans="1:9" x14ac:dyDescent="0.3">
      <c r="A683" s="1019">
        <v>465724</v>
      </c>
      <c r="B683" s="708">
        <v>425437</v>
      </c>
      <c r="C683" s="813" t="s">
        <v>475</v>
      </c>
      <c r="D683" s="813" t="s">
        <v>13</v>
      </c>
      <c r="E683" s="323" t="s">
        <v>1776</v>
      </c>
      <c r="F683" s="26">
        <v>483</v>
      </c>
      <c r="G683" s="27">
        <v>43457</v>
      </c>
      <c r="H683" s="536">
        <v>43441</v>
      </c>
      <c r="I683" s="534">
        <v>507</v>
      </c>
    </row>
    <row r="684" spans="1:9" x14ac:dyDescent="0.3">
      <c r="A684" s="1019">
        <v>465724</v>
      </c>
      <c r="B684" s="534">
        <v>425540</v>
      </c>
      <c r="C684" s="534" t="s">
        <v>475</v>
      </c>
      <c r="D684" s="534" t="s">
        <v>19</v>
      </c>
      <c r="E684" s="540" t="s">
        <v>1793</v>
      </c>
      <c r="F684" s="534">
        <v>12</v>
      </c>
      <c r="G684" s="536">
        <v>43465</v>
      </c>
      <c r="H684" s="536">
        <v>43441</v>
      </c>
      <c r="I684" s="534">
        <v>12</v>
      </c>
    </row>
    <row r="685" spans="1:9" x14ac:dyDescent="0.3">
      <c r="A685" s="1019">
        <v>432735</v>
      </c>
      <c r="B685" s="708">
        <v>425425</v>
      </c>
      <c r="C685" s="813" t="s">
        <v>475</v>
      </c>
      <c r="D685" s="813" t="s">
        <v>481</v>
      </c>
      <c r="E685" s="540" t="s">
        <v>1485</v>
      </c>
      <c r="F685" s="813">
        <v>133</v>
      </c>
      <c r="G685" s="1012">
        <v>43447</v>
      </c>
      <c r="H685" s="536">
        <v>43445</v>
      </c>
      <c r="I685" s="534">
        <v>134</v>
      </c>
    </row>
    <row r="686" spans="1:9" x14ac:dyDescent="0.3">
      <c r="A686" s="1019">
        <v>432735</v>
      </c>
      <c r="B686" s="813">
        <v>425425</v>
      </c>
      <c r="C686" s="813" t="s">
        <v>475</v>
      </c>
      <c r="D686" s="534" t="s">
        <v>306</v>
      </c>
      <c r="E686" s="812" t="s">
        <v>1493</v>
      </c>
      <c r="F686" s="534">
        <v>15</v>
      </c>
      <c r="G686" s="536">
        <v>43423</v>
      </c>
      <c r="H686" s="536">
        <v>43445</v>
      </c>
      <c r="I686" s="534">
        <v>15</v>
      </c>
    </row>
    <row r="687" spans="1:9" x14ac:dyDescent="0.3">
      <c r="A687" s="1019">
        <v>432735</v>
      </c>
      <c r="B687" s="708">
        <v>425412</v>
      </c>
      <c r="C687" s="813" t="s">
        <v>475</v>
      </c>
      <c r="D687" s="813" t="s">
        <v>13</v>
      </c>
      <c r="E687" s="60" t="s">
        <v>1460</v>
      </c>
      <c r="F687" s="813">
        <v>323</v>
      </c>
      <c r="G687" s="1012">
        <v>43454</v>
      </c>
      <c r="H687" s="536">
        <v>43448</v>
      </c>
      <c r="I687" s="534">
        <v>323</v>
      </c>
    </row>
    <row r="688" spans="1:9" x14ac:dyDescent="0.3">
      <c r="A688" s="1019">
        <v>432735</v>
      </c>
      <c r="B688" s="708">
        <v>425412</v>
      </c>
      <c r="C688" s="813" t="s">
        <v>475</v>
      </c>
      <c r="D688" s="813" t="s">
        <v>13</v>
      </c>
      <c r="E688" s="323" t="s">
        <v>1462</v>
      </c>
      <c r="F688" s="534">
        <v>667</v>
      </c>
      <c r="G688" s="536">
        <v>43454</v>
      </c>
      <c r="H688" s="536">
        <v>43448</v>
      </c>
      <c r="I688" s="534">
        <v>667</v>
      </c>
    </row>
    <row r="689" spans="1:9" x14ac:dyDescent="0.3">
      <c r="A689" s="1019">
        <v>432735</v>
      </c>
      <c r="B689" s="813">
        <v>431126</v>
      </c>
      <c r="C689" s="813" t="s">
        <v>503</v>
      </c>
      <c r="D689" s="813" t="s">
        <v>13</v>
      </c>
      <c r="E689" s="891" t="s">
        <v>1474</v>
      </c>
      <c r="F689" s="534">
        <v>27</v>
      </c>
      <c r="G689" s="536">
        <v>43454</v>
      </c>
      <c r="H689" s="536">
        <v>43448</v>
      </c>
      <c r="I689" s="534">
        <v>27</v>
      </c>
    </row>
    <row r="690" spans="1:9" x14ac:dyDescent="0.3">
      <c r="A690" s="1019">
        <v>432735</v>
      </c>
      <c r="B690" s="1021">
        <v>425425</v>
      </c>
      <c r="C690" s="818" t="s">
        <v>475</v>
      </c>
      <c r="D690" s="818" t="s">
        <v>13</v>
      </c>
      <c r="E690" s="1028" t="s">
        <v>1488</v>
      </c>
      <c r="F690" s="710">
        <v>803</v>
      </c>
      <c r="G690" s="736">
        <v>43457</v>
      </c>
      <c r="H690" s="536">
        <v>43448</v>
      </c>
      <c r="I690" s="534">
        <v>808</v>
      </c>
    </row>
    <row r="691" spans="1:9" x14ac:dyDescent="0.3">
      <c r="A691" s="1019">
        <v>432735</v>
      </c>
      <c r="B691" s="708">
        <v>425425</v>
      </c>
      <c r="C691" s="813" t="s">
        <v>475</v>
      </c>
      <c r="D691" s="813" t="s">
        <v>13</v>
      </c>
      <c r="E691" s="60" t="s">
        <v>1491</v>
      </c>
      <c r="F691" s="813">
        <v>125</v>
      </c>
      <c r="G691" s="1012">
        <v>43454</v>
      </c>
      <c r="H691" s="536">
        <v>43448</v>
      </c>
      <c r="I691" s="534">
        <v>95</v>
      </c>
    </row>
    <row r="692" spans="1:9" x14ac:dyDescent="0.3">
      <c r="A692" s="1019">
        <v>432735</v>
      </c>
      <c r="B692" s="708">
        <v>425425</v>
      </c>
      <c r="C692" s="813" t="s">
        <v>475</v>
      </c>
      <c r="D692" s="534" t="s">
        <v>19</v>
      </c>
      <c r="E692" s="301" t="s">
        <v>1492</v>
      </c>
      <c r="F692" s="24">
        <v>230</v>
      </c>
      <c r="G692" s="27">
        <v>43452</v>
      </c>
      <c r="H692" s="536">
        <v>43448</v>
      </c>
      <c r="I692" s="534">
        <v>230</v>
      </c>
    </row>
    <row r="693" spans="1:9" x14ac:dyDescent="0.3">
      <c r="A693" s="1019">
        <v>432735</v>
      </c>
      <c r="B693" s="818">
        <v>431090</v>
      </c>
      <c r="C693" s="818" t="s">
        <v>503</v>
      </c>
      <c r="D693" s="1029" t="s">
        <v>13</v>
      </c>
      <c r="E693" s="1030" t="s">
        <v>1509</v>
      </c>
      <c r="F693" s="330">
        <v>38</v>
      </c>
      <c r="G693" s="328">
        <v>43457</v>
      </c>
      <c r="H693" s="536">
        <v>43448</v>
      </c>
      <c r="I693" s="534">
        <v>38</v>
      </c>
    </row>
    <row r="694" spans="1:9" x14ac:dyDescent="0.3">
      <c r="A694" s="1019">
        <v>432735</v>
      </c>
      <c r="B694" s="813">
        <v>431090</v>
      </c>
      <c r="C694" s="813" t="s">
        <v>503</v>
      </c>
      <c r="D694" s="813" t="s">
        <v>13</v>
      </c>
      <c r="E694" s="60" t="s">
        <v>1512</v>
      </c>
      <c r="F694" s="26">
        <v>240</v>
      </c>
      <c r="G694" s="90">
        <v>43426</v>
      </c>
      <c r="H694" s="536">
        <v>43448</v>
      </c>
      <c r="I694" s="534">
        <v>240</v>
      </c>
    </row>
    <row r="695" spans="1:9" x14ac:dyDescent="0.3">
      <c r="A695" s="1019">
        <v>454496</v>
      </c>
      <c r="B695" s="708">
        <v>425419</v>
      </c>
      <c r="C695" s="813" t="s">
        <v>475</v>
      </c>
      <c r="D695" s="813" t="s">
        <v>13</v>
      </c>
      <c r="E695" s="1013" t="s">
        <v>1528</v>
      </c>
      <c r="F695" s="534">
        <v>1182</v>
      </c>
      <c r="G695" s="536">
        <v>43454</v>
      </c>
      <c r="H695" s="536">
        <v>43448</v>
      </c>
      <c r="I695" s="534">
        <v>1192</v>
      </c>
    </row>
    <row r="696" spans="1:9" x14ac:dyDescent="0.3">
      <c r="A696" s="1019">
        <v>454496</v>
      </c>
      <c r="B696" s="1021">
        <v>425419</v>
      </c>
      <c r="C696" s="818" t="s">
        <v>475</v>
      </c>
      <c r="D696" s="818" t="s">
        <v>13</v>
      </c>
      <c r="E696" s="1025" t="s">
        <v>1529</v>
      </c>
      <c r="F696" s="710">
        <v>909</v>
      </c>
      <c r="G696" s="736">
        <v>43457</v>
      </c>
      <c r="H696" s="536">
        <v>43448</v>
      </c>
      <c r="I696" s="534">
        <v>783</v>
      </c>
    </row>
    <row r="697" spans="1:9" x14ac:dyDescent="0.3">
      <c r="A697" s="1019">
        <v>454496</v>
      </c>
      <c r="B697" s="1021">
        <v>425419</v>
      </c>
      <c r="C697" s="818" t="s">
        <v>475</v>
      </c>
      <c r="D697" s="1029" t="s">
        <v>13</v>
      </c>
      <c r="E697" s="1025" t="s">
        <v>1530</v>
      </c>
      <c r="F697" s="710">
        <v>762</v>
      </c>
      <c r="G697" s="736">
        <v>43457</v>
      </c>
      <c r="H697" s="536">
        <v>43448</v>
      </c>
      <c r="I697" s="534">
        <v>725</v>
      </c>
    </row>
    <row r="698" spans="1:9" x14ac:dyDescent="0.3">
      <c r="A698" s="1019">
        <v>454496</v>
      </c>
      <c r="B698" s="1021">
        <v>425419</v>
      </c>
      <c r="C698" s="818" t="s">
        <v>475</v>
      </c>
      <c r="D698" s="818" t="s">
        <v>13</v>
      </c>
      <c r="E698" s="1025" t="s">
        <v>1533</v>
      </c>
      <c r="F698" s="710">
        <v>1471</v>
      </c>
      <c r="G698" s="736">
        <v>43457</v>
      </c>
      <c r="H698" s="536">
        <v>43448</v>
      </c>
      <c r="I698" s="534">
        <v>1478</v>
      </c>
    </row>
    <row r="699" spans="1:9" x14ac:dyDescent="0.3">
      <c r="A699" s="1019">
        <v>454496</v>
      </c>
      <c r="B699" s="813">
        <v>431076</v>
      </c>
      <c r="C699" s="813" t="s">
        <v>503</v>
      </c>
      <c r="D699" s="813" t="s">
        <v>13</v>
      </c>
      <c r="E699" s="1013" t="s">
        <v>1553</v>
      </c>
      <c r="F699" s="534">
        <v>137</v>
      </c>
      <c r="G699" s="536">
        <v>43454</v>
      </c>
      <c r="H699" s="536">
        <v>43448</v>
      </c>
      <c r="I699" s="534">
        <v>137</v>
      </c>
    </row>
    <row r="700" spans="1:9" x14ac:dyDescent="0.3">
      <c r="A700" s="1019">
        <v>454496</v>
      </c>
      <c r="B700" s="818">
        <v>431076</v>
      </c>
      <c r="C700" s="818" t="s">
        <v>503</v>
      </c>
      <c r="D700" s="818" t="s">
        <v>13</v>
      </c>
      <c r="E700" s="1025" t="s">
        <v>1555</v>
      </c>
      <c r="F700" s="710">
        <v>231</v>
      </c>
      <c r="G700" s="736">
        <v>43457</v>
      </c>
      <c r="H700" s="536">
        <v>43448</v>
      </c>
      <c r="I700" s="534">
        <v>232</v>
      </c>
    </row>
    <row r="701" spans="1:9" x14ac:dyDescent="0.3">
      <c r="A701" s="1019">
        <v>454496</v>
      </c>
      <c r="B701" s="813">
        <v>431076</v>
      </c>
      <c r="C701" s="813" t="s">
        <v>503</v>
      </c>
      <c r="D701" s="813" t="s">
        <v>481</v>
      </c>
      <c r="E701" s="812" t="s">
        <v>1558</v>
      </c>
      <c r="F701" s="813">
        <v>115</v>
      </c>
      <c r="G701" s="1012">
        <v>43426</v>
      </c>
      <c r="H701" s="536">
        <v>43448</v>
      </c>
      <c r="I701" s="534">
        <v>115</v>
      </c>
    </row>
    <row r="702" spans="1:9" x14ac:dyDescent="0.3">
      <c r="A702" s="1019">
        <v>454496</v>
      </c>
      <c r="B702" s="708">
        <v>425469</v>
      </c>
      <c r="C702" s="813" t="s">
        <v>475</v>
      </c>
      <c r="D702" s="813" t="s">
        <v>481</v>
      </c>
      <c r="E702" s="25" t="s">
        <v>1581</v>
      </c>
      <c r="F702" s="813">
        <v>282</v>
      </c>
      <c r="G702" s="1012">
        <v>43447</v>
      </c>
      <c r="H702" s="536">
        <v>43448</v>
      </c>
      <c r="I702" s="534">
        <v>288</v>
      </c>
    </row>
    <row r="703" spans="1:9" x14ac:dyDescent="0.3">
      <c r="A703" s="1019">
        <v>454496</v>
      </c>
      <c r="B703" s="813">
        <v>425469</v>
      </c>
      <c r="C703" s="813" t="s">
        <v>475</v>
      </c>
      <c r="D703" s="813" t="s">
        <v>481</v>
      </c>
      <c r="E703" s="812" t="s">
        <v>1584</v>
      </c>
      <c r="F703" s="813">
        <v>547</v>
      </c>
      <c r="G703" s="1012">
        <v>43426</v>
      </c>
      <c r="H703" s="536">
        <v>43448</v>
      </c>
      <c r="I703" s="534">
        <v>558</v>
      </c>
    </row>
    <row r="704" spans="1:9" x14ac:dyDescent="0.3">
      <c r="A704" s="1019">
        <v>454496</v>
      </c>
      <c r="B704" s="813">
        <v>431140</v>
      </c>
      <c r="C704" s="813" t="s">
        <v>503</v>
      </c>
      <c r="D704" s="813" t="s">
        <v>13</v>
      </c>
      <c r="E704" s="60" t="s">
        <v>1597</v>
      </c>
      <c r="F704" s="813">
        <v>76</v>
      </c>
      <c r="G704" s="1012">
        <v>43454</v>
      </c>
      <c r="H704" s="536">
        <v>43448</v>
      </c>
      <c r="I704" s="534">
        <v>78</v>
      </c>
    </row>
    <row r="705" spans="1:9" x14ac:dyDescent="0.3">
      <c r="A705" s="1019">
        <v>454496</v>
      </c>
      <c r="B705" s="813">
        <v>431140</v>
      </c>
      <c r="C705" s="813" t="s">
        <v>503</v>
      </c>
      <c r="D705" s="813" t="s">
        <v>481</v>
      </c>
      <c r="E705" s="60" t="s">
        <v>1602</v>
      </c>
      <c r="F705" s="26">
        <v>50</v>
      </c>
      <c r="G705" s="90">
        <v>43426</v>
      </c>
      <c r="H705" s="536">
        <v>43448</v>
      </c>
      <c r="I705" s="534">
        <v>51</v>
      </c>
    </row>
    <row r="706" spans="1:9" x14ac:dyDescent="0.3">
      <c r="A706" s="1019">
        <v>454496</v>
      </c>
      <c r="B706" s="813">
        <v>425577</v>
      </c>
      <c r="C706" s="813" t="s">
        <v>475</v>
      </c>
      <c r="D706" s="26" t="s">
        <v>13</v>
      </c>
      <c r="E706" s="60" t="s">
        <v>1612</v>
      </c>
      <c r="F706" s="24">
        <v>904</v>
      </c>
      <c r="G706" s="27">
        <v>43426</v>
      </c>
      <c r="H706" s="536">
        <v>43448</v>
      </c>
      <c r="I706" s="534">
        <v>886</v>
      </c>
    </row>
    <row r="707" spans="1:9" x14ac:dyDescent="0.3">
      <c r="A707" s="1019">
        <v>454496</v>
      </c>
      <c r="B707" s="815">
        <v>425577</v>
      </c>
      <c r="C707" s="815" t="s">
        <v>475</v>
      </c>
      <c r="D707" s="815" t="s">
        <v>13</v>
      </c>
      <c r="E707" s="10" t="s">
        <v>1613</v>
      </c>
      <c r="F707" s="9">
        <v>883</v>
      </c>
      <c r="G707" s="11">
        <v>43429</v>
      </c>
      <c r="H707" s="536">
        <v>43448</v>
      </c>
      <c r="I707" s="534">
        <v>842</v>
      </c>
    </row>
    <row r="708" spans="1:9" x14ac:dyDescent="0.3">
      <c r="A708" s="1019">
        <v>454496</v>
      </c>
      <c r="B708" s="813">
        <v>431110</v>
      </c>
      <c r="C708" s="813" t="s">
        <v>503</v>
      </c>
      <c r="D708" s="813" t="s">
        <v>13</v>
      </c>
      <c r="E708" s="60" t="s">
        <v>1626</v>
      </c>
      <c r="F708" s="813">
        <v>200</v>
      </c>
      <c r="G708" s="1012">
        <v>43426</v>
      </c>
      <c r="H708" s="536">
        <v>43448</v>
      </c>
      <c r="I708" s="534">
        <v>207</v>
      </c>
    </row>
    <row r="709" spans="1:9" x14ac:dyDescent="0.3">
      <c r="A709" s="1019">
        <v>454498</v>
      </c>
      <c r="B709" s="708">
        <v>425429</v>
      </c>
      <c r="C709" s="813" t="s">
        <v>475</v>
      </c>
      <c r="D709" s="813" t="s">
        <v>13</v>
      </c>
      <c r="E709" s="540" t="s">
        <v>1638</v>
      </c>
      <c r="F709" s="534">
        <v>1491</v>
      </c>
      <c r="G709" s="536">
        <v>43429</v>
      </c>
      <c r="H709" s="536">
        <v>43448</v>
      </c>
      <c r="I709" s="534">
        <v>1486</v>
      </c>
    </row>
    <row r="710" spans="1:9" x14ac:dyDescent="0.3">
      <c r="A710" s="1019">
        <v>454498</v>
      </c>
      <c r="B710" s="708">
        <v>425429</v>
      </c>
      <c r="C710" s="813" t="s">
        <v>475</v>
      </c>
      <c r="D710" s="534" t="s">
        <v>19</v>
      </c>
      <c r="E710" s="540" t="s">
        <v>1639</v>
      </c>
      <c r="F710" s="534">
        <v>250</v>
      </c>
      <c r="G710" s="536">
        <v>43423</v>
      </c>
      <c r="H710" s="536">
        <v>43448</v>
      </c>
      <c r="I710" s="534">
        <v>250</v>
      </c>
    </row>
    <row r="711" spans="1:9" x14ac:dyDescent="0.3">
      <c r="A711" s="1019">
        <v>454498</v>
      </c>
      <c r="B711" s="708">
        <v>425450</v>
      </c>
      <c r="C711" s="813" t="s">
        <v>475</v>
      </c>
      <c r="D711" s="813" t="s">
        <v>13</v>
      </c>
      <c r="E711" s="717" t="s">
        <v>1648</v>
      </c>
      <c r="F711" s="534">
        <v>1051</v>
      </c>
      <c r="G711" s="536">
        <v>43457</v>
      </c>
      <c r="H711" s="536">
        <v>43448</v>
      </c>
      <c r="I711" s="534">
        <v>1085</v>
      </c>
    </row>
    <row r="712" spans="1:9" x14ac:dyDescent="0.3">
      <c r="A712" s="1019">
        <v>454498</v>
      </c>
      <c r="B712" s="708">
        <v>425450</v>
      </c>
      <c r="C712" s="813" t="s">
        <v>475</v>
      </c>
      <c r="D712" s="813" t="s">
        <v>13</v>
      </c>
      <c r="E712" s="301" t="s">
        <v>1654</v>
      </c>
      <c r="F712" s="24">
        <v>572</v>
      </c>
      <c r="G712" s="27">
        <v>43457</v>
      </c>
      <c r="H712" s="536">
        <v>43448</v>
      </c>
      <c r="I712" s="534">
        <v>545</v>
      </c>
    </row>
    <row r="713" spans="1:9" x14ac:dyDescent="0.3">
      <c r="A713" s="1019">
        <v>454498</v>
      </c>
      <c r="B713" s="708">
        <v>425450</v>
      </c>
      <c r="C713" s="813" t="s">
        <v>475</v>
      </c>
      <c r="D713" s="26" t="s">
        <v>13</v>
      </c>
      <c r="E713" s="301" t="s">
        <v>1657</v>
      </c>
      <c r="F713" s="26">
        <v>2623</v>
      </c>
      <c r="G713" s="27">
        <v>43429</v>
      </c>
      <c r="H713" s="536">
        <v>43448</v>
      </c>
      <c r="I713" s="534">
        <v>2704</v>
      </c>
    </row>
    <row r="714" spans="1:9" x14ac:dyDescent="0.3">
      <c r="A714" s="1019">
        <v>454498</v>
      </c>
      <c r="B714" s="708">
        <v>425450</v>
      </c>
      <c r="C714" s="813" t="s">
        <v>475</v>
      </c>
      <c r="D714" s="813" t="s">
        <v>13</v>
      </c>
      <c r="E714" s="318" t="s">
        <v>1659</v>
      </c>
      <c r="F714" s="358">
        <v>1554</v>
      </c>
      <c r="G714" s="27">
        <v>43429</v>
      </c>
      <c r="H714" s="536">
        <v>43448</v>
      </c>
      <c r="I714" s="534">
        <v>1477</v>
      </c>
    </row>
    <row r="715" spans="1:9" x14ac:dyDescent="0.3">
      <c r="A715" s="1019">
        <v>454498</v>
      </c>
      <c r="B715" s="708">
        <v>425450</v>
      </c>
      <c r="C715" s="813" t="s">
        <v>475</v>
      </c>
      <c r="D715" s="813" t="s">
        <v>13</v>
      </c>
      <c r="E715" s="318" t="s">
        <v>1660</v>
      </c>
      <c r="F715" s="358">
        <v>1269</v>
      </c>
      <c r="G715" s="27">
        <v>43429</v>
      </c>
      <c r="H715" s="536">
        <v>43448</v>
      </c>
      <c r="I715" s="534">
        <v>1207</v>
      </c>
    </row>
    <row r="716" spans="1:9" x14ac:dyDescent="0.3">
      <c r="A716" s="1019">
        <v>454498</v>
      </c>
      <c r="B716" s="813">
        <v>431106</v>
      </c>
      <c r="C716" s="813" t="s">
        <v>503</v>
      </c>
      <c r="D716" s="26" t="s">
        <v>13</v>
      </c>
      <c r="E716" s="310" t="s">
        <v>1671</v>
      </c>
      <c r="F716" s="24">
        <v>30</v>
      </c>
      <c r="G716" s="27">
        <v>43457</v>
      </c>
      <c r="H716" s="536">
        <v>43448</v>
      </c>
      <c r="I716" s="534">
        <v>30</v>
      </c>
    </row>
    <row r="717" spans="1:9" x14ac:dyDescent="0.3">
      <c r="A717" s="1019">
        <v>454498</v>
      </c>
      <c r="B717" s="813">
        <v>431106</v>
      </c>
      <c r="C717" s="813" t="s">
        <v>503</v>
      </c>
      <c r="D717" s="26" t="s">
        <v>13</v>
      </c>
      <c r="E717" s="301" t="s">
        <v>1675</v>
      </c>
      <c r="F717" s="24">
        <v>84</v>
      </c>
      <c r="G717" s="27">
        <v>43429</v>
      </c>
      <c r="H717" s="536">
        <v>43448</v>
      </c>
      <c r="I717" s="534">
        <v>84</v>
      </c>
    </row>
    <row r="718" spans="1:9" x14ac:dyDescent="0.3">
      <c r="A718" s="1019">
        <v>454498</v>
      </c>
      <c r="B718" s="708">
        <v>425553</v>
      </c>
      <c r="C718" s="813" t="s">
        <v>475</v>
      </c>
      <c r="D718" s="813" t="s">
        <v>13</v>
      </c>
      <c r="E718" s="323" t="s">
        <v>1676</v>
      </c>
      <c r="F718" s="24">
        <v>63</v>
      </c>
      <c r="G718" s="27">
        <v>43454</v>
      </c>
      <c r="H718" s="536">
        <v>43448</v>
      </c>
      <c r="I718" s="534">
        <v>64</v>
      </c>
    </row>
    <row r="719" spans="1:9" x14ac:dyDescent="0.3">
      <c r="A719" s="1019">
        <v>454498</v>
      </c>
      <c r="B719" s="708">
        <v>425553</v>
      </c>
      <c r="C719" s="813" t="s">
        <v>475</v>
      </c>
      <c r="D719" s="26" t="s">
        <v>13</v>
      </c>
      <c r="E719" s="323" t="s">
        <v>1677</v>
      </c>
      <c r="F719" s="24">
        <v>50</v>
      </c>
      <c r="G719" s="27">
        <v>43457</v>
      </c>
      <c r="H719" s="536">
        <v>43448</v>
      </c>
      <c r="I719" s="534">
        <v>50</v>
      </c>
    </row>
    <row r="720" spans="1:9" x14ac:dyDescent="0.3">
      <c r="A720" s="1019">
        <v>454498</v>
      </c>
      <c r="B720" s="708">
        <v>425553</v>
      </c>
      <c r="C720" s="813" t="s">
        <v>475</v>
      </c>
      <c r="D720" s="24" t="s">
        <v>19</v>
      </c>
      <c r="E720" s="323" t="s">
        <v>1685</v>
      </c>
      <c r="F720" s="24">
        <v>36</v>
      </c>
      <c r="G720" s="27">
        <v>43423</v>
      </c>
      <c r="H720" s="536">
        <v>43448</v>
      </c>
      <c r="I720" s="534">
        <v>36</v>
      </c>
    </row>
    <row r="721" spans="1:9" x14ac:dyDescent="0.3">
      <c r="A721" s="1019">
        <v>454498</v>
      </c>
      <c r="B721" s="708">
        <v>425410</v>
      </c>
      <c r="C721" s="813" t="s">
        <v>475</v>
      </c>
      <c r="D721" s="26" t="s">
        <v>13</v>
      </c>
      <c r="E721" s="323" t="s">
        <v>1688</v>
      </c>
      <c r="F721" s="24">
        <v>1448</v>
      </c>
      <c r="G721" s="27">
        <v>43454</v>
      </c>
      <c r="H721" s="536">
        <v>43448</v>
      </c>
      <c r="I721" s="534">
        <v>1440</v>
      </c>
    </row>
    <row r="722" spans="1:9" x14ac:dyDescent="0.3">
      <c r="A722" s="1019">
        <v>465695</v>
      </c>
      <c r="B722" s="813">
        <v>425410</v>
      </c>
      <c r="C722" s="813" t="s">
        <v>475</v>
      </c>
      <c r="D722" s="26" t="s">
        <v>481</v>
      </c>
      <c r="E722" s="60" t="s">
        <v>1698</v>
      </c>
      <c r="F722" s="26">
        <v>367</v>
      </c>
      <c r="G722" s="90">
        <v>43426</v>
      </c>
      <c r="H722" s="536">
        <v>43448</v>
      </c>
      <c r="I722" s="534">
        <v>370</v>
      </c>
    </row>
    <row r="723" spans="1:9" x14ac:dyDescent="0.3">
      <c r="A723" s="1019">
        <v>465695</v>
      </c>
      <c r="B723" s="708">
        <v>425410</v>
      </c>
      <c r="C723" s="813" t="s">
        <v>475</v>
      </c>
      <c r="D723" s="534" t="s">
        <v>19</v>
      </c>
      <c r="E723" s="25" t="s">
        <v>1701</v>
      </c>
      <c r="F723" s="24">
        <v>620</v>
      </c>
      <c r="G723" s="27">
        <v>43443</v>
      </c>
      <c r="H723" s="536">
        <v>43448</v>
      </c>
      <c r="I723" s="534">
        <v>620</v>
      </c>
    </row>
    <row r="724" spans="1:9" x14ac:dyDescent="0.3">
      <c r="A724" s="1019">
        <v>465695</v>
      </c>
      <c r="B724" s="813">
        <v>431080</v>
      </c>
      <c r="C724" s="813" t="s">
        <v>503</v>
      </c>
      <c r="D724" s="26" t="s">
        <v>481</v>
      </c>
      <c r="E724" s="60" t="s">
        <v>1714</v>
      </c>
      <c r="F724" s="26">
        <v>677</v>
      </c>
      <c r="G724" s="90">
        <v>43426</v>
      </c>
      <c r="H724" s="536">
        <v>43448</v>
      </c>
      <c r="I724" s="534">
        <v>683</v>
      </c>
    </row>
    <row r="725" spans="1:9" x14ac:dyDescent="0.3">
      <c r="A725" s="1019">
        <v>465695</v>
      </c>
      <c r="B725" s="708">
        <v>425456</v>
      </c>
      <c r="C725" s="813" t="s">
        <v>475</v>
      </c>
      <c r="D725" s="26" t="s">
        <v>13</v>
      </c>
      <c r="E725" s="323" t="s">
        <v>1718</v>
      </c>
      <c r="F725" s="24">
        <v>667</v>
      </c>
      <c r="G725" s="27">
        <v>43457</v>
      </c>
      <c r="H725" s="536">
        <v>43448</v>
      </c>
      <c r="I725" s="534">
        <v>657</v>
      </c>
    </row>
    <row r="726" spans="1:9" x14ac:dyDescent="0.3">
      <c r="A726" s="1019">
        <v>465721</v>
      </c>
      <c r="B726" s="708">
        <v>425456</v>
      </c>
      <c r="C726" s="813" t="s">
        <v>475</v>
      </c>
      <c r="D726" s="813" t="s">
        <v>481</v>
      </c>
      <c r="E726" s="88" t="s">
        <v>1727</v>
      </c>
      <c r="F726" s="24">
        <v>336</v>
      </c>
      <c r="G726" s="27">
        <v>43426</v>
      </c>
      <c r="H726" s="536">
        <v>43448</v>
      </c>
      <c r="I726" s="534">
        <v>332</v>
      </c>
    </row>
    <row r="727" spans="1:9" x14ac:dyDescent="0.3">
      <c r="A727" s="1019">
        <v>465721</v>
      </c>
      <c r="B727" s="813">
        <v>425456</v>
      </c>
      <c r="C727" s="813" t="s">
        <v>475</v>
      </c>
      <c r="D727" s="813" t="s">
        <v>19</v>
      </c>
      <c r="E727" s="323" t="s">
        <v>1730</v>
      </c>
      <c r="F727" s="26">
        <v>28</v>
      </c>
      <c r="G727" s="90">
        <v>43423</v>
      </c>
      <c r="H727" s="536">
        <v>43448</v>
      </c>
      <c r="I727" s="534">
        <v>28</v>
      </c>
    </row>
    <row r="728" spans="1:9" x14ac:dyDescent="0.3">
      <c r="A728" s="1019">
        <v>465721</v>
      </c>
      <c r="B728" s="708">
        <v>425394</v>
      </c>
      <c r="C728" s="813" t="s">
        <v>475</v>
      </c>
      <c r="D728" s="534" t="s">
        <v>306</v>
      </c>
      <c r="E728" s="25" t="s">
        <v>1744</v>
      </c>
      <c r="F728" s="26">
        <v>30</v>
      </c>
      <c r="G728" s="27">
        <v>43444</v>
      </c>
      <c r="H728" s="536">
        <v>43448</v>
      </c>
      <c r="I728" s="534">
        <v>30</v>
      </c>
    </row>
    <row r="729" spans="1:9" x14ac:dyDescent="0.3">
      <c r="A729" s="1019">
        <v>465721</v>
      </c>
      <c r="B729" s="708">
        <v>425394</v>
      </c>
      <c r="C729" s="813" t="s">
        <v>475</v>
      </c>
      <c r="D729" s="534" t="s">
        <v>13</v>
      </c>
      <c r="E729" s="323" t="s">
        <v>1747</v>
      </c>
      <c r="F729" s="26">
        <v>944</v>
      </c>
      <c r="G729" s="27">
        <v>43454</v>
      </c>
      <c r="H729" s="536">
        <v>43448</v>
      </c>
      <c r="I729" s="534">
        <v>944</v>
      </c>
    </row>
    <row r="730" spans="1:9" x14ac:dyDescent="0.3">
      <c r="A730" s="1019">
        <v>465724</v>
      </c>
      <c r="B730" s="708">
        <v>425394</v>
      </c>
      <c r="C730" s="813" t="s">
        <v>475</v>
      </c>
      <c r="D730" s="534" t="s">
        <v>19</v>
      </c>
      <c r="E730" s="891" t="s">
        <v>1757</v>
      </c>
      <c r="F730" s="1027">
        <v>21</v>
      </c>
      <c r="G730" s="536">
        <v>43423</v>
      </c>
      <c r="H730" s="536">
        <v>43448</v>
      </c>
      <c r="I730" s="534">
        <v>21</v>
      </c>
    </row>
    <row r="731" spans="1:9" x14ac:dyDescent="0.3">
      <c r="A731" s="1019">
        <v>465724</v>
      </c>
      <c r="B731" s="813">
        <v>431179</v>
      </c>
      <c r="C731" s="813" t="s">
        <v>503</v>
      </c>
      <c r="D731" s="534" t="s">
        <v>13</v>
      </c>
      <c r="E731" s="540" t="s">
        <v>1759</v>
      </c>
      <c r="F731" s="534">
        <v>83</v>
      </c>
      <c r="G731" s="536">
        <v>43454</v>
      </c>
      <c r="H731" s="536">
        <v>43448</v>
      </c>
      <c r="I731" s="534">
        <v>87</v>
      </c>
    </row>
    <row r="732" spans="1:9" x14ac:dyDescent="0.3">
      <c r="A732" s="1019">
        <v>465724</v>
      </c>
      <c r="B732" s="708">
        <v>425417</v>
      </c>
      <c r="C732" s="813" t="s">
        <v>475</v>
      </c>
      <c r="D732" s="534" t="s">
        <v>13</v>
      </c>
      <c r="E732" s="540" t="s">
        <v>1771</v>
      </c>
      <c r="F732" s="813">
        <v>1093</v>
      </c>
      <c r="G732" s="536">
        <v>43429</v>
      </c>
      <c r="H732" s="536">
        <v>43448</v>
      </c>
      <c r="I732" s="534">
        <v>1104</v>
      </c>
    </row>
    <row r="733" spans="1:9" x14ac:dyDescent="0.3">
      <c r="A733" s="1019">
        <v>465724</v>
      </c>
      <c r="B733" s="708">
        <v>425437</v>
      </c>
      <c r="C733" s="813" t="s">
        <v>475</v>
      </c>
      <c r="D733" s="813" t="s">
        <v>13</v>
      </c>
      <c r="E733" s="891" t="s">
        <v>1777</v>
      </c>
      <c r="F733" s="813">
        <v>701</v>
      </c>
      <c r="G733" s="536">
        <v>43454</v>
      </c>
      <c r="H733" s="536">
        <v>43448</v>
      </c>
      <c r="I733" s="534">
        <v>716</v>
      </c>
    </row>
    <row r="734" spans="1:9" x14ac:dyDescent="0.3">
      <c r="A734" s="1019">
        <v>465724</v>
      </c>
      <c r="B734" s="708">
        <v>425437</v>
      </c>
      <c r="C734" s="813" t="s">
        <v>475</v>
      </c>
      <c r="D734" s="26" t="s">
        <v>481</v>
      </c>
      <c r="E734" s="812" t="s">
        <v>1778</v>
      </c>
      <c r="F734" s="813">
        <v>208</v>
      </c>
      <c r="G734" s="536">
        <v>43447</v>
      </c>
      <c r="H734" s="536">
        <v>43448</v>
      </c>
      <c r="I734" s="534">
        <v>218</v>
      </c>
    </row>
    <row r="735" spans="1:9" x14ac:dyDescent="0.3">
      <c r="A735" s="1019">
        <v>465724</v>
      </c>
      <c r="B735" s="708">
        <v>425403</v>
      </c>
      <c r="C735" s="534" t="s">
        <v>475</v>
      </c>
      <c r="D735" s="534" t="s">
        <v>13</v>
      </c>
      <c r="E735" s="540" t="s">
        <v>1789</v>
      </c>
      <c r="F735" s="534">
        <v>1119</v>
      </c>
      <c r="G735" s="536">
        <v>43461</v>
      </c>
      <c r="H735" s="536">
        <v>43448</v>
      </c>
      <c r="I735" s="534">
        <v>1119</v>
      </c>
    </row>
    <row r="736" spans="1:9" x14ac:dyDescent="0.3">
      <c r="A736" s="1019">
        <v>465724</v>
      </c>
      <c r="B736" s="708">
        <v>425540</v>
      </c>
      <c r="C736" s="534" t="s">
        <v>475</v>
      </c>
      <c r="D736" s="534" t="s">
        <v>306</v>
      </c>
      <c r="E736" s="540" t="s">
        <v>1792</v>
      </c>
      <c r="F736" s="534">
        <v>282</v>
      </c>
      <c r="G736" s="536">
        <v>43458</v>
      </c>
      <c r="H736" s="536">
        <v>43448</v>
      </c>
      <c r="I736" s="534">
        <v>282</v>
      </c>
    </row>
    <row r="737" spans="1:9" x14ac:dyDescent="0.3">
      <c r="A737" s="1019">
        <v>465724</v>
      </c>
      <c r="B737" s="534">
        <v>425428</v>
      </c>
      <c r="C737" s="534" t="s">
        <v>475</v>
      </c>
      <c r="D737" s="534" t="s">
        <v>481</v>
      </c>
      <c r="E737" s="540" t="s">
        <v>1802</v>
      </c>
      <c r="F737" s="534">
        <v>397</v>
      </c>
      <c r="G737" s="536">
        <v>43454</v>
      </c>
      <c r="H737" s="536">
        <v>43448</v>
      </c>
      <c r="I737" s="534">
        <v>397</v>
      </c>
    </row>
    <row r="738" spans="1:9" x14ac:dyDescent="0.3">
      <c r="A738" s="1019">
        <v>454498</v>
      </c>
      <c r="B738" s="708">
        <v>425451</v>
      </c>
      <c r="C738" s="534" t="s">
        <v>475</v>
      </c>
      <c r="D738" s="534" t="s">
        <v>306</v>
      </c>
      <c r="E738" s="540" t="s">
        <v>1807</v>
      </c>
      <c r="F738" s="534">
        <v>981</v>
      </c>
      <c r="G738" s="536">
        <v>43458</v>
      </c>
      <c r="H738" s="536">
        <v>43448</v>
      </c>
      <c r="I738" s="534">
        <v>981</v>
      </c>
    </row>
    <row r="739" spans="1:9" x14ac:dyDescent="0.3">
      <c r="A739" s="1019">
        <v>465721</v>
      </c>
      <c r="B739" s="534">
        <v>431089</v>
      </c>
      <c r="C739" s="534" t="s">
        <v>503</v>
      </c>
      <c r="D739" s="534" t="s">
        <v>13</v>
      </c>
      <c r="E739" s="540" t="s">
        <v>1815</v>
      </c>
      <c r="F739" s="534">
        <v>1005</v>
      </c>
      <c r="G739" s="536">
        <v>43461</v>
      </c>
      <c r="H739" s="536">
        <v>43448</v>
      </c>
      <c r="I739" s="534">
        <v>1005</v>
      </c>
    </row>
    <row r="740" spans="1:9" x14ac:dyDescent="0.3">
      <c r="A740" s="1019">
        <v>465721</v>
      </c>
      <c r="B740" s="534">
        <v>431089</v>
      </c>
      <c r="C740" s="534" t="s">
        <v>503</v>
      </c>
      <c r="D740" s="534" t="s">
        <v>13</v>
      </c>
      <c r="E740" s="540" t="s">
        <v>1816</v>
      </c>
      <c r="F740" s="534">
        <v>1113</v>
      </c>
      <c r="G740" s="536">
        <v>43461</v>
      </c>
      <c r="H740" s="536">
        <v>43448</v>
      </c>
      <c r="I740" s="534">
        <v>1113</v>
      </c>
    </row>
    <row r="741" spans="1:9" x14ac:dyDescent="0.3">
      <c r="A741" s="1019">
        <v>432735</v>
      </c>
      <c r="B741" s="708">
        <v>425412</v>
      </c>
      <c r="C741" s="813" t="s">
        <v>475</v>
      </c>
      <c r="D741" s="534" t="s">
        <v>19</v>
      </c>
      <c r="E741" s="540" t="s">
        <v>1473</v>
      </c>
      <c r="F741" s="534">
        <v>12</v>
      </c>
      <c r="G741" s="536">
        <v>43452</v>
      </c>
      <c r="H741" s="536">
        <v>43451</v>
      </c>
      <c r="I741" s="534">
        <v>12</v>
      </c>
    </row>
    <row r="742" spans="1:9" x14ac:dyDescent="0.3">
      <c r="A742" s="1019">
        <v>465721</v>
      </c>
      <c r="B742" s="534">
        <v>425451</v>
      </c>
      <c r="C742" s="534" t="s">
        <v>475</v>
      </c>
      <c r="D742" s="534" t="s">
        <v>481</v>
      </c>
      <c r="E742" s="540" t="s">
        <v>1810</v>
      </c>
      <c r="F742" s="534">
        <v>462</v>
      </c>
      <c r="G742" s="536">
        <v>43454</v>
      </c>
      <c r="H742" s="536">
        <v>43452</v>
      </c>
      <c r="I742" s="534">
        <v>462</v>
      </c>
    </row>
    <row r="743" spans="1:9" x14ac:dyDescent="0.3">
      <c r="A743" s="1019">
        <v>465721</v>
      </c>
      <c r="B743" s="534">
        <v>425451</v>
      </c>
      <c r="C743" s="534" t="s">
        <v>475</v>
      </c>
      <c r="D743" s="534" t="s">
        <v>481</v>
      </c>
      <c r="E743" s="540" t="s">
        <v>1812</v>
      </c>
      <c r="F743" s="534">
        <v>1358</v>
      </c>
      <c r="G743" s="536">
        <v>43454</v>
      </c>
      <c r="H743" s="536">
        <v>43452</v>
      </c>
      <c r="I743" s="534">
        <v>1358</v>
      </c>
    </row>
    <row r="744" spans="1:9" x14ac:dyDescent="0.3">
      <c r="A744" s="1019">
        <v>465721</v>
      </c>
      <c r="B744" s="534">
        <v>431089</v>
      </c>
      <c r="C744" s="534" t="s">
        <v>503</v>
      </c>
      <c r="D744" s="534" t="s">
        <v>481</v>
      </c>
      <c r="E744" s="540" t="s">
        <v>1817</v>
      </c>
      <c r="F744" s="534">
        <v>1050</v>
      </c>
      <c r="G744" s="536">
        <v>43454</v>
      </c>
      <c r="H744" s="536">
        <v>43452</v>
      </c>
      <c r="I744" s="534">
        <v>1050</v>
      </c>
    </row>
    <row r="745" spans="1:9" x14ac:dyDescent="0.3">
      <c r="A745" s="1019">
        <v>432735</v>
      </c>
      <c r="B745" s="708">
        <v>425412</v>
      </c>
      <c r="C745" s="813" t="s">
        <v>475</v>
      </c>
      <c r="D745" s="813" t="s">
        <v>13</v>
      </c>
      <c r="E745" s="891" t="s">
        <v>1463</v>
      </c>
      <c r="F745" s="534">
        <v>541</v>
      </c>
      <c r="G745" s="536">
        <v>43457</v>
      </c>
      <c r="H745" s="536">
        <v>43453</v>
      </c>
      <c r="I745" s="534">
        <v>541</v>
      </c>
    </row>
    <row r="746" spans="1:9" x14ac:dyDescent="0.3">
      <c r="A746" s="1019">
        <v>432735</v>
      </c>
      <c r="B746" s="708">
        <v>425412</v>
      </c>
      <c r="C746" s="813" t="s">
        <v>475</v>
      </c>
      <c r="D746" s="813" t="s">
        <v>13</v>
      </c>
      <c r="E746" s="323" t="s">
        <v>1464</v>
      </c>
      <c r="F746" s="24">
        <v>448</v>
      </c>
      <c r="G746" s="27">
        <v>43457</v>
      </c>
      <c r="H746" s="536">
        <v>43453</v>
      </c>
      <c r="I746" s="534">
        <v>448</v>
      </c>
    </row>
    <row r="747" spans="1:9" x14ac:dyDescent="0.3">
      <c r="A747" s="1019">
        <v>432735</v>
      </c>
      <c r="B747" s="813">
        <v>431126</v>
      </c>
      <c r="C747" s="813" t="s">
        <v>503</v>
      </c>
      <c r="D747" s="26" t="s">
        <v>13</v>
      </c>
      <c r="E747" s="323" t="s">
        <v>1475</v>
      </c>
      <c r="F747" s="24">
        <v>24</v>
      </c>
      <c r="G747" s="27">
        <v>43457</v>
      </c>
      <c r="H747" s="536">
        <v>43453</v>
      </c>
      <c r="I747" s="534">
        <v>24</v>
      </c>
    </row>
    <row r="748" spans="1:9" x14ac:dyDescent="0.3">
      <c r="A748" s="1019">
        <v>432735</v>
      </c>
      <c r="B748" s="813">
        <v>431126</v>
      </c>
      <c r="C748" s="813" t="s">
        <v>503</v>
      </c>
      <c r="D748" s="813" t="s">
        <v>13</v>
      </c>
      <c r="E748" s="323" t="s">
        <v>1476</v>
      </c>
      <c r="F748" s="24">
        <v>39</v>
      </c>
      <c r="G748" s="27">
        <v>43457</v>
      </c>
      <c r="H748" s="536">
        <v>43453</v>
      </c>
      <c r="I748" s="534">
        <v>39</v>
      </c>
    </row>
    <row r="749" spans="1:9" x14ac:dyDescent="0.3">
      <c r="A749" s="1031">
        <v>432735</v>
      </c>
      <c r="B749" s="1021">
        <v>425425</v>
      </c>
      <c r="C749" s="818" t="s">
        <v>475</v>
      </c>
      <c r="D749" s="818" t="s">
        <v>13</v>
      </c>
      <c r="E749" s="819" t="s">
        <v>1489</v>
      </c>
      <c r="F749" s="710">
        <v>546</v>
      </c>
      <c r="G749" s="736">
        <v>43457</v>
      </c>
      <c r="H749" s="736">
        <v>43453</v>
      </c>
      <c r="I749" s="534">
        <v>547</v>
      </c>
    </row>
    <row r="750" spans="1:9" x14ac:dyDescent="0.3">
      <c r="A750" s="1031">
        <v>432735</v>
      </c>
      <c r="B750" s="708">
        <v>425425</v>
      </c>
      <c r="C750" s="813" t="s">
        <v>475</v>
      </c>
      <c r="D750" s="813" t="s">
        <v>13</v>
      </c>
      <c r="E750" s="812" t="s">
        <v>1490</v>
      </c>
      <c r="F750" s="813">
        <v>912</v>
      </c>
      <c r="G750" s="1012">
        <v>43454</v>
      </c>
      <c r="H750" s="736">
        <v>43453</v>
      </c>
      <c r="I750" s="534">
        <v>918</v>
      </c>
    </row>
    <row r="751" spans="1:9" x14ac:dyDescent="0.3">
      <c r="A751" s="1031">
        <v>432735</v>
      </c>
      <c r="B751" s="818">
        <v>431090</v>
      </c>
      <c r="C751" s="818" t="s">
        <v>503</v>
      </c>
      <c r="D751" s="818" t="s">
        <v>13</v>
      </c>
      <c r="E751" s="1025" t="s">
        <v>1510</v>
      </c>
      <c r="F751" s="710">
        <v>52</v>
      </c>
      <c r="G751" s="736">
        <v>43457</v>
      </c>
      <c r="H751" s="736">
        <v>43453</v>
      </c>
      <c r="I751" s="534">
        <v>52</v>
      </c>
    </row>
    <row r="752" spans="1:9" x14ac:dyDescent="0.3">
      <c r="A752" s="1031">
        <v>432735</v>
      </c>
      <c r="B752" s="813">
        <v>431090</v>
      </c>
      <c r="C752" s="813" t="s">
        <v>503</v>
      </c>
      <c r="D752" s="813" t="s">
        <v>13</v>
      </c>
      <c r="E752" s="310" t="s">
        <v>1511</v>
      </c>
      <c r="F752" s="26">
        <v>106</v>
      </c>
      <c r="G752" s="90">
        <v>43454</v>
      </c>
      <c r="H752" s="736">
        <v>43453</v>
      </c>
      <c r="I752" s="534">
        <v>106</v>
      </c>
    </row>
    <row r="753" spans="1:9" x14ac:dyDescent="0.3">
      <c r="A753" s="1031">
        <v>454496</v>
      </c>
      <c r="B753" s="708">
        <v>425419</v>
      </c>
      <c r="C753" s="813" t="s">
        <v>475</v>
      </c>
      <c r="D753" s="26" t="s">
        <v>13</v>
      </c>
      <c r="E753" s="310" t="s">
        <v>1531</v>
      </c>
      <c r="F753" s="24">
        <v>2290</v>
      </c>
      <c r="G753" s="27">
        <v>43454</v>
      </c>
      <c r="H753" s="736">
        <v>43453</v>
      </c>
      <c r="I753" s="534">
        <v>2301</v>
      </c>
    </row>
    <row r="754" spans="1:9" x14ac:dyDescent="0.3">
      <c r="A754" s="1031">
        <v>454496</v>
      </c>
      <c r="B754" s="1021">
        <v>425419</v>
      </c>
      <c r="C754" s="818" t="s">
        <v>475</v>
      </c>
      <c r="D754" s="818" t="s">
        <v>13</v>
      </c>
      <c r="E754" s="1030" t="s">
        <v>1532</v>
      </c>
      <c r="F754" s="330">
        <v>1909</v>
      </c>
      <c r="G754" s="328">
        <v>43457</v>
      </c>
      <c r="H754" s="736">
        <v>43453</v>
      </c>
      <c r="I754" s="534">
        <v>1916</v>
      </c>
    </row>
    <row r="755" spans="1:9" x14ac:dyDescent="0.3">
      <c r="A755" s="1031">
        <v>454496</v>
      </c>
      <c r="B755" s="813">
        <v>425419</v>
      </c>
      <c r="C755" s="813" t="s">
        <v>475</v>
      </c>
      <c r="D755" s="534" t="s">
        <v>19</v>
      </c>
      <c r="E755" s="812" t="s">
        <v>1534</v>
      </c>
      <c r="F755" s="1027">
        <v>839</v>
      </c>
      <c r="G755" s="536">
        <v>43424</v>
      </c>
      <c r="H755" s="736">
        <v>43453</v>
      </c>
      <c r="I755" s="534">
        <v>839</v>
      </c>
    </row>
    <row r="756" spans="1:9" x14ac:dyDescent="0.3">
      <c r="A756" s="1031">
        <v>454496</v>
      </c>
      <c r="B756" s="813">
        <v>425419</v>
      </c>
      <c r="C756" s="813" t="s">
        <v>475</v>
      </c>
      <c r="D756" s="534" t="s">
        <v>306</v>
      </c>
      <c r="E756" s="812" t="s">
        <v>1535</v>
      </c>
      <c r="F756" s="813">
        <v>453</v>
      </c>
      <c r="G756" s="536">
        <v>43423</v>
      </c>
      <c r="H756" s="736">
        <v>43453</v>
      </c>
      <c r="I756" s="534">
        <v>453</v>
      </c>
    </row>
    <row r="757" spans="1:9" x14ac:dyDescent="0.3">
      <c r="A757" s="1031">
        <v>454496</v>
      </c>
      <c r="B757" s="813">
        <v>431076</v>
      </c>
      <c r="C757" s="813" t="s">
        <v>503</v>
      </c>
      <c r="D757" s="813" t="s">
        <v>13</v>
      </c>
      <c r="E757" s="1014" t="s">
        <v>1556</v>
      </c>
      <c r="F757" s="813">
        <v>74</v>
      </c>
      <c r="G757" s="1012">
        <v>43454</v>
      </c>
      <c r="H757" s="736">
        <v>43453</v>
      </c>
      <c r="I757" s="534">
        <v>71</v>
      </c>
    </row>
    <row r="758" spans="1:9" x14ac:dyDescent="0.3">
      <c r="A758" s="1031">
        <v>454496</v>
      </c>
      <c r="B758" s="813">
        <v>431076</v>
      </c>
      <c r="C758" s="813" t="s">
        <v>503</v>
      </c>
      <c r="D758" s="813" t="s">
        <v>481</v>
      </c>
      <c r="E758" s="60" t="s">
        <v>1557</v>
      </c>
      <c r="F758" s="26">
        <v>384</v>
      </c>
      <c r="G758" s="90">
        <v>43426</v>
      </c>
      <c r="H758" s="736">
        <v>43453</v>
      </c>
      <c r="I758" s="534">
        <v>386</v>
      </c>
    </row>
    <row r="759" spans="1:9" x14ac:dyDescent="0.3">
      <c r="A759" s="1019">
        <v>454496</v>
      </c>
      <c r="B759" s="813">
        <v>425469</v>
      </c>
      <c r="C759" s="813" t="s">
        <v>475</v>
      </c>
      <c r="D759" s="24" t="s">
        <v>306</v>
      </c>
      <c r="E759" s="60" t="s">
        <v>1582</v>
      </c>
      <c r="F759" s="26">
        <v>143</v>
      </c>
      <c r="G759" s="27">
        <v>43423</v>
      </c>
      <c r="H759" s="536">
        <v>43453</v>
      </c>
      <c r="I759" s="534">
        <v>143</v>
      </c>
    </row>
    <row r="760" spans="1:9" x14ac:dyDescent="0.3">
      <c r="A760" s="1019">
        <v>454496</v>
      </c>
      <c r="B760" s="813">
        <v>425469</v>
      </c>
      <c r="C760" s="813" t="s">
        <v>475</v>
      </c>
      <c r="D760" s="534" t="s">
        <v>19</v>
      </c>
      <c r="E760" s="323" t="s">
        <v>1583</v>
      </c>
      <c r="F760" s="26">
        <v>69</v>
      </c>
      <c r="G760" s="27">
        <v>43424</v>
      </c>
      <c r="H760" s="536">
        <v>43453</v>
      </c>
      <c r="I760" s="534">
        <v>69</v>
      </c>
    </row>
    <row r="761" spans="1:9" x14ac:dyDescent="0.3">
      <c r="A761" s="1019">
        <v>454496</v>
      </c>
      <c r="B761" s="815">
        <v>425577</v>
      </c>
      <c r="C761" s="815" t="s">
        <v>475</v>
      </c>
      <c r="D761" s="62" t="s">
        <v>13</v>
      </c>
      <c r="E761" s="10" t="s">
        <v>1614</v>
      </c>
      <c r="F761" s="9">
        <v>684</v>
      </c>
      <c r="G761" s="11">
        <v>43429</v>
      </c>
      <c r="H761" s="536">
        <v>43453</v>
      </c>
      <c r="I761" s="534">
        <v>652</v>
      </c>
    </row>
    <row r="762" spans="1:9" x14ac:dyDescent="0.3">
      <c r="A762" s="1019">
        <v>454496</v>
      </c>
      <c r="B762" s="813">
        <v>425577</v>
      </c>
      <c r="C762" s="813" t="s">
        <v>475</v>
      </c>
      <c r="D762" s="813" t="s">
        <v>13</v>
      </c>
      <c r="E762" s="60" t="s">
        <v>1615</v>
      </c>
      <c r="F762" s="26">
        <v>1604</v>
      </c>
      <c r="G762" s="90">
        <v>43426</v>
      </c>
      <c r="H762" s="536">
        <v>43453</v>
      </c>
      <c r="I762" s="534">
        <v>1571</v>
      </c>
    </row>
    <row r="763" spans="1:9" x14ac:dyDescent="0.3">
      <c r="A763" s="1019">
        <v>454496</v>
      </c>
      <c r="B763" s="813">
        <v>431110</v>
      </c>
      <c r="C763" s="813" t="s">
        <v>503</v>
      </c>
      <c r="D763" s="26" t="s">
        <v>481</v>
      </c>
      <c r="E763" s="60" t="s">
        <v>1627</v>
      </c>
      <c r="F763" s="26">
        <v>50</v>
      </c>
      <c r="G763" s="90">
        <v>43426</v>
      </c>
      <c r="H763" s="536">
        <v>43453</v>
      </c>
      <c r="I763" s="534">
        <v>52</v>
      </c>
    </row>
    <row r="764" spans="1:9" x14ac:dyDescent="0.3">
      <c r="A764" s="1019">
        <v>454496</v>
      </c>
      <c r="B764" s="813">
        <v>431110</v>
      </c>
      <c r="C764" s="813" t="s">
        <v>503</v>
      </c>
      <c r="D764" s="26" t="s">
        <v>481</v>
      </c>
      <c r="E764" s="60" t="s">
        <v>1628</v>
      </c>
      <c r="F764" s="26">
        <v>256</v>
      </c>
      <c r="G764" s="90">
        <v>43426</v>
      </c>
      <c r="H764" s="536">
        <v>43453</v>
      </c>
      <c r="I764" s="534">
        <v>265</v>
      </c>
    </row>
    <row r="765" spans="1:9" x14ac:dyDescent="0.3">
      <c r="A765" s="1019">
        <v>454498</v>
      </c>
      <c r="B765" s="708">
        <v>425429</v>
      </c>
      <c r="C765" s="813" t="s">
        <v>475</v>
      </c>
      <c r="D765" s="534" t="s">
        <v>19</v>
      </c>
      <c r="E765" s="25" t="s">
        <v>1640</v>
      </c>
      <c r="F765" s="24">
        <v>84</v>
      </c>
      <c r="G765" s="27">
        <v>43423</v>
      </c>
      <c r="H765" s="536">
        <v>43453</v>
      </c>
      <c r="I765" s="534">
        <v>84</v>
      </c>
    </row>
    <row r="766" spans="1:9" x14ac:dyDescent="0.3">
      <c r="A766" s="1019">
        <v>454498</v>
      </c>
      <c r="B766" s="813">
        <v>431125</v>
      </c>
      <c r="C766" s="813" t="s">
        <v>503</v>
      </c>
      <c r="D766" s="813" t="s">
        <v>13</v>
      </c>
      <c r="E766" s="323" t="s">
        <v>1641</v>
      </c>
      <c r="F766" s="26">
        <v>81</v>
      </c>
      <c r="G766" s="90">
        <v>43454</v>
      </c>
      <c r="H766" s="536">
        <v>43453</v>
      </c>
      <c r="I766" s="534">
        <v>82</v>
      </c>
    </row>
    <row r="767" spans="1:9" x14ac:dyDescent="0.3">
      <c r="A767" s="1019">
        <v>454498</v>
      </c>
      <c r="B767" s="708">
        <v>425450</v>
      </c>
      <c r="C767" s="813" t="s">
        <v>475</v>
      </c>
      <c r="D767" s="26" t="s">
        <v>481</v>
      </c>
      <c r="E767" s="301" t="s">
        <v>1655</v>
      </c>
      <c r="F767" s="24">
        <v>144</v>
      </c>
      <c r="G767" s="27">
        <v>43447</v>
      </c>
      <c r="H767" s="536">
        <v>43453</v>
      </c>
      <c r="I767" s="534">
        <v>144</v>
      </c>
    </row>
    <row r="768" spans="1:9" x14ac:dyDescent="0.3">
      <c r="A768" s="1019">
        <v>454498</v>
      </c>
      <c r="B768" s="708">
        <v>425450</v>
      </c>
      <c r="C768" s="813" t="s">
        <v>475</v>
      </c>
      <c r="D768" s="26" t="s">
        <v>11</v>
      </c>
      <c r="E768" s="318" t="s">
        <v>1656</v>
      </c>
      <c r="F768" s="293">
        <v>428</v>
      </c>
      <c r="G768" s="90">
        <v>43465</v>
      </c>
      <c r="H768" s="536">
        <v>43453</v>
      </c>
      <c r="I768" s="534">
        <v>412</v>
      </c>
    </row>
    <row r="769" spans="1:9" x14ac:dyDescent="0.3">
      <c r="A769" s="1019">
        <v>454498</v>
      </c>
      <c r="B769" s="708">
        <v>425450</v>
      </c>
      <c r="C769" s="813" t="s">
        <v>475</v>
      </c>
      <c r="D769" s="534" t="s">
        <v>19</v>
      </c>
      <c r="E769" s="25" t="s">
        <v>1661</v>
      </c>
      <c r="F769" s="24">
        <v>48</v>
      </c>
      <c r="G769" s="27">
        <v>43423</v>
      </c>
      <c r="H769" s="536">
        <v>43453</v>
      </c>
      <c r="I769" s="534">
        <v>48</v>
      </c>
    </row>
    <row r="770" spans="1:9" x14ac:dyDescent="0.3">
      <c r="A770" s="1019">
        <v>454498</v>
      </c>
      <c r="B770" s="813">
        <v>431106</v>
      </c>
      <c r="C770" s="813" t="s">
        <v>503</v>
      </c>
      <c r="D770" s="26" t="s">
        <v>306</v>
      </c>
      <c r="E770" s="318" t="s">
        <v>1662</v>
      </c>
      <c r="F770" s="26">
        <v>35</v>
      </c>
      <c r="G770" s="27">
        <v>43444</v>
      </c>
      <c r="H770" s="536">
        <v>43453</v>
      </c>
      <c r="I770" s="534">
        <v>35</v>
      </c>
    </row>
    <row r="771" spans="1:9" x14ac:dyDescent="0.3">
      <c r="A771" s="1019">
        <v>454498</v>
      </c>
      <c r="B771" s="813">
        <v>431106</v>
      </c>
      <c r="C771" s="813" t="s">
        <v>503</v>
      </c>
      <c r="D771" s="26" t="s">
        <v>13</v>
      </c>
      <c r="E771" s="301" t="s">
        <v>1672</v>
      </c>
      <c r="F771" s="24">
        <v>169</v>
      </c>
      <c r="G771" s="27">
        <v>43429</v>
      </c>
      <c r="H771" s="536">
        <v>43453</v>
      </c>
      <c r="I771" s="534">
        <v>169</v>
      </c>
    </row>
    <row r="772" spans="1:9" x14ac:dyDescent="0.3">
      <c r="A772" s="1019">
        <v>454498</v>
      </c>
      <c r="B772" s="813">
        <v>431106</v>
      </c>
      <c r="C772" s="813" t="s">
        <v>503</v>
      </c>
      <c r="D772" s="26" t="s">
        <v>13</v>
      </c>
      <c r="E772" s="301" t="s">
        <v>1673</v>
      </c>
      <c r="F772" s="24">
        <v>281</v>
      </c>
      <c r="G772" s="27">
        <v>43429</v>
      </c>
      <c r="H772" s="536">
        <v>43453</v>
      </c>
      <c r="I772" s="534">
        <v>287</v>
      </c>
    </row>
    <row r="773" spans="1:9" x14ac:dyDescent="0.3">
      <c r="A773" s="1019">
        <v>454498</v>
      </c>
      <c r="B773" s="708">
        <v>425553</v>
      </c>
      <c r="C773" s="813" t="s">
        <v>475</v>
      </c>
      <c r="D773" s="813" t="s">
        <v>13</v>
      </c>
      <c r="E773" s="323" t="s">
        <v>1678</v>
      </c>
      <c r="F773" s="24">
        <v>63</v>
      </c>
      <c r="G773" s="27">
        <v>43457</v>
      </c>
      <c r="H773" s="536">
        <v>43453</v>
      </c>
      <c r="I773" s="534">
        <v>63</v>
      </c>
    </row>
    <row r="774" spans="1:9" x14ac:dyDescent="0.3">
      <c r="A774" s="1019">
        <v>454498</v>
      </c>
      <c r="B774" s="708">
        <v>425553</v>
      </c>
      <c r="C774" s="813" t="s">
        <v>475</v>
      </c>
      <c r="D774" s="26" t="s">
        <v>13</v>
      </c>
      <c r="E774" s="323" t="s">
        <v>1679</v>
      </c>
      <c r="F774" s="26">
        <v>231</v>
      </c>
      <c r="G774" s="90">
        <v>43454</v>
      </c>
      <c r="H774" s="536">
        <v>43453</v>
      </c>
      <c r="I774" s="534">
        <v>233</v>
      </c>
    </row>
    <row r="775" spans="1:9" x14ac:dyDescent="0.3">
      <c r="A775" s="1019">
        <v>454498</v>
      </c>
      <c r="B775" s="708">
        <v>425553</v>
      </c>
      <c r="C775" s="813" t="s">
        <v>475</v>
      </c>
      <c r="D775" s="534" t="s">
        <v>19</v>
      </c>
      <c r="E775" s="323" t="s">
        <v>1686</v>
      </c>
      <c r="F775" s="24">
        <v>12</v>
      </c>
      <c r="G775" s="27">
        <v>43423</v>
      </c>
      <c r="H775" s="536">
        <v>43453</v>
      </c>
      <c r="I775" s="534">
        <v>12</v>
      </c>
    </row>
    <row r="776" spans="1:9" x14ac:dyDescent="0.3">
      <c r="A776" s="1019">
        <v>454498</v>
      </c>
      <c r="B776" s="708">
        <v>425410</v>
      </c>
      <c r="C776" s="813" t="s">
        <v>475</v>
      </c>
      <c r="D776" s="534" t="s">
        <v>306</v>
      </c>
      <c r="E776" s="25" t="s">
        <v>1687</v>
      </c>
      <c r="F776" s="24">
        <v>65</v>
      </c>
      <c r="G776" s="27">
        <v>43444</v>
      </c>
      <c r="H776" s="536">
        <v>43453</v>
      </c>
      <c r="I776" s="534">
        <v>66</v>
      </c>
    </row>
    <row r="777" spans="1:9" x14ac:dyDescent="0.3">
      <c r="A777" s="1019">
        <v>465695</v>
      </c>
      <c r="B777" s="813">
        <v>425410</v>
      </c>
      <c r="C777" s="813" t="s">
        <v>475</v>
      </c>
      <c r="D777" s="26" t="s">
        <v>481</v>
      </c>
      <c r="E777" s="60" t="s">
        <v>1699</v>
      </c>
      <c r="F777" s="26">
        <v>198</v>
      </c>
      <c r="G777" s="90">
        <v>43426</v>
      </c>
      <c r="H777" s="1032">
        <v>43453</v>
      </c>
      <c r="I777" s="1033">
        <v>200</v>
      </c>
    </row>
    <row r="778" spans="1:9" ht="15" thickBot="1" x14ac:dyDescent="0.35">
      <c r="A778" s="1019">
        <v>465695</v>
      </c>
      <c r="B778" s="813">
        <v>425410</v>
      </c>
      <c r="C778" s="813" t="s">
        <v>475</v>
      </c>
      <c r="D778" s="26" t="s">
        <v>13</v>
      </c>
      <c r="E778" s="60" t="s">
        <v>1700</v>
      </c>
      <c r="F778" s="26">
        <v>2003</v>
      </c>
      <c r="G778" s="90">
        <v>43426</v>
      </c>
      <c r="H778" s="1032">
        <v>43453</v>
      </c>
      <c r="I778" s="1033">
        <v>2022</v>
      </c>
    </row>
    <row r="779" spans="1:9" x14ac:dyDescent="0.3">
      <c r="A779" s="1016">
        <v>465695</v>
      </c>
      <c r="B779" s="1023">
        <v>425456</v>
      </c>
      <c r="C779" s="888" t="s">
        <v>475</v>
      </c>
      <c r="D779" s="888" t="s">
        <v>306</v>
      </c>
      <c r="E779" s="721" t="s">
        <v>1715</v>
      </c>
      <c r="F779" s="720">
        <v>35</v>
      </c>
      <c r="G779" s="851">
        <v>43444</v>
      </c>
      <c r="H779" s="851">
        <v>43453</v>
      </c>
      <c r="I779" s="720">
        <v>35</v>
      </c>
    </row>
    <row r="780" spans="1:9" x14ac:dyDescent="0.3">
      <c r="A780" s="1019">
        <v>465695</v>
      </c>
      <c r="B780" s="708">
        <v>425456</v>
      </c>
      <c r="C780" s="813" t="s">
        <v>475</v>
      </c>
      <c r="D780" s="813" t="s">
        <v>13</v>
      </c>
      <c r="E780" s="891" t="s">
        <v>1716</v>
      </c>
      <c r="F780" s="534">
        <v>932</v>
      </c>
      <c r="G780" s="536">
        <v>43454</v>
      </c>
      <c r="H780" s="536">
        <v>43453</v>
      </c>
      <c r="I780" s="534">
        <v>918</v>
      </c>
    </row>
    <row r="781" spans="1:9" x14ac:dyDescent="0.3">
      <c r="A781" s="1019">
        <v>465721</v>
      </c>
      <c r="B781" s="708">
        <v>425456</v>
      </c>
      <c r="C781" s="813" t="s">
        <v>475</v>
      </c>
      <c r="D781" s="813" t="s">
        <v>481</v>
      </c>
      <c r="E781" s="715" t="s">
        <v>1728</v>
      </c>
      <c r="F781" s="534">
        <v>439</v>
      </c>
      <c r="G781" s="536">
        <v>43426</v>
      </c>
      <c r="H781" s="536">
        <v>43453</v>
      </c>
      <c r="I781" s="534">
        <v>433</v>
      </c>
    </row>
    <row r="782" spans="1:9" x14ac:dyDescent="0.3">
      <c r="A782" s="1019">
        <v>465721</v>
      </c>
      <c r="B782" s="708">
        <v>425456</v>
      </c>
      <c r="C782" s="813" t="s">
        <v>475</v>
      </c>
      <c r="D782" s="24" t="s">
        <v>19</v>
      </c>
      <c r="E782" s="540" t="s">
        <v>1729</v>
      </c>
      <c r="F782" s="534">
        <v>1240</v>
      </c>
      <c r="G782" s="536">
        <v>43443</v>
      </c>
      <c r="H782" s="536">
        <v>43453</v>
      </c>
      <c r="I782" s="534">
        <v>1240</v>
      </c>
    </row>
    <row r="783" spans="1:9" x14ac:dyDescent="0.3">
      <c r="A783" s="1019">
        <v>465721</v>
      </c>
      <c r="B783" s="708">
        <v>425394</v>
      </c>
      <c r="C783" s="813" t="s">
        <v>475</v>
      </c>
      <c r="D783" s="534" t="s">
        <v>13</v>
      </c>
      <c r="E783" s="812" t="s">
        <v>1745</v>
      </c>
      <c r="F783" s="813">
        <v>479</v>
      </c>
      <c r="G783" s="536">
        <v>43454</v>
      </c>
      <c r="H783" s="536">
        <v>43453</v>
      </c>
      <c r="I783" s="534">
        <v>479</v>
      </c>
    </row>
    <row r="784" spans="1:9" x14ac:dyDescent="0.3">
      <c r="A784" s="1019">
        <v>465721</v>
      </c>
      <c r="B784" s="708">
        <v>425394</v>
      </c>
      <c r="C784" s="813" t="s">
        <v>475</v>
      </c>
      <c r="D784" s="534" t="s">
        <v>481</v>
      </c>
      <c r="E784" s="812" t="s">
        <v>1746</v>
      </c>
      <c r="F784" s="813">
        <v>321</v>
      </c>
      <c r="G784" s="536">
        <v>43447</v>
      </c>
      <c r="H784" s="536">
        <v>43453</v>
      </c>
      <c r="I784" s="534">
        <v>321</v>
      </c>
    </row>
    <row r="785" spans="1:9" x14ac:dyDescent="0.3">
      <c r="A785" s="1019">
        <v>465724</v>
      </c>
      <c r="B785" s="813">
        <v>431179</v>
      </c>
      <c r="C785" s="813" t="s">
        <v>503</v>
      </c>
      <c r="D785" s="534" t="s">
        <v>19</v>
      </c>
      <c r="E785" s="891" t="s">
        <v>1760</v>
      </c>
      <c r="F785" s="813">
        <v>10</v>
      </c>
      <c r="G785" s="1012">
        <v>43444</v>
      </c>
      <c r="H785" s="536">
        <v>43453</v>
      </c>
      <c r="I785" s="534">
        <v>10</v>
      </c>
    </row>
    <row r="786" spans="1:9" x14ac:dyDescent="0.3">
      <c r="A786" s="1019">
        <v>465724</v>
      </c>
      <c r="B786" s="813">
        <v>431179</v>
      </c>
      <c r="C786" s="813" t="s">
        <v>503</v>
      </c>
      <c r="D786" s="534" t="s">
        <v>19</v>
      </c>
      <c r="E786" s="812">
        <v>1485424</v>
      </c>
      <c r="F786" s="813">
        <v>18</v>
      </c>
      <c r="G786" s="536">
        <v>43438</v>
      </c>
      <c r="H786" s="536">
        <v>43453</v>
      </c>
      <c r="I786" s="534">
        <v>18</v>
      </c>
    </row>
    <row r="787" spans="1:9" x14ac:dyDescent="0.3">
      <c r="A787" s="1019">
        <v>465724</v>
      </c>
      <c r="B787" s="815">
        <v>425437</v>
      </c>
      <c r="C787" s="815" t="s">
        <v>475</v>
      </c>
      <c r="D787" s="537" t="s">
        <v>481</v>
      </c>
      <c r="E787" s="541" t="s">
        <v>1779</v>
      </c>
      <c r="F787" s="1034">
        <v>85</v>
      </c>
      <c r="G787" s="1035">
        <v>43433</v>
      </c>
      <c r="H787" s="536">
        <v>43453</v>
      </c>
      <c r="I787" s="537">
        <v>85</v>
      </c>
    </row>
    <row r="788" spans="1:9" x14ac:dyDescent="0.3">
      <c r="A788" s="1019">
        <v>465724</v>
      </c>
      <c r="B788" s="815">
        <v>425437</v>
      </c>
      <c r="C788" s="815" t="s">
        <v>475</v>
      </c>
      <c r="D788" s="537" t="s">
        <v>13</v>
      </c>
      <c r="E788" s="541" t="s">
        <v>1780</v>
      </c>
      <c r="F788" s="1034">
        <v>586</v>
      </c>
      <c r="G788" s="1035">
        <v>43433</v>
      </c>
      <c r="H788" s="536">
        <v>43453</v>
      </c>
      <c r="I788" s="537">
        <v>573</v>
      </c>
    </row>
    <row r="789" spans="1:9" x14ac:dyDescent="0.3">
      <c r="A789" s="1019">
        <v>465724</v>
      </c>
      <c r="B789" s="534">
        <v>425403</v>
      </c>
      <c r="C789" s="534" t="s">
        <v>475</v>
      </c>
      <c r="D789" s="534" t="s">
        <v>481</v>
      </c>
      <c r="E789" s="540" t="s">
        <v>1790</v>
      </c>
      <c r="F789" s="534">
        <v>118</v>
      </c>
      <c r="G789" s="536">
        <v>43454</v>
      </c>
      <c r="H789" s="536">
        <v>43453</v>
      </c>
      <c r="I789" s="534">
        <v>118</v>
      </c>
    </row>
    <row r="790" spans="1:9" x14ac:dyDescent="0.3">
      <c r="A790" s="1019">
        <v>465724</v>
      </c>
      <c r="B790" s="534">
        <v>425403</v>
      </c>
      <c r="C790" s="534" t="s">
        <v>475</v>
      </c>
      <c r="D790" s="534" t="s">
        <v>19</v>
      </c>
      <c r="E790" s="540" t="s">
        <v>1791</v>
      </c>
      <c r="F790" s="534">
        <v>28</v>
      </c>
      <c r="G790" s="536">
        <v>43459</v>
      </c>
      <c r="H790" s="536">
        <v>43453</v>
      </c>
      <c r="I790" s="534">
        <v>28</v>
      </c>
    </row>
    <row r="791" spans="1:9" x14ac:dyDescent="0.3">
      <c r="A791" s="1019">
        <v>454498</v>
      </c>
      <c r="B791" s="534">
        <v>425451</v>
      </c>
      <c r="C791" s="534" t="s">
        <v>475</v>
      </c>
      <c r="D791" s="534" t="s">
        <v>19</v>
      </c>
      <c r="E791" s="540" t="s">
        <v>1808</v>
      </c>
      <c r="F791" s="534">
        <v>43</v>
      </c>
      <c r="G791" s="536">
        <v>43458</v>
      </c>
      <c r="H791" s="536">
        <v>43453</v>
      </c>
      <c r="I791" s="534">
        <v>43</v>
      </c>
    </row>
    <row r="792" spans="1:9" x14ac:dyDescent="0.3">
      <c r="A792" s="1031">
        <v>454496</v>
      </c>
      <c r="B792" s="708">
        <v>425452</v>
      </c>
      <c r="C792" s="534" t="s">
        <v>475</v>
      </c>
      <c r="D792" s="534" t="s">
        <v>13</v>
      </c>
      <c r="E792" s="812" t="s">
        <v>1572</v>
      </c>
      <c r="F792" s="534">
        <v>1353</v>
      </c>
      <c r="G792" s="536">
        <v>43457</v>
      </c>
      <c r="H792" s="736">
        <v>43454</v>
      </c>
      <c r="I792" s="534">
        <v>1378</v>
      </c>
    </row>
    <row r="793" spans="1:9" x14ac:dyDescent="0.3">
      <c r="A793" s="1019">
        <v>454496</v>
      </c>
      <c r="B793" s="708">
        <v>425452</v>
      </c>
      <c r="C793" s="534" t="s">
        <v>475</v>
      </c>
      <c r="D793" s="24" t="s">
        <v>19</v>
      </c>
      <c r="E793" s="812" t="s">
        <v>1573</v>
      </c>
      <c r="F793" s="534">
        <v>129</v>
      </c>
      <c r="G793" s="536">
        <v>43459</v>
      </c>
      <c r="H793" s="536">
        <v>43454</v>
      </c>
      <c r="I793" s="534">
        <v>129</v>
      </c>
    </row>
    <row r="794" spans="1:9" x14ac:dyDescent="0.3">
      <c r="A794" s="1019">
        <v>454496</v>
      </c>
      <c r="B794" s="708">
        <v>425452</v>
      </c>
      <c r="C794" s="534" t="s">
        <v>475</v>
      </c>
      <c r="D794" s="534" t="s">
        <v>19</v>
      </c>
      <c r="E794" s="812" t="s">
        <v>1574</v>
      </c>
      <c r="F794" s="534">
        <v>12</v>
      </c>
      <c r="G794" s="536">
        <v>43459</v>
      </c>
      <c r="H794" s="536">
        <v>43454</v>
      </c>
      <c r="I794" s="534">
        <v>12</v>
      </c>
    </row>
    <row r="795" spans="1:9" x14ac:dyDescent="0.3">
      <c r="A795" s="1019">
        <v>454496</v>
      </c>
      <c r="B795" s="708">
        <v>425469</v>
      </c>
      <c r="C795" s="813" t="s">
        <v>475</v>
      </c>
      <c r="D795" s="813" t="s">
        <v>306</v>
      </c>
      <c r="E795" s="812" t="s">
        <v>1575</v>
      </c>
      <c r="F795" s="813">
        <v>65</v>
      </c>
      <c r="G795" s="536">
        <v>43440</v>
      </c>
      <c r="H795" s="536">
        <v>43454</v>
      </c>
      <c r="I795" s="534">
        <v>65</v>
      </c>
    </row>
    <row r="796" spans="1:9" x14ac:dyDescent="0.3">
      <c r="A796" s="1019">
        <v>454496</v>
      </c>
      <c r="B796" s="708">
        <v>425469</v>
      </c>
      <c r="C796" s="813" t="s">
        <v>475</v>
      </c>
      <c r="D796" s="813" t="s">
        <v>481</v>
      </c>
      <c r="E796" s="540" t="s">
        <v>1576</v>
      </c>
      <c r="F796" s="813">
        <v>104</v>
      </c>
      <c r="G796" s="1012">
        <v>43447</v>
      </c>
      <c r="H796" s="536">
        <v>43454</v>
      </c>
      <c r="I796" s="534">
        <v>106</v>
      </c>
    </row>
    <row r="797" spans="1:9" x14ac:dyDescent="0.3">
      <c r="A797" s="1019">
        <v>454496</v>
      </c>
      <c r="B797" s="708">
        <v>425469</v>
      </c>
      <c r="C797" s="813" t="s">
        <v>475</v>
      </c>
      <c r="D797" s="813" t="s">
        <v>13</v>
      </c>
      <c r="E797" s="892" t="s">
        <v>1577</v>
      </c>
      <c r="F797" s="534">
        <v>1427</v>
      </c>
      <c r="G797" s="536">
        <v>43454</v>
      </c>
      <c r="H797" s="536">
        <v>43454</v>
      </c>
      <c r="I797" s="534">
        <v>1427</v>
      </c>
    </row>
    <row r="798" spans="1:9" ht="15" thickBot="1" x14ac:dyDescent="0.35">
      <c r="A798" s="1019">
        <v>454498</v>
      </c>
      <c r="B798" s="813">
        <v>431125</v>
      </c>
      <c r="C798" s="813" t="s">
        <v>503</v>
      </c>
      <c r="D798" s="534" t="s">
        <v>19</v>
      </c>
      <c r="E798" s="892" t="s">
        <v>1642</v>
      </c>
      <c r="F798" s="1026">
        <v>24</v>
      </c>
      <c r="G798" s="536">
        <v>43424</v>
      </c>
      <c r="H798" s="536">
        <v>43454</v>
      </c>
      <c r="I798" s="534">
        <v>24</v>
      </c>
    </row>
    <row r="799" spans="1:9" x14ac:dyDescent="0.3">
      <c r="A799" s="1016">
        <v>454498</v>
      </c>
      <c r="B799" s="1023">
        <v>425450</v>
      </c>
      <c r="C799" s="888" t="s">
        <v>475</v>
      </c>
      <c r="D799" s="813" t="s">
        <v>306</v>
      </c>
      <c r="E799" s="1036" t="s">
        <v>1643</v>
      </c>
      <c r="F799" s="888">
        <v>171</v>
      </c>
      <c r="G799" s="1018">
        <v>43444</v>
      </c>
      <c r="H799" s="851">
        <v>43454</v>
      </c>
      <c r="I799" s="720">
        <v>173</v>
      </c>
    </row>
    <row r="800" spans="1:9" x14ac:dyDescent="0.3">
      <c r="A800" s="1019">
        <v>454498</v>
      </c>
      <c r="B800" s="708">
        <v>425450</v>
      </c>
      <c r="C800" s="813" t="s">
        <v>475</v>
      </c>
      <c r="D800" s="813" t="s">
        <v>481</v>
      </c>
      <c r="E800" s="717" t="s">
        <v>1645</v>
      </c>
      <c r="F800" s="534">
        <v>388</v>
      </c>
      <c r="G800" s="536">
        <v>43447</v>
      </c>
      <c r="H800" s="536">
        <v>43454</v>
      </c>
      <c r="I800" s="534">
        <v>401</v>
      </c>
    </row>
    <row r="801" spans="1:9" x14ac:dyDescent="0.3">
      <c r="A801" s="1019">
        <v>454498</v>
      </c>
      <c r="B801" s="708">
        <v>425450</v>
      </c>
      <c r="C801" s="813" t="s">
        <v>475</v>
      </c>
      <c r="D801" s="26" t="s">
        <v>13</v>
      </c>
      <c r="E801" s="717" t="s">
        <v>1646</v>
      </c>
      <c r="F801" s="534">
        <v>1643</v>
      </c>
      <c r="G801" s="536">
        <v>43454</v>
      </c>
      <c r="H801" s="536">
        <v>43454</v>
      </c>
      <c r="I801" s="534">
        <v>1699</v>
      </c>
    </row>
    <row r="802" spans="1:9" x14ac:dyDescent="0.3">
      <c r="A802" s="1019">
        <v>454498</v>
      </c>
      <c r="B802" s="708">
        <v>425450</v>
      </c>
      <c r="C802" s="813" t="s">
        <v>475</v>
      </c>
      <c r="D802" s="813" t="s">
        <v>13</v>
      </c>
      <c r="E802" s="717" t="s">
        <v>1647</v>
      </c>
      <c r="F802" s="534">
        <v>1362</v>
      </c>
      <c r="G802" s="536">
        <v>43457</v>
      </c>
      <c r="H802" s="536">
        <v>43454</v>
      </c>
      <c r="I802" s="534">
        <v>1408</v>
      </c>
    </row>
    <row r="803" spans="1:9" x14ac:dyDescent="0.3">
      <c r="A803" s="1019">
        <v>454498</v>
      </c>
      <c r="B803" s="708">
        <v>425450</v>
      </c>
      <c r="C803" s="813" t="s">
        <v>475</v>
      </c>
      <c r="D803" s="813" t="s">
        <v>13</v>
      </c>
      <c r="E803" s="717" t="s">
        <v>1649</v>
      </c>
      <c r="F803" s="534">
        <v>752</v>
      </c>
      <c r="G803" s="536">
        <v>43454</v>
      </c>
      <c r="H803" s="536">
        <v>43454</v>
      </c>
      <c r="I803" s="534">
        <v>775</v>
      </c>
    </row>
    <row r="804" spans="1:9" x14ac:dyDescent="0.3">
      <c r="A804" s="1019">
        <v>454498</v>
      </c>
      <c r="B804" s="813">
        <v>431106</v>
      </c>
      <c r="C804" s="813" t="s">
        <v>503</v>
      </c>
      <c r="D804" s="813" t="s">
        <v>481</v>
      </c>
      <c r="E804" s="717" t="s">
        <v>1666</v>
      </c>
      <c r="F804" s="813">
        <v>100</v>
      </c>
      <c r="G804" s="536">
        <v>43447</v>
      </c>
      <c r="H804" s="536">
        <v>43454</v>
      </c>
      <c r="I804" s="534">
        <v>103</v>
      </c>
    </row>
    <row r="805" spans="1:9" x14ac:dyDescent="0.3">
      <c r="A805" s="1019">
        <v>454498</v>
      </c>
      <c r="B805" s="813">
        <v>431106</v>
      </c>
      <c r="C805" s="813" t="s">
        <v>503</v>
      </c>
      <c r="D805" s="813" t="s">
        <v>13</v>
      </c>
      <c r="E805" s="1013" t="s">
        <v>1668</v>
      </c>
      <c r="F805" s="813">
        <v>62</v>
      </c>
      <c r="G805" s="1012">
        <v>43454</v>
      </c>
      <c r="H805" s="536">
        <v>43454</v>
      </c>
      <c r="I805" s="534">
        <v>62</v>
      </c>
    </row>
    <row r="806" spans="1:9" x14ac:dyDescent="0.3">
      <c r="A806" s="1019">
        <v>454498</v>
      </c>
      <c r="B806" s="813">
        <v>431106</v>
      </c>
      <c r="C806" s="813" t="s">
        <v>503</v>
      </c>
      <c r="D806" s="813" t="s">
        <v>13</v>
      </c>
      <c r="E806" s="1013" t="s">
        <v>1669</v>
      </c>
      <c r="F806" s="534">
        <v>6</v>
      </c>
      <c r="G806" s="536">
        <v>43454</v>
      </c>
      <c r="H806" s="536">
        <v>43454</v>
      </c>
      <c r="I806" s="534">
        <v>6</v>
      </c>
    </row>
    <row r="807" spans="1:9" x14ac:dyDescent="0.3">
      <c r="A807" s="1019">
        <v>454498</v>
      </c>
      <c r="B807" s="708">
        <v>425553</v>
      </c>
      <c r="C807" s="813" t="s">
        <v>475</v>
      </c>
      <c r="D807" s="534" t="s">
        <v>306</v>
      </c>
      <c r="E807" s="812" t="s">
        <v>1681</v>
      </c>
      <c r="F807" s="534">
        <v>318</v>
      </c>
      <c r="G807" s="536">
        <v>43423</v>
      </c>
      <c r="H807" s="536">
        <v>43454</v>
      </c>
      <c r="I807" s="534">
        <v>318</v>
      </c>
    </row>
    <row r="808" spans="1:9" x14ac:dyDescent="0.3">
      <c r="A808" s="1019">
        <v>454498</v>
      </c>
      <c r="B808" s="708">
        <v>425553</v>
      </c>
      <c r="C808" s="813" t="s">
        <v>475</v>
      </c>
      <c r="D808" s="813" t="s">
        <v>13</v>
      </c>
      <c r="E808" s="812" t="s">
        <v>1683</v>
      </c>
      <c r="F808" s="708">
        <v>98</v>
      </c>
      <c r="G808" s="536">
        <v>43429</v>
      </c>
      <c r="H808" s="536">
        <v>43454</v>
      </c>
      <c r="I808" s="534">
        <v>100</v>
      </c>
    </row>
    <row r="809" spans="1:9" x14ac:dyDescent="0.3">
      <c r="A809" s="1019">
        <v>454498</v>
      </c>
      <c r="B809" s="708">
        <v>425410</v>
      </c>
      <c r="C809" s="813" t="s">
        <v>475</v>
      </c>
      <c r="D809" s="813" t="s">
        <v>13</v>
      </c>
      <c r="E809" s="891" t="s">
        <v>1689</v>
      </c>
      <c r="F809" s="534">
        <v>1256</v>
      </c>
      <c r="G809" s="536">
        <v>43457</v>
      </c>
      <c r="H809" s="536">
        <v>43454</v>
      </c>
      <c r="I809" s="534">
        <v>1218</v>
      </c>
    </row>
    <row r="810" spans="1:9" ht="15" thickBot="1" x14ac:dyDescent="0.35">
      <c r="A810" s="1019">
        <v>454498</v>
      </c>
      <c r="B810" s="708">
        <v>425410</v>
      </c>
      <c r="C810" s="813" t="s">
        <v>475</v>
      </c>
      <c r="D810" s="813" t="s">
        <v>13</v>
      </c>
      <c r="E810" s="891" t="s">
        <v>1690</v>
      </c>
      <c r="F810" s="534">
        <v>1027</v>
      </c>
      <c r="G810" s="536">
        <v>43457</v>
      </c>
      <c r="H810" s="536">
        <v>43454</v>
      </c>
      <c r="I810" s="534">
        <v>1030</v>
      </c>
    </row>
    <row r="811" spans="1:9" x14ac:dyDescent="0.3">
      <c r="A811" s="1016">
        <v>454498</v>
      </c>
      <c r="B811" s="1023">
        <v>425410</v>
      </c>
      <c r="C811" s="888" t="s">
        <v>475</v>
      </c>
      <c r="D811" s="813" t="s">
        <v>481</v>
      </c>
      <c r="E811" s="1017" t="s">
        <v>1692</v>
      </c>
      <c r="F811" s="888">
        <v>177</v>
      </c>
      <c r="G811" s="851">
        <v>43447</v>
      </c>
      <c r="H811" s="851">
        <v>43454</v>
      </c>
      <c r="I811" s="720">
        <v>179</v>
      </c>
    </row>
    <row r="812" spans="1:9" x14ac:dyDescent="0.3">
      <c r="A812" s="1019">
        <v>454498</v>
      </c>
      <c r="B812" s="813">
        <v>425410</v>
      </c>
      <c r="C812" s="813" t="s">
        <v>475</v>
      </c>
      <c r="D812" s="534" t="s">
        <v>306</v>
      </c>
      <c r="E812" s="891" t="s">
        <v>1693</v>
      </c>
      <c r="F812" s="534">
        <v>552</v>
      </c>
      <c r="G812" s="536">
        <v>43423</v>
      </c>
      <c r="H812" s="536">
        <v>43454</v>
      </c>
      <c r="I812" s="534">
        <v>552</v>
      </c>
    </row>
    <row r="813" spans="1:9" x14ac:dyDescent="0.3">
      <c r="A813" s="1019">
        <v>454498</v>
      </c>
      <c r="B813" s="813">
        <v>425410</v>
      </c>
      <c r="C813" s="813" t="s">
        <v>475</v>
      </c>
      <c r="D813" s="534" t="s">
        <v>19</v>
      </c>
      <c r="E813" s="891" t="s">
        <v>1694</v>
      </c>
      <c r="F813" s="534">
        <v>128</v>
      </c>
      <c r="G813" s="536">
        <v>43424</v>
      </c>
      <c r="H813" s="536">
        <v>43454</v>
      </c>
      <c r="I813" s="534">
        <v>128</v>
      </c>
    </row>
    <row r="814" spans="1:9" x14ac:dyDescent="0.3">
      <c r="A814" s="1019">
        <v>454498</v>
      </c>
      <c r="B814" s="813">
        <v>425410</v>
      </c>
      <c r="C814" s="813" t="s">
        <v>475</v>
      </c>
      <c r="D814" s="813" t="s">
        <v>13</v>
      </c>
      <c r="E814" s="812" t="s">
        <v>1695</v>
      </c>
      <c r="F814" s="534">
        <v>2315</v>
      </c>
      <c r="G814" s="536">
        <v>43426</v>
      </c>
      <c r="H814" s="536">
        <v>43454</v>
      </c>
      <c r="I814" s="534">
        <v>2339</v>
      </c>
    </row>
    <row r="815" spans="1:9" x14ac:dyDescent="0.3">
      <c r="A815" s="1019">
        <v>465721</v>
      </c>
      <c r="B815" s="813">
        <v>431123</v>
      </c>
      <c r="C815" s="813" t="s">
        <v>503</v>
      </c>
      <c r="D815" s="534" t="s">
        <v>13</v>
      </c>
      <c r="E815" s="891" t="s">
        <v>1734</v>
      </c>
      <c r="F815" s="534">
        <v>185</v>
      </c>
      <c r="G815" s="536">
        <v>43457</v>
      </c>
      <c r="H815" s="536">
        <v>43454</v>
      </c>
      <c r="I815" s="534">
        <v>185</v>
      </c>
    </row>
    <row r="816" spans="1:9" x14ac:dyDescent="0.3">
      <c r="A816" s="1019">
        <v>465721</v>
      </c>
      <c r="B816" s="813">
        <v>431123</v>
      </c>
      <c r="C816" s="813" t="s">
        <v>503</v>
      </c>
      <c r="D816" s="534" t="s">
        <v>13</v>
      </c>
      <c r="E816" s="891" t="s">
        <v>1735</v>
      </c>
      <c r="F816" s="534">
        <v>282</v>
      </c>
      <c r="G816" s="536">
        <v>43457</v>
      </c>
      <c r="H816" s="536">
        <v>43454</v>
      </c>
      <c r="I816" s="534">
        <v>281</v>
      </c>
    </row>
    <row r="817" spans="1:9" x14ac:dyDescent="0.3">
      <c r="A817" s="1019">
        <v>465721</v>
      </c>
      <c r="B817" s="813">
        <v>431123</v>
      </c>
      <c r="C817" s="813" t="s">
        <v>503</v>
      </c>
      <c r="D817" s="534" t="s">
        <v>13</v>
      </c>
      <c r="E817" s="891" t="s">
        <v>1736</v>
      </c>
      <c r="F817" s="534">
        <v>118</v>
      </c>
      <c r="G817" s="536">
        <v>43454</v>
      </c>
      <c r="H817" s="536">
        <v>43454</v>
      </c>
      <c r="I817" s="534">
        <v>119</v>
      </c>
    </row>
    <row r="818" spans="1:9" x14ac:dyDescent="0.3">
      <c r="A818" s="1019">
        <v>465721</v>
      </c>
      <c r="B818" s="813">
        <v>431123</v>
      </c>
      <c r="C818" s="813" t="s">
        <v>503</v>
      </c>
      <c r="D818" s="813" t="s">
        <v>19</v>
      </c>
      <c r="E818" s="891" t="s">
        <v>1737</v>
      </c>
      <c r="F818" s="1027">
        <v>42</v>
      </c>
      <c r="G818" s="1012">
        <v>43424</v>
      </c>
      <c r="H818" s="536">
        <v>43454</v>
      </c>
      <c r="I818" s="534">
        <v>42</v>
      </c>
    </row>
    <row r="819" spans="1:9" x14ac:dyDescent="0.3">
      <c r="A819" s="1019">
        <v>465721</v>
      </c>
      <c r="B819" s="813">
        <v>431123</v>
      </c>
      <c r="C819" s="813" t="s">
        <v>503</v>
      </c>
      <c r="D819" s="813" t="s">
        <v>481</v>
      </c>
      <c r="E819" s="715" t="s">
        <v>1738</v>
      </c>
      <c r="F819" s="534">
        <v>150</v>
      </c>
      <c r="G819" s="536">
        <v>43426</v>
      </c>
      <c r="H819" s="536">
        <v>43454</v>
      </c>
      <c r="I819" s="534">
        <v>152</v>
      </c>
    </row>
    <row r="820" spans="1:9" x14ac:dyDescent="0.3">
      <c r="A820" s="1019">
        <v>465721</v>
      </c>
      <c r="B820" s="813">
        <v>431123</v>
      </c>
      <c r="C820" s="813" t="s">
        <v>503</v>
      </c>
      <c r="D820" s="813" t="s">
        <v>13</v>
      </c>
      <c r="E820" s="715" t="s">
        <v>1739</v>
      </c>
      <c r="F820" s="534">
        <v>360</v>
      </c>
      <c r="G820" s="536">
        <v>43426</v>
      </c>
      <c r="H820" s="536">
        <v>43454</v>
      </c>
      <c r="I820" s="534">
        <v>363</v>
      </c>
    </row>
    <row r="821" spans="1:9" ht="15" thickBot="1" x14ac:dyDescent="0.35">
      <c r="A821" s="1019">
        <v>465721</v>
      </c>
      <c r="B821" s="708">
        <v>425394</v>
      </c>
      <c r="C821" s="813" t="s">
        <v>475</v>
      </c>
      <c r="D821" s="534" t="s">
        <v>13</v>
      </c>
      <c r="E821" s="891" t="s">
        <v>1749</v>
      </c>
      <c r="F821" s="813">
        <v>600</v>
      </c>
      <c r="G821" s="536">
        <v>43457</v>
      </c>
      <c r="H821" s="536">
        <v>43454</v>
      </c>
      <c r="I821" s="534">
        <v>600</v>
      </c>
    </row>
    <row r="822" spans="1:9" x14ac:dyDescent="0.3">
      <c r="A822" s="1016">
        <v>465721</v>
      </c>
      <c r="B822" s="1023">
        <v>425394</v>
      </c>
      <c r="C822" s="888" t="s">
        <v>475</v>
      </c>
      <c r="D822" s="720" t="s">
        <v>481</v>
      </c>
      <c r="E822" s="721" t="s">
        <v>1750</v>
      </c>
      <c r="F822" s="888">
        <v>131</v>
      </c>
      <c r="G822" s="851">
        <v>43447</v>
      </c>
      <c r="H822" s="851">
        <v>43454</v>
      </c>
      <c r="I822" s="720">
        <v>131</v>
      </c>
    </row>
    <row r="823" spans="1:9" x14ac:dyDescent="0.3">
      <c r="A823" s="1019">
        <v>465721</v>
      </c>
      <c r="B823" s="708">
        <v>425394</v>
      </c>
      <c r="C823" s="813" t="s">
        <v>475</v>
      </c>
      <c r="D823" s="534" t="s">
        <v>19</v>
      </c>
      <c r="E823" s="540" t="s">
        <v>1751</v>
      </c>
      <c r="F823" s="813">
        <v>250</v>
      </c>
      <c r="G823" s="536">
        <v>43443</v>
      </c>
      <c r="H823" s="536">
        <v>43454</v>
      </c>
      <c r="I823" s="534">
        <v>250</v>
      </c>
    </row>
    <row r="824" spans="1:9" x14ac:dyDescent="0.3">
      <c r="A824" s="1019">
        <v>465721</v>
      </c>
      <c r="B824" s="708">
        <v>425394</v>
      </c>
      <c r="C824" s="813" t="s">
        <v>475</v>
      </c>
      <c r="D824" s="534" t="s">
        <v>19</v>
      </c>
      <c r="E824" s="540" t="s">
        <v>1752</v>
      </c>
      <c r="F824" s="813">
        <v>127</v>
      </c>
      <c r="G824" s="536">
        <v>43424</v>
      </c>
      <c r="H824" s="536">
        <v>43454</v>
      </c>
      <c r="I824" s="534">
        <v>127</v>
      </c>
    </row>
    <row r="825" spans="1:9" x14ac:dyDescent="0.3">
      <c r="A825" s="1019">
        <v>465721</v>
      </c>
      <c r="B825" s="708">
        <v>425394</v>
      </c>
      <c r="C825" s="813" t="s">
        <v>475</v>
      </c>
      <c r="D825" s="24" t="s">
        <v>306</v>
      </c>
      <c r="E825" s="540" t="s">
        <v>1753</v>
      </c>
      <c r="F825" s="813">
        <v>439</v>
      </c>
      <c r="G825" s="536">
        <v>43423</v>
      </c>
      <c r="H825" s="536">
        <v>43454</v>
      </c>
      <c r="I825" s="534">
        <v>439</v>
      </c>
    </row>
    <row r="826" spans="1:9" x14ac:dyDescent="0.3">
      <c r="A826" s="1019">
        <v>465721</v>
      </c>
      <c r="B826" s="708">
        <v>425394</v>
      </c>
      <c r="C826" s="813" t="s">
        <v>475</v>
      </c>
      <c r="D826" s="24" t="s">
        <v>13</v>
      </c>
      <c r="E826" s="540" t="s">
        <v>1754</v>
      </c>
      <c r="F826" s="813">
        <v>1556</v>
      </c>
      <c r="G826" s="536">
        <v>43429</v>
      </c>
      <c r="H826" s="536">
        <v>43454</v>
      </c>
      <c r="I826" s="534">
        <v>1556</v>
      </c>
    </row>
    <row r="827" spans="1:9" x14ac:dyDescent="0.3">
      <c r="A827" s="1019">
        <v>465724</v>
      </c>
      <c r="B827" s="708">
        <v>425417</v>
      </c>
      <c r="C827" s="813" t="s">
        <v>475</v>
      </c>
      <c r="D827" s="813" t="s">
        <v>481</v>
      </c>
      <c r="E827" s="540" t="s">
        <v>1762</v>
      </c>
      <c r="F827" s="813">
        <v>203</v>
      </c>
      <c r="G827" s="536">
        <v>43447</v>
      </c>
      <c r="H827" s="536">
        <v>43454</v>
      </c>
      <c r="I827" s="534">
        <v>205</v>
      </c>
    </row>
    <row r="828" spans="1:9" x14ac:dyDescent="0.3">
      <c r="A828" s="1019">
        <v>465724</v>
      </c>
      <c r="B828" s="708">
        <v>425417</v>
      </c>
      <c r="C828" s="813" t="s">
        <v>475</v>
      </c>
      <c r="D828" s="813" t="s">
        <v>13</v>
      </c>
      <c r="E828" s="891" t="s">
        <v>1764</v>
      </c>
      <c r="F828" s="534">
        <v>750</v>
      </c>
      <c r="G828" s="536">
        <v>43454</v>
      </c>
      <c r="H828" s="536">
        <v>43454</v>
      </c>
      <c r="I828" s="534">
        <v>757</v>
      </c>
    </row>
    <row r="829" spans="1:9" x14ac:dyDescent="0.3">
      <c r="A829" s="1019">
        <v>465724</v>
      </c>
      <c r="B829" s="708">
        <v>425417</v>
      </c>
      <c r="C829" s="813" t="s">
        <v>475</v>
      </c>
      <c r="D829" s="813" t="s">
        <v>13</v>
      </c>
      <c r="E829" s="891" t="s">
        <v>1765</v>
      </c>
      <c r="F829" s="534">
        <v>596</v>
      </c>
      <c r="G829" s="536">
        <v>43457</v>
      </c>
      <c r="H829" s="536">
        <v>43454</v>
      </c>
      <c r="I829" s="534">
        <v>602</v>
      </c>
    </row>
    <row r="830" spans="1:9" x14ac:dyDescent="0.3">
      <c r="A830" s="1019">
        <v>465724</v>
      </c>
      <c r="B830" s="708">
        <v>425417</v>
      </c>
      <c r="C830" s="813" t="s">
        <v>475</v>
      </c>
      <c r="D830" s="534" t="s">
        <v>19</v>
      </c>
      <c r="E830" s="540" t="s">
        <v>1767</v>
      </c>
      <c r="F830" s="534">
        <v>620</v>
      </c>
      <c r="G830" s="536">
        <v>43443</v>
      </c>
      <c r="H830" s="536">
        <v>43454</v>
      </c>
      <c r="I830" s="534">
        <v>620</v>
      </c>
    </row>
    <row r="831" spans="1:9" x14ac:dyDescent="0.3">
      <c r="A831" s="1019">
        <v>465724</v>
      </c>
      <c r="B831" s="708">
        <v>425417</v>
      </c>
      <c r="C831" s="813" t="s">
        <v>475</v>
      </c>
      <c r="D831" s="534" t="s">
        <v>19</v>
      </c>
      <c r="E831" s="891" t="s">
        <v>1769</v>
      </c>
      <c r="F831" s="1027">
        <v>100</v>
      </c>
      <c r="G831" s="536">
        <v>43424</v>
      </c>
      <c r="H831" s="536">
        <v>43454</v>
      </c>
      <c r="I831" s="534">
        <v>100</v>
      </c>
    </row>
    <row r="832" spans="1:9" x14ac:dyDescent="0.3">
      <c r="A832" s="1019">
        <v>465724</v>
      </c>
      <c r="B832" s="708">
        <v>425417</v>
      </c>
      <c r="C832" s="813" t="s">
        <v>475</v>
      </c>
      <c r="D832" s="534" t="s">
        <v>13</v>
      </c>
      <c r="E832" s="540" t="s">
        <v>1770</v>
      </c>
      <c r="F832" s="813">
        <v>1439</v>
      </c>
      <c r="G832" s="536">
        <v>43422</v>
      </c>
      <c r="H832" s="536">
        <v>43454</v>
      </c>
      <c r="I832" s="534">
        <v>1506</v>
      </c>
    </row>
    <row r="833" spans="1:9" x14ac:dyDescent="0.3">
      <c r="A833" s="1019">
        <v>465724</v>
      </c>
      <c r="B833" s="708">
        <v>425437</v>
      </c>
      <c r="C833" s="813" t="s">
        <v>475</v>
      </c>
      <c r="D833" s="534" t="s">
        <v>19</v>
      </c>
      <c r="E833" s="891" t="s">
        <v>1781</v>
      </c>
      <c r="F833" s="1027">
        <v>94</v>
      </c>
      <c r="G833" s="536">
        <v>43424</v>
      </c>
      <c r="H833" s="536">
        <v>43454</v>
      </c>
      <c r="I833" s="534">
        <v>94</v>
      </c>
    </row>
    <row r="834" spans="1:9" ht="15" thickBot="1" x14ac:dyDescent="0.35">
      <c r="A834" s="1019">
        <v>465724</v>
      </c>
      <c r="B834" s="708">
        <v>425437</v>
      </c>
      <c r="C834" s="813" t="s">
        <v>475</v>
      </c>
      <c r="D834" s="534" t="s">
        <v>306</v>
      </c>
      <c r="E834" s="812" t="s">
        <v>1782</v>
      </c>
      <c r="F834" s="813">
        <v>193</v>
      </c>
      <c r="G834" s="536">
        <v>43423</v>
      </c>
      <c r="H834" s="536">
        <v>43454</v>
      </c>
      <c r="I834" s="534">
        <v>193</v>
      </c>
    </row>
    <row r="835" spans="1:9" x14ac:dyDescent="0.3">
      <c r="A835" s="1016">
        <v>465724</v>
      </c>
      <c r="B835" s="1023">
        <v>425437</v>
      </c>
      <c r="C835" s="888" t="s">
        <v>475</v>
      </c>
      <c r="D835" s="720" t="s">
        <v>13</v>
      </c>
      <c r="E835" s="1017" t="s">
        <v>1783</v>
      </c>
      <c r="F835" s="888">
        <v>1446</v>
      </c>
      <c r="G835" s="851">
        <v>43429</v>
      </c>
      <c r="H835" s="851">
        <v>43454</v>
      </c>
      <c r="I835" s="720">
        <v>1513</v>
      </c>
    </row>
    <row r="836" spans="1:9" x14ac:dyDescent="0.3">
      <c r="A836" s="1019">
        <v>465724</v>
      </c>
      <c r="B836" s="708">
        <v>425437</v>
      </c>
      <c r="C836" s="813" t="s">
        <v>475</v>
      </c>
      <c r="D836" s="534" t="s">
        <v>19</v>
      </c>
      <c r="E836" s="891" t="s">
        <v>1785</v>
      </c>
      <c r="F836" s="813">
        <v>28</v>
      </c>
      <c r="G836" s="536">
        <v>43423</v>
      </c>
      <c r="H836" s="536">
        <v>43454</v>
      </c>
      <c r="I836" s="534">
        <v>28</v>
      </c>
    </row>
    <row r="837" spans="1:9" x14ac:dyDescent="0.3">
      <c r="A837" s="1019">
        <v>465724</v>
      </c>
      <c r="B837" s="708">
        <v>425437</v>
      </c>
      <c r="C837" s="813" t="s">
        <v>475</v>
      </c>
      <c r="D837" s="534" t="s">
        <v>19</v>
      </c>
      <c r="E837" s="891" t="s">
        <v>1786</v>
      </c>
      <c r="F837" s="813">
        <v>24</v>
      </c>
      <c r="G837" s="536">
        <v>43423</v>
      </c>
      <c r="H837" s="536">
        <v>43454</v>
      </c>
      <c r="I837" s="534">
        <v>24</v>
      </c>
    </row>
    <row r="838" spans="1:9" x14ac:dyDescent="0.3">
      <c r="A838" s="1019">
        <v>465724</v>
      </c>
      <c r="B838" s="534">
        <v>425540</v>
      </c>
      <c r="C838" s="534" t="s">
        <v>475</v>
      </c>
      <c r="D838" s="24" t="s">
        <v>13</v>
      </c>
      <c r="E838" s="540" t="s">
        <v>1796</v>
      </c>
      <c r="F838" s="534">
        <v>503</v>
      </c>
      <c r="G838" s="536">
        <v>43461</v>
      </c>
      <c r="H838" s="536">
        <v>43454</v>
      </c>
      <c r="I838" s="534">
        <v>503</v>
      </c>
    </row>
    <row r="839" spans="1:9" x14ac:dyDescent="0.3">
      <c r="A839" s="1019">
        <v>465724</v>
      </c>
      <c r="B839" s="534">
        <v>425540</v>
      </c>
      <c r="C839" s="534" t="s">
        <v>475</v>
      </c>
      <c r="D839" s="534" t="s">
        <v>481</v>
      </c>
      <c r="E839" s="540" t="s">
        <v>1797</v>
      </c>
      <c r="F839" s="534">
        <v>89</v>
      </c>
      <c r="G839" s="536">
        <v>43454</v>
      </c>
      <c r="H839" s="536">
        <v>43454</v>
      </c>
      <c r="I839" s="534">
        <v>89</v>
      </c>
    </row>
    <row r="840" spans="1:9" x14ac:dyDescent="0.3">
      <c r="A840" s="1019">
        <v>465724</v>
      </c>
      <c r="B840" s="534">
        <v>425540</v>
      </c>
      <c r="C840" s="534" t="s">
        <v>475</v>
      </c>
      <c r="D840" s="534" t="s">
        <v>19</v>
      </c>
      <c r="E840" s="540" t="s">
        <v>1799</v>
      </c>
      <c r="F840" s="534">
        <v>82</v>
      </c>
      <c r="G840" s="536">
        <v>43459</v>
      </c>
      <c r="H840" s="536">
        <v>43454</v>
      </c>
      <c r="I840" s="534">
        <v>82</v>
      </c>
    </row>
    <row r="841" spans="1:9" x14ac:dyDescent="0.3">
      <c r="A841" s="1019">
        <v>465724</v>
      </c>
      <c r="B841" s="708">
        <v>425428</v>
      </c>
      <c r="C841" s="534" t="s">
        <v>475</v>
      </c>
      <c r="D841" s="534" t="s">
        <v>306</v>
      </c>
      <c r="E841" s="540" t="s">
        <v>1800</v>
      </c>
      <c r="F841" s="534">
        <v>36</v>
      </c>
      <c r="G841" s="536">
        <v>43458</v>
      </c>
      <c r="H841" s="536">
        <v>43454</v>
      </c>
      <c r="I841" s="534">
        <v>36</v>
      </c>
    </row>
    <row r="842" spans="1:9" x14ac:dyDescent="0.3">
      <c r="A842" s="1019">
        <v>465724</v>
      </c>
      <c r="B842" s="534">
        <v>425428</v>
      </c>
      <c r="C842" s="534" t="s">
        <v>475</v>
      </c>
      <c r="D842" s="534" t="s">
        <v>19</v>
      </c>
      <c r="E842" s="540" t="s">
        <v>1801</v>
      </c>
      <c r="F842" s="534">
        <v>12</v>
      </c>
      <c r="G842" s="536">
        <v>43458</v>
      </c>
      <c r="H842" s="536">
        <v>43454</v>
      </c>
      <c r="I842" s="534">
        <v>12</v>
      </c>
    </row>
    <row r="843" spans="1:9" x14ac:dyDescent="0.3">
      <c r="A843" s="1019">
        <v>465724</v>
      </c>
      <c r="B843" s="534">
        <v>425428</v>
      </c>
      <c r="C843" s="534" t="s">
        <v>475</v>
      </c>
      <c r="D843" s="534" t="s">
        <v>13</v>
      </c>
      <c r="E843" s="540" t="s">
        <v>1803</v>
      </c>
      <c r="F843" s="534">
        <v>1076</v>
      </c>
      <c r="G843" s="536">
        <v>43461</v>
      </c>
      <c r="H843" s="536">
        <v>43454</v>
      </c>
      <c r="I843" s="534">
        <v>1076</v>
      </c>
    </row>
    <row r="844" spans="1:9" x14ac:dyDescent="0.3">
      <c r="A844" s="1019">
        <v>454498</v>
      </c>
      <c r="B844" s="534">
        <v>425428</v>
      </c>
      <c r="C844" s="534" t="s">
        <v>475</v>
      </c>
      <c r="D844" s="534" t="s">
        <v>19</v>
      </c>
      <c r="E844" s="540" t="s">
        <v>1806</v>
      </c>
      <c r="F844" s="534">
        <v>57</v>
      </c>
      <c r="G844" s="536">
        <v>43459</v>
      </c>
      <c r="H844" s="536">
        <v>43454</v>
      </c>
      <c r="I844" s="534">
        <v>57</v>
      </c>
    </row>
    <row r="845" spans="1:9" x14ac:dyDescent="0.3">
      <c r="A845" s="1019">
        <v>465721</v>
      </c>
      <c r="B845" s="534">
        <v>425451</v>
      </c>
      <c r="C845" s="534" t="s">
        <v>475</v>
      </c>
      <c r="D845" s="534" t="s">
        <v>19</v>
      </c>
      <c r="E845" s="25" t="s">
        <v>1813</v>
      </c>
      <c r="F845" s="534">
        <v>631</v>
      </c>
      <c r="G845" s="536">
        <v>43459</v>
      </c>
      <c r="H845" s="536">
        <v>43454</v>
      </c>
      <c r="I845" s="534">
        <v>631</v>
      </c>
    </row>
    <row r="846" spans="1:9" x14ac:dyDescent="0.3">
      <c r="A846" s="1019">
        <v>465721</v>
      </c>
      <c r="B846" s="534">
        <v>431089</v>
      </c>
      <c r="C846" s="534" t="s">
        <v>503</v>
      </c>
      <c r="D846" s="534" t="s">
        <v>481</v>
      </c>
      <c r="E846" s="540" t="s">
        <v>1814</v>
      </c>
      <c r="F846" s="534">
        <v>150</v>
      </c>
      <c r="G846" s="536">
        <v>43454</v>
      </c>
      <c r="H846" s="536">
        <v>43454</v>
      </c>
      <c r="I846" s="534">
        <v>150</v>
      </c>
    </row>
    <row r="847" spans="1:9" x14ac:dyDescent="0.3">
      <c r="A847" s="1019">
        <v>465724</v>
      </c>
      <c r="B847" s="708">
        <v>425417</v>
      </c>
      <c r="C847" s="813" t="s">
        <v>475</v>
      </c>
      <c r="D847" s="534" t="s">
        <v>306</v>
      </c>
      <c r="E847" s="812" t="s">
        <v>1768</v>
      </c>
      <c r="F847" s="534">
        <v>61</v>
      </c>
      <c r="G847" s="536">
        <v>43423</v>
      </c>
      <c r="H847" s="536">
        <v>43455</v>
      </c>
      <c r="I847" s="534">
        <v>61</v>
      </c>
    </row>
    <row r="848" spans="1:9" x14ac:dyDescent="0.3">
      <c r="A848" s="1031">
        <v>454496</v>
      </c>
      <c r="B848" s="708">
        <v>425419</v>
      </c>
      <c r="C848" s="813" t="s">
        <v>475</v>
      </c>
      <c r="D848" s="813" t="s">
        <v>481</v>
      </c>
      <c r="E848" s="717" t="s">
        <v>1523</v>
      </c>
      <c r="F848" s="813">
        <v>144</v>
      </c>
      <c r="G848" s="1012">
        <v>43447</v>
      </c>
      <c r="H848" s="736">
        <v>43458</v>
      </c>
      <c r="I848" s="534">
        <v>145</v>
      </c>
    </row>
    <row r="849" spans="1:9" ht="15" thickBot="1" x14ac:dyDescent="0.35">
      <c r="A849" s="1019">
        <v>454498</v>
      </c>
      <c r="B849" s="708">
        <v>425450</v>
      </c>
      <c r="C849" s="813" t="s">
        <v>475</v>
      </c>
      <c r="D849" s="813" t="s">
        <v>11</v>
      </c>
      <c r="E849" s="1014" t="s">
        <v>1644</v>
      </c>
      <c r="F849" s="813">
        <v>301</v>
      </c>
      <c r="G849" s="1012">
        <v>43465</v>
      </c>
      <c r="H849" s="536">
        <v>43458</v>
      </c>
      <c r="I849" s="534">
        <v>314</v>
      </c>
    </row>
    <row r="850" spans="1:9" x14ac:dyDescent="0.3">
      <c r="A850" s="1016">
        <v>454498</v>
      </c>
      <c r="B850" s="1023">
        <v>425450</v>
      </c>
      <c r="C850" s="888" t="s">
        <v>475</v>
      </c>
      <c r="D850" s="888" t="s">
        <v>13</v>
      </c>
      <c r="E850" s="1024" t="s">
        <v>1652</v>
      </c>
      <c r="F850" s="720">
        <v>925</v>
      </c>
      <c r="G850" s="851">
        <v>43454</v>
      </c>
      <c r="H850" s="851">
        <v>43458</v>
      </c>
      <c r="I850" s="720">
        <v>925</v>
      </c>
    </row>
    <row r="851" spans="1:9" x14ac:dyDescent="0.3">
      <c r="A851" s="1019">
        <v>454498</v>
      </c>
      <c r="B851" s="813">
        <v>431106</v>
      </c>
      <c r="C851" s="813" t="s">
        <v>503</v>
      </c>
      <c r="D851" s="813" t="s">
        <v>13</v>
      </c>
      <c r="E851" s="1013" t="s">
        <v>1664</v>
      </c>
      <c r="F851" s="534">
        <v>55</v>
      </c>
      <c r="G851" s="536">
        <v>43457</v>
      </c>
      <c r="H851" s="536">
        <v>43458</v>
      </c>
      <c r="I851" s="534">
        <v>55</v>
      </c>
    </row>
    <row r="852" spans="1:9" x14ac:dyDescent="0.3">
      <c r="A852" s="1019">
        <v>454498</v>
      </c>
      <c r="B852" s="813">
        <v>431106</v>
      </c>
      <c r="C852" s="813" t="s">
        <v>503</v>
      </c>
      <c r="D852" s="813" t="s">
        <v>13</v>
      </c>
      <c r="E852" s="1013" t="s">
        <v>1665</v>
      </c>
      <c r="F852" s="534">
        <v>98</v>
      </c>
      <c r="G852" s="536">
        <v>43457</v>
      </c>
      <c r="H852" s="536">
        <v>43458</v>
      </c>
      <c r="I852" s="534">
        <v>100</v>
      </c>
    </row>
    <row r="853" spans="1:9" x14ac:dyDescent="0.3">
      <c r="A853" s="1019">
        <v>454498</v>
      </c>
      <c r="B853" s="813">
        <v>431106</v>
      </c>
      <c r="C853" s="813" t="s">
        <v>503</v>
      </c>
      <c r="D853" s="813" t="s">
        <v>13</v>
      </c>
      <c r="E853" s="1013" t="s">
        <v>1667</v>
      </c>
      <c r="F853" s="813">
        <v>117</v>
      </c>
      <c r="G853" s="1012">
        <v>43454</v>
      </c>
      <c r="H853" s="536">
        <v>43458</v>
      </c>
      <c r="I853" s="534">
        <v>119</v>
      </c>
    </row>
    <row r="854" spans="1:9" x14ac:dyDescent="0.3">
      <c r="A854" s="1019">
        <v>454498</v>
      </c>
      <c r="B854" s="708">
        <v>425553</v>
      </c>
      <c r="C854" s="813" t="s">
        <v>475</v>
      </c>
      <c r="D854" s="534" t="s">
        <v>19</v>
      </c>
      <c r="E854" s="891" t="s">
        <v>1680</v>
      </c>
      <c r="F854" s="1026">
        <v>104</v>
      </c>
      <c r="G854" s="536">
        <v>43424</v>
      </c>
      <c r="H854" s="536">
        <v>43458</v>
      </c>
      <c r="I854" s="534">
        <v>104</v>
      </c>
    </row>
    <row r="855" spans="1:9" x14ac:dyDescent="0.3">
      <c r="A855" s="1019">
        <v>454498</v>
      </c>
      <c r="B855" s="708">
        <v>425553</v>
      </c>
      <c r="C855" s="813" t="s">
        <v>475</v>
      </c>
      <c r="D855" s="26" t="s">
        <v>13</v>
      </c>
      <c r="E855" s="812" t="s">
        <v>1682</v>
      </c>
      <c r="F855" s="708">
        <v>93</v>
      </c>
      <c r="G855" s="536">
        <v>43429</v>
      </c>
      <c r="H855" s="536">
        <v>43458</v>
      </c>
      <c r="I855" s="534">
        <v>94</v>
      </c>
    </row>
    <row r="856" spans="1:9" x14ac:dyDescent="0.3">
      <c r="A856" s="1019">
        <v>454498</v>
      </c>
      <c r="B856" s="708">
        <v>425410</v>
      </c>
      <c r="C856" s="813" t="s">
        <v>475</v>
      </c>
      <c r="D856" s="813" t="s">
        <v>13</v>
      </c>
      <c r="E856" s="891" t="s">
        <v>1691</v>
      </c>
      <c r="F856" s="813">
        <v>933</v>
      </c>
      <c r="G856" s="1012">
        <v>43454</v>
      </c>
      <c r="H856" s="536">
        <v>43458</v>
      </c>
      <c r="I856" s="534">
        <v>929</v>
      </c>
    </row>
    <row r="857" spans="1:9" x14ac:dyDescent="0.3">
      <c r="A857" s="1019">
        <v>465724</v>
      </c>
      <c r="B857" s="708">
        <v>425417</v>
      </c>
      <c r="C857" s="813" t="s">
        <v>475</v>
      </c>
      <c r="D857" s="813" t="s">
        <v>13</v>
      </c>
      <c r="E857" s="891" t="s">
        <v>1766</v>
      </c>
      <c r="F857" s="534">
        <v>468</v>
      </c>
      <c r="G857" s="536">
        <v>43457</v>
      </c>
      <c r="H857" s="536">
        <v>43458</v>
      </c>
      <c r="I857" s="534">
        <v>472</v>
      </c>
    </row>
    <row r="858" spans="1:9" x14ac:dyDescent="0.3">
      <c r="A858" s="1019">
        <v>465724</v>
      </c>
      <c r="B858" s="708">
        <v>425437</v>
      </c>
      <c r="C858" s="813" t="s">
        <v>475</v>
      </c>
      <c r="D858" s="534" t="s">
        <v>13</v>
      </c>
      <c r="E858" s="812" t="s">
        <v>1784</v>
      </c>
      <c r="F858" s="813">
        <v>1100</v>
      </c>
      <c r="G858" s="536">
        <v>43429</v>
      </c>
      <c r="H858" s="536">
        <v>43458</v>
      </c>
      <c r="I858" s="534">
        <v>1151</v>
      </c>
    </row>
    <row r="859" spans="1:9" x14ac:dyDescent="0.3">
      <c r="A859" s="1019">
        <v>465724</v>
      </c>
      <c r="B859" s="534">
        <v>425540</v>
      </c>
      <c r="C859" s="534" t="s">
        <v>475</v>
      </c>
      <c r="D859" s="24" t="s">
        <v>481</v>
      </c>
      <c r="E859" s="25" t="s">
        <v>1798</v>
      </c>
      <c r="F859" s="24">
        <v>51</v>
      </c>
      <c r="G859" s="27">
        <v>43454</v>
      </c>
      <c r="H859" s="536">
        <v>43458</v>
      </c>
      <c r="I859" s="534">
        <v>51</v>
      </c>
    </row>
    <row r="860" spans="1:9" x14ac:dyDescent="0.3">
      <c r="A860" s="1019">
        <v>454498</v>
      </c>
      <c r="B860" s="534">
        <v>425451</v>
      </c>
      <c r="C860" s="534" t="s">
        <v>475</v>
      </c>
      <c r="D860" s="24" t="s">
        <v>19</v>
      </c>
      <c r="E860" s="25" t="s">
        <v>1809</v>
      </c>
      <c r="F860" s="24">
        <v>24</v>
      </c>
      <c r="G860" s="27">
        <v>43458</v>
      </c>
      <c r="H860" s="536">
        <v>43458</v>
      </c>
      <c r="I860" s="534">
        <v>24</v>
      </c>
    </row>
    <row r="861" spans="1:9" x14ac:dyDescent="0.3">
      <c r="A861" s="1019">
        <v>465721</v>
      </c>
      <c r="B861" s="534">
        <v>425451</v>
      </c>
      <c r="C861" s="534" t="s">
        <v>475</v>
      </c>
      <c r="D861" s="534" t="s">
        <v>13</v>
      </c>
      <c r="E861" s="540" t="s">
        <v>1811</v>
      </c>
      <c r="F861" s="534">
        <v>3347</v>
      </c>
      <c r="G861" s="536">
        <v>43461</v>
      </c>
      <c r="H861" s="536">
        <v>43458</v>
      </c>
      <c r="I861" s="534">
        <v>3311</v>
      </c>
    </row>
    <row r="862" spans="1:9" x14ac:dyDescent="0.3">
      <c r="A862" s="1019">
        <v>454496</v>
      </c>
      <c r="B862" s="534">
        <v>425452</v>
      </c>
      <c r="C862" s="534" t="s">
        <v>475</v>
      </c>
      <c r="D862" s="534" t="s">
        <v>306</v>
      </c>
      <c r="E862" s="812" t="s">
        <v>2029</v>
      </c>
      <c r="F862" s="534">
        <v>60</v>
      </c>
      <c r="G862" s="536">
        <v>43469</v>
      </c>
      <c r="H862" s="536">
        <v>43467</v>
      </c>
      <c r="I862" s="1037">
        <v>60</v>
      </c>
    </row>
    <row r="863" spans="1:9" x14ac:dyDescent="0.3">
      <c r="A863" s="1019">
        <v>454496</v>
      </c>
      <c r="B863" s="708">
        <v>425452</v>
      </c>
      <c r="C863" s="534" t="s">
        <v>475</v>
      </c>
      <c r="D863" s="534" t="s">
        <v>13</v>
      </c>
      <c r="E863" s="812" t="s">
        <v>2036</v>
      </c>
      <c r="F863" s="534">
        <v>2137</v>
      </c>
      <c r="G863" s="536">
        <v>43462</v>
      </c>
      <c r="H863" s="536">
        <v>43467</v>
      </c>
      <c r="I863" s="1037">
        <v>2177</v>
      </c>
    </row>
    <row r="864" spans="1:9" x14ac:dyDescent="0.3">
      <c r="A864" s="1019">
        <v>454496</v>
      </c>
      <c r="B864" s="708">
        <v>425452</v>
      </c>
      <c r="C864" s="534" t="s">
        <v>475</v>
      </c>
      <c r="D864" s="24" t="s">
        <v>13</v>
      </c>
      <c r="E864" s="812" t="s">
        <v>2039</v>
      </c>
      <c r="F864" s="534">
        <v>2025</v>
      </c>
      <c r="G864" s="536">
        <v>43462</v>
      </c>
      <c r="H864" s="536">
        <v>43467</v>
      </c>
      <c r="I864" s="1037">
        <v>2065</v>
      </c>
    </row>
    <row r="865" spans="1:9" x14ac:dyDescent="0.3">
      <c r="A865" s="1019">
        <v>454498</v>
      </c>
      <c r="B865" s="708">
        <v>425429</v>
      </c>
      <c r="C865" s="813" t="s">
        <v>475</v>
      </c>
      <c r="D865" s="813" t="s">
        <v>13</v>
      </c>
      <c r="E865" s="812" t="s">
        <v>2043</v>
      </c>
      <c r="F865" s="813">
        <v>1577</v>
      </c>
      <c r="G865" s="1012">
        <v>43426</v>
      </c>
      <c r="H865" s="536">
        <v>43467</v>
      </c>
      <c r="I865" s="1037">
        <v>1468</v>
      </c>
    </row>
    <row r="866" spans="1:9" x14ac:dyDescent="0.3">
      <c r="A866" s="1019">
        <v>454498</v>
      </c>
      <c r="B866" s="708">
        <v>425429</v>
      </c>
      <c r="C866" s="813" t="s">
        <v>475</v>
      </c>
      <c r="D866" s="813" t="s">
        <v>13</v>
      </c>
      <c r="E866" s="540" t="s">
        <v>2046</v>
      </c>
      <c r="F866" s="534">
        <v>2108</v>
      </c>
      <c r="G866" s="536">
        <v>43426</v>
      </c>
      <c r="H866" s="536">
        <v>43467</v>
      </c>
      <c r="I866" s="1037">
        <v>2127</v>
      </c>
    </row>
    <row r="867" spans="1:9" x14ac:dyDescent="0.3">
      <c r="A867" s="1019">
        <v>454498</v>
      </c>
      <c r="B867" s="708">
        <v>425450</v>
      </c>
      <c r="C867" s="813" t="s">
        <v>475</v>
      </c>
      <c r="D867" s="813" t="s">
        <v>13</v>
      </c>
      <c r="E867" s="717" t="s">
        <v>2067</v>
      </c>
      <c r="F867" s="813">
        <v>3390</v>
      </c>
      <c r="G867" s="536">
        <v>43426</v>
      </c>
      <c r="H867" s="536">
        <v>43467</v>
      </c>
      <c r="I867" s="1037">
        <v>3499</v>
      </c>
    </row>
    <row r="868" spans="1:9" x14ac:dyDescent="0.3">
      <c r="A868" s="1019">
        <v>454498</v>
      </c>
      <c r="B868" s="708">
        <v>425450</v>
      </c>
      <c r="C868" s="813" t="s">
        <v>475</v>
      </c>
      <c r="D868" s="813" t="s">
        <v>13</v>
      </c>
      <c r="E868" s="717" t="s">
        <v>2068</v>
      </c>
      <c r="F868" s="813">
        <v>1744</v>
      </c>
      <c r="G868" s="1012">
        <v>43426</v>
      </c>
      <c r="H868" s="536">
        <v>43467</v>
      </c>
      <c r="I868" s="1037">
        <v>1801</v>
      </c>
    </row>
    <row r="869" spans="1:9" x14ac:dyDescent="0.3">
      <c r="A869" s="1019">
        <v>454498</v>
      </c>
      <c r="B869" s="708">
        <v>425450</v>
      </c>
      <c r="C869" s="813" t="s">
        <v>475</v>
      </c>
      <c r="D869" s="813" t="s">
        <v>13</v>
      </c>
      <c r="E869" s="318" t="s">
        <v>2071</v>
      </c>
      <c r="F869" s="1027">
        <v>2006</v>
      </c>
      <c r="G869" s="1012">
        <v>43426</v>
      </c>
      <c r="H869" s="536">
        <v>43467</v>
      </c>
      <c r="I869" s="1037">
        <v>1906</v>
      </c>
    </row>
    <row r="870" spans="1:9" x14ac:dyDescent="0.3">
      <c r="A870" s="1019">
        <v>454498</v>
      </c>
      <c r="B870" s="708">
        <v>425450</v>
      </c>
      <c r="C870" s="813" t="s">
        <v>475</v>
      </c>
      <c r="D870" s="813" t="s">
        <v>13</v>
      </c>
      <c r="E870" s="301" t="s">
        <v>2073</v>
      </c>
      <c r="F870" s="813">
        <v>1647</v>
      </c>
      <c r="G870" s="1012">
        <v>43426</v>
      </c>
      <c r="H870" s="536">
        <v>43467</v>
      </c>
      <c r="I870" s="1037">
        <v>1619</v>
      </c>
    </row>
    <row r="871" spans="1:9" x14ac:dyDescent="0.3">
      <c r="A871" s="1019">
        <v>454498</v>
      </c>
      <c r="B871" s="813">
        <v>431106</v>
      </c>
      <c r="C871" s="813" t="s">
        <v>503</v>
      </c>
      <c r="D871" s="813" t="s">
        <v>13</v>
      </c>
      <c r="E871" s="301" t="s">
        <v>2093</v>
      </c>
      <c r="F871" s="534">
        <v>204</v>
      </c>
      <c r="G871" s="536">
        <v>43426</v>
      </c>
      <c r="H871" s="536">
        <v>43467</v>
      </c>
      <c r="I871" s="1037">
        <v>208</v>
      </c>
    </row>
    <row r="872" spans="1:9" x14ac:dyDescent="0.3">
      <c r="A872" s="1019">
        <v>454498</v>
      </c>
      <c r="B872" s="813">
        <v>431106</v>
      </c>
      <c r="C872" s="813" t="s">
        <v>503</v>
      </c>
      <c r="D872" s="813" t="s">
        <v>13</v>
      </c>
      <c r="E872" s="318" t="s">
        <v>2096</v>
      </c>
      <c r="F872" s="26">
        <v>181</v>
      </c>
      <c r="G872" s="90">
        <v>43426</v>
      </c>
      <c r="H872" s="536">
        <v>43467</v>
      </c>
      <c r="I872" s="1037">
        <v>183</v>
      </c>
    </row>
    <row r="873" spans="1:9" x14ac:dyDescent="0.3">
      <c r="A873" s="1019">
        <v>454498</v>
      </c>
      <c r="B873" s="813">
        <v>431106</v>
      </c>
      <c r="C873" s="813" t="s">
        <v>503</v>
      </c>
      <c r="D873" s="26" t="s">
        <v>13</v>
      </c>
      <c r="E873" s="318" t="s">
        <v>2099</v>
      </c>
      <c r="F873" s="26">
        <v>183</v>
      </c>
      <c r="G873" s="90">
        <v>43426</v>
      </c>
      <c r="H873" s="536">
        <v>43467</v>
      </c>
      <c r="I873" s="1037">
        <v>183</v>
      </c>
    </row>
    <row r="874" spans="1:9" x14ac:dyDescent="0.3">
      <c r="A874" s="1019">
        <v>454498</v>
      </c>
      <c r="B874" s="813">
        <v>431106</v>
      </c>
      <c r="C874" s="813" t="s">
        <v>503</v>
      </c>
      <c r="D874" s="26" t="s">
        <v>13</v>
      </c>
      <c r="E874" s="301" t="s">
        <v>2100</v>
      </c>
      <c r="F874" s="24">
        <v>16</v>
      </c>
      <c r="G874" s="27">
        <v>43426</v>
      </c>
      <c r="H874" s="536">
        <v>43467</v>
      </c>
      <c r="I874" s="1037">
        <v>16</v>
      </c>
    </row>
    <row r="875" spans="1:9" x14ac:dyDescent="0.3">
      <c r="A875" s="1019">
        <v>454498</v>
      </c>
      <c r="B875" s="708">
        <v>425553</v>
      </c>
      <c r="C875" s="813" t="s">
        <v>475</v>
      </c>
      <c r="D875" s="813" t="s">
        <v>13</v>
      </c>
      <c r="E875" s="60" t="s">
        <v>2102</v>
      </c>
      <c r="F875" s="89">
        <v>541</v>
      </c>
      <c r="G875" s="90">
        <v>43426</v>
      </c>
      <c r="H875" s="536">
        <v>43467</v>
      </c>
      <c r="I875" s="1037">
        <v>557</v>
      </c>
    </row>
    <row r="876" spans="1:9" x14ac:dyDescent="0.3">
      <c r="A876" s="1019">
        <v>454498</v>
      </c>
      <c r="B876" s="708">
        <v>425553</v>
      </c>
      <c r="C876" s="813" t="s">
        <v>475</v>
      </c>
      <c r="D876" s="26" t="s">
        <v>13</v>
      </c>
      <c r="E876" s="60" t="s">
        <v>2104</v>
      </c>
      <c r="F876" s="89">
        <v>94</v>
      </c>
      <c r="G876" s="27">
        <v>43426</v>
      </c>
      <c r="H876" s="536">
        <v>43467</v>
      </c>
      <c r="I876" s="1037">
        <v>95</v>
      </c>
    </row>
    <row r="877" spans="1:9" x14ac:dyDescent="0.3">
      <c r="A877" s="1019">
        <v>465724</v>
      </c>
      <c r="B877" s="708">
        <v>425394</v>
      </c>
      <c r="C877" s="813" t="s">
        <v>475</v>
      </c>
      <c r="D877" s="24" t="s">
        <v>13</v>
      </c>
      <c r="E877" s="25" t="s">
        <v>2129</v>
      </c>
      <c r="F877" s="26">
        <v>1957</v>
      </c>
      <c r="G877" s="27">
        <v>43426</v>
      </c>
      <c r="H877" s="536">
        <v>43467</v>
      </c>
      <c r="I877" s="1037">
        <v>1957</v>
      </c>
    </row>
    <row r="878" spans="1:9" x14ac:dyDescent="0.3">
      <c r="A878" s="1019">
        <v>465724</v>
      </c>
      <c r="B878" s="708">
        <v>425394</v>
      </c>
      <c r="C878" s="813" t="s">
        <v>475</v>
      </c>
      <c r="D878" s="534" t="s">
        <v>13</v>
      </c>
      <c r="E878" s="25" t="s">
        <v>2131</v>
      </c>
      <c r="F878" s="26">
        <v>1267</v>
      </c>
      <c r="G878" s="27">
        <v>43426</v>
      </c>
      <c r="H878" s="536">
        <v>43467</v>
      </c>
      <c r="I878" s="1037">
        <v>1267</v>
      </c>
    </row>
    <row r="879" spans="1:9" x14ac:dyDescent="0.3">
      <c r="A879" s="1019">
        <v>465724</v>
      </c>
      <c r="B879" s="708">
        <v>425417</v>
      </c>
      <c r="C879" s="813" t="s">
        <v>475</v>
      </c>
      <c r="D879" s="534" t="s">
        <v>13</v>
      </c>
      <c r="E879" s="25" t="s">
        <v>2139</v>
      </c>
      <c r="F879" s="24">
        <v>1084</v>
      </c>
      <c r="G879" s="27">
        <v>43419</v>
      </c>
      <c r="H879" s="536">
        <v>43467</v>
      </c>
      <c r="I879" s="1037">
        <v>1137</v>
      </c>
    </row>
    <row r="880" spans="1:9" x14ac:dyDescent="0.3">
      <c r="A880" s="1019">
        <v>465724</v>
      </c>
      <c r="B880" s="708">
        <v>425417</v>
      </c>
      <c r="C880" s="813" t="s">
        <v>475</v>
      </c>
      <c r="D880" s="534" t="s">
        <v>13</v>
      </c>
      <c r="E880" s="25" t="s">
        <v>2141</v>
      </c>
      <c r="F880" s="26">
        <v>1732</v>
      </c>
      <c r="G880" s="27">
        <v>43419</v>
      </c>
      <c r="H880" s="536">
        <v>43467</v>
      </c>
      <c r="I880" s="1037">
        <v>1747</v>
      </c>
    </row>
    <row r="881" spans="1:9" x14ac:dyDescent="0.3">
      <c r="A881" s="1019">
        <v>465724</v>
      </c>
      <c r="B881" s="708">
        <v>425437</v>
      </c>
      <c r="C881" s="813" t="s">
        <v>475</v>
      </c>
      <c r="D881" s="534" t="s">
        <v>13</v>
      </c>
      <c r="E881" s="60" t="s">
        <v>2143</v>
      </c>
      <c r="F881" s="26">
        <v>1748</v>
      </c>
      <c r="G881" s="27">
        <v>43426</v>
      </c>
      <c r="H881" s="536">
        <v>43467</v>
      </c>
      <c r="I881" s="1037">
        <v>1830</v>
      </c>
    </row>
    <row r="882" spans="1:9" x14ac:dyDescent="0.3">
      <c r="A882" s="1019">
        <v>465724</v>
      </c>
      <c r="B882" s="708">
        <v>425437</v>
      </c>
      <c r="C882" s="813" t="s">
        <v>475</v>
      </c>
      <c r="D882" s="534" t="s">
        <v>13</v>
      </c>
      <c r="E882" s="812" t="s">
        <v>2145</v>
      </c>
      <c r="F882" s="708">
        <v>1147</v>
      </c>
      <c r="G882" s="536">
        <v>43426</v>
      </c>
      <c r="H882" s="536">
        <v>43467</v>
      </c>
      <c r="I882" s="1037">
        <v>1204</v>
      </c>
    </row>
    <row r="883" spans="1:9" x14ac:dyDescent="0.3">
      <c r="A883" s="1019">
        <v>432735</v>
      </c>
      <c r="B883" s="813">
        <v>425425</v>
      </c>
      <c r="C883" s="813" t="s">
        <v>475</v>
      </c>
      <c r="D883" s="534" t="s">
        <v>481</v>
      </c>
      <c r="E883" s="812" t="s">
        <v>1975</v>
      </c>
      <c r="F883" s="1027">
        <v>116</v>
      </c>
      <c r="G883" s="536">
        <v>43475</v>
      </c>
      <c r="H883" s="536">
        <v>43469</v>
      </c>
      <c r="I883" s="1037">
        <v>116</v>
      </c>
    </row>
    <row r="884" spans="1:9" x14ac:dyDescent="0.3">
      <c r="A884" s="1019">
        <v>432735</v>
      </c>
      <c r="B884" s="813">
        <v>425425</v>
      </c>
      <c r="C884" s="813" t="s">
        <v>475</v>
      </c>
      <c r="D884" s="534" t="s">
        <v>481</v>
      </c>
      <c r="E884" s="812" t="s">
        <v>1980</v>
      </c>
      <c r="F884" s="1027">
        <v>917</v>
      </c>
      <c r="G884" s="536">
        <v>43475</v>
      </c>
      <c r="H884" s="536">
        <v>43469</v>
      </c>
      <c r="I884" s="1037">
        <v>925</v>
      </c>
    </row>
    <row r="885" spans="1:9" x14ac:dyDescent="0.3">
      <c r="A885" s="1019">
        <v>454496</v>
      </c>
      <c r="B885" s="813">
        <v>425419</v>
      </c>
      <c r="C885" s="813" t="s">
        <v>475</v>
      </c>
      <c r="D885" s="24" t="s">
        <v>481</v>
      </c>
      <c r="E885" s="323" t="s">
        <v>2002</v>
      </c>
      <c r="F885" s="358">
        <v>516</v>
      </c>
      <c r="G885" s="27">
        <v>43475</v>
      </c>
      <c r="H885" s="536">
        <v>43469</v>
      </c>
      <c r="I885" s="1037">
        <v>519</v>
      </c>
    </row>
    <row r="886" spans="1:9" x14ac:dyDescent="0.3">
      <c r="A886" s="1019">
        <v>454496</v>
      </c>
      <c r="B886" s="813">
        <v>425419</v>
      </c>
      <c r="C886" s="813" t="s">
        <v>475</v>
      </c>
      <c r="D886" s="534" t="s">
        <v>481</v>
      </c>
      <c r="E886" s="323" t="s">
        <v>2003</v>
      </c>
      <c r="F886" s="358">
        <v>135</v>
      </c>
      <c r="G886" s="27">
        <v>43475</v>
      </c>
      <c r="H886" s="536">
        <v>43469</v>
      </c>
      <c r="I886" s="1037">
        <v>136</v>
      </c>
    </row>
    <row r="887" spans="1:9" x14ac:dyDescent="0.3">
      <c r="A887" s="1019">
        <v>454496</v>
      </c>
      <c r="B887" s="813">
        <v>431076</v>
      </c>
      <c r="C887" s="813" t="s">
        <v>503</v>
      </c>
      <c r="D887" s="24" t="s">
        <v>481</v>
      </c>
      <c r="E887" s="323" t="s">
        <v>2018</v>
      </c>
      <c r="F887" s="358">
        <v>50</v>
      </c>
      <c r="G887" s="27">
        <v>43475</v>
      </c>
      <c r="H887" s="536">
        <v>43469</v>
      </c>
      <c r="I887" s="1037">
        <v>50</v>
      </c>
    </row>
    <row r="888" spans="1:9" x14ac:dyDescent="0.3">
      <c r="A888" s="1019">
        <v>454498</v>
      </c>
      <c r="B888" s="813">
        <v>425450</v>
      </c>
      <c r="C888" s="813" t="s">
        <v>475</v>
      </c>
      <c r="D888" s="24" t="s">
        <v>481</v>
      </c>
      <c r="E888" s="323" t="s">
        <v>2056</v>
      </c>
      <c r="F888" s="312">
        <v>202</v>
      </c>
      <c r="G888" s="27">
        <v>43475</v>
      </c>
      <c r="H888" s="536">
        <v>43469</v>
      </c>
      <c r="I888" s="1037">
        <v>202</v>
      </c>
    </row>
    <row r="889" spans="1:9" x14ac:dyDescent="0.3">
      <c r="A889" s="1019">
        <v>454498</v>
      </c>
      <c r="B889" s="813">
        <v>431106</v>
      </c>
      <c r="C889" s="813" t="s">
        <v>503</v>
      </c>
      <c r="D889" s="534" t="s">
        <v>481</v>
      </c>
      <c r="E889" s="323" t="s">
        <v>2077</v>
      </c>
      <c r="F889" s="312">
        <v>50</v>
      </c>
      <c r="G889" s="27">
        <v>43475</v>
      </c>
      <c r="H889" s="536">
        <v>43469</v>
      </c>
      <c r="I889" s="1037">
        <v>50</v>
      </c>
    </row>
    <row r="890" spans="1:9" x14ac:dyDescent="0.3">
      <c r="A890" s="1019">
        <v>465724</v>
      </c>
      <c r="B890" s="813">
        <v>425394</v>
      </c>
      <c r="C890" s="813" t="s">
        <v>475</v>
      </c>
      <c r="D890" s="24" t="s">
        <v>481</v>
      </c>
      <c r="E890" s="323" t="s">
        <v>2115</v>
      </c>
      <c r="F890" s="358">
        <v>363</v>
      </c>
      <c r="G890" s="27">
        <v>43475</v>
      </c>
      <c r="H890" s="536">
        <v>43469</v>
      </c>
      <c r="I890" s="1037">
        <v>363</v>
      </c>
    </row>
    <row r="891" spans="1:9" x14ac:dyDescent="0.3">
      <c r="A891" s="1019" t="s">
        <v>2188</v>
      </c>
      <c r="B891" s="813">
        <v>431106</v>
      </c>
      <c r="C891" s="813" t="s">
        <v>503</v>
      </c>
      <c r="D891" s="24" t="s">
        <v>13</v>
      </c>
      <c r="E891" s="323" t="s">
        <v>2191</v>
      </c>
      <c r="F891" s="358">
        <v>2145</v>
      </c>
      <c r="G891" s="27">
        <v>43473</v>
      </c>
      <c r="H891" s="536">
        <v>43472</v>
      </c>
      <c r="I891" s="1037">
        <v>2191</v>
      </c>
    </row>
    <row r="892" spans="1:9" x14ac:dyDescent="0.3">
      <c r="A892" s="1019" t="s">
        <v>2193</v>
      </c>
      <c r="B892" s="534" t="s">
        <v>2194</v>
      </c>
      <c r="C892" s="534" t="s">
        <v>503</v>
      </c>
      <c r="D892" s="534" t="s">
        <v>481</v>
      </c>
      <c r="E892" s="60" t="s">
        <v>2196</v>
      </c>
      <c r="F892" s="26">
        <v>78</v>
      </c>
      <c r="G892" s="27">
        <v>43440</v>
      </c>
      <c r="H892" s="536">
        <v>43472</v>
      </c>
      <c r="I892" s="1037">
        <v>78</v>
      </c>
    </row>
    <row r="893" spans="1:9" x14ac:dyDescent="0.3">
      <c r="A893" s="1019" t="s">
        <v>2193</v>
      </c>
      <c r="B893" s="534" t="s">
        <v>2194</v>
      </c>
      <c r="C893" s="534" t="s">
        <v>503</v>
      </c>
      <c r="D893" s="534" t="s">
        <v>481</v>
      </c>
      <c r="E893" s="60" t="s">
        <v>2197</v>
      </c>
      <c r="F893" s="26">
        <v>287</v>
      </c>
      <c r="G893" s="27">
        <v>43440</v>
      </c>
      <c r="H893" s="536">
        <v>43472</v>
      </c>
      <c r="I893" s="1037">
        <v>293</v>
      </c>
    </row>
    <row r="894" spans="1:9" x14ac:dyDescent="0.3">
      <c r="A894" s="100" t="s">
        <v>2193</v>
      </c>
      <c r="B894" s="100" t="s">
        <v>2194</v>
      </c>
      <c r="C894" s="100" t="s">
        <v>503</v>
      </c>
      <c r="D894" s="100" t="s">
        <v>13</v>
      </c>
      <c r="E894" s="132" t="s">
        <v>2200</v>
      </c>
      <c r="F894" s="115">
        <v>291</v>
      </c>
      <c r="G894" s="103">
        <v>43443</v>
      </c>
      <c r="H894" s="933">
        <v>43472</v>
      </c>
      <c r="I894" s="1038">
        <v>296</v>
      </c>
    </row>
    <row r="895" spans="1:9" x14ac:dyDescent="0.3">
      <c r="A895" s="56">
        <v>454498</v>
      </c>
      <c r="B895" s="375">
        <v>425403</v>
      </c>
      <c r="C895" s="56" t="s">
        <v>475</v>
      </c>
      <c r="D895" s="56" t="s">
        <v>306</v>
      </c>
      <c r="E895" s="382" t="s">
        <v>2152</v>
      </c>
      <c r="F895" s="56">
        <v>40</v>
      </c>
      <c r="G895" s="401">
        <v>43479</v>
      </c>
      <c r="H895" s="933">
        <v>43473</v>
      </c>
      <c r="I895" s="1038">
        <v>40</v>
      </c>
    </row>
    <row r="896" spans="1:9" x14ac:dyDescent="0.3">
      <c r="A896" s="1039">
        <v>474110</v>
      </c>
      <c r="B896" s="727">
        <v>425451</v>
      </c>
      <c r="C896" s="727" t="s">
        <v>475</v>
      </c>
      <c r="D896" s="534" t="s">
        <v>306</v>
      </c>
      <c r="E896" s="728" t="s">
        <v>2165</v>
      </c>
      <c r="F896" s="727">
        <v>110</v>
      </c>
      <c r="G896" s="742">
        <v>43479</v>
      </c>
      <c r="H896" s="742">
        <v>43473</v>
      </c>
      <c r="I896" s="1040">
        <v>110</v>
      </c>
    </row>
    <row r="897" spans="1:9" x14ac:dyDescent="0.3">
      <c r="A897" s="1019">
        <v>474110</v>
      </c>
      <c r="B897" s="534">
        <v>431089</v>
      </c>
      <c r="C897" s="534" t="s">
        <v>503</v>
      </c>
      <c r="D897" s="534" t="s">
        <v>306</v>
      </c>
      <c r="E897" s="540" t="s">
        <v>2182</v>
      </c>
      <c r="F897" s="534">
        <v>52</v>
      </c>
      <c r="G897" s="536">
        <v>43479</v>
      </c>
      <c r="H897" s="536">
        <v>43473</v>
      </c>
      <c r="I897" s="1037">
        <v>52</v>
      </c>
    </row>
    <row r="898" spans="1:9" x14ac:dyDescent="0.3">
      <c r="A898" s="1019" t="s">
        <v>2188</v>
      </c>
      <c r="B898" s="813">
        <v>431106</v>
      </c>
      <c r="C898" s="813" t="s">
        <v>503</v>
      </c>
      <c r="D898" s="534" t="s">
        <v>13</v>
      </c>
      <c r="E898" s="891" t="s">
        <v>2190</v>
      </c>
      <c r="F898" s="1027">
        <v>1477</v>
      </c>
      <c r="G898" s="536">
        <v>43474</v>
      </c>
      <c r="H898" s="536">
        <v>43473</v>
      </c>
      <c r="I898" s="1037">
        <v>1435</v>
      </c>
    </row>
    <row r="899" spans="1:9" x14ac:dyDescent="0.3">
      <c r="A899" s="1019" t="s">
        <v>2188</v>
      </c>
      <c r="B899" s="813">
        <v>431106</v>
      </c>
      <c r="C899" s="813" t="s">
        <v>503</v>
      </c>
      <c r="D899" s="534" t="s">
        <v>481</v>
      </c>
      <c r="E899" s="891" t="s">
        <v>2192</v>
      </c>
      <c r="F899" s="1027">
        <v>1000</v>
      </c>
      <c r="G899" s="536">
        <v>43474</v>
      </c>
      <c r="H899" s="536">
        <v>43473</v>
      </c>
      <c r="I899" s="1037">
        <v>973</v>
      </c>
    </row>
    <row r="900" spans="1:9" x14ac:dyDescent="0.3">
      <c r="A900" s="1019" t="s">
        <v>2193</v>
      </c>
      <c r="B900" s="534" t="s">
        <v>2194</v>
      </c>
      <c r="C900" s="534" t="s">
        <v>503</v>
      </c>
      <c r="D900" s="24" t="s">
        <v>13</v>
      </c>
      <c r="E900" s="812" t="s">
        <v>2199</v>
      </c>
      <c r="F900" s="813">
        <v>268</v>
      </c>
      <c r="G900" s="536">
        <v>43443</v>
      </c>
      <c r="H900" s="536">
        <v>43473</v>
      </c>
      <c r="I900" s="1037">
        <v>271</v>
      </c>
    </row>
    <row r="901" spans="1:9" x14ac:dyDescent="0.3">
      <c r="A901" s="1019">
        <v>465695</v>
      </c>
      <c r="B901" s="813">
        <v>425410</v>
      </c>
      <c r="C901" s="813" t="s">
        <v>475</v>
      </c>
      <c r="D901" s="534" t="s">
        <v>19</v>
      </c>
      <c r="E901" s="891" t="s">
        <v>2106</v>
      </c>
      <c r="F901" s="534">
        <v>620</v>
      </c>
      <c r="G901" s="536">
        <v>43480</v>
      </c>
      <c r="H901" s="536">
        <v>43474</v>
      </c>
      <c r="I901" s="1037">
        <v>620</v>
      </c>
    </row>
    <row r="902" spans="1:9" x14ac:dyDescent="0.3">
      <c r="A902" s="1019">
        <v>465721</v>
      </c>
      <c r="B902" s="534">
        <v>425540</v>
      </c>
      <c r="C902" s="534" t="s">
        <v>475</v>
      </c>
      <c r="D902" s="534" t="s">
        <v>19</v>
      </c>
      <c r="E902" s="540" t="s">
        <v>2154</v>
      </c>
      <c r="F902" s="534">
        <v>620</v>
      </c>
      <c r="G902" s="536">
        <v>43478</v>
      </c>
      <c r="H902" s="536">
        <v>43475</v>
      </c>
      <c r="I902" s="1037">
        <v>620</v>
      </c>
    </row>
    <row r="903" spans="1:9" x14ac:dyDescent="0.3">
      <c r="A903" s="1019" t="s">
        <v>2188</v>
      </c>
      <c r="B903" s="813">
        <v>431106</v>
      </c>
      <c r="C903" s="813" t="s">
        <v>503</v>
      </c>
      <c r="D903" s="534" t="s">
        <v>13</v>
      </c>
      <c r="E903" s="891" t="s">
        <v>2189</v>
      </c>
      <c r="F903" s="1027">
        <v>1378</v>
      </c>
      <c r="G903" s="536">
        <v>43476</v>
      </c>
      <c r="H903" s="536">
        <v>43475</v>
      </c>
      <c r="I903" s="1037">
        <v>1337</v>
      </c>
    </row>
    <row r="904" spans="1:9" x14ac:dyDescent="0.3">
      <c r="A904" s="1019" t="s">
        <v>2193</v>
      </c>
      <c r="B904" s="534" t="s">
        <v>2194</v>
      </c>
      <c r="C904" s="534" t="s">
        <v>503</v>
      </c>
      <c r="D904" s="534" t="s">
        <v>13</v>
      </c>
      <c r="E904" s="812" t="s">
        <v>2195</v>
      </c>
      <c r="F904" s="813">
        <v>522</v>
      </c>
      <c r="G904" s="536">
        <v>43440</v>
      </c>
      <c r="H904" s="536">
        <v>43475</v>
      </c>
      <c r="I904" s="1037">
        <v>544</v>
      </c>
    </row>
    <row r="905" spans="1:9" x14ac:dyDescent="0.3">
      <c r="A905" s="1019" t="s">
        <v>2193</v>
      </c>
      <c r="B905" s="534" t="s">
        <v>2194</v>
      </c>
      <c r="C905" s="534" t="s">
        <v>503</v>
      </c>
      <c r="D905" s="534" t="s">
        <v>13</v>
      </c>
      <c r="E905" s="812" t="s">
        <v>2198</v>
      </c>
      <c r="F905" s="813">
        <v>254</v>
      </c>
      <c r="G905" s="536">
        <v>43440</v>
      </c>
      <c r="H905" s="536">
        <v>43475</v>
      </c>
      <c r="I905" s="1037">
        <v>259</v>
      </c>
    </row>
    <row r="906" spans="1:9" x14ac:dyDescent="0.3">
      <c r="A906" s="1019" t="s">
        <v>2193</v>
      </c>
      <c r="B906" s="534" t="s">
        <v>2194</v>
      </c>
      <c r="C906" s="534" t="s">
        <v>503</v>
      </c>
      <c r="D906" s="24" t="s">
        <v>13</v>
      </c>
      <c r="E906" s="812" t="s">
        <v>2201</v>
      </c>
      <c r="F906" s="813">
        <v>100</v>
      </c>
      <c r="G906" s="536">
        <v>43440</v>
      </c>
      <c r="H906" s="536">
        <v>43475</v>
      </c>
      <c r="I906" s="1037">
        <v>102</v>
      </c>
    </row>
    <row r="907" spans="1:9" x14ac:dyDescent="0.3">
      <c r="A907" s="1019">
        <v>432735</v>
      </c>
      <c r="B907" s="813">
        <v>425425</v>
      </c>
      <c r="C907" s="813" t="s">
        <v>475</v>
      </c>
      <c r="D907" s="534" t="s">
        <v>13</v>
      </c>
      <c r="E907" s="812" t="s">
        <v>1976</v>
      </c>
      <c r="F907" s="1027">
        <v>188</v>
      </c>
      <c r="G907" s="536">
        <v>43482</v>
      </c>
      <c r="H907" s="536">
        <v>43476</v>
      </c>
      <c r="I907" s="1037">
        <v>188</v>
      </c>
    </row>
    <row r="908" spans="1:9" x14ac:dyDescent="0.3">
      <c r="A908" s="1019">
        <v>432735</v>
      </c>
      <c r="B908" s="813">
        <v>425425</v>
      </c>
      <c r="C908" s="813" t="s">
        <v>475</v>
      </c>
      <c r="D908" s="24" t="s">
        <v>13</v>
      </c>
      <c r="E908" s="60" t="s">
        <v>1977</v>
      </c>
      <c r="F908" s="358">
        <v>4109</v>
      </c>
      <c r="G908" s="27">
        <v>43482</v>
      </c>
      <c r="H908" s="536">
        <v>43476</v>
      </c>
      <c r="I908" s="1037">
        <v>4176</v>
      </c>
    </row>
    <row r="909" spans="1:9" x14ac:dyDescent="0.3">
      <c r="A909" s="1019">
        <v>432735</v>
      </c>
      <c r="B909" s="813">
        <v>431090</v>
      </c>
      <c r="C909" s="813" t="s">
        <v>503</v>
      </c>
      <c r="D909" s="24" t="s">
        <v>13</v>
      </c>
      <c r="E909" s="323" t="s">
        <v>1988</v>
      </c>
      <c r="F909" s="358">
        <v>104</v>
      </c>
      <c r="G909" s="27">
        <v>43482</v>
      </c>
      <c r="H909" s="536">
        <v>43476</v>
      </c>
      <c r="I909" s="1037">
        <v>108</v>
      </c>
    </row>
    <row r="910" spans="1:9" x14ac:dyDescent="0.3">
      <c r="A910" s="1019">
        <v>454496</v>
      </c>
      <c r="B910" s="813">
        <v>425419</v>
      </c>
      <c r="C910" s="813" t="s">
        <v>475</v>
      </c>
      <c r="D910" s="24" t="s">
        <v>13</v>
      </c>
      <c r="E910" s="323" t="s">
        <v>1998</v>
      </c>
      <c r="F910" s="358">
        <v>2866</v>
      </c>
      <c r="G910" s="27">
        <v>43482</v>
      </c>
      <c r="H910" s="536">
        <v>43476</v>
      </c>
      <c r="I910" s="1037">
        <v>2893</v>
      </c>
    </row>
    <row r="911" spans="1:9" x14ac:dyDescent="0.3">
      <c r="A911" s="1019">
        <v>454496</v>
      </c>
      <c r="B911" s="813">
        <v>425419</v>
      </c>
      <c r="C911" s="813" t="s">
        <v>475</v>
      </c>
      <c r="D911" s="24" t="s">
        <v>13</v>
      </c>
      <c r="E911" s="323" t="s">
        <v>2001</v>
      </c>
      <c r="F911" s="358">
        <v>2041</v>
      </c>
      <c r="G911" s="27">
        <v>43482</v>
      </c>
      <c r="H911" s="536">
        <v>43476</v>
      </c>
      <c r="I911" s="1037">
        <v>2060</v>
      </c>
    </row>
    <row r="912" spans="1:9" x14ac:dyDescent="0.3">
      <c r="A912" s="1019">
        <v>454496</v>
      </c>
      <c r="B912" s="813">
        <v>431076</v>
      </c>
      <c r="C912" s="813" t="s">
        <v>503</v>
      </c>
      <c r="D912" s="24" t="s">
        <v>13</v>
      </c>
      <c r="E912" s="323" t="s">
        <v>2017</v>
      </c>
      <c r="F912" s="358">
        <v>131</v>
      </c>
      <c r="G912" s="27">
        <v>43482</v>
      </c>
      <c r="H912" s="536">
        <v>43476</v>
      </c>
      <c r="I912" s="1037">
        <v>135</v>
      </c>
    </row>
    <row r="913" spans="1:9" x14ac:dyDescent="0.3">
      <c r="A913" s="1019">
        <v>454496</v>
      </c>
      <c r="B913" s="813">
        <v>431076</v>
      </c>
      <c r="C913" s="813" t="s">
        <v>503</v>
      </c>
      <c r="D913" s="534" t="s">
        <v>13</v>
      </c>
      <c r="E913" s="891" t="s">
        <v>2019</v>
      </c>
      <c r="F913" s="1027">
        <v>233</v>
      </c>
      <c r="G913" s="536">
        <v>43482</v>
      </c>
      <c r="H913" s="536">
        <v>43476</v>
      </c>
      <c r="I913" s="1037">
        <v>238</v>
      </c>
    </row>
    <row r="914" spans="1:9" x14ac:dyDescent="0.3">
      <c r="A914" s="1019">
        <v>454498</v>
      </c>
      <c r="B914" s="813">
        <v>425450</v>
      </c>
      <c r="C914" s="813" t="s">
        <v>475</v>
      </c>
      <c r="D914" s="534" t="s">
        <v>13</v>
      </c>
      <c r="E914" s="891" t="s">
        <v>2050</v>
      </c>
      <c r="F914" s="1026">
        <v>571</v>
      </c>
      <c r="G914" s="536">
        <v>43482</v>
      </c>
      <c r="H914" s="536">
        <v>43476</v>
      </c>
      <c r="I914" s="1037">
        <v>571</v>
      </c>
    </row>
    <row r="915" spans="1:9" x14ac:dyDescent="0.3">
      <c r="A915" s="1019">
        <v>454498</v>
      </c>
      <c r="B915" s="813">
        <v>425450</v>
      </c>
      <c r="C915" s="813" t="s">
        <v>475</v>
      </c>
      <c r="D915" s="534" t="s">
        <v>13</v>
      </c>
      <c r="E915" s="323" t="s">
        <v>2051</v>
      </c>
      <c r="F915" s="1026">
        <v>1839</v>
      </c>
      <c r="G915" s="536">
        <v>43482</v>
      </c>
      <c r="H915" s="536">
        <v>43476</v>
      </c>
      <c r="I915" s="1037">
        <v>1839</v>
      </c>
    </row>
    <row r="916" spans="1:9" x14ac:dyDescent="0.3">
      <c r="A916" s="1019">
        <v>454498</v>
      </c>
      <c r="B916" s="813">
        <v>431106</v>
      </c>
      <c r="C916" s="813" t="s">
        <v>503</v>
      </c>
      <c r="D916" s="534" t="s">
        <v>13</v>
      </c>
      <c r="E916" s="323" t="s">
        <v>2078</v>
      </c>
      <c r="F916" s="312">
        <v>73</v>
      </c>
      <c r="G916" s="27">
        <v>43482</v>
      </c>
      <c r="H916" s="536">
        <v>43476</v>
      </c>
      <c r="I916" s="1037">
        <v>73</v>
      </c>
    </row>
    <row r="917" spans="1:9" x14ac:dyDescent="0.3">
      <c r="A917" s="1019">
        <v>454498</v>
      </c>
      <c r="B917" s="813">
        <v>431106</v>
      </c>
      <c r="C917" s="813" t="s">
        <v>503</v>
      </c>
      <c r="D917" s="24" t="s">
        <v>13</v>
      </c>
      <c r="E917" s="323" t="s">
        <v>2081</v>
      </c>
      <c r="F917" s="312">
        <v>152</v>
      </c>
      <c r="G917" s="27">
        <v>43482</v>
      </c>
      <c r="H917" s="536">
        <v>43476</v>
      </c>
      <c r="I917" s="1037">
        <v>152</v>
      </c>
    </row>
    <row r="918" spans="1:9" x14ac:dyDescent="0.3">
      <c r="A918" s="1019">
        <v>465724</v>
      </c>
      <c r="B918" s="813">
        <v>425394</v>
      </c>
      <c r="C918" s="813" t="s">
        <v>475</v>
      </c>
      <c r="D918" s="534" t="s">
        <v>13</v>
      </c>
      <c r="E918" s="323" t="s">
        <v>2116</v>
      </c>
      <c r="F918" s="358">
        <v>1105</v>
      </c>
      <c r="G918" s="27">
        <v>43482</v>
      </c>
      <c r="H918" s="536">
        <v>43476</v>
      </c>
      <c r="I918" s="1037">
        <v>1139</v>
      </c>
    </row>
    <row r="919" spans="1:9" x14ac:dyDescent="0.3">
      <c r="A919" s="1019">
        <v>465724</v>
      </c>
      <c r="B919" s="813">
        <v>425394</v>
      </c>
      <c r="C919" s="813" t="s">
        <v>475</v>
      </c>
      <c r="D919" s="534" t="s">
        <v>13</v>
      </c>
      <c r="E919" s="323" t="s">
        <v>2119</v>
      </c>
      <c r="F919" s="1027">
        <v>377</v>
      </c>
      <c r="G919" s="536">
        <v>43482</v>
      </c>
      <c r="H919" s="536">
        <v>43476</v>
      </c>
      <c r="I919" s="1037">
        <v>388</v>
      </c>
    </row>
    <row r="920" spans="1:9" x14ac:dyDescent="0.3">
      <c r="A920" s="1019">
        <v>465724</v>
      </c>
      <c r="B920" s="813">
        <v>431179</v>
      </c>
      <c r="C920" s="813" t="s">
        <v>503</v>
      </c>
      <c r="D920" s="534" t="s">
        <v>13</v>
      </c>
      <c r="E920" s="323" t="s">
        <v>2135</v>
      </c>
      <c r="F920" s="26">
        <v>68</v>
      </c>
      <c r="G920" s="90">
        <v>43482</v>
      </c>
      <c r="H920" s="536">
        <v>43476</v>
      </c>
      <c r="I920" s="1037">
        <v>71</v>
      </c>
    </row>
    <row r="921" spans="1:9" x14ac:dyDescent="0.3">
      <c r="A921" s="1019">
        <v>474110</v>
      </c>
      <c r="B921" s="534">
        <v>425428</v>
      </c>
      <c r="C921" s="534" t="s">
        <v>475</v>
      </c>
      <c r="D921" s="24" t="s">
        <v>481</v>
      </c>
      <c r="E921" s="60" t="s">
        <v>2164</v>
      </c>
      <c r="F921" s="358">
        <v>69</v>
      </c>
      <c r="G921" s="27">
        <v>43482</v>
      </c>
      <c r="H921" s="536">
        <v>43476</v>
      </c>
      <c r="I921" s="1037">
        <v>72</v>
      </c>
    </row>
    <row r="922" spans="1:9" x14ac:dyDescent="0.3">
      <c r="A922" s="1019">
        <v>474110</v>
      </c>
      <c r="B922" s="534">
        <v>425451</v>
      </c>
      <c r="C922" s="534" t="s">
        <v>475</v>
      </c>
      <c r="D922" s="534" t="s">
        <v>19</v>
      </c>
      <c r="E922" s="25" t="s">
        <v>2166</v>
      </c>
      <c r="F922" s="24">
        <v>1209</v>
      </c>
      <c r="G922" s="27">
        <v>43478</v>
      </c>
      <c r="H922" s="536">
        <v>43476</v>
      </c>
      <c r="I922" s="1037">
        <v>1209</v>
      </c>
    </row>
    <row r="923" spans="1:9" x14ac:dyDescent="0.3">
      <c r="A923" s="1019">
        <v>474110</v>
      </c>
      <c r="B923" s="534">
        <v>425451</v>
      </c>
      <c r="C923" s="534" t="s">
        <v>475</v>
      </c>
      <c r="D923" s="534" t="s">
        <v>481</v>
      </c>
      <c r="E923" s="25" t="s">
        <v>2167</v>
      </c>
      <c r="F923" s="534">
        <v>103</v>
      </c>
      <c r="G923" s="536">
        <v>43482</v>
      </c>
      <c r="H923" s="536">
        <v>43476</v>
      </c>
      <c r="I923" s="1037">
        <v>103</v>
      </c>
    </row>
    <row r="924" spans="1:9" x14ac:dyDescent="0.3">
      <c r="A924" s="1019">
        <v>474110</v>
      </c>
      <c r="B924" s="534">
        <v>425451</v>
      </c>
      <c r="C924" s="534" t="s">
        <v>475</v>
      </c>
      <c r="D924" s="534" t="s">
        <v>481</v>
      </c>
      <c r="E924" s="60" t="s">
        <v>2177</v>
      </c>
      <c r="F924" s="1027">
        <v>186</v>
      </c>
      <c r="G924" s="536">
        <v>43482</v>
      </c>
      <c r="H924" s="536">
        <v>43476</v>
      </c>
      <c r="I924" s="1037">
        <v>189</v>
      </c>
    </row>
    <row r="925" spans="1:9" x14ac:dyDescent="0.3">
      <c r="A925" s="1019">
        <v>465724</v>
      </c>
      <c r="B925" s="708">
        <v>425394</v>
      </c>
      <c r="C925" s="813" t="s">
        <v>475</v>
      </c>
      <c r="D925" s="534" t="s">
        <v>19</v>
      </c>
      <c r="E925" s="715" t="s">
        <v>2132</v>
      </c>
      <c r="F925" s="813">
        <v>144</v>
      </c>
      <c r="G925" s="536">
        <v>43480</v>
      </c>
      <c r="H925" s="536">
        <v>43479</v>
      </c>
      <c r="I925" s="1037">
        <v>144</v>
      </c>
    </row>
    <row r="926" spans="1:9" x14ac:dyDescent="0.3">
      <c r="A926" s="1019">
        <v>454496</v>
      </c>
      <c r="B926" s="813">
        <v>425419</v>
      </c>
      <c r="C926" s="813" t="s">
        <v>475</v>
      </c>
      <c r="D926" s="534" t="s">
        <v>19</v>
      </c>
      <c r="E926" s="310" t="s">
        <v>1994</v>
      </c>
      <c r="F926" s="534">
        <v>165</v>
      </c>
      <c r="G926" s="536">
        <v>43487</v>
      </c>
      <c r="H926" s="536">
        <v>43480</v>
      </c>
      <c r="I926" s="1037">
        <v>165</v>
      </c>
    </row>
    <row r="927" spans="1:9" x14ac:dyDescent="0.3">
      <c r="A927" s="1019">
        <v>454496</v>
      </c>
      <c r="B927" s="813">
        <v>425419</v>
      </c>
      <c r="C927" s="813" t="s">
        <v>475</v>
      </c>
      <c r="D927" s="534" t="s">
        <v>306</v>
      </c>
      <c r="E927" s="891" t="s">
        <v>1995</v>
      </c>
      <c r="F927" s="534">
        <v>75</v>
      </c>
      <c r="G927" s="536">
        <v>43486</v>
      </c>
      <c r="H927" s="536">
        <v>43480</v>
      </c>
      <c r="I927" s="1037">
        <v>75</v>
      </c>
    </row>
    <row r="928" spans="1:9" x14ac:dyDescent="0.3">
      <c r="A928" s="1019">
        <v>454496</v>
      </c>
      <c r="B928" s="813">
        <v>425419</v>
      </c>
      <c r="C928" s="813" t="s">
        <v>475</v>
      </c>
      <c r="D928" s="534" t="s">
        <v>19</v>
      </c>
      <c r="E928" s="25" t="s">
        <v>1997</v>
      </c>
      <c r="F928" s="26">
        <v>134</v>
      </c>
      <c r="G928" s="27">
        <v>43486</v>
      </c>
      <c r="H928" s="536">
        <v>43480</v>
      </c>
      <c r="I928" s="1037">
        <v>134</v>
      </c>
    </row>
    <row r="929" spans="1:9" x14ac:dyDescent="0.3">
      <c r="A929" s="1019">
        <v>465695</v>
      </c>
      <c r="B929" s="813">
        <v>425410</v>
      </c>
      <c r="C929" s="813" t="s">
        <v>475</v>
      </c>
      <c r="D929" s="24" t="s">
        <v>306</v>
      </c>
      <c r="E929" s="25" t="s">
        <v>2105</v>
      </c>
      <c r="F929" s="24">
        <v>12</v>
      </c>
      <c r="G929" s="27">
        <v>43486</v>
      </c>
      <c r="H929" s="536">
        <v>43480</v>
      </c>
      <c r="I929" s="1037">
        <v>12</v>
      </c>
    </row>
    <row r="930" spans="1:9" x14ac:dyDescent="0.3">
      <c r="A930" s="1041">
        <v>465724</v>
      </c>
      <c r="B930" s="534">
        <v>425446</v>
      </c>
      <c r="C930" s="534" t="s">
        <v>475</v>
      </c>
      <c r="D930" s="534" t="s">
        <v>306</v>
      </c>
      <c r="E930" s="60" t="s">
        <v>2210</v>
      </c>
      <c r="F930" s="26">
        <v>60</v>
      </c>
      <c r="G930" s="27">
        <v>43486</v>
      </c>
      <c r="H930" s="536">
        <v>43480</v>
      </c>
      <c r="I930" s="1037">
        <v>60</v>
      </c>
    </row>
    <row r="931" spans="1:9" x14ac:dyDescent="0.3">
      <c r="A931" s="1041">
        <v>465724</v>
      </c>
      <c r="B931" s="534">
        <v>425446</v>
      </c>
      <c r="C931" s="534" t="s">
        <v>475</v>
      </c>
      <c r="D931" s="24" t="s">
        <v>19</v>
      </c>
      <c r="E931" s="60" t="s">
        <v>2211</v>
      </c>
      <c r="F931" s="26">
        <v>24</v>
      </c>
      <c r="G931" s="27">
        <v>43487</v>
      </c>
      <c r="H931" s="536">
        <v>43480</v>
      </c>
      <c r="I931" s="1037">
        <v>24</v>
      </c>
    </row>
    <row r="932" spans="1:9" x14ac:dyDescent="0.3">
      <c r="A932" s="1041">
        <v>465724</v>
      </c>
      <c r="B932" s="534">
        <v>425446</v>
      </c>
      <c r="C932" s="534" t="s">
        <v>475</v>
      </c>
      <c r="D932" s="534" t="s">
        <v>19</v>
      </c>
      <c r="E932" s="60" t="s">
        <v>2213</v>
      </c>
      <c r="F932" s="26">
        <v>48</v>
      </c>
      <c r="G932" s="27">
        <v>43486</v>
      </c>
      <c r="H932" s="536">
        <v>43480</v>
      </c>
      <c r="I932" s="1037">
        <v>48</v>
      </c>
    </row>
    <row r="933" spans="1:9" x14ac:dyDescent="0.3">
      <c r="A933" s="1019">
        <v>432735</v>
      </c>
      <c r="B933" s="813">
        <v>425425</v>
      </c>
      <c r="C933" s="813" t="s">
        <v>475</v>
      </c>
      <c r="D933" s="24" t="s">
        <v>13</v>
      </c>
      <c r="E933" s="60" t="s">
        <v>1978</v>
      </c>
      <c r="F933" s="358">
        <v>3632</v>
      </c>
      <c r="G933" s="27">
        <v>43485</v>
      </c>
      <c r="H933" s="536">
        <v>43481</v>
      </c>
      <c r="I933" s="1037">
        <v>3813</v>
      </c>
    </row>
    <row r="934" spans="1:9" x14ac:dyDescent="0.3">
      <c r="A934" s="1019">
        <v>432735</v>
      </c>
      <c r="B934" s="813">
        <v>425425</v>
      </c>
      <c r="C934" s="813" t="s">
        <v>475</v>
      </c>
      <c r="D934" s="534" t="s">
        <v>13</v>
      </c>
      <c r="E934" s="60" t="s">
        <v>1979</v>
      </c>
      <c r="F934" s="358">
        <v>2733</v>
      </c>
      <c r="G934" s="27">
        <v>43485</v>
      </c>
      <c r="H934" s="536">
        <v>43481</v>
      </c>
      <c r="I934" s="1037">
        <v>2868</v>
      </c>
    </row>
    <row r="935" spans="1:9" x14ac:dyDescent="0.3">
      <c r="A935" s="1019">
        <v>454496</v>
      </c>
      <c r="B935" s="813">
        <v>425419</v>
      </c>
      <c r="C935" s="813" t="s">
        <v>475</v>
      </c>
      <c r="D935" s="534" t="s">
        <v>13</v>
      </c>
      <c r="E935" s="323" t="s">
        <v>1999</v>
      </c>
      <c r="F935" s="358">
        <v>2726</v>
      </c>
      <c r="G935" s="27">
        <v>43485</v>
      </c>
      <c r="H935" s="536">
        <v>43481</v>
      </c>
      <c r="I935" s="1037">
        <v>2760</v>
      </c>
    </row>
    <row r="936" spans="1:9" x14ac:dyDescent="0.3">
      <c r="A936" s="1019">
        <v>454496</v>
      </c>
      <c r="B936" s="813">
        <v>425419</v>
      </c>
      <c r="C936" s="813" t="s">
        <v>475</v>
      </c>
      <c r="D936" s="24" t="s">
        <v>13</v>
      </c>
      <c r="E936" s="323" t="s">
        <v>2000</v>
      </c>
      <c r="F936" s="358">
        <v>1914</v>
      </c>
      <c r="G936" s="27">
        <v>43485</v>
      </c>
      <c r="H936" s="536">
        <v>43481</v>
      </c>
      <c r="I936" s="1037">
        <v>1932</v>
      </c>
    </row>
    <row r="937" spans="1:9" x14ac:dyDescent="0.3">
      <c r="A937" s="1019">
        <v>454496</v>
      </c>
      <c r="B937" s="813">
        <v>431076</v>
      </c>
      <c r="C937" s="813" t="s">
        <v>503</v>
      </c>
      <c r="D937" s="534" t="s">
        <v>13</v>
      </c>
      <c r="E937" s="323" t="s">
        <v>2020</v>
      </c>
      <c r="F937" s="358">
        <v>267</v>
      </c>
      <c r="G937" s="27">
        <v>43485</v>
      </c>
      <c r="H937" s="536">
        <v>43481</v>
      </c>
      <c r="I937" s="1037">
        <v>275</v>
      </c>
    </row>
    <row r="938" spans="1:9" x14ac:dyDescent="0.3">
      <c r="A938" s="1019">
        <v>454496</v>
      </c>
      <c r="B938" s="813">
        <v>431076</v>
      </c>
      <c r="C938" s="813" t="s">
        <v>503</v>
      </c>
      <c r="D938" s="534" t="s">
        <v>13</v>
      </c>
      <c r="E938" s="323" t="s">
        <v>2021</v>
      </c>
      <c r="F938" s="358">
        <v>325</v>
      </c>
      <c r="G938" s="27">
        <v>43485</v>
      </c>
      <c r="H938" s="536">
        <v>43481</v>
      </c>
      <c r="I938" s="1037">
        <v>334</v>
      </c>
    </row>
    <row r="939" spans="1:9" x14ac:dyDescent="0.3">
      <c r="A939" s="1019">
        <v>454498</v>
      </c>
      <c r="B939" s="813">
        <v>425450</v>
      </c>
      <c r="C939" s="813" t="s">
        <v>475</v>
      </c>
      <c r="D939" s="534" t="s">
        <v>13</v>
      </c>
      <c r="E939" s="323" t="s">
        <v>2052</v>
      </c>
      <c r="F939" s="312">
        <v>978</v>
      </c>
      <c r="G939" s="27">
        <v>43485</v>
      </c>
      <c r="H939" s="536">
        <v>43481</v>
      </c>
      <c r="I939" s="1037">
        <v>980</v>
      </c>
    </row>
    <row r="940" spans="1:9" x14ac:dyDescent="0.3">
      <c r="A940" s="1019">
        <v>454498</v>
      </c>
      <c r="B940" s="813">
        <v>425450</v>
      </c>
      <c r="C940" s="813" t="s">
        <v>475</v>
      </c>
      <c r="D940" s="534" t="s">
        <v>13</v>
      </c>
      <c r="E940" s="323" t="s">
        <v>2054</v>
      </c>
      <c r="F940" s="312">
        <v>457</v>
      </c>
      <c r="G940" s="27">
        <v>43485</v>
      </c>
      <c r="H940" s="536">
        <v>43481</v>
      </c>
      <c r="I940" s="1037">
        <v>420</v>
      </c>
    </row>
    <row r="941" spans="1:9" x14ac:dyDescent="0.3">
      <c r="A941" s="1019">
        <v>454498</v>
      </c>
      <c r="B941" s="813">
        <v>431106</v>
      </c>
      <c r="C941" s="813" t="s">
        <v>503</v>
      </c>
      <c r="D941" s="534" t="s">
        <v>13</v>
      </c>
      <c r="E941" s="323" t="s">
        <v>2079</v>
      </c>
      <c r="F941" s="312">
        <v>124</v>
      </c>
      <c r="G941" s="27">
        <v>43485</v>
      </c>
      <c r="H941" s="536">
        <v>43481</v>
      </c>
      <c r="I941" s="1037">
        <v>126</v>
      </c>
    </row>
    <row r="942" spans="1:9" x14ac:dyDescent="0.3">
      <c r="A942" s="1019">
        <v>454498</v>
      </c>
      <c r="B942" s="813">
        <v>431106</v>
      </c>
      <c r="C942" s="813" t="s">
        <v>503</v>
      </c>
      <c r="D942" s="534" t="s">
        <v>13</v>
      </c>
      <c r="E942" s="323" t="s">
        <v>2080</v>
      </c>
      <c r="F942" s="312">
        <v>102</v>
      </c>
      <c r="G942" s="27">
        <v>43485</v>
      </c>
      <c r="H942" s="536">
        <v>43481</v>
      </c>
      <c r="I942" s="1037">
        <v>105</v>
      </c>
    </row>
    <row r="943" spans="1:9" x14ac:dyDescent="0.3">
      <c r="A943" s="1019">
        <v>465724</v>
      </c>
      <c r="B943" s="813">
        <v>425394</v>
      </c>
      <c r="C943" s="813" t="s">
        <v>475</v>
      </c>
      <c r="D943" s="534" t="s">
        <v>13</v>
      </c>
      <c r="E943" s="323" t="s">
        <v>2117</v>
      </c>
      <c r="F943" s="358">
        <v>926</v>
      </c>
      <c r="G943" s="27">
        <v>43485</v>
      </c>
      <c r="H943" s="536">
        <v>43481</v>
      </c>
      <c r="I943" s="1037">
        <v>923</v>
      </c>
    </row>
    <row r="944" spans="1:9" x14ac:dyDescent="0.3">
      <c r="A944" s="1019">
        <v>465724</v>
      </c>
      <c r="B944" s="813">
        <v>425394</v>
      </c>
      <c r="C944" s="813" t="s">
        <v>475</v>
      </c>
      <c r="D944" s="24" t="s">
        <v>13</v>
      </c>
      <c r="E944" s="323" t="s">
        <v>2118</v>
      </c>
      <c r="F944" s="358">
        <v>713</v>
      </c>
      <c r="G944" s="27">
        <v>43485</v>
      </c>
      <c r="H944" s="536">
        <v>43481</v>
      </c>
      <c r="I944" s="1037">
        <v>713</v>
      </c>
    </row>
    <row r="945" spans="1:9" x14ac:dyDescent="0.3">
      <c r="A945" s="1019">
        <v>454496</v>
      </c>
      <c r="B945" s="813">
        <v>425419</v>
      </c>
      <c r="C945" s="813" t="s">
        <v>475</v>
      </c>
      <c r="D945" s="534" t="s">
        <v>481</v>
      </c>
      <c r="E945" s="60" t="s">
        <v>2008</v>
      </c>
      <c r="F945" s="358">
        <v>415</v>
      </c>
      <c r="G945" s="27">
        <v>43489</v>
      </c>
      <c r="H945" s="536">
        <v>43483</v>
      </c>
      <c r="I945" s="1037">
        <v>415</v>
      </c>
    </row>
    <row r="946" spans="1:9" x14ac:dyDescent="0.3">
      <c r="A946" s="1019">
        <v>454496</v>
      </c>
      <c r="B946" s="813">
        <v>425419</v>
      </c>
      <c r="C946" s="813" t="s">
        <v>475</v>
      </c>
      <c r="D946" s="534" t="s">
        <v>481</v>
      </c>
      <c r="E946" s="60" t="s">
        <v>2009</v>
      </c>
      <c r="F946" s="358">
        <v>223</v>
      </c>
      <c r="G946" s="27">
        <v>43489</v>
      </c>
      <c r="H946" s="536">
        <v>43483</v>
      </c>
      <c r="I946" s="1037">
        <v>223</v>
      </c>
    </row>
    <row r="947" spans="1:9" x14ac:dyDescent="0.3">
      <c r="A947" s="1019">
        <v>454496</v>
      </c>
      <c r="B947" s="813">
        <v>431076</v>
      </c>
      <c r="C947" s="813" t="s">
        <v>503</v>
      </c>
      <c r="D947" s="534" t="s">
        <v>481</v>
      </c>
      <c r="E947" s="361" t="s">
        <v>2023</v>
      </c>
      <c r="F947" s="312">
        <v>52</v>
      </c>
      <c r="G947" s="27">
        <v>43489</v>
      </c>
      <c r="H947" s="536">
        <v>43483</v>
      </c>
      <c r="I947" s="1037">
        <v>52</v>
      </c>
    </row>
    <row r="948" spans="1:9" x14ac:dyDescent="0.3">
      <c r="A948" s="1019">
        <v>454498</v>
      </c>
      <c r="B948" s="813">
        <v>425450</v>
      </c>
      <c r="C948" s="813" t="s">
        <v>475</v>
      </c>
      <c r="D948" s="534" t="s">
        <v>481</v>
      </c>
      <c r="E948" s="88" t="s">
        <v>2057</v>
      </c>
      <c r="F948" s="312">
        <v>247</v>
      </c>
      <c r="G948" s="27">
        <v>43489</v>
      </c>
      <c r="H948" s="536">
        <v>43483</v>
      </c>
      <c r="I948" s="1037">
        <v>244</v>
      </c>
    </row>
    <row r="949" spans="1:9" x14ac:dyDescent="0.3">
      <c r="A949" s="1019">
        <v>454498</v>
      </c>
      <c r="B949" s="813">
        <v>425450</v>
      </c>
      <c r="C949" s="813" t="s">
        <v>475</v>
      </c>
      <c r="D949" s="534" t="s">
        <v>481</v>
      </c>
      <c r="E949" s="88" t="s">
        <v>2058</v>
      </c>
      <c r="F949" s="312">
        <v>100</v>
      </c>
      <c r="G949" s="27">
        <v>43489</v>
      </c>
      <c r="H949" s="536">
        <v>43483</v>
      </c>
      <c r="I949" s="1037">
        <v>99</v>
      </c>
    </row>
    <row r="950" spans="1:9" x14ac:dyDescent="0.3">
      <c r="A950" s="1042">
        <v>454498</v>
      </c>
      <c r="B950" s="1043">
        <v>431106</v>
      </c>
      <c r="C950" s="1043" t="s">
        <v>503</v>
      </c>
      <c r="D950" s="534" t="s">
        <v>481</v>
      </c>
      <c r="E950" s="1044" t="s">
        <v>2087</v>
      </c>
      <c r="F950" s="1045">
        <v>1091</v>
      </c>
      <c r="G950" s="1032">
        <v>43489</v>
      </c>
      <c r="H950" s="536">
        <v>43483</v>
      </c>
      <c r="I950" s="1037">
        <v>1078</v>
      </c>
    </row>
    <row r="951" spans="1:9" x14ac:dyDescent="0.3">
      <c r="A951" s="56">
        <v>454498</v>
      </c>
      <c r="B951" s="375">
        <v>431106</v>
      </c>
      <c r="C951" s="375" t="s">
        <v>503</v>
      </c>
      <c r="D951" s="56" t="s">
        <v>481</v>
      </c>
      <c r="E951" s="470" t="s">
        <v>2088</v>
      </c>
      <c r="F951" s="415">
        <v>100</v>
      </c>
      <c r="G951" s="401">
        <v>43489</v>
      </c>
      <c r="H951" s="536">
        <v>43483</v>
      </c>
      <c r="I951" s="1037">
        <v>100</v>
      </c>
    </row>
    <row r="952" spans="1:9" x14ac:dyDescent="0.3">
      <c r="A952" s="1039">
        <v>465695</v>
      </c>
      <c r="B952" s="1008">
        <v>425410</v>
      </c>
      <c r="C952" s="1008" t="s">
        <v>475</v>
      </c>
      <c r="D952" s="534" t="s">
        <v>481</v>
      </c>
      <c r="E952" s="1009" t="s">
        <v>2107</v>
      </c>
      <c r="F952" s="1046">
        <v>108</v>
      </c>
      <c r="G952" s="742">
        <v>43489</v>
      </c>
      <c r="H952" s="536">
        <v>43483</v>
      </c>
      <c r="I952" s="1037">
        <v>108</v>
      </c>
    </row>
    <row r="953" spans="1:9" x14ac:dyDescent="0.3">
      <c r="A953" s="1019">
        <v>465695</v>
      </c>
      <c r="B953" s="813">
        <v>431080</v>
      </c>
      <c r="C953" s="813" t="s">
        <v>503</v>
      </c>
      <c r="D953" s="534" t="s">
        <v>481</v>
      </c>
      <c r="E953" s="891" t="s">
        <v>2109</v>
      </c>
      <c r="F953" s="1027">
        <v>59</v>
      </c>
      <c r="G953" s="536">
        <v>43489</v>
      </c>
      <c r="H953" s="536">
        <v>43483</v>
      </c>
      <c r="I953" s="1037">
        <v>59</v>
      </c>
    </row>
    <row r="954" spans="1:9" x14ac:dyDescent="0.3">
      <c r="A954" s="1019">
        <v>465695</v>
      </c>
      <c r="B954" s="813">
        <v>431080</v>
      </c>
      <c r="C954" s="813" t="s">
        <v>503</v>
      </c>
      <c r="D954" s="534" t="s">
        <v>481</v>
      </c>
      <c r="E954" s="891" t="s">
        <v>2114</v>
      </c>
      <c r="F954" s="1027">
        <v>50</v>
      </c>
      <c r="G954" s="536">
        <v>43489</v>
      </c>
      <c r="H954" s="536">
        <v>43483</v>
      </c>
      <c r="I954" s="1037">
        <v>50</v>
      </c>
    </row>
    <row r="955" spans="1:9" x14ac:dyDescent="0.3">
      <c r="A955" s="1019">
        <v>465724</v>
      </c>
      <c r="B955" s="813">
        <v>425394</v>
      </c>
      <c r="C955" s="813" t="s">
        <v>475</v>
      </c>
      <c r="D955" s="534" t="s">
        <v>481</v>
      </c>
      <c r="E955" s="812" t="s">
        <v>2120</v>
      </c>
      <c r="F955" s="1027">
        <v>202</v>
      </c>
      <c r="G955" s="536">
        <v>43489</v>
      </c>
      <c r="H955" s="536">
        <v>43483</v>
      </c>
      <c r="I955" s="1037">
        <v>202</v>
      </c>
    </row>
    <row r="956" spans="1:9" x14ac:dyDescent="0.3">
      <c r="A956" s="1019">
        <v>465724</v>
      </c>
      <c r="B956" s="813">
        <v>425394</v>
      </c>
      <c r="C956" s="813" t="s">
        <v>475</v>
      </c>
      <c r="D956" s="534" t="s">
        <v>481</v>
      </c>
      <c r="E956" s="812" t="s">
        <v>2124</v>
      </c>
      <c r="F956" s="1027">
        <v>206</v>
      </c>
      <c r="G956" s="536">
        <v>43489</v>
      </c>
      <c r="H956" s="536">
        <v>43483</v>
      </c>
      <c r="I956" s="1037">
        <v>206</v>
      </c>
    </row>
    <row r="957" spans="1:9" x14ac:dyDescent="0.3">
      <c r="A957" s="1019">
        <v>432735</v>
      </c>
      <c r="B957" s="534">
        <v>425499</v>
      </c>
      <c r="C957" s="534" t="s">
        <v>475</v>
      </c>
      <c r="D957" s="534" t="s">
        <v>481</v>
      </c>
      <c r="E957" s="540" t="s">
        <v>2150</v>
      </c>
      <c r="F957" s="534">
        <v>90</v>
      </c>
      <c r="G957" s="536">
        <v>43489</v>
      </c>
      <c r="H957" s="536">
        <v>43483</v>
      </c>
      <c r="I957" s="1037">
        <v>94</v>
      </c>
    </row>
    <row r="958" spans="1:9" x14ac:dyDescent="0.3">
      <c r="A958" s="1019">
        <v>454498</v>
      </c>
      <c r="B958" s="534">
        <v>425403</v>
      </c>
      <c r="C958" s="534" t="s">
        <v>475</v>
      </c>
      <c r="D958" s="534" t="s">
        <v>13</v>
      </c>
      <c r="E958" s="540" t="s">
        <v>2153</v>
      </c>
      <c r="F958" s="534">
        <v>305</v>
      </c>
      <c r="G958" s="536">
        <v>43489</v>
      </c>
      <c r="H958" s="536">
        <v>43483</v>
      </c>
      <c r="I958" s="1037">
        <v>296</v>
      </c>
    </row>
    <row r="959" spans="1:9" x14ac:dyDescent="0.3">
      <c r="A959" s="1019">
        <v>474110</v>
      </c>
      <c r="B959" s="534">
        <v>425428</v>
      </c>
      <c r="C959" s="534" t="s">
        <v>475</v>
      </c>
      <c r="D959" s="24" t="s">
        <v>13</v>
      </c>
      <c r="E959" s="812" t="s">
        <v>2160</v>
      </c>
      <c r="F959" s="1027">
        <v>75</v>
      </c>
      <c r="G959" s="536">
        <v>43489</v>
      </c>
      <c r="H959" s="536">
        <v>43483</v>
      </c>
      <c r="I959" s="1037">
        <v>78</v>
      </c>
    </row>
    <row r="960" spans="1:9" x14ac:dyDescent="0.3">
      <c r="A960" s="1019">
        <v>474110</v>
      </c>
      <c r="B960" s="534">
        <v>425428</v>
      </c>
      <c r="C960" s="534" t="s">
        <v>475</v>
      </c>
      <c r="D960" s="534" t="s">
        <v>13</v>
      </c>
      <c r="E960" s="812" t="s">
        <v>2161</v>
      </c>
      <c r="F960" s="1027">
        <v>297</v>
      </c>
      <c r="G960" s="536">
        <v>43489</v>
      </c>
      <c r="H960" s="536">
        <v>43483</v>
      </c>
      <c r="I960" s="1037">
        <v>307</v>
      </c>
    </row>
    <row r="961" spans="1:9" x14ac:dyDescent="0.3">
      <c r="A961" s="1019">
        <v>474110</v>
      </c>
      <c r="B961" s="534">
        <v>425451</v>
      </c>
      <c r="C961" s="534" t="s">
        <v>475</v>
      </c>
      <c r="D961" s="534" t="s">
        <v>13</v>
      </c>
      <c r="E961" s="540" t="s">
        <v>2168</v>
      </c>
      <c r="F961" s="534">
        <v>84</v>
      </c>
      <c r="G961" s="536">
        <v>43489</v>
      </c>
      <c r="H961" s="536">
        <v>43483</v>
      </c>
      <c r="I961" s="1037">
        <v>84</v>
      </c>
    </row>
    <row r="962" spans="1:9" x14ac:dyDescent="0.3">
      <c r="A962" s="1019">
        <v>474110</v>
      </c>
      <c r="B962" s="534">
        <v>425451</v>
      </c>
      <c r="C962" s="534" t="s">
        <v>475</v>
      </c>
      <c r="D962" s="24" t="s">
        <v>13</v>
      </c>
      <c r="E962" s="540" t="s">
        <v>2174</v>
      </c>
      <c r="F962" s="1027">
        <v>501</v>
      </c>
      <c r="G962" s="536">
        <v>43489</v>
      </c>
      <c r="H962" s="536">
        <v>43483</v>
      </c>
      <c r="I962" s="1037">
        <v>501</v>
      </c>
    </row>
    <row r="963" spans="1:9" x14ac:dyDescent="0.3">
      <c r="A963" s="1042">
        <v>474110</v>
      </c>
      <c r="B963" s="1033">
        <v>425451</v>
      </c>
      <c r="C963" s="1033" t="s">
        <v>475</v>
      </c>
      <c r="D963" s="534" t="s">
        <v>13</v>
      </c>
      <c r="E963" s="1047" t="s">
        <v>2178</v>
      </c>
      <c r="F963" s="1045">
        <v>244</v>
      </c>
      <c r="G963" s="1032">
        <v>43489</v>
      </c>
      <c r="H963" s="536">
        <v>43483</v>
      </c>
      <c r="I963" s="1037">
        <v>250</v>
      </c>
    </row>
    <row r="964" spans="1:9" x14ac:dyDescent="0.3">
      <c r="A964" s="56">
        <v>474110</v>
      </c>
      <c r="B964" s="56">
        <v>425451</v>
      </c>
      <c r="C964" s="56" t="s">
        <v>475</v>
      </c>
      <c r="D964" s="56" t="s">
        <v>13</v>
      </c>
      <c r="E964" s="376" t="s">
        <v>2179</v>
      </c>
      <c r="F964" s="415">
        <v>958</v>
      </c>
      <c r="G964" s="401">
        <v>43489</v>
      </c>
      <c r="H964" s="536">
        <v>43483</v>
      </c>
      <c r="I964" s="1037">
        <v>971</v>
      </c>
    </row>
    <row r="965" spans="1:9" x14ac:dyDescent="0.3">
      <c r="A965" s="1039">
        <v>474110</v>
      </c>
      <c r="B965" s="727">
        <v>431089</v>
      </c>
      <c r="C965" s="727" t="s">
        <v>503</v>
      </c>
      <c r="D965" s="534" t="s">
        <v>13</v>
      </c>
      <c r="E965" s="1009" t="s">
        <v>2185</v>
      </c>
      <c r="F965" s="727">
        <v>179</v>
      </c>
      <c r="G965" s="742">
        <v>43489</v>
      </c>
      <c r="H965" s="536">
        <v>43483</v>
      </c>
      <c r="I965" s="1037">
        <v>183</v>
      </c>
    </row>
    <row r="966" spans="1:9" x14ac:dyDescent="0.3">
      <c r="A966" s="1041">
        <v>465724</v>
      </c>
      <c r="B966" s="534">
        <v>425446</v>
      </c>
      <c r="C966" s="534" t="s">
        <v>475</v>
      </c>
      <c r="D966" s="534" t="s">
        <v>481</v>
      </c>
      <c r="E966" s="60" t="s">
        <v>2219</v>
      </c>
      <c r="F966" s="813">
        <v>139</v>
      </c>
      <c r="G966" s="536">
        <v>43489</v>
      </c>
      <c r="H966" s="536">
        <v>43483</v>
      </c>
      <c r="I966" s="1037">
        <v>139</v>
      </c>
    </row>
    <row r="967" spans="1:9" x14ac:dyDescent="0.3">
      <c r="A967" s="1041">
        <v>465724</v>
      </c>
      <c r="B967" s="534">
        <v>425446</v>
      </c>
      <c r="C967" s="534" t="s">
        <v>475</v>
      </c>
      <c r="D967" s="534" t="s">
        <v>481</v>
      </c>
      <c r="E967" s="60" t="s">
        <v>2220</v>
      </c>
      <c r="F967" s="813">
        <v>769</v>
      </c>
      <c r="G967" s="536">
        <v>43489</v>
      </c>
      <c r="H967" s="536">
        <v>43483</v>
      </c>
      <c r="I967" s="1037">
        <v>769</v>
      </c>
    </row>
    <row r="968" spans="1:9" x14ac:dyDescent="0.3">
      <c r="A968" s="1041">
        <v>465724</v>
      </c>
      <c r="B968" s="534">
        <v>431096</v>
      </c>
      <c r="C968" s="534" t="s">
        <v>503</v>
      </c>
      <c r="D968" s="534" t="s">
        <v>481</v>
      </c>
      <c r="E968" s="323" t="s">
        <v>2222</v>
      </c>
      <c r="F968" s="813">
        <v>51</v>
      </c>
      <c r="G968" s="536">
        <v>43489</v>
      </c>
      <c r="H968" s="536">
        <v>43483</v>
      </c>
      <c r="I968" s="1037">
        <v>51</v>
      </c>
    </row>
    <row r="969" spans="1:9" x14ac:dyDescent="0.3">
      <c r="A969" s="1041">
        <v>454498</v>
      </c>
      <c r="B969" s="534">
        <v>425400</v>
      </c>
      <c r="C969" s="534" t="s">
        <v>475</v>
      </c>
      <c r="D969" s="534" t="s">
        <v>481</v>
      </c>
      <c r="E969" s="88" t="s">
        <v>2230</v>
      </c>
      <c r="F969" s="708">
        <v>118</v>
      </c>
      <c r="G969" s="536">
        <v>43489</v>
      </c>
      <c r="H969" s="536">
        <v>43483</v>
      </c>
      <c r="I969" s="1037">
        <v>118</v>
      </c>
    </row>
    <row r="970" spans="1:9" x14ac:dyDescent="0.3">
      <c r="A970" s="1041">
        <v>454498</v>
      </c>
      <c r="B970" s="534">
        <v>425400</v>
      </c>
      <c r="C970" s="534" t="s">
        <v>475</v>
      </c>
      <c r="D970" s="534" t="s">
        <v>481</v>
      </c>
      <c r="E970" s="88" t="s">
        <v>2232</v>
      </c>
      <c r="F970" s="708">
        <v>443</v>
      </c>
      <c r="G970" s="536">
        <v>43489</v>
      </c>
      <c r="H970" s="536">
        <v>43483</v>
      </c>
      <c r="I970" s="1037">
        <v>443</v>
      </c>
    </row>
    <row r="971" spans="1:9" x14ac:dyDescent="0.3">
      <c r="A971" s="1041">
        <v>454498</v>
      </c>
      <c r="B971" s="534">
        <v>431142</v>
      </c>
      <c r="C971" s="534" t="s">
        <v>503</v>
      </c>
      <c r="D971" s="534" t="s">
        <v>481</v>
      </c>
      <c r="E971" s="361" t="s">
        <v>2234</v>
      </c>
      <c r="F971" s="708">
        <v>62</v>
      </c>
      <c r="G971" s="536">
        <v>43489</v>
      </c>
      <c r="H971" s="536">
        <v>43483</v>
      </c>
      <c r="I971" s="1037">
        <v>62</v>
      </c>
    </row>
    <row r="972" spans="1:9" x14ac:dyDescent="0.3">
      <c r="A972" s="1041">
        <v>454498</v>
      </c>
      <c r="B972" s="534">
        <v>431142</v>
      </c>
      <c r="C972" s="534" t="s">
        <v>503</v>
      </c>
      <c r="D972" s="534" t="s">
        <v>481</v>
      </c>
      <c r="E972" s="361" t="s">
        <v>2238</v>
      </c>
      <c r="F972" s="708">
        <v>144</v>
      </c>
      <c r="G972" s="536">
        <v>43489</v>
      </c>
      <c r="H972" s="536">
        <v>43483</v>
      </c>
      <c r="I972" s="1037">
        <v>144</v>
      </c>
    </row>
    <row r="973" spans="1:9" x14ac:dyDescent="0.3">
      <c r="A973" s="1041">
        <v>454496</v>
      </c>
      <c r="B973" s="534">
        <v>425578</v>
      </c>
      <c r="C973" s="534" t="s">
        <v>475</v>
      </c>
      <c r="D973" s="534" t="s">
        <v>481</v>
      </c>
      <c r="E973" s="88" t="s">
        <v>2247</v>
      </c>
      <c r="F973" s="708">
        <v>114</v>
      </c>
      <c r="G973" s="536">
        <v>43489</v>
      </c>
      <c r="H973" s="536">
        <v>43483</v>
      </c>
      <c r="I973" s="1037">
        <v>117</v>
      </c>
    </row>
    <row r="974" spans="1:9" x14ac:dyDescent="0.3">
      <c r="A974" s="1041">
        <v>454496</v>
      </c>
      <c r="B974" s="534">
        <v>425578</v>
      </c>
      <c r="C974" s="534" t="s">
        <v>475</v>
      </c>
      <c r="D974" s="534" t="s">
        <v>481</v>
      </c>
      <c r="E974" s="88" t="s">
        <v>2248</v>
      </c>
      <c r="F974" s="708">
        <v>72</v>
      </c>
      <c r="G974" s="536">
        <v>43489</v>
      </c>
      <c r="H974" s="536">
        <v>43483</v>
      </c>
      <c r="I974" s="1037">
        <v>75</v>
      </c>
    </row>
    <row r="975" spans="1:9" x14ac:dyDescent="0.3">
      <c r="A975" s="1041">
        <v>454496</v>
      </c>
      <c r="B975" s="534">
        <v>425538</v>
      </c>
      <c r="C975" s="534" t="s">
        <v>475</v>
      </c>
      <c r="D975" s="534" t="s">
        <v>481</v>
      </c>
      <c r="E975" s="88" t="s">
        <v>2251</v>
      </c>
      <c r="F975" s="708">
        <v>178</v>
      </c>
      <c r="G975" s="536">
        <v>43489</v>
      </c>
      <c r="H975" s="536">
        <v>43483</v>
      </c>
      <c r="I975" s="1037">
        <v>184</v>
      </c>
    </row>
    <row r="976" spans="1:9" x14ac:dyDescent="0.3">
      <c r="A976" s="1041">
        <v>454496</v>
      </c>
      <c r="B976" s="534">
        <v>425465</v>
      </c>
      <c r="C976" s="534" t="s">
        <v>475</v>
      </c>
      <c r="D976" s="534" t="s">
        <v>481</v>
      </c>
      <c r="E976" s="88" t="s">
        <v>2258</v>
      </c>
      <c r="F976" s="89">
        <v>158</v>
      </c>
      <c r="G976" s="27">
        <v>43489</v>
      </c>
      <c r="H976" s="536">
        <v>43483</v>
      </c>
      <c r="I976" s="1037">
        <v>161</v>
      </c>
    </row>
    <row r="977" spans="1:9" x14ac:dyDescent="0.3">
      <c r="A977" s="1041">
        <v>454496</v>
      </c>
      <c r="B977" s="534">
        <v>425465</v>
      </c>
      <c r="C977" s="534" t="s">
        <v>475</v>
      </c>
      <c r="D977" s="24" t="s">
        <v>481</v>
      </c>
      <c r="E977" s="88" t="s">
        <v>2259</v>
      </c>
      <c r="F977" s="89">
        <v>438</v>
      </c>
      <c r="G977" s="27">
        <v>43489</v>
      </c>
      <c r="H977" s="536">
        <v>43483</v>
      </c>
      <c r="I977" s="1037">
        <v>450</v>
      </c>
    </row>
    <row r="978" spans="1:9" x14ac:dyDescent="0.3">
      <c r="A978" s="1020">
        <v>454496</v>
      </c>
      <c r="B978" s="537">
        <v>425452</v>
      </c>
      <c r="C978" s="537" t="s">
        <v>475</v>
      </c>
      <c r="D978" s="537" t="s">
        <v>13</v>
      </c>
      <c r="E978" s="10" t="s">
        <v>2034</v>
      </c>
      <c r="F978" s="9">
        <v>959</v>
      </c>
      <c r="G978" s="11">
        <v>43488</v>
      </c>
      <c r="H978" s="539">
        <v>43486</v>
      </c>
      <c r="I978" s="1037">
        <v>996</v>
      </c>
    </row>
    <row r="979" spans="1:9" x14ac:dyDescent="0.3">
      <c r="A979" s="1020">
        <v>454496</v>
      </c>
      <c r="B979" s="537">
        <v>425452</v>
      </c>
      <c r="C979" s="537" t="s">
        <v>475</v>
      </c>
      <c r="D979" s="537" t="s">
        <v>13</v>
      </c>
      <c r="E979" s="10" t="s">
        <v>2035</v>
      </c>
      <c r="F979" s="9">
        <v>777</v>
      </c>
      <c r="G979" s="11">
        <v>43487</v>
      </c>
      <c r="H979" s="539">
        <v>43486</v>
      </c>
      <c r="I979" s="1037">
        <v>807</v>
      </c>
    </row>
    <row r="980" spans="1:9" x14ac:dyDescent="0.3">
      <c r="A980" s="1020">
        <v>454496</v>
      </c>
      <c r="B980" s="537">
        <v>425452</v>
      </c>
      <c r="C980" s="537" t="s">
        <v>475</v>
      </c>
      <c r="D980" s="9" t="s">
        <v>481</v>
      </c>
      <c r="E980" s="10" t="s">
        <v>2030</v>
      </c>
      <c r="F980" s="9">
        <v>245</v>
      </c>
      <c r="G980" s="11">
        <v>43488</v>
      </c>
      <c r="H980" s="539">
        <v>43487</v>
      </c>
      <c r="I980" s="1037">
        <v>256</v>
      </c>
    </row>
    <row r="981" spans="1:9" x14ac:dyDescent="0.3">
      <c r="A981" s="1020">
        <v>454496</v>
      </c>
      <c r="B981" s="537">
        <v>425452</v>
      </c>
      <c r="C981" s="537" t="s">
        <v>475</v>
      </c>
      <c r="D981" s="537" t="s">
        <v>481</v>
      </c>
      <c r="E981" s="10" t="s">
        <v>2032</v>
      </c>
      <c r="F981" s="9">
        <v>82</v>
      </c>
      <c r="G981" s="11">
        <v>43488</v>
      </c>
      <c r="H981" s="539">
        <v>43487</v>
      </c>
      <c r="I981" s="1037">
        <v>84</v>
      </c>
    </row>
    <row r="982" spans="1:9" x14ac:dyDescent="0.3">
      <c r="A982" s="1020">
        <v>432735</v>
      </c>
      <c r="B982" s="537">
        <v>425499</v>
      </c>
      <c r="C982" s="537" t="s">
        <v>475</v>
      </c>
      <c r="D982" s="537" t="s">
        <v>306</v>
      </c>
      <c r="E982" s="15" t="s">
        <v>2148</v>
      </c>
      <c r="F982" s="9">
        <v>40</v>
      </c>
      <c r="G982" s="11">
        <v>43493</v>
      </c>
      <c r="H982" s="539">
        <v>43487</v>
      </c>
      <c r="I982" s="1037">
        <v>40</v>
      </c>
    </row>
    <row r="983" spans="1:9" x14ac:dyDescent="0.3">
      <c r="A983" s="1020">
        <v>432735</v>
      </c>
      <c r="B983" s="537">
        <v>425499</v>
      </c>
      <c r="C983" s="537" t="s">
        <v>475</v>
      </c>
      <c r="D983" s="9" t="s">
        <v>19</v>
      </c>
      <c r="E983" s="15" t="s">
        <v>2149</v>
      </c>
      <c r="F983" s="9">
        <v>49</v>
      </c>
      <c r="G983" s="11">
        <v>43494</v>
      </c>
      <c r="H983" s="539">
        <v>43487</v>
      </c>
      <c r="I983" s="1037">
        <v>49</v>
      </c>
    </row>
    <row r="984" spans="1:9" x14ac:dyDescent="0.3">
      <c r="A984" s="1020">
        <v>474110</v>
      </c>
      <c r="B984" s="537">
        <v>425428</v>
      </c>
      <c r="C984" s="537" t="s">
        <v>475</v>
      </c>
      <c r="D984" s="537" t="s">
        <v>11</v>
      </c>
      <c r="E984" s="15" t="s">
        <v>2157</v>
      </c>
      <c r="F984" s="9">
        <v>181</v>
      </c>
      <c r="G984" s="11">
        <v>43493</v>
      </c>
      <c r="H984" s="539">
        <v>43487</v>
      </c>
      <c r="I984" s="1037">
        <v>190</v>
      </c>
    </row>
    <row r="985" spans="1:9" x14ac:dyDescent="0.3">
      <c r="A985" s="1020">
        <v>474110</v>
      </c>
      <c r="B985" s="537">
        <v>425451</v>
      </c>
      <c r="C985" s="537" t="s">
        <v>475</v>
      </c>
      <c r="D985" s="537" t="s">
        <v>11</v>
      </c>
      <c r="E985" s="15" t="s">
        <v>2173</v>
      </c>
      <c r="F985" s="9">
        <v>196</v>
      </c>
      <c r="G985" s="11">
        <v>43493</v>
      </c>
      <c r="H985" s="539">
        <v>43487</v>
      </c>
      <c r="I985" s="1037">
        <v>199</v>
      </c>
    </row>
    <row r="986" spans="1:9" x14ac:dyDescent="0.3">
      <c r="A986" s="1048">
        <v>465724</v>
      </c>
      <c r="B986" s="537">
        <v>431096</v>
      </c>
      <c r="C986" s="537" t="s">
        <v>503</v>
      </c>
      <c r="D986" s="9" t="s">
        <v>19</v>
      </c>
      <c r="E986" s="10" t="s">
        <v>2221</v>
      </c>
      <c r="F986" s="62">
        <v>12</v>
      </c>
      <c r="G986" s="11">
        <v>43494</v>
      </c>
      <c r="H986" s="1049">
        <v>43487</v>
      </c>
      <c r="I986" s="1050">
        <v>12</v>
      </c>
    </row>
    <row r="987" spans="1:9" x14ac:dyDescent="0.3">
      <c r="A987" s="1041">
        <v>454498</v>
      </c>
      <c r="B987" s="534">
        <v>425400</v>
      </c>
      <c r="C987" s="534" t="s">
        <v>475</v>
      </c>
      <c r="D987" s="534" t="s">
        <v>19</v>
      </c>
      <c r="E987" s="88" t="s">
        <v>2224</v>
      </c>
      <c r="F987" s="89">
        <v>40</v>
      </c>
      <c r="G987" s="27">
        <v>43494</v>
      </c>
      <c r="H987" s="1032">
        <v>43487</v>
      </c>
      <c r="I987" s="1050">
        <v>40</v>
      </c>
    </row>
    <row r="988" spans="1:9" x14ac:dyDescent="0.3">
      <c r="A988" s="1041">
        <v>454498</v>
      </c>
      <c r="B988" s="534">
        <v>425400</v>
      </c>
      <c r="C988" s="534" t="s">
        <v>475</v>
      </c>
      <c r="D988" s="534" t="s">
        <v>306</v>
      </c>
      <c r="E988" s="88" t="s">
        <v>2225</v>
      </c>
      <c r="F988" s="89">
        <v>150</v>
      </c>
      <c r="G988" s="27">
        <v>43493</v>
      </c>
      <c r="H988" s="1032">
        <v>43487</v>
      </c>
      <c r="I988" s="1050">
        <v>150</v>
      </c>
    </row>
    <row r="989" spans="1:9" x14ac:dyDescent="0.3">
      <c r="A989" s="1041">
        <v>454498</v>
      </c>
      <c r="B989" s="534">
        <v>425400</v>
      </c>
      <c r="C989" s="534" t="s">
        <v>475</v>
      </c>
      <c r="D989" s="534" t="s">
        <v>19</v>
      </c>
      <c r="E989" s="88" t="s">
        <v>2227</v>
      </c>
      <c r="F989" s="89">
        <v>48</v>
      </c>
      <c r="G989" s="27">
        <v>43493</v>
      </c>
      <c r="H989" s="1032">
        <v>43487</v>
      </c>
      <c r="I989" s="1050">
        <v>48</v>
      </c>
    </row>
    <row r="990" spans="1:9" x14ac:dyDescent="0.3">
      <c r="A990" s="1041">
        <v>454498</v>
      </c>
      <c r="B990" s="534">
        <v>425400</v>
      </c>
      <c r="C990" s="534" t="s">
        <v>475</v>
      </c>
      <c r="D990" s="534" t="s">
        <v>13</v>
      </c>
      <c r="E990" s="88" t="s">
        <v>2228</v>
      </c>
      <c r="F990" s="89">
        <v>1368</v>
      </c>
      <c r="G990" s="27">
        <v>43496</v>
      </c>
      <c r="H990" s="1032">
        <v>43487</v>
      </c>
      <c r="I990" s="1050">
        <v>1368</v>
      </c>
    </row>
    <row r="991" spans="1:9" x14ac:dyDescent="0.3">
      <c r="A991" s="1048">
        <v>454496</v>
      </c>
      <c r="B991" s="537">
        <v>425578</v>
      </c>
      <c r="C991" s="537" t="s">
        <v>475</v>
      </c>
      <c r="D991" s="537" t="s">
        <v>19</v>
      </c>
      <c r="E991" s="86" t="s">
        <v>2240</v>
      </c>
      <c r="F991" s="23">
        <v>21</v>
      </c>
      <c r="G991" s="11">
        <v>43494</v>
      </c>
      <c r="H991" s="1049">
        <v>43487</v>
      </c>
      <c r="I991" s="1050">
        <v>21</v>
      </c>
    </row>
    <row r="992" spans="1:9" x14ac:dyDescent="0.3">
      <c r="A992" s="1048">
        <v>454496</v>
      </c>
      <c r="B992" s="537">
        <v>425578</v>
      </c>
      <c r="C992" s="537" t="s">
        <v>475</v>
      </c>
      <c r="D992" s="537" t="s">
        <v>306</v>
      </c>
      <c r="E992" s="86" t="s">
        <v>2241</v>
      </c>
      <c r="F992" s="23">
        <v>16</v>
      </c>
      <c r="G992" s="11">
        <v>43493</v>
      </c>
      <c r="H992" s="1049">
        <v>43487</v>
      </c>
      <c r="I992" s="1050">
        <v>16</v>
      </c>
    </row>
    <row r="993" spans="1:9" x14ac:dyDescent="0.3">
      <c r="A993" s="1048">
        <v>454496</v>
      </c>
      <c r="B993" s="537">
        <v>425538</v>
      </c>
      <c r="C993" s="537" t="s">
        <v>475</v>
      </c>
      <c r="D993" s="537" t="s">
        <v>19</v>
      </c>
      <c r="E993" s="86" t="s">
        <v>2249</v>
      </c>
      <c r="F993" s="23">
        <v>97</v>
      </c>
      <c r="G993" s="11">
        <v>43494</v>
      </c>
      <c r="H993" s="1049">
        <v>43487</v>
      </c>
      <c r="I993" s="1050">
        <v>97</v>
      </c>
    </row>
    <row r="994" spans="1:9" x14ac:dyDescent="0.3">
      <c r="A994" s="1048">
        <v>454496</v>
      </c>
      <c r="B994" s="537">
        <v>425465</v>
      </c>
      <c r="C994" s="537" t="s">
        <v>475</v>
      </c>
      <c r="D994" s="9" t="s">
        <v>19</v>
      </c>
      <c r="E994" s="15" t="s">
        <v>2260</v>
      </c>
      <c r="F994" s="23">
        <v>17</v>
      </c>
      <c r="G994" s="11">
        <v>43494</v>
      </c>
      <c r="H994" s="1049">
        <v>43487</v>
      </c>
      <c r="I994" s="1050">
        <v>17</v>
      </c>
    </row>
    <row r="995" spans="1:9" x14ac:dyDescent="0.3">
      <c r="A995" s="1020">
        <v>454496</v>
      </c>
      <c r="B995" s="537">
        <v>425452</v>
      </c>
      <c r="C995" s="537" t="s">
        <v>475</v>
      </c>
      <c r="D995" s="537" t="s">
        <v>13</v>
      </c>
      <c r="E995" s="10" t="s">
        <v>2031</v>
      </c>
      <c r="F995" s="9">
        <v>943</v>
      </c>
      <c r="G995" s="11">
        <v>43490</v>
      </c>
      <c r="H995" s="1049">
        <v>43488</v>
      </c>
      <c r="I995" s="1050">
        <v>980</v>
      </c>
    </row>
    <row r="996" spans="1:9" x14ac:dyDescent="0.3">
      <c r="A996" s="1020">
        <v>454496</v>
      </c>
      <c r="B996" s="537">
        <v>425452</v>
      </c>
      <c r="C996" s="537" t="s">
        <v>475</v>
      </c>
      <c r="D996" s="537" t="s">
        <v>13</v>
      </c>
      <c r="E996" s="10" t="s">
        <v>2033</v>
      </c>
      <c r="F996" s="9">
        <v>1261</v>
      </c>
      <c r="G996" s="11">
        <v>43490</v>
      </c>
      <c r="H996" s="1049">
        <v>43488</v>
      </c>
      <c r="I996" s="1050">
        <v>1311</v>
      </c>
    </row>
    <row r="997" spans="1:9" x14ac:dyDescent="0.3">
      <c r="A997" s="1020">
        <v>454496</v>
      </c>
      <c r="B997" s="815">
        <v>431141</v>
      </c>
      <c r="C997" s="815" t="s">
        <v>503</v>
      </c>
      <c r="D997" s="537" t="s">
        <v>13</v>
      </c>
      <c r="E997" s="86" t="s">
        <v>2040</v>
      </c>
      <c r="F997" s="9">
        <v>74</v>
      </c>
      <c r="G997" s="11">
        <v>43454</v>
      </c>
      <c r="H997" s="1049">
        <v>43488</v>
      </c>
      <c r="I997" s="1050">
        <v>77</v>
      </c>
    </row>
    <row r="998" spans="1:9" x14ac:dyDescent="0.3">
      <c r="A998" s="1020">
        <v>454498</v>
      </c>
      <c r="B998" s="1051">
        <v>425450</v>
      </c>
      <c r="C998" s="815" t="s">
        <v>475</v>
      </c>
      <c r="D998" s="537" t="s">
        <v>19</v>
      </c>
      <c r="E998" s="86" t="s">
        <v>2049</v>
      </c>
      <c r="F998" s="23">
        <v>1635</v>
      </c>
      <c r="G998" s="11">
        <v>43443</v>
      </c>
      <c r="H998" s="1049">
        <v>43488</v>
      </c>
      <c r="I998" s="1050">
        <v>1635</v>
      </c>
    </row>
    <row r="999" spans="1:9" x14ac:dyDescent="0.3">
      <c r="A999" s="1020">
        <v>454498</v>
      </c>
      <c r="B999" s="1051">
        <v>425450</v>
      </c>
      <c r="C999" s="815" t="s">
        <v>475</v>
      </c>
      <c r="D999" s="9" t="s">
        <v>306</v>
      </c>
      <c r="E999" s="86" t="s">
        <v>2062</v>
      </c>
      <c r="F999" s="9">
        <v>512</v>
      </c>
      <c r="G999" s="11">
        <v>43423</v>
      </c>
      <c r="H999" s="1049">
        <v>43488</v>
      </c>
      <c r="I999" s="1050">
        <v>512</v>
      </c>
    </row>
    <row r="1000" spans="1:9" ht="15" thickBot="1" x14ac:dyDescent="0.35">
      <c r="A1000" s="1020">
        <v>454498</v>
      </c>
      <c r="B1000" s="1051">
        <v>425450</v>
      </c>
      <c r="C1000" s="815" t="s">
        <v>475</v>
      </c>
      <c r="D1000" s="9" t="s">
        <v>19</v>
      </c>
      <c r="E1000" s="86" t="s">
        <v>2063</v>
      </c>
      <c r="F1000" s="9">
        <v>649</v>
      </c>
      <c r="G1000" s="11">
        <v>43424</v>
      </c>
      <c r="H1000" s="1049">
        <v>43488</v>
      </c>
      <c r="I1000" s="1050">
        <v>649</v>
      </c>
    </row>
    <row r="1001" spans="1:9" x14ac:dyDescent="0.3">
      <c r="A1001" s="1052">
        <v>454498</v>
      </c>
      <c r="B1001" s="1053">
        <v>425450</v>
      </c>
      <c r="C1001" s="1054" t="s">
        <v>475</v>
      </c>
      <c r="D1001" s="696" t="s">
        <v>306</v>
      </c>
      <c r="E1001" s="1055" t="s">
        <v>2064</v>
      </c>
      <c r="F1001" s="1054">
        <v>180</v>
      </c>
      <c r="G1001" s="1056">
        <v>43486</v>
      </c>
      <c r="H1001" s="1056">
        <v>43488</v>
      </c>
      <c r="I1001" s="1057">
        <v>180</v>
      </c>
    </row>
    <row r="1002" spans="1:9" x14ac:dyDescent="0.3">
      <c r="A1002" s="1020">
        <v>454498</v>
      </c>
      <c r="B1002" s="1051">
        <v>425450</v>
      </c>
      <c r="C1002" s="815" t="s">
        <v>475</v>
      </c>
      <c r="D1002" s="537" t="s">
        <v>19</v>
      </c>
      <c r="E1002" s="1058" t="s">
        <v>2065</v>
      </c>
      <c r="F1002" s="815">
        <v>98</v>
      </c>
      <c r="G1002" s="539">
        <v>43487</v>
      </c>
      <c r="H1002" s="539">
        <v>43488</v>
      </c>
      <c r="I1002" s="1037">
        <v>98</v>
      </c>
    </row>
    <row r="1003" spans="1:9" x14ac:dyDescent="0.3">
      <c r="A1003" s="1020">
        <v>454498</v>
      </c>
      <c r="B1003" s="1051">
        <v>425450</v>
      </c>
      <c r="C1003" s="815" t="s">
        <v>475</v>
      </c>
      <c r="D1003" s="537" t="s">
        <v>19</v>
      </c>
      <c r="E1003" s="1058" t="s">
        <v>2074</v>
      </c>
      <c r="F1003" s="537">
        <v>250</v>
      </c>
      <c r="G1003" s="539">
        <v>43480</v>
      </c>
      <c r="H1003" s="539">
        <v>43488</v>
      </c>
      <c r="I1003" s="1037">
        <v>250</v>
      </c>
    </row>
    <row r="1004" spans="1:9" x14ac:dyDescent="0.3">
      <c r="A1004" s="1020">
        <v>454498</v>
      </c>
      <c r="B1004" s="1051">
        <v>425450</v>
      </c>
      <c r="C1004" s="815" t="s">
        <v>475</v>
      </c>
      <c r="D1004" s="537" t="s">
        <v>19</v>
      </c>
      <c r="E1004" s="900" t="s">
        <v>2075</v>
      </c>
      <c r="F1004" s="537">
        <v>30</v>
      </c>
      <c r="G1004" s="539">
        <v>43486</v>
      </c>
      <c r="H1004" s="539">
        <v>43488</v>
      </c>
      <c r="I1004" s="1037">
        <v>30</v>
      </c>
    </row>
    <row r="1005" spans="1:9" x14ac:dyDescent="0.3">
      <c r="A1005" s="1020">
        <v>454498</v>
      </c>
      <c r="B1005" s="815">
        <v>431106</v>
      </c>
      <c r="C1005" s="815" t="s">
        <v>503</v>
      </c>
      <c r="D1005" s="537" t="s">
        <v>19</v>
      </c>
      <c r="E1005" s="889" t="s">
        <v>2092</v>
      </c>
      <c r="F1005" s="1059">
        <v>218</v>
      </c>
      <c r="G1005" s="539">
        <v>43424</v>
      </c>
      <c r="H1005" s="539">
        <v>43488</v>
      </c>
      <c r="I1005" s="1037">
        <v>218</v>
      </c>
    </row>
    <row r="1006" spans="1:9" x14ac:dyDescent="0.3">
      <c r="A1006" s="1020">
        <v>465724</v>
      </c>
      <c r="B1006" s="1051">
        <v>425394</v>
      </c>
      <c r="C1006" s="815" t="s">
        <v>475</v>
      </c>
      <c r="D1006" s="537" t="s">
        <v>306</v>
      </c>
      <c r="E1006" s="900" t="s">
        <v>2126</v>
      </c>
      <c r="F1006" s="815">
        <v>319</v>
      </c>
      <c r="G1006" s="539">
        <v>43486</v>
      </c>
      <c r="H1006" s="539">
        <v>43488</v>
      </c>
      <c r="I1006" s="1037">
        <v>319</v>
      </c>
    </row>
    <row r="1007" spans="1:9" x14ac:dyDescent="0.3">
      <c r="A1007" s="1020">
        <v>465724</v>
      </c>
      <c r="B1007" s="1051">
        <v>425394</v>
      </c>
      <c r="C1007" s="815" t="s">
        <v>475</v>
      </c>
      <c r="D1007" s="537" t="s">
        <v>19</v>
      </c>
      <c r="E1007" s="86" t="s">
        <v>2127</v>
      </c>
      <c r="F1007" s="62">
        <v>81</v>
      </c>
      <c r="G1007" s="11">
        <v>43487</v>
      </c>
      <c r="H1007" s="539">
        <v>43488</v>
      </c>
      <c r="I1007" s="1037">
        <v>81</v>
      </c>
    </row>
    <row r="1008" spans="1:9" x14ac:dyDescent="0.3">
      <c r="A1008" s="1020">
        <v>465724</v>
      </c>
      <c r="B1008" s="1051">
        <v>425394</v>
      </c>
      <c r="C1008" s="815" t="s">
        <v>475</v>
      </c>
      <c r="D1008" s="537" t="s">
        <v>19</v>
      </c>
      <c r="E1008" s="900" t="s">
        <v>2133</v>
      </c>
      <c r="F1008" s="815">
        <v>27</v>
      </c>
      <c r="G1008" s="539">
        <v>43486</v>
      </c>
      <c r="H1008" s="539">
        <v>43488</v>
      </c>
      <c r="I1008" s="1037">
        <v>27</v>
      </c>
    </row>
    <row r="1009" spans="1:9" x14ac:dyDescent="0.3">
      <c r="A1009" s="1020">
        <v>465724</v>
      </c>
      <c r="B1009" s="1051">
        <v>425394</v>
      </c>
      <c r="C1009" s="815" t="s">
        <v>475</v>
      </c>
      <c r="D1009" s="9" t="s">
        <v>19</v>
      </c>
      <c r="E1009" s="900" t="s">
        <v>2134</v>
      </c>
      <c r="F1009" s="815">
        <v>48</v>
      </c>
      <c r="G1009" s="539">
        <v>43486</v>
      </c>
      <c r="H1009" s="539">
        <v>43488</v>
      </c>
      <c r="I1009" s="1037">
        <v>48</v>
      </c>
    </row>
    <row r="1010" spans="1:9" x14ac:dyDescent="0.3">
      <c r="A1010" s="1020">
        <v>474110</v>
      </c>
      <c r="B1010" s="537">
        <v>425428</v>
      </c>
      <c r="C1010" s="537" t="s">
        <v>475</v>
      </c>
      <c r="D1010" s="537" t="s">
        <v>13</v>
      </c>
      <c r="E1010" s="814" t="s">
        <v>2162</v>
      </c>
      <c r="F1010" s="1059">
        <v>228</v>
      </c>
      <c r="G1010" s="539">
        <v>43492</v>
      </c>
      <c r="H1010" s="539">
        <v>43488</v>
      </c>
      <c r="I1010" s="1037">
        <v>239</v>
      </c>
    </row>
    <row r="1011" spans="1:9" x14ac:dyDescent="0.3">
      <c r="A1011" s="1020">
        <v>474110</v>
      </c>
      <c r="B1011" s="537">
        <v>425428</v>
      </c>
      <c r="C1011" s="537" t="s">
        <v>475</v>
      </c>
      <c r="D1011" s="537" t="s">
        <v>13</v>
      </c>
      <c r="E1011" s="814" t="s">
        <v>2163</v>
      </c>
      <c r="F1011" s="1059">
        <v>183</v>
      </c>
      <c r="G1011" s="539">
        <v>43492</v>
      </c>
      <c r="H1011" s="539">
        <v>43488</v>
      </c>
      <c r="I1011" s="1037">
        <v>192</v>
      </c>
    </row>
    <row r="1012" spans="1:9" x14ac:dyDescent="0.3">
      <c r="A1012" s="1020">
        <v>474110</v>
      </c>
      <c r="B1012" s="537">
        <v>425451</v>
      </c>
      <c r="C1012" s="537" t="s">
        <v>475</v>
      </c>
      <c r="D1012" s="537" t="s">
        <v>13</v>
      </c>
      <c r="E1012" s="541" t="s">
        <v>2175</v>
      </c>
      <c r="F1012" s="1059">
        <v>452</v>
      </c>
      <c r="G1012" s="539">
        <v>43492</v>
      </c>
      <c r="H1012" s="539">
        <v>43488</v>
      </c>
      <c r="I1012" s="1037">
        <v>452</v>
      </c>
    </row>
    <row r="1013" spans="1:9" x14ac:dyDescent="0.3">
      <c r="A1013" s="1020">
        <v>474110</v>
      </c>
      <c r="B1013" s="537">
        <v>425451</v>
      </c>
      <c r="C1013" s="537" t="s">
        <v>475</v>
      </c>
      <c r="D1013" s="537" t="s">
        <v>13</v>
      </c>
      <c r="E1013" s="541" t="s">
        <v>2176</v>
      </c>
      <c r="F1013" s="1059">
        <v>336</v>
      </c>
      <c r="G1013" s="539">
        <v>43492</v>
      </c>
      <c r="H1013" s="539">
        <v>43488</v>
      </c>
      <c r="I1013" s="1037">
        <v>336</v>
      </c>
    </row>
    <row r="1014" spans="1:9" x14ac:dyDescent="0.3">
      <c r="A1014" s="1020">
        <v>474110</v>
      </c>
      <c r="B1014" s="537">
        <v>425451</v>
      </c>
      <c r="C1014" s="537" t="s">
        <v>475</v>
      </c>
      <c r="D1014" s="537" t="s">
        <v>13</v>
      </c>
      <c r="E1014" s="814" t="s">
        <v>2180</v>
      </c>
      <c r="F1014" s="1059">
        <v>874</v>
      </c>
      <c r="G1014" s="539">
        <v>43492</v>
      </c>
      <c r="H1014" s="539">
        <v>43488</v>
      </c>
      <c r="I1014" s="1037">
        <v>885</v>
      </c>
    </row>
    <row r="1015" spans="1:9" x14ac:dyDescent="0.3">
      <c r="A1015" s="1020">
        <v>474110</v>
      </c>
      <c r="B1015" s="537">
        <v>425451</v>
      </c>
      <c r="C1015" s="537" t="s">
        <v>475</v>
      </c>
      <c r="D1015" s="537" t="s">
        <v>13</v>
      </c>
      <c r="E1015" s="814" t="s">
        <v>2181</v>
      </c>
      <c r="F1015" s="1059">
        <v>615</v>
      </c>
      <c r="G1015" s="539">
        <v>43492</v>
      </c>
      <c r="H1015" s="539">
        <v>43488</v>
      </c>
      <c r="I1015" s="1037">
        <v>626</v>
      </c>
    </row>
    <row r="1016" spans="1:9" x14ac:dyDescent="0.3">
      <c r="A1016" s="1020">
        <v>474110</v>
      </c>
      <c r="B1016" s="537">
        <v>431089</v>
      </c>
      <c r="C1016" s="537" t="s">
        <v>503</v>
      </c>
      <c r="D1016" s="537" t="s">
        <v>13</v>
      </c>
      <c r="E1016" s="814" t="s">
        <v>2186</v>
      </c>
      <c r="F1016" s="537">
        <v>184</v>
      </c>
      <c r="G1016" s="539">
        <v>43492</v>
      </c>
      <c r="H1016" s="539">
        <v>43488</v>
      </c>
      <c r="I1016" s="1037">
        <v>189</v>
      </c>
    </row>
    <row r="1017" spans="1:9" x14ac:dyDescent="0.3">
      <c r="A1017" s="1020">
        <v>474110</v>
      </c>
      <c r="B1017" s="537">
        <v>431089</v>
      </c>
      <c r="C1017" s="537" t="s">
        <v>503</v>
      </c>
      <c r="D1017" s="537" t="s">
        <v>13</v>
      </c>
      <c r="E1017" s="814" t="s">
        <v>2187</v>
      </c>
      <c r="F1017" s="537">
        <v>301</v>
      </c>
      <c r="G1017" s="539">
        <v>43492</v>
      </c>
      <c r="H1017" s="539">
        <v>43488</v>
      </c>
      <c r="I1017" s="1037">
        <v>309</v>
      </c>
    </row>
    <row r="1018" spans="1:9" x14ac:dyDescent="0.3">
      <c r="A1018" s="1048">
        <v>354192</v>
      </c>
      <c r="B1018" s="537" t="s">
        <v>2261</v>
      </c>
      <c r="C1018" s="537" t="s">
        <v>503</v>
      </c>
      <c r="D1018" s="9" t="s">
        <v>13</v>
      </c>
      <c r="E1018" s="541" t="s">
        <v>2263</v>
      </c>
      <c r="F1018" s="537">
        <v>92</v>
      </c>
      <c r="G1018" s="539">
        <v>43488</v>
      </c>
      <c r="H1018" s="539">
        <v>43489</v>
      </c>
      <c r="I1018" s="1037">
        <v>98</v>
      </c>
    </row>
    <row r="1019" spans="1:9" x14ac:dyDescent="0.3">
      <c r="A1019" s="1048">
        <v>354192</v>
      </c>
      <c r="B1019" s="537" t="s">
        <v>2261</v>
      </c>
      <c r="C1019" s="537" t="s">
        <v>503</v>
      </c>
      <c r="D1019" s="537" t="s">
        <v>13</v>
      </c>
      <c r="E1019" s="541" t="s">
        <v>2264</v>
      </c>
      <c r="F1019" s="537">
        <v>135</v>
      </c>
      <c r="G1019" s="539">
        <v>43487</v>
      </c>
      <c r="H1019" s="539">
        <v>43489</v>
      </c>
      <c r="I1019" s="1037">
        <v>145</v>
      </c>
    </row>
    <row r="1020" spans="1:9" x14ac:dyDescent="0.3">
      <c r="A1020" s="1048">
        <v>354192</v>
      </c>
      <c r="B1020" s="537" t="s">
        <v>2261</v>
      </c>
      <c r="C1020" s="537" t="s">
        <v>503</v>
      </c>
      <c r="D1020" s="537" t="s">
        <v>13</v>
      </c>
      <c r="E1020" s="541" t="s">
        <v>2267</v>
      </c>
      <c r="F1020" s="537">
        <v>313</v>
      </c>
      <c r="G1020" s="539">
        <v>43460</v>
      </c>
      <c r="H1020" s="539">
        <v>43489</v>
      </c>
      <c r="I1020" s="1037">
        <v>335</v>
      </c>
    </row>
    <row r="1021" spans="1:9" x14ac:dyDescent="0.3">
      <c r="A1021" s="1048">
        <v>354192</v>
      </c>
      <c r="B1021" s="537" t="s">
        <v>2261</v>
      </c>
      <c r="C1021" s="537" t="s">
        <v>503</v>
      </c>
      <c r="D1021" s="537" t="s">
        <v>13</v>
      </c>
      <c r="E1021" s="541" t="s">
        <v>2268</v>
      </c>
      <c r="F1021" s="537">
        <v>460</v>
      </c>
      <c r="G1021" s="539">
        <v>43459</v>
      </c>
      <c r="H1021" s="539">
        <v>43489</v>
      </c>
      <c r="I1021" s="1037">
        <v>492</v>
      </c>
    </row>
    <row r="1022" spans="1:9" x14ac:dyDescent="0.3">
      <c r="A1022" s="1048">
        <v>354192</v>
      </c>
      <c r="B1022" s="537" t="s">
        <v>2261</v>
      </c>
      <c r="C1022" s="537" t="s">
        <v>503</v>
      </c>
      <c r="D1022" s="537" t="s">
        <v>481</v>
      </c>
      <c r="E1022" s="541" t="s">
        <v>2270</v>
      </c>
      <c r="F1022" s="815">
        <v>186</v>
      </c>
      <c r="G1022" s="539">
        <v>43460</v>
      </c>
      <c r="H1022" s="539">
        <v>43489</v>
      </c>
      <c r="I1022" s="1037">
        <v>198</v>
      </c>
    </row>
    <row r="1023" spans="1:9" x14ac:dyDescent="0.3">
      <c r="A1023" s="1048">
        <v>354192</v>
      </c>
      <c r="B1023" s="537" t="s">
        <v>2261</v>
      </c>
      <c r="C1023" s="537" t="s">
        <v>503</v>
      </c>
      <c r="D1023" s="537" t="s">
        <v>481</v>
      </c>
      <c r="E1023" s="541" t="s">
        <v>2271</v>
      </c>
      <c r="F1023" s="815">
        <v>50</v>
      </c>
      <c r="G1023" s="539">
        <v>43460</v>
      </c>
      <c r="H1023" s="539">
        <v>43489</v>
      </c>
      <c r="I1023" s="1037">
        <v>53</v>
      </c>
    </row>
    <row r="1024" spans="1:9" x14ac:dyDescent="0.3">
      <c r="A1024" s="1048">
        <v>354192</v>
      </c>
      <c r="B1024" s="537" t="s">
        <v>2272</v>
      </c>
      <c r="C1024" s="537" t="s">
        <v>475</v>
      </c>
      <c r="D1024" s="537" t="s">
        <v>481</v>
      </c>
      <c r="E1024" s="814" t="s">
        <v>2274</v>
      </c>
      <c r="F1024" s="815">
        <v>113</v>
      </c>
      <c r="G1024" s="539">
        <v>43460</v>
      </c>
      <c r="H1024" s="539">
        <v>43489</v>
      </c>
      <c r="I1024" s="1037">
        <v>127</v>
      </c>
    </row>
    <row r="1025" spans="1:9" x14ac:dyDescent="0.3">
      <c r="A1025" s="1020">
        <v>454496</v>
      </c>
      <c r="B1025" s="815">
        <v>425419</v>
      </c>
      <c r="C1025" s="815" t="s">
        <v>475</v>
      </c>
      <c r="D1025" s="537" t="s">
        <v>13</v>
      </c>
      <c r="E1025" s="900" t="s">
        <v>2004</v>
      </c>
      <c r="F1025" s="1034">
        <v>1825</v>
      </c>
      <c r="G1025" s="539">
        <v>43496</v>
      </c>
      <c r="H1025" s="539">
        <v>43490</v>
      </c>
      <c r="I1025" s="1037">
        <v>1825</v>
      </c>
    </row>
    <row r="1026" spans="1:9" x14ac:dyDescent="0.3">
      <c r="A1026" s="1020">
        <v>454496</v>
      </c>
      <c r="B1026" s="815">
        <v>425419</v>
      </c>
      <c r="C1026" s="815" t="s">
        <v>475</v>
      </c>
      <c r="D1026" s="537" t="s">
        <v>13</v>
      </c>
      <c r="E1026" s="900" t="s">
        <v>2005</v>
      </c>
      <c r="F1026" s="1034">
        <v>1656</v>
      </c>
      <c r="G1026" s="539">
        <v>43496</v>
      </c>
      <c r="H1026" s="539">
        <v>43490</v>
      </c>
      <c r="I1026" s="1037">
        <v>1656</v>
      </c>
    </row>
    <row r="1027" spans="1:9" x14ac:dyDescent="0.3">
      <c r="A1027" s="1020">
        <v>454496</v>
      </c>
      <c r="B1027" s="815">
        <v>431076</v>
      </c>
      <c r="C1027" s="815" t="s">
        <v>503</v>
      </c>
      <c r="D1027" s="537" t="s">
        <v>13</v>
      </c>
      <c r="E1027" s="889" t="s">
        <v>2022</v>
      </c>
      <c r="F1027" s="1034">
        <v>270</v>
      </c>
      <c r="G1027" s="539">
        <v>43496</v>
      </c>
      <c r="H1027" s="539">
        <v>43490</v>
      </c>
      <c r="I1027" s="1037">
        <v>270</v>
      </c>
    </row>
    <row r="1028" spans="1:9" x14ac:dyDescent="0.3">
      <c r="A1028" s="1020">
        <v>454498</v>
      </c>
      <c r="B1028" s="815">
        <v>425450</v>
      </c>
      <c r="C1028" s="815" t="s">
        <v>475</v>
      </c>
      <c r="D1028" s="537" t="s">
        <v>13</v>
      </c>
      <c r="E1028" s="86" t="s">
        <v>2059</v>
      </c>
      <c r="F1028" s="363">
        <v>1043</v>
      </c>
      <c r="G1028" s="11">
        <v>43496</v>
      </c>
      <c r="H1028" s="539">
        <v>43490</v>
      </c>
      <c r="I1028" s="1037">
        <v>1023</v>
      </c>
    </row>
    <row r="1029" spans="1:9" x14ac:dyDescent="0.3">
      <c r="A1029" s="1020">
        <v>454498</v>
      </c>
      <c r="B1029" s="815">
        <v>425450</v>
      </c>
      <c r="C1029" s="815" t="s">
        <v>475</v>
      </c>
      <c r="D1029" s="9" t="s">
        <v>13</v>
      </c>
      <c r="E1029" s="86" t="s">
        <v>2060</v>
      </c>
      <c r="F1029" s="363">
        <v>816</v>
      </c>
      <c r="G1029" s="11">
        <v>43496</v>
      </c>
      <c r="H1029" s="539">
        <v>43490</v>
      </c>
      <c r="I1029" s="1037">
        <v>804</v>
      </c>
    </row>
    <row r="1030" spans="1:9" x14ac:dyDescent="0.3">
      <c r="A1030" s="1020">
        <v>454498</v>
      </c>
      <c r="B1030" s="815">
        <v>431106</v>
      </c>
      <c r="C1030" s="815" t="s">
        <v>503</v>
      </c>
      <c r="D1030" s="537" t="s">
        <v>13</v>
      </c>
      <c r="E1030" s="307" t="s">
        <v>2086</v>
      </c>
      <c r="F1030" s="322">
        <v>185</v>
      </c>
      <c r="G1030" s="11">
        <v>43496</v>
      </c>
      <c r="H1030" s="539">
        <v>43490</v>
      </c>
      <c r="I1030" s="1037">
        <v>183</v>
      </c>
    </row>
    <row r="1031" spans="1:9" x14ac:dyDescent="0.3">
      <c r="A1031" s="1020">
        <v>454498</v>
      </c>
      <c r="B1031" s="815">
        <v>431106</v>
      </c>
      <c r="C1031" s="815" t="s">
        <v>503</v>
      </c>
      <c r="D1031" s="537" t="s">
        <v>13</v>
      </c>
      <c r="E1031" s="307" t="s">
        <v>2089</v>
      </c>
      <c r="F1031" s="322">
        <v>734</v>
      </c>
      <c r="G1031" s="11">
        <v>43496</v>
      </c>
      <c r="H1031" s="539">
        <v>43490</v>
      </c>
      <c r="I1031" s="1037">
        <v>730</v>
      </c>
    </row>
    <row r="1032" spans="1:9" x14ac:dyDescent="0.3">
      <c r="A1032" s="1020">
        <v>465695</v>
      </c>
      <c r="B1032" s="815">
        <v>425410</v>
      </c>
      <c r="C1032" s="815" t="s">
        <v>475</v>
      </c>
      <c r="D1032" s="9" t="s">
        <v>13</v>
      </c>
      <c r="E1032" s="10" t="s">
        <v>2108</v>
      </c>
      <c r="F1032" s="322">
        <v>922</v>
      </c>
      <c r="G1032" s="11">
        <v>43496</v>
      </c>
      <c r="H1032" s="539">
        <v>43490</v>
      </c>
      <c r="I1032" s="1037">
        <v>925</v>
      </c>
    </row>
    <row r="1033" spans="1:9" x14ac:dyDescent="0.3">
      <c r="A1033" s="1020">
        <v>465695</v>
      </c>
      <c r="B1033" s="815">
        <v>431080</v>
      </c>
      <c r="C1033" s="815" t="s">
        <v>503</v>
      </c>
      <c r="D1033" s="537" t="s">
        <v>13</v>
      </c>
      <c r="E1033" s="307" t="s">
        <v>2110</v>
      </c>
      <c r="F1033" s="322">
        <v>134</v>
      </c>
      <c r="G1033" s="11">
        <v>43496</v>
      </c>
      <c r="H1033" s="539">
        <v>43490</v>
      </c>
      <c r="I1033" s="1037">
        <v>134</v>
      </c>
    </row>
    <row r="1034" spans="1:9" x14ac:dyDescent="0.3">
      <c r="A1034" s="1020">
        <v>465695</v>
      </c>
      <c r="B1034" s="815">
        <v>431080</v>
      </c>
      <c r="C1034" s="815" t="s">
        <v>503</v>
      </c>
      <c r="D1034" s="537" t="s">
        <v>13</v>
      </c>
      <c r="E1034" s="307" t="s">
        <v>2111</v>
      </c>
      <c r="F1034" s="62">
        <v>9</v>
      </c>
      <c r="G1034" s="11">
        <v>43496</v>
      </c>
      <c r="H1034" s="539">
        <v>43490</v>
      </c>
      <c r="I1034" s="1037">
        <v>9</v>
      </c>
    </row>
    <row r="1035" spans="1:9" x14ac:dyDescent="0.3">
      <c r="A1035" s="1020">
        <v>465724</v>
      </c>
      <c r="B1035" s="815">
        <v>425394</v>
      </c>
      <c r="C1035" s="815" t="s">
        <v>475</v>
      </c>
      <c r="D1035" s="9" t="s">
        <v>13</v>
      </c>
      <c r="E1035" s="10" t="s">
        <v>2121</v>
      </c>
      <c r="F1035" s="322">
        <v>337</v>
      </c>
      <c r="G1035" s="11">
        <v>43496</v>
      </c>
      <c r="H1035" s="539">
        <v>43490</v>
      </c>
      <c r="I1035" s="1037">
        <v>337</v>
      </c>
    </row>
    <row r="1036" spans="1:9" x14ac:dyDescent="0.3">
      <c r="A1036" s="1020">
        <v>465724</v>
      </c>
      <c r="B1036" s="815">
        <v>425394</v>
      </c>
      <c r="C1036" s="815" t="s">
        <v>475</v>
      </c>
      <c r="D1036" s="9" t="s">
        <v>13</v>
      </c>
      <c r="E1036" s="10" t="s">
        <v>2125</v>
      </c>
      <c r="F1036" s="322">
        <v>1417</v>
      </c>
      <c r="G1036" s="11">
        <v>43496</v>
      </c>
      <c r="H1036" s="539">
        <v>43490</v>
      </c>
      <c r="I1036" s="1037">
        <v>1400</v>
      </c>
    </row>
    <row r="1037" spans="1:9" x14ac:dyDescent="0.3">
      <c r="A1037" s="1020">
        <v>432735</v>
      </c>
      <c r="B1037" s="537">
        <v>425499</v>
      </c>
      <c r="C1037" s="537" t="s">
        <v>475</v>
      </c>
      <c r="D1037" s="537" t="s">
        <v>13</v>
      </c>
      <c r="E1037" s="15" t="s">
        <v>2151</v>
      </c>
      <c r="F1037" s="9">
        <v>655</v>
      </c>
      <c r="G1037" s="11">
        <v>43496</v>
      </c>
      <c r="H1037" s="539">
        <v>43490</v>
      </c>
      <c r="I1037" s="1037">
        <v>687</v>
      </c>
    </row>
    <row r="1038" spans="1:9" x14ac:dyDescent="0.3">
      <c r="A1038" s="1048">
        <v>454496</v>
      </c>
      <c r="B1038" s="537">
        <v>425413</v>
      </c>
      <c r="C1038" s="537" t="s">
        <v>475</v>
      </c>
      <c r="D1038" s="9" t="s">
        <v>481</v>
      </c>
      <c r="E1038" s="10" t="s">
        <v>2207</v>
      </c>
      <c r="F1038" s="62">
        <v>50</v>
      </c>
      <c r="G1038" s="11">
        <v>43496</v>
      </c>
      <c r="H1038" s="539">
        <v>43490</v>
      </c>
      <c r="I1038" s="1060">
        <v>52</v>
      </c>
    </row>
    <row r="1039" spans="1:9" x14ac:dyDescent="0.3">
      <c r="A1039" s="1048">
        <v>465724</v>
      </c>
      <c r="B1039" s="537">
        <v>425446</v>
      </c>
      <c r="C1039" s="537" t="s">
        <v>475</v>
      </c>
      <c r="D1039" s="9" t="s">
        <v>13</v>
      </c>
      <c r="E1039" s="10" t="s">
        <v>2215</v>
      </c>
      <c r="F1039" s="62">
        <v>1869</v>
      </c>
      <c r="G1039" s="11">
        <v>43496</v>
      </c>
      <c r="H1039" s="539">
        <v>43490</v>
      </c>
      <c r="I1039" s="1037">
        <v>1869</v>
      </c>
    </row>
    <row r="1040" spans="1:9" x14ac:dyDescent="0.3">
      <c r="A1040" s="1048">
        <v>465724</v>
      </c>
      <c r="B1040" s="537">
        <v>425446</v>
      </c>
      <c r="C1040" s="537" t="s">
        <v>475</v>
      </c>
      <c r="D1040" s="537" t="s">
        <v>13</v>
      </c>
      <c r="E1040" s="10" t="s">
        <v>2218</v>
      </c>
      <c r="F1040" s="62">
        <v>1111</v>
      </c>
      <c r="G1040" s="11">
        <v>43496</v>
      </c>
      <c r="H1040" s="539">
        <v>43490</v>
      </c>
      <c r="I1040" s="1037">
        <v>1111</v>
      </c>
    </row>
    <row r="1041" spans="1:9" x14ac:dyDescent="0.3">
      <c r="A1041" s="1048">
        <v>465724</v>
      </c>
      <c r="B1041" s="537">
        <v>431096</v>
      </c>
      <c r="C1041" s="537" t="s">
        <v>503</v>
      </c>
      <c r="D1041" s="537" t="s">
        <v>13</v>
      </c>
      <c r="E1041" s="307" t="s">
        <v>2223</v>
      </c>
      <c r="F1041" s="62">
        <v>211</v>
      </c>
      <c r="G1041" s="11">
        <v>43496</v>
      </c>
      <c r="H1041" s="539">
        <v>43490</v>
      </c>
      <c r="I1041" s="1037">
        <v>218</v>
      </c>
    </row>
    <row r="1042" spans="1:9" x14ac:dyDescent="0.3">
      <c r="A1042" s="1041">
        <v>454498</v>
      </c>
      <c r="B1042" s="534">
        <v>425400</v>
      </c>
      <c r="C1042" s="534" t="s">
        <v>475</v>
      </c>
      <c r="D1042" s="534" t="s">
        <v>13</v>
      </c>
      <c r="E1042" s="88" t="s">
        <v>2231</v>
      </c>
      <c r="F1042" s="89">
        <v>933</v>
      </c>
      <c r="G1042" s="27">
        <v>43492</v>
      </c>
      <c r="H1042" s="536">
        <v>43490</v>
      </c>
      <c r="I1042" s="1037">
        <v>933</v>
      </c>
    </row>
    <row r="1043" spans="1:9" x14ac:dyDescent="0.3">
      <c r="A1043" s="1041">
        <v>454498</v>
      </c>
      <c r="B1043" s="534">
        <v>431142</v>
      </c>
      <c r="C1043" s="534" t="s">
        <v>503</v>
      </c>
      <c r="D1043" s="534" t="s">
        <v>13</v>
      </c>
      <c r="E1043" s="361" t="s">
        <v>2235</v>
      </c>
      <c r="F1043" s="312">
        <v>138</v>
      </c>
      <c r="G1043" s="27">
        <v>43496</v>
      </c>
      <c r="H1043" s="536">
        <v>43490</v>
      </c>
      <c r="I1043" s="1037">
        <v>138</v>
      </c>
    </row>
    <row r="1044" spans="1:9" x14ac:dyDescent="0.3">
      <c r="A1044" s="1041">
        <v>454498</v>
      </c>
      <c r="B1044" s="534">
        <v>431142</v>
      </c>
      <c r="C1044" s="534" t="s">
        <v>503</v>
      </c>
      <c r="D1044" s="534" t="s">
        <v>13</v>
      </c>
      <c r="E1044" s="361" t="s">
        <v>2239</v>
      </c>
      <c r="F1044" s="89">
        <v>259</v>
      </c>
      <c r="G1044" s="27">
        <v>43496</v>
      </c>
      <c r="H1044" s="536">
        <v>43490</v>
      </c>
      <c r="I1044" s="1037">
        <v>259</v>
      </c>
    </row>
    <row r="1045" spans="1:9" x14ac:dyDescent="0.3">
      <c r="A1045" s="1048">
        <v>454496</v>
      </c>
      <c r="B1045" s="537">
        <v>425578</v>
      </c>
      <c r="C1045" s="537" t="s">
        <v>475</v>
      </c>
      <c r="D1045" s="537" t="s">
        <v>13</v>
      </c>
      <c r="E1045" s="900" t="s">
        <v>2243</v>
      </c>
      <c r="F1045" s="1051">
        <v>1702</v>
      </c>
      <c r="G1045" s="539">
        <v>43496</v>
      </c>
      <c r="H1045" s="539">
        <v>43490</v>
      </c>
      <c r="I1045" s="1037">
        <v>1736</v>
      </c>
    </row>
    <row r="1046" spans="1:9" x14ac:dyDescent="0.3">
      <c r="A1046" s="1048">
        <v>454496</v>
      </c>
      <c r="B1046" s="537">
        <v>425578</v>
      </c>
      <c r="C1046" s="537" t="s">
        <v>475</v>
      </c>
      <c r="D1046" s="537" t="s">
        <v>13</v>
      </c>
      <c r="E1046" s="900" t="s">
        <v>2244</v>
      </c>
      <c r="F1046" s="1051">
        <v>167</v>
      </c>
      <c r="G1046" s="539">
        <v>43496</v>
      </c>
      <c r="H1046" s="539">
        <v>43490</v>
      </c>
      <c r="I1046" s="1037">
        <v>175</v>
      </c>
    </row>
    <row r="1047" spans="1:9" x14ac:dyDescent="0.3">
      <c r="A1047" s="1048">
        <v>454496</v>
      </c>
      <c r="B1047" s="537">
        <v>425538</v>
      </c>
      <c r="C1047" s="537" t="s">
        <v>475</v>
      </c>
      <c r="D1047" s="537" t="s">
        <v>13</v>
      </c>
      <c r="E1047" s="900" t="s">
        <v>2252</v>
      </c>
      <c r="F1047" s="1051">
        <v>2447</v>
      </c>
      <c r="G1047" s="539">
        <v>43496</v>
      </c>
      <c r="H1047" s="539">
        <v>43490</v>
      </c>
      <c r="I1047" s="1037">
        <v>2526</v>
      </c>
    </row>
    <row r="1048" spans="1:9" x14ac:dyDescent="0.3">
      <c r="A1048" s="1048">
        <v>454496</v>
      </c>
      <c r="B1048" s="537">
        <v>425465</v>
      </c>
      <c r="C1048" s="537" t="s">
        <v>475</v>
      </c>
      <c r="D1048" s="537" t="s">
        <v>13</v>
      </c>
      <c r="E1048" s="86" t="s">
        <v>2254</v>
      </c>
      <c r="F1048" s="23">
        <v>1892</v>
      </c>
      <c r="G1048" s="11">
        <v>43496</v>
      </c>
      <c r="H1048" s="539">
        <v>43490</v>
      </c>
      <c r="I1048" s="1037">
        <v>1947</v>
      </c>
    </row>
    <row r="1049" spans="1:9" x14ac:dyDescent="0.3">
      <c r="A1049" s="1048">
        <v>454496</v>
      </c>
      <c r="B1049" s="537">
        <v>425465</v>
      </c>
      <c r="C1049" s="537" t="s">
        <v>475</v>
      </c>
      <c r="D1049" s="537" t="s">
        <v>13</v>
      </c>
      <c r="E1049" s="900" t="s">
        <v>2255</v>
      </c>
      <c r="F1049" s="1051">
        <v>1865</v>
      </c>
      <c r="G1049" s="539">
        <v>43496</v>
      </c>
      <c r="H1049" s="539">
        <v>43490</v>
      </c>
      <c r="I1049" s="1037">
        <v>1920</v>
      </c>
    </row>
    <row r="1050" spans="1:9" x14ac:dyDescent="0.3">
      <c r="A1050" s="1019">
        <v>474110</v>
      </c>
      <c r="B1050" s="534">
        <v>425451</v>
      </c>
      <c r="C1050" s="534" t="s">
        <v>475</v>
      </c>
      <c r="D1050" s="24" t="s">
        <v>13</v>
      </c>
      <c r="E1050" s="540" t="s">
        <v>2169</v>
      </c>
      <c r="F1050" s="534">
        <v>6095</v>
      </c>
      <c r="G1050" s="536">
        <v>43461</v>
      </c>
      <c r="H1050" s="536">
        <v>43491</v>
      </c>
      <c r="I1050" s="1037">
        <v>6095</v>
      </c>
    </row>
    <row r="1051" spans="1:9" x14ac:dyDescent="0.3">
      <c r="A1051" s="1019">
        <v>474110</v>
      </c>
      <c r="B1051" s="534">
        <v>425451</v>
      </c>
      <c r="C1051" s="534" t="s">
        <v>475</v>
      </c>
      <c r="D1051" s="534" t="s">
        <v>13</v>
      </c>
      <c r="E1051" s="540" t="s">
        <v>2171</v>
      </c>
      <c r="F1051" s="534">
        <v>3397</v>
      </c>
      <c r="G1051" s="536">
        <v>43464</v>
      </c>
      <c r="H1051" s="536">
        <v>43491</v>
      </c>
      <c r="I1051" s="1037">
        <v>3332</v>
      </c>
    </row>
    <row r="1052" spans="1:9" x14ac:dyDescent="0.3">
      <c r="A1052" s="1048">
        <v>354192</v>
      </c>
      <c r="B1052" s="537" t="s">
        <v>2272</v>
      </c>
      <c r="C1052" s="537" t="s">
        <v>475</v>
      </c>
      <c r="D1052" s="537" t="s">
        <v>19</v>
      </c>
      <c r="E1052" s="541" t="s">
        <v>2278</v>
      </c>
      <c r="F1052" s="537">
        <v>201</v>
      </c>
      <c r="G1052" s="539">
        <v>43493</v>
      </c>
      <c r="H1052" s="539">
        <v>43491</v>
      </c>
      <c r="I1052" s="1060">
        <v>201</v>
      </c>
    </row>
    <row r="1053" spans="1:9" x14ac:dyDescent="0.3">
      <c r="A1053" s="1048">
        <v>354192</v>
      </c>
      <c r="B1053" s="537" t="s">
        <v>2272</v>
      </c>
      <c r="C1053" s="537" t="s">
        <v>475</v>
      </c>
      <c r="D1053" s="537" t="s">
        <v>19</v>
      </c>
      <c r="E1053" s="541" t="s">
        <v>2279</v>
      </c>
      <c r="F1053" s="537">
        <v>60</v>
      </c>
      <c r="G1053" s="539">
        <v>43493</v>
      </c>
      <c r="H1053" s="539">
        <v>43491</v>
      </c>
      <c r="I1053" s="1060">
        <v>60</v>
      </c>
    </row>
    <row r="1054" spans="1:9" x14ac:dyDescent="0.3">
      <c r="A1054" s="1048">
        <v>354192</v>
      </c>
      <c r="B1054" s="537" t="s">
        <v>2272</v>
      </c>
      <c r="C1054" s="537" t="s">
        <v>475</v>
      </c>
      <c r="D1054" s="537" t="s">
        <v>19</v>
      </c>
      <c r="E1054" s="541" t="s">
        <v>2280</v>
      </c>
      <c r="F1054" s="537">
        <v>12</v>
      </c>
      <c r="G1054" s="539">
        <v>43493</v>
      </c>
      <c r="H1054" s="539">
        <v>43491</v>
      </c>
      <c r="I1054" s="1060">
        <v>12</v>
      </c>
    </row>
    <row r="1055" spans="1:9" x14ac:dyDescent="0.3">
      <c r="A1055" s="1020" t="s">
        <v>2817</v>
      </c>
      <c r="B1055" s="815">
        <v>477819</v>
      </c>
      <c r="C1055" s="815" t="s">
        <v>475</v>
      </c>
      <c r="D1055" s="815" t="s">
        <v>13</v>
      </c>
      <c r="E1055" s="814" t="s">
        <v>2818</v>
      </c>
      <c r="F1055" s="815">
        <v>68</v>
      </c>
      <c r="G1055" s="1035">
        <v>43482</v>
      </c>
      <c r="H1055" s="539">
        <v>43491</v>
      </c>
      <c r="I1055" s="1061">
        <v>68</v>
      </c>
    </row>
    <row r="1056" spans="1:9" x14ac:dyDescent="0.3">
      <c r="A1056" s="1020" t="s">
        <v>2817</v>
      </c>
      <c r="B1056" s="815">
        <v>477819</v>
      </c>
      <c r="C1056" s="815" t="s">
        <v>475</v>
      </c>
      <c r="D1056" s="62" t="s">
        <v>13</v>
      </c>
      <c r="E1056" s="814" t="s">
        <v>2819</v>
      </c>
      <c r="F1056" s="815">
        <v>68</v>
      </c>
      <c r="G1056" s="1035">
        <v>43482</v>
      </c>
      <c r="H1056" s="539">
        <v>43491</v>
      </c>
      <c r="I1056" s="1061">
        <v>68</v>
      </c>
    </row>
    <row r="1057" spans="1:9" x14ac:dyDescent="0.3">
      <c r="A1057" s="1020" t="s">
        <v>2817</v>
      </c>
      <c r="B1057" s="815">
        <v>477819</v>
      </c>
      <c r="C1057" s="815" t="s">
        <v>475</v>
      </c>
      <c r="D1057" s="815" t="s">
        <v>13</v>
      </c>
      <c r="E1057" s="814" t="s">
        <v>2820</v>
      </c>
      <c r="F1057" s="815">
        <v>68</v>
      </c>
      <c r="G1057" s="1035">
        <v>43482</v>
      </c>
      <c r="H1057" s="539">
        <v>43491</v>
      </c>
      <c r="I1057" s="1061">
        <v>68</v>
      </c>
    </row>
    <row r="1058" spans="1:9" x14ac:dyDescent="0.3">
      <c r="A1058" s="1020" t="s">
        <v>2817</v>
      </c>
      <c r="B1058" s="815">
        <v>477819</v>
      </c>
      <c r="C1058" s="815" t="s">
        <v>475</v>
      </c>
      <c r="D1058" s="815" t="s">
        <v>13</v>
      </c>
      <c r="E1058" s="814" t="s">
        <v>2822</v>
      </c>
      <c r="F1058" s="815">
        <v>68</v>
      </c>
      <c r="G1058" s="1035">
        <v>43482</v>
      </c>
      <c r="H1058" s="539">
        <v>43491</v>
      </c>
      <c r="I1058" s="1061">
        <v>68</v>
      </c>
    </row>
    <row r="1059" spans="1:9" x14ac:dyDescent="0.3">
      <c r="A1059" s="1020" t="s">
        <v>2817</v>
      </c>
      <c r="B1059" s="815">
        <v>477819</v>
      </c>
      <c r="C1059" s="815" t="s">
        <v>475</v>
      </c>
      <c r="D1059" s="815" t="s">
        <v>13</v>
      </c>
      <c r="E1059" s="814" t="s">
        <v>2823</v>
      </c>
      <c r="F1059" s="815">
        <v>68</v>
      </c>
      <c r="G1059" s="1035">
        <v>43482</v>
      </c>
      <c r="H1059" s="539">
        <v>43491</v>
      </c>
      <c r="I1059" s="1061">
        <v>68</v>
      </c>
    </row>
    <row r="1060" spans="1:9" x14ac:dyDescent="0.3">
      <c r="A1060" s="1020" t="s">
        <v>2817</v>
      </c>
      <c r="B1060" s="815">
        <v>477819</v>
      </c>
      <c r="C1060" s="815" t="s">
        <v>475</v>
      </c>
      <c r="D1060" s="815" t="s">
        <v>13</v>
      </c>
      <c r="E1060" s="814" t="s">
        <v>2824</v>
      </c>
      <c r="F1060" s="815">
        <v>68</v>
      </c>
      <c r="G1060" s="1035">
        <v>43482</v>
      </c>
      <c r="H1060" s="539">
        <v>43491</v>
      </c>
      <c r="I1060" s="1061">
        <v>68</v>
      </c>
    </row>
    <row r="1061" spans="1:9" x14ac:dyDescent="0.3">
      <c r="A1061" s="1020" t="s">
        <v>2817</v>
      </c>
      <c r="B1061" s="815">
        <v>477819</v>
      </c>
      <c r="C1061" s="815" t="s">
        <v>475</v>
      </c>
      <c r="D1061" s="815" t="s">
        <v>13</v>
      </c>
      <c r="E1061" s="814" t="s">
        <v>2825</v>
      </c>
      <c r="F1061" s="815">
        <v>68</v>
      </c>
      <c r="G1061" s="1035">
        <v>43482</v>
      </c>
      <c r="H1061" s="539">
        <v>43491</v>
      </c>
      <c r="I1061" s="1061">
        <v>68</v>
      </c>
    </row>
    <row r="1062" spans="1:9" x14ac:dyDescent="0.3">
      <c r="A1062" s="1020" t="s">
        <v>2817</v>
      </c>
      <c r="B1062" s="815">
        <v>477819</v>
      </c>
      <c r="C1062" s="815" t="s">
        <v>475</v>
      </c>
      <c r="D1062" s="815" t="s">
        <v>13</v>
      </c>
      <c r="E1062" s="10" t="s">
        <v>2826</v>
      </c>
      <c r="F1062" s="62">
        <v>68</v>
      </c>
      <c r="G1062" s="87">
        <v>43482</v>
      </c>
      <c r="H1062" s="539">
        <v>43491</v>
      </c>
      <c r="I1062" s="1061">
        <v>68</v>
      </c>
    </row>
    <row r="1063" spans="1:9" x14ac:dyDescent="0.3">
      <c r="A1063" s="1020" t="s">
        <v>2817</v>
      </c>
      <c r="B1063" s="815">
        <v>477819</v>
      </c>
      <c r="C1063" s="815" t="s">
        <v>475</v>
      </c>
      <c r="D1063" s="815" t="s">
        <v>13</v>
      </c>
      <c r="E1063" s="10" t="s">
        <v>2827</v>
      </c>
      <c r="F1063" s="62">
        <v>68</v>
      </c>
      <c r="G1063" s="87">
        <v>43482</v>
      </c>
      <c r="H1063" s="539">
        <v>43491</v>
      </c>
      <c r="I1063" s="1061">
        <v>68</v>
      </c>
    </row>
    <row r="1064" spans="1:9" x14ac:dyDescent="0.3">
      <c r="A1064" s="1020" t="s">
        <v>2817</v>
      </c>
      <c r="B1064" s="815">
        <v>477819</v>
      </c>
      <c r="C1064" s="815" t="s">
        <v>475</v>
      </c>
      <c r="D1064" s="62" t="s">
        <v>13</v>
      </c>
      <c r="E1064" s="10" t="s">
        <v>2828</v>
      </c>
      <c r="F1064" s="62">
        <v>68</v>
      </c>
      <c r="G1064" s="87">
        <v>43482</v>
      </c>
      <c r="H1064" s="539">
        <v>43491</v>
      </c>
      <c r="I1064" s="1061">
        <v>68</v>
      </c>
    </row>
    <row r="1065" spans="1:9" x14ac:dyDescent="0.3">
      <c r="A1065" s="1020" t="s">
        <v>2817</v>
      </c>
      <c r="B1065" s="815">
        <v>477819</v>
      </c>
      <c r="C1065" s="815" t="s">
        <v>475</v>
      </c>
      <c r="D1065" s="62" t="s">
        <v>13</v>
      </c>
      <c r="E1065" s="10" t="s">
        <v>2829</v>
      </c>
      <c r="F1065" s="62">
        <v>68</v>
      </c>
      <c r="G1065" s="87">
        <v>43482</v>
      </c>
      <c r="H1065" s="539">
        <v>43491</v>
      </c>
      <c r="I1065" s="1061">
        <v>68</v>
      </c>
    </row>
    <row r="1066" spans="1:9" x14ac:dyDescent="0.3">
      <c r="A1066" s="1020" t="s">
        <v>2817</v>
      </c>
      <c r="B1066" s="815">
        <v>477819</v>
      </c>
      <c r="C1066" s="815" t="s">
        <v>475</v>
      </c>
      <c r="D1066" s="815" t="s">
        <v>13</v>
      </c>
      <c r="E1066" s="10" t="s">
        <v>2830</v>
      </c>
      <c r="F1066" s="62">
        <v>68</v>
      </c>
      <c r="G1066" s="87">
        <v>43482</v>
      </c>
      <c r="H1066" s="539">
        <v>43491</v>
      </c>
      <c r="I1066" s="1061">
        <v>68</v>
      </c>
    </row>
    <row r="1067" spans="1:9" x14ac:dyDescent="0.3">
      <c r="A1067" s="1020" t="s">
        <v>2831</v>
      </c>
      <c r="B1067" s="815">
        <v>477820</v>
      </c>
      <c r="C1067" s="815" t="s">
        <v>475</v>
      </c>
      <c r="D1067" s="62" t="s">
        <v>13</v>
      </c>
      <c r="E1067" s="10" t="s">
        <v>2832</v>
      </c>
      <c r="F1067" s="62">
        <v>72</v>
      </c>
      <c r="G1067" s="87">
        <v>43482</v>
      </c>
      <c r="H1067" s="539">
        <v>43491</v>
      </c>
      <c r="I1067" s="1061">
        <v>72</v>
      </c>
    </row>
    <row r="1068" spans="1:9" x14ac:dyDescent="0.3">
      <c r="A1068" s="1020" t="s">
        <v>2831</v>
      </c>
      <c r="B1068" s="815">
        <v>477820</v>
      </c>
      <c r="C1068" s="815" t="s">
        <v>475</v>
      </c>
      <c r="D1068" s="815" t="s">
        <v>13</v>
      </c>
      <c r="E1068" s="10" t="s">
        <v>2833</v>
      </c>
      <c r="F1068" s="62">
        <v>72</v>
      </c>
      <c r="G1068" s="87">
        <v>43482</v>
      </c>
      <c r="H1068" s="539">
        <v>43491</v>
      </c>
      <c r="I1068" s="1061">
        <v>72</v>
      </c>
    </row>
    <row r="1069" spans="1:9" x14ac:dyDescent="0.3">
      <c r="A1069" s="1020" t="s">
        <v>2831</v>
      </c>
      <c r="B1069" s="815">
        <v>477820</v>
      </c>
      <c r="C1069" s="815" t="s">
        <v>475</v>
      </c>
      <c r="D1069" s="815" t="s">
        <v>13</v>
      </c>
      <c r="E1069" s="10" t="s">
        <v>2834</v>
      </c>
      <c r="F1069" s="62">
        <v>116</v>
      </c>
      <c r="G1069" s="87">
        <v>43482</v>
      </c>
      <c r="H1069" s="539">
        <v>43491</v>
      </c>
      <c r="I1069" s="1061">
        <v>116</v>
      </c>
    </row>
    <row r="1070" spans="1:9" x14ac:dyDescent="0.3">
      <c r="A1070" s="1020" t="s">
        <v>2831</v>
      </c>
      <c r="B1070" s="815">
        <v>477820</v>
      </c>
      <c r="C1070" s="815" t="s">
        <v>475</v>
      </c>
      <c r="D1070" s="815" t="s">
        <v>13</v>
      </c>
      <c r="E1070" s="10" t="s">
        <v>2835</v>
      </c>
      <c r="F1070" s="62">
        <v>72</v>
      </c>
      <c r="G1070" s="87">
        <v>43482</v>
      </c>
      <c r="H1070" s="539">
        <v>43491</v>
      </c>
      <c r="I1070" s="1061">
        <v>72</v>
      </c>
    </row>
    <row r="1071" spans="1:9" x14ac:dyDescent="0.3">
      <c r="A1071" s="1020" t="s">
        <v>2831</v>
      </c>
      <c r="B1071" s="815">
        <v>477820</v>
      </c>
      <c r="C1071" s="815" t="s">
        <v>475</v>
      </c>
      <c r="D1071" s="62" t="s">
        <v>13</v>
      </c>
      <c r="E1071" s="10" t="s">
        <v>2836</v>
      </c>
      <c r="F1071" s="62">
        <v>104</v>
      </c>
      <c r="G1071" s="87">
        <v>43482</v>
      </c>
      <c r="H1071" s="539">
        <v>43491</v>
      </c>
      <c r="I1071" s="1061">
        <v>104</v>
      </c>
    </row>
    <row r="1072" spans="1:9" x14ac:dyDescent="0.3">
      <c r="A1072" s="1020" t="s">
        <v>2831</v>
      </c>
      <c r="B1072" s="815">
        <v>477820</v>
      </c>
      <c r="C1072" s="815" t="s">
        <v>475</v>
      </c>
      <c r="D1072" s="62" t="s">
        <v>13</v>
      </c>
      <c r="E1072" s="10" t="s">
        <v>2837</v>
      </c>
      <c r="F1072" s="62">
        <v>76</v>
      </c>
      <c r="G1072" s="87">
        <v>43482</v>
      </c>
      <c r="H1072" s="539">
        <v>43491</v>
      </c>
      <c r="I1072" s="1061">
        <v>76</v>
      </c>
    </row>
    <row r="1073" spans="1:9" x14ac:dyDescent="0.3">
      <c r="A1073" s="1020" t="s">
        <v>2831</v>
      </c>
      <c r="B1073" s="815">
        <v>477820</v>
      </c>
      <c r="C1073" s="815" t="s">
        <v>475</v>
      </c>
      <c r="D1073" s="815" t="s">
        <v>13</v>
      </c>
      <c r="E1073" s="10" t="s">
        <v>2838</v>
      </c>
      <c r="F1073" s="62">
        <v>84</v>
      </c>
      <c r="G1073" s="87">
        <v>43482</v>
      </c>
      <c r="H1073" s="539">
        <v>43491</v>
      </c>
      <c r="I1073" s="1061">
        <v>84</v>
      </c>
    </row>
    <row r="1074" spans="1:9" x14ac:dyDescent="0.3">
      <c r="A1074" s="1020" t="s">
        <v>2831</v>
      </c>
      <c r="B1074" s="815">
        <v>477820</v>
      </c>
      <c r="C1074" s="815" t="s">
        <v>475</v>
      </c>
      <c r="D1074" s="815" t="s">
        <v>13</v>
      </c>
      <c r="E1074" s="10" t="s">
        <v>2839</v>
      </c>
      <c r="F1074" s="62">
        <v>84</v>
      </c>
      <c r="G1074" s="87">
        <v>43482</v>
      </c>
      <c r="H1074" s="539">
        <v>43491</v>
      </c>
      <c r="I1074" s="1061">
        <v>84</v>
      </c>
    </row>
    <row r="1075" spans="1:9" x14ac:dyDescent="0.3">
      <c r="A1075" s="1020" t="s">
        <v>2831</v>
      </c>
      <c r="B1075" s="815">
        <v>477820</v>
      </c>
      <c r="C1075" s="815" t="s">
        <v>475</v>
      </c>
      <c r="D1075" s="62" t="s">
        <v>13</v>
      </c>
      <c r="E1075" s="10" t="s">
        <v>2840</v>
      </c>
      <c r="F1075" s="62">
        <v>96</v>
      </c>
      <c r="G1075" s="87">
        <v>43482</v>
      </c>
      <c r="H1075" s="539">
        <v>43491</v>
      </c>
      <c r="I1075" s="1061">
        <v>96</v>
      </c>
    </row>
    <row r="1076" spans="1:9" x14ac:dyDescent="0.3">
      <c r="A1076" s="1020" t="s">
        <v>2831</v>
      </c>
      <c r="B1076" s="815">
        <v>477820</v>
      </c>
      <c r="C1076" s="815" t="s">
        <v>475</v>
      </c>
      <c r="D1076" s="62" t="s">
        <v>13</v>
      </c>
      <c r="E1076" s="10" t="s">
        <v>2841</v>
      </c>
      <c r="F1076" s="62">
        <v>108</v>
      </c>
      <c r="G1076" s="87">
        <v>43482</v>
      </c>
      <c r="H1076" s="539">
        <v>43491</v>
      </c>
      <c r="I1076" s="1061">
        <v>108</v>
      </c>
    </row>
    <row r="1077" spans="1:9" x14ac:dyDescent="0.3">
      <c r="A1077" s="1020" t="s">
        <v>2831</v>
      </c>
      <c r="B1077" s="815">
        <v>477820</v>
      </c>
      <c r="C1077" s="815" t="s">
        <v>475</v>
      </c>
      <c r="D1077" s="815" t="s">
        <v>13</v>
      </c>
      <c r="E1077" s="10" t="s">
        <v>2842</v>
      </c>
      <c r="F1077" s="62">
        <v>72</v>
      </c>
      <c r="G1077" s="87">
        <v>43482</v>
      </c>
      <c r="H1077" s="539">
        <v>43491</v>
      </c>
      <c r="I1077" s="1061">
        <v>72</v>
      </c>
    </row>
    <row r="1078" spans="1:9" x14ac:dyDescent="0.3">
      <c r="A1078" s="1020" t="s">
        <v>2831</v>
      </c>
      <c r="B1078" s="815">
        <v>477820</v>
      </c>
      <c r="C1078" s="815" t="s">
        <v>475</v>
      </c>
      <c r="D1078" s="62" t="s">
        <v>13</v>
      </c>
      <c r="E1078" s="10" t="s">
        <v>2843</v>
      </c>
      <c r="F1078" s="62">
        <v>72</v>
      </c>
      <c r="G1078" s="87">
        <v>43482</v>
      </c>
      <c r="H1078" s="539">
        <v>43491</v>
      </c>
      <c r="I1078" s="1061">
        <v>72</v>
      </c>
    </row>
    <row r="1079" spans="1:9" x14ac:dyDescent="0.3">
      <c r="A1079" s="1020" t="s">
        <v>2831</v>
      </c>
      <c r="B1079" s="815">
        <v>477820</v>
      </c>
      <c r="C1079" s="815" t="s">
        <v>475</v>
      </c>
      <c r="D1079" s="62" t="s">
        <v>13</v>
      </c>
      <c r="E1079" s="10" t="s">
        <v>2844</v>
      </c>
      <c r="F1079" s="62">
        <v>76</v>
      </c>
      <c r="G1079" s="87">
        <v>43482</v>
      </c>
      <c r="H1079" s="539">
        <v>43491</v>
      </c>
      <c r="I1079" s="1061">
        <v>76</v>
      </c>
    </row>
    <row r="1080" spans="1:9" x14ac:dyDescent="0.3">
      <c r="A1080" s="1020" t="s">
        <v>2831</v>
      </c>
      <c r="B1080" s="815">
        <v>477820</v>
      </c>
      <c r="C1080" s="815" t="s">
        <v>475</v>
      </c>
      <c r="D1080" s="815" t="s">
        <v>13</v>
      </c>
      <c r="E1080" s="10" t="s">
        <v>2845</v>
      </c>
      <c r="F1080" s="62">
        <v>72</v>
      </c>
      <c r="G1080" s="87">
        <v>43482</v>
      </c>
      <c r="H1080" s="539">
        <v>43491</v>
      </c>
      <c r="I1080" s="1061">
        <v>72</v>
      </c>
    </row>
    <row r="1081" spans="1:9" x14ac:dyDescent="0.3">
      <c r="A1081" s="1020" t="s">
        <v>2831</v>
      </c>
      <c r="B1081" s="815">
        <v>477820</v>
      </c>
      <c r="C1081" s="815" t="s">
        <v>475</v>
      </c>
      <c r="D1081" s="815" t="s">
        <v>13</v>
      </c>
      <c r="E1081" s="10" t="s">
        <v>2846</v>
      </c>
      <c r="F1081" s="62">
        <v>72</v>
      </c>
      <c r="G1081" s="87">
        <v>43482</v>
      </c>
      <c r="H1081" s="539">
        <v>43491</v>
      </c>
      <c r="I1081" s="1061">
        <v>72</v>
      </c>
    </row>
    <row r="1082" spans="1:9" x14ac:dyDescent="0.3">
      <c r="A1082" s="1019">
        <v>465724</v>
      </c>
      <c r="B1082" s="813">
        <v>431179</v>
      </c>
      <c r="C1082" s="813" t="s">
        <v>503</v>
      </c>
      <c r="D1082" s="24" t="s">
        <v>13</v>
      </c>
      <c r="E1082" s="25" t="s">
        <v>2136</v>
      </c>
      <c r="F1082" s="24">
        <v>175</v>
      </c>
      <c r="G1082" s="27">
        <v>43426</v>
      </c>
      <c r="H1082" s="536">
        <v>43492</v>
      </c>
      <c r="I1082" s="1037">
        <v>183</v>
      </c>
    </row>
    <row r="1083" spans="1:9" ht="15" thickBot="1" x14ac:dyDescent="0.35">
      <c r="A1083" s="1048">
        <v>354192</v>
      </c>
      <c r="B1083" s="537" t="s">
        <v>2261</v>
      </c>
      <c r="C1083" s="537" t="s">
        <v>503</v>
      </c>
      <c r="D1083" s="9" t="s">
        <v>13</v>
      </c>
      <c r="E1083" s="15" t="s">
        <v>2262</v>
      </c>
      <c r="F1083" s="9">
        <v>92</v>
      </c>
      <c r="G1083" s="11">
        <v>43490</v>
      </c>
      <c r="H1083" s="539">
        <v>43493</v>
      </c>
      <c r="I1083" s="1037">
        <v>98</v>
      </c>
    </row>
    <row r="1084" spans="1:9" x14ac:dyDescent="0.3">
      <c r="A1084" s="1062">
        <v>354192</v>
      </c>
      <c r="B1084" s="696" t="s">
        <v>2261</v>
      </c>
      <c r="C1084" s="696" t="s">
        <v>503</v>
      </c>
      <c r="D1084" s="696" t="s">
        <v>13</v>
      </c>
      <c r="E1084" s="697" t="s">
        <v>2265</v>
      </c>
      <c r="F1084" s="1054">
        <v>56</v>
      </c>
      <c r="G1084" s="1056">
        <v>43487</v>
      </c>
      <c r="H1084" s="1056">
        <v>43493</v>
      </c>
      <c r="I1084" s="1057">
        <v>60</v>
      </c>
    </row>
    <row r="1085" spans="1:9" x14ac:dyDescent="0.3">
      <c r="A1085" s="1048">
        <v>354192</v>
      </c>
      <c r="B1085" s="537" t="s">
        <v>2261</v>
      </c>
      <c r="C1085" s="537" t="s">
        <v>503</v>
      </c>
      <c r="D1085" s="537" t="s">
        <v>13</v>
      </c>
      <c r="E1085" s="541" t="s">
        <v>2266</v>
      </c>
      <c r="F1085" s="537">
        <v>300</v>
      </c>
      <c r="G1085" s="539">
        <v>43462</v>
      </c>
      <c r="H1085" s="539">
        <v>43493</v>
      </c>
      <c r="I1085" s="1037">
        <v>321</v>
      </c>
    </row>
    <row r="1086" spans="1:9" x14ac:dyDescent="0.3">
      <c r="A1086" s="1048">
        <v>354192</v>
      </c>
      <c r="B1086" s="537" t="s">
        <v>2261</v>
      </c>
      <c r="C1086" s="537" t="s">
        <v>503</v>
      </c>
      <c r="D1086" s="537" t="s">
        <v>13</v>
      </c>
      <c r="E1086" s="541" t="s">
        <v>2269</v>
      </c>
      <c r="F1086" s="815">
        <v>108</v>
      </c>
      <c r="G1086" s="539">
        <v>43459</v>
      </c>
      <c r="H1086" s="539">
        <v>43493</v>
      </c>
      <c r="I1086" s="1037">
        <v>114</v>
      </c>
    </row>
    <row r="1087" spans="1:9" x14ac:dyDescent="0.3">
      <c r="A1087" s="1041">
        <v>354192</v>
      </c>
      <c r="B1087" s="534" t="s">
        <v>2272</v>
      </c>
      <c r="C1087" s="534" t="s">
        <v>475</v>
      </c>
      <c r="D1087" s="534" t="s">
        <v>306</v>
      </c>
      <c r="E1087" s="715">
        <v>1496943</v>
      </c>
      <c r="F1087" s="708">
        <v>44</v>
      </c>
      <c r="G1087" s="536">
        <v>43496</v>
      </c>
      <c r="H1087" s="536">
        <v>43493</v>
      </c>
      <c r="I1087" s="1037">
        <v>44</v>
      </c>
    </row>
    <row r="1088" spans="1:9" x14ac:dyDescent="0.3">
      <c r="A1088" s="1048">
        <v>354192</v>
      </c>
      <c r="B1088" s="537" t="s">
        <v>2272</v>
      </c>
      <c r="C1088" s="537" t="s">
        <v>475</v>
      </c>
      <c r="D1088" s="537" t="s">
        <v>13</v>
      </c>
      <c r="E1088" s="814" t="s">
        <v>2275</v>
      </c>
      <c r="F1088" s="815">
        <v>984</v>
      </c>
      <c r="G1088" s="539">
        <v>43462</v>
      </c>
      <c r="H1088" s="539">
        <v>43493</v>
      </c>
      <c r="I1088" s="1037">
        <v>1125</v>
      </c>
    </row>
    <row r="1089" spans="1:9" x14ac:dyDescent="0.3">
      <c r="A1089" s="1020">
        <v>432735</v>
      </c>
      <c r="B1089" s="815">
        <v>431090</v>
      </c>
      <c r="C1089" s="815" t="s">
        <v>503</v>
      </c>
      <c r="D1089" s="9" t="s">
        <v>306</v>
      </c>
      <c r="E1089" s="814" t="s">
        <v>1987</v>
      </c>
      <c r="F1089" s="1034">
        <v>60</v>
      </c>
      <c r="G1089" s="539">
        <v>43500</v>
      </c>
      <c r="H1089" s="539">
        <v>43494</v>
      </c>
      <c r="I1089" s="1037">
        <v>60</v>
      </c>
    </row>
    <row r="1090" spans="1:9" x14ac:dyDescent="0.3">
      <c r="A1090" s="1048">
        <v>454496</v>
      </c>
      <c r="B1090" s="537">
        <v>425413</v>
      </c>
      <c r="C1090" s="537" t="s">
        <v>475</v>
      </c>
      <c r="D1090" s="537" t="s">
        <v>306</v>
      </c>
      <c r="E1090" s="541" t="s">
        <v>2204</v>
      </c>
      <c r="F1090" s="815">
        <v>40</v>
      </c>
      <c r="G1090" s="539">
        <v>43500</v>
      </c>
      <c r="H1090" s="539">
        <v>43494</v>
      </c>
      <c r="I1090" s="1060">
        <v>40</v>
      </c>
    </row>
    <row r="1091" spans="1:9" x14ac:dyDescent="0.3">
      <c r="A1091" s="1048">
        <v>354192</v>
      </c>
      <c r="B1091" s="537" t="s">
        <v>2272</v>
      </c>
      <c r="C1091" s="537" t="s">
        <v>475</v>
      </c>
      <c r="D1091" s="537" t="s">
        <v>306</v>
      </c>
      <c r="E1091" s="541" t="s">
        <v>2276</v>
      </c>
      <c r="F1091" s="537">
        <v>176</v>
      </c>
      <c r="G1091" s="539">
        <v>43495</v>
      </c>
      <c r="H1091" s="539">
        <v>43494</v>
      </c>
      <c r="I1091" s="1037">
        <v>176</v>
      </c>
    </row>
    <row r="1092" spans="1:9" x14ac:dyDescent="0.3">
      <c r="A1092" s="1048">
        <v>354192</v>
      </c>
      <c r="B1092" s="537" t="s">
        <v>2272</v>
      </c>
      <c r="C1092" s="537" t="s">
        <v>475</v>
      </c>
      <c r="D1092" s="537" t="s">
        <v>19</v>
      </c>
      <c r="E1092" s="541" t="s">
        <v>2277</v>
      </c>
      <c r="F1092" s="537">
        <v>182</v>
      </c>
      <c r="G1092" s="539">
        <v>43495</v>
      </c>
      <c r="H1092" s="539">
        <v>43494</v>
      </c>
      <c r="I1092" s="1060">
        <v>182</v>
      </c>
    </row>
    <row r="1093" spans="1:9" x14ac:dyDescent="0.3">
      <c r="A1093" s="1020" t="s">
        <v>2817</v>
      </c>
      <c r="B1093" s="815">
        <v>477819</v>
      </c>
      <c r="C1093" s="815" t="s">
        <v>475</v>
      </c>
      <c r="D1093" s="815" t="s">
        <v>13</v>
      </c>
      <c r="E1093" s="900" t="s">
        <v>2821</v>
      </c>
      <c r="F1093" s="815">
        <v>68</v>
      </c>
      <c r="G1093" s="1035">
        <v>43482</v>
      </c>
      <c r="H1093" s="539">
        <v>43494</v>
      </c>
      <c r="I1093" s="1061">
        <v>68</v>
      </c>
    </row>
    <row r="1094" spans="1:9" x14ac:dyDescent="0.3">
      <c r="A1094" s="1019">
        <v>454496</v>
      </c>
      <c r="B1094" s="813">
        <v>425419</v>
      </c>
      <c r="C1094" s="813" t="s">
        <v>475</v>
      </c>
      <c r="D1094" s="534" t="s">
        <v>13</v>
      </c>
      <c r="E1094" s="715" t="s">
        <v>2006</v>
      </c>
      <c r="F1094" s="1026">
        <v>1622</v>
      </c>
      <c r="G1094" s="536">
        <v>43499</v>
      </c>
      <c r="H1094" s="536">
        <v>43495</v>
      </c>
      <c r="I1094" s="1037">
        <v>1622</v>
      </c>
    </row>
    <row r="1095" spans="1:9" x14ac:dyDescent="0.3">
      <c r="A1095" s="1020">
        <v>454496</v>
      </c>
      <c r="B1095" s="815">
        <v>425419</v>
      </c>
      <c r="C1095" s="815" t="s">
        <v>475</v>
      </c>
      <c r="D1095" s="537" t="s">
        <v>13</v>
      </c>
      <c r="E1095" s="814" t="s">
        <v>2007</v>
      </c>
      <c r="F1095" s="1059">
        <v>1149</v>
      </c>
      <c r="G1095" s="539">
        <v>43499</v>
      </c>
      <c r="H1095" s="539">
        <v>43495</v>
      </c>
      <c r="I1095" s="1037">
        <v>1149</v>
      </c>
    </row>
    <row r="1096" spans="1:9" x14ac:dyDescent="0.3">
      <c r="A1096" s="1020">
        <v>454498</v>
      </c>
      <c r="B1096" s="815">
        <v>425450</v>
      </c>
      <c r="C1096" s="815" t="s">
        <v>475</v>
      </c>
      <c r="D1096" s="537" t="s">
        <v>13</v>
      </c>
      <c r="E1096" s="900" t="s">
        <v>2061</v>
      </c>
      <c r="F1096" s="1034">
        <v>806</v>
      </c>
      <c r="G1096" s="539">
        <v>43499</v>
      </c>
      <c r="H1096" s="539">
        <v>43495</v>
      </c>
      <c r="I1096" s="1037">
        <v>796</v>
      </c>
    </row>
    <row r="1097" spans="1:9" x14ac:dyDescent="0.3">
      <c r="A1097" s="1020">
        <v>454498</v>
      </c>
      <c r="B1097" s="815">
        <v>431106</v>
      </c>
      <c r="C1097" s="815" t="s">
        <v>503</v>
      </c>
      <c r="D1097" s="537" t="s">
        <v>13</v>
      </c>
      <c r="E1097" s="1063" t="s">
        <v>2090</v>
      </c>
      <c r="F1097" s="1059">
        <v>917</v>
      </c>
      <c r="G1097" s="539">
        <v>43499</v>
      </c>
      <c r="H1097" s="539">
        <v>43495</v>
      </c>
      <c r="I1097" s="1037">
        <v>936</v>
      </c>
    </row>
    <row r="1098" spans="1:9" x14ac:dyDescent="0.3">
      <c r="A1098" s="1020">
        <v>465695</v>
      </c>
      <c r="B1098" s="815">
        <v>431080</v>
      </c>
      <c r="C1098" s="815" t="s">
        <v>503</v>
      </c>
      <c r="D1098" s="9" t="s">
        <v>13</v>
      </c>
      <c r="E1098" s="1063" t="s">
        <v>2112</v>
      </c>
      <c r="F1098" s="815">
        <v>32</v>
      </c>
      <c r="G1098" s="539">
        <v>43499</v>
      </c>
      <c r="H1098" s="539">
        <v>43495</v>
      </c>
      <c r="I1098" s="1037">
        <v>33</v>
      </c>
    </row>
    <row r="1099" spans="1:9" x14ac:dyDescent="0.3">
      <c r="A1099" s="1020">
        <v>465695</v>
      </c>
      <c r="B1099" s="815">
        <v>431080</v>
      </c>
      <c r="C1099" s="815" t="s">
        <v>503</v>
      </c>
      <c r="D1099" s="537" t="s">
        <v>13</v>
      </c>
      <c r="E1099" s="1063" t="s">
        <v>2113</v>
      </c>
      <c r="F1099" s="815">
        <v>41</v>
      </c>
      <c r="G1099" s="539">
        <v>43499</v>
      </c>
      <c r="H1099" s="539">
        <v>43495</v>
      </c>
      <c r="I1099" s="1037">
        <v>43</v>
      </c>
    </row>
    <row r="1100" spans="1:9" ht="15" thickBot="1" x14ac:dyDescent="0.35">
      <c r="A1100" s="1020">
        <v>465724</v>
      </c>
      <c r="B1100" s="815">
        <v>425394</v>
      </c>
      <c r="C1100" s="815" t="s">
        <v>475</v>
      </c>
      <c r="D1100" s="537" t="s">
        <v>13</v>
      </c>
      <c r="E1100" s="814" t="s">
        <v>2123</v>
      </c>
      <c r="F1100" s="1059">
        <v>322</v>
      </c>
      <c r="G1100" s="539">
        <v>43499</v>
      </c>
      <c r="H1100" s="539">
        <v>43495</v>
      </c>
      <c r="I1100" s="1037">
        <v>322</v>
      </c>
    </row>
    <row r="1101" spans="1:9" x14ac:dyDescent="0.3">
      <c r="A1101" s="1062">
        <v>465724</v>
      </c>
      <c r="B1101" s="696">
        <v>425446</v>
      </c>
      <c r="C1101" s="696" t="s">
        <v>475</v>
      </c>
      <c r="D1101" s="537" t="s">
        <v>13</v>
      </c>
      <c r="E1101" s="1064" t="s">
        <v>2216</v>
      </c>
      <c r="F1101" s="1054">
        <v>1800</v>
      </c>
      <c r="G1101" s="1056">
        <v>43499</v>
      </c>
      <c r="H1101" s="1056">
        <v>43495</v>
      </c>
      <c r="I1101" s="1057">
        <v>1800</v>
      </c>
    </row>
    <row r="1102" spans="1:9" x14ac:dyDescent="0.3">
      <c r="A1102" s="1048">
        <v>465724</v>
      </c>
      <c r="B1102" s="537">
        <v>425446</v>
      </c>
      <c r="C1102" s="537" t="s">
        <v>475</v>
      </c>
      <c r="D1102" s="537" t="s">
        <v>13</v>
      </c>
      <c r="E1102" s="814" t="s">
        <v>2217</v>
      </c>
      <c r="F1102" s="815">
        <v>1236</v>
      </c>
      <c r="G1102" s="539">
        <v>43499</v>
      </c>
      <c r="H1102" s="539">
        <v>43495</v>
      </c>
      <c r="I1102" s="1037">
        <v>1236</v>
      </c>
    </row>
    <row r="1103" spans="1:9" x14ac:dyDescent="0.3">
      <c r="A1103" s="1048">
        <v>454498</v>
      </c>
      <c r="B1103" s="537">
        <v>431142</v>
      </c>
      <c r="C1103" s="537" t="s">
        <v>503</v>
      </c>
      <c r="D1103" s="537" t="s">
        <v>13</v>
      </c>
      <c r="E1103" s="889" t="s">
        <v>2237</v>
      </c>
      <c r="F1103" s="1034">
        <v>200</v>
      </c>
      <c r="G1103" s="539">
        <v>43499</v>
      </c>
      <c r="H1103" s="539">
        <v>43495</v>
      </c>
      <c r="I1103" s="1037">
        <v>205</v>
      </c>
    </row>
    <row r="1104" spans="1:9" x14ac:dyDescent="0.3">
      <c r="A1104" s="1048">
        <v>454496</v>
      </c>
      <c r="B1104" s="537">
        <v>425578</v>
      </c>
      <c r="C1104" s="537" t="s">
        <v>475</v>
      </c>
      <c r="D1104" s="537" t="s">
        <v>13</v>
      </c>
      <c r="E1104" s="900" t="s">
        <v>2245</v>
      </c>
      <c r="F1104" s="1051">
        <v>187</v>
      </c>
      <c r="G1104" s="539">
        <v>43499</v>
      </c>
      <c r="H1104" s="539">
        <v>43495</v>
      </c>
      <c r="I1104" s="1037">
        <v>190</v>
      </c>
    </row>
    <row r="1105" spans="1:9" x14ac:dyDescent="0.3">
      <c r="A1105" s="1048">
        <v>454496</v>
      </c>
      <c r="B1105" s="537">
        <v>425578</v>
      </c>
      <c r="C1105" s="537" t="s">
        <v>475</v>
      </c>
      <c r="D1105" s="537" t="s">
        <v>13</v>
      </c>
      <c r="E1105" s="900" t="s">
        <v>2246</v>
      </c>
      <c r="F1105" s="1051">
        <v>162</v>
      </c>
      <c r="G1105" s="539">
        <v>43499</v>
      </c>
      <c r="H1105" s="539">
        <v>43495</v>
      </c>
      <c r="I1105" s="1037">
        <v>165</v>
      </c>
    </row>
    <row r="1106" spans="1:9" x14ac:dyDescent="0.3">
      <c r="A1106" s="1048">
        <v>454496</v>
      </c>
      <c r="B1106" s="537">
        <v>425465</v>
      </c>
      <c r="C1106" s="537" t="s">
        <v>475</v>
      </c>
      <c r="D1106" s="537" t="s">
        <v>13</v>
      </c>
      <c r="E1106" s="900" t="s">
        <v>2256</v>
      </c>
      <c r="F1106" s="1051">
        <v>1793</v>
      </c>
      <c r="G1106" s="539">
        <v>43499</v>
      </c>
      <c r="H1106" s="539">
        <v>43495</v>
      </c>
      <c r="I1106" s="1037">
        <v>1842</v>
      </c>
    </row>
    <row r="1107" spans="1:9" x14ac:dyDescent="0.3">
      <c r="A1107" s="1048">
        <v>454496</v>
      </c>
      <c r="B1107" s="537">
        <v>425465</v>
      </c>
      <c r="C1107" s="537" t="s">
        <v>475</v>
      </c>
      <c r="D1107" s="537" t="s">
        <v>13</v>
      </c>
      <c r="E1107" s="900" t="s">
        <v>2257</v>
      </c>
      <c r="F1107" s="1051">
        <v>1233</v>
      </c>
      <c r="G1107" s="539">
        <v>43499</v>
      </c>
      <c r="H1107" s="539">
        <v>43495</v>
      </c>
      <c r="I1107" s="1037">
        <v>1272</v>
      </c>
    </row>
    <row r="1108" spans="1:9" x14ac:dyDescent="0.3">
      <c r="A1108" s="1019">
        <v>432735</v>
      </c>
      <c r="B1108" s="813">
        <v>425425</v>
      </c>
      <c r="C1108" s="813" t="s">
        <v>475</v>
      </c>
      <c r="D1108" s="534" t="s">
        <v>481</v>
      </c>
      <c r="E1108" s="715" t="s">
        <v>1981</v>
      </c>
      <c r="F1108" s="1026">
        <v>100</v>
      </c>
      <c r="G1108" s="536">
        <v>43503</v>
      </c>
      <c r="H1108" s="536">
        <v>43497</v>
      </c>
      <c r="I1108" s="1037">
        <v>102</v>
      </c>
    </row>
    <row r="1109" spans="1:9" x14ac:dyDescent="0.3">
      <c r="A1109" s="1019">
        <v>432735</v>
      </c>
      <c r="B1109" s="813">
        <v>425425</v>
      </c>
      <c r="C1109" s="813" t="s">
        <v>475</v>
      </c>
      <c r="D1109" s="24" t="s">
        <v>481</v>
      </c>
      <c r="E1109" s="715" t="s">
        <v>1982</v>
      </c>
      <c r="F1109" s="1026">
        <v>184</v>
      </c>
      <c r="G1109" s="536">
        <v>43503</v>
      </c>
      <c r="H1109" s="536">
        <v>43497</v>
      </c>
      <c r="I1109" s="1037">
        <v>187</v>
      </c>
    </row>
    <row r="1110" spans="1:9" x14ac:dyDescent="0.3">
      <c r="A1110" s="1019">
        <v>432735</v>
      </c>
      <c r="B1110" s="813">
        <v>431090</v>
      </c>
      <c r="C1110" s="813" t="s">
        <v>503</v>
      </c>
      <c r="D1110" s="534" t="s">
        <v>481</v>
      </c>
      <c r="E1110" s="891" t="s">
        <v>1989</v>
      </c>
      <c r="F1110" s="1026">
        <v>100</v>
      </c>
      <c r="G1110" s="536">
        <v>43503</v>
      </c>
      <c r="H1110" s="536">
        <v>43497</v>
      </c>
      <c r="I1110" s="1037">
        <v>104</v>
      </c>
    </row>
    <row r="1111" spans="1:9" x14ac:dyDescent="0.3">
      <c r="A1111" s="1019">
        <v>454496</v>
      </c>
      <c r="B1111" s="813">
        <v>425419</v>
      </c>
      <c r="C1111" s="813" t="s">
        <v>475</v>
      </c>
      <c r="D1111" s="534" t="s">
        <v>481</v>
      </c>
      <c r="E1111" s="715" t="s">
        <v>2014</v>
      </c>
      <c r="F1111" s="1026">
        <v>473</v>
      </c>
      <c r="G1111" s="536">
        <v>43503</v>
      </c>
      <c r="H1111" s="536">
        <v>43497</v>
      </c>
      <c r="I1111" s="1037">
        <v>476</v>
      </c>
    </row>
    <row r="1112" spans="1:9" x14ac:dyDescent="0.3">
      <c r="A1112" s="1019">
        <v>454496</v>
      </c>
      <c r="B1112" s="813">
        <v>425419</v>
      </c>
      <c r="C1112" s="813" t="s">
        <v>475</v>
      </c>
      <c r="D1112" s="24" t="s">
        <v>481</v>
      </c>
      <c r="E1112" s="715" t="s">
        <v>2015</v>
      </c>
      <c r="F1112" s="1026">
        <v>130</v>
      </c>
      <c r="G1112" s="536">
        <v>43503</v>
      </c>
      <c r="H1112" s="536">
        <v>43497</v>
      </c>
      <c r="I1112" s="1037">
        <v>132</v>
      </c>
    </row>
    <row r="1113" spans="1:9" x14ac:dyDescent="0.3">
      <c r="A1113" s="1019">
        <v>454496</v>
      </c>
      <c r="B1113" s="813">
        <v>431076</v>
      </c>
      <c r="C1113" s="813" t="s">
        <v>503</v>
      </c>
      <c r="D1113" s="534" t="s">
        <v>481</v>
      </c>
      <c r="E1113" s="892" t="s">
        <v>2025</v>
      </c>
      <c r="F1113" s="1026">
        <v>155</v>
      </c>
      <c r="G1113" s="536">
        <v>43503</v>
      </c>
      <c r="H1113" s="536">
        <v>43497</v>
      </c>
      <c r="I1113" s="1037">
        <v>162</v>
      </c>
    </row>
    <row r="1114" spans="1:9" ht="15" thickBot="1" x14ac:dyDescent="0.35">
      <c r="A1114" s="1019">
        <v>454498</v>
      </c>
      <c r="B1114" s="813">
        <v>431106</v>
      </c>
      <c r="C1114" s="813" t="s">
        <v>503</v>
      </c>
      <c r="D1114" s="534" t="s">
        <v>481</v>
      </c>
      <c r="E1114" s="891" t="s">
        <v>2085</v>
      </c>
      <c r="F1114" s="1027">
        <v>130</v>
      </c>
      <c r="G1114" s="536">
        <v>43503</v>
      </c>
      <c r="H1114" s="536">
        <v>43497</v>
      </c>
      <c r="I1114" s="1037">
        <v>130</v>
      </c>
    </row>
    <row r="1115" spans="1:9" x14ac:dyDescent="0.3">
      <c r="A1115" s="1065">
        <v>454496</v>
      </c>
      <c r="B1115" s="720">
        <v>425413</v>
      </c>
      <c r="C1115" s="720" t="s">
        <v>475</v>
      </c>
      <c r="D1115" s="720" t="s">
        <v>13</v>
      </c>
      <c r="E1115" s="1017" t="s">
        <v>2206</v>
      </c>
      <c r="F1115" s="888">
        <v>180</v>
      </c>
      <c r="G1115" s="851">
        <v>43503</v>
      </c>
      <c r="H1115" s="851">
        <v>43497</v>
      </c>
      <c r="I1115" s="1057">
        <v>189</v>
      </c>
    </row>
    <row r="1116" spans="1:9" x14ac:dyDescent="0.3">
      <c r="A1116" s="1041">
        <v>354192</v>
      </c>
      <c r="B1116" s="534" t="s">
        <v>2272</v>
      </c>
      <c r="C1116" s="534" t="s">
        <v>475</v>
      </c>
      <c r="D1116" s="534" t="s">
        <v>13</v>
      </c>
      <c r="E1116" s="812" t="s">
        <v>2273</v>
      </c>
      <c r="F1116" s="813">
        <v>469</v>
      </c>
      <c r="G1116" s="536">
        <v>43490</v>
      </c>
      <c r="H1116" s="536">
        <v>43500</v>
      </c>
      <c r="I1116" s="1037">
        <v>533</v>
      </c>
    </row>
    <row r="1117" spans="1:9" x14ac:dyDescent="0.3">
      <c r="A1117" s="1019">
        <v>432735</v>
      </c>
      <c r="B1117" s="813">
        <v>425425</v>
      </c>
      <c r="C1117" s="813" t="s">
        <v>475</v>
      </c>
      <c r="D1117" s="534" t="s">
        <v>13</v>
      </c>
      <c r="E1117" s="715" t="s">
        <v>1983</v>
      </c>
      <c r="F1117" s="1026">
        <v>1070</v>
      </c>
      <c r="G1117" s="536">
        <v>43510</v>
      </c>
      <c r="H1117" s="536">
        <v>43504</v>
      </c>
      <c r="I1117" s="1037">
        <v>1088</v>
      </c>
    </row>
    <row r="1118" spans="1:9" x14ac:dyDescent="0.3">
      <c r="A1118" s="1019">
        <v>432735</v>
      </c>
      <c r="B1118" s="813">
        <v>425425</v>
      </c>
      <c r="C1118" s="813" t="s">
        <v>475</v>
      </c>
      <c r="D1118" s="534" t="s">
        <v>13</v>
      </c>
      <c r="E1118" s="715" t="s">
        <v>1986</v>
      </c>
      <c r="F1118" s="1026">
        <v>782</v>
      </c>
      <c r="G1118" s="536">
        <v>43510</v>
      </c>
      <c r="H1118" s="536">
        <v>43504</v>
      </c>
      <c r="I1118" s="1037">
        <v>794</v>
      </c>
    </row>
    <row r="1119" spans="1:9" x14ac:dyDescent="0.3">
      <c r="A1119" s="1019">
        <v>432735</v>
      </c>
      <c r="B1119" s="813">
        <v>431090</v>
      </c>
      <c r="C1119" s="813" t="s">
        <v>503</v>
      </c>
      <c r="D1119" s="534" t="s">
        <v>13</v>
      </c>
      <c r="E1119" s="892" t="s">
        <v>1990</v>
      </c>
      <c r="F1119" s="534">
        <v>14</v>
      </c>
      <c r="G1119" s="536">
        <v>43510</v>
      </c>
      <c r="H1119" s="536">
        <v>43504</v>
      </c>
      <c r="I1119" s="1037">
        <v>14</v>
      </c>
    </row>
    <row r="1120" spans="1:9" x14ac:dyDescent="0.3">
      <c r="A1120" s="1019">
        <v>432735</v>
      </c>
      <c r="B1120" s="813">
        <v>431090</v>
      </c>
      <c r="C1120" s="813" t="s">
        <v>503</v>
      </c>
      <c r="D1120" s="24" t="s">
        <v>13</v>
      </c>
      <c r="E1120" s="892" t="s">
        <v>1993</v>
      </c>
      <c r="F1120" s="1026">
        <v>108</v>
      </c>
      <c r="G1120" s="536">
        <v>43510</v>
      </c>
      <c r="H1120" s="536">
        <v>43504</v>
      </c>
      <c r="I1120" s="1037">
        <v>112</v>
      </c>
    </row>
    <row r="1121" spans="1:9" x14ac:dyDescent="0.3">
      <c r="A1121" s="1019">
        <v>454496</v>
      </c>
      <c r="B1121" s="813">
        <v>425419</v>
      </c>
      <c r="C1121" s="813" t="s">
        <v>475</v>
      </c>
      <c r="D1121" s="24" t="s">
        <v>13</v>
      </c>
      <c r="E1121" s="715" t="s">
        <v>2010</v>
      </c>
      <c r="F1121" s="1026">
        <v>2304</v>
      </c>
      <c r="G1121" s="536">
        <v>43510</v>
      </c>
      <c r="H1121" s="536">
        <v>43504</v>
      </c>
      <c r="I1121" s="1037">
        <v>2326</v>
      </c>
    </row>
    <row r="1122" spans="1:9" x14ac:dyDescent="0.3">
      <c r="A1122" s="1019">
        <v>454496</v>
      </c>
      <c r="B1122" s="813">
        <v>425419</v>
      </c>
      <c r="C1122" s="813" t="s">
        <v>475</v>
      </c>
      <c r="D1122" s="534" t="s">
        <v>13</v>
      </c>
      <c r="E1122" s="715" t="s">
        <v>2011</v>
      </c>
      <c r="F1122" s="1026">
        <v>2616</v>
      </c>
      <c r="G1122" s="536">
        <v>43510</v>
      </c>
      <c r="H1122" s="536">
        <v>43504</v>
      </c>
      <c r="I1122" s="1037">
        <v>2641</v>
      </c>
    </row>
    <row r="1123" spans="1:9" x14ac:dyDescent="0.3">
      <c r="A1123" s="1019">
        <v>454496</v>
      </c>
      <c r="B1123" s="813">
        <v>431076</v>
      </c>
      <c r="C1123" s="813" t="s">
        <v>503</v>
      </c>
      <c r="D1123" s="534" t="s">
        <v>13</v>
      </c>
      <c r="E1123" s="892" t="s">
        <v>2024</v>
      </c>
      <c r="F1123" s="1026">
        <v>143</v>
      </c>
      <c r="G1123" s="536">
        <v>43510</v>
      </c>
      <c r="H1123" s="536">
        <v>43504</v>
      </c>
      <c r="I1123" s="1037">
        <v>149</v>
      </c>
    </row>
    <row r="1124" spans="1:9" x14ac:dyDescent="0.3">
      <c r="A1124" s="1019">
        <v>454496</v>
      </c>
      <c r="B1124" s="813">
        <v>431076</v>
      </c>
      <c r="C1124" s="813" t="s">
        <v>503</v>
      </c>
      <c r="D1124" s="534" t="s">
        <v>13</v>
      </c>
      <c r="E1124" s="892" t="s">
        <v>2026</v>
      </c>
      <c r="F1124" s="708">
        <v>261</v>
      </c>
      <c r="G1124" s="536">
        <v>43510</v>
      </c>
      <c r="H1124" s="536">
        <v>43504</v>
      </c>
      <c r="I1124" s="1037">
        <v>270</v>
      </c>
    </row>
    <row r="1125" spans="1:9" x14ac:dyDescent="0.3">
      <c r="A1125" s="1019">
        <v>454498</v>
      </c>
      <c r="B1125" s="813">
        <v>431106</v>
      </c>
      <c r="C1125" s="813" t="s">
        <v>503</v>
      </c>
      <c r="D1125" s="534" t="s">
        <v>13</v>
      </c>
      <c r="E1125" s="891" t="s">
        <v>2082</v>
      </c>
      <c r="F1125" s="1027">
        <v>72</v>
      </c>
      <c r="G1125" s="536">
        <v>43510</v>
      </c>
      <c r="H1125" s="536">
        <v>43504</v>
      </c>
      <c r="I1125" s="1037">
        <v>72</v>
      </c>
    </row>
    <row r="1126" spans="1:9" x14ac:dyDescent="0.3">
      <c r="A1126" s="1019">
        <v>454498</v>
      </c>
      <c r="B1126" s="813">
        <v>431106</v>
      </c>
      <c r="C1126" s="813" t="s">
        <v>503</v>
      </c>
      <c r="D1126" s="24" t="s">
        <v>13</v>
      </c>
      <c r="E1126" s="891" t="s">
        <v>2091</v>
      </c>
      <c r="F1126" s="1027">
        <v>54</v>
      </c>
      <c r="G1126" s="536">
        <v>43510</v>
      </c>
      <c r="H1126" s="536">
        <v>43504</v>
      </c>
      <c r="I1126" s="1037">
        <v>54</v>
      </c>
    </row>
    <row r="1127" spans="1:9" x14ac:dyDescent="0.3">
      <c r="A1127" s="1019">
        <v>432735</v>
      </c>
      <c r="B1127" s="813">
        <v>425425</v>
      </c>
      <c r="C1127" s="813" t="s">
        <v>475</v>
      </c>
      <c r="D1127" s="24" t="s">
        <v>13</v>
      </c>
      <c r="E1127" s="715" t="s">
        <v>1984</v>
      </c>
      <c r="F1127" s="1026">
        <v>1219</v>
      </c>
      <c r="G1127" s="536">
        <v>43513</v>
      </c>
      <c r="H1127" s="536">
        <v>43509</v>
      </c>
      <c r="I1127" s="1037">
        <v>1238</v>
      </c>
    </row>
    <row r="1128" spans="1:9" x14ac:dyDescent="0.3">
      <c r="A1128" s="1019">
        <v>432735</v>
      </c>
      <c r="B1128" s="813">
        <v>425425</v>
      </c>
      <c r="C1128" s="813" t="s">
        <v>475</v>
      </c>
      <c r="D1128" s="534" t="s">
        <v>13</v>
      </c>
      <c r="E1128" s="715" t="s">
        <v>1985</v>
      </c>
      <c r="F1128" s="1026">
        <v>754</v>
      </c>
      <c r="G1128" s="536">
        <v>43513</v>
      </c>
      <c r="H1128" s="536">
        <v>43509</v>
      </c>
      <c r="I1128" s="1037">
        <v>771</v>
      </c>
    </row>
    <row r="1129" spans="1:9" x14ac:dyDescent="0.3">
      <c r="A1129" s="1019">
        <v>432735</v>
      </c>
      <c r="B1129" s="813">
        <v>431090</v>
      </c>
      <c r="C1129" s="813" t="s">
        <v>503</v>
      </c>
      <c r="D1129" s="534" t="s">
        <v>13</v>
      </c>
      <c r="E1129" s="892" t="s">
        <v>1991</v>
      </c>
      <c r="F1129" s="534">
        <v>36</v>
      </c>
      <c r="G1129" s="536">
        <v>43513</v>
      </c>
      <c r="H1129" s="536">
        <v>43509</v>
      </c>
      <c r="I1129" s="1037">
        <v>36</v>
      </c>
    </row>
    <row r="1130" spans="1:9" x14ac:dyDescent="0.3">
      <c r="A1130" s="56">
        <v>432735</v>
      </c>
      <c r="B1130" s="375">
        <v>431090</v>
      </c>
      <c r="C1130" s="375" t="s">
        <v>503</v>
      </c>
      <c r="D1130" s="56" t="s">
        <v>13</v>
      </c>
      <c r="E1130" s="507" t="s">
        <v>1992</v>
      </c>
      <c r="F1130" s="56">
        <v>50</v>
      </c>
      <c r="G1130" s="401">
        <v>43513</v>
      </c>
      <c r="H1130" s="401">
        <v>43509</v>
      </c>
      <c r="I1130" s="286">
        <v>50</v>
      </c>
    </row>
    <row r="1131" spans="1:9" x14ac:dyDescent="0.3">
      <c r="A1131" s="118">
        <v>454496</v>
      </c>
      <c r="B1131" s="120">
        <v>425419</v>
      </c>
      <c r="C1131" s="120" t="s">
        <v>475</v>
      </c>
      <c r="D1131" s="534" t="s">
        <v>306</v>
      </c>
      <c r="E1131" s="1066" t="s">
        <v>1996</v>
      </c>
      <c r="F1131" s="1067">
        <v>50</v>
      </c>
      <c r="G1131" s="91">
        <v>43514</v>
      </c>
      <c r="H1131" s="27">
        <v>43509</v>
      </c>
      <c r="I1131" s="286">
        <v>50</v>
      </c>
    </row>
    <row r="1132" spans="1:9" x14ac:dyDescent="0.3">
      <c r="A1132" s="56">
        <v>454496</v>
      </c>
      <c r="B1132" s="375">
        <v>425419</v>
      </c>
      <c r="C1132" s="375" t="s">
        <v>475</v>
      </c>
      <c r="D1132" s="56" t="s">
        <v>13</v>
      </c>
      <c r="E1132" s="483" t="s">
        <v>2012</v>
      </c>
      <c r="F1132" s="758">
        <v>2658</v>
      </c>
      <c r="G1132" s="401">
        <v>43513</v>
      </c>
      <c r="H1132" s="401">
        <v>43509</v>
      </c>
      <c r="I1132" s="286">
        <v>2683</v>
      </c>
    </row>
    <row r="1133" spans="1:9" x14ac:dyDescent="0.3">
      <c r="A1133" s="56">
        <v>454496</v>
      </c>
      <c r="B1133" s="375">
        <v>425419</v>
      </c>
      <c r="C1133" s="375" t="s">
        <v>475</v>
      </c>
      <c r="D1133" s="56" t="s">
        <v>13</v>
      </c>
      <c r="E1133" s="483" t="s">
        <v>2013</v>
      </c>
      <c r="F1133" s="758">
        <v>1797</v>
      </c>
      <c r="G1133" s="401">
        <v>43513</v>
      </c>
      <c r="H1133" s="401">
        <v>43509</v>
      </c>
      <c r="I1133" s="286">
        <v>1814</v>
      </c>
    </row>
    <row r="1134" spans="1:9" x14ac:dyDescent="0.3">
      <c r="A1134" s="100">
        <v>454496</v>
      </c>
      <c r="B1134" s="115">
        <v>431076</v>
      </c>
      <c r="C1134" s="115" t="s">
        <v>503</v>
      </c>
      <c r="D1134" s="56" t="s">
        <v>306</v>
      </c>
      <c r="E1134" s="102" t="s">
        <v>2016</v>
      </c>
      <c r="F1134" s="1068">
        <v>14</v>
      </c>
      <c r="G1134" s="103">
        <v>43514</v>
      </c>
      <c r="H1134" s="27">
        <v>43509</v>
      </c>
      <c r="I1134" s="286">
        <v>14</v>
      </c>
    </row>
    <row r="1135" spans="1:9" x14ac:dyDescent="0.3">
      <c r="A1135" s="56">
        <v>454496</v>
      </c>
      <c r="B1135" s="375">
        <v>431076</v>
      </c>
      <c r="C1135" s="375" t="s">
        <v>503</v>
      </c>
      <c r="D1135" s="56" t="s">
        <v>13</v>
      </c>
      <c r="E1135" s="507" t="s">
        <v>2027</v>
      </c>
      <c r="F1135" s="466">
        <v>307</v>
      </c>
      <c r="G1135" s="401">
        <v>43513</v>
      </c>
      <c r="H1135" s="27">
        <v>43509</v>
      </c>
      <c r="I1135" s="286">
        <v>317</v>
      </c>
    </row>
    <row r="1136" spans="1:9" x14ac:dyDescent="0.3">
      <c r="A1136" s="118">
        <v>454496</v>
      </c>
      <c r="B1136" s="120">
        <v>431076</v>
      </c>
      <c r="C1136" s="120" t="s">
        <v>503</v>
      </c>
      <c r="D1136" s="118" t="s">
        <v>13</v>
      </c>
      <c r="E1136" s="1069" t="s">
        <v>2028</v>
      </c>
      <c r="F1136" s="927">
        <v>264</v>
      </c>
      <c r="G1136" s="91">
        <v>43513</v>
      </c>
      <c r="H1136" s="27">
        <v>43509</v>
      </c>
      <c r="I1136" s="286">
        <v>272</v>
      </c>
    </row>
    <row r="1137" spans="1:9" x14ac:dyDescent="0.3">
      <c r="A1137" s="56">
        <v>454498</v>
      </c>
      <c r="B1137" s="375">
        <v>431106</v>
      </c>
      <c r="C1137" s="375" t="s">
        <v>503</v>
      </c>
      <c r="D1137" s="56" t="s">
        <v>306</v>
      </c>
      <c r="E1137" s="376" t="s">
        <v>2076</v>
      </c>
      <c r="F1137" s="415">
        <v>10</v>
      </c>
      <c r="G1137" s="401">
        <v>43514</v>
      </c>
      <c r="H1137" s="401">
        <v>43509</v>
      </c>
      <c r="I1137" s="286">
        <v>10</v>
      </c>
    </row>
    <row r="1138" spans="1:9" x14ac:dyDescent="0.3">
      <c r="A1138" s="100">
        <v>454498</v>
      </c>
      <c r="B1138" s="115">
        <v>431106</v>
      </c>
      <c r="C1138" s="115" t="s">
        <v>503</v>
      </c>
      <c r="D1138" s="100" t="s">
        <v>13</v>
      </c>
      <c r="E1138" s="314" t="s">
        <v>2083</v>
      </c>
      <c r="F1138" s="416">
        <v>92</v>
      </c>
      <c r="G1138" s="103">
        <v>43513</v>
      </c>
      <c r="H1138" s="27">
        <v>43509</v>
      </c>
      <c r="I1138" s="286">
        <v>92</v>
      </c>
    </row>
    <row r="1139" spans="1:9" x14ac:dyDescent="0.3">
      <c r="A1139" s="56">
        <v>454498</v>
      </c>
      <c r="B1139" s="375">
        <v>431106</v>
      </c>
      <c r="C1139" s="375" t="s">
        <v>503</v>
      </c>
      <c r="D1139" s="534" t="s">
        <v>13</v>
      </c>
      <c r="E1139" s="470" t="s">
        <v>2084</v>
      </c>
      <c r="F1139" s="415">
        <v>94</v>
      </c>
      <c r="G1139" s="401">
        <v>43513</v>
      </c>
      <c r="H1139" s="27">
        <v>43509</v>
      </c>
      <c r="I1139" s="286">
        <v>94</v>
      </c>
    </row>
    <row r="1140" spans="1:9" x14ac:dyDescent="0.3">
      <c r="A1140" s="373">
        <v>465724</v>
      </c>
      <c r="B1140" s="118">
        <v>425446</v>
      </c>
      <c r="C1140" s="118" t="s">
        <v>475</v>
      </c>
      <c r="D1140" s="118" t="s">
        <v>306</v>
      </c>
      <c r="E1140" s="119" t="s">
        <v>2212</v>
      </c>
      <c r="F1140" s="120">
        <v>25</v>
      </c>
      <c r="G1140" s="91">
        <v>43514</v>
      </c>
      <c r="H1140" s="27">
        <v>43509</v>
      </c>
      <c r="I1140" s="286">
        <v>25</v>
      </c>
    </row>
    <row r="1141" spans="1:9" x14ac:dyDescent="0.3">
      <c r="A1141" s="370">
        <v>454498</v>
      </c>
      <c r="B1141" s="56">
        <v>425400</v>
      </c>
      <c r="C1141" s="56" t="s">
        <v>475</v>
      </c>
      <c r="D1141" s="56" t="s">
        <v>306</v>
      </c>
      <c r="E1141" s="483" t="s">
        <v>2226</v>
      </c>
      <c r="F1141" s="466">
        <v>40</v>
      </c>
      <c r="G1141" s="401">
        <v>43514</v>
      </c>
      <c r="H1141" s="401">
        <v>43509</v>
      </c>
      <c r="I1141" s="286">
        <v>40</v>
      </c>
    </row>
    <row r="1142" spans="1:9" x14ac:dyDescent="0.3">
      <c r="A1142" s="370">
        <v>454498</v>
      </c>
      <c r="B1142" s="56">
        <v>431142</v>
      </c>
      <c r="C1142" s="56" t="s">
        <v>503</v>
      </c>
      <c r="D1142" s="56" t="s">
        <v>306</v>
      </c>
      <c r="E1142" s="483" t="s">
        <v>2233</v>
      </c>
      <c r="F1142" s="466">
        <v>22</v>
      </c>
      <c r="G1142" s="401">
        <v>43514</v>
      </c>
      <c r="H1142" s="401">
        <v>43509</v>
      </c>
      <c r="I1142" s="286">
        <v>22</v>
      </c>
    </row>
    <row r="1143" spans="1:9" x14ac:dyDescent="0.3">
      <c r="A1143" s="383">
        <v>454496</v>
      </c>
      <c r="B1143" s="100">
        <v>425578</v>
      </c>
      <c r="C1143" s="100" t="s">
        <v>475</v>
      </c>
      <c r="D1143" s="100" t="s">
        <v>306</v>
      </c>
      <c r="E1143" s="102" t="s">
        <v>2242</v>
      </c>
      <c r="F1143" s="101">
        <v>60</v>
      </c>
      <c r="G1143" s="103">
        <v>43514</v>
      </c>
      <c r="H1143" s="27">
        <v>43509</v>
      </c>
      <c r="I1143" s="286">
        <v>60</v>
      </c>
    </row>
    <row r="1144" spans="1:9" x14ac:dyDescent="0.3">
      <c r="A1144" s="370">
        <v>454496</v>
      </c>
      <c r="B1144" s="56">
        <v>425538</v>
      </c>
      <c r="C1144" s="56" t="s">
        <v>475</v>
      </c>
      <c r="D1144" s="56" t="s">
        <v>306</v>
      </c>
      <c r="E1144" s="483" t="s">
        <v>2250</v>
      </c>
      <c r="F1144" s="466">
        <v>65</v>
      </c>
      <c r="G1144" s="401">
        <v>43514</v>
      </c>
      <c r="H1144" s="27">
        <v>43509</v>
      </c>
      <c r="I1144" s="286">
        <v>65</v>
      </c>
    </row>
    <row r="1145" spans="1:9" x14ac:dyDescent="0.3">
      <c r="A1145" s="370">
        <v>454496</v>
      </c>
      <c r="B1145" s="56">
        <v>425465</v>
      </c>
      <c r="C1145" s="56" t="s">
        <v>475</v>
      </c>
      <c r="D1145" s="56" t="s">
        <v>306</v>
      </c>
      <c r="E1145" s="483" t="s">
        <v>2253</v>
      </c>
      <c r="F1145" s="466">
        <v>60</v>
      </c>
      <c r="G1145" s="28">
        <v>43514</v>
      </c>
      <c r="H1145" s="401">
        <v>43509</v>
      </c>
      <c r="I1145" s="286">
        <v>60</v>
      </c>
    </row>
    <row r="1146" spans="1:9" x14ac:dyDescent="0.3">
      <c r="A1146" s="56">
        <v>454496</v>
      </c>
      <c r="B1146" s="56">
        <v>472587</v>
      </c>
      <c r="C1146" s="56" t="s">
        <v>475</v>
      </c>
      <c r="D1146" s="534" t="s">
        <v>306</v>
      </c>
      <c r="E1146" s="382">
        <v>1505810</v>
      </c>
      <c r="F1146" s="466">
        <v>79</v>
      </c>
      <c r="G1146" s="28">
        <v>43514</v>
      </c>
      <c r="H1146" s="401">
        <v>43509</v>
      </c>
      <c r="I1146" s="286">
        <v>79</v>
      </c>
    </row>
    <row r="1147" spans="1:9" x14ac:dyDescent="0.3">
      <c r="A1147" s="56" t="s">
        <v>2193</v>
      </c>
      <c r="B1147" s="56">
        <v>396592</v>
      </c>
      <c r="C1147" s="56" t="s">
        <v>503</v>
      </c>
      <c r="D1147" s="56" t="s">
        <v>481</v>
      </c>
      <c r="E1147" s="376" t="s">
        <v>2203</v>
      </c>
      <c r="F1147" s="375">
        <v>54</v>
      </c>
      <c r="G1147" s="401">
        <v>43481</v>
      </c>
      <c r="H1147" s="401">
        <v>43510</v>
      </c>
      <c r="I1147" s="286">
        <v>54</v>
      </c>
    </row>
    <row r="1148" spans="1:9" x14ac:dyDescent="0.3">
      <c r="A1148" s="370">
        <v>454496</v>
      </c>
      <c r="B1148" s="56">
        <v>425413</v>
      </c>
      <c r="C1148" s="56" t="s">
        <v>475</v>
      </c>
      <c r="D1148" s="56" t="s">
        <v>19</v>
      </c>
      <c r="E1148" s="376" t="s">
        <v>2208</v>
      </c>
      <c r="F1148" s="375">
        <v>195</v>
      </c>
      <c r="G1148" s="401">
        <v>43513</v>
      </c>
      <c r="H1148" s="401">
        <v>43510</v>
      </c>
      <c r="I1148" s="286">
        <v>195</v>
      </c>
    </row>
    <row r="1149" spans="1:9" x14ac:dyDescent="0.3">
      <c r="A1149" s="56">
        <v>477590</v>
      </c>
      <c r="B1149" s="56">
        <v>472600</v>
      </c>
      <c r="C1149" s="56" t="s">
        <v>475</v>
      </c>
      <c r="D1149" s="56" t="s">
        <v>481</v>
      </c>
      <c r="E1149" s="508" t="s">
        <v>2450</v>
      </c>
      <c r="F1149" s="56">
        <v>576</v>
      </c>
      <c r="G1149" s="401">
        <v>43517</v>
      </c>
      <c r="H1149" s="401">
        <v>43511</v>
      </c>
      <c r="I1149" s="286">
        <v>594</v>
      </c>
    </row>
    <row r="1150" spans="1:9" x14ac:dyDescent="0.3">
      <c r="A1150" s="56">
        <v>477590</v>
      </c>
      <c r="B1150" s="56">
        <v>472600</v>
      </c>
      <c r="C1150" s="56" t="s">
        <v>475</v>
      </c>
      <c r="D1150" s="56" t="s">
        <v>481</v>
      </c>
      <c r="E1150" s="508" t="s">
        <v>2451</v>
      </c>
      <c r="F1150" s="56">
        <v>579</v>
      </c>
      <c r="G1150" s="401">
        <v>43517</v>
      </c>
      <c r="H1150" s="401">
        <v>43511</v>
      </c>
      <c r="I1150" s="286">
        <v>590</v>
      </c>
    </row>
    <row r="1151" spans="1:9" x14ac:dyDescent="0.3">
      <c r="A1151" s="56">
        <v>432735</v>
      </c>
      <c r="B1151" s="56">
        <v>425499</v>
      </c>
      <c r="C1151" s="56" t="s">
        <v>475</v>
      </c>
      <c r="D1151" s="56" t="s">
        <v>13</v>
      </c>
      <c r="E1151" s="470" t="s">
        <v>2522</v>
      </c>
      <c r="F1151" s="56">
        <v>280</v>
      </c>
      <c r="G1151" s="401">
        <v>43517</v>
      </c>
      <c r="H1151" s="401">
        <v>43511</v>
      </c>
      <c r="I1151" s="286">
        <v>271</v>
      </c>
    </row>
    <row r="1152" spans="1:9" x14ac:dyDescent="0.3">
      <c r="A1152" s="56">
        <v>354192</v>
      </c>
      <c r="B1152" s="56">
        <v>470958</v>
      </c>
      <c r="C1152" s="56" t="s">
        <v>503</v>
      </c>
      <c r="D1152" s="56" t="s">
        <v>481</v>
      </c>
      <c r="E1152" s="508" t="s">
        <v>2525</v>
      </c>
      <c r="F1152" s="1070">
        <v>33</v>
      </c>
      <c r="G1152" s="401">
        <v>43517</v>
      </c>
      <c r="H1152" s="401">
        <v>43511</v>
      </c>
      <c r="I1152" s="286">
        <v>33</v>
      </c>
    </row>
    <row r="1153" spans="1:9" x14ac:dyDescent="0.3">
      <c r="A1153" s="56">
        <v>354192</v>
      </c>
      <c r="B1153" s="56">
        <v>470958</v>
      </c>
      <c r="C1153" s="56" t="s">
        <v>503</v>
      </c>
      <c r="D1153" s="56" t="s">
        <v>13</v>
      </c>
      <c r="E1153" s="508" t="s">
        <v>2526</v>
      </c>
      <c r="F1153" s="1070">
        <v>231</v>
      </c>
      <c r="G1153" s="401">
        <v>43517</v>
      </c>
      <c r="H1153" s="401">
        <v>43511</v>
      </c>
      <c r="I1153" s="286">
        <v>231</v>
      </c>
    </row>
    <row r="1154" spans="1:9" x14ac:dyDescent="0.3">
      <c r="A1154" s="56">
        <v>354192</v>
      </c>
      <c r="B1154" s="56">
        <v>470958</v>
      </c>
      <c r="C1154" s="56" t="s">
        <v>503</v>
      </c>
      <c r="D1154" s="534" t="s">
        <v>481</v>
      </c>
      <c r="E1154" s="508" t="s">
        <v>2527</v>
      </c>
      <c r="F1154" s="1070">
        <v>495</v>
      </c>
      <c r="G1154" s="401">
        <v>43517</v>
      </c>
      <c r="H1154" s="401">
        <v>43511</v>
      </c>
      <c r="I1154" s="286">
        <v>495</v>
      </c>
    </row>
    <row r="1155" spans="1:9" x14ac:dyDescent="0.3">
      <c r="A1155" s="56">
        <v>354192</v>
      </c>
      <c r="B1155" s="56">
        <v>470958</v>
      </c>
      <c r="C1155" s="56" t="s">
        <v>503</v>
      </c>
      <c r="D1155" s="56" t="s">
        <v>13</v>
      </c>
      <c r="E1155" s="508" t="s">
        <v>2528</v>
      </c>
      <c r="F1155" s="1070">
        <v>527</v>
      </c>
      <c r="G1155" s="401">
        <v>43517</v>
      </c>
      <c r="H1155" s="401">
        <v>43511</v>
      </c>
      <c r="I1155" s="286">
        <v>527</v>
      </c>
    </row>
    <row r="1156" spans="1:9" x14ac:dyDescent="0.3">
      <c r="A1156" s="56">
        <v>354192</v>
      </c>
      <c r="B1156" s="56">
        <v>470959</v>
      </c>
      <c r="C1156" s="56" t="s">
        <v>503</v>
      </c>
      <c r="D1156" s="56" t="s">
        <v>481</v>
      </c>
      <c r="E1156" s="508" t="s">
        <v>2546</v>
      </c>
      <c r="F1156" s="1070">
        <v>30</v>
      </c>
      <c r="G1156" s="401">
        <v>43517</v>
      </c>
      <c r="H1156" s="401">
        <v>43511</v>
      </c>
      <c r="I1156" s="286">
        <v>30</v>
      </c>
    </row>
    <row r="1157" spans="1:9" x14ac:dyDescent="0.3">
      <c r="A1157" s="56">
        <v>354192</v>
      </c>
      <c r="B1157" s="56">
        <v>470959</v>
      </c>
      <c r="C1157" s="56" t="s">
        <v>503</v>
      </c>
      <c r="D1157" s="56" t="s">
        <v>13</v>
      </c>
      <c r="E1157" s="508" t="s">
        <v>2547</v>
      </c>
      <c r="F1157" s="1070">
        <v>286</v>
      </c>
      <c r="G1157" s="401">
        <v>43517</v>
      </c>
      <c r="H1157" s="401">
        <v>43511</v>
      </c>
      <c r="I1157" s="286">
        <v>286</v>
      </c>
    </row>
    <row r="1158" spans="1:9" x14ac:dyDescent="0.3">
      <c r="A1158" s="56">
        <v>354192</v>
      </c>
      <c r="B1158" s="56">
        <v>470959</v>
      </c>
      <c r="C1158" s="56" t="s">
        <v>503</v>
      </c>
      <c r="D1158" s="56" t="s">
        <v>13</v>
      </c>
      <c r="E1158" s="508" t="s">
        <v>2548</v>
      </c>
      <c r="F1158" s="1070">
        <v>60</v>
      </c>
      <c r="G1158" s="401">
        <v>43517</v>
      </c>
      <c r="H1158" s="401">
        <v>43511</v>
      </c>
      <c r="I1158" s="286">
        <v>60</v>
      </c>
    </row>
    <row r="1159" spans="1:9" x14ac:dyDescent="0.3">
      <c r="A1159" s="118">
        <v>354192</v>
      </c>
      <c r="B1159" s="118">
        <v>470959</v>
      </c>
      <c r="C1159" s="118" t="s">
        <v>503</v>
      </c>
      <c r="D1159" s="118" t="s">
        <v>481</v>
      </c>
      <c r="E1159" s="1071" t="s">
        <v>2549</v>
      </c>
      <c r="F1159" s="1072">
        <v>137</v>
      </c>
      <c r="G1159" s="91">
        <v>43517</v>
      </c>
      <c r="H1159" s="27">
        <v>43511</v>
      </c>
      <c r="I1159" s="286">
        <v>137</v>
      </c>
    </row>
    <row r="1160" spans="1:9" x14ac:dyDescent="0.3">
      <c r="A1160" s="56">
        <v>354192</v>
      </c>
      <c r="B1160" s="56">
        <v>472618</v>
      </c>
      <c r="C1160" s="56" t="s">
        <v>475</v>
      </c>
      <c r="D1160" s="56" t="s">
        <v>481</v>
      </c>
      <c r="E1160" s="508" t="s">
        <v>2552</v>
      </c>
      <c r="F1160" s="56">
        <v>319</v>
      </c>
      <c r="G1160" s="401">
        <v>43517</v>
      </c>
      <c r="H1160" s="401">
        <v>43511</v>
      </c>
      <c r="I1160" s="286">
        <v>324</v>
      </c>
    </row>
    <row r="1161" spans="1:9" x14ac:dyDescent="0.3">
      <c r="A1161" s="931">
        <v>354192</v>
      </c>
      <c r="B1161" s="931">
        <v>472618</v>
      </c>
      <c r="C1161" s="931" t="s">
        <v>475</v>
      </c>
      <c r="D1161" s="931" t="s">
        <v>13</v>
      </c>
      <c r="E1161" s="1073" t="s">
        <v>2553</v>
      </c>
      <c r="F1161" s="931">
        <v>1927</v>
      </c>
      <c r="G1161" s="933">
        <v>43517</v>
      </c>
      <c r="H1161" s="27">
        <v>43511</v>
      </c>
      <c r="I1161" s="286">
        <v>1956</v>
      </c>
    </row>
    <row r="1162" spans="1:9" x14ac:dyDescent="0.3">
      <c r="A1162" s="56">
        <v>354192</v>
      </c>
      <c r="B1162" s="56">
        <v>472618</v>
      </c>
      <c r="C1162" s="56" t="s">
        <v>475</v>
      </c>
      <c r="D1162" s="56" t="s">
        <v>481</v>
      </c>
      <c r="E1162" s="508" t="s">
        <v>2554</v>
      </c>
      <c r="F1162" s="56">
        <v>157</v>
      </c>
      <c r="G1162" s="401">
        <v>43517</v>
      </c>
      <c r="H1162" s="27">
        <v>43511</v>
      </c>
      <c r="I1162" s="286">
        <v>159</v>
      </c>
    </row>
    <row r="1163" spans="1:9" x14ac:dyDescent="0.3">
      <c r="A1163" s="56">
        <v>354192</v>
      </c>
      <c r="B1163" s="56">
        <v>472618</v>
      </c>
      <c r="C1163" s="56" t="s">
        <v>475</v>
      </c>
      <c r="D1163" s="56" t="s">
        <v>13</v>
      </c>
      <c r="E1163" s="508" t="s">
        <v>2555</v>
      </c>
      <c r="F1163" s="56">
        <v>1546</v>
      </c>
      <c r="G1163" s="401">
        <v>43517</v>
      </c>
      <c r="H1163" s="401">
        <v>43511</v>
      </c>
      <c r="I1163" s="286">
        <v>1560</v>
      </c>
    </row>
    <row r="1164" spans="1:9" x14ac:dyDescent="0.3">
      <c r="A1164" s="56">
        <v>454496</v>
      </c>
      <c r="B1164" s="56">
        <v>470989</v>
      </c>
      <c r="C1164" s="56" t="s">
        <v>503</v>
      </c>
      <c r="D1164" s="56" t="s">
        <v>13</v>
      </c>
      <c r="E1164" s="508" t="s">
        <v>2588</v>
      </c>
      <c r="F1164" s="56">
        <v>378</v>
      </c>
      <c r="G1164" s="401">
        <v>43517</v>
      </c>
      <c r="H1164" s="401">
        <v>43511</v>
      </c>
      <c r="I1164" s="286">
        <v>386</v>
      </c>
    </row>
    <row r="1165" spans="1:9" x14ac:dyDescent="0.3">
      <c r="A1165" s="118">
        <v>454496</v>
      </c>
      <c r="B1165" s="118">
        <v>470989</v>
      </c>
      <c r="C1165" s="118" t="s">
        <v>503</v>
      </c>
      <c r="D1165" s="118" t="s">
        <v>481</v>
      </c>
      <c r="E1165" s="1071" t="s">
        <v>2589</v>
      </c>
      <c r="F1165" s="118">
        <v>67</v>
      </c>
      <c r="G1165" s="401">
        <v>43517</v>
      </c>
      <c r="H1165" s="401">
        <v>43511</v>
      </c>
      <c r="I1165" s="286">
        <v>68</v>
      </c>
    </row>
    <row r="1166" spans="1:9" x14ac:dyDescent="0.3">
      <c r="A1166" s="56">
        <v>454496</v>
      </c>
      <c r="B1166" s="56">
        <v>472587</v>
      </c>
      <c r="C1166" s="56" t="s">
        <v>475</v>
      </c>
      <c r="D1166" s="56" t="s">
        <v>481</v>
      </c>
      <c r="E1166" s="508" t="s">
        <v>2599</v>
      </c>
      <c r="F1166" s="56">
        <v>243</v>
      </c>
      <c r="G1166" s="27">
        <v>43517</v>
      </c>
      <c r="H1166" s="27">
        <v>43511</v>
      </c>
      <c r="I1166" s="286">
        <v>243</v>
      </c>
    </row>
    <row r="1167" spans="1:9" x14ac:dyDescent="0.3">
      <c r="A1167" s="56">
        <v>454496</v>
      </c>
      <c r="B1167" s="56">
        <v>472587</v>
      </c>
      <c r="C1167" s="56" t="s">
        <v>475</v>
      </c>
      <c r="D1167" s="534" t="s">
        <v>481</v>
      </c>
      <c r="E1167" s="508" t="s">
        <v>2600</v>
      </c>
      <c r="F1167" s="56">
        <v>76</v>
      </c>
      <c r="G1167" s="27">
        <v>43517</v>
      </c>
      <c r="H1167" s="27">
        <v>43511</v>
      </c>
      <c r="I1167" s="286">
        <v>77</v>
      </c>
    </row>
    <row r="1168" spans="1:9" x14ac:dyDescent="0.3">
      <c r="A1168" s="24">
        <v>454496</v>
      </c>
      <c r="B1168" s="24">
        <v>472587</v>
      </c>
      <c r="C1168" s="24" t="s">
        <v>475</v>
      </c>
      <c r="D1168" s="56" t="s">
        <v>13</v>
      </c>
      <c r="E1168" s="513" t="s">
        <v>2601</v>
      </c>
      <c r="F1168" s="24">
        <v>3238</v>
      </c>
      <c r="G1168" s="27">
        <v>43517</v>
      </c>
      <c r="H1168" s="27">
        <v>43511</v>
      </c>
      <c r="I1168" s="286">
        <v>3268</v>
      </c>
    </row>
    <row r="1169" spans="1:9" x14ac:dyDescent="0.3">
      <c r="A1169" s="24">
        <v>454496</v>
      </c>
      <c r="B1169" s="24">
        <v>472587</v>
      </c>
      <c r="C1169" s="24" t="s">
        <v>475</v>
      </c>
      <c r="D1169" s="24" t="s">
        <v>481</v>
      </c>
      <c r="E1169" s="513" t="s">
        <v>2602</v>
      </c>
      <c r="F1169" s="24">
        <v>1224</v>
      </c>
      <c r="G1169" s="27">
        <v>43517</v>
      </c>
      <c r="H1169" s="27">
        <v>43511</v>
      </c>
      <c r="I1169" s="286">
        <v>1224</v>
      </c>
    </row>
    <row r="1170" spans="1:9" x14ac:dyDescent="0.3">
      <c r="A1170" s="56">
        <v>454496</v>
      </c>
      <c r="B1170" s="56">
        <v>472587</v>
      </c>
      <c r="C1170" s="56" t="s">
        <v>475</v>
      </c>
      <c r="D1170" s="56" t="s">
        <v>13</v>
      </c>
      <c r="E1170" s="508" t="s">
        <v>2603</v>
      </c>
      <c r="F1170" s="56">
        <v>2539</v>
      </c>
      <c r="G1170" s="27">
        <v>43517</v>
      </c>
      <c r="H1170" s="27">
        <v>43511</v>
      </c>
      <c r="I1170" s="286">
        <v>2563</v>
      </c>
    </row>
    <row r="1171" spans="1:9" x14ac:dyDescent="0.3">
      <c r="A1171" s="56">
        <v>454496</v>
      </c>
      <c r="B1171" s="56">
        <v>472587</v>
      </c>
      <c r="C1171" s="56" t="s">
        <v>475</v>
      </c>
      <c r="D1171" s="534" t="s">
        <v>13</v>
      </c>
      <c r="E1171" s="508" t="s">
        <v>2604</v>
      </c>
      <c r="F1171" s="56">
        <v>418</v>
      </c>
      <c r="G1171" s="27">
        <v>43517</v>
      </c>
      <c r="H1171" s="27">
        <v>43511</v>
      </c>
      <c r="I1171" s="286">
        <v>418</v>
      </c>
    </row>
    <row r="1172" spans="1:9" x14ac:dyDescent="0.3">
      <c r="A1172" s="56">
        <v>454498</v>
      </c>
      <c r="B1172" s="375">
        <v>425450</v>
      </c>
      <c r="C1172" s="375" t="s">
        <v>475</v>
      </c>
      <c r="D1172" s="56" t="s">
        <v>13</v>
      </c>
      <c r="E1172" s="470" t="s">
        <v>2053</v>
      </c>
      <c r="F1172" s="758">
        <v>588</v>
      </c>
      <c r="G1172" s="27">
        <v>43514</v>
      </c>
      <c r="H1172" s="27">
        <v>43512</v>
      </c>
      <c r="I1172" s="286">
        <v>578</v>
      </c>
    </row>
    <row r="1173" spans="1:9" x14ac:dyDescent="0.3">
      <c r="A1173" s="24">
        <v>454498</v>
      </c>
      <c r="B1173" s="26">
        <v>425450</v>
      </c>
      <c r="C1173" s="26" t="s">
        <v>475</v>
      </c>
      <c r="D1173" s="24" t="s">
        <v>13</v>
      </c>
      <c r="E1173" s="323" t="s">
        <v>2055</v>
      </c>
      <c r="F1173" s="312">
        <v>723</v>
      </c>
      <c r="G1173" s="27">
        <v>43514</v>
      </c>
      <c r="H1173" s="27">
        <v>43512</v>
      </c>
      <c r="I1173" s="286">
        <v>754</v>
      </c>
    </row>
    <row r="1174" spans="1:9" x14ac:dyDescent="0.3">
      <c r="A1174" s="56" t="s">
        <v>2193</v>
      </c>
      <c r="B1174" s="56">
        <v>396592</v>
      </c>
      <c r="C1174" s="56" t="s">
        <v>503</v>
      </c>
      <c r="D1174" s="534" t="s">
        <v>13</v>
      </c>
      <c r="E1174" s="376" t="s">
        <v>2202</v>
      </c>
      <c r="F1174" s="375">
        <v>346</v>
      </c>
      <c r="G1174" s="27">
        <v>43483</v>
      </c>
      <c r="H1174" s="27">
        <v>43512</v>
      </c>
      <c r="I1174" s="286">
        <v>346</v>
      </c>
    </row>
    <row r="1175" spans="1:9" x14ac:dyDescent="0.3">
      <c r="A1175" s="9">
        <v>465695</v>
      </c>
      <c r="B1175" s="62">
        <v>425410</v>
      </c>
      <c r="C1175" s="62" t="s">
        <v>475</v>
      </c>
      <c r="D1175" s="62" t="s">
        <v>306</v>
      </c>
      <c r="E1175" s="86">
        <v>1486705</v>
      </c>
      <c r="F1175" s="62">
        <v>30</v>
      </c>
      <c r="G1175" s="11">
        <v>43514</v>
      </c>
      <c r="H1175" s="11">
        <v>43516</v>
      </c>
      <c r="I1175" s="286">
        <v>30</v>
      </c>
    </row>
    <row r="1176" spans="1:9" x14ac:dyDescent="0.3">
      <c r="A1176" s="1074">
        <v>454496</v>
      </c>
      <c r="B1176" s="9">
        <v>425419</v>
      </c>
      <c r="C1176" s="9" t="s">
        <v>475</v>
      </c>
      <c r="D1176" s="37" t="s">
        <v>306</v>
      </c>
      <c r="E1176" s="509" t="s">
        <v>2281</v>
      </c>
      <c r="F1176" s="9">
        <v>534</v>
      </c>
      <c r="G1176" s="11">
        <v>43521</v>
      </c>
      <c r="H1176" s="11">
        <v>43516</v>
      </c>
      <c r="I1176" s="335">
        <v>534</v>
      </c>
    </row>
    <row r="1177" spans="1:9" x14ac:dyDescent="0.3">
      <c r="A1177" s="504">
        <v>454496</v>
      </c>
      <c r="B1177" s="37">
        <v>425419</v>
      </c>
      <c r="C1177" s="37" t="s">
        <v>475</v>
      </c>
      <c r="D1177" s="37" t="s">
        <v>19</v>
      </c>
      <c r="E1177" s="511" t="s">
        <v>2282</v>
      </c>
      <c r="F1177" s="37">
        <v>468</v>
      </c>
      <c r="G1177" s="11">
        <v>43522</v>
      </c>
      <c r="H1177" s="11">
        <v>43516</v>
      </c>
      <c r="I1177" s="335">
        <v>468</v>
      </c>
    </row>
    <row r="1178" spans="1:9" x14ac:dyDescent="0.3">
      <c r="A1178" s="9">
        <v>477544</v>
      </c>
      <c r="B1178" s="9">
        <v>472580</v>
      </c>
      <c r="C1178" s="9" t="s">
        <v>475</v>
      </c>
      <c r="D1178" s="37" t="s">
        <v>306</v>
      </c>
      <c r="E1178" s="509">
        <v>1500065</v>
      </c>
      <c r="F1178" s="62">
        <v>138</v>
      </c>
      <c r="G1178" s="11">
        <v>43521</v>
      </c>
      <c r="H1178" s="11">
        <v>43516</v>
      </c>
      <c r="I1178" s="335">
        <v>138</v>
      </c>
    </row>
    <row r="1179" spans="1:9" x14ac:dyDescent="0.3">
      <c r="A1179" s="42">
        <v>477544</v>
      </c>
      <c r="B1179" s="42">
        <v>472580</v>
      </c>
      <c r="C1179" s="42" t="s">
        <v>475</v>
      </c>
      <c r="D1179" s="42" t="s">
        <v>19</v>
      </c>
      <c r="E1179" s="83" t="s">
        <v>2362</v>
      </c>
      <c r="F1179" s="107">
        <v>400</v>
      </c>
      <c r="G1179" s="44">
        <v>43522</v>
      </c>
      <c r="H1179" s="44">
        <v>43516</v>
      </c>
      <c r="I1179" s="335">
        <v>400</v>
      </c>
    </row>
    <row r="1180" spans="1:9" x14ac:dyDescent="0.3">
      <c r="A1180" s="37">
        <v>477544</v>
      </c>
      <c r="B1180" s="37">
        <v>472580</v>
      </c>
      <c r="C1180" s="37" t="s">
        <v>475</v>
      </c>
      <c r="D1180" s="37" t="s">
        <v>19</v>
      </c>
      <c r="E1180" s="388" t="s">
        <v>2363</v>
      </c>
      <c r="F1180" s="46">
        <v>108</v>
      </c>
      <c r="G1180" s="39">
        <v>43521</v>
      </c>
      <c r="H1180" s="39">
        <v>43516</v>
      </c>
      <c r="I1180" s="335">
        <v>108</v>
      </c>
    </row>
    <row r="1181" spans="1:9" x14ac:dyDescent="0.3">
      <c r="A1181" s="959">
        <v>477544</v>
      </c>
      <c r="B1181" s="959">
        <v>472580</v>
      </c>
      <c r="C1181" s="959" t="s">
        <v>475</v>
      </c>
      <c r="D1181" s="537" t="s">
        <v>19</v>
      </c>
      <c r="E1181" s="967" t="s">
        <v>2365</v>
      </c>
      <c r="F1181" s="960">
        <v>10</v>
      </c>
      <c r="G1181" s="962">
        <v>43545</v>
      </c>
      <c r="H1181" s="962">
        <v>43516</v>
      </c>
      <c r="I1181" s="335">
        <v>10</v>
      </c>
    </row>
    <row r="1182" spans="1:9" x14ac:dyDescent="0.3">
      <c r="A1182" s="37">
        <v>477569</v>
      </c>
      <c r="B1182" s="37">
        <v>472596</v>
      </c>
      <c r="C1182" s="37" t="s">
        <v>475</v>
      </c>
      <c r="D1182" s="42" t="s">
        <v>306</v>
      </c>
      <c r="E1182" s="511">
        <v>1495829</v>
      </c>
      <c r="F1182" s="37">
        <v>133</v>
      </c>
      <c r="G1182" s="39">
        <v>43521</v>
      </c>
      <c r="H1182" s="39">
        <v>43516</v>
      </c>
      <c r="I1182" s="335">
        <v>133</v>
      </c>
    </row>
    <row r="1183" spans="1:9" x14ac:dyDescent="0.3">
      <c r="A1183" s="959">
        <v>477569</v>
      </c>
      <c r="B1183" s="959">
        <v>472596</v>
      </c>
      <c r="C1183" s="959" t="s">
        <v>475</v>
      </c>
      <c r="D1183" s="37" t="s">
        <v>19</v>
      </c>
      <c r="E1183" s="967" t="s">
        <v>2444</v>
      </c>
      <c r="F1183" s="959">
        <v>80</v>
      </c>
      <c r="G1183" s="962">
        <v>43522</v>
      </c>
      <c r="H1183" s="962">
        <v>43516</v>
      </c>
      <c r="I1183" s="335">
        <v>80</v>
      </c>
    </row>
    <row r="1184" spans="1:9" x14ac:dyDescent="0.3">
      <c r="A1184" s="37">
        <v>477569</v>
      </c>
      <c r="B1184" s="37">
        <v>472596</v>
      </c>
      <c r="C1184" s="37" t="s">
        <v>475</v>
      </c>
      <c r="D1184" s="37" t="s">
        <v>19</v>
      </c>
      <c r="E1184" s="388" t="s">
        <v>2445</v>
      </c>
      <c r="F1184" s="37">
        <v>84</v>
      </c>
      <c r="G1184" s="39">
        <v>43521</v>
      </c>
      <c r="H1184" s="39">
        <v>43516</v>
      </c>
      <c r="I1184" s="335">
        <v>84</v>
      </c>
    </row>
    <row r="1185" spans="1:9" x14ac:dyDescent="0.3">
      <c r="A1185" s="959">
        <v>477569</v>
      </c>
      <c r="B1185" s="959">
        <v>472596</v>
      </c>
      <c r="C1185" s="959" t="s">
        <v>475</v>
      </c>
      <c r="D1185" s="48" t="s">
        <v>19</v>
      </c>
      <c r="E1185" s="967" t="s">
        <v>2446</v>
      </c>
      <c r="F1185" s="959">
        <v>1620</v>
      </c>
      <c r="G1185" s="962">
        <v>43522</v>
      </c>
      <c r="H1185" s="962">
        <v>43516</v>
      </c>
      <c r="I1185" s="335">
        <v>1620</v>
      </c>
    </row>
    <row r="1186" spans="1:9" x14ac:dyDescent="0.3">
      <c r="A1186" s="37">
        <v>477590</v>
      </c>
      <c r="B1186" s="37">
        <v>472600</v>
      </c>
      <c r="C1186" s="37" t="s">
        <v>475</v>
      </c>
      <c r="D1186" s="48" t="s">
        <v>19</v>
      </c>
      <c r="E1186" s="388" t="s">
        <v>2461</v>
      </c>
      <c r="F1186" s="37">
        <v>683</v>
      </c>
      <c r="G1186" s="39">
        <v>43522</v>
      </c>
      <c r="H1186" s="39">
        <v>43516</v>
      </c>
      <c r="I1186" s="335">
        <v>683</v>
      </c>
    </row>
    <row r="1187" spans="1:9" x14ac:dyDescent="0.3">
      <c r="A1187" s="959">
        <v>477590</v>
      </c>
      <c r="B1187" s="959">
        <v>472600</v>
      </c>
      <c r="C1187" s="959" t="s">
        <v>475</v>
      </c>
      <c r="D1187" s="37" t="s">
        <v>19</v>
      </c>
      <c r="E1187" s="967" t="s">
        <v>2462</v>
      </c>
      <c r="F1187" s="959">
        <v>72</v>
      </c>
      <c r="G1187" s="962">
        <v>43521</v>
      </c>
      <c r="H1187" s="962">
        <v>43516</v>
      </c>
      <c r="I1187" s="335">
        <v>72</v>
      </c>
    </row>
    <row r="1188" spans="1:9" x14ac:dyDescent="0.3">
      <c r="A1188" s="37">
        <v>477590</v>
      </c>
      <c r="B1188" s="37">
        <v>472600</v>
      </c>
      <c r="C1188" s="37" t="s">
        <v>475</v>
      </c>
      <c r="D1188" s="37" t="s">
        <v>19</v>
      </c>
      <c r="E1188" s="388" t="s">
        <v>2463</v>
      </c>
      <c r="F1188" s="37">
        <v>1620</v>
      </c>
      <c r="G1188" s="39">
        <v>43522</v>
      </c>
      <c r="H1188" s="39">
        <v>43516</v>
      </c>
      <c r="I1188" s="335">
        <v>1620</v>
      </c>
    </row>
    <row r="1189" spans="1:9" x14ac:dyDescent="0.3">
      <c r="A1189" s="959">
        <v>477590</v>
      </c>
      <c r="B1189" s="959">
        <v>472600</v>
      </c>
      <c r="C1189" s="959" t="s">
        <v>475</v>
      </c>
      <c r="D1189" s="37" t="s">
        <v>19</v>
      </c>
      <c r="E1189" s="967" t="s">
        <v>2464</v>
      </c>
      <c r="F1189" s="959">
        <v>20</v>
      </c>
      <c r="G1189" s="962">
        <v>43521</v>
      </c>
      <c r="H1189" s="962">
        <v>43516</v>
      </c>
      <c r="I1189" s="335">
        <v>20</v>
      </c>
    </row>
    <row r="1190" spans="1:9" x14ac:dyDescent="0.3">
      <c r="A1190" s="42">
        <v>477598</v>
      </c>
      <c r="B1190" s="42">
        <v>472589</v>
      </c>
      <c r="C1190" s="42" t="s">
        <v>475</v>
      </c>
      <c r="D1190" s="37" t="s">
        <v>306</v>
      </c>
      <c r="E1190" s="1075">
        <v>1500067</v>
      </c>
      <c r="F1190" s="42">
        <v>118</v>
      </c>
      <c r="G1190" s="39">
        <v>43521</v>
      </c>
      <c r="H1190" s="39">
        <v>43516</v>
      </c>
      <c r="I1190" s="335">
        <v>118</v>
      </c>
    </row>
    <row r="1191" spans="1:9" x14ac:dyDescent="0.3">
      <c r="A1191" s="37">
        <v>477598</v>
      </c>
      <c r="B1191" s="37">
        <v>472589</v>
      </c>
      <c r="C1191" s="37" t="s">
        <v>475</v>
      </c>
      <c r="D1191" s="37" t="s">
        <v>19</v>
      </c>
      <c r="E1191" s="388" t="s">
        <v>2520</v>
      </c>
      <c r="F1191" s="37">
        <v>42</v>
      </c>
      <c r="G1191" s="11">
        <v>43522</v>
      </c>
      <c r="H1191" s="11">
        <v>43516</v>
      </c>
      <c r="I1191" s="335">
        <v>42</v>
      </c>
    </row>
    <row r="1192" spans="1:9" x14ac:dyDescent="0.3">
      <c r="A1192" s="37">
        <v>477598</v>
      </c>
      <c r="B1192" s="37">
        <v>472589</v>
      </c>
      <c r="C1192" s="37" t="s">
        <v>475</v>
      </c>
      <c r="D1192" s="537" t="s">
        <v>19</v>
      </c>
      <c r="E1192" s="388" t="s">
        <v>2521</v>
      </c>
      <c r="F1192" s="37">
        <v>1300</v>
      </c>
      <c r="G1192" s="39">
        <v>43522</v>
      </c>
      <c r="H1192" s="39">
        <v>43516</v>
      </c>
      <c r="I1192" s="335">
        <v>1300</v>
      </c>
    </row>
    <row r="1193" spans="1:9" x14ac:dyDescent="0.3">
      <c r="A1193" s="37">
        <v>354192</v>
      </c>
      <c r="B1193" s="37">
        <v>472618</v>
      </c>
      <c r="C1193" s="37" t="s">
        <v>475</v>
      </c>
      <c r="D1193" s="37" t="s">
        <v>306</v>
      </c>
      <c r="E1193" s="511">
        <v>1500041</v>
      </c>
      <c r="F1193" s="37">
        <v>335</v>
      </c>
      <c r="G1193" s="39">
        <v>43521</v>
      </c>
      <c r="H1193" s="39">
        <v>43516</v>
      </c>
      <c r="I1193" s="286">
        <v>335</v>
      </c>
    </row>
    <row r="1194" spans="1:9" x14ac:dyDescent="0.3">
      <c r="A1194" s="959">
        <v>354192</v>
      </c>
      <c r="B1194" s="959">
        <v>472618</v>
      </c>
      <c r="C1194" s="959" t="s">
        <v>475</v>
      </c>
      <c r="D1194" s="959" t="s">
        <v>19</v>
      </c>
      <c r="E1194" s="967" t="s">
        <v>2579</v>
      </c>
      <c r="F1194" s="959">
        <v>430</v>
      </c>
      <c r="G1194" s="962">
        <v>43522</v>
      </c>
      <c r="H1194" s="962">
        <v>43516</v>
      </c>
      <c r="I1194" s="286">
        <v>430</v>
      </c>
    </row>
    <row r="1195" spans="1:9" x14ac:dyDescent="0.3">
      <c r="A1195" s="42">
        <v>354192</v>
      </c>
      <c r="B1195" s="42">
        <v>472618</v>
      </c>
      <c r="C1195" s="42" t="s">
        <v>475</v>
      </c>
      <c r="D1195" s="42" t="s">
        <v>19</v>
      </c>
      <c r="E1195" s="83" t="s">
        <v>2581</v>
      </c>
      <c r="F1195" s="42">
        <v>135</v>
      </c>
      <c r="G1195" s="39">
        <v>43521</v>
      </c>
      <c r="H1195" s="39">
        <v>43516</v>
      </c>
      <c r="I1195" s="286">
        <v>135</v>
      </c>
    </row>
    <row r="1196" spans="1:9" x14ac:dyDescent="0.3">
      <c r="A1196" s="37">
        <v>354192</v>
      </c>
      <c r="B1196" s="37">
        <v>472618</v>
      </c>
      <c r="C1196" s="37" t="s">
        <v>475</v>
      </c>
      <c r="D1196" s="37" t="s">
        <v>19</v>
      </c>
      <c r="E1196" s="388" t="s">
        <v>2582</v>
      </c>
      <c r="F1196" s="37">
        <v>96</v>
      </c>
      <c r="G1196" s="11">
        <v>43521</v>
      </c>
      <c r="H1196" s="11">
        <v>43516</v>
      </c>
      <c r="I1196" s="286">
        <v>96</v>
      </c>
    </row>
    <row r="1197" spans="1:9" x14ac:dyDescent="0.3">
      <c r="A1197" s="37">
        <v>354192</v>
      </c>
      <c r="B1197" s="37">
        <v>472618</v>
      </c>
      <c r="C1197" s="37" t="s">
        <v>475</v>
      </c>
      <c r="D1197" s="537" t="s">
        <v>19</v>
      </c>
      <c r="E1197" s="388" t="s">
        <v>2583</v>
      </c>
      <c r="F1197" s="37">
        <v>260</v>
      </c>
      <c r="G1197" s="11">
        <v>43522</v>
      </c>
      <c r="H1197" s="11">
        <v>43516</v>
      </c>
      <c r="I1197" s="286">
        <v>260</v>
      </c>
    </row>
    <row r="1198" spans="1:9" x14ac:dyDescent="0.3">
      <c r="A1198" s="42">
        <v>354192</v>
      </c>
      <c r="B1198" s="42">
        <v>472618</v>
      </c>
      <c r="C1198" s="42" t="s">
        <v>475</v>
      </c>
      <c r="D1198" s="37" t="s">
        <v>19</v>
      </c>
      <c r="E1198" s="83" t="s">
        <v>2584</v>
      </c>
      <c r="F1198" s="42">
        <v>10</v>
      </c>
      <c r="G1198" s="44">
        <v>43521</v>
      </c>
      <c r="H1198" s="44">
        <v>43516</v>
      </c>
      <c r="I1198" s="286">
        <v>10</v>
      </c>
    </row>
    <row r="1199" spans="1:9" x14ac:dyDescent="0.3">
      <c r="A1199" s="42">
        <v>454496</v>
      </c>
      <c r="B1199" s="42">
        <v>472587</v>
      </c>
      <c r="C1199" s="42" t="s">
        <v>475</v>
      </c>
      <c r="D1199" s="37" t="s">
        <v>19</v>
      </c>
      <c r="E1199" s="1076">
        <v>1505902</v>
      </c>
      <c r="F1199" s="116">
        <v>136</v>
      </c>
      <c r="G1199" s="39">
        <v>43515</v>
      </c>
      <c r="H1199" s="39">
        <v>43516</v>
      </c>
      <c r="I1199" s="286">
        <v>136</v>
      </c>
    </row>
    <row r="1200" spans="1:9" x14ac:dyDescent="0.3">
      <c r="A1200" s="37">
        <v>454496</v>
      </c>
      <c r="B1200" s="37">
        <v>472587</v>
      </c>
      <c r="C1200" s="37" t="s">
        <v>475</v>
      </c>
      <c r="D1200" s="37" t="s">
        <v>306</v>
      </c>
      <c r="E1200" s="388" t="s">
        <v>2629</v>
      </c>
      <c r="F1200" s="464">
        <v>459</v>
      </c>
      <c r="G1200" s="31">
        <v>43521</v>
      </c>
      <c r="H1200" s="39">
        <v>43516</v>
      </c>
      <c r="I1200" s="286">
        <v>459</v>
      </c>
    </row>
    <row r="1201" spans="1:9" x14ac:dyDescent="0.3">
      <c r="A1201" s="42">
        <v>454496</v>
      </c>
      <c r="B1201" s="42">
        <v>472587</v>
      </c>
      <c r="C1201" s="42" t="s">
        <v>475</v>
      </c>
      <c r="D1201" s="37" t="s">
        <v>19</v>
      </c>
      <c r="E1201" s="83" t="s">
        <v>2630</v>
      </c>
      <c r="F1201" s="42">
        <v>2430</v>
      </c>
      <c r="G1201" s="11">
        <v>43522</v>
      </c>
      <c r="H1201" s="11">
        <v>43516</v>
      </c>
      <c r="I1201" s="286">
        <v>2430</v>
      </c>
    </row>
    <row r="1202" spans="1:9" x14ac:dyDescent="0.3">
      <c r="A1202" s="48">
        <v>454496</v>
      </c>
      <c r="B1202" s="48">
        <v>472587</v>
      </c>
      <c r="C1202" s="48" t="s">
        <v>475</v>
      </c>
      <c r="D1202" s="537" t="s">
        <v>19</v>
      </c>
      <c r="E1202" s="50" t="s">
        <v>2632</v>
      </c>
      <c r="F1202" s="48">
        <v>294</v>
      </c>
      <c r="G1202" s="11">
        <v>43522</v>
      </c>
      <c r="H1202" s="11">
        <v>43516</v>
      </c>
      <c r="I1202" s="286">
        <v>294</v>
      </c>
    </row>
    <row r="1203" spans="1:9" x14ac:dyDescent="0.3">
      <c r="A1203" s="370">
        <v>454496</v>
      </c>
      <c r="B1203" s="56">
        <v>425413</v>
      </c>
      <c r="C1203" s="56" t="s">
        <v>475</v>
      </c>
      <c r="D1203" s="56" t="s">
        <v>306</v>
      </c>
      <c r="E1203" s="483" t="s">
        <v>2209</v>
      </c>
      <c r="F1203" s="466">
        <v>97</v>
      </c>
      <c r="G1203" s="401">
        <v>43522</v>
      </c>
      <c r="H1203" s="401">
        <v>43521</v>
      </c>
      <c r="I1203" s="286">
        <v>97</v>
      </c>
    </row>
    <row r="1204" spans="1:9" x14ac:dyDescent="0.3">
      <c r="A1204" s="56">
        <v>477544</v>
      </c>
      <c r="B1204" s="56">
        <v>472580</v>
      </c>
      <c r="C1204" s="56" t="s">
        <v>475</v>
      </c>
      <c r="D1204" s="100" t="s">
        <v>19</v>
      </c>
      <c r="E1204" s="382" t="s">
        <v>2364</v>
      </c>
      <c r="F1204" s="375">
        <v>1620</v>
      </c>
      <c r="G1204" s="401">
        <v>43522</v>
      </c>
      <c r="H1204" s="401">
        <v>43521</v>
      </c>
      <c r="I1204" s="286">
        <v>1620</v>
      </c>
    </row>
    <row r="1205" spans="1:9" x14ac:dyDescent="0.3">
      <c r="A1205" s="56">
        <v>477544</v>
      </c>
      <c r="B1205" s="56">
        <v>472580</v>
      </c>
      <c r="C1205" s="56" t="s">
        <v>475</v>
      </c>
      <c r="D1205" s="56" t="s">
        <v>13</v>
      </c>
      <c r="E1205" s="514" t="s">
        <v>2342</v>
      </c>
      <c r="F1205" s="375">
        <v>1407</v>
      </c>
      <c r="G1205" s="401">
        <v>43527</v>
      </c>
      <c r="H1205" s="401">
        <v>43523</v>
      </c>
      <c r="I1205" s="286">
        <v>1407</v>
      </c>
    </row>
    <row r="1206" spans="1:9" x14ac:dyDescent="0.3">
      <c r="A1206" s="56">
        <v>477544</v>
      </c>
      <c r="B1206" s="56">
        <v>472580</v>
      </c>
      <c r="C1206" s="56" t="s">
        <v>475</v>
      </c>
      <c r="D1206" s="56" t="s">
        <v>13</v>
      </c>
      <c r="E1206" s="514" t="s">
        <v>2343</v>
      </c>
      <c r="F1206" s="375">
        <v>940</v>
      </c>
      <c r="G1206" s="401">
        <v>43527</v>
      </c>
      <c r="H1206" s="401">
        <v>43523</v>
      </c>
      <c r="I1206" s="286">
        <v>940</v>
      </c>
    </row>
    <row r="1207" spans="1:9" x14ac:dyDescent="0.3">
      <c r="A1207" s="118">
        <v>477544</v>
      </c>
      <c r="B1207" s="118">
        <v>472580</v>
      </c>
      <c r="C1207" s="118" t="s">
        <v>475</v>
      </c>
      <c r="D1207" s="534" t="s">
        <v>13</v>
      </c>
      <c r="E1207" s="1077" t="s">
        <v>2352</v>
      </c>
      <c r="F1207" s="120">
        <v>4252</v>
      </c>
      <c r="G1207" s="91">
        <v>43527</v>
      </c>
      <c r="H1207" s="91">
        <v>43523</v>
      </c>
      <c r="I1207" s="286">
        <v>4295</v>
      </c>
    </row>
    <row r="1208" spans="1:9" x14ac:dyDescent="0.3">
      <c r="A1208" s="56">
        <v>477544</v>
      </c>
      <c r="B1208" s="56">
        <v>472580</v>
      </c>
      <c r="C1208" s="56" t="s">
        <v>475</v>
      </c>
      <c r="D1208" s="56" t="s">
        <v>13</v>
      </c>
      <c r="E1208" s="514" t="s">
        <v>2353</v>
      </c>
      <c r="F1208" s="375">
        <v>2922</v>
      </c>
      <c r="G1208" s="28">
        <v>43527</v>
      </c>
      <c r="H1208" s="401">
        <v>43523</v>
      </c>
      <c r="I1208" s="286">
        <v>2952</v>
      </c>
    </row>
    <row r="1209" spans="1:9" x14ac:dyDescent="0.3">
      <c r="A1209" s="56">
        <v>477544</v>
      </c>
      <c r="B1209" s="56">
        <v>470993</v>
      </c>
      <c r="C1209" s="56" t="s">
        <v>503</v>
      </c>
      <c r="D1209" s="56" t="s">
        <v>13</v>
      </c>
      <c r="E1209" s="514" t="s">
        <v>2390</v>
      </c>
      <c r="F1209" s="56">
        <v>885</v>
      </c>
      <c r="G1209" s="27">
        <v>43527</v>
      </c>
      <c r="H1209" s="27">
        <v>43523</v>
      </c>
      <c r="I1209" s="286">
        <v>885</v>
      </c>
    </row>
    <row r="1210" spans="1:9" x14ac:dyDescent="0.3">
      <c r="A1210" s="56">
        <v>477544</v>
      </c>
      <c r="B1210" s="56">
        <v>470993</v>
      </c>
      <c r="C1210" s="56" t="s">
        <v>503</v>
      </c>
      <c r="D1210" s="534" t="s">
        <v>13</v>
      </c>
      <c r="E1210" s="514" t="s">
        <v>2391</v>
      </c>
      <c r="F1210" s="56">
        <v>939</v>
      </c>
      <c r="G1210" s="28">
        <v>43527</v>
      </c>
      <c r="H1210" s="27">
        <v>43523</v>
      </c>
      <c r="I1210" s="286">
        <v>939</v>
      </c>
    </row>
    <row r="1211" spans="1:9" x14ac:dyDescent="0.3">
      <c r="A1211" s="56">
        <v>477544</v>
      </c>
      <c r="B1211" s="56">
        <v>470993</v>
      </c>
      <c r="C1211" s="56" t="s">
        <v>503</v>
      </c>
      <c r="D1211" s="56" t="s">
        <v>19</v>
      </c>
      <c r="E1211" s="382" t="s">
        <v>2392</v>
      </c>
      <c r="F1211" s="56">
        <v>61</v>
      </c>
      <c r="G1211" s="28">
        <v>43522</v>
      </c>
      <c r="H1211" s="27">
        <v>43523</v>
      </c>
      <c r="I1211" s="286">
        <v>61</v>
      </c>
    </row>
    <row r="1212" spans="1:9" x14ac:dyDescent="0.3">
      <c r="A1212" s="56">
        <v>477544</v>
      </c>
      <c r="B1212" s="385">
        <v>470990</v>
      </c>
      <c r="C1212" s="56" t="s">
        <v>503</v>
      </c>
      <c r="D1212" s="56" t="s">
        <v>13</v>
      </c>
      <c r="E1212" s="508" t="s">
        <v>2398</v>
      </c>
      <c r="F1212" s="56">
        <v>324</v>
      </c>
      <c r="G1212" s="27">
        <v>43527</v>
      </c>
      <c r="H1212" s="27">
        <v>43523</v>
      </c>
      <c r="I1212" s="286">
        <v>324</v>
      </c>
    </row>
    <row r="1213" spans="1:9" x14ac:dyDescent="0.3">
      <c r="A1213" s="118">
        <v>477544</v>
      </c>
      <c r="B1213" s="283">
        <v>470990</v>
      </c>
      <c r="C1213" s="118" t="s">
        <v>503</v>
      </c>
      <c r="D1213" s="534" t="s">
        <v>13</v>
      </c>
      <c r="E1213" s="1071" t="s">
        <v>2399</v>
      </c>
      <c r="F1213" s="118">
        <v>338</v>
      </c>
      <c r="G1213" s="27">
        <v>43527</v>
      </c>
      <c r="H1213" s="27">
        <v>43523</v>
      </c>
      <c r="I1213" s="286">
        <v>338</v>
      </c>
    </row>
    <row r="1214" spans="1:9" x14ac:dyDescent="0.3">
      <c r="A1214" s="56">
        <v>477569</v>
      </c>
      <c r="B1214" s="56">
        <v>470957</v>
      </c>
      <c r="C1214" s="56" t="s">
        <v>503</v>
      </c>
      <c r="D1214" s="56" t="s">
        <v>19</v>
      </c>
      <c r="E1214" s="508">
        <v>1496563</v>
      </c>
      <c r="F1214" s="56">
        <v>164</v>
      </c>
      <c r="G1214" s="401">
        <v>43522</v>
      </c>
      <c r="H1214" s="401">
        <v>43523</v>
      </c>
      <c r="I1214" s="286">
        <v>164</v>
      </c>
    </row>
    <row r="1215" spans="1:9" x14ac:dyDescent="0.3">
      <c r="A1215" s="56">
        <v>477569</v>
      </c>
      <c r="B1215" s="56">
        <v>470957</v>
      </c>
      <c r="C1215" s="56" t="s">
        <v>503</v>
      </c>
      <c r="D1215" s="100" t="s">
        <v>13</v>
      </c>
      <c r="E1215" s="514" t="s">
        <v>2415</v>
      </c>
      <c r="F1215" s="56">
        <v>385</v>
      </c>
      <c r="G1215" s="401">
        <v>43527</v>
      </c>
      <c r="H1215" s="401">
        <v>43523</v>
      </c>
      <c r="I1215" s="286">
        <v>385</v>
      </c>
    </row>
    <row r="1216" spans="1:9" x14ac:dyDescent="0.3">
      <c r="A1216" s="56">
        <v>477569</v>
      </c>
      <c r="B1216" s="56">
        <v>470957</v>
      </c>
      <c r="C1216" s="56" t="s">
        <v>503</v>
      </c>
      <c r="D1216" s="100" t="s">
        <v>13</v>
      </c>
      <c r="E1216" s="514" t="s">
        <v>2416</v>
      </c>
      <c r="F1216" s="56">
        <v>403</v>
      </c>
      <c r="G1216" s="401">
        <v>43527</v>
      </c>
      <c r="H1216" s="401">
        <v>43523</v>
      </c>
      <c r="I1216" s="286">
        <v>403</v>
      </c>
    </row>
    <row r="1217" spans="1:9" x14ac:dyDescent="0.3">
      <c r="A1217" s="56">
        <v>477569</v>
      </c>
      <c r="B1217" s="56">
        <v>470957</v>
      </c>
      <c r="C1217" s="56" t="s">
        <v>503</v>
      </c>
      <c r="D1217" s="56" t="s">
        <v>13</v>
      </c>
      <c r="E1217" s="508" t="s">
        <v>2421</v>
      </c>
      <c r="F1217" s="56">
        <v>487</v>
      </c>
      <c r="G1217" s="401">
        <v>43527</v>
      </c>
      <c r="H1217" s="401">
        <v>43523</v>
      </c>
      <c r="I1217" s="286">
        <v>487</v>
      </c>
    </row>
    <row r="1218" spans="1:9" x14ac:dyDescent="0.3">
      <c r="A1218" s="56">
        <v>477569</v>
      </c>
      <c r="B1218" s="56">
        <v>470957</v>
      </c>
      <c r="C1218" s="56" t="s">
        <v>503</v>
      </c>
      <c r="D1218" s="56" t="s">
        <v>13</v>
      </c>
      <c r="E1218" s="508" t="s">
        <v>2422</v>
      </c>
      <c r="F1218" s="56">
        <v>507</v>
      </c>
      <c r="G1218" s="401">
        <v>43527</v>
      </c>
      <c r="H1218" s="401">
        <v>43523</v>
      </c>
      <c r="I1218" s="286">
        <v>507</v>
      </c>
    </row>
    <row r="1219" spans="1:9" x14ac:dyDescent="0.3">
      <c r="A1219" s="118">
        <v>477569</v>
      </c>
      <c r="B1219" s="118">
        <v>472596</v>
      </c>
      <c r="C1219" s="118" t="s">
        <v>475</v>
      </c>
      <c r="D1219" s="534" t="s">
        <v>13</v>
      </c>
      <c r="E1219" s="1077" t="s">
        <v>2432</v>
      </c>
      <c r="F1219" s="118">
        <v>56</v>
      </c>
      <c r="G1219" s="401">
        <v>43527</v>
      </c>
      <c r="H1219" s="401">
        <v>43523</v>
      </c>
      <c r="I1219" s="286">
        <v>58</v>
      </c>
    </row>
    <row r="1220" spans="1:9" x14ac:dyDescent="0.3">
      <c r="A1220" s="56">
        <v>477569</v>
      </c>
      <c r="B1220" s="56">
        <v>472596</v>
      </c>
      <c r="C1220" s="56" t="s">
        <v>475</v>
      </c>
      <c r="D1220" s="56" t="s">
        <v>13</v>
      </c>
      <c r="E1220" s="514" t="s">
        <v>2433</v>
      </c>
      <c r="F1220" s="56">
        <v>47</v>
      </c>
      <c r="G1220" s="27">
        <v>43527</v>
      </c>
      <c r="H1220" s="27">
        <v>43523</v>
      </c>
      <c r="I1220" s="286">
        <v>49</v>
      </c>
    </row>
    <row r="1221" spans="1:9" x14ac:dyDescent="0.3">
      <c r="A1221" s="56">
        <v>477569</v>
      </c>
      <c r="B1221" s="56">
        <v>472596</v>
      </c>
      <c r="C1221" s="56" t="s">
        <v>475</v>
      </c>
      <c r="D1221" s="56" t="s">
        <v>13</v>
      </c>
      <c r="E1221" s="514" t="s">
        <v>2441</v>
      </c>
      <c r="F1221" s="56">
        <v>1570</v>
      </c>
      <c r="G1221" s="401">
        <v>43527</v>
      </c>
      <c r="H1221" s="401">
        <v>43523</v>
      </c>
      <c r="I1221" s="286">
        <v>1565</v>
      </c>
    </row>
    <row r="1222" spans="1:9" x14ac:dyDescent="0.3">
      <c r="A1222" s="56">
        <v>477590</v>
      </c>
      <c r="B1222" s="56">
        <v>472600</v>
      </c>
      <c r="C1222" s="56" t="s">
        <v>475</v>
      </c>
      <c r="D1222" s="56" t="s">
        <v>13</v>
      </c>
      <c r="E1222" s="508" t="s">
        <v>2456</v>
      </c>
      <c r="F1222" s="56">
        <v>1687</v>
      </c>
      <c r="G1222" s="401">
        <v>43527</v>
      </c>
      <c r="H1222" s="401">
        <v>43523</v>
      </c>
      <c r="I1222" s="286">
        <v>1732</v>
      </c>
    </row>
    <row r="1223" spans="1:9" x14ac:dyDescent="0.3">
      <c r="A1223" s="56">
        <v>477590</v>
      </c>
      <c r="B1223" s="56">
        <v>472600</v>
      </c>
      <c r="C1223" s="56" t="s">
        <v>475</v>
      </c>
      <c r="D1223" s="56" t="s">
        <v>13</v>
      </c>
      <c r="E1223" s="508" t="s">
        <v>2458</v>
      </c>
      <c r="F1223" s="56">
        <v>1108</v>
      </c>
      <c r="G1223" s="401">
        <v>43527</v>
      </c>
      <c r="H1223" s="401">
        <v>43523</v>
      </c>
      <c r="I1223" s="286">
        <v>1138</v>
      </c>
    </row>
    <row r="1224" spans="1:9" x14ac:dyDescent="0.3">
      <c r="A1224" s="56">
        <v>477598</v>
      </c>
      <c r="B1224" s="56">
        <v>472589</v>
      </c>
      <c r="C1224" s="56" t="s">
        <v>475</v>
      </c>
      <c r="D1224" s="56" t="s">
        <v>13</v>
      </c>
      <c r="E1224" s="525" t="s">
        <v>2511</v>
      </c>
      <c r="F1224" s="56">
        <v>1631</v>
      </c>
      <c r="G1224" s="401">
        <v>43527</v>
      </c>
      <c r="H1224" s="401">
        <v>43523</v>
      </c>
      <c r="I1224" s="286">
        <v>1631</v>
      </c>
    </row>
    <row r="1225" spans="1:9" x14ac:dyDescent="0.3">
      <c r="A1225" s="56">
        <v>477598</v>
      </c>
      <c r="B1225" s="56">
        <v>472589</v>
      </c>
      <c r="C1225" s="56" t="s">
        <v>475</v>
      </c>
      <c r="D1225" s="534" t="s">
        <v>13</v>
      </c>
      <c r="E1225" s="525" t="s">
        <v>2512</v>
      </c>
      <c r="F1225" s="56">
        <v>1091</v>
      </c>
      <c r="G1225" s="401">
        <v>43527</v>
      </c>
      <c r="H1225" s="401">
        <v>43523</v>
      </c>
      <c r="I1225" s="286">
        <v>1091</v>
      </c>
    </row>
    <row r="1226" spans="1:9" x14ac:dyDescent="0.3">
      <c r="A1226" s="56">
        <v>477598</v>
      </c>
      <c r="B1226" s="56">
        <v>472589</v>
      </c>
      <c r="C1226" s="56" t="s">
        <v>475</v>
      </c>
      <c r="D1226" s="56" t="s">
        <v>13</v>
      </c>
      <c r="E1226" s="526" t="s">
        <v>2518</v>
      </c>
      <c r="F1226" s="56">
        <v>2119</v>
      </c>
      <c r="G1226" s="401">
        <v>43527</v>
      </c>
      <c r="H1226" s="401">
        <v>43523</v>
      </c>
      <c r="I1226" s="286">
        <v>2119</v>
      </c>
    </row>
    <row r="1227" spans="1:9" x14ac:dyDescent="0.3">
      <c r="A1227" s="24">
        <v>354192</v>
      </c>
      <c r="B1227" s="24">
        <v>470958</v>
      </c>
      <c r="C1227" s="24" t="s">
        <v>503</v>
      </c>
      <c r="D1227" s="24" t="s">
        <v>19</v>
      </c>
      <c r="E1227" s="513">
        <v>1500666</v>
      </c>
      <c r="F1227" s="527">
        <v>32</v>
      </c>
      <c r="G1227" s="27">
        <v>43522</v>
      </c>
      <c r="H1227" s="27">
        <v>43523</v>
      </c>
      <c r="I1227" s="286">
        <v>32</v>
      </c>
    </row>
    <row r="1228" spans="1:9" x14ac:dyDescent="0.3">
      <c r="A1228" s="24">
        <v>354192</v>
      </c>
      <c r="B1228" s="24">
        <v>470958</v>
      </c>
      <c r="C1228" s="24" t="s">
        <v>503</v>
      </c>
      <c r="D1228" s="24" t="s">
        <v>13</v>
      </c>
      <c r="E1228" s="513" t="s">
        <v>2543</v>
      </c>
      <c r="F1228" s="527">
        <v>642</v>
      </c>
      <c r="G1228" s="27">
        <v>43527</v>
      </c>
      <c r="H1228" s="27">
        <v>43523</v>
      </c>
      <c r="I1228" s="286">
        <v>642</v>
      </c>
    </row>
    <row r="1229" spans="1:9" x14ac:dyDescent="0.3">
      <c r="A1229" s="56">
        <v>354192</v>
      </c>
      <c r="B1229" s="56">
        <v>470958</v>
      </c>
      <c r="C1229" s="56" t="s">
        <v>503</v>
      </c>
      <c r="D1229" s="56" t="s">
        <v>13</v>
      </c>
      <c r="E1229" s="508" t="s">
        <v>2544</v>
      </c>
      <c r="F1229" s="1070">
        <v>723</v>
      </c>
      <c r="G1229" s="27">
        <v>43527</v>
      </c>
      <c r="H1229" s="27">
        <v>43523</v>
      </c>
      <c r="I1229" s="286">
        <v>723</v>
      </c>
    </row>
    <row r="1230" spans="1:9" x14ac:dyDescent="0.3">
      <c r="A1230" s="56">
        <v>354192</v>
      </c>
      <c r="B1230" s="56">
        <v>470959</v>
      </c>
      <c r="C1230" s="56" t="s">
        <v>503</v>
      </c>
      <c r="D1230" s="56" t="s">
        <v>13</v>
      </c>
      <c r="E1230" s="508" t="s">
        <v>2550</v>
      </c>
      <c r="F1230" s="1070">
        <v>385</v>
      </c>
      <c r="G1230" s="401">
        <v>43527</v>
      </c>
      <c r="H1230" s="401">
        <v>43523</v>
      </c>
      <c r="I1230" s="286">
        <v>385</v>
      </c>
    </row>
    <row r="1231" spans="1:9" x14ac:dyDescent="0.3">
      <c r="A1231" s="24">
        <v>354192</v>
      </c>
      <c r="B1231" s="24">
        <v>470959</v>
      </c>
      <c r="C1231" s="24" t="s">
        <v>503</v>
      </c>
      <c r="D1231" s="24" t="s">
        <v>13</v>
      </c>
      <c r="E1231" s="513" t="s">
        <v>2551</v>
      </c>
      <c r="F1231" s="527">
        <v>398</v>
      </c>
      <c r="G1231" s="27">
        <v>43527</v>
      </c>
      <c r="H1231" s="27">
        <v>43523</v>
      </c>
      <c r="I1231" s="286">
        <v>399</v>
      </c>
    </row>
    <row r="1232" spans="1:9" x14ac:dyDescent="0.3">
      <c r="A1232" s="56">
        <v>354192</v>
      </c>
      <c r="B1232" s="56">
        <v>472618</v>
      </c>
      <c r="C1232" s="56" t="s">
        <v>475</v>
      </c>
      <c r="D1232" s="56" t="s">
        <v>13</v>
      </c>
      <c r="E1232" s="508" t="s">
        <v>2574</v>
      </c>
      <c r="F1232" s="56">
        <v>1733</v>
      </c>
      <c r="G1232" s="27">
        <v>43527</v>
      </c>
      <c r="H1232" s="27">
        <v>43523</v>
      </c>
      <c r="I1232" s="286">
        <v>1748</v>
      </c>
    </row>
    <row r="1233" spans="1:9" x14ac:dyDescent="0.3">
      <c r="A1233" s="56">
        <v>354192</v>
      </c>
      <c r="B1233" s="56">
        <v>472618</v>
      </c>
      <c r="C1233" s="56" t="s">
        <v>475</v>
      </c>
      <c r="D1233" s="534" t="s">
        <v>13</v>
      </c>
      <c r="E1233" s="508" t="s">
        <v>2575</v>
      </c>
      <c r="F1233" s="56">
        <v>1142</v>
      </c>
      <c r="G1233" s="27">
        <v>43527</v>
      </c>
      <c r="H1233" s="27">
        <v>43523</v>
      </c>
      <c r="I1233" s="286">
        <v>1157</v>
      </c>
    </row>
    <row r="1234" spans="1:9" x14ac:dyDescent="0.3">
      <c r="A1234" s="24">
        <v>454496</v>
      </c>
      <c r="B1234" s="24">
        <v>472587</v>
      </c>
      <c r="C1234" s="24" t="s">
        <v>475</v>
      </c>
      <c r="D1234" s="24" t="s">
        <v>13</v>
      </c>
      <c r="E1234" s="513" t="s">
        <v>2623</v>
      </c>
      <c r="F1234" s="24">
        <v>3685</v>
      </c>
      <c r="G1234" s="27">
        <v>43527</v>
      </c>
      <c r="H1234" s="27">
        <v>43523</v>
      </c>
      <c r="I1234" s="286">
        <v>3690</v>
      </c>
    </row>
    <row r="1235" spans="1:9" x14ac:dyDescent="0.3">
      <c r="A1235" s="24">
        <v>454496</v>
      </c>
      <c r="B1235" s="24">
        <v>472587</v>
      </c>
      <c r="C1235" s="24" t="s">
        <v>475</v>
      </c>
      <c r="D1235" s="24" t="s">
        <v>13</v>
      </c>
      <c r="E1235" s="513" t="s">
        <v>2624</v>
      </c>
      <c r="F1235" s="24">
        <v>2433</v>
      </c>
      <c r="G1235" s="27">
        <v>43527</v>
      </c>
      <c r="H1235" s="27">
        <v>43523</v>
      </c>
      <c r="I1235" s="286">
        <v>2475</v>
      </c>
    </row>
    <row r="1236" spans="1:9" x14ac:dyDescent="0.3">
      <c r="A1236" s="481">
        <v>454498</v>
      </c>
      <c r="B1236" s="24">
        <v>425400</v>
      </c>
      <c r="C1236" s="24" t="s">
        <v>475</v>
      </c>
      <c r="D1236" s="24" t="s">
        <v>13</v>
      </c>
      <c r="E1236" s="88" t="s">
        <v>2229</v>
      </c>
      <c r="F1236" s="89">
        <v>906</v>
      </c>
      <c r="G1236" s="27">
        <v>43499</v>
      </c>
      <c r="H1236" s="27">
        <v>43524</v>
      </c>
      <c r="I1236" s="286">
        <v>932</v>
      </c>
    </row>
    <row r="1237" spans="1:9" x14ac:dyDescent="0.3">
      <c r="A1237" s="506">
        <v>454496</v>
      </c>
      <c r="B1237" s="56">
        <v>425419</v>
      </c>
      <c r="C1237" s="56" t="s">
        <v>475</v>
      </c>
      <c r="D1237" s="56" t="s">
        <v>13</v>
      </c>
      <c r="E1237" s="508" t="s">
        <v>2287</v>
      </c>
      <c r="F1237" s="56">
        <v>2295</v>
      </c>
      <c r="G1237" s="27">
        <v>43531</v>
      </c>
      <c r="H1237" s="27">
        <v>43524</v>
      </c>
      <c r="I1237" s="515">
        <v>2364</v>
      </c>
    </row>
    <row r="1238" spans="1:9" x14ac:dyDescent="0.3">
      <c r="A1238" s="506">
        <v>454496</v>
      </c>
      <c r="B1238" s="56">
        <v>431076</v>
      </c>
      <c r="C1238" s="56" t="s">
        <v>503</v>
      </c>
      <c r="D1238" s="534" t="s">
        <v>13</v>
      </c>
      <c r="E1238" s="508" t="s">
        <v>2299</v>
      </c>
      <c r="F1238" s="56">
        <v>295</v>
      </c>
      <c r="G1238" s="27">
        <v>43531</v>
      </c>
      <c r="H1238" s="27">
        <v>43524</v>
      </c>
      <c r="I1238" s="515">
        <v>307</v>
      </c>
    </row>
    <row r="1239" spans="1:9" x14ac:dyDescent="0.3">
      <c r="A1239" s="506">
        <v>454496</v>
      </c>
      <c r="B1239" s="56">
        <v>425419</v>
      </c>
      <c r="C1239" s="56" t="s">
        <v>475</v>
      </c>
      <c r="D1239" s="56" t="s">
        <v>13</v>
      </c>
      <c r="E1239" s="508" t="s">
        <v>2289</v>
      </c>
      <c r="F1239" s="56">
        <v>3825</v>
      </c>
      <c r="G1239" s="27">
        <v>43531</v>
      </c>
      <c r="H1239" s="27">
        <v>43525</v>
      </c>
      <c r="I1239" s="515">
        <v>3938</v>
      </c>
    </row>
    <row r="1240" spans="1:9" x14ac:dyDescent="0.3">
      <c r="A1240" s="506">
        <v>454496</v>
      </c>
      <c r="B1240" s="56">
        <v>431076</v>
      </c>
      <c r="C1240" s="56" t="s">
        <v>503</v>
      </c>
      <c r="D1240" s="56" t="s">
        <v>13</v>
      </c>
      <c r="E1240" s="508" t="s">
        <v>2301</v>
      </c>
      <c r="F1240" s="56">
        <v>263</v>
      </c>
      <c r="G1240" s="27">
        <v>43531</v>
      </c>
      <c r="H1240" s="27">
        <v>43525</v>
      </c>
      <c r="I1240" s="515">
        <v>272</v>
      </c>
    </row>
    <row r="1241" spans="1:9" x14ac:dyDescent="0.3">
      <c r="A1241" s="37">
        <v>465724</v>
      </c>
      <c r="B1241" s="46">
        <v>425394</v>
      </c>
      <c r="C1241" s="46" t="s">
        <v>475</v>
      </c>
      <c r="D1241" s="537" t="s">
        <v>13</v>
      </c>
      <c r="E1241" s="38" t="s">
        <v>2122</v>
      </c>
      <c r="F1241" s="421">
        <v>136</v>
      </c>
      <c r="G1241" s="11">
        <v>43499</v>
      </c>
      <c r="H1241" s="11">
        <v>43526</v>
      </c>
      <c r="I1241" s="1078">
        <v>141</v>
      </c>
    </row>
    <row r="1242" spans="1:9" x14ac:dyDescent="0.3">
      <c r="A1242" s="370">
        <v>454498</v>
      </c>
      <c r="B1242" s="56">
        <v>431142</v>
      </c>
      <c r="C1242" s="56" t="s">
        <v>503</v>
      </c>
      <c r="D1242" s="534" t="s">
        <v>13</v>
      </c>
      <c r="E1242" s="507" t="s">
        <v>2236</v>
      </c>
      <c r="F1242" s="758">
        <v>164</v>
      </c>
      <c r="G1242" s="28">
        <v>43499</v>
      </c>
      <c r="H1242" s="401">
        <v>43526</v>
      </c>
      <c r="I1242" s="286">
        <v>163</v>
      </c>
    </row>
    <row r="1243" spans="1:9" x14ac:dyDescent="0.3">
      <c r="A1243" s="504">
        <v>454496</v>
      </c>
      <c r="B1243" s="37">
        <v>425419</v>
      </c>
      <c r="C1243" s="37" t="s">
        <v>475</v>
      </c>
      <c r="D1243" s="37" t="s">
        <v>306</v>
      </c>
      <c r="E1243" s="511" t="s">
        <v>2283</v>
      </c>
      <c r="F1243" s="37">
        <v>40</v>
      </c>
      <c r="G1243" s="31">
        <v>43535</v>
      </c>
      <c r="H1243" s="39">
        <v>43529</v>
      </c>
      <c r="I1243" s="335">
        <v>40</v>
      </c>
    </row>
    <row r="1244" spans="1:9" x14ac:dyDescent="0.3">
      <c r="A1244" s="504">
        <v>454496</v>
      </c>
      <c r="B1244" s="37">
        <v>431076</v>
      </c>
      <c r="C1244" s="37" t="s">
        <v>503</v>
      </c>
      <c r="D1244" s="37" t="s">
        <v>306</v>
      </c>
      <c r="E1244" s="511" t="s">
        <v>2295</v>
      </c>
      <c r="F1244" s="37">
        <v>15</v>
      </c>
      <c r="G1244" s="31">
        <v>43535</v>
      </c>
      <c r="H1244" s="39">
        <v>43529</v>
      </c>
      <c r="I1244" s="335">
        <v>15</v>
      </c>
    </row>
    <row r="1245" spans="1:9" x14ac:dyDescent="0.3">
      <c r="A1245" s="37">
        <v>354192</v>
      </c>
      <c r="B1245" s="37">
        <v>431118</v>
      </c>
      <c r="C1245" s="37" t="s">
        <v>503</v>
      </c>
      <c r="D1245" s="37" t="s">
        <v>306</v>
      </c>
      <c r="E1245" s="511">
        <v>1493552</v>
      </c>
      <c r="F1245" s="37">
        <v>20</v>
      </c>
      <c r="G1245" s="11">
        <v>43535</v>
      </c>
      <c r="H1245" s="11">
        <v>43529</v>
      </c>
      <c r="I1245" s="286">
        <v>20</v>
      </c>
    </row>
    <row r="1246" spans="1:9" x14ac:dyDescent="0.3">
      <c r="A1246" s="124">
        <v>454496</v>
      </c>
      <c r="B1246" s="42">
        <v>425413</v>
      </c>
      <c r="C1246" s="42" t="s">
        <v>475</v>
      </c>
      <c r="D1246" s="37" t="s">
        <v>19</v>
      </c>
      <c r="E1246" s="43" t="s">
        <v>2205</v>
      </c>
      <c r="F1246" s="107">
        <v>106</v>
      </c>
      <c r="G1246" s="11">
        <v>43522</v>
      </c>
      <c r="H1246" s="11">
        <v>43532</v>
      </c>
      <c r="I1246" s="335">
        <v>106</v>
      </c>
    </row>
    <row r="1247" spans="1:9" x14ac:dyDescent="0.3">
      <c r="A1247" s="1079">
        <v>454496</v>
      </c>
      <c r="B1247" s="959">
        <v>425419</v>
      </c>
      <c r="C1247" s="959" t="s">
        <v>475</v>
      </c>
      <c r="D1247" s="537" t="s">
        <v>481</v>
      </c>
      <c r="E1247" s="1080" t="s">
        <v>2284</v>
      </c>
      <c r="F1247" s="959">
        <v>146</v>
      </c>
      <c r="G1247" s="11">
        <v>43538</v>
      </c>
      <c r="H1247" s="11">
        <v>43532</v>
      </c>
      <c r="I1247" s="335">
        <v>150</v>
      </c>
    </row>
    <row r="1248" spans="1:9" x14ac:dyDescent="0.3">
      <c r="A1248" s="1081">
        <v>454496</v>
      </c>
      <c r="B1248" s="48">
        <v>425419</v>
      </c>
      <c r="C1248" s="48" t="s">
        <v>475</v>
      </c>
      <c r="D1248" s="37" t="s">
        <v>481</v>
      </c>
      <c r="E1248" s="520" t="s">
        <v>2285</v>
      </c>
      <c r="F1248" s="48">
        <v>232</v>
      </c>
      <c r="G1248" s="11">
        <v>43538</v>
      </c>
      <c r="H1248" s="11">
        <v>43532</v>
      </c>
      <c r="I1248" s="335">
        <v>239</v>
      </c>
    </row>
    <row r="1249" spans="1:9" x14ac:dyDescent="0.3">
      <c r="A1249" s="37">
        <v>477544</v>
      </c>
      <c r="B1249" s="37">
        <v>472580</v>
      </c>
      <c r="C1249" s="37" t="s">
        <v>475</v>
      </c>
      <c r="D1249" s="537" t="s">
        <v>13</v>
      </c>
      <c r="E1249" s="511" t="s">
        <v>2341</v>
      </c>
      <c r="F1249" s="46">
        <v>1396</v>
      </c>
      <c r="G1249" s="11">
        <v>43538</v>
      </c>
      <c r="H1249" s="11">
        <v>43532</v>
      </c>
      <c r="I1249" s="335">
        <v>1396</v>
      </c>
    </row>
    <row r="1250" spans="1:9" x14ac:dyDescent="0.3">
      <c r="A1250" s="37">
        <v>477544</v>
      </c>
      <c r="B1250" s="37">
        <v>470993</v>
      </c>
      <c r="C1250" s="37" t="s">
        <v>503</v>
      </c>
      <c r="D1250" s="37" t="s">
        <v>13</v>
      </c>
      <c r="E1250" s="511" t="s">
        <v>2380</v>
      </c>
      <c r="F1250" s="37">
        <v>191</v>
      </c>
      <c r="G1250" s="11">
        <v>43538</v>
      </c>
      <c r="H1250" s="11">
        <v>43532</v>
      </c>
      <c r="I1250" s="335">
        <v>198</v>
      </c>
    </row>
    <row r="1251" spans="1:9" x14ac:dyDescent="0.3">
      <c r="A1251" s="37">
        <v>354192</v>
      </c>
      <c r="B1251" s="37">
        <v>470958</v>
      </c>
      <c r="C1251" s="37" t="s">
        <v>503</v>
      </c>
      <c r="D1251" s="537" t="s">
        <v>13</v>
      </c>
      <c r="E1251" s="511" t="s">
        <v>2529</v>
      </c>
      <c r="F1251" s="1082">
        <v>22</v>
      </c>
      <c r="G1251" s="11">
        <v>43538</v>
      </c>
      <c r="H1251" s="11">
        <v>43532</v>
      </c>
      <c r="I1251" s="286">
        <v>23</v>
      </c>
    </row>
    <row r="1252" spans="1:9" x14ac:dyDescent="0.3">
      <c r="A1252" s="9">
        <v>354192</v>
      </c>
      <c r="B1252" s="9">
        <v>470958</v>
      </c>
      <c r="C1252" s="9" t="s">
        <v>503</v>
      </c>
      <c r="D1252" s="9" t="s">
        <v>13</v>
      </c>
      <c r="E1252" s="509" t="s">
        <v>2532</v>
      </c>
      <c r="F1252" s="528">
        <v>249</v>
      </c>
      <c r="G1252" s="11">
        <v>43538</v>
      </c>
      <c r="H1252" s="11">
        <v>43532</v>
      </c>
      <c r="I1252" s="286">
        <v>261</v>
      </c>
    </row>
    <row r="1253" spans="1:9" x14ac:dyDescent="0.3">
      <c r="A1253" s="37">
        <v>354192</v>
      </c>
      <c r="B1253" s="37">
        <v>472618</v>
      </c>
      <c r="C1253" s="37" t="s">
        <v>475</v>
      </c>
      <c r="D1253" s="37" t="s">
        <v>13</v>
      </c>
      <c r="E1253" s="511" t="s">
        <v>2565</v>
      </c>
      <c r="F1253" s="37">
        <v>1479</v>
      </c>
      <c r="G1253" s="39">
        <v>43538</v>
      </c>
      <c r="H1253" s="39">
        <v>43532</v>
      </c>
      <c r="I1253" s="286">
        <v>1478</v>
      </c>
    </row>
    <row r="1254" spans="1:9" x14ac:dyDescent="0.3">
      <c r="A1254" s="9">
        <v>354192</v>
      </c>
      <c r="B1254" s="9">
        <v>472618</v>
      </c>
      <c r="C1254" s="9" t="s">
        <v>475</v>
      </c>
      <c r="D1254" s="9" t="s">
        <v>13</v>
      </c>
      <c r="E1254" s="509" t="s">
        <v>2566</v>
      </c>
      <c r="F1254" s="9">
        <v>1189</v>
      </c>
      <c r="G1254" s="11">
        <v>43538</v>
      </c>
      <c r="H1254" s="11">
        <v>43532</v>
      </c>
      <c r="I1254" s="286">
        <v>1189</v>
      </c>
    </row>
    <row r="1255" spans="1:9" x14ac:dyDescent="0.3">
      <c r="A1255" s="37">
        <v>454496</v>
      </c>
      <c r="B1255" s="37">
        <v>470989</v>
      </c>
      <c r="C1255" s="37" t="s">
        <v>503</v>
      </c>
      <c r="D1255" s="537" t="s">
        <v>13</v>
      </c>
      <c r="E1255" s="511" t="s">
        <v>2596</v>
      </c>
      <c r="F1255" s="37">
        <v>168</v>
      </c>
      <c r="G1255" s="31">
        <v>43538</v>
      </c>
      <c r="H1255" s="39">
        <v>43532</v>
      </c>
      <c r="I1255" s="286">
        <v>175</v>
      </c>
    </row>
    <row r="1256" spans="1:9" x14ac:dyDescent="0.3">
      <c r="A1256" s="37">
        <v>454496</v>
      </c>
      <c r="B1256" s="37">
        <v>472587</v>
      </c>
      <c r="C1256" s="37" t="s">
        <v>475</v>
      </c>
      <c r="D1256" s="37" t="s">
        <v>13</v>
      </c>
      <c r="E1256" s="511" t="s">
        <v>2611</v>
      </c>
      <c r="F1256" s="37">
        <v>8039</v>
      </c>
      <c r="G1256" s="31">
        <v>43538</v>
      </c>
      <c r="H1256" s="39">
        <v>43532</v>
      </c>
      <c r="I1256" s="286">
        <v>8039</v>
      </c>
    </row>
    <row r="1257" spans="1:9" x14ac:dyDescent="0.3">
      <c r="A1257" s="37">
        <v>454496</v>
      </c>
      <c r="B1257" s="37">
        <v>472587</v>
      </c>
      <c r="C1257" s="37" t="s">
        <v>475</v>
      </c>
      <c r="D1257" s="37" t="s">
        <v>13</v>
      </c>
      <c r="E1257" s="511" t="s">
        <v>2628</v>
      </c>
      <c r="F1257" s="37">
        <v>3583</v>
      </c>
      <c r="G1257" s="11">
        <v>43538</v>
      </c>
      <c r="H1257" s="11">
        <v>43532</v>
      </c>
      <c r="I1257" s="286">
        <v>3583</v>
      </c>
    </row>
    <row r="1258" spans="1:9" x14ac:dyDescent="0.3">
      <c r="A1258" s="37">
        <v>432735</v>
      </c>
      <c r="B1258" s="37">
        <v>425425</v>
      </c>
      <c r="C1258" s="37" t="s">
        <v>475</v>
      </c>
      <c r="D1258" s="37" t="s">
        <v>481</v>
      </c>
      <c r="E1258" s="511" t="s">
        <v>2645</v>
      </c>
      <c r="F1258" s="37">
        <v>54</v>
      </c>
      <c r="G1258" s="11">
        <v>43538</v>
      </c>
      <c r="H1258" s="11">
        <v>43532</v>
      </c>
      <c r="I1258" s="286">
        <v>54</v>
      </c>
    </row>
    <row r="1259" spans="1:9" x14ac:dyDescent="0.3">
      <c r="A1259" s="37">
        <v>432735</v>
      </c>
      <c r="B1259" s="37">
        <v>425425</v>
      </c>
      <c r="C1259" s="37" t="s">
        <v>475</v>
      </c>
      <c r="D1259" s="537" t="s">
        <v>481</v>
      </c>
      <c r="E1259" s="511" t="s">
        <v>2646</v>
      </c>
      <c r="F1259" s="37">
        <v>50</v>
      </c>
      <c r="G1259" s="11">
        <v>43538</v>
      </c>
      <c r="H1259" s="11">
        <v>43532</v>
      </c>
      <c r="I1259" s="286">
        <v>50</v>
      </c>
    </row>
    <row r="1260" spans="1:9" x14ac:dyDescent="0.3">
      <c r="A1260" s="37">
        <v>432735</v>
      </c>
      <c r="B1260" s="37">
        <v>431090</v>
      </c>
      <c r="C1260" s="37" t="s">
        <v>503</v>
      </c>
      <c r="D1260" s="37" t="s">
        <v>13</v>
      </c>
      <c r="E1260" s="511" t="s">
        <v>2654</v>
      </c>
      <c r="F1260" s="37">
        <v>16</v>
      </c>
      <c r="G1260" s="305">
        <v>43531</v>
      </c>
      <c r="H1260" s="11">
        <v>43532</v>
      </c>
      <c r="I1260" s="286">
        <v>16</v>
      </c>
    </row>
    <row r="1261" spans="1:9" x14ac:dyDescent="0.3">
      <c r="A1261" s="37">
        <v>432735</v>
      </c>
      <c r="B1261" s="37">
        <v>431090</v>
      </c>
      <c r="C1261" s="37" t="s">
        <v>503</v>
      </c>
      <c r="D1261" s="37" t="s">
        <v>481</v>
      </c>
      <c r="E1261" s="511" t="s">
        <v>2658</v>
      </c>
      <c r="F1261" s="37">
        <v>100</v>
      </c>
      <c r="G1261" s="11">
        <v>43538</v>
      </c>
      <c r="H1261" s="11">
        <v>43532</v>
      </c>
      <c r="I1261" s="286">
        <v>104</v>
      </c>
    </row>
    <row r="1262" spans="1:9" x14ac:dyDescent="0.3">
      <c r="A1262" s="37">
        <v>432735</v>
      </c>
      <c r="B1262" s="37">
        <v>431090</v>
      </c>
      <c r="C1262" s="37" t="s">
        <v>503</v>
      </c>
      <c r="D1262" s="37" t="s">
        <v>13</v>
      </c>
      <c r="E1262" s="511" t="s">
        <v>2659</v>
      </c>
      <c r="F1262" s="37">
        <v>212</v>
      </c>
      <c r="G1262" s="305">
        <v>43531</v>
      </c>
      <c r="H1262" s="11">
        <v>43532</v>
      </c>
      <c r="I1262" s="286">
        <v>218</v>
      </c>
    </row>
    <row r="1263" spans="1:9" x14ac:dyDescent="0.3">
      <c r="A1263" s="37">
        <v>354192</v>
      </c>
      <c r="B1263" s="37">
        <v>425539</v>
      </c>
      <c r="C1263" s="37" t="s">
        <v>475</v>
      </c>
      <c r="D1263" s="37" t="s">
        <v>481</v>
      </c>
      <c r="E1263" s="511" t="s">
        <v>2666</v>
      </c>
      <c r="F1263" s="37">
        <v>378</v>
      </c>
      <c r="G1263" s="11">
        <v>43538</v>
      </c>
      <c r="H1263" s="11">
        <v>43532</v>
      </c>
      <c r="I1263" s="286">
        <v>378</v>
      </c>
    </row>
    <row r="1264" spans="1:9" x14ac:dyDescent="0.3">
      <c r="A1264" s="37">
        <v>354192</v>
      </c>
      <c r="B1264" s="37">
        <v>425539</v>
      </c>
      <c r="C1264" s="37" t="s">
        <v>475</v>
      </c>
      <c r="D1264" s="37" t="s">
        <v>481</v>
      </c>
      <c r="E1264" s="511" t="s">
        <v>2670</v>
      </c>
      <c r="F1264" s="37">
        <v>105</v>
      </c>
      <c r="G1264" s="31">
        <v>43538</v>
      </c>
      <c r="H1264" s="39">
        <v>43532</v>
      </c>
      <c r="I1264" s="286">
        <v>105</v>
      </c>
    </row>
    <row r="1265" spans="1:9" x14ac:dyDescent="0.3">
      <c r="A1265" s="959">
        <v>354192</v>
      </c>
      <c r="B1265" s="959">
        <v>431118</v>
      </c>
      <c r="C1265" s="959" t="s">
        <v>503</v>
      </c>
      <c r="D1265" s="37" t="s">
        <v>481</v>
      </c>
      <c r="E1265" s="1080" t="s">
        <v>2681</v>
      </c>
      <c r="F1265" s="959">
        <v>176</v>
      </c>
      <c r="G1265" s="51">
        <v>43538</v>
      </c>
      <c r="H1265" s="51">
        <v>43532</v>
      </c>
      <c r="I1265" s="286">
        <v>176</v>
      </c>
    </row>
    <row r="1266" spans="1:9" x14ac:dyDescent="0.3">
      <c r="A1266" s="37">
        <v>477547</v>
      </c>
      <c r="B1266" s="37">
        <v>470999</v>
      </c>
      <c r="C1266" s="37" t="s">
        <v>503</v>
      </c>
      <c r="D1266" s="37" t="s">
        <v>13</v>
      </c>
      <c r="E1266" s="511" t="s">
        <v>2694</v>
      </c>
      <c r="F1266" s="37">
        <v>238</v>
      </c>
      <c r="G1266" s="11">
        <v>43538</v>
      </c>
      <c r="H1266" s="11">
        <v>43532</v>
      </c>
      <c r="I1266" s="286">
        <v>246</v>
      </c>
    </row>
    <row r="1267" spans="1:9" x14ac:dyDescent="0.3">
      <c r="A1267" s="37">
        <v>477547</v>
      </c>
      <c r="B1267" s="37">
        <v>470999</v>
      </c>
      <c r="C1267" s="37" t="s">
        <v>503</v>
      </c>
      <c r="D1267" s="37" t="s">
        <v>13</v>
      </c>
      <c r="E1267" s="511" t="s">
        <v>2695</v>
      </c>
      <c r="F1267" s="37">
        <v>174</v>
      </c>
      <c r="G1267" s="39">
        <v>43538</v>
      </c>
      <c r="H1267" s="39">
        <v>43532</v>
      </c>
      <c r="I1267" s="286">
        <v>178</v>
      </c>
    </row>
    <row r="1268" spans="1:9" x14ac:dyDescent="0.3">
      <c r="A1268" s="37">
        <v>477547</v>
      </c>
      <c r="B1268" s="37">
        <v>470999</v>
      </c>
      <c r="C1268" s="37" t="s">
        <v>503</v>
      </c>
      <c r="D1268" s="37" t="s">
        <v>13</v>
      </c>
      <c r="E1268" s="511" t="s">
        <v>2696</v>
      </c>
      <c r="F1268" s="37">
        <v>1003</v>
      </c>
      <c r="G1268" s="39">
        <v>43538</v>
      </c>
      <c r="H1268" s="39">
        <v>43532</v>
      </c>
      <c r="I1268" s="286">
        <v>1036</v>
      </c>
    </row>
    <row r="1269" spans="1:9" x14ac:dyDescent="0.3">
      <c r="A1269" s="24">
        <v>432735</v>
      </c>
      <c r="B1269" s="24">
        <v>425425</v>
      </c>
      <c r="C1269" s="24" t="s">
        <v>475</v>
      </c>
      <c r="D1269" s="24" t="s">
        <v>306</v>
      </c>
      <c r="E1269" s="513">
        <v>1496247</v>
      </c>
      <c r="F1269" s="24">
        <v>590</v>
      </c>
      <c r="G1269" s="27">
        <v>43542</v>
      </c>
      <c r="H1269" s="27">
        <v>43536</v>
      </c>
      <c r="I1269" s="286">
        <v>590</v>
      </c>
    </row>
    <row r="1270" spans="1:9" x14ac:dyDescent="0.3">
      <c r="A1270" s="504">
        <v>454496</v>
      </c>
      <c r="B1270" s="37">
        <v>425419</v>
      </c>
      <c r="C1270" s="37" t="s">
        <v>475</v>
      </c>
      <c r="D1270" s="537" t="s">
        <v>13</v>
      </c>
      <c r="E1270" s="511" t="s">
        <v>2290</v>
      </c>
      <c r="F1270" s="37">
        <v>4145</v>
      </c>
      <c r="G1270" s="11">
        <v>43541</v>
      </c>
      <c r="H1270" s="11">
        <v>43537</v>
      </c>
      <c r="I1270" s="335">
        <v>4223</v>
      </c>
    </row>
    <row r="1271" spans="1:9" x14ac:dyDescent="0.3">
      <c r="A1271" s="1083">
        <v>454496</v>
      </c>
      <c r="B1271" s="42">
        <v>425419</v>
      </c>
      <c r="C1271" s="42" t="s">
        <v>475</v>
      </c>
      <c r="D1271" s="42" t="s">
        <v>13</v>
      </c>
      <c r="E1271" s="1076" t="s">
        <v>2291</v>
      </c>
      <c r="F1271" s="42">
        <v>2724</v>
      </c>
      <c r="G1271" s="44">
        <v>43541</v>
      </c>
      <c r="H1271" s="39">
        <v>43537</v>
      </c>
      <c r="I1271" s="335">
        <v>2775</v>
      </c>
    </row>
    <row r="1272" spans="1:9" x14ac:dyDescent="0.3">
      <c r="A1272" s="504">
        <v>454496</v>
      </c>
      <c r="B1272" s="37">
        <v>431076</v>
      </c>
      <c r="C1272" s="37" t="s">
        <v>503</v>
      </c>
      <c r="D1272" s="42" t="s">
        <v>13</v>
      </c>
      <c r="E1272" s="511" t="s">
        <v>2302</v>
      </c>
      <c r="F1272" s="37">
        <v>321</v>
      </c>
      <c r="G1272" s="31">
        <v>43541</v>
      </c>
      <c r="H1272" s="39">
        <v>43537</v>
      </c>
      <c r="I1272" s="335">
        <v>335</v>
      </c>
    </row>
    <row r="1273" spans="1:9" x14ac:dyDescent="0.3">
      <c r="A1273" s="504">
        <v>454496</v>
      </c>
      <c r="B1273" s="37">
        <v>431076</v>
      </c>
      <c r="C1273" s="37" t="s">
        <v>503</v>
      </c>
      <c r="D1273" s="537" t="s">
        <v>13</v>
      </c>
      <c r="E1273" s="511" t="s">
        <v>2303</v>
      </c>
      <c r="F1273" s="37">
        <v>275</v>
      </c>
      <c r="G1273" s="31">
        <v>43541</v>
      </c>
      <c r="H1273" s="39">
        <v>43537</v>
      </c>
      <c r="I1273" s="335">
        <v>286</v>
      </c>
    </row>
    <row r="1274" spans="1:9" x14ac:dyDescent="0.3">
      <c r="A1274" s="48">
        <v>477544</v>
      </c>
      <c r="B1274" s="48">
        <v>472580</v>
      </c>
      <c r="C1274" s="48" t="s">
        <v>475</v>
      </c>
      <c r="D1274" s="48" t="s">
        <v>19</v>
      </c>
      <c r="E1274" s="520">
        <v>1500061</v>
      </c>
      <c r="F1274" s="110">
        <v>12</v>
      </c>
      <c r="G1274" s="51">
        <v>43543</v>
      </c>
      <c r="H1274" s="39">
        <v>43537</v>
      </c>
      <c r="I1274" s="335">
        <v>12</v>
      </c>
    </row>
    <row r="1275" spans="1:9" x14ac:dyDescent="0.3">
      <c r="A1275" s="9">
        <v>477544</v>
      </c>
      <c r="B1275" s="9">
        <v>472580</v>
      </c>
      <c r="C1275" s="9" t="s">
        <v>475</v>
      </c>
      <c r="D1275" s="9" t="s">
        <v>306</v>
      </c>
      <c r="E1275" s="509">
        <v>1493525</v>
      </c>
      <c r="F1275" s="62">
        <v>140</v>
      </c>
      <c r="G1275" s="11">
        <v>43542</v>
      </c>
      <c r="H1275" s="11">
        <v>43537</v>
      </c>
      <c r="I1275" s="335">
        <v>140</v>
      </c>
    </row>
    <row r="1276" spans="1:9" x14ac:dyDescent="0.3">
      <c r="A1276" s="9">
        <v>477544</v>
      </c>
      <c r="B1276" s="9">
        <v>472580</v>
      </c>
      <c r="C1276" s="9" t="s">
        <v>475</v>
      </c>
      <c r="D1276" s="9" t="s">
        <v>306</v>
      </c>
      <c r="E1276" s="15" t="s">
        <v>2367</v>
      </c>
      <c r="F1276" s="62">
        <v>32</v>
      </c>
      <c r="G1276" s="11">
        <v>43542</v>
      </c>
      <c r="H1276" s="11">
        <v>43537</v>
      </c>
      <c r="I1276" s="335">
        <v>32</v>
      </c>
    </row>
    <row r="1277" spans="1:9" x14ac:dyDescent="0.3">
      <c r="A1277" s="37">
        <v>477544</v>
      </c>
      <c r="B1277" s="37">
        <v>472580</v>
      </c>
      <c r="C1277" s="37" t="s">
        <v>475</v>
      </c>
      <c r="D1277" s="37" t="s">
        <v>19</v>
      </c>
      <c r="E1277" s="388" t="s">
        <v>2368</v>
      </c>
      <c r="F1277" s="46">
        <v>36</v>
      </c>
      <c r="G1277" s="39">
        <v>43542</v>
      </c>
      <c r="H1277" s="39">
        <v>43537</v>
      </c>
      <c r="I1277" s="335">
        <v>36</v>
      </c>
    </row>
    <row r="1278" spans="1:9" x14ac:dyDescent="0.3">
      <c r="A1278" s="9">
        <v>477544</v>
      </c>
      <c r="B1278" s="9">
        <v>470993</v>
      </c>
      <c r="C1278" s="9" t="s">
        <v>503</v>
      </c>
      <c r="D1278" s="9" t="s">
        <v>19</v>
      </c>
      <c r="E1278" s="509">
        <v>1500676</v>
      </c>
      <c r="F1278" s="9">
        <v>21</v>
      </c>
      <c r="G1278" s="11">
        <v>43543</v>
      </c>
      <c r="H1278" s="11">
        <v>43537</v>
      </c>
      <c r="I1278" s="335">
        <v>21</v>
      </c>
    </row>
    <row r="1279" spans="1:9" x14ac:dyDescent="0.3">
      <c r="A1279" s="37">
        <v>477544</v>
      </c>
      <c r="B1279" s="37">
        <v>470993</v>
      </c>
      <c r="C1279" s="37" t="s">
        <v>503</v>
      </c>
      <c r="D1279" s="37" t="s">
        <v>306</v>
      </c>
      <c r="E1279" s="511">
        <v>1493546</v>
      </c>
      <c r="F1279" s="37">
        <v>70</v>
      </c>
      <c r="G1279" s="39">
        <v>43542</v>
      </c>
      <c r="H1279" s="39">
        <v>43537</v>
      </c>
      <c r="I1279" s="335">
        <v>70</v>
      </c>
    </row>
    <row r="1280" spans="1:9" x14ac:dyDescent="0.3">
      <c r="A1280" s="9">
        <v>477569</v>
      </c>
      <c r="B1280" s="9">
        <v>470957</v>
      </c>
      <c r="C1280" s="9" t="s">
        <v>503</v>
      </c>
      <c r="D1280" s="9" t="s">
        <v>306</v>
      </c>
      <c r="E1280" s="509">
        <v>1493543</v>
      </c>
      <c r="F1280" s="9">
        <v>30</v>
      </c>
      <c r="G1280" s="11">
        <v>43542</v>
      </c>
      <c r="H1280" s="11">
        <v>43537</v>
      </c>
      <c r="I1280" s="286">
        <v>30</v>
      </c>
    </row>
    <row r="1281" spans="1:9" x14ac:dyDescent="0.3">
      <c r="A1281" s="9">
        <v>477569</v>
      </c>
      <c r="B1281" s="9">
        <v>472596</v>
      </c>
      <c r="C1281" s="9" t="s">
        <v>475</v>
      </c>
      <c r="D1281" s="9" t="s">
        <v>306</v>
      </c>
      <c r="E1281" s="509">
        <v>1493534</v>
      </c>
      <c r="F1281" s="9">
        <v>80</v>
      </c>
      <c r="G1281" s="11">
        <v>43542</v>
      </c>
      <c r="H1281" s="11">
        <v>43537</v>
      </c>
      <c r="I1281" s="286">
        <v>80</v>
      </c>
    </row>
    <row r="1282" spans="1:9" x14ac:dyDescent="0.3">
      <c r="A1282" s="9">
        <v>477590</v>
      </c>
      <c r="B1282" s="9">
        <v>471003</v>
      </c>
      <c r="C1282" s="9" t="s">
        <v>503</v>
      </c>
      <c r="D1282" s="9" t="s">
        <v>306</v>
      </c>
      <c r="E1282" s="509">
        <v>1493550</v>
      </c>
      <c r="F1282" s="9">
        <v>30</v>
      </c>
      <c r="G1282" s="11">
        <v>43542</v>
      </c>
      <c r="H1282" s="11">
        <v>43537</v>
      </c>
      <c r="I1282" s="335">
        <v>30</v>
      </c>
    </row>
    <row r="1283" spans="1:9" x14ac:dyDescent="0.3">
      <c r="A1283" s="9">
        <v>477590</v>
      </c>
      <c r="B1283" s="9">
        <v>472600</v>
      </c>
      <c r="C1283" s="9" t="s">
        <v>475</v>
      </c>
      <c r="D1283" s="9" t="s">
        <v>306</v>
      </c>
      <c r="E1283" s="509">
        <v>1493535</v>
      </c>
      <c r="F1283" s="9">
        <v>70</v>
      </c>
      <c r="G1283" s="11">
        <v>43542</v>
      </c>
      <c r="H1283" s="11">
        <v>43537</v>
      </c>
      <c r="I1283" s="335">
        <v>70</v>
      </c>
    </row>
    <row r="1284" spans="1:9" x14ac:dyDescent="0.3">
      <c r="A1284" s="37">
        <v>477598</v>
      </c>
      <c r="B1284" s="37">
        <v>471002</v>
      </c>
      <c r="C1284" s="37" t="s">
        <v>503</v>
      </c>
      <c r="D1284" s="37" t="s">
        <v>306</v>
      </c>
      <c r="E1284" s="511">
        <v>1493547</v>
      </c>
      <c r="F1284" s="37">
        <v>45</v>
      </c>
      <c r="G1284" s="39">
        <v>43542</v>
      </c>
      <c r="H1284" s="39">
        <v>43537</v>
      </c>
      <c r="I1284" s="335">
        <v>45</v>
      </c>
    </row>
    <row r="1285" spans="1:9" x14ac:dyDescent="0.3">
      <c r="A1285" s="48">
        <v>477598</v>
      </c>
      <c r="B1285" s="48">
        <v>472589</v>
      </c>
      <c r="C1285" s="48" t="s">
        <v>475</v>
      </c>
      <c r="D1285" s="48" t="s">
        <v>306</v>
      </c>
      <c r="E1285" s="522">
        <v>1493524</v>
      </c>
      <c r="F1285" s="48">
        <v>111</v>
      </c>
      <c r="G1285" s="51">
        <v>43542</v>
      </c>
      <c r="H1285" s="39">
        <v>43537</v>
      </c>
      <c r="I1285" s="335">
        <v>111</v>
      </c>
    </row>
    <row r="1286" spans="1:9" x14ac:dyDescent="0.3">
      <c r="A1286" s="9">
        <v>354192</v>
      </c>
      <c r="B1286" s="9">
        <v>470958</v>
      </c>
      <c r="C1286" s="9" t="s">
        <v>503</v>
      </c>
      <c r="D1286" s="9" t="s">
        <v>306</v>
      </c>
      <c r="E1286" s="509">
        <v>1493544</v>
      </c>
      <c r="F1286" s="528">
        <v>30</v>
      </c>
      <c r="G1286" s="11">
        <v>43542</v>
      </c>
      <c r="H1286" s="11">
        <v>43537</v>
      </c>
      <c r="I1286" s="286">
        <v>30</v>
      </c>
    </row>
    <row r="1287" spans="1:9" x14ac:dyDescent="0.3">
      <c r="A1287" s="9">
        <v>354192</v>
      </c>
      <c r="B1287" s="9">
        <v>472618</v>
      </c>
      <c r="C1287" s="9" t="s">
        <v>475</v>
      </c>
      <c r="D1287" s="9" t="s">
        <v>306</v>
      </c>
      <c r="E1287" s="463">
        <v>1493531</v>
      </c>
      <c r="F1287" s="9">
        <v>130</v>
      </c>
      <c r="G1287" s="11">
        <v>43542</v>
      </c>
      <c r="H1287" s="11">
        <v>43537</v>
      </c>
      <c r="I1287" s="286">
        <v>130</v>
      </c>
    </row>
    <row r="1288" spans="1:9" x14ac:dyDescent="0.3">
      <c r="A1288" s="37">
        <v>354192</v>
      </c>
      <c r="B1288" s="37">
        <v>472618</v>
      </c>
      <c r="C1288" s="37" t="s">
        <v>475</v>
      </c>
      <c r="D1288" s="37" t="s">
        <v>306</v>
      </c>
      <c r="E1288" s="1084">
        <v>1500040</v>
      </c>
      <c r="F1288" s="37">
        <v>337</v>
      </c>
      <c r="G1288" s="39">
        <v>43542</v>
      </c>
      <c r="H1288" s="39">
        <v>43537</v>
      </c>
      <c r="I1288" s="286">
        <v>337</v>
      </c>
    </row>
    <row r="1289" spans="1:9" x14ac:dyDescent="0.3">
      <c r="A1289" s="9">
        <v>354192</v>
      </c>
      <c r="B1289" s="9">
        <v>472618</v>
      </c>
      <c r="C1289" s="9" t="s">
        <v>475</v>
      </c>
      <c r="D1289" s="9" t="s">
        <v>19</v>
      </c>
      <c r="E1289" s="86" t="s">
        <v>2580</v>
      </c>
      <c r="F1289" s="9">
        <v>297</v>
      </c>
      <c r="G1289" s="11">
        <v>43543</v>
      </c>
      <c r="H1289" s="11">
        <v>43537</v>
      </c>
      <c r="I1289" s="286">
        <v>297</v>
      </c>
    </row>
    <row r="1290" spans="1:9" x14ac:dyDescent="0.3">
      <c r="A1290" s="9">
        <v>354192</v>
      </c>
      <c r="B1290" s="9">
        <v>472618</v>
      </c>
      <c r="C1290" s="9" t="s">
        <v>475</v>
      </c>
      <c r="D1290" s="9" t="s">
        <v>19</v>
      </c>
      <c r="E1290" s="86" t="s">
        <v>2587</v>
      </c>
      <c r="F1290" s="9">
        <v>96</v>
      </c>
      <c r="G1290" s="11">
        <v>43542</v>
      </c>
      <c r="H1290" s="11">
        <v>43537</v>
      </c>
      <c r="I1290" s="286">
        <v>96</v>
      </c>
    </row>
    <row r="1291" spans="1:9" x14ac:dyDescent="0.3">
      <c r="A1291" s="37">
        <v>454496</v>
      </c>
      <c r="B1291" s="37">
        <v>470989</v>
      </c>
      <c r="C1291" s="37" t="s">
        <v>503</v>
      </c>
      <c r="D1291" s="37" t="s">
        <v>306</v>
      </c>
      <c r="E1291" s="511">
        <v>1493548</v>
      </c>
      <c r="F1291" s="37">
        <v>35</v>
      </c>
      <c r="G1291" s="39">
        <v>43542</v>
      </c>
      <c r="H1291" s="39">
        <v>43537</v>
      </c>
      <c r="I1291" s="286">
        <v>35</v>
      </c>
    </row>
    <row r="1292" spans="1:9" x14ac:dyDescent="0.3">
      <c r="A1292" s="37">
        <v>454496</v>
      </c>
      <c r="B1292" s="37">
        <v>472587</v>
      </c>
      <c r="C1292" s="37" t="s">
        <v>475</v>
      </c>
      <c r="D1292" s="37" t="s">
        <v>19</v>
      </c>
      <c r="E1292" s="1085">
        <v>1500021</v>
      </c>
      <c r="F1292" s="464">
        <v>522</v>
      </c>
      <c r="G1292" s="39">
        <v>43543</v>
      </c>
      <c r="H1292" s="39">
        <v>43537</v>
      </c>
      <c r="I1292" s="286">
        <v>522</v>
      </c>
    </row>
    <row r="1293" spans="1:9" x14ac:dyDescent="0.3">
      <c r="A1293" s="42">
        <v>454496</v>
      </c>
      <c r="B1293" s="42">
        <v>472587</v>
      </c>
      <c r="C1293" s="42" t="s">
        <v>475</v>
      </c>
      <c r="D1293" s="37" t="s">
        <v>306</v>
      </c>
      <c r="E1293" s="1076">
        <v>1493521</v>
      </c>
      <c r="F1293" s="42">
        <v>110</v>
      </c>
      <c r="G1293" s="39">
        <v>43542</v>
      </c>
      <c r="H1293" s="39">
        <v>43537</v>
      </c>
      <c r="I1293" s="286">
        <v>110</v>
      </c>
    </row>
    <row r="1294" spans="1:9" x14ac:dyDescent="0.3">
      <c r="A1294" s="37">
        <v>454496</v>
      </c>
      <c r="B1294" s="37">
        <v>472587</v>
      </c>
      <c r="C1294" s="37" t="s">
        <v>475</v>
      </c>
      <c r="D1294" s="37" t="s">
        <v>306</v>
      </c>
      <c r="E1294" s="1085">
        <v>1500053</v>
      </c>
      <c r="F1294" s="37">
        <v>732</v>
      </c>
      <c r="G1294" s="31">
        <v>43542</v>
      </c>
      <c r="H1294" s="39">
        <v>43537</v>
      </c>
      <c r="I1294" s="286">
        <v>732</v>
      </c>
    </row>
    <row r="1295" spans="1:9" x14ac:dyDescent="0.3">
      <c r="A1295" s="56">
        <v>432735</v>
      </c>
      <c r="B1295" s="56">
        <v>425425</v>
      </c>
      <c r="C1295" s="56" t="s">
        <v>475</v>
      </c>
      <c r="D1295" s="56" t="s">
        <v>13</v>
      </c>
      <c r="E1295" s="508" t="s">
        <v>2636</v>
      </c>
      <c r="F1295" s="56">
        <v>220</v>
      </c>
      <c r="G1295" s="27">
        <v>43541</v>
      </c>
      <c r="H1295" s="27">
        <v>43537</v>
      </c>
      <c r="I1295" s="286">
        <v>216</v>
      </c>
    </row>
    <row r="1296" spans="1:9" x14ac:dyDescent="0.3">
      <c r="A1296" s="118">
        <v>432735</v>
      </c>
      <c r="B1296" s="118">
        <v>425425</v>
      </c>
      <c r="C1296" s="118" t="s">
        <v>475</v>
      </c>
      <c r="D1296" s="534" t="s">
        <v>13</v>
      </c>
      <c r="E1296" s="1071" t="s">
        <v>2637</v>
      </c>
      <c r="F1296" s="118">
        <v>146</v>
      </c>
      <c r="G1296" s="401">
        <v>43541</v>
      </c>
      <c r="H1296" s="401">
        <v>43537</v>
      </c>
      <c r="I1296" s="286">
        <v>143</v>
      </c>
    </row>
    <row r="1297" spans="1:9" x14ac:dyDescent="0.3">
      <c r="A1297" s="56">
        <v>432735</v>
      </c>
      <c r="B1297" s="56">
        <v>425425</v>
      </c>
      <c r="C1297" s="56" t="s">
        <v>475</v>
      </c>
      <c r="D1297" s="118" t="s">
        <v>19</v>
      </c>
      <c r="E1297" s="382" t="s">
        <v>2650</v>
      </c>
      <c r="F1297" s="56">
        <v>98</v>
      </c>
      <c r="G1297" s="28">
        <v>43543</v>
      </c>
      <c r="H1297" s="401">
        <v>43537</v>
      </c>
      <c r="I1297" s="286">
        <v>98</v>
      </c>
    </row>
    <row r="1298" spans="1:9" x14ac:dyDescent="0.3">
      <c r="A1298" s="56">
        <v>432735</v>
      </c>
      <c r="B1298" s="56">
        <v>431090</v>
      </c>
      <c r="C1298" s="56" t="s">
        <v>503</v>
      </c>
      <c r="D1298" s="56" t="s">
        <v>13</v>
      </c>
      <c r="E1298" s="508" t="s">
        <v>2655</v>
      </c>
      <c r="F1298" s="56">
        <v>40</v>
      </c>
      <c r="G1298" s="401">
        <v>43541</v>
      </c>
      <c r="H1298" s="401">
        <v>43537</v>
      </c>
      <c r="I1298" s="286">
        <v>40</v>
      </c>
    </row>
    <row r="1299" spans="1:9" x14ac:dyDescent="0.3">
      <c r="A1299" s="56">
        <v>432735</v>
      </c>
      <c r="B1299" s="56">
        <v>431090</v>
      </c>
      <c r="C1299" s="56" t="s">
        <v>503</v>
      </c>
      <c r="D1299" s="56" t="s">
        <v>13</v>
      </c>
      <c r="E1299" s="508" t="s">
        <v>2656</v>
      </c>
      <c r="F1299" s="56">
        <v>52</v>
      </c>
      <c r="G1299" s="401">
        <v>43541</v>
      </c>
      <c r="H1299" s="401">
        <v>43537</v>
      </c>
      <c r="I1299" s="286">
        <v>52</v>
      </c>
    </row>
    <row r="1300" spans="1:9" x14ac:dyDescent="0.3">
      <c r="A1300" s="56">
        <v>354192</v>
      </c>
      <c r="B1300" s="56">
        <v>425539</v>
      </c>
      <c r="C1300" s="56" t="s">
        <v>475</v>
      </c>
      <c r="D1300" s="100" t="s">
        <v>13</v>
      </c>
      <c r="E1300" s="507" t="s">
        <v>2668</v>
      </c>
      <c r="F1300" s="56">
        <v>1679</v>
      </c>
      <c r="G1300" s="401">
        <v>43541</v>
      </c>
      <c r="H1300" s="401">
        <v>43537</v>
      </c>
      <c r="I1300" s="286">
        <v>1762</v>
      </c>
    </row>
    <row r="1301" spans="1:9" x14ac:dyDescent="0.3">
      <c r="A1301" s="56">
        <v>354192</v>
      </c>
      <c r="B1301" s="56">
        <v>425539</v>
      </c>
      <c r="C1301" s="56" t="s">
        <v>475</v>
      </c>
      <c r="D1301" s="100" t="s">
        <v>13</v>
      </c>
      <c r="E1301" s="507" t="s">
        <v>2669</v>
      </c>
      <c r="F1301" s="56">
        <v>1083</v>
      </c>
      <c r="G1301" s="401">
        <v>43541</v>
      </c>
      <c r="H1301" s="401">
        <v>43537</v>
      </c>
      <c r="I1301" s="286">
        <v>1135</v>
      </c>
    </row>
    <row r="1302" spans="1:9" x14ac:dyDescent="0.3">
      <c r="A1302" s="56">
        <v>354192</v>
      </c>
      <c r="B1302" s="56">
        <v>425539</v>
      </c>
      <c r="C1302" s="56" t="s">
        <v>475</v>
      </c>
      <c r="D1302" s="56" t="s">
        <v>19</v>
      </c>
      <c r="E1302" s="507" t="s">
        <v>2675</v>
      </c>
      <c r="F1302" s="56">
        <v>48</v>
      </c>
      <c r="G1302" s="401">
        <v>43542</v>
      </c>
      <c r="H1302" s="401">
        <v>43537</v>
      </c>
      <c r="I1302" s="286">
        <v>48</v>
      </c>
    </row>
    <row r="1303" spans="1:9" x14ac:dyDescent="0.3">
      <c r="A1303" s="118">
        <v>354192</v>
      </c>
      <c r="B1303" s="118">
        <v>425539</v>
      </c>
      <c r="C1303" s="118" t="s">
        <v>475</v>
      </c>
      <c r="D1303" s="56" t="s">
        <v>306</v>
      </c>
      <c r="E1303" s="1066" t="s">
        <v>2676</v>
      </c>
      <c r="F1303" s="118">
        <v>426</v>
      </c>
      <c r="G1303" s="401">
        <v>43542</v>
      </c>
      <c r="H1303" s="401">
        <v>43537</v>
      </c>
      <c r="I1303" s="286">
        <v>426</v>
      </c>
    </row>
    <row r="1304" spans="1:9" x14ac:dyDescent="0.3">
      <c r="A1304" s="56">
        <v>354192</v>
      </c>
      <c r="B1304" s="56">
        <v>431118</v>
      </c>
      <c r="C1304" s="56" t="s">
        <v>503</v>
      </c>
      <c r="D1304" s="56" t="s">
        <v>19</v>
      </c>
      <c r="E1304" s="508">
        <v>1496560</v>
      </c>
      <c r="F1304" s="56">
        <v>96</v>
      </c>
      <c r="G1304" s="276">
        <v>43522</v>
      </c>
      <c r="H1304" s="27">
        <v>43537</v>
      </c>
      <c r="I1304" s="286">
        <v>96</v>
      </c>
    </row>
    <row r="1305" spans="1:9" x14ac:dyDescent="0.3">
      <c r="A1305" s="56">
        <v>354192</v>
      </c>
      <c r="B1305" s="56">
        <v>431118</v>
      </c>
      <c r="C1305" s="56" t="s">
        <v>503</v>
      </c>
      <c r="D1305" s="534" t="s">
        <v>13</v>
      </c>
      <c r="E1305" s="507" t="s">
        <v>2687</v>
      </c>
      <c r="F1305" s="56">
        <v>667</v>
      </c>
      <c r="G1305" s="27">
        <v>43541</v>
      </c>
      <c r="H1305" s="27">
        <v>43537</v>
      </c>
      <c r="I1305" s="286">
        <v>699</v>
      </c>
    </row>
    <row r="1306" spans="1:9" x14ac:dyDescent="0.3">
      <c r="A1306" s="24">
        <v>354192</v>
      </c>
      <c r="B1306" s="24">
        <v>431118</v>
      </c>
      <c r="C1306" s="24" t="s">
        <v>503</v>
      </c>
      <c r="D1306" s="24" t="s">
        <v>13</v>
      </c>
      <c r="E1306" s="361" t="s">
        <v>2688</v>
      </c>
      <c r="F1306" s="24">
        <v>716</v>
      </c>
      <c r="G1306" s="27">
        <v>43541</v>
      </c>
      <c r="H1306" s="27">
        <v>43537</v>
      </c>
      <c r="I1306" s="286">
        <v>751</v>
      </c>
    </row>
    <row r="1307" spans="1:9" x14ac:dyDescent="0.3">
      <c r="A1307" s="24">
        <v>477551</v>
      </c>
      <c r="B1307" s="24">
        <v>472592</v>
      </c>
      <c r="C1307" s="24" t="s">
        <v>475</v>
      </c>
      <c r="D1307" s="24" t="s">
        <v>19</v>
      </c>
      <c r="E1307" s="361">
        <v>1500025</v>
      </c>
      <c r="F1307" s="24">
        <v>182</v>
      </c>
      <c r="G1307" s="27">
        <v>43543</v>
      </c>
      <c r="H1307" s="27">
        <v>43537</v>
      </c>
      <c r="I1307" s="286">
        <v>182</v>
      </c>
    </row>
    <row r="1308" spans="1:9" x14ac:dyDescent="0.3">
      <c r="A1308" s="24">
        <v>477551</v>
      </c>
      <c r="B1308" s="24">
        <v>472592</v>
      </c>
      <c r="C1308" s="24" t="s">
        <v>475</v>
      </c>
      <c r="D1308" s="24" t="s">
        <v>306</v>
      </c>
      <c r="E1308" s="361">
        <v>1500037</v>
      </c>
      <c r="F1308" s="24">
        <v>382</v>
      </c>
      <c r="G1308" s="27">
        <v>43542</v>
      </c>
      <c r="H1308" s="27">
        <v>43537</v>
      </c>
      <c r="I1308" s="286">
        <v>382</v>
      </c>
    </row>
    <row r="1309" spans="1:9" x14ac:dyDescent="0.3">
      <c r="A1309" s="9">
        <v>477544</v>
      </c>
      <c r="B1309" s="9">
        <v>472580</v>
      </c>
      <c r="C1309" s="9" t="s">
        <v>475</v>
      </c>
      <c r="D1309" s="9" t="s">
        <v>481</v>
      </c>
      <c r="E1309" s="509" t="s">
        <v>2339</v>
      </c>
      <c r="F1309" s="62">
        <v>243</v>
      </c>
      <c r="G1309" s="11">
        <v>43545</v>
      </c>
      <c r="H1309" s="11">
        <v>43539</v>
      </c>
      <c r="I1309" s="335">
        <v>243</v>
      </c>
    </row>
    <row r="1310" spans="1:9" x14ac:dyDescent="0.3">
      <c r="A1310" s="37">
        <v>477544</v>
      </c>
      <c r="B1310" s="37">
        <v>472580</v>
      </c>
      <c r="C1310" s="37" t="s">
        <v>475</v>
      </c>
      <c r="D1310" s="37" t="s">
        <v>13</v>
      </c>
      <c r="E1310" s="511" t="s">
        <v>2344</v>
      </c>
      <c r="F1310" s="46">
        <v>418</v>
      </c>
      <c r="G1310" s="11">
        <v>43545</v>
      </c>
      <c r="H1310" s="11">
        <v>43539</v>
      </c>
      <c r="I1310" s="335">
        <v>418</v>
      </c>
    </row>
    <row r="1311" spans="1:9" x14ac:dyDescent="0.3">
      <c r="A1311" s="42">
        <v>477544</v>
      </c>
      <c r="B1311" s="42">
        <v>472580</v>
      </c>
      <c r="C1311" s="42" t="s">
        <v>475</v>
      </c>
      <c r="D1311" s="42" t="s">
        <v>13</v>
      </c>
      <c r="E1311" s="1076" t="s">
        <v>2347</v>
      </c>
      <c r="F1311" s="107">
        <v>254</v>
      </c>
      <c r="G1311" s="39">
        <v>43545</v>
      </c>
      <c r="H1311" s="39">
        <v>43539</v>
      </c>
      <c r="I1311" s="335">
        <v>254</v>
      </c>
    </row>
    <row r="1312" spans="1:9" x14ac:dyDescent="0.3">
      <c r="A1312" s="37">
        <v>477544</v>
      </c>
      <c r="B1312" s="37">
        <v>472580</v>
      </c>
      <c r="C1312" s="37" t="s">
        <v>475</v>
      </c>
      <c r="D1312" s="537" t="s">
        <v>13</v>
      </c>
      <c r="E1312" s="511" t="s">
        <v>2354</v>
      </c>
      <c r="F1312" s="46">
        <v>2098</v>
      </c>
      <c r="G1312" s="11">
        <v>43545</v>
      </c>
      <c r="H1312" s="11">
        <v>43539</v>
      </c>
      <c r="I1312" s="286">
        <v>2129</v>
      </c>
    </row>
    <row r="1313" spans="1:9" x14ac:dyDescent="0.3">
      <c r="A1313" s="42">
        <v>477544</v>
      </c>
      <c r="B1313" s="42">
        <v>472580</v>
      </c>
      <c r="C1313" s="42" t="s">
        <v>475</v>
      </c>
      <c r="D1313" s="42" t="s">
        <v>13</v>
      </c>
      <c r="E1313" s="1076" t="s">
        <v>2359</v>
      </c>
      <c r="F1313" s="62">
        <v>1608</v>
      </c>
      <c r="G1313" s="11">
        <v>43545</v>
      </c>
      <c r="H1313" s="11">
        <v>43539</v>
      </c>
      <c r="I1313" s="286">
        <v>1630</v>
      </c>
    </row>
    <row r="1314" spans="1:9" x14ac:dyDescent="0.3">
      <c r="A1314" s="37">
        <v>477544</v>
      </c>
      <c r="B1314" s="37">
        <v>470993</v>
      </c>
      <c r="C1314" s="37" t="s">
        <v>503</v>
      </c>
      <c r="D1314" s="37" t="s">
        <v>481</v>
      </c>
      <c r="E1314" s="511" t="s">
        <v>2379</v>
      </c>
      <c r="F1314" s="37">
        <v>50</v>
      </c>
      <c r="G1314" s="11">
        <v>43545</v>
      </c>
      <c r="H1314" s="11">
        <v>43539</v>
      </c>
      <c r="I1314" s="335">
        <v>52</v>
      </c>
    </row>
    <row r="1315" spans="1:9" x14ac:dyDescent="0.3">
      <c r="A1315" s="959">
        <v>477544</v>
      </c>
      <c r="B1315" s="9">
        <v>470993</v>
      </c>
      <c r="C1315" s="9" t="s">
        <v>503</v>
      </c>
      <c r="D1315" s="9" t="s">
        <v>13</v>
      </c>
      <c r="E1315" s="509" t="s">
        <v>2384</v>
      </c>
      <c r="F1315" s="9">
        <v>260</v>
      </c>
      <c r="G1315" s="11">
        <v>43545</v>
      </c>
      <c r="H1315" s="11">
        <v>43539</v>
      </c>
      <c r="I1315" s="335">
        <v>268</v>
      </c>
    </row>
    <row r="1316" spans="1:9" x14ac:dyDescent="0.3">
      <c r="A1316" s="37">
        <v>477544</v>
      </c>
      <c r="B1316" s="37">
        <v>470993</v>
      </c>
      <c r="C1316" s="37" t="s">
        <v>503</v>
      </c>
      <c r="D1316" s="37" t="s">
        <v>13</v>
      </c>
      <c r="E1316" s="1085" t="s">
        <v>2389</v>
      </c>
      <c r="F1316" s="37">
        <v>538</v>
      </c>
      <c r="G1316" s="39">
        <v>43545</v>
      </c>
      <c r="H1316" s="11">
        <v>43539</v>
      </c>
      <c r="I1316" s="335">
        <v>553</v>
      </c>
    </row>
    <row r="1317" spans="1:9" x14ac:dyDescent="0.3">
      <c r="A1317" s="42">
        <v>477569</v>
      </c>
      <c r="B1317" s="42">
        <v>470957</v>
      </c>
      <c r="C1317" s="42" t="s">
        <v>503</v>
      </c>
      <c r="D1317" s="42" t="s">
        <v>13</v>
      </c>
      <c r="E1317" s="1076" t="s">
        <v>2412</v>
      </c>
      <c r="F1317" s="42">
        <v>46</v>
      </c>
      <c r="G1317" s="39">
        <v>43545</v>
      </c>
      <c r="H1317" s="11">
        <v>43539</v>
      </c>
      <c r="I1317" s="286">
        <v>46</v>
      </c>
    </row>
    <row r="1318" spans="1:9" x14ac:dyDescent="0.3">
      <c r="A1318" s="37">
        <v>477569</v>
      </c>
      <c r="B1318" s="37">
        <v>470957</v>
      </c>
      <c r="C1318" s="37" t="s">
        <v>503</v>
      </c>
      <c r="D1318" s="37" t="s">
        <v>13</v>
      </c>
      <c r="E1318" s="511" t="s">
        <v>2417</v>
      </c>
      <c r="F1318" s="37">
        <v>79</v>
      </c>
      <c r="G1318" s="11">
        <v>43545</v>
      </c>
      <c r="H1318" s="11">
        <v>43539</v>
      </c>
      <c r="I1318" s="286">
        <v>79</v>
      </c>
    </row>
    <row r="1319" spans="1:9" x14ac:dyDescent="0.3">
      <c r="A1319" s="48">
        <v>477569</v>
      </c>
      <c r="B1319" s="48">
        <v>470957</v>
      </c>
      <c r="C1319" s="48" t="s">
        <v>503</v>
      </c>
      <c r="D1319" s="537" t="s">
        <v>13</v>
      </c>
      <c r="E1319" s="520" t="s">
        <v>2420</v>
      </c>
      <c r="F1319" s="48">
        <v>55</v>
      </c>
      <c r="G1319" s="11">
        <v>43545</v>
      </c>
      <c r="H1319" s="11">
        <v>43539</v>
      </c>
      <c r="I1319" s="286">
        <v>57</v>
      </c>
    </row>
    <row r="1320" spans="1:9" x14ac:dyDescent="0.3">
      <c r="A1320" s="37">
        <v>477569</v>
      </c>
      <c r="B1320" s="37">
        <v>472596</v>
      </c>
      <c r="C1320" s="37" t="s">
        <v>475</v>
      </c>
      <c r="D1320" s="537" t="s">
        <v>13</v>
      </c>
      <c r="E1320" s="511" t="s">
        <v>2431</v>
      </c>
      <c r="F1320" s="37">
        <v>86</v>
      </c>
      <c r="G1320" s="11">
        <v>43545</v>
      </c>
      <c r="H1320" s="11">
        <v>43539</v>
      </c>
      <c r="I1320" s="286">
        <v>90</v>
      </c>
    </row>
    <row r="1321" spans="1:9" x14ac:dyDescent="0.3">
      <c r="A1321" s="37">
        <v>477569</v>
      </c>
      <c r="B1321" s="37">
        <v>472596</v>
      </c>
      <c r="C1321" s="37" t="s">
        <v>475</v>
      </c>
      <c r="D1321" s="37" t="s">
        <v>13</v>
      </c>
      <c r="E1321" s="511" t="s">
        <v>2434</v>
      </c>
      <c r="F1321" s="37">
        <v>17</v>
      </c>
      <c r="G1321" s="11">
        <v>43545</v>
      </c>
      <c r="H1321" s="11">
        <v>43539</v>
      </c>
      <c r="I1321" s="286">
        <v>17</v>
      </c>
    </row>
    <row r="1322" spans="1:9" x14ac:dyDescent="0.3">
      <c r="A1322" s="37">
        <v>477569</v>
      </c>
      <c r="B1322" s="37">
        <v>472596</v>
      </c>
      <c r="C1322" s="37" t="s">
        <v>475</v>
      </c>
      <c r="D1322" s="37" t="s">
        <v>13</v>
      </c>
      <c r="E1322" s="511" t="s">
        <v>2437</v>
      </c>
      <c r="F1322" s="37">
        <v>674</v>
      </c>
      <c r="G1322" s="11">
        <v>43545</v>
      </c>
      <c r="H1322" s="11">
        <v>43539</v>
      </c>
      <c r="I1322" s="286">
        <v>677</v>
      </c>
    </row>
    <row r="1323" spans="1:9" x14ac:dyDescent="0.3">
      <c r="A1323" s="42">
        <v>477569</v>
      </c>
      <c r="B1323" s="9">
        <v>472596</v>
      </c>
      <c r="C1323" s="9" t="s">
        <v>475</v>
      </c>
      <c r="D1323" s="9" t="s">
        <v>13</v>
      </c>
      <c r="E1323" s="509" t="s">
        <v>2442</v>
      </c>
      <c r="F1323" s="9">
        <v>322</v>
      </c>
      <c r="G1323" s="11">
        <v>43545</v>
      </c>
      <c r="H1323" s="11">
        <v>43539</v>
      </c>
      <c r="I1323" s="286">
        <v>322</v>
      </c>
    </row>
    <row r="1324" spans="1:9" x14ac:dyDescent="0.3">
      <c r="A1324" s="37">
        <v>477590</v>
      </c>
      <c r="B1324" s="37">
        <v>472600</v>
      </c>
      <c r="C1324" s="37" t="s">
        <v>475</v>
      </c>
      <c r="D1324" s="37" t="s">
        <v>13</v>
      </c>
      <c r="E1324" s="511" t="s">
        <v>2453</v>
      </c>
      <c r="F1324" s="37">
        <v>600</v>
      </c>
      <c r="G1324" s="11">
        <v>43545</v>
      </c>
      <c r="H1324" s="11">
        <v>43539</v>
      </c>
      <c r="I1324" s="335">
        <v>630</v>
      </c>
    </row>
    <row r="1325" spans="1:9" x14ac:dyDescent="0.3">
      <c r="A1325" s="42">
        <v>477590</v>
      </c>
      <c r="B1325" s="42">
        <v>472600</v>
      </c>
      <c r="C1325" s="42" t="s">
        <v>475</v>
      </c>
      <c r="D1325" s="37" t="s">
        <v>13</v>
      </c>
      <c r="E1325" s="1076" t="s">
        <v>2460</v>
      </c>
      <c r="F1325" s="42">
        <v>1137</v>
      </c>
      <c r="G1325" s="11">
        <v>43545</v>
      </c>
      <c r="H1325" s="11">
        <v>43539</v>
      </c>
      <c r="I1325" s="286">
        <v>1188</v>
      </c>
    </row>
    <row r="1326" spans="1:9" x14ac:dyDescent="0.3">
      <c r="A1326" s="37">
        <v>477598</v>
      </c>
      <c r="B1326" s="37">
        <v>471002</v>
      </c>
      <c r="C1326" s="37" t="s">
        <v>503</v>
      </c>
      <c r="D1326" s="37" t="s">
        <v>13</v>
      </c>
      <c r="E1326" s="511" t="s">
        <v>2482</v>
      </c>
      <c r="F1326" s="37">
        <v>60</v>
      </c>
      <c r="G1326" s="39">
        <v>43545</v>
      </c>
      <c r="H1326" s="11">
        <v>43539</v>
      </c>
      <c r="I1326" s="335">
        <v>62</v>
      </c>
    </row>
    <row r="1327" spans="1:9" x14ac:dyDescent="0.3">
      <c r="A1327" s="959">
        <v>477598</v>
      </c>
      <c r="B1327" s="959">
        <v>471002</v>
      </c>
      <c r="C1327" s="959" t="s">
        <v>503</v>
      </c>
      <c r="D1327" s="37" t="s">
        <v>13</v>
      </c>
      <c r="E1327" s="1080" t="s">
        <v>2485</v>
      </c>
      <c r="F1327" s="959">
        <v>35</v>
      </c>
      <c r="G1327" s="51">
        <v>43545</v>
      </c>
      <c r="H1327" s="39">
        <v>43539</v>
      </c>
      <c r="I1327" s="335">
        <v>36</v>
      </c>
    </row>
    <row r="1328" spans="1:9" x14ac:dyDescent="0.3">
      <c r="A1328" s="37">
        <v>477598</v>
      </c>
      <c r="B1328" s="37">
        <v>472589</v>
      </c>
      <c r="C1328" s="37" t="s">
        <v>475</v>
      </c>
      <c r="D1328" s="37" t="s">
        <v>13</v>
      </c>
      <c r="E1328" s="1086" t="s">
        <v>2504</v>
      </c>
      <c r="F1328" s="37">
        <v>339</v>
      </c>
      <c r="G1328" s="11">
        <v>43545</v>
      </c>
      <c r="H1328" s="11">
        <v>43539</v>
      </c>
      <c r="I1328" s="335">
        <v>332</v>
      </c>
    </row>
    <row r="1329" spans="1:9" x14ac:dyDescent="0.3">
      <c r="A1329" s="37">
        <v>477598</v>
      </c>
      <c r="B1329" s="37">
        <v>472589</v>
      </c>
      <c r="C1329" s="37" t="s">
        <v>475</v>
      </c>
      <c r="D1329" s="37" t="s">
        <v>13</v>
      </c>
      <c r="E1329" s="1086" t="s">
        <v>2514</v>
      </c>
      <c r="F1329" s="37">
        <v>759</v>
      </c>
      <c r="G1329" s="39">
        <v>43545</v>
      </c>
      <c r="H1329" s="39">
        <v>43539</v>
      </c>
      <c r="I1329" s="335">
        <v>744</v>
      </c>
    </row>
    <row r="1330" spans="1:9" x14ac:dyDescent="0.3">
      <c r="A1330" s="37">
        <v>432735</v>
      </c>
      <c r="B1330" s="37">
        <v>425499</v>
      </c>
      <c r="C1330" s="37" t="s">
        <v>475</v>
      </c>
      <c r="D1330" s="48" t="s">
        <v>13</v>
      </c>
      <c r="E1330" s="511" t="s">
        <v>2523</v>
      </c>
      <c r="F1330" s="37">
        <v>183</v>
      </c>
      <c r="G1330" s="39">
        <v>43545</v>
      </c>
      <c r="H1330" s="39">
        <v>43539</v>
      </c>
      <c r="I1330" s="335">
        <v>183</v>
      </c>
    </row>
    <row r="1331" spans="1:9" x14ac:dyDescent="0.3">
      <c r="A1331" s="37">
        <v>354192</v>
      </c>
      <c r="B1331" s="37">
        <v>470958</v>
      </c>
      <c r="C1331" s="37" t="s">
        <v>503</v>
      </c>
      <c r="D1331" s="37" t="s">
        <v>481</v>
      </c>
      <c r="E1331" s="511" t="s">
        <v>2533</v>
      </c>
      <c r="F1331" s="1082">
        <v>37</v>
      </c>
      <c r="G1331" s="39">
        <v>43545</v>
      </c>
      <c r="H1331" s="39">
        <v>43539</v>
      </c>
      <c r="I1331" s="286">
        <v>37</v>
      </c>
    </row>
    <row r="1332" spans="1:9" x14ac:dyDescent="0.3">
      <c r="A1332" s="42">
        <v>354192</v>
      </c>
      <c r="B1332" s="42">
        <v>470958</v>
      </c>
      <c r="C1332" s="42" t="s">
        <v>503</v>
      </c>
      <c r="D1332" s="537" t="s">
        <v>481</v>
      </c>
      <c r="E1332" s="1076" t="s">
        <v>2534</v>
      </c>
      <c r="F1332" s="1087">
        <v>77</v>
      </c>
      <c r="G1332" s="39">
        <v>43545</v>
      </c>
      <c r="H1332" s="39">
        <v>43539</v>
      </c>
      <c r="I1332" s="286">
        <v>78</v>
      </c>
    </row>
    <row r="1333" spans="1:9" x14ac:dyDescent="0.3">
      <c r="A1333" s="37">
        <v>354192</v>
      </c>
      <c r="B1333" s="37">
        <v>470958</v>
      </c>
      <c r="C1333" s="37" t="s">
        <v>503</v>
      </c>
      <c r="D1333" s="42" t="s">
        <v>13</v>
      </c>
      <c r="E1333" s="511" t="s">
        <v>2540</v>
      </c>
      <c r="F1333" s="1082">
        <v>240</v>
      </c>
      <c r="G1333" s="11">
        <v>43545</v>
      </c>
      <c r="H1333" s="11">
        <v>43539</v>
      </c>
      <c r="I1333" s="286">
        <v>240</v>
      </c>
    </row>
    <row r="1334" spans="1:9" x14ac:dyDescent="0.3">
      <c r="A1334" s="37">
        <v>354192</v>
      </c>
      <c r="B1334" s="37">
        <v>472618</v>
      </c>
      <c r="C1334" s="37" t="s">
        <v>475</v>
      </c>
      <c r="D1334" s="37" t="s">
        <v>481</v>
      </c>
      <c r="E1334" s="511" t="s">
        <v>2561</v>
      </c>
      <c r="F1334" s="37">
        <v>253</v>
      </c>
      <c r="G1334" s="39">
        <v>43545</v>
      </c>
      <c r="H1334" s="39">
        <v>43539</v>
      </c>
      <c r="I1334" s="286">
        <v>251</v>
      </c>
    </row>
    <row r="1335" spans="1:9" x14ac:dyDescent="0.3">
      <c r="A1335" s="9">
        <v>354192</v>
      </c>
      <c r="B1335" s="9">
        <v>472618</v>
      </c>
      <c r="C1335" s="9" t="s">
        <v>475</v>
      </c>
      <c r="D1335" s="9" t="s">
        <v>481</v>
      </c>
      <c r="E1335" s="509" t="s">
        <v>2564</v>
      </c>
      <c r="F1335" s="9">
        <v>406</v>
      </c>
      <c r="G1335" s="11">
        <v>43545</v>
      </c>
      <c r="H1335" s="11">
        <v>43539</v>
      </c>
      <c r="I1335" s="286">
        <v>399</v>
      </c>
    </row>
    <row r="1336" spans="1:9" x14ac:dyDescent="0.3">
      <c r="A1336" s="9">
        <v>354192</v>
      </c>
      <c r="B1336" s="9">
        <v>472618</v>
      </c>
      <c r="C1336" s="9" t="s">
        <v>475</v>
      </c>
      <c r="D1336" s="9" t="s">
        <v>13</v>
      </c>
      <c r="E1336" s="509" t="s">
        <v>2573</v>
      </c>
      <c r="F1336" s="9">
        <v>341</v>
      </c>
      <c r="G1336" s="11">
        <v>43545</v>
      </c>
      <c r="H1336" s="11">
        <v>43539</v>
      </c>
      <c r="I1336" s="286">
        <v>356</v>
      </c>
    </row>
    <row r="1337" spans="1:9" x14ac:dyDescent="0.3">
      <c r="A1337" s="9">
        <v>354192</v>
      </c>
      <c r="B1337" s="9">
        <v>472618</v>
      </c>
      <c r="C1337" s="9" t="s">
        <v>475</v>
      </c>
      <c r="D1337" s="9" t="s">
        <v>13</v>
      </c>
      <c r="E1337" s="509" t="s">
        <v>2576</v>
      </c>
      <c r="F1337" s="9">
        <v>604</v>
      </c>
      <c r="G1337" s="11">
        <v>43545</v>
      </c>
      <c r="H1337" s="11">
        <v>43539</v>
      </c>
      <c r="I1337" s="286">
        <v>633</v>
      </c>
    </row>
    <row r="1338" spans="1:9" x14ac:dyDescent="0.3">
      <c r="A1338" s="9">
        <v>454496</v>
      </c>
      <c r="B1338" s="9">
        <v>470989</v>
      </c>
      <c r="C1338" s="9" t="s">
        <v>503</v>
      </c>
      <c r="D1338" s="9" t="s">
        <v>13</v>
      </c>
      <c r="E1338" s="509" t="s">
        <v>2597</v>
      </c>
      <c r="F1338" s="9">
        <v>63</v>
      </c>
      <c r="G1338" s="11">
        <v>43545</v>
      </c>
      <c r="H1338" s="11">
        <v>43539</v>
      </c>
      <c r="I1338" s="286">
        <v>60</v>
      </c>
    </row>
    <row r="1339" spans="1:9" x14ac:dyDescent="0.3">
      <c r="A1339" s="42">
        <v>454496</v>
      </c>
      <c r="B1339" s="42">
        <v>470989</v>
      </c>
      <c r="C1339" s="42" t="s">
        <v>503</v>
      </c>
      <c r="D1339" s="42" t="s">
        <v>481</v>
      </c>
      <c r="E1339" s="1076" t="s">
        <v>2598</v>
      </c>
      <c r="F1339" s="42">
        <v>93</v>
      </c>
      <c r="G1339" s="44">
        <v>43545</v>
      </c>
      <c r="H1339" s="44">
        <v>43539</v>
      </c>
      <c r="I1339" s="286">
        <v>97</v>
      </c>
    </row>
    <row r="1340" spans="1:9" x14ac:dyDescent="0.3">
      <c r="A1340" s="56">
        <v>454496</v>
      </c>
      <c r="B1340" s="56">
        <v>472587</v>
      </c>
      <c r="C1340" s="56" t="s">
        <v>475</v>
      </c>
      <c r="D1340" s="56" t="s">
        <v>481</v>
      </c>
      <c r="E1340" s="514" t="s">
        <v>2619</v>
      </c>
      <c r="F1340" s="56">
        <v>2913</v>
      </c>
      <c r="G1340" s="401">
        <v>43545</v>
      </c>
      <c r="H1340" s="401">
        <v>43539</v>
      </c>
      <c r="I1340" s="286">
        <v>2962</v>
      </c>
    </row>
    <row r="1341" spans="1:9" x14ac:dyDescent="0.3">
      <c r="A1341" s="56">
        <v>454496</v>
      </c>
      <c r="B1341" s="56">
        <v>472587</v>
      </c>
      <c r="C1341" s="56" t="s">
        <v>475</v>
      </c>
      <c r="D1341" s="56" t="s">
        <v>13</v>
      </c>
      <c r="E1341" s="508" t="s">
        <v>2620</v>
      </c>
      <c r="F1341" s="56">
        <v>393</v>
      </c>
      <c r="G1341" s="401">
        <v>43545</v>
      </c>
      <c r="H1341" s="401">
        <v>43539</v>
      </c>
      <c r="I1341" s="286">
        <v>401</v>
      </c>
    </row>
    <row r="1342" spans="1:9" x14ac:dyDescent="0.3">
      <c r="A1342" s="56">
        <v>454496</v>
      </c>
      <c r="B1342" s="56">
        <v>472587</v>
      </c>
      <c r="C1342" s="56" t="s">
        <v>475</v>
      </c>
      <c r="D1342" s="100" t="s">
        <v>13</v>
      </c>
      <c r="E1342" s="508" t="s">
        <v>2626</v>
      </c>
      <c r="F1342" s="56">
        <v>554</v>
      </c>
      <c r="G1342" s="401">
        <v>43545</v>
      </c>
      <c r="H1342" s="401">
        <v>43539</v>
      </c>
      <c r="I1342" s="286">
        <v>568</v>
      </c>
    </row>
    <row r="1343" spans="1:9" x14ac:dyDescent="0.3">
      <c r="A1343" s="56">
        <v>454496</v>
      </c>
      <c r="B1343" s="56">
        <v>472587</v>
      </c>
      <c r="C1343" s="56" t="s">
        <v>475</v>
      </c>
      <c r="D1343" s="100" t="s">
        <v>481</v>
      </c>
      <c r="E1343" s="514" t="s">
        <v>2627</v>
      </c>
      <c r="F1343" s="56">
        <v>608</v>
      </c>
      <c r="G1343" s="401">
        <v>43545</v>
      </c>
      <c r="H1343" s="401">
        <v>43539</v>
      </c>
      <c r="I1343" s="286">
        <v>615</v>
      </c>
    </row>
    <row r="1344" spans="1:9" x14ac:dyDescent="0.3">
      <c r="A1344" s="56">
        <v>354192</v>
      </c>
      <c r="B1344" s="56">
        <v>431118</v>
      </c>
      <c r="C1344" s="56" t="s">
        <v>503</v>
      </c>
      <c r="D1344" s="56" t="s">
        <v>13</v>
      </c>
      <c r="E1344" s="508" t="s">
        <v>2686</v>
      </c>
      <c r="F1344" s="56">
        <v>500</v>
      </c>
      <c r="G1344" s="396">
        <v>43531</v>
      </c>
      <c r="H1344" s="401">
        <v>43539</v>
      </c>
      <c r="I1344" s="286">
        <v>524</v>
      </c>
    </row>
    <row r="1345" spans="1:9" x14ac:dyDescent="0.3">
      <c r="A1345" s="56">
        <v>477547</v>
      </c>
      <c r="B1345" s="56">
        <v>470999</v>
      </c>
      <c r="C1345" s="56" t="s">
        <v>503</v>
      </c>
      <c r="D1345" s="56" t="s">
        <v>481</v>
      </c>
      <c r="E1345" s="508" t="s">
        <v>2699</v>
      </c>
      <c r="F1345" s="56">
        <v>140</v>
      </c>
      <c r="G1345" s="401">
        <v>43545</v>
      </c>
      <c r="H1345" s="401">
        <v>43539</v>
      </c>
      <c r="I1345" s="286">
        <v>144</v>
      </c>
    </row>
    <row r="1346" spans="1:9" x14ac:dyDescent="0.3">
      <c r="A1346" s="56">
        <v>477547</v>
      </c>
      <c r="B1346" s="56">
        <v>470999</v>
      </c>
      <c r="C1346" s="56" t="s">
        <v>503</v>
      </c>
      <c r="D1346" s="56" t="s">
        <v>481</v>
      </c>
      <c r="E1346" s="508" t="s">
        <v>2700</v>
      </c>
      <c r="F1346" s="56">
        <v>30</v>
      </c>
      <c r="G1346" s="401">
        <v>43545</v>
      </c>
      <c r="H1346" s="401">
        <v>43539</v>
      </c>
      <c r="I1346" s="286">
        <v>31</v>
      </c>
    </row>
    <row r="1347" spans="1:9" x14ac:dyDescent="0.3">
      <c r="A1347" s="56">
        <v>477547</v>
      </c>
      <c r="B1347" s="56">
        <v>470999</v>
      </c>
      <c r="C1347" s="56" t="s">
        <v>503</v>
      </c>
      <c r="D1347" s="56" t="s">
        <v>481</v>
      </c>
      <c r="E1347" s="508" t="s">
        <v>2701</v>
      </c>
      <c r="F1347" s="56">
        <v>580</v>
      </c>
      <c r="G1347" s="401">
        <v>43545</v>
      </c>
      <c r="H1347" s="401">
        <v>43539</v>
      </c>
      <c r="I1347" s="286">
        <v>597</v>
      </c>
    </row>
    <row r="1348" spans="1:9" x14ac:dyDescent="0.3">
      <c r="A1348" s="118">
        <v>477547</v>
      </c>
      <c r="B1348" s="118">
        <v>472590</v>
      </c>
      <c r="C1348" s="118" t="s">
        <v>475</v>
      </c>
      <c r="D1348" s="56" t="s">
        <v>481</v>
      </c>
      <c r="E1348" s="1066" t="s">
        <v>2707</v>
      </c>
      <c r="F1348" s="927">
        <v>106</v>
      </c>
      <c r="G1348" s="401">
        <v>43545</v>
      </c>
      <c r="H1348" s="401">
        <v>43539</v>
      </c>
      <c r="I1348" s="286">
        <v>106</v>
      </c>
    </row>
    <row r="1349" spans="1:9" x14ac:dyDescent="0.3">
      <c r="A1349" s="56">
        <v>477547</v>
      </c>
      <c r="B1349" s="56">
        <v>472590</v>
      </c>
      <c r="C1349" s="56" t="s">
        <v>475</v>
      </c>
      <c r="D1349" s="56" t="s">
        <v>481</v>
      </c>
      <c r="E1349" s="508" t="s">
        <v>2708</v>
      </c>
      <c r="F1349" s="56">
        <v>118</v>
      </c>
      <c r="G1349" s="28">
        <v>43545</v>
      </c>
      <c r="H1349" s="401">
        <v>43539</v>
      </c>
      <c r="I1349" s="286">
        <v>118</v>
      </c>
    </row>
    <row r="1350" spans="1:9" x14ac:dyDescent="0.3">
      <c r="A1350" s="24">
        <v>477547</v>
      </c>
      <c r="B1350" s="24">
        <v>472590</v>
      </c>
      <c r="C1350" s="24" t="s">
        <v>475</v>
      </c>
      <c r="D1350" s="24" t="s">
        <v>13</v>
      </c>
      <c r="E1350" s="88" t="s">
        <v>2712</v>
      </c>
      <c r="F1350" s="89">
        <v>1879</v>
      </c>
      <c r="G1350" s="27">
        <v>43538</v>
      </c>
      <c r="H1350" s="27">
        <v>43539</v>
      </c>
      <c r="I1350" s="286">
        <v>1879</v>
      </c>
    </row>
    <row r="1351" spans="1:9" x14ac:dyDescent="0.3">
      <c r="A1351" s="56">
        <v>477551</v>
      </c>
      <c r="B1351" s="56">
        <v>470998</v>
      </c>
      <c r="C1351" s="56" t="s">
        <v>503</v>
      </c>
      <c r="D1351" s="534" t="s">
        <v>481</v>
      </c>
      <c r="E1351" s="507" t="s">
        <v>2724</v>
      </c>
      <c r="F1351" s="56">
        <v>137</v>
      </c>
      <c r="G1351" s="27">
        <v>43545</v>
      </c>
      <c r="H1351" s="27">
        <v>43539</v>
      </c>
      <c r="I1351" s="286">
        <v>141</v>
      </c>
    </row>
    <row r="1352" spans="1:9" x14ac:dyDescent="0.3">
      <c r="A1352" s="118">
        <v>477551</v>
      </c>
      <c r="B1352" s="118">
        <v>470998</v>
      </c>
      <c r="C1352" s="118" t="s">
        <v>503</v>
      </c>
      <c r="D1352" s="56" t="s">
        <v>481</v>
      </c>
      <c r="E1352" s="1069" t="s">
        <v>2728</v>
      </c>
      <c r="F1352" s="118">
        <v>80</v>
      </c>
      <c r="G1352" s="401">
        <v>43545</v>
      </c>
      <c r="H1352" s="27">
        <v>43539</v>
      </c>
      <c r="I1352" s="286">
        <v>83</v>
      </c>
    </row>
    <row r="1353" spans="1:9" x14ac:dyDescent="0.3">
      <c r="A1353" s="56">
        <v>477551</v>
      </c>
      <c r="B1353" s="56">
        <v>472592</v>
      </c>
      <c r="C1353" s="56" t="s">
        <v>475</v>
      </c>
      <c r="D1353" s="56" t="s">
        <v>481</v>
      </c>
      <c r="E1353" s="507" t="s">
        <v>2738</v>
      </c>
      <c r="F1353" s="56">
        <v>227</v>
      </c>
      <c r="G1353" s="28">
        <v>43545</v>
      </c>
      <c r="H1353" s="27">
        <v>43539</v>
      </c>
      <c r="I1353" s="286">
        <v>227</v>
      </c>
    </row>
    <row r="1354" spans="1:9" x14ac:dyDescent="0.3">
      <c r="A1354" s="118">
        <v>477551</v>
      </c>
      <c r="B1354" s="118">
        <v>472592</v>
      </c>
      <c r="C1354" s="118" t="s">
        <v>475</v>
      </c>
      <c r="D1354" s="118" t="s">
        <v>481</v>
      </c>
      <c r="E1354" s="1069" t="s">
        <v>2744</v>
      </c>
      <c r="F1354" s="118">
        <v>427</v>
      </c>
      <c r="G1354" s="401">
        <v>43545</v>
      </c>
      <c r="H1354" s="27">
        <v>43539</v>
      </c>
      <c r="I1354" s="286">
        <v>427</v>
      </c>
    </row>
    <row r="1355" spans="1:9" x14ac:dyDescent="0.3">
      <c r="A1355" s="37">
        <v>477544</v>
      </c>
      <c r="B1355" s="37">
        <v>472580</v>
      </c>
      <c r="C1355" s="37" t="s">
        <v>475</v>
      </c>
      <c r="D1355" s="37" t="s">
        <v>19</v>
      </c>
      <c r="E1355" s="388" t="s">
        <v>2366</v>
      </c>
      <c r="F1355" s="46">
        <v>810</v>
      </c>
      <c r="G1355" s="11">
        <v>43543</v>
      </c>
      <c r="H1355" s="11">
        <v>43544</v>
      </c>
      <c r="I1355" s="335">
        <v>810</v>
      </c>
    </row>
    <row r="1356" spans="1:9" x14ac:dyDescent="0.3">
      <c r="A1356" s="42">
        <v>354192</v>
      </c>
      <c r="B1356" s="42">
        <v>470958</v>
      </c>
      <c r="C1356" s="42" t="s">
        <v>503</v>
      </c>
      <c r="D1356" s="42" t="s">
        <v>13</v>
      </c>
      <c r="E1356" s="1076" t="s">
        <v>2530</v>
      </c>
      <c r="F1356" s="1087">
        <v>67</v>
      </c>
      <c r="G1356" s="39">
        <v>43548</v>
      </c>
      <c r="H1356" s="11">
        <v>43544</v>
      </c>
      <c r="I1356" s="286">
        <v>70</v>
      </c>
    </row>
    <row r="1357" spans="1:9" x14ac:dyDescent="0.3">
      <c r="A1357" s="37">
        <v>354192</v>
      </c>
      <c r="B1357" s="37">
        <v>470958</v>
      </c>
      <c r="C1357" s="37" t="s">
        <v>503</v>
      </c>
      <c r="D1357" s="37" t="s">
        <v>13</v>
      </c>
      <c r="E1357" s="511" t="s">
        <v>2531</v>
      </c>
      <c r="F1357" s="1082">
        <v>90</v>
      </c>
      <c r="G1357" s="31">
        <v>43548</v>
      </c>
      <c r="H1357" s="11">
        <v>43544</v>
      </c>
      <c r="I1357" s="286">
        <v>92</v>
      </c>
    </row>
    <row r="1358" spans="1:9" x14ac:dyDescent="0.3">
      <c r="A1358" s="37">
        <v>354192</v>
      </c>
      <c r="B1358" s="37">
        <v>472618</v>
      </c>
      <c r="C1358" s="37" t="s">
        <v>475</v>
      </c>
      <c r="D1358" s="37" t="s">
        <v>13</v>
      </c>
      <c r="E1358" s="511" t="s">
        <v>2568</v>
      </c>
      <c r="F1358" s="37">
        <v>914</v>
      </c>
      <c r="G1358" s="39">
        <v>43548</v>
      </c>
      <c r="H1358" s="11">
        <v>43544</v>
      </c>
      <c r="I1358" s="286">
        <v>898</v>
      </c>
    </row>
    <row r="1359" spans="1:9" x14ac:dyDescent="0.3">
      <c r="A1359" s="37">
        <v>354192</v>
      </c>
      <c r="B1359" s="37">
        <v>472618</v>
      </c>
      <c r="C1359" s="37" t="s">
        <v>475</v>
      </c>
      <c r="D1359" s="37" t="s">
        <v>481</v>
      </c>
      <c r="E1359" s="511" t="s">
        <v>2572</v>
      </c>
      <c r="F1359" s="37">
        <v>80</v>
      </c>
      <c r="G1359" s="11">
        <v>43552</v>
      </c>
      <c r="H1359" s="11">
        <v>43544</v>
      </c>
      <c r="I1359" s="286">
        <v>84</v>
      </c>
    </row>
    <row r="1360" spans="1:9" x14ac:dyDescent="0.3">
      <c r="A1360" s="37">
        <v>354192</v>
      </c>
      <c r="B1360" s="37">
        <v>472618</v>
      </c>
      <c r="C1360" s="37" t="s">
        <v>475</v>
      </c>
      <c r="D1360" s="537" t="s">
        <v>19</v>
      </c>
      <c r="E1360" s="544" t="s">
        <v>2585</v>
      </c>
      <c r="F1360" s="37">
        <v>810</v>
      </c>
      <c r="G1360" s="11">
        <v>43543</v>
      </c>
      <c r="H1360" s="11">
        <v>43544</v>
      </c>
      <c r="I1360" s="286">
        <v>810</v>
      </c>
    </row>
    <row r="1361" spans="1:9" x14ac:dyDescent="0.3">
      <c r="A1361" s="37">
        <v>354192</v>
      </c>
      <c r="B1361" s="37">
        <v>472618</v>
      </c>
      <c r="C1361" s="37" t="s">
        <v>475</v>
      </c>
      <c r="D1361" s="37" t="s">
        <v>19</v>
      </c>
      <c r="E1361" s="544" t="s">
        <v>2586</v>
      </c>
      <c r="F1361" s="37">
        <v>258</v>
      </c>
      <c r="G1361" s="11">
        <v>43542</v>
      </c>
      <c r="H1361" s="11">
        <v>43544</v>
      </c>
      <c r="I1361" s="286">
        <v>258</v>
      </c>
    </row>
    <row r="1362" spans="1:9" x14ac:dyDescent="0.3">
      <c r="A1362" s="9">
        <v>454496</v>
      </c>
      <c r="B1362" s="9">
        <v>472587</v>
      </c>
      <c r="C1362" s="9" t="s">
        <v>475</v>
      </c>
      <c r="D1362" s="37" t="s">
        <v>13</v>
      </c>
      <c r="E1362" s="516" t="s">
        <v>2612</v>
      </c>
      <c r="F1362" s="9">
        <v>8740</v>
      </c>
      <c r="G1362" s="11">
        <v>43548</v>
      </c>
      <c r="H1362" s="11">
        <v>43544</v>
      </c>
      <c r="I1362" s="286">
        <v>8754</v>
      </c>
    </row>
    <row r="1363" spans="1:9" x14ac:dyDescent="0.3">
      <c r="A1363" s="9">
        <v>454496</v>
      </c>
      <c r="B1363" s="9">
        <v>472587</v>
      </c>
      <c r="C1363" s="9" t="s">
        <v>475</v>
      </c>
      <c r="D1363" s="48" t="s">
        <v>13</v>
      </c>
      <c r="E1363" s="516" t="s">
        <v>2613</v>
      </c>
      <c r="F1363" s="9">
        <v>6182</v>
      </c>
      <c r="G1363" s="11">
        <v>43548</v>
      </c>
      <c r="H1363" s="11">
        <v>43544</v>
      </c>
      <c r="I1363" s="286">
        <v>6193</v>
      </c>
    </row>
    <row r="1364" spans="1:9" x14ac:dyDescent="0.3">
      <c r="A1364" s="9">
        <v>454496</v>
      </c>
      <c r="B1364" s="9">
        <v>472587</v>
      </c>
      <c r="C1364" s="9" t="s">
        <v>475</v>
      </c>
      <c r="D1364" s="37" t="s">
        <v>19</v>
      </c>
      <c r="E1364" s="15" t="s">
        <v>2631</v>
      </c>
      <c r="F1364" s="9">
        <v>810</v>
      </c>
      <c r="G1364" s="11">
        <v>43543</v>
      </c>
      <c r="H1364" s="11">
        <v>43544</v>
      </c>
      <c r="I1364" s="286">
        <v>810</v>
      </c>
    </row>
    <row r="1365" spans="1:9" x14ac:dyDescent="0.3">
      <c r="A1365" s="37">
        <v>354192</v>
      </c>
      <c r="B1365" s="37">
        <v>425539</v>
      </c>
      <c r="C1365" s="37" t="s">
        <v>475</v>
      </c>
      <c r="D1365" s="37" t="s">
        <v>19</v>
      </c>
      <c r="E1365" s="1084">
        <v>1495736</v>
      </c>
      <c r="F1365" s="37">
        <v>681</v>
      </c>
      <c r="G1365" s="11">
        <v>43543</v>
      </c>
      <c r="H1365" s="11">
        <v>43544</v>
      </c>
      <c r="I1365" s="286">
        <v>681</v>
      </c>
    </row>
    <row r="1366" spans="1:9" x14ac:dyDescent="0.3">
      <c r="A1366" s="9">
        <v>354192</v>
      </c>
      <c r="B1366" s="9">
        <v>425539</v>
      </c>
      <c r="C1366" s="9" t="s">
        <v>475</v>
      </c>
      <c r="D1366" s="9" t="s">
        <v>19</v>
      </c>
      <c r="E1366" s="463" t="s">
        <v>2661</v>
      </c>
      <c r="F1366" s="9">
        <v>810</v>
      </c>
      <c r="G1366" s="11">
        <v>43543</v>
      </c>
      <c r="H1366" s="11">
        <v>43544</v>
      </c>
      <c r="I1366" s="286">
        <v>810</v>
      </c>
    </row>
    <row r="1367" spans="1:9" x14ac:dyDescent="0.3">
      <c r="A1367" s="9">
        <v>354192</v>
      </c>
      <c r="B1367" s="9">
        <v>425539</v>
      </c>
      <c r="C1367" s="9" t="s">
        <v>475</v>
      </c>
      <c r="D1367" s="9" t="s">
        <v>19</v>
      </c>
      <c r="E1367" s="463" t="s">
        <v>2662</v>
      </c>
      <c r="F1367" s="9">
        <v>810</v>
      </c>
      <c r="G1367" s="11">
        <v>43543</v>
      </c>
      <c r="H1367" s="11">
        <v>43544</v>
      </c>
      <c r="I1367" s="286">
        <v>810</v>
      </c>
    </row>
    <row r="1368" spans="1:9" x14ac:dyDescent="0.3">
      <c r="A1368" s="9">
        <v>477547</v>
      </c>
      <c r="B1368" s="9">
        <v>470999</v>
      </c>
      <c r="C1368" s="9" t="s">
        <v>503</v>
      </c>
      <c r="D1368" s="9" t="s">
        <v>13</v>
      </c>
      <c r="E1368" s="509" t="s">
        <v>2697</v>
      </c>
      <c r="F1368" s="9">
        <v>1237</v>
      </c>
      <c r="G1368" s="11">
        <v>43548</v>
      </c>
      <c r="H1368" s="11">
        <v>43544</v>
      </c>
      <c r="I1368" s="286">
        <v>1276</v>
      </c>
    </row>
    <row r="1369" spans="1:9" x14ac:dyDescent="0.3">
      <c r="A1369" s="9">
        <v>477547</v>
      </c>
      <c r="B1369" s="9">
        <v>470999</v>
      </c>
      <c r="C1369" s="9" t="s">
        <v>503</v>
      </c>
      <c r="D1369" s="9" t="s">
        <v>13</v>
      </c>
      <c r="E1369" s="509" t="s">
        <v>2698</v>
      </c>
      <c r="F1369" s="9">
        <v>1412</v>
      </c>
      <c r="G1369" s="11">
        <v>43548</v>
      </c>
      <c r="H1369" s="11">
        <v>43544</v>
      </c>
      <c r="I1369" s="286">
        <v>1387</v>
      </c>
    </row>
    <row r="1370" spans="1:9" x14ac:dyDescent="0.3">
      <c r="A1370" s="9">
        <v>477547</v>
      </c>
      <c r="B1370" s="9">
        <v>472590</v>
      </c>
      <c r="C1370" s="9" t="s">
        <v>475</v>
      </c>
      <c r="D1370" s="9" t="s">
        <v>306</v>
      </c>
      <c r="E1370" s="509">
        <v>1496090</v>
      </c>
      <c r="F1370" s="9">
        <v>541</v>
      </c>
      <c r="G1370" s="11">
        <v>43542</v>
      </c>
      <c r="H1370" s="11">
        <v>43544</v>
      </c>
      <c r="I1370" s="286">
        <v>541</v>
      </c>
    </row>
    <row r="1371" spans="1:9" x14ac:dyDescent="0.3">
      <c r="A1371" s="37">
        <v>477547</v>
      </c>
      <c r="B1371" s="37">
        <v>472590</v>
      </c>
      <c r="C1371" s="37" t="s">
        <v>475</v>
      </c>
      <c r="D1371" s="37" t="s">
        <v>19</v>
      </c>
      <c r="E1371" s="388" t="s">
        <v>2713</v>
      </c>
      <c r="F1371" s="37">
        <v>643</v>
      </c>
      <c r="G1371" s="11">
        <v>43543</v>
      </c>
      <c r="H1371" s="11">
        <v>43544</v>
      </c>
      <c r="I1371" s="286">
        <v>643</v>
      </c>
    </row>
    <row r="1372" spans="1:9" x14ac:dyDescent="0.3">
      <c r="A1372" s="37">
        <v>477551</v>
      </c>
      <c r="B1372" s="37">
        <v>470998</v>
      </c>
      <c r="C1372" s="37" t="s">
        <v>503</v>
      </c>
      <c r="D1372" s="37" t="s">
        <v>13</v>
      </c>
      <c r="E1372" s="1084" t="s">
        <v>2726</v>
      </c>
      <c r="F1372" s="37">
        <v>344</v>
      </c>
      <c r="G1372" s="11">
        <v>43548</v>
      </c>
      <c r="H1372" s="11">
        <v>43544</v>
      </c>
      <c r="I1372" s="286">
        <v>351</v>
      </c>
    </row>
    <row r="1373" spans="1:9" x14ac:dyDescent="0.3">
      <c r="A1373" s="37">
        <v>477551</v>
      </c>
      <c r="B1373" s="37">
        <v>470998</v>
      </c>
      <c r="C1373" s="37" t="s">
        <v>503</v>
      </c>
      <c r="D1373" s="37" t="s">
        <v>13</v>
      </c>
      <c r="E1373" s="1084" t="s">
        <v>2727</v>
      </c>
      <c r="F1373" s="37">
        <v>469</v>
      </c>
      <c r="G1373" s="11">
        <v>43548</v>
      </c>
      <c r="H1373" s="11">
        <v>43544</v>
      </c>
      <c r="I1373" s="286">
        <v>479</v>
      </c>
    </row>
    <row r="1374" spans="1:9" x14ac:dyDescent="0.3">
      <c r="A1374" s="37">
        <v>477551</v>
      </c>
      <c r="B1374" s="37">
        <v>472592</v>
      </c>
      <c r="C1374" s="37" t="s">
        <v>475</v>
      </c>
      <c r="D1374" s="537" t="s">
        <v>13</v>
      </c>
      <c r="E1374" s="1084" t="s">
        <v>2736</v>
      </c>
      <c r="F1374" s="37">
        <v>1521</v>
      </c>
      <c r="G1374" s="11">
        <v>43548</v>
      </c>
      <c r="H1374" s="11">
        <v>43544</v>
      </c>
      <c r="I1374" s="286">
        <v>1499</v>
      </c>
    </row>
    <row r="1375" spans="1:9" x14ac:dyDescent="0.3">
      <c r="A1375" s="37">
        <v>477551</v>
      </c>
      <c r="B1375" s="37">
        <v>472592</v>
      </c>
      <c r="C1375" s="37" t="s">
        <v>475</v>
      </c>
      <c r="D1375" s="37" t="s">
        <v>13</v>
      </c>
      <c r="E1375" s="1084" t="s">
        <v>2737</v>
      </c>
      <c r="F1375" s="37">
        <v>1060</v>
      </c>
      <c r="G1375" s="11">
        <v>43548</v>
      </c>
      <c r="H1375" s="11">
        <v>43544</v>
      </c>
      <c r="I1375" s="286">
        <v>1045</v>
      </c>
    </row>
    <row r="1376" spans="1:9" x14ac:dyDescent="0.3">
      <c r="A1376" s="9">
        <v>477551</v>
      </c>
      <c r="B1376" s="9">
        <v>472592</v>
      </c>
      <c r="C1376" s="9" t="s">
        <v>475</v>
      </c>
      <c r="D1376" s="9" t="s">
        <v>19</v>
      </c>
      <c r="E1376" s="86" t="s">
        <v>2747</v>
      </c>
      <c r="F1376" s="9">
        <v>96</v>
      </c>
      <c r="G1376" s="11">
        <v>43542</v>
      </c>
      <c r="H1376" s="11">
        <v>43544</v>
      </c>
      <c r="I1376" s="286">
        <v>96</v>
      </c>
    </row>
    <row r="1377" spans="1:9" x14ac:dyDescent="0.3">
      <c r="A1377" s="37">
        <v>477544</v>
      </c>
      <c r="B1377" s="37">
        <v>472580</v>
      </c>
      <c r="C1377" s="37" t="s">
        <v>475</v>
      </c>
      <c r="D1377" s="37" t="s">
        <v>481</v>
      </c>
      <c r="E1377" s="1085" t="s">
        <v>2348</v>
      </c>
      <c r="F1377" s="46">
        <v>88</v>
      </c>
      <c r="G1377" s="39">
        <v>43552</v>
      </c>
      <c r="H1377" s="39">
        <v>43546</v>
      </c>
      <c r="I1377" s="335">
        <v>88</v>
      </c>
    </row>
    <row r="1378" spans="1:9" x14ac:dyDescent="0.3">
      <c r="A1378" s="37">
        <v>477544</v>
      </c>
      <c r="B1378" s="37">
        <v>472580</v>
      </c>
      <c r="C1378" s="37" t="s">
        <v>475</v>
      </c>
      <c r="D1378" s="37" t="s">
        <v>481</v>
      </c>
      <c r="E1378" s="1085" t="s">
        <v>2357</v>
      </c>
      <c r="F1378" s="46">
        <v>353</v>
      </c>
      <c r="G1378" s="39">
        <v>43552</v>
      </c>
      <c r="H1378" s="39">
        <v>43546</v>
      </c>
      <c r="I1378" s="286">
        <v>358</v>
      </c>
    </row>
    <row r="1379" spans="1:9" x14ac:dyDescent="0.3">
      <c r="A1379" s="9">
        <v>477544</v>
      </c>
      <c r="B1379" s="9">
        <v>472580</v>
      </c>
      <c r="C1379" s="9" t="s">
        <v>475</v>
      </c>
      <c r="D1379" s="9" t="s">
        <v>481</v>
      </c>
      <c r="E1379" s="516" t="s">
        <v>2360</v>
      </c>
      <c r="F1379" s="62">
        <v>611</v>
      </c>
      <c r="G1379" s="11">
        <v>43552</v>
      </c>
      <c r="H1379" s="39">
        <v>43546</v>
      </c>
      <c r="I1379" s="286">
        <v>619</v>
      </c>
    </row>
    <row r="1380" spans="1:9" x14ac:dyDescent="0.3">
      <c r="A1380" s="37">
        <v>477544</v>
      </c>
      <c r="B1380" s="37">
        <v>470993</v>
      </c>
      <c r="C1380" s="37" t="s">
        <v>503</v>
      </c>
      <c r="D1380" s="37" t="s">
        <v>481</v>
      </c>
      <c r="E1380" s="1085" t="s">
        <v>2387</v>
      </c>
      <c r="F1380" s="37">
        <v>231</v>
      </c>
      <c r="G1380" s="11">
        <v>43552</v>
      </c>
      <c r="H1380" s="11">
        <v>43546</v>
      </c>
      <c r="I1380" s="335">
        <v>235</v>
      </c>
    </row>
    <row r="1381" spans="1:9" x14ac:dyDescent="0.3">
      <c r="A1381" s="37">
        <v>477569</v>
      </c>
      <c r="B1381" s="37">
        <v>472596</v>
      </c>
      <c r="C1381" s="37" t="s">
        <v>475</v>
      </c>
      <c r="D1381" s="37" t="s">
        <v>481</v>
      </c>
      <c r="E1381" s="511" t="s">
        <v>2443</v>
      </c>
      <c r="F1381" s="37">
        <v>209</v>
      </c>
      <c r="G1381" s="11">
        <v>43552</v>
      </c>
      <c r="H1381" s="11">
        <v>43546</v>
      </c>
      <c r="I1381" s="286">
        <v>210</v>
      </c>
    </row>
    <row r="1382" spans="1:9" x14ac:dyDescent="0.3">
      <c r="A1382" s="56">
        <v>477590</v>
      </c>
      <c r="B1382" s="56">
        <v>472600</v>
      </c>
      <c r="C1382" s="56" t="s">
        <v>475</v>
      </c>
      <c r="D1382" s="56" t="s">
        <v>306</v>
      </c>
      <c r="E1382" s="507">
        <v>1500031</v>
      </c>
      <c r="F1382" s="56">
        <v>631</v>
      </c>
      <c r="G1382" s="401">
        <v>43521</v>
      </c>
      <c r="H1382" s="401">
        <v>43546</v>
      </c>
      <c r="I1382" s="335">
        <v>631</v>
      </c>
    </row>
    <row r="1383" spans="1:9" x14ac:dyDescent="0.3">
      <c r="A1383" s="9">
        <v>477598</v>
      </c>
      <c r="B1383" s="9">
        <v>472589</v>
      </c>
      <c r="C1383" s="9" t="s">
        <v>475</v>
      </c>
      <c r="D1383" s="37" t="s">
        <v>481</v>
      </c>
      <c r="E1383" s="523" t="s">
        <v>2509</v>
      </c>
      <c r="F1383" s="9">
        <v>234</v>
      </c>
      <c r="G1383" s="11">
        <v>43552</v>
      </c>
      <c r="H1383" s="11">
        <v>43546</v>
      </c>
      <c r="I1383" s="335">
        <v>229</v>
      </c>
    </row>
    <row r="1384" spans="1:9" x14ac:dyDescent="0.3">
      <c r="A1384" s="37">
        <v>477598</v>
      </c>
      <c r="B1384" s="37">
        <v>472589</v>
      </c>
      <c r="C1384" s="37" t="s">
        <v>475</v>
      </c>
      <c r="D1384" s="48" t="s">
        <v>481</v>
      </c>
      <c r="E1384" s="1086" t="s">
        <v>2510</v>
      </c>
      <c r="F1384" s="37">
        <v>51</v>
      </c>
      <c r="G1384" s="39">
        <v>43552</v>
      </c>
      <c r="H1384" s="39">
        <v>43546</v>
      </c>
      <c r="I1384" s="335">
        <v>50</v>
      </c>
    </row>
    <row r="1385" spans="1:9" x14ac:dyDescent="0.3">
      <c r="A1385" s="9">
        <v>477598</v>
      </c>
      <c r="B1385" s="9">
        <v>472589</v>
      </c>
      <c r="C1385" s="9" t="s">
        <v>475</v>
      </c>
      <c r="D1385" s="48" t="s">
        <v>481</v>
      </c>
      <c r="E1385" s="523" t="s">
        <v>2517</v>
      </c>
      <c r="F1385" s="9">
        <v>123</v>
      </c>
      <c r="G1385" s="11">
        <v>43552</v>
      </c>
      <c r="H1385" s="11">
        <v>43546</v>
      </c>
      <c r="I1385" s="335">
        <v>120</v>
      </c>
    </row>
    <row r="1386" spans="1:9" x14ac:dyDescent="0.3">
      <c r="A1386" s="37">
        <v>432735</v>
      </c>
      <c r="B1386" s="37">
        <v>425499</v>
      </c>
      <c r="C1386" s="37" t="s">
        <v>475</v>
      </c>
      <c r="D1386" s="37" t="s">
        <v>481</v>
      </c>
      <c r="E1386" s="511" t="s">
        <v>2524</v>
      </c>
      <c r="F1386" s="37">
        <v>50</v>
      </c>
      <c r="G1386" s="39">
        <v>43552</v>
      </c>
      <c r="H1386" s="39">
        <v>43546</v>
      </c>
      <c r="I1386" s="335">
        <v>50</v>
      </c>
    </row>
    <row r="1387" spans="1:9" x14ac:dyDescent="0.3">
      <c r="A1387" s="9">
        <v>354192</v>
      </c>
      <c r="B1387" s="9">
        <v>470958</v>
      </c>
      <c r="C1387" s="9" t="s">
        <v>503</v>
      </c>
      <c r="D1387" s="37" t="s">
        <v>481</v>
      </c>
      <c r="E1387" s="509" t="s">
        <v>2536</v>
      </c>
      <c r="F1387" s="528">
        <v>223</v>
      </c>
      <c r="G1387" s="11">
        <v>43552</v>
      </c>
      <c r="H1387" s="11">
        <v>43546</v>
      </c>
      <c r="I1387" s="286">
        <v>223</v>
      </c>
    </row>
    <row r="1388" spans="1:9" x14ac:dyDescent="0.3">
      <c r="A1388" s="37">
        <v>454496</v>
      </c>
      <c r="B1388" s="37">
        <v>472587</v>
      </c>
      <c r="C1388" s="37" t="s">
        <v>475</v>
      </c>
      <c r="D1388" s="37" t="s">
        <v>481</v>
      </c>
      <c r="E1388" s="511" t="s">
        <v>2625</v>
      </c>
      <c r="F1388" s="37">
        <v>72</v>
      </c>
      <c r="G1388" s="39">
        <v>43552</v>
      </c>
      <c r="H1388" s="39">
        <v>43546</v>
      </c>
      <c r="I1388" s="286">
        <v>72</v>
      </c>
    </row>
    <row r="1389" spans="1:9" x14ac:dyDescent="0.3">
      <c r="A1389" s="24">
        <v>477544</v>
      </c>
      <c r="B1389" s="24">
        <v>472580</v>
      </c>
      <c r="C1389" s="24" t="s">
        <v>475</v>
      </c>
      <c r="D1389" s="24" t="s">
        <v>13</v>
      </c>
      <c r="E1389" s="512" t="s">
        <v>2324</v>
      </c>
      <c r="F1389" s="26">
        <v>1250</v>
      </c>
      <c r="G1389" s="27">
        <v>43517</v>
      </c>
      <c r="H1389" s="27">
        <v>43551</v>
      </c>
      <c r="I1389" s="335">
        <v>1250</v>
      </c>
    </row>
    <row r="1390" spans="1:9" x14ac:dyDescent="0.3">
      <c r="A1390" s="56">
        <v>477544</v>
      </c>
      <c r="B1390" s="56">
        <v>472580</v>
      </c>
      <c r="C1390" s="56" t="s">
        <v>475</v>
      </c>
      <c r="D1390" s="534" t="s">
        <v>481</v>
      </c>
      <c r="E1390" s="514" t="s">
        <v>2325</v>
      </c>
      <c r="F1390" s="375">
        <v>173</v>
      </c>
      <c r="G1390" s="28">
        <v>43517</v>
      </c>
      <c r="H1390" s="401">
        <v>43551</v>
      </c>
      <c r="I1390" s="335">
        <v>167</v>
      </c>
    </row>
    <row r="1391" spans="1:9" x14ac:dyDescent="0.3">
      <c r="A1391" s="56">
        <v>477544</v>
      </c>
      <c r="B1391" s="56">
        <v>472580</v>
      </c>
      <c r="C1391" s="56" t="s">
        <v>475</v>
      </c>
      <c r="D1391" s="118" t="s">
        <v>481</v>
      </c>
      <c r="E1391" s="514" t="s">
        <v>2326</v>
      </c>
      <c r="F1391" s="375">
        <v>337</v>
      </c>
      <c r="G1391" s="27">
        <v>43517</v>
      </c>
      <c r="H1391" s="27">
        <v>43551</v>
      </c>
      <c r="I1391" s="335">
        <v>327</v>
      </c>
    </row>
    <row r="1392" spans="1:9" x14ac:dyDescent="0.3">
      <c r="A1392" s="56">
        <v>477544</v>
      </c>
      <c r="B1392" s="56">
        <v>472580</v>
      </c>
      <c r="C1392" s="56" t="s">
        <v>475</v>
      </c>
      <c r="D1392" s="56" t="s">
        <v>13</v>
      </c>
      <c r="E1392" s="514" t="s">
        <v>2327</v>
      </c>
      <c r="F1392" s="375">
        <v>733</v>
      </c>
      <c r="G1392" s="28">
        <v>43517</v>
      </c>
      <c r="H1392" s="401">
        <v>43551</v>
      </c>
      <c r="I1392" s="335">
        <v>763</v>
      </c>
    </row>
    <row r="1393" spans="1:9" x14ac:dyDescent="0.3">
      <c r="A1393" s="56">
        <v>477544</v>
      </c>
      <c r="B1393" s="56">
        <v>472580</v>
      </c>
      <c r="C1393" s="56" t="s">
        <v>475</v>
      </c>
      <c r="D1393" s="56" t="s">
        <v>13</v>
      </c>
      <c r="E1393" s="514" t="s">
        <v>2328</v>
      </c>
      <c r="F1393" s="375">
        <v>3847</v>
      </c>
      <c r="G1393" s="27">
        <v>43517</v>
      </c>
      <c r="H1393" s="27">
        <v>43551</v>
      </c>
      <c r="I1393" s="335">
        <v>3904</v>
      </c>
    </row>
    <row r="1394" spans="1:9" x14ac:dyDescent="0.3">
      <c r="A1394" s="56">
        <v>477544</v>
      </c>
      <c r="B1394" s="56">
        <v>472580</v>
      </c>
      <c r="C1394" s="56" t="s">
        <v>475</v>
      </c>
      <c r="D1394" s="534" t="s">
        <v>481</v>
      </c>
      <c r="E1394" s="514" t="s">
        <v>2329</v>
      </c>
      <c r="F1394" s="375">
        <v>529</v>
      </c>
      <c r="G1394" s="27">
        <v>43517</v>
      </c>
      <c r="H1394" s="27">
        <v>43551</v>
      </c>
      <c r="I1394" s="335">
        <v>538</v>
      </c>
    </row>
    <row r="1395" spans="1:9" x14ac:dyDescent="0.3">
      <c r="A1395" s="56">
        <v>477544</v>
      </c>
      <c r="B1395" s="56">
        <v>472580</v>
      </c>
      <c r="C1395" s="56" t="s">
        <v>475</v>
      </c>
      <c r="D1395" s="56" t="s">
        <v>481</v>
      </c>
      <c r="E1395" s="514" t="s">
        <v>2330</v>
      </c>
      <c r="F1395" s="375">
        <v>1234</v>
      </c>
      <c r="G1395" s="27">
        <v>43517</v>
      </c>
      <c r="H1395" s="27">
        <v>43551</v>
      </c>
      <c r="I1395" s="335">
        <v>1257</v>
      </c>
    </row>
    <row r="1396" spans="1:9" x14ac:dyDescent="0.3">
      <c r="A1396" s="56">
        <v>477544</v>
      </c>
      <c r="B1396" s="56">
        <v>472580</v>
      </c>
      <c r="C1396" s="56" t="s">
        <v>475</v>
      </c>
      <c r="D1396" s="534" t="s">
        <v>13</v>
      </c>
      <c r="E1396" s="514" t="s">
        <v>2331</v>
      </c>
      <c r="F1396" s="375">
        <v>2822</v>
      </c>
      <c r="G1396" s="27">
        <v>43517</v>
      </c>
      <c r="H1396" s="27">
        <v>43551</v>
      </c>
      <c r="I1396" s="335">
        <v>2863</v>
      </c>
    </row>
    <row r="1397" spans="1:9" x14ac:dyDescent="0.3">
      <c r="A1397" s="56">
        <v>477544</v>
      </c>
      <c r="B1397" s="56">
        <v>472580</v>
      </c>
      <c r="C1397" s="56" t="s">
        <v>475</v>
      </c>
      <c r="D1397" s="56" t="s">
        <v>13</v>
      </c>
      <c r="E1397" s="514" t="s">
        <v>2345</v>
      </c>
      <c r="F1397" s="375">
        <v>468</v>
      </c>
      <c r="G1397" s="27">
        <v>43555</v>
      </c>
      <c r="H1397" s="27">
        <v>43551</v>
      </c>
      <c r="I1397" s="335">
        <v>491</v>
      </c>
    </row>
    <row r="1398" spans="1:9" x14ac:dyDescent="0.3">
      <c r="A1398" s="24">
        <v>477544</v>
      </c>
      <c r="B1398" s="24">
        <v>472580</v>
      </c>
      <c r="C1398" s="24" t="s">
        <v>475</v>
      </c>
      <c r="D1398" s="24" t="s">
        <v>13</v>
      </c>
      <c r="E1398" s="512" t="s">
        <v>2346</v>
      </c>
      <c r="F1398" s="26">
        <v>307</v>
      </c>
      <c r="G1398" s="27">
        <v>43555</v>
      </c>
      <c r="H1398" s="27">
        <v>43551</v>
      </c>
      <c r="I1398" s="335">
        <v>322</v>
      </c>
    </row>
    <row r="1399" spans="1:9" x14ac:dyDescent="0.3">
      <c r="A1399" s="56">
        <v>477544</v>
      </c>
      <c r="B1399" s="56">
        <v>472580</v>
      </c>
      <c r="C1399" s="56" t="s">
        <v>475</v>
      </c>
      <c r="D1399" s="56" t="s">
        <v>13</v>
      </c>
      <c r="E1399" s="514" t="s">
        <v>2355</v>
      </c>
      <c r="F1399" s="375">
        <v>2284</v>
      </c>
      <c r="G1399" s="401">
        <v>43555</v>
      </c>
      <c r="H1399" s="401">
        <v>43551</v>
      </c>
      <c r="I1399" s="286">
        <v>2317</v>
      </c>
    </row>
    <row r="1400" spans="1:9" x14ac:dyDescent="0.3">
      <c r="A1400" s="24">
        <v>477544</v>
      </c>
      <c r="B1400" s="24">
        <v>472580</v>
      </c>
      <c r="C1400" s="24" t="s">
        <v>475</v>
      </c>
      <c r="D1400" s="24" t="s">
        <v>13</v>
      </c>
      <c r="E1400" s="512" t="s">
        <v>2356</v>
      </c>
      <c r="F1400" s="26">
        <v>1623</v>
      </c>
      <c r="G1400" s="27">
        <v>43555</v>
      </c>
      <c r="H1400" s="27">
        <v>43551</v>
      </c>
      <c r="I1400" s="286">
        <v>1647</v>
      </c>
    </row>
    <row r="1401" spans="1:9" x14ac:dyDescent="0.3">
      <c r="A1401" s="118">
        <v>477544</v>
      </c>
      <c r="B1401" s="118">
        <v>470993</v>
      </c>
      <c r="C1401" s="118" t="s">
        <v>503</v>
      </c>
      <c r="D1401" s="118" t="s">
        <v>481</v>
      </c>
      <c r="E1401" s="1077" t="s">
        <v>2369</v>
      </c>
      <c r="F1401" s="118">
        <v>187</v>
      </c>
      <c r="G1401" s="401">
        <v>43517</v>
      </c>
      <c r="H1401" s="401">
        <v>43551</v>
      </c>
      <c r="I1401" s="335">
        <v>187</v>
      </c>
    </row>
    <row r="1402" spans="1:9" x14ac:dyDescent="0.3">
      <c r="A1402" s="56">
        <v>477544</v>
      </c>
      <c r="B1402" s="56">
        <v>470993</v>
      </c>
      <c r="C1402" s="56" t="s">
        <v>503</v>
      </c>
      <c r="D1402" s="56" t="s">
        <v>481</v>
      </c>
      <c r="E1402" s="514" t="s">
        <v>2370</v>
      </c>
      <c r="F1402" s="56">
        <v>494</v>
      </c>
      <c r="G1402" s="27">
        <v>43517</v>
      </c>
      <c r="H1402" s="27">
        <v>43551</v>
      </c>
      <c r="I1402" s="335">
        <v>514</v>
      </c>
    </row>
    <row r="1403" spans="1:9" x14ac:dyDescent="0.3">
      <c r="A1403" s="56">
        <v>477544</v>
      </c>
      <c r="B1403" s="56">
        <v>470993</v>
      </c>
      <c r="C1403" s="56" t="s">
        <v>503</v>
      </c>
      <c r="D1403" s="56" t="s">
        <v>13</v>
      </c>
      <c r="E1403" s="514" t="s">
        <v>2371</v>
      </c>
      <c r="F1403" s="56">
        <v>687</v>
      </c>
      <c r="G1403" s="28">
        <v>43517</v>
      </c>
      <c r="H1403" s="401">
        <v>43551</v>
      </c>
      <c r="I1403" s="335">
        <v>687</v>
      </c>
    </row>
    <row r="1404" spans="1:9" x14ac:dyDescent="0.3">
      <c r="A1404" s="56">
        <v>477544</v>
      </c>
      <c r="B1404" s="56">
        <v>470993</v>
      </c>
      <c r="C1404" s="56" t="s">
        <v>503</v>
      </c>
      <c r="D1404" s="56" t="s">
        <v>13</v>
      </c>
      <c r="E1404" s="514" t="s">
        <v>2372</v>
      </c>
      <c r="F1404" s="56">
        <v>1292</v>
      </c>
      <c r="G1404" s="27">
        <v>43517</v>
      </c>
      <c r="H1404" s="27">
        <v>43551</v>
      </c>
      <c r="I1404" s="335">
        <v>1343</v>
      </c>
    </row>
    <row r="1405" spans="1:9" x14ac:dyDescent="0.3">
      <c r="A1405" s="56">
        <v>477544</v>
      </c>
      <c r="B1405" s="56">
        <v>470993</v>
      </c>
      <c r="C1405" s="56" t="s">
        <v>503</v>
      </c>
      <c r="D1405" s="56" t="s">
        <v>13</v>
      </c>
      <c r="E1405" s="514" t="s">
        <v>2385</v>
      </c>
      <c r="F1405" s="56">
        <v>286</v>
      </c>
      <c r="G1405" s="401">
        <v>43555</v>
      </c>
      <c r="H1405" s="401">
        <v>43551</v>
      </c>
      <c r="I1405" s="335">
        <v>297</v>
      </c>
    </row>
    <row r="1406" spans="1:9" x14ac:dyDescent="0.3">
      <c r="A1406" s="24">
        <v>477544</v>
      </c>
      <c r="B1406" s="24">
        <v>470993</v>
      </c>
      <c r="C1406" s="24" t="s">
        <v>503</v>
      </c>
      <c r="D1406" s="24" t="s">
        <v>13</v>
      </c>
      <c r="E1406" s="512" t="s">
        <v>2386</v>
      </c>
      <c r="F1406" s="24">
        <v>357</v>
      </c>
      <c r="G1406" s="27">
        <v>43555</v>
      </c>
      <c r="H1406" s="27">
        <v>43551</v>
      </c>
      <c r="I1406" s="335">
        <v>371</v>
      </c>
    </row>
    <row r="1407" spans="1:9" x14ac:dyDescent="0.3">
      <c r="A1407" s="56">
        <v>477544</v>
      </c>
      <c r="B1407" s="385">
        <v>470990</v>
      </c>
      <c r="C1407" s="56" t="s">
        <v>503</v>
      </c>
      <c r="D1407" s="56" t="s">
        <v>481</v>
      </c>
      <c r="E1407" s="508" t="s">
        <v>2394</v>
      </c>
      <c r="F1407" s="56">
        <v>30</v>
      </c>
      <c r="G1407" s="27">
        <v>43517</v>
      </c>
      <c r="H1407" s="27">
        <v>43551</v>
      </c>
      <c r="I1407" s="286">
        <v>30</v>
      </c>
    </row>
    <row r="1408" spans="1:9" x14ac:dyDescent="0.3">
      <c r="A1408" s="56">
        <v>477544</v>
      </c>
      <c r="B1408" s="385">
        <v>470990</v>
      </c>
      <c r="C1408" s="56" t="s">
        <v>503</v>
      </c>
      <c r="D1408" s="56" t="s">
        <v>13</v>
      </c>
      <c r="E1408" s="508" t="s">
        <v>2395</v>
      </c>
      <c r="F1408" s="56">
        <v>244</v>
      </c>
      <c r="G1408" s="27">
        <v>43517</v>
      </c>
      <c r="H1408" s="27">
        <v>43551</v>
      </c>
      <c r="I1408" s="286">
        <v>244</v>
      </c>
    </row>
    <row r="1409" spans="1:9" x14ac:dyDescent="0.3">
      <c r="A1409" s="56">
        <v>477544</v>
      </c>
      <c r="B1409" s="385">
        <v>470990</v>
      </c>
      <c r="C1409" s="56" t="s">
        <v>503</v>
      </c>
      <c r="D1409" s="56" t="s">
        <v>481</v>
      </c>
      <c r="E1409" s="508" t="s">
        <v>2396</v>
      </c>
      <c r="F1409" s="56">
        <v>136</v>
      </c>
      <c r="G1409" s="401">
        <v>43517</v>
      </c>
      <c r="H1409" s="401">
        <v>43551</v>
      </c>
      <c r="I1409" s="286">
        <v>136</v>
      </c>
    </row>
    <row r="1410" spans="1:9" x14ac:dyDescent="0.3">
      <c r="A1410" s="24">
        <v>477544</v>
      </c>
      <c r="B1410" s="289">
        <v>470990</v>
      </c>
      <c r="C1410" s="24" t="s">
        <v>503</v>
      </c>
      <c r="D1410" s="56" t="s">
        <v>13</v>
      </c>
      <c r="E1410" s="513" t="s">
        <v>2397</v>
      </c>
      <c r="F1410" s="24">
        <v>191</v>
      </c>
      <c r="G1410" s="27">
        <v>43517</v>
      </c>
      <c r="H1410" s="27">
        <v>43551</v>
      </c>
      <c r="I1410" s="286">
        <v>191</v>
      </c>
    </row>
    <row r="1411" spans="1:9" x14ac:dyDescent="0.3">
      <c r="A1411" s="56">
        <v>477569</v>
      </c>
      <c r="B1411" s="56">
        <v>470957</v>
      </c>
      <c r="C1411" s="56" t="s">
        <v>503</v>
      </c>
      <c r="D1411" s="100" t="s">
        <v>13</v>
      </c>
      <c r="E1411" s="507" t="s">
        <v>2404</v>
      </c>
      <c r="F1411" s="56">
        <v>296</v>
      </c>
      <c r="G1411" s="401">
        <v>43517</v>
      </c>
      <c r="H1411" s="401">
        <v>43551</v>
      </c>
      <c r="I1411" s="286">
        <v>296</v>
      </c>
    </row>
    <row r="1412" spans="1:9" x14ac:dyDescent="0.3">
      <c r="A1412" s="24">
        <v>477569</v>
      </c>
      <c r="B1412" s="24">
        <v>470957</v>
      </c>
      <c r="C1412" s="24" t="s">
        <v>503</v>
      </c>
      <c r="D1412" s="100" t="s">
        <v>13</v>
      </c>
      <c r="E1412" s="361" t="s">
        <v>2405</v>
      </c>
      <c r="F1412" s="24">
        <v>70</v>
      </c>
      <c r="G1412" s="27">
        <v>43517</v>
      </c>
      <c r="H1412" s="27">
        <v>43551</v>
      </c>
      <c r="I1412" s="286">
        <v>70</v>
      </c>
    </row>
    <row r="1413" spans="1:9" x14ac:dyDescent="0.3">
      <c r="A1413" s="56">
        <v>477569</v>
      </c>
      <c r="B1413" s="56">
        <v>470957</v>
      </c>
      <c r="C1413" s="56" t="s">
        <v>503</v>
      </c>
      <c r="D1413" s="56" t="s">
        <v>481</v>
      </c>
      <c r="E1413" s="507" t="s">
        <v>2406</v>
      </c>
      <c r="F1413" s="56">
        <v>30</v>
      </c>
      <c r="G1413" s="401">
        <v>43517</v>
      </c>
      <c r="H1413" s="401">
        <v>43551</v>
      </c>
      <c r="I1413" s="286">
        <v>30</v>
      </c>
    </row>
    <row r="1414" spans="1:9" x14ac:dyDescent="0.3">
      <c r="A1414" s="24">
        <v>477569</v>
      </c>
      <c r="B1414" s="24">
        <v>470957</v>
      </c>
      <c r="C1414" s="24" t="s">
        <v>503</v>
      </c>
      <c r="D1414" s="56" t="s">
        <v>481</v>
      </c>
      <c r="E1414" s="361" t="s">
        <v>2407</v>
      </c>
      <c r="F1414" s="24">
        <v>137</v>
      </c>
      <c r="G1414" s="27">
        <v>43517</v>
      </c>
      <c r="H1414" s="27">
        <v>43551</v>
      </c>
      <c r="I1414" s="286">
        <v>137</v>
      </c>
    </row>
    <row r="1415" spans="1:9" x14ac:dyDescent="0.3">
      <c r="A1415" s="56">
        <v>477569</v>
      </c>
      <c r="B1415" s="56">
        <v>470957</v>
      </c>
      <c r="C1415" s="56" t="s">
        <v>503</v>
      </c>
      <c r="D1415" s="534" t="s">
        <v>481</v>
      </c>
      <c r="E1415" s="507" t="s">
        <v>2408</v>
      </c>
      <c r="F1415" s="56">
        <v>65</v>
      </c>
      <c r="G1415" s="28">
        <v>43517</v>
      </c>
      <c r="H1415" s="401">
        <v>43551</v>
      </c>
      <c r="I1415" s="286">
        <v>65</v>
      </c>
    </row>
    <row r="1416" spans="1:9" x14ac:dyDescent="0.3">
      <c r="A1416" s="56">
        <v>477569</v>
      </c>
      <c r="B1416" s="56">
        <v>470957</v>
      </c>
      <c r="C1416" s="56" t="s">
        <v>503</v>
      </c>
      <c r="D1416" s="118" t="s">
        <v>481</v>
      </c>
      <c r="E1416" s="507" t="s">
        <v>2409</v>
      </c>
      <c r="F1416" s="56">
        <v>152</v>
      </c>
      <c r="G1416" s="27">
        <v>43517</v>
      </c>
      <c r="H1416" s="27">
        <v>43551</v>
      </c>
      <c r="I1416" s="286">
        <v>152</v>
      </c>
    </row>
    <row r="1417" spans="1:9" x14ac:dyDescent="0.3">
      <c r="A1417" s="56">
        <v>477569</v>
      </c>
      <c r="B1417" s="56">
        <v>470957</v>
      </c>
      <c r="C1417" s="56" t="s">
        <v>503</v>
      </c>
      <c r="D1417" s="56" t="s">
        <v>13</v>
      </c>
      <c r="E1417" s="507" t="s">
        <v>2410</v>
      </c>
      <c r="F1417" s="56">
        <v>365</v>
      </c>
      <c r="G1417" s="401">
        <v>43517</v>
      </c>
      <c r="H1417" s="401">
        <v>43551</v>
      </c>
      <c r="I1417" s="286">
        <v>375</v>
      </c>
    </row>
    <row r="1418" spans="1:9" x14ac:dyDescent="0.3">
      <c r="A1418" s="118">
        <v>477569</v>
      </c>
      <c r="B1418" s="118">
        <v>470957</v>
      </c>
      <c r="C1418" s="118" t="s">
        <v>503</v>
      </c>
      <c r="D1418" s="118" t="s">
        <v>13</v>
      </c>
      <c r="E1418" s="1069" t="s">
        <v>2411</v>
      </c>
      <c r="F1418" s="118">
        <v>380</v>
      </c>
      <c r="G1418" s="401">
        <v>43517</v>
      </c>
      <c r="H1418" s="401">
        <v>43551</v>
      </c>
      <c r="I1418" s="286">
        <v>391</v>
      </c>
    </row>
    <row r="1419" spans="1:9" x14ac:dyDescent="0.3">
      <c r="A1419" s="56">
        <v>477569</v>
      </c>
      <c r="B1419" s="56">
        <v>470957</v>
      </c>
      <c r="C1419" s="56" t="s">
        <v>503</v>
      </c>
      <c r="D1419" s="56" t="s">
        <v>13</v>
      </c>
      <c r="E1419" s="508" t="s">
        <v>2413</v>
      </c>
      <c r="F1419" s="56">
        <v>56</v>
      </c>
      <c r="G1419" s="28">
        <v>43555</v>
      </c>
      <c r="H1419" s="401">
        <v>43551</v>
      </c>
      <c r="I1419" s="286">
        <v>56</v>
      </c>
    </row>
    <row r="1420" spans="1:9" x14ac:dyDescent="0.3">
      <c r="A1420" s="24">
        <v>477569</v>
      </c>
      <c r="B1420" s="24">
        <v>470957</v>
      </c>
      <c r="C1420" s="24" t="s">
        <v>503</v>
      </c>
      <c r="D1420" s="24" t="s">
        <v>13</v>
      </c>
      <c r="E1420" s="513" t="s">
        <v>2414</v>
      </c>
      <c r="F1420" s="24">
        <v>65</v>
      </c>
      <c r="G1420" s="27">
        <v>43555</v>
      </c>
      <c r="H1420" s="27">
        <v>43551</v>
      </c>
      <c r="I1420" s="286">
        <v>65</v>
      </c>
    </row>
    <row r="1421" spans="1:9" x14ac:dyDescent="0.3">
      <c r="A1421" s="56">
        <v>477569</v>
      </c>
      <c r="B1421" s="56">
        <v>470957</v>
      </c>
      <c r="C1421" s="56" t="s">
        <v>503</v>
      </c>
      <c r="D1421" s="56" t="s">
        <v>13</v>
      </c>
      <c r="E1421" s="508" t="s">
        <v>2418</v>
      </c>
      <c r="F1421" s="56">
        <v>101</v>
      </c>
      <c r="G1421" s="401">
        <v>43555</v>
      </c>
      <c r="H1421" s="401">
        <v>43551</v>
      </c>
      <c r="I1421" s="286">
        <v>103</v>
      </c>
    </row>
    <row r="1422" spans="1:9" x14ac:dyDescent="0.3">
      <c r="A1422" s="24">
        <v>477569</v>
      </c>
      <c r="B1422" s="24">
        <v>470957</v>
      </c>
      <c r="C1422" s="24" t="s">
        <v>503</v>
      </c>
      <c r="D1422" s="24" t="s">
        <v>13</v>
      </c>
      <c r="E1422" s="513" t="s">
        <v>2419</v>
      </c>
      <c r="F1422" s="24">
        <v>120</v>
      </c>
      <c r="G1422" s="27">
        <v>43555</v>
      </c>
      <c r="H1422" s="27">
        <v>43551</v>
      </c>
      <c r="I1422" s="286">
        <v>122</v>
      </c>
    </row>
    <row r="1423" spans="1:9" x14ac:dyDescent="0.3">
      <c r="A1423" s="24">
        <v>477569</v>
      </c>
      <c r="B1423" s="24">
        <v>472596</v>
      </c>
      <c r="C1423" s="24" t="s">
        <v>475</v>
      </c>
      <c r="D1423" s="24" t="s">
        <v>13</v>
      </c>
      <c r="E1423" s="513" t="s">
        <v>2423</v>
      </c>
      <c r="F1423" s="24">
        <v>242</v>
      </c>
      <c r="G1423" s="27">
        <v>43517</v>
      </c>
      <c r="H1423" s="27">
        <v>43551</v>
      </c>
      <c r="I1423" s="286">
        <v>244</v>
      </c>
    </row>
    <row r="1424" spans="1:9" x14ac:dyDescent="0.3">
      <c r="A1424" s="56">
        <v>477569</v>
      </c>
      <c r="B1424" s="56">
        <v>472596</v>
      </c>
      <c r="C1424" s="56" t="s">
        <v>475</v>
      </c>
      <c r="D1424" s="56" t="s">
        <v>13</v>
      </c>
      <c r="E1424" s="508" t="s">
        <v>2424</v>
      </c>
      <c r="F1424" s="56">
        <v>45</v>
      </c>
      <c r="G1424" s="27">
        <v>43517</v>
      </c>
      <c r="H1424" s="27">
        <v>43551</v>
      </c>
      <c r="I1424" s="286">
        <v>47</v>
      </c>
    </row>
    <row r="1425" spans="1:9" x14ac:dyDescent="0.3">
      <c r="A1425" s="56">
        <v>477569</v>
      </c>
      <c r="B1425" s="56">
        <v>472596</v>
      </c>
      <c r="C1425" s="56" t="s">
        <v>475</v>
      </c>
      <c r="D1425" s="56" t="s">
        <v>481</v>
      </c>
      <c r="E1425" s="508" t="s">
        <v>2425</v>
      </c>
      <c r="F1425" s="56">
        <v>50</v>
      </c>
      <c r="G1425" s="27">
        <v>43517</v>
      </c>
      <c r="H1425" s="27">
        <v>43551</v>
      </c>
      <c r="I1425" s="286">
        <v>51</v>
      </c>
    </row>
    <row r="1426" spans="1:9" x14ac:dyDescent="0.3">
      <c r="A1426" s="56">
        <v>477569</v>
      </c>
      <c r="B1426" s="56">
        <v>472596</v>
      </c>
      <c r="C1426" s="56" t="s">
        <v>475</v>
      </c>
      <c r="D1426" s="534" t="s">
        <v>481</v>
      </c>
      <c r="E1426" s="508" t="s">
        <v>2426</v>
      </c>
      <c r="F1426" s="56">
        <v>50</v>
      </c>
      <c r="G1426" s="27">
        <v>43517</v>
      </c>
      <c r="H1426" s="27">
        <v>43551</v>
      </c>
      <c r="I1426" s="286">
        <v>52</v>
      </c>
    </row>
    <row r="1427" spans="1:9" x14ac:dyDescent="0.3">
      <c r="A1427" s="375">
        <v>477569</v>
      </c>
      <c r="B1427" s="56">
        <v>472596</v>
      </c>
      <c r="C1427" s="56" t="s">
        <v>475</v>
      </c>
      <c r="D1427" s="56" t="s">
        <v>13</v>
      </c>
      <c r="E1427" s="507" t="s">
        <v>2427</v>
      </c>
      <c r="F1427" s="56">
        <v>2122</v>
      </c>
      <c r="G1427" s="401">
        <v>43517</v>
      </c>
      <c r="H1427" s="401">
        <v>43551</v>
      </c>
      <c r="I1427" s="286">
        <v>2119</v>
      </c>
    </row>
    <row r="1428" spans="1:9" x14ac:dyDescent="0.3">
      <c r="A1428" s="26">
        <v>477569</v>
      </c>
      <c r="B1428" s="24">
        <v>472596</v>
      </c>
      <c r="C1428" s="24" t="s">
        <v>475</v>
      </c>
      <c r="D1428" s="24" t="s">
        <v>481</v>
      </c>
      <c r="E1428" s="513" t="s">
        <v>2428</v>
      </c>
      <c r="F1428" s="24">
        <v>734</v>
      </c>
      <c r="G1428" s="27">
        <v>43517</v>
      </c>
      <c r="H1428" s="27">
        <v>43551</v>
      </c>
      <c r="I1428" s="286">
        <v>732</v>
      </c>
    </row>
    <row r="1429" spans="1:9" x14ac:dyDescent="0.3">
      <c r="A1429" s="375">
        <v>477569</v>
      </c>
      <c r="B1429" s="56">
        <v>472596</v>
      </c>
      <c r="C1429" s="56" t="s">
        <v>475</v>
      </c>
      <c r="D1429" s="56" t="s">
        <v>13</v>
      </c>
      <c r="E1429" s="508" t="s">
        <v>2429</v>
      </c>
      <c r="F1429" s="56">
        <v>940</v>
      </c>
      <c r="G1429" s="28">
        <v>43517</v>
      </c>
      <c r="H1429" s="401">
        <v>43551</v>
      </c>
      <c r="I1429" s="286">
        <v>938</v>
      </c>
    </row>
    <row r="1430" spans="1:9" x14ac:dyDescent="0.3">
      <c r="A1430" s="26">
        <v>477569</v>
      </c>
      <c r="B1430" s="24">
        <v>472596</v>
      </c>
      <c r="C1430" s="24" t="s">
        <v>475</v>
      </c>
      <c r="D1430" s="24" t="s">
        <v>481</v>
      </c>
      <c r="E1430" s="513" t="s">
        <v>2430</v>
      </c>
      <c r="F1430" s="24">
        <v>165</v>
      </c>
      <c r="G1430" s="27">
        <v>43517</v>
      </c>
      <c r="H1430" s="27">
        <v>43551</v>
      </c>
      <c r="I1430" s="286">
        <v>165</v>
      </c>
    </row>
    <row r="1431" spans="1:9" x14ac:dyDescent="0.3">
      <c r="A1431" s="24">
        <v>477569</v>
      </c>
      <c r="B1431" s="24">
        <v>472596</v>
      </c>
      <c r="C1431" s="24" t="s">
        <v>475</v>
      </c>
      <c r="D1431" s="24" t="s">
        <v>13</v>
      </c>
      <c r="E1431" s="513" t="s">
        <v>2435</v>
      </c>
      <c r="F1431" s="24">
        <v>19</v>
      </c>
      <c r="G1431" s="27">
        <v>43555</v>
      </c>
      <c r="H1431" s="27">
        <v>43551</v>
      </c>
      <c r="I1431" s="286">
        <v>19</v>
      </c>
    </row>
    <row r="1432" spans="1:9" x14ac:dyDescent="0.3">
      <c r="A1432" s="56">
        <v>477569</v>
      </c>
      <c r="B1432" s="56">
        <v>472596</v>
      </c>
      <c r="C1432" s="56" t="s">
        <v>475</v>
      </c>
      <c r="D1432" s="56" t="s">
        <v>13</v>
      </c>
      <c r="E1432" s="508" t="s">
        <v>2436</v>
      </c>
      <c r="F1432" s="56">
        <v>16</v>
      </c>
      <c r="G1432" s="401">
        <v>43555</v>
      </c>
      <c r="H1432" s="401">
        <v>43551</v>
      </c>
      <c r="I1432" s="286">
        <v>16</v>
      </c>
    </row>
    <row r="1433" spans="1:9" x14ac:dyDescent="0.3">
      <c r="A1433" s="24">
        <v>477569</v>
      </c>
      <c r="B1433" s="24">
        <v>472596</v>
      </c>
      <c r="C1433" s="24" t="s">
        <v>475</v>
      </c>
      <c r="D1433" s="56" t="s">
        <v>13</v>
      </c>
      <c r="E1433" s="513" t="s">
        <v>2438</v>
      </c>
      <c r="F1433" s="24">
        <v>761</v>
      </c>
      <c r="G1433" s="27">
        <v>43555</v>
      </c>
      <c r="H1433" s="27">
        <v>43551</v>
      </c>
      <c r="I1433" s="286">
        <v>761</v>
      </c>
    </row>
    <row r="1434" spans="1:9" x14ac:dyDescent="0.3">
      <c r="A1434" s="56">
        <v>477569</v>
      </c>
      <c r="B1434" s="56">
        <v>472596</v>
      </c>
      <c r="C1434" s="56" t="s">
        <v>475</v>
      </c>
      <c r="D1434" s="534" t="s">
        <v>13</v>
      </c>
      <c r="E1434" s="508" t="s">
        <v>2439</v>
      </c>
      <c r="F1434" s="56">
        <v>515</v>
      </c>
      <c r="G1434" s="28">
        <v>43555</v>
      </c>
      <c r="H1434" s="401">
        <v>43551</v>
      </c>
      <c r="I1434" s="286">
        <v>514</v>
      </c>
    </row>
    <row r="1435" spans="1:9" x14ac:dyDescent="0.3">
      <c r="A1435" s="56">
        <v>477590</v>
      </c>
      <c r="B1435" s="56">
        <v>471003</v>
      </c>
      <c r="C1435" s="56" t="s">
        <v>503</v>
      </c>
      <c r="D1435" s="118" t="s">
        <v>13</v>
      </c>
      <c r="E1435" s="507" t="s">
        <v>2447</v>
      </c>
      <c r="F1435" s="56">
        <v>599</v>
      </c>
      <c r="G1435" s="27">
        <v>43517</v>
      </c>
      <c r="H1435" s="27">
        <v>43551</v>
      </c>
      <c r="I1435" s="335">
        <v>628</v>
      </c>
    </row>
    <row r="1436" spans="1:9" x14ac:dyDescent="0.3">
      <c r="A1436" s="56">
        <v>477590</v>
      </c>
      <c r="B1436" s="56">
        <v>471003</v>
      </c>
      <c r="C1436" s="56" t="s">
        <v>503</v>
      </c>
      <c r="D1436" s="56" t="s">
        <v>481</v>
      </c>
      <c r="E1436" s="507" t="s">
        <v>2448</v>
      </c>
      <c r="F1436" s="56">
        <v>130</v>
      </c>
      <c r="G1436" s="401">
        <v>43517</v>
      </c>
      <c r="H1436" s="401">
        <v>43551</v>
      </c>
      <c r="I1436" s="335">
        <v>135</v>
      </c>
    </row>
    <row r="1437" spans="1:9" x14ac:dyDescent="0.3">
      <c r="A1437" s="24">
        <v>477590</v>
      </c>
      <c r="B1437" s="24">
        <v>472600</v>
      </c>
      <c r="C1437" s="24" t="s">
        <v>475</v>
      </c>
      <c r="D1437" s="24" t="s">
        <v>13</v>
      </c>
      <c r="E1437" s="361" t="s">
        <v>2449</v>
      </c>
      <c r="F1437" s="24">
        <v>1815</v>
      </c>
      <c r="G1437" s="27">
        <v>43517</v>
      </c>
      <c r="H1437" s="27">
        <v>43551</v>
      </c>
      <c r="I1437" s="335">
        <v>1893</v>
      </c>
    </row>
    <row r="1438" spans="1:9" x14ac:dyDescent="0.3">
      <c r="A1438" s="56">
        <v>477590</v>
      </c>
      <c r="B1438" s="56">
        <v>472600</v>
      </c>
      <c r="C1438" s="56" t="s">
        <v>475</v>
      </c>
      <c r="D1438" s="56" t="s">
        <v>13</v>
      </c>
      <c r="E1438" s="507" t="s">
        <v>2452</v>
      </c>
      <c r="F1438" s="56">
        <v>3097</v>
      </c>
      <c r="G1438" s="27">
        <v>43517</v>
      </c>
      <c r="H1438" s="27">
        <v>43551</v>
      </c>
      <c r="I1438" s="335">
        <v>3250</v>
      </c>
    </row>
    <row r="1439" spans="1:9" x14ac:dyDescent="0.3">
      <c r="A1439" s="56">
        <v>477590</v>
      </c>
      <c r="B1439" s="56">
        <v>472600</v>
      </c>
      <c r="C1439" s="56" t="s">
        <v>475</v>
      </c>
      <c r="D1439" s="56" t="s">
        <v>13</v>
      </c>
      <c r="E1439" s="508" t="s">
        <v>2454</v>
      </c>
      <c r="F1439" s="56">
        <v>800</v>
      </c>
      <c r="G1439" s="27">
        <v>43555</v>
      </c>
      <c r="H1439" s="27">
        <v>43551</v>
      </c>
      <c r="I1439" s="335">
        <v>836</v>
      </c>
    </row>
    <row r="1440" spans="1:9" x14ac:dyDescent="0.3">
      <c r="A1440" s="56">
        <v>477590</v>
      </c>
      <c r="B1440" s="56">
        <v>472600</v>
      </c>
      <c r="C1440" s="56" t="s">
        <v>475</v>
      </c>
      <c r="D1440" s="56" t="s">
        <v>13</v>
      </c>
      <c r="E1440" s="508" t="s">
        <v>2455</v>
      </c>
      <c r="F1440" s="56">
        <v>530</v>
      </c>
      <c r="G1440" s="27">
        <v>43555</v>
      </c>
      <c r="H1440" s="27">
        <v>43551</v>
      </c>
      <c r="I1440" s="335">
        <v>556</v>
      </c>
    </row>
    <row r="1441" spans="1:9" x14ac:dyDescent="0.3">
      <c r="A1441" s="89">
        <v>477598</v>
      </c>
      <c r="B1441" s="24">
        <v>471002</v>
      </c>
      <c r="C1441" s="24" t="s">
        <v>503</v>
      </c>
      <c r="D1441" s="24" t="s">
        <v>481</v>
      </c>
      <c r="E1441" s="361" t="s">
        <v>2465</v>
      </c>
      <c r="F1441" s="24">
        <v>226</v>
      </c>
      <c r="G1441" s="27">
        <v>43517</v>
      </c>
      <c r="H1441" s="27">
        <v>43551</v>
      </c>
      <c r="I1441" s="335">
        <v>232</v>
      </c>
    </row>
    <row r="1442" spans="1:9" x14ac:dyDescent="0.3">
      <c r="A1442" s="24">
        <v>477598</v>
      </c>
      <c r="B1442" s="24">
        <v>471002</v>
      </c>
      <c r="C1442" s="24" t="s">
        <v>503</v>
      </c>
      <c r="D1442" s="24" t="s">
        <v>13</v>
      </c>
      <c r="E1442" s="361" t="s">
        <v>2466</v>
      </c>
      <c r="F1442" s="24">
        <v>394</v>
      </c>
      <c r="G1442" s="27">
        <v>43517</v>
      </c>
      <c r="H1442" s="27">
        <v>43551</v>
      </c>
      <c r="I1442" s="335">
        <v>403</v>
      </c>
    </row>
    <row r="1443" spans="1:9" x14ac:dyDescent="0.3">
      <c r="A1443" s="56">
        <v>477598</v>
      </c>
      <c r="B1443" s="56">
        <v>471002</v>
      </c>
      <c r="C1443" s="56" t="s">
        <v>503</v>
      </c>
      <c r="D1443" s="534" t="s">
        <v>13</v>
      </c>
      <c r="E1443" s="507" t="s">
        <v>2467</v>
      </c>
      <c r="F1443" s="56">
        <v>144</v>
      </c>
      <c r="G1443" s="28">
        <v>43517</v>
      </c>
      <c r="H1443" s="401">
        <v>43551</v>
      </c>
      <c r="I1443" s="335">
        <v>148</v>
      </c>
    </row>
    <row r="1444" spans="1:9" x14ac:dyDescent="0.3">
      <c r="A1444" s="56">
        <v>477598</v>
      </c>
      <c r="B1444" s="56">
        <v>471002</v>
      </c>
      <c r="C1444" s="56" t="s">
        <v>503</v>
      </c>
      <c r="D1444" s="118" t="s">
        <v>481</v>
      </c>
      <c r="E1444" s="507" t="s">
        <v>2468</v>
      </c>
      <c r="F1444" s="56">
        <v>76</v>
      </c>
      <c r="G1444" s="27">
        <v>43517</v>
      </c>
      <c r="H1444" s="27">
        <v>43551</v>
      </c>
      <c r="I1444" s="335">
        <v>78</v>
      </c>
    </row>
    <row r="1445" spans="1:9" x14ac:dyDescent="0.3">
      <c r="A1445" s="56">
        <v>477598</v>
      </c>
      <c r="B1445" s="56">
        <v>471002</v>
      </c>
      <c r="C1445" s="56" t="s">
        <v>503</v>
      </c>
      <c r="D1445" s="56" t="s">
        <v>481</v>
      </c>
      <c r="E1445" s="507" t="s">
        <v>2469</v>
      </c>
      <c r="F1445" s="56">
        <v>187</v>
      </c>
      <c r="G1445" s="28">
        <v>43517</v>
      </c>
      <c r="H1445" s="401">
        <v>43551</v>
      </c>
      <c r="I1445" s="335">
        <v>191</v>
      </c>
    </row>
    <row r="1446" spans="1:9" x14ac:dyDescent="0.3">
      <c r="A1446" s="56">
        <v>477598</v>
      </c>
      <c r="B1446" s="56">
        <v>471002</v>
      </c>
      <c r="C1446" s="56" t="s">
        <v>503</v>
      </c>
      <c r="D1446" s="56" t="s">
        <v>13</v>
      </c>
      <c r="E1446" s="507" t="s">
        <v>2470</v>
      </c>
      <c r="F1446" s="56">
        <v>159</v>
      </c>
      <c r="G1446" s="27">
        <v>43517</v>
      </c>
      <c r="H1446" s="27">
        <v>43551</v>
      </c>
      <c r="I1446" s="335">
        <v>164</v>
      </c>
    </row>
    <row r="1447" spans="1:9" x14ac:dyDescent="0.3">
      <c r="A1447" s="24">
        <v>477598</v>
      </c>
      <c r="B1447" s="24">
        <v>471002</v>
      </c>
      <c r="C1447" s="24" t="s">
        <v>503</v>
      </c>
      <c r="D1447" s="24" t="s">
        <v>13</v>
      </c>
      <c r="E1447" s="361" t="s">
        <v>2471</v>
      </c>
      <c r="F1447" s="24">
        <v>395</v>
      </c>
      <c r="G1447" s="27">
        <v>43517</v>
      </c>
      <c r="H1447" s="27">
        <v>43551</v>
      </c>
      <c r="I1447" s="335">
        <v>404</v>
      </c>
    </row>
    <row r="1448" spans="1:9" x14ac:dyDescent="0.3">
      <c r="A1448" s="56">
        <v>477598</v>
      </c>
      <c r="B1448" s="56">
        <v>471002</v>
      </c>
      <c r="C1448" s="56" t="s">
        <v>503</v>
      </c>
      <c r="D1448" s="56" t="s">
        <v>481</v>
      </c>
      <c r="E1448" s="507" t="s">
        <v>2472</v>
      </c>
      <c r="F1448" s="56">
        <v>39</v>
      </c>
      <c r="G1448" s="27">
        <v>43517</v>
      </c>
      <c r="H1448" s="27">
        <v>43551</v>
      </c>
      <c r="I1448" s="335">
        <v>39</v>
      </c>
    </row>
    <row r="1449" spans="1:9" x14ac:dyDescent="0.3">
      <c r="A1449" s="56">
        <v>477598</v>
      </c>
      <c r="B1449" s="56">
        <v>471002</v>
      </c>
      <c r="C1449" s="56" t="s">
        <v>503</v>
      </c>
      <c r="D1449" s="56" t="s">
        <v>13</v>
      </c>
      <c r="E1449" s="508" t="s">
        <v>2486</v>
      </c>
      <c r="F1449" s="56">
        <v>44</v>
      </c>
      <c r="G1449" s="27">
        <v>43555</v>
      </c>
      <c r="H1449" s="27">
        <v>43551</v>
      </c>
      <c r="I1449" s="335">
        <v>45</v>
      </c>
    </row>
    <row r="1450" spans="1:9" x14ac:dyDescent="0.3">
      <c r="A1450" s="24">
        <v>477598</v>
      </c>
      <c r="B1450" s="24">
        <v>471002</v>
      </c>
      <c r="C1450" s="24" t="s">
        <v>503</v>
      </c>
      <c r="D1450" s="24" t="s">
        <v>13</v>
      </c>
      <c r="E1450" s="513" t="s">
        <v>2487</v>
      </c>
      <c r="F1450" s="24">
        <v>51</v>
      </c>
      <c r="G1450" s="27">
        <v>43555</v>
      </c>
      <c r="H1450" s="27">
        <v>43551</v>
      </c>
      <c r="I1450" s="335">
        <v>52</v>
      </c>
    </row>
    <row r="1451" spans="1:9" x14ac:dyDescent="0.3">
      <c r="A1451" s="56">
        <v>477598</v>
      </c>
      <c r="B1451" s="56">
        <v>472589</v>
      </c>
      <c r="C1451" s="56" t="s">
        <v>475</v>
      </c>
      <c r="D1451" s="534" t="s">
        <v>481</v>
      </c>
      <c r="E1451" s="483" t="s">
        <v>2490</v>
      </c>
      <c r="F1451" s="56">
        <v>469</v>
      </c>
      <c r="G1451" s="27">
        <v>43517</v>
      </c>
      <c r="H1451" s="27">
        <v>43551</v>
      </c>
      <c r="I1451" s="335">
        <v>460</v>
      </c>
    </row>
    <row r="1452" spans="1:9" x14ac:dyDescent="0.3">
      <c r="A1452" s="56">
        <v>477598</v>
      </c>
      <c r="B1452" s="56">
        <v>472589</v>
      </c>
      <c r="C1452" s="56" t="s">
        <v>475</v>
      </c>
      <c r="D1452" s="56" t="s">
        <v>13</v>
      </c>
      <c r="E1452" s="483" t="s">
        <v>2491</v>
      </c>
      <c r="F1452" s="56">
        <v>1340</v>
      </c>
      <c r="G1452" s="27">
        <v>43517</v>
      </c>
      <c r="H1452" s="27">
        <v>43551</v>
      </c>
      <c r="I1452" s="335">
        <v>1315</v>
      </c>
    </row>
    <row r="1453" spans="1:9" x14ac:dyDescent="0.3">
      <c r="A1453" s="24">
        <v>477598</v>
      </c>
      <c r="B1453" s="24">
        <v>472589</v>
      </c>
      <c r="C1453" s="24" t="s">
        <v>475</v>
      </c>
      <c r="D1453" s="56" t="s">
        <v>13</v>
      </c>
      <c r="E1453" s="88" t="s">
        <v>2492</v>
      </c>
      <c r="F1453" s="24">
        <v>603</v>
      </c>
      <c r="G1453" s="27">
        <v>43517</v>
      </c>
      <c r="H1453" s="27">
        <v>43551</v>
      </c>
      <c r="I1453" s="335">
        <v>591</v>
      </c>
    </row>
    <row r="1454" spans="1:9" x14ac:dyDescent="0.3">
      <c r="A1454" s="24">
        <v>477598</v>
      </c>
      <c r="B1454" s="24">
        <v>472589</v>
      </c>
      <c r="C1454" s="24" t="s">
        <v>475</v>
      </c>
      <c r="D1454" s="24" t="s">
        <v>481</v>
      </c>
      <c r="E1454" s="88" t="s">
        <v>2493</v>
      </c>
      <c r="F1454" s="24">
        <v>85</v>
      </c>
      <c r="G1454" s="27">
        <v>43517</v>
      </c>
      <c r="H1454" s="27">
        <v>43551</v>
      </c>
      <c r="I1454" s="335">
        <v>85</v>
      </c>
    </row>
    <row r="1455" spans="1:9" x14ac:dyDescent="0.3">
      <c r="A1455" s="56">
        <v>477598</v>
      </c>
      <c r="B1455" s="56">
        <v>472589</v>
      </c>
      <c r="C1455" s="56" t="s">
        <v>475</v>
      </c>
      <c r="D1455" s="56" t="s">
        <v>481</v>
      </c>
      <c r="E1455" s="483" t="s">
        <v>2494</v>
      </c>
      <c r="F1455" s="56">
        <v>89</v>
      </c>
      <c r="G1455" s="27">
        <v>43517</v>
      </c>
      <c r="H1455" s="27">
        <v>43551</v>
      </c>
      <c r="I1455" s="335">
        <v>89</v>
      </c>
    </row>
    <row r="1456" spans="1:9" x14ac:dyDescent="0.3">
      <c r="A1456" s="56">
        <v>477598</v>
      </c>
      <c r="B1456" s="56">
        <v>472589</v>
      </c>
      <c r="C1456" s="56" t="s">
        <v>475</v>
      </c>
      <c r="D1456" s="56" t="s">
        <v>481</v>
      </c>
      <c r="E1456" s="483" t="s">
        <v>2495</v>
      </c>
      <c r="F1456" s="56">
        <v>443</v>
      </c>
      <c r="G1456" s="27">
        <v>43517</v>
      </c>
      <c r="H1456" s="27">
        <v>43551</v>
      </c>
      <c r="I1456" s="335">
        <v>435</v>
      </c>
    </row>
    <row r="1457" spans="1:9" x14ac:dyDescent="0.3">
      <c r="A1457" s="24">
        <v>477598</v>
      </c>
      <c r="B1457" s="24">
        <v>472589</v>
      </c>
      <c r="C1457" s="24" t="s">
        <v>475</v>
      </c>
      <c r="D1457" s="56" t="s">
        <v>13</v>
      </c>
      <c r="E1457" s="88" t="s">
        <v>2496</v>
      </c>
      <c r="F1457" s="24">
        <v>721</v>
      </c>
      <c r="G1457" s="27">
        <v>43517</v>
      </c>
      <c r="H1457" s="27">
        <v>43551</v>
      </c>
      <c r="I1457" s="335">
        <v>705</v>
      </c>
    </row>
    <row r="1458" spans="1:9" x14ac:dyDescent="0.3">
      <c r="A1458" s="56">
        <v>477598</v>
      </c>
      <c r="B1458" s="56">
        <v>472589</v>
      </c>
      <c r="C1458" s="56" t="s">
        <v>475</v>
      </c>
      <c r="D1458" s="534" t="s">
        <v>13</v>
      </c>
      <c r="E1458" s="483" t="s">
        <v>2497</v>
      </c>
      <c r="F1458" s="56">
        <v>1703</v>
      </c>
      <c r="G1458" s="27">
        <v>43517</v>
      </c>
      <c r="H1458" s="27">
        <v>43551</v>
      </c>
      <c r="I1458" s="335">
        <v>1670</v>
      </c>
    </row>
    <row r="1459" spans="1:9" x14ac:dyDescent="0.3">
      <c r="A1459" s="56">
        <v>477598</v>
      </c>
      <c r="B1459" s="56">
        <v>472589</v>
      </c>
      <c r="C1459" s="56" t="s">
        <v>475</v>
      </c>
      <c r="D1459" s="56" t="s">
        <v>13</v>
      </c>
      <c r="E1459" s="526" t="s">
        <v>2515</v>
      </c>
      <c r="F1459" s="56">
        <v>855</v>
      </c>
      <c r="G1459" s="27">
        <v>43555</v>
      </c>
      <c r="H1459" s="27">
        <v>43551</v>
      </c>
      <c r="I1459" s="335">
        <v>838</v>
      </c>
    </row>
    <row r="1460" spans="1:9" x14ac:dyDescent="0.3">
      <c r="A1460" s="56">
        <v>477598</v>
      </c>
      <c r="B1460" s="56">
        <v>472589</v>
      </c>
      <c r="C1460" s="56" t="s">
        <v>475</v>
      </c>
      <c r="D1460" s="56" t="s">
        <v>13</v>
      </c>
      <c r="E1460" s="526" t="s">
        <v>2516</v>
      </c>
      <c r="F1460" s="56">
        <v>608</v>
      </c>
      <c r="G1460" s="401">
        <v>43555</v>
      </c>
      <c r="H1460" s="401">
        <v>43551</v>
      </c>
      <c r="I1460" s="335">
        <v>595</v>
      </c>
    </row>
    <row r="1461" spans="1:9" x14ac:dyDescent="0.3">
      <c r="A1461" s="118">
        <v>354192</v>
      </c>
      <c r="B1461" s="118">
        <v>470958</v>
      </c>
      <c r="C1461" s="118" t="s">
        <v>503</v>
      </c>
      <c r="D1461" s="534" t="s">
        <v>13</v>
      </c>
      <c r="E1461" s="1071" t="s">
        <v>2541</v>
      </c>
      <c r="F1461" s="1072">
        <v>288</v>
      </c>
      <c r="G1461" s="401">
        <v>43555</v>
      </c>
      <c r="H1461" s="401">
        <v>43551</v>
      </c>
      <c r="I1461" s="286">
        <v>288</v>
      </c>
    </row>
    <row r="1462" spans="1:9" x14ac:dyDescent="0.3">
      <c r="A1462" s="56">
        <v>354192</v>
      </c>
      <c r="B1462" s="56">
        <v>470958</v>
      </c>
      <c r="C1462" s="56" t="s">
        <v>503</v>
      </c>
      <c r="D1462" s="56" t="s">
        <v>13</v>
      </c>
      <c r="E1462" s="508" t="s">
        <v>2542</v>
      </c>
      <c r="F1462" s="1070">
        <v>323</v>
      </c>
      <c r="G1462" s="28">
        <v>43555</v>
      </c>
      <c r="H1462" s="401">
        <v>43551</v>
      </c>
      <c r="I1462" s="286">
        <v>323</v>
      </c>
    </row>
    <row r="1463" spans="1:9" x14ac:dyDescent="0.3">
      <c r="A1463" s="56">
        <v>354192</v>
      </c>
      <c r="B1463" s="56">
        <v>472618</v>
      </c>
      <c r="C1463" s="56" t="s">
        <v>475</v>
      </c>
      <c r="D1463" s="56" t="s">
        <v>13</v>
      </c>
      <c r="E1463" s="508" t="s">
        <v>2577</v>
      </c>
      <c r="F1463" s="56">
        <v>682</v>
      </c>
      <c r="G1463" s="401">
        <v>43555</v>
      </c>
      <c r="H1463" s="401">
        <v>43551</v>
      </c>
      <c r="I1463" s="286">
        <v>716</v>
      </c>
    </row>
    <row r="1464" spans="1:9" x14ac:dyDescent="0.3">
      <c r="A1464" s="56">
        <v>354192</v>
      </c>
      <c r="B1464" s="56">
        <v>472618</v>
      </c>
      <c r="C1464" s="56" t="s">
        <v>475</v>
      </c>
      <c r="D1464" s="56" t="s">
        <v>13</v>
      </c>
      <c r="E1464" s="508" t="s">
        <v>2578</v>
      </c>
      <c r="F1464" s="56">
        <v>461</v>
      </c>
      <c r="G1464" s="401">
        <v>43555</v>
      </c>
      <c r="H1464" s="401">
        <v>43551</v>
      </c>
      <c r="I1464" s="286">
        <v>484</v>
      </c>
    </row>
    <row r="1465" spans="1:9" x14ac:dyDescent="0.3">
      <c r="A1465" s="931">
        <v>454496</v>
      </c>
      <c r="B1465" s="931">
        <v>472587</v>
      </c>
      <c r="C1465" s="931" t="s">
        <v>475</v>
      </c>
      <c r="D1465" s="56" t="s">
        <v>13</v>
      </c>
      <c r="E1465" s="1073" t="s">
        <v>2621</v>
      </c>
      <c r="F1465" s="931">
        <v>446</v>
      </c>
      <c r="G1465" s="933">
        <v>43555</v>
      </c>
      <c r="H1465" s="27">
        <v>43551</v>
      </c>
      <c r="I1465" s="286">
        <v>467</v>
      </c>
    </row>
    <row r="1466" spans="1:9" x14ac:dyDescent="0.3">
      <c r="A1466" s="56">
        <v>454496</v>
      </c>
      <c r="B1466" s="56">
        <v>472587</v>
      </c>
      <c r="C1466" s="56" t="s">
        <v>475</v>
      </c>
      <c r="D1466" s="56" t="s">
        <v>13</v>
      </c>
      <c r="E1466" s="508" t="s">
        <v>2622</v>
      </c>
      <c r="F1466" s="56">
        <v>304</v>
      </c>
      <c r="G1466" s="401">
        <v>43555</v>
      </c>
      <c r="H1466" s="401">
        <v>43551</v>
      </c>
      <c r="I1466" s="286">
        <v>318</v>
      </c>
    </row>
    <row r="1467" spans="1:9" x14ac:dyDescent="0.3">
      <c r="A1467" s="959">
        <v>454498</v>
      </c>
      <c r="B1467" s="959">
        <v>472184</v>
      </c>
      <c r="C1467" s="959" t="s">
        <v>503</v>
      </c>
      <c r="D1467" s="48" t="s">
        <v>13</v>
      </c>
      <c r="E1467" s="961" t="s">
        <v>2633</v>
      </c>
      <c r="F1467" s="959">
        <v>358</v>
      </c>
      <c r="G1467" s="962">
        <v>43517</v>
      </c>
      <c r="H1467" s="11">
        <v>43551</v>
      </c>
      <c r="I1467" s="335">
        <v>367</v>
      </c>
    </row>
    <row r="1468" spans="1:9" x14ac:dyDescent="0.3">
      <c r="A1468" s="37">
        <v>454498</v>
      </c>
      <c r="B1468" s="37">
        <v>472184</v>
      </c>
      <c r="C1468" s="37" t="s">
        <v>503</v>
      </c>
      <c r="D1468" s="48" t="s">
        <v>481</v>
      </c>
      <c r="E1468" s="38" t="s">
        <v>2634</v>
      </c>
      <c r="F1468" s="37">
        <v>60</v>
      </c>
      <c r="G1468" s="39">
        <v>43517</v>
      </c>
      <c r="H1468" s="39">
        <v>43551</v>
      </c>
      <c r="I1468" s="335">
        <v>60</v>
      </c>
    </row>
    <row r="1469" spans="1:9" x14ac:dyDescent="0.3">
      <c r="A1469" s="1088">
        <v>454496</v>
      </c>
      <c r="B1469" s="931">
        <v>425419</v>
      </c>
      <c r="C1469" s="931" t="s">
        <v>475</v>
      </c>
      <c r="D1469" s="56" t="s">
        <v>13</v>
      </c>
      <c r="E1469" s="1073" t="s">
        <v>2286</v>
      </c>
      <c r="F1469" s="931">
        <v>1429</v>
      </c>
      <c r="G1469" s="933">
        <v>43559</v>
      </c>
      <c r="H1469" s="27">
        <v>43553</v>
      </c>
      <c r="I1469" s="286">
        <v>1456</v>
      </c>
    </row>
    <row r="1470" spans="1:9" x14ac:dyDescent="0.3">
      <c r="A1470" s="506">
        <v>454496</v>
      </c>
      <c r="B1470" s="56">
        <v>425419</v>
      </c>
      <c r="C1470" s="56" t="s">
        <v>475</v>
      </c>
      <c r="D1470" s="56" t="s">
        <v>13</v>
      </c>
      <c r="E1470" s="508" t="s">
        <v>2292</v>
      </c>
      <c r="F1470" s="56">
        <v>2712</v>
      </c>
      <c r="G1470" s="401">
        <v>43559</v>
      </c>
      <c r="H1470" s="401">
        <v>43553</v>
      </c>
      <c r="I1470" s="286">
        <v>2762</v>
      </c>
    </row>
    <row r="1471" spans="1:9" x14ac:dyDescent="0.3">
      <c r="A1471" s="1088">
        <v>454496</v>
      </c>
      <c r="B1471" s="931">
        <v>431076</v>
      </c>
      <c r="C1471" s="931" t="s">
        <v>503</v>
      </c>
      <c r="D1471" s="534" t="s">
        <v>13</v>
      </c>
      <c r="E1471" s="1073" t="s">
        <v>2296</v>
      </c>
      <c r="F1471" s="931">
        <v>215</v>
      </c>
      <c r="G1471" s="933">
        <v>43559</v>
      </c>
      <c r="H1471" s="27">
        <v>43553</v>
      </c>
      <c r="I1471" s="286">
        <v>224</v>
      </c>
    </row>
    <row r="1472" spans="1:9" x14ac:dyDescent="0.3">
      <c r="A1472" s="56">
        <v>477598</v>
      </c>
      <c r="B1472" s="56">
        <v>471002</v>
      </c>
      <c r="C1472" s="56" t="s">
        <v>503</v>
      </c>
      <c r="D1472" s="118" t="s">
        <v>13</v>
      </c>
      <c r="E1472" s="507" t="s">
        <v>2488</v>
      </c>
      <c r="F1472" s="56">
        <v>466</v>
      </c>
      <c r="G1472" s="401">
        <v>43527</v>
      </c>
      <c r="H1472" s="401">
        <v>43553</v>
      </c>
      <c r="I1472" s="286">
        <v>480</v>
      </c>
    </row>
    <row r="1473" spans="1:9" x14ac:dyDescent="0.3">
      <c r="A1473" s="959">
        <v>432735</v>
      </c>
      <c r="B1473" s="959">
        <v>425425</v>
      </c>
      <c r="C1473" s="959" t="s">
        <v>475</v>
      </c>
      <c r="D1473" s="37" t="s">
        <v>13</v>
      </c>
      <c r="E1473" s="1080" t="s">
        <v>2638</v>
      </c>
      <c r="F1473" s="959">
        <v>720</v>
      </c>
      <c r="G1473" s="962">
        <v>43559</v>
      </c>
      <c r="H1473" s="11">
        <v>43553</v>
      </c>
      <c r="I1473" s="286">
        <v>705</v>
      </c>
    </row>
    <row r="1474" spans="1:9" x14ac:dyDescent="0.3">
      <c r="A1474" s="37">
        <v>432735</v>
      </c>
      <c r="B1474" s="37">
        <v>425425</v>
      </c>
      <c r="C1474" s="37" t="s">
        <v>475</v>
      </c>
      <c r="D1474" s="37" t="s">
        <v>13</v>
      </c>
      <c r="E1474" s="511" t="s">
        <v>2641</v>
      </c>
      <c r="F1474" s="37">
        <v>626</v>
      </c>
      <c r="G1474" s="39">
        <v>43559</v>
      </c>
      <c r="H1474" s="39">
        <v>43553</v>
      </c>
      <c r="I1474" s="286">
        <v>614</v>
      </c>
    </row>
    <row r="1475" spans="1:9" x14ac:dyDescent="0.3">
      <c r="A1475" s="959">
        <v>432735</v>
      </c>
      <c r="B1475" s="959">
        <v>431090</v>
      </c>
      <c r="C1475" s="959" t="s">
        <v>503</v>
      </c>
      <c r="D1475" s="959" t="s">
        <v>13</v>
      </c>
      <c r="E1475" s="1080" t="s">
        <v>2651</v>
      </c>
      <c r="F1475" s="959">
        <v>12</v>
      </c>
      <c r="G1475" s="962">
        <v>43559</v>
      </c>
      <c r="H1475" s="11">
        <v>43553</v>
      </c>
      <c r="I1475" s="286">
        <v>12</v>
      </c>
    </row>
    <row r="1476" spans="1:9" x14ac:dyDescent="0.3">
      <c r="A1476" s="37">
        <v>432735</v>
      </c>
      <c r="B1476" s="37">
        <v>431090</v>
      </c>
      <c r="C1476" s="37" t="s">
        <v>503</v>
      </c>
      <c r="D1476" s="37" t="s">
        <v>13</v>
      </c>
      <c r="E1476" s="511" t="s">
        <v>2660</v>
      </c>
      <c r="F1476" s="37">
        <v>100</v>
      </c>
      <c r="G1476" s="39">
        <v>43559</v>
      </c>
      <c r="H1476" s="39">
        <v>43553</v>
      </c>
      <c r="I1476" s="286">
        <v>104</v>
      </c>
    </row>
    <row r="1477" spans="1:9" x14ac:dyDescent="0.3">
      <c r="A1477" s="9">
        <v>354192</v>
      </c>
      <c r="B1477" s="9">
        <v>425539</v>
      </c>
      <c r="C1477" s="9" t="s">
        <v>475</v>
      </c>
      <c r="D1477" s="9" t="s">
        <v>13</v>
      </c>
      <c r="E1477" s="509" t="s">
        <v>2671</v>
      </c>
      <c r="F1477" s="9">
        <v>450</v>
      </c>
      <c r="G1477" s="11">
        <v>43559</v>
      </c>
      <c r="H1477" s="11">
        <v>43553</v>
      </c>
      <c r="I1477" s="286">
        <v>471</v>
      </c>
    </row>
    <row r="1478" spans="1:9" x14ac:dyDescent="0.3">
      <c r="A1478" s="37">
        <v>354192</v>
      </c>
      <c r="B1478" s="37">
        <v>425539</v>
      </c>
      <c r="C1478" s="37" t="s">
        <v>475</v>
      </c>
      <c r="D1478" s="537" t="s">
        <v>13</v>
      </c>
      <c r="E1478" s="511" t="s">
        <v>2672</v>
      </c>
      <c r="F1478" s="37">
        <v>1037</v>
      </c>
      <c r="G1478" s="39">
        <v>43559</v>
      </c>
      <c r="H1478" s="11">
        <v>43553</v>
      </c>
      <c r="I1478" s="286">
        <v>1086</v>
      </c>
    </row>
    <row r="1479" spans="1:9" x14ac:dyDescent="0.3">
      <c r="A1479" s="37">
        <v>354192</v>
      </c>
      <c r="B1479" s="37">
        <v>431118</v>
      </c>
      <c r="C1479" s="37" t="s">
        <v>503</v>
      </c>
      <c r="D1479" s="37" t="s">
        <v>13</v>
      </c>
      <c r="E1479" s="511" t="s">
        <v>2680</v>
      </c>
      <c r="F1479" s="37">
        <v>100</v>
      </c>
      <c r="G1479" s="39">
        <v>43559</v>
      </c>
      <c r="H1479" s="11">
        <v>43553</v>
      </c>
      <c r="I1479" s="286">
        <v>104</v>
      </c>
    </row>
    <row r="1480" spans="1:9" x14ac:dyDescent="0.3">
      <c r="A1480" s="37">
        <v>354192</v>
      </c>
      <c r="B1480" s="37">
        <v>431118</v>
      </c>
      <c r="C1480" s="37" t="s">
        <v>503</v>
      </c>
      <c r="D1480" s="37" t="s">
        <v>13</v>
      </c>
      <c r="E1480" s="511" t="s">
        <v>2683</v>
      </c>
      <c r="F1480" s="37">
        <v>91</v>
      </c>
      <c r="G1480" s="39">
        <v>43559</v>
      </c>
      <c r="H1480" s="11">
        <v>43553</v>
      </c>
      <c r="I1480" s="286">
        <v>95</v>
      </c>
    </row>
    <row r="1481" spans="1:9" x14ac:dyDescent="0.3">
      <c r="A1481" s="375">
        <v>477569</v>
      </c>
      <c r="B1481" s="56">
        <v>472596</v>
      </c>
      <c r="C1481" s="56" t="s">
        <v>475</v>
      </c>
      <c r="D1481" s="100" t="s">
        <v>13</v>
      </c>
      <c r="E1481" s="521" t="s">
        <v>2440</v>
      </c>
      <c r="F1481" s="56">
        <v>2375</v>
      </c>
      <c r="G1481" s="401">
        <v>43527</v>
      </c>
      <c r="H1481" s="27">
        <v>43554</v>
      </c>
      <c r="I1481" s="286">
        <v>2306</v>
      </c>
    </row>
    <row r="1482" spans="1:9" x14ac:dyDescent="0.3">
      <c r="A1482" s="56">
        <v>477590</v>
      </c>
      <c r="B1482" s="56">
        <v>472600</v>
      </c>
      <c r="C1482" s="56" t="s">
        <v>475</v>
      </c>
      <c r="D1482" s="56" t="s">
        <v>13</v>
      </c>
      <c r="E1482" s="508" t="s">
        <v>2457</v>
      </c>
      <c r="F1482" s="56">
        <v>697</v>
      </c>
      <c r="G1482" s="401">
        <v>43556</v>
      </c>
      <c r="H1482" s="27">
        <v>43554</v>
      </c>
      <c r="I1482" s="335">
        <v>731</v>
      </c>
    </row>
    <row r="1483" spans="1:9" x14ac:dyDescent="0.3">
      <c r="A1483" s="118">
        <v>477590</v>
      </c>
      <c r="B1483" s="118">
        <v>472600</v>
      </c>
      <c r="C1483" s="118" t="s">
        <v>475</v>
      </c>
      <c r="D1483" s="118" t="s">
        <v>13</v>
      </c>
      <c r="E1483" s="1071" t="s">
        <v>2459</v>
      </c>
      <c r="F1483" s="118">
        <v>455</v>
      </c>
      <c r="G1483" s="91">
        <v>43556</v>
      </c>
      <c r="H1483" s="27">
        <v>43554</v>
      </c>
      <c r="I1483" s="335">
        <v>477</v>
      </c>
    </row>
    <row r="1484" spans="1:9" x14ac:dyDescent="0.3">
      <c r="A1484" s="56">
        <v>477598</v>
      </c>
      <c r="B1484" s="56">
        <v>471002</v>
      </c>
      <c r="C1484" s="56" t="s">
        <v>503</v>
      </c>
      <c r="D1484" s="56" t="s">
        <v>13</v>
      </c>
      <c r="E1484" s="507" t="s">
        <v>2483</v>
      </c>
      <c r="F1484" s="56">
        <v>463</v>
      </c>
      <c r="G1484" s="401">
        <v>43527</v>
      </c>
      <c r="H1484" s="401">
        <v>43554</v>
      </c>
      <c r="I1484" s="286">
        <v>476</v>
      </c>
    </row>
    <row r="1485" spans="1:9" x14ac:dyDescent="0.3">
      <c r="A1485" s="56">
        <v>477598</v>
      </c>
      <c r="B1485" s="56">
        <v>471002</v>
      </c>
      <c r="C1485" s="56" t="s">
        <v>503</v>
      </c>
      <c r="D1485" s="56" t="s">
        <v>13</v>
      </c>
      <c r="E1485" s="507" t="s">
        <v>2484</v>
      </c>
      <c r="F1485" s="56">
        <v>421</v>
      </c>
      <c r="G1485" s="401">
        <v>43527</v>
      </c>
      <c r="H1485" s="401">
        <v>43554</v>
      </c>
      <c r="I1485" s="286">
        <v>433</v>
      </c>
    </row>
    <row r="1486" spans="1:9" x14ac:dyDescent="0.3">
      <c r="A1486" s="56">
        <v>477598</v>
      </c>
      <c r="B1486" s="56">
        <v>471002</v>
      </c>
      <c r="C1486" s="56" t="s">
        <v>503</v>
      </c>
      <c r="D1486" s="100" t="s">
        <v>13</v>
      </c>
      <c r="E1486" s="507" t="s">
        <v>2489</v>
      </c>
      <c r="F1486" s="56">
        <v>426</v>
      </c>
      <c r="G1486" s="401">
        <v>43527</v>
      </c>
      <c r="H1486" s="401">
        <v>43554</v>
      </c>
      <c r="I1486" s="286">
        <v>439</v>
      </c>
    </row>
    <row r="1487" spans="1:9" x14ac:dyDescent="0.3">
      <c r="A1487" s="927">
        <v>477598</v>
      </c>
      <c r="B1487" s="118">
        <v>472589</v>
      </c>
      <c r="C1487" s="118" t="s">
        <v>475</v>
      </c>
      <c r="D1487" s="56" t="s">
        <v>13</v>
      </c>
      <c r="E1487" s="1066" t="s">
        <v>2519</v>
      </c>
      <c r="F1487" s="118">
        <v>1342</v>
      </c>
      <c r="G1487" s="401">
        <v>43527</v>
      </c>
      <c r="H1487" s="401">
        <v>43554</v>
      </c>
      <c r="I1487" s="286">
        <v>1313</v>
      </c>
    </row>
    <row r="1488" spans="1:9" x14ac:dyDescent="0.3">
      <c r="A1488" s="37">
        <v>477547</v>
      </c>
      <c r="B1488" s="37">
        <v>472590</v>
      </c>
      <c r="C1488" s="37" t="s">
        <v>475</v>
      </c>
      <c r="D1488" s="37" t="s">
        <v>481</v>
      </c>
      <c r="E1488" s="388" t="s">
        <v>2714</v>
      </c>
      <c r="F1488" s="37">
        <v>235</v>
      </c>
      <c r="G1488" s="11">
        <v>43558</v>
      </c>
      <c r="H1488" s="11">
        <v>43554</v>
      </c>
      <c r="I1488" s="286">
        <v>235</v>
      </c>
    </row>
    <row r="1489" spans="1:9" x14ac:dyDescent="0.3">
      <c r="A1489" s="9">
        <v>477547</v>
      </c>
      <c r="B1489" s="9">
        <v>472590</v>
      </c>
      <c r="C1489" s="9" t="s">
        <v>475</v>
      </c>
      <c r="D1489" s="37" t="s">
        <v>481</v>
      </c>
      <c r="E1489" s="15" t="s">
        <v>2716</v>
      </c>
      <c r="F1489" s="9">
        <v>1230</v>
      </c>
      <c r="G1489" s="11">
        <v>43558</v>
      </c>
      <c r="H1489" s="11">
        <v>43554</v>
      </c>
      <c r="I1489" s="286">
        <v>1246</v>
      </c>
    </row>
    <row r="1490" spans="1:9" x14ac:dyDescent="0.3">
      <c r="A1490" s="9">
        <v>477547</v>
      </c>
      <c r="B1490" s="9">
        <v>472590</v>
      </c>
      <c r="C1490" s="9" t="s">
        <v>475</v>
      </c>
      <c r="D1490" s="48" t="s">
        <v>13</v>
      </c>
      <c r="E1490" s="15" t="s">
        <v>2721</v>
      </c>
      <c r="F1490" s="9">
        <v>4975</v>
      </c>
      <c r="G1490" s="11">
        <v>43558</v>
      </c>
      <c r="H1490" s="11">
        <v>43554</v>
      </c>
      <c r="I1490" s="286">
        <v>5038</v>
      </c>
    </row>
    <row r="1491" spans="1:9" x14ac:dyDescent="0.3">
      <c r="A1491" s="9">
        <v>477547</v>
      </c>
      <c r="B1491" s="9">
        <v>472590</v>
      </c>
      <c r="C1491" s="9" t="s">
        <v>475</v>
      </c>
      <c r="D1491" s="37" t="s">
        <v>13</v>
      </c>
      <c r="E1491" s="15" t="s">
        <v>2722</v>
      </c>
      <c r="F1491" s="9">
        <v>3248</v>
      </c>
      <c r="G1491" s="11">
        <v>43557</v>
      </c>
      <c r="H1491" s="11">
        <v>43554</v>
      </c>
      <c r="I1491" s="286">
        <v>3288</v>
      </c>
    </row>
    <row r="1492" spans="1:9" x14ac:dyDescent="0.3">
      <c r="A1492" s="37">
        <v>477547</v>
      </c>
      <c r="B1492" s="37">
        <v>472590</v>
      </c>
      <c r="C1492" s="37" t="s">
        <v>475</v>
      </c>
      <c r="D1492" s="37" t="s">
        <v>306</v>
      </c>
      <c r="E1492" s="511">
        <v>1490691</v>
      </c>
      <c r="F1492" s="37">
        <v>280</v>
      </c>
      <c r="G1492" s="11">
        <v>43563</v>
      </c>
      <c r="H1492" s="11">
        <v>43556</v>
      </c>
      <c r="I1492" s="286">
        <v>280</v>
      </c>
    </row>
    <row r="1493" spans="1:9" x14ac:dyDescent="0.3">
      <c r="A1493" s="56">
        <v>477544</v>
      </c>
      <c r="B1493" s="56">
        <v>472580</v>
      </c>
      <c r="C1493" s="56" t="s">
        <v>475</v>
      </c>
      <c r="D1493" s="56" t="s">
        <v>306</v>
      </c>
      <c r="E1493" s="508">
        <v>1493526</v>
      </c>
      <c r="F1493" s="375">
        <v>60</v>
      </c>
      <c r="G1493" s="28">
        <v>43563</v>
      </c>
      <c r="H1493" s="27">
        <v>43557</v>
      </c>
      <c r="I1493" s="335">
        <v>60</v>
      </c>
    </row>
    <row r="1494" spans="1:9" x14ac:dyDescent="0.3">
      <c r="A1494" s="56">
        <v>354192</v>
      </c>
      <c r="B1494" s="56">
        <v>470958</v>
      </c>
      <c r="C1494" s="56" t="s">
        <v>503</v>
      </c>
      <c r="D1494" s="534" t="s">
        <v>306</v>
      </c>
      <c r="E1494" s="508">
        <v>1493545</v>
      </c>
      <c r="F1494" s="1070">
        <v>35</v>
      </c>
      <c r="G1494" s="28">
        <v>43563</v>
      </c>
      <c r="H1494" s="27">
        <v>43557</v>
      </c>
      <c r="I1494" s="286">
        <v>35</v>
      </c>
    </row>
    <row r="1495" spans="1:9" x14ac:dyDescent="0.3">
      <c r="A1495" s="56">
        <v>354192</v>
      </c>
      <c r="B1495" s="56">
        <v>472618</v>
      </c>
      <c r="C1495" s="56" t="s">
        <v>475</v>
      </c>
      <c r="D1495" s="56" t="s">
        <v>306</v>
      </c>
      <c r="E1495" s="508">
        <v>1493532</v>
      </c>
      <c r="F1495" s="56">
        <v>120</v>
      </c>
      <c r="G1495" s="28">
        <v>43563</v>
      </c>
      <c r="H1495" s="27">
        <v>43557</v>
      </c>
      <c r="I1495" s="286">
        <v>120</v>
      </c>
    </row>
    <row r="1496" spans="1:9" x14ac:dyDescent="0.3">
      <c r="A1496" s="56">
        <v>454496</v>
      </c>
      <c r="B1496" s="56">
        <v>470989</v>
      </c>
      <c r="C1496" s="56" t="s">
        <v>503</v>
      </c>
      <c r="D1496" s="534" t="s">
        <v>306</v>
      </c>
      <c r="E1496" s="508">
        <v>1493549</v>
      </c>
      <c r="F1496" s="56">
        <v>15</v>
      </c>
      <c r="G1496" s="28">
        <v>43563</v>
      </c>
      <c r="H1496" s="27">
        <v>43557</v>
      </c>
      <c r="I1496" s="286">
        <v>15</v>
      </c>
    </row>
    <row r="1497" spans="1:9" x14ac:dyDescent="0.3">
      <c r="A1497" s="56">
        <v>454496</v>
      </c>
      <c r="B1497" s="56">
        <v>472587</v>
      </c>
      <c r="C1497" s="56" t="s">
        <v>475</v>
      </c>
      <c r="D1497" s="56" t="s">
        <v>306</v>
      </c>
      <c r="E1497" s="514">
        <v>1493522</v>
      </c>
      <c r="F1497" s="56">
        <v>190</v>
      </c>
      <c r="G1497" s="28">
        <v>43563</v>
      </c>
      <c r="H1497" s="27">
        <v>43557</v>
      </c>
      <c r="I1497" s="286">
        <v>190</v>
      </c>
    </row>
    <row r="1498" spans="1:9" x14ac:dyDescent="0.3">
      <c r="A1498" s="37">
        <v>432735</v>
      </c>
      <c r="B1498" s="37">
        <v>425425</v>
      </c>
      <c r="C1498" s="37" t="s">
        <v>475</v>
      </c>
      <c r="D1498" s="537" t="s">
        <v>306</v>
      </c>
      <c r="E1498" s="511">
        <v>1493530</v>
      </c>
      <c r="F1498" s="37">
        <v>20</v>
      </c>
      <c r="G1498" s="31">
        <v>43563</v>
      </c>
      <c r="H1498" s="11">
        <v>43557</v>
      </c>
      <c r="I1498" s="335">
        <v>20</v>
      </c>
    </row>
    <row r="1499" spans="1:9" x14ac:dyDescent="0.3">
      <c r="A1499" s="37">
        <v>432735</v>
      </c>
      <c r="B1499" s="37">
        <v>431090</v>
      </c>
      <c r="C1499" s="37" t="s">
        <v>503</v>
      </c>
      <c r="D1499" s="537" t="s">
        <v>306</v>
      </c>
      <c r="E1499" s="511">
        <v>1493554</v>
      </c>
      <c r="F1499" s="37">
        <v>40</v>
      </c>
      <c r="G1499" s="31">
        <v>43563</v>
      </c>
      <c r="H1499" s="11">
        <v>43557</v>
      </c>
      <c r="I1499" s="286">
        <v>40</v>
      </c>
    </row>
    <row r="1500" spans="1:9" x14ac:dyDescent="0.3">
      <c r="A1500" s="37">
        <v>354192</v>
      </c>
      <c r="B1500" s="37">
        <v>425539</v>
      </c>
      <c r="C1500" s="37" t="s">
        <v>475</v>
      </c>
      <c r="D1500" s="37" t="s">
        <v>306</v>
      </c>
      <c r="E1500" s="511">
        <v>1493529</v>
      </c>
      <c r="F1500" s="37">
        <v>40</v>
      </c>
      <c r="G1500" s="31">
        <v>43563</v>
      </c>
      <c r="H1500" s="11">
        <v>43557</v>
      </c>
      <c r="I1500" s="286">
        <v>40</v>
      </c>
    </row>
    <row r="1501" spans="1:9" x14ac:dyDescent="0.3">
      <c r="A1501" s="37">
        <v>354192</v>
      </c>
      <c r="B1501" s="37">
        <v>431118</v>
      </c>
      <c r="C1501" s="37" t="s">
        <v>503</v>
      </c>
      <c r="D1501" s="537" t="s">
        <v>306</v>
      </c>
      <c r="E1501" s="511">
        <v>1493553</v>
      </c>
      <c r="F1501" s="37">
        <v>20</v>
      </c>
      <c r="G1501" s="31">
        <v>43563</v>
      </c>
      <c r="H1501" s="11">
        <v>43557</v>
      </c>
      <c r="I1501" s="286">
        <v>20</v>
      </c>
    </row>
    <row r="1502" spans="1:9" x14ac:dyDescent="0.3">
      <c r="A1502" s="37">
        <v>477547</v>
      </c>
      <c r="B1502" s="37">
        <v>470999</v>
      </c>
      <c r="C1502" s="37" t="s">
        <v>503</v>
      </c>
      <c r="D1502" s="37" t="s">
        <v>306</v>
      </c>
      <c r="E1502" s="511">
        <v>1490748</v>
      </c>
      <c r="F1502" s="37">
        <v>15</v>
      </c>
      <c r="G1502" s="31">
        <v>43563</v>
      </c>
      <c r="H1502" s="11">
        <v>43557</v>
      </c>
      <c r="I1502" s="286">
        <v>15</v>
      </c>
    </row>
    <row r="1503" spans="1:9" x14ac:dyDescent="0.3">
      <c r="A1503" s="37">
        <v>477547</v>
      </c>
      <c r="B1503" s="37">
        <v>472590</v>
      </c>
      <c r="C1503" s="37" t="s">
        <v>475</v>
      </c>
      <c r="D1503" s="37" t="s">
        <v>11</v>
      </c>
      <c r="E1503" s="511" t="s">
        <v>2711</v>
      </c>
      <c r="F1503" s="37">
        <v>222</v>
      </c>
      <c r="G1503" s="31">
        <v>43563</v>
      </c>
      <c r="H1503" s="11">
        <v>43557</v>
      </c>
      <c r="I1503" s="286">
        <v>232</v>
      </c>
    </row>
    <row r="1504" spans="1:9" x14ac:dyDescent="0.3">
      <c r="A1504" s="37">
        <v>477551</v>
      </c>
      <c r="B1504" s="37">
        <v>470998</v>
      </c>
      <c r="C1504" s="37" t="s">
        <v>503</v>
      </c>
      <c r="D1504" s="37" t="s">
        <v>306</v>
      </c>
      <c r="E1504" s="1084">
        <v>1493555</v>
      </c>
      <c r="F1504" s="37">
        <v>15</v>
      </c>
      <c r="G1504" s="31">
        <v>43563</v>
      </c>
      <c r="H1504" s="11">
        <v>43557</v>
      </c>
      <c r="I1504" s="286">
        <v>15</v>
      </c>
    </row>
    <row r="1505" spans="1:9" x14ac:dyDescent="0.3">
      <c r="A1505" s="37">
        <v>477551</v>
      </c>
      <c r="B1505" s="37">
        <v>472592</v>
      </c>
      <c r="C1505" s="37" t="s">
        <v>475</v>
      </c>
      <c r="D1505" s="37" t="s">
        <v>306</v>
      </c>
      <c r="E1505" s="1084">
        <v>1493536</v>
      </c>
      <c r="F1505" s="37">
        <v>33</v>
      </c>
      <c r="G1505" s="31">
        <v>43563</v>
      </c>
      <c r="H1505" s="11">
        <v>43557</v>
      </c>
      <c r="I1505" s="286">
        <v>33</v>
      </c>
    </row>
    <row r="1506" spans="1:9" x14ac:dyDescent="0.3">
      <c r="A1506" s="37">
        <v>477551</v>
      </c>
      <c r="B1506" s="37">
        <v>472592</v>
      </c>
      <c r="C1506" s="37" t="s">
        <v>475</v>
      </c>
      <c r="D1506" s="37" t="s">
        <v>11</v>
      </c>
      <c r="E1506" s="1084" t="s">
        <v>2739</v>
      </c>
      <c r="F1506" s="37">
        <v>256</v>
      </c>
      <c r="G1506" s="31">
        <v>43563</v>
      </c>
      <c r="H1506" s="11">
        <v>43557</v>
      </c>
      <c r="I1506" s="286">
        <v>268</v>
      </c>
    </row>
    <row r="1507" spans="1:9" x14ac:dyDescent="0.3">
      <c r="A1507" s="506">
        <v>454496</v>
      </c>
      <c r="B1507" s="56">
        <v>425419</v>
      </c>
      <c r="C1507" s="56" t="s">
        <v>475</v>
      </c>
      <c r="D1507" s="56" t="s">
        <v>481</v>
      </c>
      <c r="E1507" s="513" t="s">
        <v>2288</v>
      </c>
      <c r="F1507" s="56">
        <v>314</v>
      </c>
      <c r="G1507" s="27">
        <v>43566</v>
      </c>
      <c r="H1507" s="27">
        <v>43560</v>
      </c>
      <c r="I1507" s="286">
        <v>323</v>
      </c>
    </row>
    <row r="1508" spans="1:9" x14ac:dyDescent="0.3">
      <c r="A1508" s="506">
        <v>454496</v>
      </c>
      <c r="B1508" s="56">
        <v>431076</v>
      </c>
      <c r="C1508" s="56" t="s">
        <v>503</v>
      </c>
      <c r="D1508" s="56" t="s">
        <v>481</v>
      </c>
      <c r="E1508" s="513" t="s">
        <v>2300</v>
      </c>
      <c r="F1508" s="56">
        <v>50</v>
      </c>
      <c r="G1508" s="27">
        <v>43566</v>
      </c>
      <c r="H1508" s="27">
        <v>43560</v>
      </c>
      <c r="I1508" s="286">
        <v>52</v>
      </c>
    </row>
    <row r="1509" spans="1:9" x14ac:dyDescent="0.3">
      <c r="A1509" s="56">
        <v>477544</v>
      </c>
      <c r="B1509" s="56">
        <v>472580</v>
      </c>
      <c r="C1509" s="56" t="s">
        <v>475</v>
      </c>
      <c r="D1509" s="534" t="s">
        <v>13</v>
      </c>
      <c r="E1509" s="508" t="s">
        <v>2338</v>
      </c>
      <c r="F1509" s="375">
        <v>502</v>
      </c>
      <c r="G1509" s="28">
        <v>43566</v>
      </c>
      <c r="H1509" s="27">
        <v>43560</v>
      </c>
      <c r="I1509" s="335">
        <v>502</v>
      </c>
    </row>
    <row r="1510" spans="1:9" x14ac:dyDescent="0.3">
      <c r="A1510" s="56">
        <v>354192</v>
      </c>
      <c r="B1510" s="56">
        <v>470958</v>
      </c>
      <c r="C1510" s="56" t="s">
        <v>503</v>
      </c>
      <c r="D1510" s="56" t="s">
        <v>13</v>
      </c>
      <c r="E1510" s="508" t="s">
        <v>2535</v>
      </c>
      <c r="F1510" s="1070">
        <v>61</v>
      </c>
      <c r="G1510" s="28">
        <v>43566</v>
      </c>
      <c r="H1510" s="27">
        <v>43560</v>
      </c>
      <c r="I1510" s="286">
        <v>64</v>
      </c>
    </row>
    <row r="1511" spans="1:9" x14ac:dyDescent="0.3">
      <c r="A1511" s="56">
        <v>354192</v>
      </c>
      <c r="B1511" s="56">
        <v>472618</v>
      </c>
      <c r="C1511" s="56" t="s">
        <v>475</v>
      </c>
      <c r="D1511" s="24" t="s">
        <v>13</v>
      </c>
      <c r="E1511" s="513" t="s">
        <v>2562</v>
      </c>
      <c r="F1511" s="24">
        <v>463</v>
      </c>
      <c r="G1511" s="27">
        <v>43566</v>
      </c>
      <c r="H1511" s="27">
        <v>43560</v>
      </c>
      <c r="I1511" s="286">
        <v>433</v>
      </c>
    </row>
    <row r="1512" spans="1:9" x14ac:dyDescent="0.3">
      <c r="A1512" s="56">
        <v>354192</v>
      </c>
      <c r="B1512" s="56">
        <v>472618</v>
      </c>
      <c r="C1512" s="56" t="s">
        <v>475</v>
      </c>
      <c r="D1512" s="56" t="s">
        <v>13</v>
      </c>
      <c r="E1512" s="513" t="s">
        <v>2569</v>
      </c>
      <c r="F1512" s="24">
        <v>371</v>
      </c>
      <c r="G1512" s="27">
        <v>43566</v>
      </c>
      <c r="H1512" s="27">
        <v>43560</v>
      </c>
      <c r="I1512" s="286">
        <v>389</v>
      </c>
    </row>
    <row r="1513" spans="1:9" x14ac:dyDescent="0.3">
      <c r="A1513" s="56">
        <v>454496</v>
      </c>
      <c r="B1513" s="56">
        <v>472587</v>
      </c>
      <c r="C1513" s="56" t="s">
        <v>475</v>
      </c>
      <c r="D1513" s="534" t="s">
        <v>13</v>
      </c>
      <c r="E1513" s="513" t="s">
        <v>2614</v>
      </c>
      <c r="F1513" s="24">
        <v>2112</v>
      </c>
      <c r="G1513" s="27">
        <v>43566</v>
      </c>
      <c r="H1513" s="27">
        <v>43560</v>
      </c>
      <c r="I1513" s="286">
        <v>2160</v>
      </c>
    </row>
    <row r="1514" spans="1:9" x14ac:dyDescent="0.3">
      <c r="A1514" s="56">
        <v>454496</v>
      </c>
      <c r="B1514" s="56">
        <v>472587</v>
      </c>
      <c r="C1514" s="56" t="s">
        <v>475</v>
      </c>
      <c r="D1514" s="56" t="s">
        <v>13</v>
      </c>
      <c r="E1514" s="508" t="s">
        <v>2618</v>
      </c>
      <c r="F1514" s="56">
        <v>655</v>
      </c>
      <c r="G1514" s="28">
        <v>43566</v>
      </c>
      <c r="H1514" s="27">
        <v>43560</v>
      </c>
      <c r="I1514" s="286">
        <v>669</v>
      </c>
    </row>
    <row r="1515" spans="1:9" x14ac:dyDescent="0.3">
      <c r="A1515" s="37">
        <v>432735</v>
      </c>
      <c r="B1515" s="37">
        <v>425425</v>
      </c>
      <c r="C1515" s="37" t="s">
        <v>475</v>
      </c>
      <c r="D1515" s="37" t="s">
        <v>481</v>
      </c>
      <c r="E1515" s="511" t="s">
        <v>2640</v>
      </c>
      <c r="F1515" s="37">
        <v>128</v>
      </c>
      <c r="G1515" s="31">
        <v>43566</v>
      </c>
      <c r="H1515" s="11">
        <v>43560</v>
      </c>
      <c r="I1515" s="286">
        <v>125</v>
      </c>
    </row>
    <row r="1516" spans="1:9" x14ac:dyDescent="0.3">
      <c r="A1516" s="37">
        <v>432735</v>
      </c>
      <c r="B1516" s="37">
        <v>425425</v>
      </c>
      <c r="C1516" s="37" t="s">
        <v>475</v>
      </c>
      <c r="D1516" s="37" t="s">
        <v>481</v>
      </c>
      <c r="E1516" s="511" t="s">
        <v>2644</v>
      </c>
      <c r="F1516" s="37">
        <v>50</v>
      </c>
      <c r="G1516" s="31">
        <v>43566</v>
      </c>
      <c r="H1516" s="11">
        <v>43560</v>
      </c>
      <c r="I1516" s="286">
        <v>50</v>
      </c>
    </row>
    <row r="1517" spans="1:9" x14ac:dyDescent="0.3">
      <c r="A1517" s="37">
        <v>354192</v>
      </c>
      <c r="B1517" s="37">
        <v>425539</v>
      </c>
      <c r="C1517" s="37" t="s">
        <v>475</v>
      </c>
      <c r="D1517" s="37" t="s">
        <v>481</v>
      </c>
      <c r="E1517" s="509" t="s">
        <v>2664</v>
      </c>
      <c r="F1517" s="37">
        <v>100</v>
      </c>
      <c r="G1517" s="11">
        <v>43566</v>
      </c>
      <c r="H1517" s="11">
        <v>43560</v>
      </c>
      <c r="I1517" s="286">
        <v>100</v>
      </c>
    </row>
    <row r="1518" spans="1:9" x14ac:dyDescent="0.3">
      <c r="A1518" s="37">
        <v>354192</v>
      </c>
      <c r="B1518" s="37">
        <v>425539</v>
      </c>
      <c r="C1518" s="37" t="s">
        <v>475</v>
      </c>
      <c r="D1518" s="537" t="s">
        <v>481</v>
      </c>
      <c r="E1518" s="511" t="s">
        <v>2665</v>
      </c>
      <c r="F1518" s="37">
        <v>250</v>
      </c>
      <c r="G1518" s="31">
        <v>43566</v>
      </c>
      <c r="H1518" s="11">
        <v>43560</v>
      </c>
      <c r="I1518" s="286">
        <v>262</v>
      </c>
    </row>
    <row r="1519" spans="1:9" x14ac:dyDescent="0.3">
      <c r="A1519" s="37">
        <v>354192</v>
      </c>
      <c r="B1519" s="37">
        <v>431118</v>
      </c>
      <c r="C1519" s="37" t="s">
        <v>503</v>
      </c>
      <c r="D1519" s="37" t="s">
        <v>481</v>
      </c>
      <c r="E1519" s="511" t="s">
        <v>2679</v>
      </c>
      <c r="F1519" s="37">
        <v>50</v>
      </c>
      <c r="G1519" s="31">
        <v>43566</v>
      </c>
      <c r="H1519" s="11">
        <v>43560</v>
      </c>
      <c r="I1519" s="286">
        <v>52</v>
      </c>
    </row>
    <row r="1520" spans="1:9" x14ac:dyDescent="0.3">
      <c r="A1520" s="37">
        <v>477547</v>
      </c>
      <c r="B1520" s="37">
        <v>472590</v>
      </c>
      <c r="C1520" s="37" t="s">
        <v>475</v>
      </c>
      <c r="D1520" s="37" t="s">
        <v>13</v>
      </c>
      <c r="E1520" s="544" t="s">
        <v>2709</v>
      </c>
      <c r="F1520" s="464">
        <v>313</v>
      </c>
      <c r="G1520" s="31">
        <v>43566</v>
      </c>
      <c r="H1520" s="11">
        <v>43560</v>
      </c>
      <c r="I1520" s="286">
        <v>319</v>
      </c>
    </row>
    <row r="1521" spans="1:9" x14ac:dyDescent="0.3">
      <c r="A1521" s="37">
        <v>477547</v>
      </c>
      <c r="B1521" s="37">
        <v>472590</v>
      </c>
      <c r="C1521" s="37" t="s">
        <v>475</v>
      </c>
      <c r="D1521" s="37" t="s">
        <v>13</v>
      </c>
      <c r="E1521" s="511" t="s">
        <v>2710</v>
      </c>
      <c r="F1521" s="37">
        <v>340</v>
      </c>
      <c r="G1521" s="31">
        <v>43566</v>
      </c>
      <c r="H1521" s="11">
        <v>43560</v>
      </c>
      <c r="I1521" s="286">
        <v>300</v>
      </c>
    </row>
    <row r="1522" spans="1:9" x14ac:dyDescent="0.3">
      <c r="A1522" s="37">
        <v>477551</v>
      </c>
      <c r="B1522" s="37">
        <v>472592</v>
      </c>
      <c r="C1522" s="37" t="s">
        <v>475</v>
      </c>
      <c r="D1522" s="37" t="s">
        <v>13</v>
      </c>
      <c r="E1522" s="511" t="s">
        <v>2740</v>
      </c>
      <c r="F1522" s="37">
        <v>164</v>
      </c>
      <c r="G1522" s="11">
        <v>43566</v>
      </c>
      <c r="H1522" s="11">
        <v>43560</v>
      </c>
      <c r="I1522" s="286">
        <v>164</v>
      </c>
    </row>
    <row r="1523" spans="1:9" x14ac:dyDescent="0.3">
      <c r="A1523" s="37">
        <v>477551</v>
      </c>
      <c r="B1523" s="37">
        <v>472592</v>
      </c>
      <c r="C1523" s="37" t="s">
        <v>475</v>
      </c>
      <c r="D1523" s="37" t="s">
        <v>13</v>
      </c>
      <c r="E1523" s="511" t="s">
        <v>2743</v>
      </c>
      <c r="F1523" s="37">
        <v>330</v>
      </c>
      <c r="G1523" s="31">
        <v>43566</v>
      </c>
      <c r="H1523" s="11">
        <v>43560</v>
      </c>
      <c r="I1523" s="286">
        <v>327</v>
      </c>
    </row>
    <row r="1524" spans="1:9" x14ac:dyDescent="0.3">
      <c r="A1524" s="37">
        <v>477575</v>
      </c>
      <c r="B1524" s="37">
        <v>470992</v>
      </c>
      <c r="C1524" s="37" t="s">
        <v>503</v>
      </c>
      <c r="D1524" s="37" t="s">
        <v>13</v>
      </c>
      <c r="E1524" s="511" t="s">
        <v>2754</v>
      </c>
      <c r="F1524" s="37">
        <v>6</v>
      </c>
      <c r="G1524" s="31">
        <v>43566</v>
      </c>
      <c r="H1524" s="11">
        <v>43560</v>
      </c>
      <c r="I1524" s="286">
        <v>6</v>
      </c>
    </row>
    <row r="1525" spans="1:9" x14ac:dyDescent="0.3">
      <c r="A1525" s="37">
        <v>477575</v>
      </c>
      <c r="B1525" s="37">
        <v>472602</v>
      </c>
      <c r="C1525" s="37" t="s">
        <v>475</v>
      </c>
      <c r="D1525" s="537" t="s">
        <v>13</v>
      </c>
      <c r="E1525" s="509" t="s">
        <v>2771</v>
      </c>
      <c r="F1525" s="37">
        <v>125</v>
      </c>
      <c r="G1525" s="31">
        <v>43566</v>
      </c>
      <c r="H1525" s="11">
        <v>43560</v>
      </c>
      <c r="I1525" s="286">
        <v>129</v>
      </c>
    </row>
    <row r="1526" spans="1:9" x14ac:dyDescent="0.3">
      <c r="A1526" s="37">
        <v>477575</v>
      </c>
      <c r="B1526" s="37">
        <v>472602</v>
      </c>
      <c r="C1526" s="37" t="s">
        <v>475</v>
      </c>
      <c r="D1526" s="37" t="s">
        <v>13</v>
      </c>
      <c r="E1526" s="15" t="s">
        <v>2772</v>
      </c>
      <c r="F1526" s="37">
        <v>24</v>
      </c>
      <c r="G1526" s="31">
        <v>43566</v>
      </c>
      <c r="H1526" s="11">
        <v>43560</v>
      </c>
      <c r="I1526" s="286">
        <v>24</v>
      </c>
    </row>
    <row r="1527" spans="1:9" x14ac:dyDescent="0.3">
      <c r="A1527" s="37">
        <v>477547</v>
      </c>
      <c r="B1527" s="37">
        <v>472590</v>
      </c>
      <c r="C1527" s="37" t="s">
        <v>475</v>
      </c>
      <c r="D1527" s="37" t="s">
        <v>13</v>
      </c>
      <c r="E1527" s="388" t="s">
        <v>2715</v>
      </c>
      <c r="F1527" s="37">
        <v>2672</v>
      </c>
      <c r="G1527" s="31">
        <v>43560</v>
      </c>
      <c r="H1527" s="11">
        <v>43561</v>
      </c>
      <c r="I1527" s="286">
        <v>2538</v>
      </c>
    </row>
    <row r="1528" spans="1:9" x14ac:dyDescent="0.3">
      <c r="A1528" s="37">
        <v>477547</v>
      </c>
      <c r="B1528" s="37">
        <v>472590</v>
      </c>
      <c r="C1528" s="37" t="s">
        <v>475</v>
      </c>
      <c r="D1528" s="37" t="s">
        <v>13</v>
      </c>
      <c r="E1528" s="388" t="s">
        <v>2720</v>
      </c>
      <c r="F1528" s="37">
        <v>4564</v>
      </c>
      <c r="G1528" s="31">
        <v>43560</v>
      </c>
      <c r="H1528" s="11">
        <v>43561</v>
      </c>
      <c r="I1528" s="286">
        <v>4621</v>
      </c>
    </row>
    <row r="1529" spans="1:9" x14ac:dyDescent="0.3">
      <c r="A1529" s="397">
        <v>454496</v>
      </c>
      <c r="B1529" s="397">
        <v>472587</v>
      </c>
      <c r="C1529" s="397" t="s">
        <v>475</v>
      </c>
      <c r="D1529" s="397" t="s">
        <v>306</v>
      </c>
      <c r="E1529" s="1089">
        <v>1493523</v>
      </c>
      <c r="F1529" s="397">
        <v>118</v>
      </c>
      <c r="G1529" s="1090">
        <v>43598</v>
      </c>
      <c r="H1529" s="328">
        <v>43562</v>
      </c>
      <c r="I1529" s="530">
        <v>118</v>
      </c>
    </row>
    <row r="1530" spans="1:9" x14ac:dyDescent="0.3">
      <c r="A1530" s="506">
        <v>454496</v>
      </c>
      <c r="B1530" s="56">
        <v>425419</v>
      </c>
      <c r="C1530" s="56" t="s">
        <v>475</v>
      </c>
      <c r="D1530" s="534" t="s">
        <v>13</v>
      </c>
      <c r="E1530" s="508" t="s">
        <v>2293</v>
      </c>
      <c r="F1530" s="56">
        <v>2952</v>
      </c>
      <c r="G1530" s="28">
        <v>43569</v>
      </c>
      <c r="H1530" s="27">
        <v>43565</v>
      </c>
      <c r="I1530" s="286">
        <v>3083</v>
      </c>
    </row>
    <row r="1531" spans="1:9" x14ac:dyDescent="0.3">
      <c r="A1531" s="506">
        <v>454496</v>
      </c>
      <c r="B1531" s="56">
        <v>425419</v>
      </c>
      <c r="C1531" s="56" t="s">
        <v>475</v>
      </c>
      <c r="D1531" s="56" t="s">
        <v>13</v>
      </c>
      <c r="E1531" s="508" t="s">
        <v>2294</v>
      </c>
      <c r="F1531" s="56">
        <v>1938</v>
      </c>
      <c r="G1531" s="28">
        <v>43569</v>
      </c>
      <c r="H1531" s="27">
        <v>43565</v>
      </c>
      <c r="I1531" s="286">
        <v>2024</v>
      </c>
    </row>
    <row r="1532" spans="1:9" x14ac:dyDescent="0.3">
      <c r="A1532" s="506">
        <v>454496</v>
      </c>
      <c r="B1532" s="56">
        <v>431076</v>
      </c>
      <c r="C1532" s="56" t="s">
        <v>503</v>
      </c>
      <c r="D1532" s="56" t="s">
        <v>13</v>
      </c>
      <c r="E1532" s="508" t="s">
        <v>2297</v>
      </c>
      <c r="F1532" s="56">
        <v>267</v>
      </c>
      <c r="G1532" s="28">
        <v>43569</v>
      </c>
      <c r="H1532" s="27">
        <v>43565</v>
      </c>
      <c r="I1532" s="286">
        <v>280</v>
      </c>
    </row>
    <row r="1533" spans="1:9" x14ac:dyDescent="0.3">
      <c r="A1533" s="56">
        <v>432735</v>
      </c>
      <c r="B1533" s="56">
        <v>425425</v>
      </c>
      <c r="C1533" s="56" t="s">
        <v>475</v>
      </c>
      <c r="D1533" s="56" t="s">
        <v>13</v>
      </c>
      <c r="E1533" s="508" t="s">
        <v>2642</v>
      </c>
      <c r="F1533" s="56">
        <v>648</v>
      </c>
      <c r="G1533" s="28">
        <v>43569</v>
      </c>
      <c r="H1533" s="27">
        <v>43565</v>
      </c>
      <c r="I1533" s="286">
        <v>646</v>
      </c>
    </row>
    <row r="1534" spans="1:9" x14ac:dyDescent="0.3">
      <c r="A1534" s="56">
        <v>432735</v>
      </c>
      <c r="B1534" s="56">
        <v>425425</v>
      </c>
      <c r="C1534" s="56" t="s">
        <v>475</v>
      </c>
      <c r="D1534" s="534" t="s">
        <v>13</v>
      </c>
      <c r="E1534" s="508" t="s">
        <v>2643</v>
      </c>
      <c r="F1534" s="56">
        <v>477</v>
      </c>
      <c r="G1534" s="28">
        <v>43569</v>
      </c>
      <c r="H1534" s="27">
        <v>43565</v>
      </c>
      <c r="I1534" s="286">
        <v>477</v>
      </c>
    </row>
    <row r="1535" spans="1:9" x14ac:dyDescent="0.3">
      <c r="A1535" s="56">
        <v>432735</v>
      </c>
      <c r="B1535" s="56">
        <v>431090</v>
      </c>
      <c r="C1535" s="56" t="s">
        <v>503</v>
      </c>
      <c r="D1535" s="56" t="s">
        <v>13</v>
      </c>
      <c r="E1535" s="508" t="s">
        <v>2652</v>
      </c>
      <c r="F1535" s="56">
        <v>38</v>
      </c>
      <c r="G1535" s="28">
        <v>43569</v>
      </c>
      <c r="H1535" s="27">
        <v>43565</v>
      </c>
      <c r="I1535" s="286">
        <v>38</v>
      </c>
    </row>
    <row r="1536" spans="1:9" x14ac:dyDescent="0.3">
      <c r="A1536" s="56">
        <v>432735</v>
      </c>
      <c r="B1536" s="56">
        <v>431090</v>
      </c>
      <c r="C1536" s="56" t="s">
        <v>503</v>
      </c>
      <c r="D1536" s="56" t="s">
        <v>13</v>
      </c>
      <c r="E1536" s="508" t="s">
        <v>2653</v>
      </c>
      <c r="F1536" s="56">
        <v>50</v>
      </c>
      <c r="G1536" s="28">
        <v>43569</v>
      </c>
      <c r="H1536" s="27">
        <v>43565</v>
      </c>
      <c r="I1536" s="286">
        <v>50</v>
      </c>
    </row>
    <row r="1537" spans="1:9" x14ac:dyDescent="0.3">
      <c r="A1537" s="56">
        <v>354192</v>
      </c>
      <c r="B1537" s="56">
        <v>425539</v>
      </c>
      <c r="C1537" s="56" t="s">
        <v>475</v>
      </c>
      <c r="D1537" s="56" t="s">
        <v>13</v>
      </c>
      <c r="E1537" s="508" t="s">
        <v>2673</v>
      </c>
      <c r="F1537" s="56">
        <v>1024</v>
      </c>
      <c r="G1537" s="28">
        <v>43569</v>
      </c>
      <c r="H1537" s="27">
        <v>43565</v>
      </c>
      <c r="I1537" s="286">
        <v>1075</v>
      </c>
    </row>
    <row r="1538" spans="1:9" x14ac:dyDescent="0.3">
      <c r="A1538" s="56">
        <v>354192</v>
      </c>
      <c r="B1538" s="56">
        <v>425539</v>
      </c>
      <c r="C1538" s="56" t="s">
        <v>475</v>
      </c>
      <c r="D1538" s="56" t="s">
        <v>13</v>
      </c>
      <c r="E1538" s="508" t="s">
        <v>2674</v>
      </c>
      <c r="F1538" s="56">
        <v>820</v>
      </c>
      <c r="G1538" s="28">
        <v>43569</v>
      </c>
      <c r="H1538" s="27">
        <v>43565</v>
      </c>
      <c r="I1538" s="286">
        <v>860</v>
      </c>
    </row>
    <row r="1539" spans="1:9" x14ac:dyDescent="0.3">
      <c r="A1539" s="56">
        <v>354192</v>
      </c>
      <c r="B1539" s="56">
        <v>431118</v>
      </c>
      <c r="C1539" s="56" t="s">
        <v>503</v>
      </c>
      <c r="D1539" s="56" t="s">
        <v>13</v>
      </c>
      <c r="E1539" s="508" t="s">
        <v>2684</v>
      </c>
      <c r="F1539" s="56">
        <v>84</v>
      </c>
      <c r="G1539" s="28">
        <v>43569</v>
      </c>
      <c r="H1539" s="27">
        <v>43565</v>
      </c>
      <c r="I1539" s="286">
        <v>88</v>
      </c>
    </row>
    <row r="1540" spans="1:9" x14ac:dyDescent="0.3">
      <c r="A1540" s="56">
        <v>354192</v>
      </c>
      <c r="B1540" s="56">
        <v>431118</v>
      </c>
      <c r="C1540" s="56" t="s">
        <v>503</v>
      </c>
      <c r="D1540" s="56" t="s">
        <v>13</v>
      </c>
      <c r="E1540" s="508" t="s">
        <v>2685</v>
      </c>
      <c r="F1540" s="56">
        <v>126</v>
      </c>
      <c r="G1540" s="28">
        <v>43569</v>
      </c>
      <c r="H1540" s="27">
        <v>43565</v>
      </c>
      <c r="I1540" s="286">
        <v>132</v>
      </c>
    </row>
    <row r="1541" spans="1:9" x14ac:dyDescent="0.3">
      <c r="A1541" s="56">
        <v>432735</v>
      </c>
      <c r="B1541" s="56">
        <v>425425</v>
      </c>
      <c r="C1541" s="56" t="s">
        <v>475</v>
      </c>
      <c r="D1541" s="56" t="s">
        <v>13</v>
      </c>
      <c r="E1541" s="508" t="s">
        <v>2635</v>
      </c>
      <c r="F1541" s="56">
        <v>205</v>
      </c>
      <c r="G1541" s="1091">
        <v>43531</v>
      </c>
      <c r="H1541" s="27">
        <v>43566</v>
      </c>
      <c r="I1541" s="286">
        <v>205</v>
      </c>
    </row>
    <row r="1542" spans="1:9" x14ac:dyDescent="0.3">
      <c r="A1542" s="56">
        <v>432735</v>
      </c>
      <c r="B1542" s="56">
        <v>425425</v>
      </c>
      <c r="C1542" s="56" t="s">
        <v>475</v>
      </c>
      <c r="D1542" s="56" t="s">
        <v>13</v>
      </c>
      <c r="E1542" s="508" t="s">
        <v>2639</v>
      </c>
      <c r="F1542" s="56">
        <v>939</v>
      </c>
      <c r="G1542" s="1091">
        <v>43531</v>
      </c>
      <c r="H1542" s="27">
        <v>43566</v>
      </c>
      <c r="I1542" s="286">
        <v>939</v>
      </c>
    </row>
    <row r="1543" spans="1:9" x14ac:dyDescent="0.3">
      <c r="A1543" s="56">
        <v>354192</v>
      </c>
      <c r="B1543" s="56">
        <v>425539</v>
      </c>
      <c r="C1543" s="56" t="s">
        <v>475</v>
      </c>
      <c r="D1543" s="56" t="s">
        <v>13</v>
      </c>
      <c r="E1543" s="508" t="s">
        <v>2663</v>
      </c>
      <c r="F1543" s="56">
        <v>1261</v>
      </c>
      <c r="G1543" s="1091">
        <v>43531</v>
      </c>
      <c r="H1543" s="27">
        <v>43566</v>
      </c>
      <c r="I1543" s="286">
        <v>1323</v>
      </c>
    </row>
    <row r="1544" spans="1:9" x14ac:dyDescent="0.3">
      <c r="A1544" s="56">
        <v>354192</v>
      </c>
      <c r="B1544" s="56">
        <v>425539</v>
      </c>
      <c r="C1544" s="56" t="s">
        <v>475</v>
      </c>
      <c r="D1544" s="56" t="s">
        <v>13</v>
      </c>
      <c r="E1544" s="508" t="s">
        <v>2667</v>
      </c>
      <c r="F1544" s="56">
        <v>1445</v>
      </c>
      <c r="G1544" s="1091">
        <v>43531</v>
      </c>
      <c r="H1544" s="27">
        <v>43566</v>
      </c>
      <c r="I1544" s="286">
        <v>1516</v>
      </c>
    </row>
    <row r="1545" spans="1:9" x14ac:dyDescent="0.3">
      <c r="A1545" s="56">
        <v>477544</v>
      </c>
      <c r="B1545" s="56">
        <v>472580</v>
      </c>
      <c r="C1545" s="56" t="s">
        <v>475</v>
      </c>
      <c r="D1545" s="56" t="s">
        <v>13</v>
      </c>
      <c r="E1545" s="508" t="s">
        <v>2332</v>
      </c>
      <c r="F1545" s="423">
        <v>3667</v>
      </c>
      <c r="G1545" s="28">
        <v>43573</v>
      </c>
      <c r="H1545" s="27">
        <v>43567</v>
      </c>
      <c r="I1545" s="286">
        <v>3700</v>
      </c>
    </row>
    <row r="1546" spans="1:9" x14ac:dyDescent="0.3">
      <c r="A1546" s="56">
        <v>477544</v>
      </c>
      <c r="B1546" s="56">
        <v>472580</v>
      </c>
      <c r="C1546" s="56" t="s">
        <v>475</v>
      </c>
      <c r="D1546" s="56" t="s">
        <v>13</v>
      </c>
      <c r="E1546" s="508" t="s">
        <v>2336</v>
      </c>
      <c r="F1546" s="423">
        <v>5581</v>
      </c>
      <c r="G1546" s="28">
        <v>43573</v>
      </c>
      <c r="H1546" s="27">
        <v>43567</v>
      </c>
      <c r="I1546" s="286">
        <v>5657</v>
      </c>
    </row>
    <row r="1547" spans="1:9" x14ac:dyDescent="0.3">
      <c r="A1547" s="56">
        <v>477544</v>
      </c>
      <c r="B1547" s="56">
        <v>472580</v>
      </c>
      <c r="C1547" s="56" t="s">
        <v>475</v>
      </c>
      <c r="D1547" s="56" t="s">
        <v>481</v>
      </c>
      <c r="E1547" s="508" t="s">
        <v>2340</v>
      </c>
      <c r="F1547" s="375">
        <v>69</v>
      </c>
      <c r="G1547" s="28">
        <v>43573</v>
      </c>
      <c r="H1547" s="27">
        <v>43567</v>
      </c>
      <c r="I1547" s="286">
        <v>72</v>
      </c>
    </row>
    <row r="1548" spans="1:9" x14ac:dyDescent="0.3">
      <c r="A1548" s="56">
        <v>477544</v>
      </c>
      <c r="B1548" s="56">
        <v>472580</v>
      </c>
      <c r="C1548" s="56" t="s">
        <v>475</v>
      </c>
      <c r="D1548" s="56" t="s">
        <v>13</v>
      </c>
      <c r="E1548" s="514" t="s">
        <v>2349</v>
      </c>
      <c r="F1548" s="375">
        <v>1216</v>
      </c>
      <c r="G1548" s="28">
        <v>43573</v>
      </c>
      <c r="H1548" s="27">
        <v>43567</v>
      </c>
      <c r="I1548" s="286">
        <v>1233</v>
      </c>
    </row>
    <row r="1549" spans="1:9" x14ac:dyDescent="0.3">
      <c r="A1549" s="56">
        <v>477544</v>
      </c>
      <c r="B1549" s="56">
        <v>472580</v>
      </c>
      <c r="C1549" s="56" t="s">
        <v>475</v>
      </c>
      <c r="D1549" s="56" t="s">
        <v>13</v>
      </c>
      <c r="E1549" s="514" t="s">
        <v>2358</v>
      </c>
      <c r="F1549" s="375">
        <v>712</v>
      </c>
      <c r="G1549" s="401">
        <v>43573</v>
      </c>
      <c r="H1549" s="401">
        <v>43567</v>
      </c>
      <c r="I1549" s="515">
        <v>722</v>
      </c>
    </row>
    <row r="1550" spans="1:9" x14ac:dyDescent="0.3">
      <c r="A1550" s="56">
        <v>477544</v>
      </c>
      <c r="B1550" s="56">
        <v>470993</v>
      </c>
      <c r="C1550" s="56" t="s">
        <v>503</v>
      </c>
      <c r="D1550" s="534" t="s">
        <v>13</v>
      </c>
      <c r="E1550" s="508" t="s">
        <v>2373</v>
      </c>
      <c r="F1550" s="56">
        <v>234</v>
      </c>
      <c r="G1550" s="401">
        <v>43573</v>
      </c>
      <c r="H1550" s="401">
        <v>43567</v>
      </c>
      <c r="I1550" s="515">
        <v>234</v>
      </c>
    </row>
    <row r="1551" spans="1:9" x14ac:dyDescent="0.3">
      <c r="A1551" s="56">
        <v>477544</v>
      </c>
      <c r="B1551" s="56">
        <v>470993</v>
      </c>
      <c r="C1551" s="56" t="s">
        <v>503</v>
      </c>
      <c r="D1551" s="56" t="s">
        <v>13</v>
      </c>
      <c r="E1551" s="508" t="s">
        <v>2377</v>
      </c>
      <c r="F1551" s="56">
        <v>672</v>
      </c>
      <c r="G1551" s="401">
        <v>43573</v>
      </c>
      <c r="H1551" s="401">
        <v>43567</v>
      </c>
      <c r="I1551" s="515">
        <v>690</v>
      </c>
    </row>
    <row r="1552" spans="1:9" x14ac:dyDescent="0.3">
      <c r="A1552" s="56">
        <v>477544</v>
      </c>
      <c r="B1552" s="56">
        <v>470993</v>
      </c>
      <c r="C1552" s="56" t="s">
        <v>503</v>
      </c>
      <c r="D1552" s="56" t="s">
        <v>13</v>
      </c>
      <c r="E1552" s="514" t="s">
        <v>2381</v>
      </c>
      <c r="F1552" s="56">
        <v>104</v>
      </c>
      <c r="G1552" s="401">
        <v>43573</v>
      </c>
      <c r="H1552" s="401">
        <v>43567</v>
      </c>
      <c r="I1552" s="515">
        <v>108</v>
      </c>
    </row>
    <row r="1553" spans="1:9" x14ac:dyDescent="0.3">
      <c r="A1553" s="56">
        <v>477544</v>
      </c>
      <c r="B1553" s="56">
        <v>470993</v>
      </c>
      <c r="C1553" s="56" t="s">
        <v>503</v>
      </c>
      <c r="D1553" s="56" t="s">
        <v>13</v>
      </c>
      <c r="E1553" s="514" t="s">
        <v>2388</v>
      </c>
      <c r="F1553" s="56">
        <v>170</v>
      </c>
      <c r="G1553" s="401">
        <v>43573</v>
      </c>
      <c r="H1553" s="401">
        <v>43567</v>
      </c>
      <c r="I1553" s="515">
        <v>177</v>
      </c>
    </row>
    <row r="1554" spans="1:9" x14ac:dyDescent="0.3">
      <c r="A1554" s="56">
        <v>477544</v>
      </c>
      <c r="B1554" s="56">
        <v>472182</v>
      </c>
      <c r="C1554" s="56" t="s">
        <v>503</v>
      </c>
      <c r="D1554" s="56" t="s">
        <v>13</v>
      </c>
      <c r="E1554" s="508" t="s">
        <v>2400</v>
      </c>
      <c r="F1554" s="56">
        <v>252</v>
      </c>
      <c r="G1554" s="401">
        <v>43573</v>
      </c>
      <c r="H1554" s="401">
        <v>43567</v>
      </c>
      <c r="I1554" s="515">
        <v>264</v>
      </c>
    </row>
    <row r="1555" spans="1:9" x14ac:dyDescent="0.3">
      <c r="A1555" s="56">
        <v>477598</v>
      </c>
      <c r="B1555" s="56">
        <v>471002</v>
      </c>
      <c r="C1555" s="56" t="s">
        <v>503</v>
      </c>
      <c r="D1555" s="56" t="s">
        <v>13</v>
      </c>
      <c r="E1555" s="508" t="s">
        <v>2474</v>
      </c>
      <c r="F1555" s="56">
        <v>50</v>
      </c>
      <c r="G1555" s="401">
        <v>43573</v>
      </c>
      <c r="H1555" s="401">
        <v>43567</v>
      </c>
      <c r="I1555" s="515">
        <v>50</v>
      </c>
    </row>
    <row r="1556" spans="1:9" x14ac:dyDescent="0.3">
      <c r="A1556" s="56">
        <v>477598</v>
      </c>
      <c r="B1556" s="56">
        <v>471002</v>
      </c>
      <c r="C1556" s="56" t="s">
        <v>503</v>
      </c>
      <c r="D1556" s="56" t="s">
        <v>13</v>
      </c>
      <c r="E1556" s="508" t="s">
        <v>2475</v>
      </c>
      <c r="F1556" s="56">
        <v>364</v>
      </c>
      <c r="G1556" s="401">
        <v>43573</v>
      </c>
      <c r="H1556" s="401">
        <v>43567</v>
      </c>
      <c r="I1556" s="515">
        <v>356</v>
      </c>
    </row>
    <row r="1557" spans="1:9" x14ac:dyDescent="0.3">
      <c r="A1557" s="56">
        <v>477598</v>
      </c>
      <c r="B1557" s="56">
        <v>471002</v>
      </c>
      <c r="C1557" s="56" t="s">
        <v>503</v>
      </c>
      <c r="D1557" s="56" t="s">
        <v>13</v>
      </c>
      <c r="E1557" s="508" t="s">
        <v>2478</v>
      </c>
      <c r="F1557" s="56">
        <v>99</v>
      </c>
      <c r="G1557" s="401">
        <v>43573</v>
      </c>
      <c r="H1557" s="401">
        <v>43567</v>
      </c>
      <c r="I1557" s="515">
        <v>103</v>
      </c>
    </row>
    <row r="1558" spans="1:9" x14ac:dyDescent="0.3">
      <c r="A1558" s="56">
        <v>477598</v>
      </c>
      <c r="B1558" s="56">
        <v>471002</v>
      </c>
      <c r="C1558" s="56" t="s">
        <v>503</v>
      </c>
      <c r="D1558" s="56" t="s">
        <v>13</v>
      </c>
      <c r="E1558" s="508" t="s">
        <v>2479</v>
      </c>
      <c r="F1558" s="56">
        <v>99</v>
      </c>
      <c r="G1558" s="401">
        <v>43573</v>
      </c>
      <c r="H1558" s="401">
        <v>43567</v>
      </c>
      <c r="I1558" s="515">
        <v>78</v>
      </c>
    </row>
    <row r="1559" spans="1:9" x14ac:dyDescent="0.3">
      <c r="A1559" s="56">
        <v>477598</v>
      </c>
      <c r="B1559" s="56">
        <v>472589</v>
      </c>
      <c r="C1559" s="56" t="s">
        <v>475</v>
      </c>
      <c r="D1559" s="56" t="s">
        <v>13</v>
      </c>
      <c r="E1559" s="526" t="s">
        <v>2499</v>
      </c>
      <c r="F1559" s="56">
        <v>1095</v>
      </c>
      <c r="G1559" s="401">
        <v>43573</v>
      </c>
      <c r="H1559" s="401">
        <v>43567</v>
      </c>
      <c r="I1559" s="515">
        <v>1116</v>
      </c>
    </row>
    <row r="1560" spans="1:9" x14ac:dyDescent="0.3">
      <c r="A1560" s="56">
        <v>477598</v>
      </c>
      <c r="B1560" s="56">
        <v>472589</v>
      </c>
      <c r="C1560" s="56" t="s">
        <v>475</v>
      </c>
      <c r="D1560" s="56" t="s">
        <v>13</v>
      </c>
      <c r="E1560" s="526" t="s">
        <v>2500</v>
      </c>
      <c r="F1560" s="56">
        <v>2496</v>
      </c>
      <c r="G1560" s="401">
        <v>43573</v>
      </c>
      <c r="H1560" s="401">
        <v>43567</v>
      </c>
      <c r="I1560" s="515">
        <v>2540</v>
      </c>
    </row>
    <row r="1561" spans="1:9" x14ac:dyDescent="0.3">
      <c r="A1561" s="56">
        <v>477598</v>
      </c>
      <c r="B1561" s="56">
        <v>472589</v>
      </c>
      <c r="C1561" s="56" t="s">
        <v>475</v>
      </c>
      <c r="D1561" s="534" t="s">
        <v>13</v>
      </c>
      <c r="E1561" s="526" t="s">
        <v>2505</v>
      </c>
      <c r="F1561" s="56">
        <v>385</v>
      </c>
      <c r="G1561" s="401">
        <v>43573</v>
      </c>
      <c r="H1561" s="401">
        <v>43567</v>
      </c>
      <c r="I1561" s="515">
        <v>378</v>
      </c>
    </row>
    <row r="1562" spans="1:9" x14ac:dyDescent="0.3">
      <c r="A1562" s="56">
        <v>477598</v>
      </c>
      <c r="B1562" s="56">
        <v>472589</v>
      </c>
      <c r="C1562" s="56" t="s">
        <v>475</v>
      </c>
      <c r="D1562" s="56" t="s">
        <v>13</v>
      </c>
      <c r="E1562" s="526" t="s">
        <v>2506</v>
      </c>
      <c r="F1562" s="56">
        <v>875</v>
      </c>
      <c r="G1562" s="401">
        <v>43573</v>
      </c>
      <c r="H1562" s="401">
        <v>43567</v>
      </c>
      <c r="I1562" s="515">
        <v>857</v>
      </c>
    </row>
    <row r="1563" spans="1:9" x14ac:dyDescent="0.3">
      <c r="A1563" s="56">
        <v>354192</v>
      </c>
      <c r="B1563" s="56">
        <v>470958</v>
      </c>
      <c r="C1563" s="56" t="s">
        <v>503</v>
      </c>
      <c r="D1563" s="56" t="s">
        <v>13</v>
      </c>
      <c r="E1563" s="508" t="s">
        <v>2537</v>
      </c>
      <c r="F1563" s="1070">
        <v>106</v>
      </c>
      <c r="G1563" s="401">
        <v>43573</v>
      </c>
      <c r="H1563" s="401">
        <v>43567</v>
      </c>
      <c r="I1563" s="515">
        <v>106</v>
      </c>
    </row>
    <row r="1564" spans="1:9" x14ac:dyDescent="0.3">
      <c r="A1564" s="56">
        <v>354192</v>
      </c>
      <c r="B1564" s="56">
        <v>472618</v>
      </c>
      <c r="C1564" s="56" t="s">
        <v>475</v>
      </c>
      <c r="D1564" s="56" t="s">
        <v>13</v>
      </c>
      <c r="E1564" s="508" t="s">
        <v>2557</v>
      </c>
      <c r="F1564" s="56">
        <v>1568</v>
      </c>
      <c r="G1564" s="401">
        <v>43573</v>
      </c>
      <c r="H1564" s="401">
        <v>43567</v>
      </c>
      <c r="I1564" s="515">
        <v>1568</v>
      </c>
    </row>
    <row r="1565" spans="1:9" x14ac:dyDescent="0.3">
      <c r="A1565" s="56">
        <v>354192</v>
      </c>
      <c r="B1565" s="56">
        <v>472618</v>
      </c>
      <c r="C1565" s="56" t="s">
        <v>475</v>
      </c>
      <c r="D1565" s="56" t="s">
        <v>13</v>
      </c>
      <c r="E1565" s="508" t="s">
        <v>2559</v>
      </c>
      <c r="F1565" s="56">
        <v>937</v>
      </c>
      <c r="G1565" s="401">
        <v>43573</v>
      </c>
      <c r="H1565" s="401">
        <v>43567</v>
      </c>
      <c r="I1565" s="515">
        <v>937</v>
      </c>
    </row>
    <row r="1566" spans="1:9" x14ac:dyDescent="0.3">
      <c r="A1566" s="56">
        <v>354192</v>
      </c>
      <c r="B1566" s="56">
        <v>472618</v>
      </c>
      <c r="C1566" s="56" t="s">
        <v>475</v>
      </c>
      <c r="D1566" s="56" t="s">
        <v>481</v>
      </c>
      <c r="E1566" s="508" t="s">
        <v>2563</v>
      </c>
      <c r="F1566" s="56">
        <v>93</v>
      </c>
      <c r="G1566" s="401">
        <v>43573</v>
      </c>
      <c r="H1566" s="401">
        <v>43567</v>
      </c>
      <c r="I1566" s="515">
        <v>97</v>
      </c>
    </row>
    <row r="1567" spans="1:9" x14ac:dyDescent="0.3">
      <c r="A1567" s="56">
        <v>454496</v>
      </c>
      <c r="B1567" s="56">
        <v>470989</v>
      </c>
      <c r="C1567" s="56" t="s">
        <v>503</v>
      </c>
      <c r="D1567" s="56" t="s">
        <v>13</v>
      </c>
      <c r="E1567" s="508" t="s">
        <v>2592</v>
      </c>
      <c r="F1567" s="56">
        <v>176</v>
      </c>
      <c r="G1567" s="401">
        <v>43573</v>
      </c>
      <c r="H1567" s="401">
        <v>43567</v>
      </c>
      <c r="I1567" s="1038">
        <v>182</v>
      </c>
    </row>
    <row r="1568" spans="1:9" x14ac:dyDescent="0.3">
      <c r="A1568" s="56">
        <v>454496</v>
      </c>
      <c r="B1568" s="56">
        <v>470989</v>
      </c>
      <c r="C1568" s="56" t="s">
        <v>503</v>
      </c>
      <c r="D1568" s="56" t="s">
        <v>13</v>
      </c>
      <c r="E1568" s="508" t="s">
        <v>2593</v>
      </c>
      <c r="F1568" s="56">
        <v>244</v>
      </c>
      <c r="G1568" s="401">
        <v>43573</v>
      </c>
      <c r="H1568" s="401">
        <v>43567</v>
      </c>
      <c r="I1568" s="1038">
        <v>246</v>
      </c>
    </row>
    <row r="1569" spans="1:9" x14ac:dyDescent="0.3">
      <c r="A1569" s="56">
        <v>454496</v>
      </c>
      <c r="B1569" s="56">
        <v>472587</v>
      </c>
      <c r="C1569" s="56" t="s">
        <v>475</v>
      </c>
      <c r="D1569" s="534" t="s">
        <v>13</v>
      </c>
      <c r="E1569" s="508" t="s">
        <v>2606</v>
      </c>
      <c r="F1569" s="56">
        <v>124</v>
      </c>
      <c r="G1569" s="401">
        <v>43573</v>
      </c>
      <c r="H1569" s="401">
        <v>43567</v>
      </c>
      <c r="I1569" s="1038">
        <v>127</v>
      </c>
    </row>
    <row r="1570" spans="1:9" x14ac:dyDescent="0.3">
      <c r="A1570" s="56">
        <v>454496</v>
      </c>
      <c r="B1570" s="56">
        <v>472587</v>
      </c>
      <c r="C1570" s="56" t="s">
        <v>475</v>
      </c>
      <c r="D1570" s="56" t="s">
        <v>13</v>
      </c>
      <c r="E1570" s="508" t="s">
        <v>2610</v>
      </c>
      <c r="F1570" s="56">
        <v>2506</v>
      </c>
      <c r="G1570" s="401">
        <v>43573</v>
      </c>
      <c r="H1570" s="401">
        <v>43567</v>
      </c>
      <c r="I1570" s="1038">
        <v>2531</v>
      </c>
    </row>
    <row r="1571" spans="1:9" x14ac:dyDescent="0.3">
      <c r="A1571" s="56">
        <v>454496</v>
      </c>
      <c r="B1571" s="56">
        <v>472587</v>
      </c>
      <c r="C1571" s="56" t="s">
        <v>475</v>
      </c>
      <c r="D1571" s="56" t="s">
        <v>481</v>
      </c>
      <c r="E1571" s="514" t="s">
        <v>2617</v>
      </c>
      <c r="F1571" s="56">
        <v>802</v>
      </c>
      <c r="G1571" s="401">
        <v>43573</v>
      </c>
      <c r="H1571" s="401">
        <v>43567</v>
      </c>
      <c r="I1571" s="1038">
        <v>829</v>
      </c>
    </row>
    <row r="1572" spans="1:9" x14ac:dyDescent="0.3">
      <c r="A1572" s="56">
        <v>477547</v>
      </c>
      <c r="B1572" s="56">
        <v>470999</v>
      </c>
      <c r="C1572" s="56" t="s">
        <v>503</v>
      </c>
      <c r="D1572" s="56" t="s">
        <v>13</v>
      </c>
      <c r="E1572" s="508" t="s">
        <v>2689</v>
      </c>
      <c r="F1572" s="56">
        <v>190</v>
      </c>
      <c r="G1572" s="401">
        <v>43573</v>
      </c>
      <c r="H1572" s="401">
        <v>43567</v>
      </c>
      <c r="I1572" s="286">
        <v>198</v>
      </c>
    </row>
    <row r="1573" spans="1:9" x14ac:dyDescent="0.3">
      <c r="A1573" s="56">
        <v>477547</v>
      </c>
      <c r="B1573" s="56">
        <v>470999</v>
      </c>
      <c r="C1573" s="56" t="s">
        <v>503</v>
      </c>
      <c r="D1573" s="56" t="s">
        <v>13</v>
      </c>
      <c r="E1573" s="508" t="s">
        <v>2692</v>
      </c>
      <c r="F1573" s="56">
        <v>68</v>
      </c>
      <c r="G1573" s="401">
        <v>43573</v>
      </c>
      <c r="H1573" s="401">
        <v>43567</v>
      </c>
      <c r="I1573" s="1038">
        <v>68</v>
      </c>
    </row>
    <row r="1574" spans="1:9" x14ac:dyDescent="0.3">
      <c r="A1574" s="56">
        <v>477547</v>
      </c>
      <c r="B1574" s="56">
        <v>472590</v>
      </c>
      <c r="C1574" s="56" t="s">
        <v>475</v>
      </c>
      <c r="D1574" s="534" t="s">
        <v>13</v>
      </c>
      <c r="E1574" s="382" t="s">
        <v>2705</v>
      </c>
      <c r="F1574" s="56">
        <v>925</v>
      </c>
      <c r="G1574" s="401">
        <v>43573</v>
      </c>
      <c r="H1574" s="401">
        <v>43567</v>
      </c>
      <c r="I1574" s="1038">
        <v>925</v>
      </c>
    </row>
    <row r="1575" spans="1:9" x14ac:dyDescent="0.3">
      <c r="A1575" s="56">
        <v>477551</v>
      </c>
      <c r="B1575" s="56">
        <v>472592</v>
      </c>
      <c r="C1575" s="56" t="s">
        <v>475</v>
      </c>
      <c r="D1575" s="56" t="s">
        <v>13</v>
      </c>
      <c r="E1575" s="508" t="s">
        <v>2729</v>
      </c>
      <c r="F1575" s="56">
        <v>468</v>
      </c>
      <c r="G1575" s="401">
        <v>43573</v>
      </c>
      <c r="H1575" s="401">
        <v>43567</v>
      </c>
      <c r="I1575" s="1038">
        <v>468</v>
      </c>
    </row>
    <row r="1576" spans="1:9" x14ac:dyDescent="0.3">
      <c r="A1576" s="56">
        <v>477551</v>
      </c>
      <c r="B1576" s="56">
        <v>472592</v>
      </c>
      <c r="C1576" s="56" t="s">
        <v>475</v>
      </c>
      <c r="D1576" s="56" t="s">
        <v>13</v>
      </c>
      <c r="E1576" s="508" t="s">
        <v>2732</v>
      </c>
      <c r="F1576" s="56">
        <v>1100</v>
      </c>
      <c r="G1576" s="401">
        <v>43573</v>
      </c>
      <c r="H1576" s="401">
        <v>43567</v>
      </c>
      <c r="I1576" s="1038">
        <v>1100</v>
      </c>
    </row>
    <row r="1577" spans="1:9" x14ac:dyDescent="0.3">
      <c r="A1577" s="56">
        <v>477575</v>
      </c>
      <c r="B1577" s="56">
        <v>470992</v>
      </c>
      <c r="C1577" s="56" t="s">
        <v>503</v>
      </c>
      <c r="D1577" s="56" t="s">
        <v>13</v>
      </c>
      <c r="E1577" s="508" t="s">
        <v>2751</v>
      </c>
      <c r="F1577" s="56">
        <v>78</v>
      </c>
      <c r="G1577" s="401">
        <v>43573</v>
      </c>
      <c r="H1577" s="27">
        <v>43567</v>
      </c>
      <c r="I1577" s="286">
        <v>81</v>
      </c>
    </row>
    <row r="1578" spans="1:9" x14ac:dyDescent="0.3">
      <c r="A1578" s="56">
        <v>477575</v>
      </c>
      <c r="B1578" s="56">
        <v>472602</v>
      </c>
      <c r="C1578" s="56" t="s">
        <v>475</v>
      </c>
      <c r="D1578" s="56" t="s">
        <v>13</v>
      </c>
      <c r="E1578" s="382" t="s">
        <v>2763</v>
      </c>
      <c r="F1578" s="56">
        <v>45</v>
      </c>
      <c r="G1578" s="401">
        <v>43573</v>
      </c>
      <c r="H1578" s="27">
        <v>43567</v>
      </c>
      <c r="I1578" s="286">
        <v>47</v>
      </c>
    </row>
    <row r="1579" spans="1:9" x14ac:dyDescent="0.3">
      <c r="A1579" s="56">
        <v>477575</v>
      </c>
      <c r="B1579" s="56">
        <v>472602</v>
      </c>
      <c r="C1579" s="56" t="s">
        <v>475</v>
      </c>
      <c r="D1579" s="534" t="s">
        <v>13</v>
      </c>
      <c r="E1579" s="382" t="s">
        <v>2766</v>
      </c>
      <c r="F1579" s="56">
        <v>375</v>
      </c>
      <c r="G1579" s="401">
        <v>43573</v>
      </c>
      <c r="H1579" s="27">
        <v>43567</v>
      </c>
      <c r="I1579" s="286">
        <v>389</v>
      </c>
    </row>
    <row r="1580" spans="1:9" x14ac:dyDescent="0.3">
      <c r="A1580" s="56">
        <v>477591</v>
      </c>
      <c r="B1580" s="56">
        <v>470988</v>
      </c>
      <c r="C1580" s="56" t="s">
        <v>503</v>
      </c>
      <c r="D1580" s="56" t="s">
        <v>13</v>
      </c>
      <c r="E1580" s="508" t="s">
        <v>2795</v>
      </c>
      <c r="F1580" s="56">
        <v>190</v>
      </c>
      <c r="G1580" s="396">
        <v>43573</v>
      </c>
      <c r="H1580" s="27">
        <v>43567</v>
      </c>
      <c r="I1580" s="286">
        <v>187</v>
      </c>
    </row>
    <row r="1581" spans="1:9" x14ac:dyDescent="0.3">
      <c r="A1581" s="56">
        <v>477591</v>
      </c>
      <c r="B1581" s="56">
        <v>472614</v>
      </c>
      <c r="C1581" s="56" t="s">
        <v>475</v>
      </c>
      <c r="D1581" s="534" t="s">
        <v>13</v>
      </c>
      <c r="E1581" s="508" t="s">
        <v>2801</v>
      </c>
      <c r="F1581" s="56">
        <v>2303</v>
      </c>
      <c r="G1581" s="396">
        <v>43573</v>
      </c>
      <c r="H1581" s="27">
        <v>43567</v>
      </c>
      <c r="I1581" s="286">
        <v>2328</v>
      </c>
    </row>
    <row r="1582" spans="1:9" x14ac:dyDescent="0.3">
      <c r="A1582" s="56">
        <v>477591</v>
      </c>
      <c r="B1582" s="56">
        <v>472614</v>
      </c>
      <c r="C1582" s="56" t="s">
        <v>475</v>
      </c>
      <c r="D1582" s="56" t="s">
        <v>13</v>
      </c>
      <c r="E1582" s="508" t="s">
        <v>2802</v>
      </c>
      <c r="F1582" s="56">
        <v>2839</v>
      </c>
      <c r="G1582" s="396">
        <v>43573</v>
      </c>
      <c r="H1582" s="27">
        <v>43567</v>
      </c>
      <c r="I1582" s="286">
        <v>2856</v>
      </c>
    </row>
    <row r="1583" spans="1:9" x14ac:dyDescent="0.3">
      <c r="A1583" s="56">
        <v>432735</v>
      </c>
      <c r="B1583" s="56">
        <v>472621</v>
      </c>
      <c r="C1583" s="56" t="s">
        <v>475</v>
      </c>
      <c r="D1583" s="56" t="s">
        <v>13</v>
      </c>
      <c r="E1583" s="508" t="s">
        <v>2812</v>
      </c>
      <c r="F1583" s="56">
        <v>962</v>
      </c>
      <c r="G1583" s="401">
        <v>43573</v>
      </c>
      <c r="H1583" s="27">
        <v>43567</v>
      </c>
      <c r="I1583" s="286">
        <v>990</v>
      </c>
    </row>
    <row r="1584" spans="1:9" x14ac:dyDescent="0.3">
      <c r="A1584" s="56">
        <v>432735</v>
      </c>
      <c r="B1584" s="56">
        <v>472621</v>
      </c>
      <c r="C1584" s="56" t="s">
        <v>475</v>
      </c>
      <c r="D1584" s="56" t="s">
        <v>13</v>
      </c>
      <c r="E1584" s="508" t="s">
        <v>2815</v>
      </c>
      <c r="F1584" s="56">
        <v>429</v>
      </c>
      <c r="G1584" s="401">
        <v>43573</v>
      </c>
      <c r="H1584" s="27">
        <v>43567</v>
      </c>
      <c r="I1584" s="286">
        <v>442</v>
      </c>
    </row>
    <row r="1585" spans="1:9" x14ac:dyDescent="0.3">
      <c r="A1585" s="506">
        <v>454496</v>
      </c>
      <c r="B1585" s="56">
        <v>431076</v>
      </c>
      <c r="C1585" s="56" t="s">
        <v>503</v>
      </c>
      <c r="D1585" s="56" t="s">
        <v>13</v>
      </c>
      <c r="E1585" s="508" t="s">
        <v>2298</v>
      </c>
      <c r="F1585" s="56">
        <v>229</v>
      </c>
      <c r="G1585" s="401">
        <v>43569</v>
      </c>
      <c r="H1585" s="401">
        <v>43568</v>
      </c>
      <c r="I1585" s="515">
        <v>238</v>
      </c>
    </row>
    <row r="1586" spans="1:9" x14ac:dyDescent="0.3">
      <c r="A1586" s="506">
        <v>477543</v>
      </c>
      <c r="B1586" s="56">
        <v>472583</v>
      </c>
      <c r="C1586" s="56" t="s">
        <v>475</v>
      </c>
      <c r="D1586" s="56" t="s">
        <v>13</v>
      </c>
      <c r="E1586" s="470" t="s">
        <v>2311</v>
      </c>
      <c r="F1586" s="56">
        <v>2613</v>
      </c>
      <c r="G1586" s="401">
        <v>43524</v>
      </c>
      <c r="H1586" s="401">
        <v>43570</v>
      </c>
      <c r="I1586" s="515">
        <v>2483</v>
      </c>
    </row>
    <row r="1587" spans="1:9" x14ac:dyDescent="0.3">
      <c r="A1587" s="506">
        <v>477543</v>
      </c>
      <c r="B1587" s="56">
        <v>472583</v>
      </c>
      <c r="C1587" s="56" t="s">
        <v>475</v>
      </c>
      <c r="D1587" s="56" t="s">
        <v>481</v>
      </c>
      <c r="E1587" s="470" t="s">
        <v>2315</v>
      </c>
      <c r="F1587" s="56">
        <v>388</v>
      </c>
      <c r="G1587" s="401">
        <v>43524</v>
      </c>
      <c r="H1587" s="401">
        <v>43570</v>
      </c>
      <c r="I1587" s="515">
        <v>371</v>
      </c>
    </row>
    <row r="1588" spans="1:9" x14ac:dyDescent="0.3">
      <c r="A1588" s="506">
        <v>477543</v>
      </c>
      <c r="B1588" s="56">
        <v>472583</v>
      </c>
      <c r="C1588" s="56" t="s">
        <v>475</v>
      </c>
      <c r="D1588" s="56" t="s">
        <v>13</v>
      </c>
      <c r="E1588" s="508" t="s">
        <v>2317</v>
      </c>
      <c r="F1588" s="56">
        <v>1729</v>
      </c>
      <c r="G1588" s="401">
        <v>43534</v>
      </c>
      <c r="H1588" s="401">
        <v>43570</v>
      </c>
      <c r="I1588" s="515">
        <v>1659</v>
      </c>
    </row>
    <row r="1589" spans="1:9" x14ac:dyDescent="0.3">
      <c r="A1589" s="1092">
        <v>477543</v>
      </c>
      <c r="B1589" s="24">
        <v>472583</v>
      </c>
      <c r="C1589" s="24" t="s">
        <v>475</v>
      </c>
      <c r="D1589" s="24" t="s">
        <v>13</v>
      </c>
      <c r="E1589" s="513" t="s">
        <v>2318</v>
      </c>
      <c r="F1589" s="24">
        <v>1125</v>
      </c>
      <c r="G1589" s="27">
        <v>43534</v>
      </c>
      <c r="H1589" s="27">
        <v>43570</v>
      </c>
      <c r="I1589" s="286">
        <v>1079</v>
      </c>
    </row>
    <row r="1590" spans="1:9" x14ac:dyDescent="0.3">
      <c r="A1590" s="1092">
        <v>477543</v>
      </c>
      <c r="B1590" s="24">
        <v>472583</v>
      </c>
      <c r="C1590" s="24" t="s">
        <v>475</v>
      </c>
      <c r="D1590" s="24" t="s">
        <v>481</v>
      </c>
      <c r="E1590" s="361" t="s">
        <v>2319</v>
      </c>
      <c r="F1590" s="24">
        <v>502</v>
      </c>
      <c r="G1590" s="27">
        <v>43524</v>
      </c>
      <c r="H1590" s="27">
        <v>43570</v>
      </c>
      <c r="I1590" s="286">
        <v>477</v>
      </c>
    </row>
    <row r="1591" spans="1:9" x14ac:dyDescent="0.3">
      <c r="A1591" s="24">
        <v>477544</v>
      </c>
      <c r="B1591" s="24">
        <v>472580</v>
      </c>
      <c r="C1591" s="24" t="s">
        <v>475</v>
      </c>
      <c r="D1591" s="24" t="s">
        <v>19</v>
      </c>
      <c r="E1591" s="513">
        <v>1500044</v>
      </c>
      <c r="F1591" s="293">
        <v>385</v>
      </c>
      <c r="G1591" s="27">
        <v>43578</v>
      </c>
      <c r="H1591" s="27">
        <v>43570</v>
      </c>
      <c r="I1591" s="286">
        <v>385</v>
      </c>
    </row>
    <row r="1592" spans="1:9" x14ac:dyDescent="0.3">
      <c r="A1592" s="24">
        <v>477544</v>
      </c>
      <c r="B1592" s="24">
        <v>472580</v>
      </c>
      <c r="C1592" s="24" t="s">
        <v>475</v>
      </c>
      <c r="D1592" s="24" t="s">
        <v>306</v>
      </c>
      <c r="E1592" s="513">
        <v>1500063</v>
      </c>
      <c r="F1592" s="293">
        <v>54</v>
      </c>
      <c r="G1592" s="27">
        <v>43577</v>
      </c>
      <c r="H1592" s="27">
        <v>43570</v>
      </c>
      <c r="I1592" s="286">
        <v>54</v>
      </c>
    </row>
    <row r="1593" spans="1:9" x14ac:dyDescent="0.3">
      <c r="A1593" s="24">
        <v>477544</v>
      </c>
      <c r="B1593" s="24">
        <v>470993</v>
      </c>
      <c r="C1593" s="24" t="s">
        <v>503</v>
      </c>
      <c r="D1593" s="24" t="s">
        <v>19</v>
      </c>
      <c r="E1593" s="25" t="s">
        <v>2393</v>
      </c>
      <c r="F1593" s="24">
        <v>35</v>
      </c>
      <c r="G1593" s="27">
        <v>43578</v>
      </c>
      <c r="H1593" s="27">
        <v>43570</v>
      </c>
      <c r="I1593" s="286">
        <v>35</v>
      </c>
    </row>
    <row r="1594" spans="1:9" x14ac:dyDescent="0.3">
      <c r="A1594" s="24">
        <v>477598</v>
      </c>
      <c r="B1594" s="24">
        <v>472589</v>
      </c>
      <c r="C1594" s="24" t="s">
        <v>475</v>
      </c>
      <c r="D1594" s="24" t="s">
        <v>306</v>
      </c>
      <c r="E1594" s="524">
        <v>1500034</v>
      </c>
      <c r="F1594" s="24">
        <v>16</v>
      </c>
      <c r="G1594" s="27">
        <v>43577</v>
      </c>
      <c r="H1594" s="27">
        <v>43570</v>
      </c>
      <c r="I1594" s="286">
        <v>16</v>
      </c>
    </row>
    <row r="1595" spans="1:9" x14ac:dyDescent="0.3">
      <c r="A1595" s="24">
        <v>454496</v>
      </c>
      <c r="B1595" s="24">
        <v>472587</v>
      </c>
      <c r="C1595" s="24" t="s">
        <v>475</v>
      </c>
      <c r="D1595" s="24" t="s">
        <v>19</v>
      </c>
      <c r="E1595" s="513">
        <v>1500020</v>
      </c>
      <c r="F1595" s="24">
        <v>246</v>
      </c>
      <c r="G1595" s="27">
        <v>43578</v>
      </c>
      <c r="H1595" s="27">
        <v>43570</v>
      </c>
      <c r="I1595" s="286">
        <v>246</v>
      </c>
    </row>
    <row r="1596" spans="1:9" x14ac:dyDescent="0.3">
      <c r="A1596" s="24">
        <v>454496</v>
      </c>
      <c r="B1596" s="24">
        <v>472587</v>
      </c>
      <c r="C1596" s="24" t="s">
        <v>475</v>
      </c>
      <c r="D1596" s="24" t="s">
        <v>306</v>
      </c>
      <c r="E1596" s="513">
        <v>1500055</v>
      </c>
      <c r="F1596" s="24">
        <v>246</v>
      </c>
      <c r="G1596" s="27">
        <v>43577</v>
      </c>
      <c r="H1596" s="27">
        <v>43570</v>
      </c>
      <c r="I1596" s="286">
        <v>246</v>
      </c>
    </row>
    <row r="1597" spans="1:9" x14ac:dyDescent="0.3">
      <c r="A1597" s="24">
        <v>454496</v>
      </c>
      <c r="B1597" s="24">
        <v>472587</v>
      </c>
      <c r="C1597" s="24" t="s">
        <v>475</v>
      </c>
      <c r="D1597" s="24" t="s">
        <v>13</v>
      </c>
      <c r="E1597" s="513" t="s">
        <v>2615</v>
      </c>
      <c r="F1597" s="24">
        <v>2253</v>
      </c>
      <c r="G1597" s="27">
        <v>43576</v>
      </c>
      <c r="H1597" s="27">
        <v>43570</v>
      </c>
      <c r="I1597" s="286">
        <v>2350</v>
      </c>
    </row>
    <row r="1598" spans="1:9" x14ac:dyDescent="0.3">
      <c r="A1598" s="24">
        <v>454496</v>
      </c>
      <c r="B1598" s="24">
        <v>472587</v>
      </c>
      <c r="C1598" s="24" t="s">
        <v>475</v>
      </c>
      <c r="D1598" s="24" t="s">
        <v>13</v>
      </c>
      <c r="E1598" s="513" t="s">
        <v>2616</v>
      </c>
      <c r="F1598" s="24">
        <v>1671</v>
      </c>
      <c r="G1598" s="27">
        <v>43576</v>
      </c>
      <c r="H1598" s="27">
        <v>43570</v>
      </c>
      <c r="I1598" s="286">
        <v>1743</v>
      </c>
    </row>
    <row r="1599" spans="1:9" x14ac:dyDescent="0.3">
      <c r="A1599" s="24">
        <v>477547</v>
      </c>
      <c r="B1599" s="24">
        <v>472590</v>
      </c>
      <c r="C1599" s="24" t="s">
        <v>475</v>
      </c>
      <c r="D1599" s="24" t="s">
        <v>306</v>
      </c>
      <c r="E1599" s="513">
        <v>1496091</v>
      </c>
      <c r="F1599" s="24">
        <v>38</v>
      </c>
      <c r="G1599" s="27">
        <v>43577</v>
      </c>
      <c r="H1599" s="27">
        <v>43570</v>
      </c>
      <c r="I1599" s="286">
        <v>38</v>
      </c>
    </row>
    <row r="1600" spans="1:9" x14ac:dyDescent="0.3">
      <c r="A1600" s="24">
        <v>477547</v>
      </c>
      <c r="B1600" s="24">
        <v>472590</v>
      </c>
      <c r="C1600" s="24" t="s">
        <v>475</v>
      </c>
      <c r="D1600" s="24" t="s">
        <v>481</v>
      </c>
      <c r="E1600" s="25" t="s">
        <v>2702</v>
      </c>
      <c r="F1600" s="24">
        <v>1039</v>
      </c>
      <c r="G1600" s="27">
        <v>43580</v>
      </c>
      <c r="H1600" s="27">
        <v>43570</v>
      </c>
      <c r="I1600" s="286">
        <v>1053</v>
      </c>
    </row>
    <row r="1601" spans="1:9" x14ac:dyDescent="0.3">
      <c r="A1601" s="24">
        <v>477551</v>
      </c>
      <c r="B1601" s="24">
        <v>472592</v>
      </c>
      <c r="C1601" s="24" t="s">
        <v>475</v>
      </c>
      <c r="D1601" s="24" t="s">
        <v>306</v>
      </c>
      <c r="E1601" s="513">
        <v>1500068</v>
      </c>
      <c r="F1601" s="24">
        <v>44</v>
      </c>
      <c r="G1601" s="27">
        <v>43577</v>
      </c>
      <c r="H1601" s="27">
        <v>43570</v>
      </c>
      <c r="I1601" s="286">
        <v>44</v>
      </c>
    </row>
    <row r="1602" spans="1:9" x14ac:dyDescent="0.3">
      <c r="A1602" s="24">
        <v>477551</v>
      </c>
      <c r="B1602" s="24">
        <v>472592</v>
      </c>
      <c r="C1602" s="24" t="s">
        <v>475</v>
      </c>
      <c r="D1602" s="24" t="s">
        <v>13</v>
      </c>
      <c r="E1602" s="513" t="s">
        <v>2741</v>
      </c>
      <c r="F1602" s="24">
        <v>166</v>
      </c>
      <c r="G1602" s="27">
        <v>43576</v>
      </c>
      <c r="H1602" s="27">
        <v>43570</v>
      </c>
      <c r="I1602" s="286">
        <v>166</v>
      </c>
    </row>
    <row r="1603" spans="1:9" x14ac:dyDescent="0.3">
      <c r="A1603" s="24">
        <v>477551</v>
      </c>
      <c r="B1603" s="24">
        <v>472592</v>
      </c>
      <c r="C1603" s="24" t="s">
        <v>475</v>
      </c>
      <c r="D1603" s="24" t="s">
        <v>13</v>
      </c>
      <c r="E1603" s="513" t="s">
        <v>2742</v>
      </c>
      <c r="F1603" s="24">
        <v>129</v>
      </c>
      <c r="G1603" s="27">
        <v>43576</v>
      </c>
      <c r="H1603" s="27">
        <v>43570</v>
      </c>
      <c r="I1603" s="286">
        <v>129</v>
      </c>
    </row>
    <row r="1604" spans="1:9" x14ac:dyDescent="0.3">
      <c r="A1604" s="24">
        <v>477551</v>
      </c>
      <c r="B1604" s="24">
        <v>472592</v>
      </c>
      <c r="C1604" s="24" t="s">
        <v>475</v>
      </c>
      <c r="D1604" s="24" t="s">
        <v>19</v>
      </c>
      <c r="E1604" s="25" t="s">
        <v>2746</v>
      </c>
      <c r="F1604" s="24">
        <v>60</v>
      </c>
      <c r="G1604" s="27">
        <v>43578</v>
      </c>
      <c r="H1604" s="27">
        <v>43570</v>
      </c>
      <c r="I1604" s="286">
        <v>60</v>
      </c>
    </row>
    <row r="1605" spans="1:9" x14ac:dyDescent="0.3">
      <c r="A1605" s="24">
        <v>477575</v>
      </c>
      <c r="B1605" s="24">
        <v>470992</v>
      </c>
      <c r="C1605" s="24" t="s">
        <v>503</v>
      </c>
      <c r="D1605" s="24" t="s">
        <v>13</v>
      </c>
      <c r="E1605" s="513" t="s">
        <v>2755</v>
      </c>
      <c r="F1605" s="24">
        <v>23</v>
      </c>
      <c r="G1605" s="27">
        <v>43576</v>
      </c>
      <c r="H1605" s="27">
        <v>43570</v>
      </c>
      <c r="I1605" s="286">
        <v>24</v>
      </c>
    </row>
    <row r="1606" spans="1:9" x14ac:dyDescent="0.3">
      <c r="A1606" s="24">
        <v>477575</v>
      </c>
      <c r="B1606" s="24">
        <v>470992</v>
      </c>
      <c r="C1606" s="24" t="s">
        <v>503</v>
      </c>
      <c r="D1606" s="24" t="s">
        <v>13</v>
      </c>
      <c r="E1606" s="513" t="s">
        <v>2756</v>
      </c>
      <c r="F1606" s="24">
        <v>31</v>
      </c>
      <c r="G1606" s="27">
        <v>43576</v>
      </c>
      <c r="H1606" s="27">
        <v>43570</v>
      </c>
      <c r="I1606" s="286">
        <v>32</v>
      </c>
    </row>
    <row r="1607" spans="1:9" x14ac:dyDescent="0.3">
      <c r="A1607" s="24">
        <v>477575</v>
      </c>
      <c r="B1607" s="24">
        <v>472602</v>
      </c>
      <c r="C1607" s="24" t="s">
        <v>475</v>
      </c>
      <c r="D1607" s="24" t="s">
        <v>19</v>
      </c>
      <c r="E1607" s="513">
        <v>1496055</v>
      </c>
      <c r="F1607" s="24">
        <v>20</v>
      </c>
      <c r="G1607" s="27">
        <v>43578</v>
      </c>
      <c r="H1607" s="27">
        <v>43570</v>
      </c>
      <c r="I1607" s="286">
        <v>20</v>
      </c>
    </row>
    <row r="1608" spans="1:9" x14ac:dyDescent="0.3">
      <c r="A1608" s="24">
        <v>477575</v>
      </c>
      <c r="B1608" s="24">
        <v>472602</v>
      </c>
      <c r="C1608" s="24" t="s">
        <v>475</v>
      </c>
      <c r="D1608" s="24" t="s">
        <v>306</v>
      </c>
      <c r="E1608" s="513">
        <v>1496388</v>
      </c>
      <c r="F1608" s="24">
        <v>8</v>
      </c>
      <c r="G1608" s="27">
        <v>43577</v>
      </c>
      <c r="H1608" s="27">
        <v>43570</v>
      </c>
      <c r="I1608" s="286">
        <v>8</v>
      </c>
    </row>
    <row r="1609" spans="1:9" x14ac:dyDescent="0.3">
      <c r="A1609" s="24">
        <v>477575</v>
      </c>
      <c r="B1609" s="24">
        <v>472602</v>
      </c>
      <c r="C1609" s="24" t="s">
        <v>475</v>
      </c>
      <c r="D1609" s="24" t="s">
        <v>13</v>
      </c>
      <c r="E1609" s="25" t="s">
        <v>2773</v>
      </c>
      <c r="F1609" s="24">
        <v>31</v>
      </c>
      <c r="G1609" s="27">
        <v>43576</v>
      </c>
      <c r="H1609" s="27">
        <v>43570</v>
      </c>
      <c r="I1609" s="286">
        <v>32</v>
      </c>
    </row>
    <row r="1610" spans="1:9" x14ac:dyDescent="0.3">
      <c r="A1610" s="24">
        <v>477575</v>
      </c>
      <c r="B1610" s="24">
        <v>472602</v>
      </c>
      <c r="C1610" s="24" t="s">
        <v>475</v>
      </c>
      <c r="D1610" s="24" t="s">
        <v>13</v>
      </c>
      <c r="E1610" s="25" t="s">
        <v>2774</v>
      </c>
      <c r="F1610" s="24">
        <v>26</v>
      </c>
      <c r="G1610" s="27">
        <v>43576</v>
      </c>
      <c r="H1610" s="27">
        <v>43570</v>
      </c>
      <c r="I1610" s="286">
        <v>27</v>
      </c>
    </row>
    <row r="1611" spans="1:9" x14ac:dyDescent="0.3">
      <c r="A1611" s="24">
        <v>477579</v>
      </c>
      <c r="B1611" s="24">
        <v>472593</v>
      </c>
      <c r="C1611" s="24" t="s">
        <v>475</v>
      </c>
      <c r="D1611" s="24" t="s">
        <v>19</v>
      </c>
      <c r="E1611" s="524">
        <v>1495974</v>
      </c>
      <c r="F1611" s="24">
        <v>510</v>
      </c>
      <c r="G1611" s="27">
        <v>43578</v>
      </c>
      <c r="H1611" s="27">
        <v>43570</v>
      </c>
      <c r="I1611" s="286">
        <v>510</v>
      </c>
    </row>
    <row r="1612" spans="1:9" x14ac:dyDescent="0.3">
      <c r="A1612" s="24">
        <v>477579</v>
      </c>
      <c r="B1612" s="56">
        <v>472593</v>
      </c>
      <c r="C1612" s="56" t="s">
        <v>475</v>
      </c>
      <c r="D1612" s="56" t="s">
        <v>306</v>
      </c>
      <c r="E1612" s="526">
        <v>1496430</v>
      </c>
      <c r="F1612" s="56">
        <v>116</v>
      </c>
      <c r="G1612" s="401">
        <v>43577</v>
      </c>
      <c r="H1612" s="27">
        <v>43570</v>
      </c>
      <c r="I1612" s="286">
        <v>116</v>
      </c>
    </row>
    <row r="1613" spans="1:9" x14ac:dyDescent="0.3">
      <c r="A1613" s="56">
        <v>477591</v>
      </c>
      <c r="B1613" s="56">
        <v>472614</v>
      </c>
      <c r="C1613" s="56" t="s">
        <v>475</v>
      </c>
      <c r="D1613" s="56" t="s">
        <v>19</v>
      </c>
      <c r="E1613" s="508">
        <v>1500028</v>
      </c>
      <c r="F1613" s="56">
        <v>330</v>
      </c>
      <c r="G1613" s="401">
        <v>43578</v>
      </c>
      <c r="H1613" s="27">
        <v>43570</v>
      </c>
      <c r="I1613" s="286">
        <v>330</v>
      </c>
    </row>
    <row r="1614" spans="1:9" x14ac:dyDescent="0.3">
      <c r="A1614" s="56">
        <v>477591</v>
      </c>
      <c r="B1614" s="56">
        <v>472614</v>
      </c>
      <c r="C1614" s="56" t="s">
        <v>475</v>
      </c>
      <c r="D1614" s="56" t="s">
        <v>306</v>
      </c>
      <c r="E1614" s="508">
        <v>1500030</v>
      </c>
      <c r="F1614" s="56">
        <v>96</v>
      </c>
      <c r="G1614" s="401">
        <v>43577</v>
      </c>
      <c r="H1614" s="27">
        <v>43570</v>
      </c>
      <c r="I1614" s="286">
        <v>96</v>
      </c>
    </row>
    <row r="1615" spans="1:9" x14ac:dyDescent="0.3">
      <c r="A1615" s="56">
        <v>432735</v>
      </c>
      <c r="B1615" s="56">
        <v>472621</v>
      </c>
      <c r="C1615" s="56" t="s">
        <v>475</v>
      </c>
      <c r="D1615" s="56" t="s">
        <v>19</v>
      </c>
      <c r="E1615" s="508">
        <v>1500654</v>
      </c>
      <c r="F1615" s="56">
        <v>16</v>
      </c>
      <c r="G1615" s="401">
        <v>43578</v>
      </c>
      <c r="H1615" s="27">
        <v>43570</v>
      </c>
      <c r="I1615" s="286">
        <v>16</v>
      </c>
    </row>
    <row r="1616" spans="1:9" x14ac:dyDescent="0.3">
      <c r="A1616" s="56">
        <v>432735</v>
      </c>
      <c r="B1616" s="56">
        <v>472621</v>
      </c>
      <c r="C1616" s="56" t="s">
        <v>475</v>
      </c>
      <c r="D1616" s="56" t="s">
        <v>306</v>
      </c>
      <c r="E1616" s="508">
        <v>1500680</v>
      </c>
      <c r="F1616" s="56">
        <v>55</v>
      </c>
      <c r="G1616" s="401">
        <v>43577</v>
      </c>
      <c r="H1616" s="27">
        <v>43570</v>
      </c>
      <c r="I1616" s="286">
        <v>55</v>
      </c>
    </row>
    <row r="1617" spans="1:9" x14ac:dyDescent="0.3">
      <c r="A1617" s="56">
        <v>477559</v>
      </c>
      <c r="B1617" s="56">
        <v>472606</v>
      </c>
      <c r="C1617" s="56" t="s">
        <v>475</v>
      </c>
      <c r="D1617" s="56" t="s">
        <v>11</v>
      </c>
      <c r="E1617" s="507" t="s">
        <v>2403</v>
      </c>
      <c r="F1617" s="56">
        <v>799</v>
      </c>
      <c r="G1617" s="401">
        <v>43549</v>
      </c>
      <c r="H1617" s="27">
        <v>43571</v>
      </c>
      <c r="I1617" s="286">
        <v>739</v>
      </c>
    </row>
    <row r="1618" spans="1:9" x14ac:dyDescent="0.3">
      <c r="A1618" s="56">
        <v>477551</v>
      </c>
      <c r="B1618" s="56">
        <v>472592</v>
      </c>
      <c r="C1618" s="56" t="s">
        <v>475</v>
      </c>
      <c r="D1618" s="56" t="s">
        <v>481</v>
      </c>
      <c r="E1618" s="508" t="s">
        <v>2730</v>
      </c>
      <c r="F1618" s="56">
        <v>270</v>
      </c>
      <c r="G1618" s="401">
        <v>43580</v>
      </c>
      <c r="H1618" s="27">
        <v>43571</v>
      </c>
      <c r="I1618" s="286">
        <v>270</v>
      </c>
    </row>
    <row r="1619" spans="1:9" x14ac:dyDescent="0.3">
      <c r="A1619" s="506">
        <v>477543</v>
      </c>
      <c r="B1619" s="56">
        <v>472583</v>
      </c>
      <c r="C1619" s="56" t="s">
        <v>475</v>
      </c>
      <c r="D1619" s="56" t="s">
        <v>19</v>
      </c>
      <c r="E1619" s="382" t="s">
        <v>2320</v>
      </c>
      <c r="F1619" s="375">
        <v>459</v>
      </c>
      <c r="G1619" s="401">
        <v>43538</v>
      </c>
      <c r="H1619" s="27">
        <v>43573</v>
      </c>
      <c r="I1619" s="286">
        <v>459</v>
      </c>
    </row>
    <row r="1620" spans="1:9" x14ac:dyDescent="0.3">
      <c r="A1620" s="506">
        <v>477543</v>
      </c>
      <c r="B1620" s="56">
        <v>472583</v>
      </c>
      <c r="C1620" s="56" t="s">
        <v>475</v>
      </c>
      <c r="D1620" s="56" t="s">
        <v>306</v>
      </c>
      <c r="E1620" s="382" t="s">
        <v>2321</v>
      </c>
      <c r="F1620" s="375">
        <v>580</v>
      </c>
      <c r="G1620" s="401">
        <v>43538</v>
      </c>
      <c r="H1620" s="27">
        <v>43573</v>
      </c>
      <c r="I1620" s="286">
        <v>580</v>
      </c>
    </row>
    <row r="1621" spans="1:9" x14ac:dyDescent="0.3">
      <c r="A1621" s="56">
        <v>477544</v>
      </c>
      <c r="B1621" s="56">
        <v>472580</v>
      </c>
      <c r="C1621" s="56" t="s">
        <v>475</v>
      </c>
      <c r="D1621" s="56" t="s">
        <v>481</v>
      </c>
      <c r="E1621" s="508" t="s">
        <v>2335</v>
      </c>
      <c r="F1621" s="423">
        <v>707</v>
      </c>
      <c r="G1621" s="401">
        <v>43580</v>
      </c>
      <c r="H1621" s="27">
        <v>43573</v>
      </c>
      <c r="I1621" s="286">
        <v>716</v>
      </c>
    </row>
    <row r="1622" spans="1:9" x14ac:dyDescent="0.3">
      <c r="A1622" s="56">
        <v>477544</v>
      </c>
      <c r="B1622" s="56">
        <v>472580</v>
      </c>
      <c r="C1622" s="56" t="s">
        <v>475</v>
      </c>
      <c r="D1622" s="56" t="s">
        <v>481</v>
      </c>
      <c r="E1622" s="508" t="s">
        <v>2337</v>
      </c>
      <c r="F1622" s="423">
        <v>743</v>
      </c>
      <c r="G1622" s="401">
        <v>43580</v>
      </c>
      <c r="H1622" s="27">
        <v>43573</v>
      </c>
      <c r="I1622" s="286">
        <v>756</v>
      </c>
    </row>
    <row r="1623" spans="1:9" x14ac:dyDescent="0.3">
      <c r="A1623" s="56">
        <v>477544</v>
      </c>
      <c r="B1623" s="56">
        <v>472580</v>
      </c>
      <c r="C1623" s="56" t="s">
        <v>475</v>
      </c>
      <c r="D1623" s="56" t="s">
        <v>481</v>
      </c>
      <c r="E1623" s="514" t="s">
        <v>2361</v>
      </c>
      <c r="F1623" s="375">
        <v>288</v>
      </c>
      <c r="G1623" s="401">
        <v>43580</v>
      </c>
      <c r="H1623" s="27">
        <v>43573</v>
      </c>
      <c r="I1623" s="286">
        <v>294</v>
      </c>
    </row>
    <row r="1624" spans="1:9" x14ac:dyDescent="0.3">
      <c r="A1624" s="56">
        <v>477544</v>
      </c>
      <c r="B1624" s="56">
        <v>470993</v>
      </c>
      <c r="C1624" s="56" t="s">
        <v>503</v>
      </c>
      <c r="D1624" s="56" t="s">
        <v>481</v>
      </c>
      <c r="E1624" s="508" t="s">
        <v>2376</v>
      </c>
      <c r="F1624" s="56">
        <v>125</v>
      </c>
      <c r="G1624" s="401">
        <v>43580</v>
      </c>
      <c r="H1624" s="27">
        <v>43573</v>
      </c>
      <c r="I1624" s="286">
        <v>128</v>
      </c>
    </row>
    <row r="1625" spans="1:9" x14ac:dyDescent="0.3">
      <c r="A1625" s="56">
        <v>477544</v>
      </c>
      <c r="B1625" s="56">
        <v>470993</v>
      </c>
      <c r="C1625" s="56" t="s">
        <v>503</v>
      </c>
      <c r="D1625" s="56" t="s">
        <v>481</v>
      </c>
      <c r="E1625" s="508" t="s">
        <v>2378</v>
      </c>
      <c r="F1625" s="56">
        <v>265</v>
      </c>
      <c r="G1625" s="401">
        <v>43580</v>
      </c>
      <c r="H1625" s="27">
        <v>43573</v>
      </c>
      <c r="I1625" s="286">
        <v>265</v>
      </c>
    </row>
    <row r="1626" spans="1:9" x14ac:dyDescent="0.3">
      <c r="A1626" s="56">
        <v>477544</v>
      </c>
      <c r="B1626" s="56">
        <v>472182</v>
      </c>
      <c r="C1626" s="56" t="s">
        <v>503</v>
      </c>
      <c r="D1626" s="56" t="s">
        <v>481</v>
      </c>
      <c r="E1626" s="508" t="s">
        <v>2401</v>
      </c>
      <c r="F1626" s="56">
        <v>30</v>
      </c>
      <c r="G1626" s="401">
        <v>43580</v>
      </c>
      <c r="H1626" s="27">
        <v>43573</v>
      </c>
      <c r="I1626" s="286">
        <v>30</v>
      </c>
    </row>
    <row r="1627" spans="1:9" x14ac:dyDescent="0.3">
      <c r="A1627" s="56">
        <v>477598</v>
      </c>
      <c r="B1627" s="56">
        <v>471002</v>
      </c>
      <c r="C1627" s="56" t="s">
        <v>503</v>
      </c>
      <c r="D1627" s="56" t="s">
        <v>481</v>
      </c>
      <c r="E1627" s="508" t="s">
        <v>2473</v>
      </c>
      <c r="F1627" s="56">
        <v>136</v>
      </c>
      <c r="G1627" s="401">
        <v>43580</v>
      </c>
      <c r="H1627" s="27">
        <v>43573</v>
      </c>
      <c r="I1627" s="286">
        <v>133</v>
      </c>
    </row>
    <row r="1628" spans="1:9" x14ac:dyDescent="0.3">
      <c r="A1628" s="56">
        <v>477598</v>
      </c>
      <c r="B1628" s="56">
        <v>471002</v>
      </c>
      <c r="C1628" s="56" t="s">
        <v>503</v>
      </c>
      <c r="D1628" s="56" t="s">
        <v>481</v>
      </c>
      <c r="E1628" s="508" t="s">
        <v>2477</v>
      </c>
      <c r="F1628" s="56">
        <v>30</v>
      </c>
      <c r="G1628" s="401">
        <v>43580</v>
      </c>
      <c r="H1628" s="27">
        <v>43573</v>
      </c>
      <c r="I1628" s="286">
        <v>30</v>
      </c>
    </row>
    <row r="1629" spans="1:9" x14ac:dyDescent="0.3">
      <c r="A1629" s="56">
        <v>477598</v>
      </c>
      <c r="B1629" s="56">
        <v>472589</v>
      </c>
      <c r="C1629" s="56" t="s">
        <v>475</v>
      </c>
      <c r="D1629" s="56" t="s">
        <v>481</v>
      </c>
      <c r="E1629" s="526" t="s">
        <v>2498</v>
      </c>
      <c r="F1629" s="56">
        <v>550</v>
      </c>
      <c r="G1629" s="401">
        <v>43580</v>
      </c>
      <c r="H1629" s="27">
        <v>43573</v>
      </c>
      <c r="I1629" s="286">
        <v>550</v>
      </c>
    </row>
    <row r="1630" spans="1:9" x14ac:dyDescent="0.3">
      <c r="A1630" s="56">
        <v>477598</v>
      </c>
      <c r="B1630" s="56">
        <v>472589</v>
      </c>
      <c r="C1630" s="56" t="s">
        <v>475</v>
      </c>
      <c r="D1630" s="56" t="s">
        <v>481</v>
      </c>
      <c r="E1630" s="526" t="s">
        <v>2502</v>
      </c>
      <c r="F1630" s="56">
        <v>139</v>
      </c>
      <c r="G1630" s="401">
        <v>43580</v>
      </c>
      <c r="H1630" s="27">
        <v>43573</v>
      </c>
      <c r="I1630" s="286">
        <v>139</v>
      </c>
    </row>
    <row r="1631" spans="1:9" x14ac:dyDescent="0.3">
      <c r="A1631" s="56">
        <v>477598</v>
      </c>
      <c r="B1631" s="56">
        <v>472589</v>
      </c>
      <c r="C1631" s="56" t="s">
        <v>475</v>
      </c>
      <c r="D1631" s="56" t="s">
        <v>481</v>
      </c>
      <c r="E1631" s="526" t="s">
        <v>2503</v>
      </c>
      <c r="F1631" s="56">
        <v>70</v>
      </c>
      <c r="G1631" s="401">
        <v>43580</v>
      </c>
      <c r="H1631" s="27">
        <v>43573</v>
      </c>
      <c r="I1631" s="286">
        <v>70</v>
      </c>
    </row>
    <row r="1632" spans="1:9" x14ac:dyDescent="0.3">
      <c r="A1632" s="56">
        <v>477598</v>
      </c>
      <c r="B1632" s="56">
        <v>472589</v>
      </c>
      <c r="C1632" s="56" t="s">
        <v>475</v>
      </c>
      <c r="D1632" s="56" t="s">
        <v>481</v>
      </c>
      <c r="E1632" s="526" t="s">
        <v>2513</v>
      </c>
      <c r="F1632" s="56">
        <v>246</v>
      </c>
      <c r="G1632" s="401">
        <v>43580</v>
      </c>
      <c r="H1632" s="27">
        <v>43573</v>
      </c>
      <c r="I1632" s="286">
        <v>246</v>
      </c>
    </row>
    <row r="1633" spans="1:9" x14ac:dyDescent="0.3">
      <c r="A1633" s="56">
        <v>354192</v>
      </c>
      <c r="B1633" s="56">
        <v>470958</v>
      </c>
      <c r="C1633" s="56" t="s">
        <v>503</v>
      </c>
      <c r="D1633" s="56" t="s">
        <v>481</v>
      </c>
      <c r="E1633" s="508" t="s">
        <v>2545</v>
      </c>
      <c r="F1633" s="1070">
        <v>91</v>
      </c>
      <c r="G1633" s="401">
        <v>43580</v>
      </c>
      <c r="H1633" s="27">
        <v>43573</v>
      </c>
      <c r="I1633" s="286">
        <v>91</v>
      </c>
    </row>
    <row r="1634" spans="1:9" x14ac:dyDescent="0.3">
      <c r="A1634" s="56">
        <v>354192</v>
      </c>
      <c r="B1634" s="56">
        <v>472618</v>
      </c>
      <c r="C1634" s="56" t="s">
        <v>475</v>
      </c>
      <c r="D1634" s="56" t="s">
        <v>306</v>
      </c>
      <c r="E1634" s="508">
        <v>1500039</v>
      </c>
      <c r="F1634" s="56">
        <v>286</v>
      </c>
      <c r="G1634" s="401">
        <v>43577</v>
      </c>
      <c r="H1634" s="27">
        <v>43573</v>
      </c>
      <c r="I1634" s="286">
        <v>286</v>
      </c>
    </row>
    <row r="1635" spans="1:9" x14ac:dyDescent="0.3">
      <c r="A1635" s="56">
        <v>354192</v>
      </c>
      <c r="B1635" s="56">
        <v>472618</v>
      </c>
      <c r="C1635" s="56" t="s">
        <v>475</v>
      </c>
      <c r="D1635" s="56" t="s">
        <v>19</v>
      </c>
      <c r="E1635" s="508">
        <v>1500050</v>
      </c>
      <c r="F1635" s="56">
        <v>158</v>
      </c>
      <c r="G1635" s="401">
        <v>43578</v>
      </c>
      <c r="H1635" s="27">
        <v>43573</v>
      </c>
      <c r="I1635" s="286">
        <v>158</v>
      </c>
    </row>
    <row r="1636" spans="1:9" x14ac:dyDescent="0.3">
      <c r="A1636" s="56">
        <v>354192</v>
      </c>
      <c r="B1636" s="56">
        <v>472618</v>
      </c>
      <c r="C1636" s="56" t="s">
        <v>475</v>
      </c>
      <c r="D1636" s="56" t="s">
        <v>481</v>
      </c>
      <c r="E1636" s="508" t="s">
        <v>2556</v>
      </c>
      <c r="F1636" s="56">
        <v>123</v>
      </c>
      <c r="G1636" s="401">
        <v>43580</v>
      </c>
      <c r="H1636" s="27">
        <v>43573</v>
      </c>
      <c r="I1636" s="286">
        <v>123</v>
      </c>
    </row>
    <row r="1637" spans="1:9" x14ac:dyDescent="0.3">
      <c r="A1637" s="56">
        <v>354192</v>
      </c>
      <c r="B1637" s="56">
        <v>472618</v>
      </c>
      <c r="C1637" s="56" t="s">
        <v>475</v>
      </c>
      <c r="D1637" s="56" t="s">
        <v>481</v>
      </c>
      <c r="E1637" s="508" t="s">
        <v>2560</v>
      </c>
      <c r="F1637" s="56">
        <v>363</v>
      </c>
      <c r="G1637" s="401">
        <v>43580</v>
      </c>
      <c r="H1637" s="27">
        <v>43573</v>
      </c>
      <c r="I1637" s="286">
        <v>363</v>
      </c>
    </row>
    <row r="1638" spans="1:9" x14ac:dyDescent="0.3">
      <c r="A1638" s="56">
        <v>354192</v>
      </c>
      <c r="B1638" s="56">
        <v>472618</v>
      </c>
      <c r="C1638" s="56" t="s">
        <v>475</v>
      </c>
      <c r="D1638" s="56" t="s">
        <v>13</v>
      </c>
      <c r="E1638" s="508" t="s">
        <v>2570</v>
      </c>
      <c r="F1638" s="56">
        <v>398</v>
      </c>
      <c r="G1638" s="401">
        <v>43576</v>
      </c>
      <c r="H1638" s="27">
        <v>43573</v>
      </c>
      <c r="I1638" s="286">
        <v>418</v>
      </c>
    </row>
    <row r="1639" spans="1:9" x14ac:dyDescent="0.3">
      <c r="A1639" s="56">
        <v>354192</v>
      </c>
      <c r="B1639" s="56">
        <v>472618</v>
      </c>
      <c r="C1639" s="56" t="s">
        <v>475</v>
      </c>
      <c r="D1639" s="56" t="s">
        <v>13</v>
      </c>
      <c r="E1639" s="508" t="s">
        <v>2571</v>
      </c>
      <c r="F1639" s="56">
        <v>301</v>
      </c>
      <c r="G1639" s="401">
        <v>43576</v>
      </c>
      <c r="H1639" s="27">
        <v>43573</v>
      </c>
      <c r="I1639" s="286">
        <v>316</v>
      </c>
    </row>
    <row r="1640" spans="1:9" x14ac:dyDescent="0.3">
      <c r="A1640" s="56">
        <v>454496</v>
      </c>
      <c r="B1640" s="56">
        <v>470989</v>
      </c>
      <c r="C1640" s="56" t="s">
        <v>503</v>
      </c>
      <c r="D1640" s="56" t="s">
        <v>481</v>
      </c>
      <c r="E1640" s="508" t="s">
        <v>2590</v>
      </c>
      <c r="F1640" s="56">
        <v>60</v>
      </c>
      <c r="G1640" s="401">
        <v>43580</v>
      </c>
      <c r="H1640" s="27">
        <v>43573</v>
      </c>
      <c r="I1640" s="286">
        <v>60</v>
      </c>
    </row>
    <row r="1641" spans="1:9" x14ac:dyDescent="0.3">
      <c r="A1641" s="56">
        <v>454496</v>
      </c>
      <c r="B1641" s="56">
        <v>470989</v>
      </c>
      <c r="C1641" s="56" t="s">
        <v>503</v>
      </c>
      <c r="D1641" s="56" t="s">
        <v>481</v>
      </c>
      <c r="E1641" s="508" t="s">
        <v>2591</v>
      </c>
      <c r="F1641" s="56">
        <v>136</v>
      </c>
      <c r="G1641" s="401">
        <v>43580</v>
      </c>
      <c r="H1641" s="27">
        <v>43573</v>
      </c>
      <c r="I1641" s="286">
        <v>138</v>
      </c>
    </row>
    <row r="1642" spans="1:9" x14ac:dyDescent="0.3">
      <c r="A1642" s="56">
        <v>454496</v>
      </c>
      <c r="B1642" s="56">
        <v>472587</v>
      </c>
      <c r="C1642" s="56" t="s">
        <v>475</v>
      </c>
      <c r="D1642" s="56" t="s">
        <v>481</v>
      </c>
      <c r="E1642" s="508" t="s">
        <v>2605</v>
      </c>
      <c r="F1642" s="56">
        <v>252</v>
      </c>
      <c r="G1642" s="401">
        <v>43580</v>
      </c>
      <c r="H1642" s="27">
        <v>43573</v>
      </c>
      <c r="I1642" s="286">
        <v>253</v>
      </c>
    </row>
    <row r="1643" spans="1:9" x14ac:dyDescent="0.3">
      <c r="A1643" s="56">
        <v>454496</v>
      </c>
      <c r="B1643" s="56">
        <v>472587</v>
      </c>
      <c r="C1643" s="56" t="s">
        <v>475</v>
      </c>
      <c r="D1643" s="56" t="s">
        <v>481</v>
      </c>
      <c r="E1643" s="508" t="s">
        <v>2609</v>
      </c>
      <c r="F1643" s="56">
        <v>50</v>
      </c>
      <c r="G1643" s="401">
        <v>43580</v>
      </c>
      <c r="H1643" s="27">
        <v>43573</v>
      </c>
      <c r="I1643" s="286">
        <v>50</v>
      </c>
    </row>
    <row r="1644" spans="1:9" x14ac:dyDescent="0.3">
      <c r="A1644" s="56">
        <v>354192</v>
      </c>
      <c r="B1644" s="56">
        <v>431118</v>
      </c>
      <c r="C1644" s="56" t="s">
        <v>503</v>
      </c>
      <c r="D1644" s="56" t="s">
        <v>13</v>
      </c>
      <c r="E1644" s="508" t="s">
        <v>2678</v>
      </c>
      <c r="F1644" s="56">
        <v>100</v>
      </c>
      <c r="G1644" s="396">
        <v>43531</v>
      </c>
      <c r="H1644" s="27">
        <v>43573</v>
      </c>
      <c r="I1644" s="286">
        <v>104</v>
      </c>
    </row>
    <row r="1645" spans="1:9" x14ac:dyDescent="0.3">
      <c r="A1645" s="56">
        <v>477547</v>
      </c>
      <c r="B1645" s="56">
        <v>470999</v>
      </c>
      <c r="C1645" s="56" t="s">
        <v>503</v>
      </c>
      <c r="D1645" s="56" t="s">
        <v>481</v>
      </c>
      <c r="E1645" s="508" t="s">
        <v>2691</v>
      </c>
      <c r="F1645" s="56">
        <v>30</v>
      </c>
      <c r="G1645" s="401">
        <v>43580</v>
      </c>
      <c r="H1645" s="27">
        <v>43573</v>
      </c>
      <c r="I1645" s="286">
        <v>31</v>
      </c>
    </row>
    <row r="1646" spans="1:9" x14ac:dyDescent="0.3">
      <c r="A1646" s="56">
        <v>477547</v>
      </c>
      <c r="B1646" s="56">
        <v>470999</v>
      </c>
      <c r="C1646" s="56" t="s">
        <v>503</v>
      </c>
      <c r="D1646" s="56" t="s">
        <v>481</v>
      </c>
      <c r="E1646" s="508" t="s">
        <v>2693</v>
      </c>
      <c r="F1646" s="56">
        <v>66</v>
      </c>
      <c r="G1646" s="401">
        <v>43580</v>
      </c>
      <c r="H1646" s="27">
        <v>43573</v>
      </c>
      <c r="I1646" s="286">
        <v>68</v>
      </c>
    </row>
    <row r="1647" spans="1:9" x14ac:dyDescent="0.3">
      <c r="A1647" s="56">
        <v>477547</v>
      </c>
      <c r="B1647" s="56">
        <v>472590</v>
      </c>
      <c r="C1647" s="56" t="s">
        <v>475</v>
      </c>
      <c r="D1647" s="56" t="s">
        <v>13</v>
      </c>
      <c r="E1647" s="382" t="s">
        <v>2703</v>
      </c>
      <c r="F1647" s="56">
        <v>4232</v>
      </c>
      <c r="G1647" s="401">
        <v>43573</v>
      </c>
      <c r="H1647" s="27">
        <v>43573</v>
      </c>
      <c r="I1647" s="286">
        <v>4257</v>
      </c>
    </row>
    <row r="1648" spans="1:9" x14ac:dyDescent="0.3">
      <c r="A1648" s="56">
        <v>477547</v>
      </c>
      <c r="B1648" s="56">
        <v>472590</v>
      </c>
      <c r="C1648" s="56" t="s">
        <v>475</v>
      </c>
      <c r="D1648" s="56" t="s">
        <v>481</v>
      </c>
      <c r="E1648" s="382" t="s">
        <v>2706</v>
      </c>
      <c r="F1648" s="56">
        <v>79</v>
      </c>
      <c r="G1648" s="401">
        <v>43580</v>
      </c>
      <c r="H1648" s="27">
        <v>43573</v>
      </c>
      <c r="I1648" s="286">
        <v>80</v>
      </c>
    </row>
    <row r="1649" spans="1:9" x14ac:dyDescent="0.3">
      <c r="A1649" s="56">
        <v>477551</v>
      </c>
      <c r="B1649" s="56">
        <v>470998</v>
      </c>
      <c r="C1649" s="56" t="s">
        <v>503</v>
      </c>
      <c r="D1649" s="56" t="s">
        <v>13</v>
      </c>
      <c r="E1649" s="507" t="s">
        <v>2723</v>
      </c>
      <c r="F1649" s="56">
        <v>258</v>
      </c>
      <c r="G1649" s="401">
        <v>43538</v>
      </c>
      <c r="H1649" s="27">
        <v>43573</v>
      </c>
      <c r="I1649" s="286">
        <v>255</v>
      </c>
    </row>
    <row r="1650" spans="1:9" x14ac:dyDescent="0.3">
      <c r="A1650" s="24">
        <v>477551</v>
      </c>
      <c r="B1650" s="56">
        <v>470998</v>
      </c>
      <c r="C1650" s="56" t="s">
        <v>503</v>
      </c>
      <c r="D1650" s="56" t="s">
        <v>13</v>
      </c>
      <c r="E1650" s="507" t="s">
        <v>2725</v>
      </c>
      <c r="F1650" s="56">
        <v>338</v>
      </c>
      <c r="G1650" s="401">
        <v>43538</v>
      </c>
      <c r="H1650" s="27">
        <v>43573</v>
      </c>
      <c r="I1650" s="286">
        <v>340</v>
      </c>
    </row>
    <row r="1651" spans="1:9" x14ac:dyDescent="0.3">
      <c r="A1651" s="56">
        <v>477551</v>
      </c>
      <c r="B1651" s="56">
        <v>472592</v>
      </c>
      <c r="C1651" s="56" t="s">
        <v>475</v>
      </c>
      <c r="D1651" s="56" t="s">
        <v>481</v>
      </c>
      <c r="E1651" s="508" t="s">
        <v>2731</v>
      </c>
      <c r="F1651" s="56">
        <v>66</v>
      </c>
      <c r="G1651" s="401">
        <v>43580</v>
      </c>
      <c r="H1651" s="27">
        <v>43573</v>
      </c>
      <c r="I1651" s="286">
        <v>66</v>
      </c>
    </row>
    <row r="1652" spans="1:9" x14ac:dyDescent="0.3">
      <c r="A1652" s="56">
        <v>477551</v>
      </c>
      <c r="B1652" s="56">
        <v>472592</v>
      </c>
      <c r="C1652" s="56" t="s">
        <v>475</v>
      </c>
      <c r="D1652" s="56" t="s">
        <v>13</v>
      </c>
      <c r="E1652" s="507" t="s">
        <v>2735</v>
      </c>
      <c r="F1652" s="56">
        <v>1402</v>
      </c>
      <c r="G1652" s="401">
        <v>43538</v>
      </c>
      <c r="H1652" s="27">
        <v>43573</v>
      </c>
      <c r="I1652" s="286">
        <v>1154</v>
      </c>
    </row>
    <row r="1653" spans="1:9" x14ac:dyDescent="0.3">
      <c r="A1653" s="56">
        <v>477551</v>
      </c>
      <c r="B1653" s="56">
        <v>472592</v>
      </c>
      <c r="C1653" s="56" t="s">
        <v>475</v>
      </c>
      <c r="D1653" s="56" t="s">
        <v>13</v>
      </c>
      <c r="E1653" s="507" t="s">
        <v>2745</v>
      </c>
      <c r="F1653" s="56">
        <v>1122</v>
      </c>
      <c r="G1653" s="401">
        <v>43538</v>
      </c>
      <c r="H1653" s="27">
        <v>43573</v>
      </c>
      <c r="I1653" s="286">
        <v>1081</v>
      </c>
    </row>
    <row r="1654" spans="1:9" x14ac:dyDescent="0.3">
      <c r="A1654" s="56">
        <v>477575</v>
      </c>
      <c r="B1654" s="56">
        <v>470992</v>
      </c>
      <c r="C1654" s="56" t="s">
        <v>503</v>
      </c>
      <c r="D1654" s="56" t="s">
        <v>13</v>
      </c>
      <c r="E1654" s="508" t="s">
        <v>2748</v>
      </c>
      <c r="F1654" s="56">
        <v>20</v>
      </c>
      <c r="G1654" s="401">
        <v>43573</v>
      </c>
      <c r="H1654" s="27">
        <v>43573</v>
      </c>
      <c r="I1654" s="286">
        <v>20</v>
      </c>
    </row>
    <row r="1655" spans="1:9" x14ac:dyDescent="0.3">
      <c r="A1655" s="56">
        <v>477575</v>
      </c>
      <c r="B1655" s="56">
        <v>470992</v>
      </c>
      <c r="C1655" s="56" t="s">
        <v>503</v>
      </c>
      <c r="D1655" s="56" t="s">
        <v>481</v>
      </c>
      <c r="E1655" s="508" t="s">
        <v>2752</v>
      </c>
      <c r="F1655" s="56">
        <v>50</v>
      </c>
      <c r="G1655" s="401">
        <v>43580</v>
      </c>
      <c r="H1655" s="27">
        <v>43573</v>
      </c>
      <c r="I1655" s="286">
        <v>52</v>
      </c>
    </row>
    <row r="1656" spans="1:9" x14ac:dyDescent="0.3">
      <c r="A1656" s="56">
        <v>477575</v>
      </c>
      <c r="B1656" s="56">
        <v>470992</v>
      </c>
      <c r="C1656" s="56" t="s">
        <v>503</v>
      </c>
      <c r="D1656" s="56" t="s">
        <v>481</v>
      </c>
      <c r="E1656" s="508" t="s">
        <v>2753</v>
      </c>
      <c r="F1656" s="56">
        <v>30</v>
      </c>
      <c r="G1656" s="401">
        <v>43580</v>
      </c>
      <c r="H1656" s="27">
        <v>43573</v>
      </c>
      <c r="I1656" s="286">
        <v>31</v>
      </c>
    </row>
    <row r="1657" spans="1:9" x14ac:dyDescent="0.3">
      <c r="A1657" s="56">
        <v>477575</v>
      </c>
      <c r="B1657" s="56">
        <v>470992</v>
      </c>
      <c r="C1657" s="56" t="s">
        <v>503</v>
      </c>
      <c r="D1657" s="56" t="s">
        <v>13</v>
      </c>
      <c r="E1657" s="507" t="s">
        <v>2757</v>
      </c>
      <c r="F1657" s="56">
        <v>157</v>
      </c>
      <c r="G1657" s="401">
        <v>43538</v>
      </c>
      <c r="H1657" s="27">
        <v>43573</v>
      </c>
      <c r="I1657" s="286">
        <v>162</v>
      </c>
    </row>
    <row r="1658" spans="1:9" x14ac:dyDescent="0.3">
      <c r="A1658" s="56">
        <v>477575</v>
      </c>
      <c r="B1658" s="56">
        <v>470992</v>
      </c>
      <c r="C1658" s="56" t="s">
        <v>503</v>
      </c>
      <c r="D1658" s="56" t="s">
        <v>13</v>
      </c>
      <c r="E1658" s="507" t="s">
        <v>2759</v>
      </c>
      <c r="F1658" s="56">
        <v>36</v>
      </c>
      <c r="G1658" s="401">
        <v>43538</v>
      </c>
      <c r="H1658" s="27">
        <v>43573</v>
      </c>
      <c r="I1658" s="286">
        <v>36</v>
      </c>
    </row>
    <row r="1659" spans="1:9" x14ac:dyDescent="0.3">
      <c r="A1659" s="56">
        <v>477575</v>
      </c>
      <c r="B1659" s="56">
        <v>470992</v>
      </c>
      <c r="C1659" s="56" t="s">
        <v>503</v>
      </c>
      <c r="D1659" s="56" t="s">
        <v>13</v>
      </c>
      <c r="E1659" s="521" t="s">
        <v>2760</v>
      </c>
      <c r="F1659" s="56">
        <v>110</v>
      </c>
      <c r="G1659" s="401">
        <v>43548</v>
      </c>
      <c r="H1659" s="27">
        <v>43573</v>
      </c>
      <c r="I1659" s="286">
        <v>114</v>
      </c>
    </row>
    <row r="1660" spans="1:9" x14ac:dyDescent="0.3">
      <c r="A1660" s="56">
        <v>477575</v>
      </c>
      <c r="B1660" s="56">
        <v>470992</v>
      </c>
      <c r="C1660" s="56" t="s">
        <v>503</v>
      </c>
      <c r="D1660" s="56" t="s">
        <v>13</v>
      </c>
      <c r="E1660" s="521" t="s">
        <v>2761</v>
      </c>
      <c r="F1660" s="56">
        <v>144</v>
      </c>
      <c r="G1660" s="401">
        <v>43548</v>
      </c>
      <c r="H1660" s="27">
        <v>43573</v>
      </c>
      <c r="I1660" s="286">
        <v>150</v>
      </c>
    </row>
    <row r="1661" spans="1:9" x14ac:dyDescent="0.3">
      <c r="A1661" s="56">
        <v>477575</v>
      </c>
      <c r="B1661" s="56">
        <v>472602</v>
      </c>
      <c r="C1661" s="56" t="s">
        <v>475</v>
      </c>
      <c r="D1661" s="56" t="s">
        <v>481</v>
      </c>
      <c r="E1661" s="382" t="s">
        <v>2767</v>
      </c>
      <c r="F1661" s="56">
        <v>50</v>
      </c>
      <c r="G1661" s="401">
        <v>43580</v>
      </c>
      <c r="H1661" s="27">
        <v>43573</v>
      </c>
      <c r="I1661" s="286">
        <v>50</v>
      </c>
    </row>
    <row r="1662" spans="1:9" x14ac:dyDescent="0.3">
      <c r="A1662" s="56">
        <v>477575</v>
      </c>
      <c r="B1662" s="56">
        <v>472602</v>
      </c>
      <c r="C1662" s="56" t="s">
        <v>475</v>
      </c>
      <c r="D1662" s="56" t="s">
        <v>481</v>
      </c>
      <c r="E1662" s="382" t="s">
        <v>2768</v>
      </c>
      <c r="F1662" s="56">
        <v>50</v>
      </c>
      <c r="G1662" s="401">
        <v>43580</v>
      </c>
      <c r="H1662" s="27">
        <v>43573</v>
      </c>
      <c r="I1662" s="286">
        <v>50</v>
      </c>
    </row>
    <row r="1663" spans="1:9" x14ac:dyDescent="0.3">
      <c r="A1663" s="56">
        <v>477575</v>
      </c>
      <c r="B1663" s="24">
        <v>472602</v>
      </c>
      <c r="C1663" s="24" t="s">
        <v>475</v>
      </c>
      <c r="D1663" s="24" t="s">
        <v>13</v>
      </c>
      <c r="E1663" s="361" t="s">
        <v>2770</v>
      </c>
      <c r="F1663" s="24">
        <v>443</v>
      </c>
      <c r="G1663" s="27">
        <v>43538</v>
      </c>
      <c r="H1663" s="27">
        <v>43573</v>
      </c>
      <c r="I1663" s="286">
        <v>456</v>
      </c>
    </row>
    <row r="1664" spans="1:9" x14ac:dyDescent="0.3">
      <c r="A1664" s="56">
        <v>477575</v>
      </c>
      <c r="B1664" s="24">
        <v>472602</v>
      </c>
      <c r="C1664" s="24" t="s">
        <v>475</v>
      </c>
      <c r="D1664" s="24" t="s">
        <v>13</v>
      </c>
      <c r="E1664" s="361" t="s">
        <v>2776</v>
      </c>
      <c r="F1664" s="24">
        <v>65</v>
      </c>
      <c r="G1664" s="27">
        <v>43538</v>
      </c>
      <c r="H1664" s="27">
        <v>43573</v>
      </c>
      <c r="I1664" s="286">
        <v>67</v>
      </c>
    </row>
    <row r="1665" spans="1:9" x14ac:dyDescent="0.3">
      <c r="A1665" s="24">
        <v>477575</v>
      </c>
      <c r="B1665" s="56">
        <v>472602</v>
      </c>
      <c r="C1665" s="56" t="s">
        <v>475</v>
      </c>
      <c r="D1665" s="56" t="s">
        <v>13</v>
      </c>
      <c r="E1665" s="521" t="s">
        <v>2777</v>
      </c>
      <c r="F1665" s="56">
        <v>75</v>
      </c>
      <c r="G1665" s="401">
        <v>43548</v>
      </c>
      <c r="H1665" s="27">
        <v>43573</v>
      </c>
      <c r="I1665" s="286">
        <v>78</v>
      </c>
    </row>
    <row r="1666" spans="1:9" x14ac:dyDescent="0.3">
      <c r="A1666" s="24">
        <v>477575</v>
      </c>
      <c r="B1666" s="56">
        <v>472602</v>
      </c>
      <c r="C1666" s="56" t="s">
        <v>475</v>
      </c>
      <c r="D1666" s="56" t="s">
        <v>13</v>
      </c>
      <c r="E1666" s="521" t="s">
        <v>2778</v>
      </c>
      <c r="F1666" s="56">
        <v>66</v>
      </c>
      <c r="G1666" s="401">
        <v>43548</v>
      </c>
      <c r="H1666" s="27">
        <v>43573</v>
      </c>
      <c r="I1666" s="286">
        <v>68</v>
      </c>
    </row>
    <row r="1667" spans="1:9" x14ac:dyDescent="0.3">
      <c r="A1667" s="56" t="s">
        <v>2780</v>
      </c>
      <c r="B1667" s="56">
        <v>472593</v>
      </c>
      <c r="C1667" s="56" t="s">
        <v>475</v>
      </c>
      <c r="D1667" s="56" t="s">
        <v>13</v>
      </c>
      <c r="E1667" s="507" t="s">
        <v>2783</v>
      </c>
      <c r="F1667" s="466">
        <v>363</v>
      </c>
      <c r="G1667" s="401">
        <v>43580</v>
      </c>
      <c r="H1667" s="27">
        <v>43573</v>
      </c>
      <c r="I1667" s="286">
        <v>373</v>
      </c>
    </row>
    <row r="1668" spans="1:9" x14ac:dyDescent="0.3">
      <c r="A1668" s="56" t="s">
        <v>2780</v>
      </c>
      <c r="B1668" s="56">
        <v>472593</v>
      </c>
      <c r="C1668" s="56" t="s">
        <v>475</v>
      </c>
      <c r="D1668" s="56" t="s">
        <v>13</v>
      </c>
      <c r="E1668" s="508" t="s">
        <v>2784</v>
      </c>
      <c r="F1668" s="466">
        <v>2743</v>
      </c>
      <c r="G1668" s="401">
        <v>43580</v>
      </c>
      <c r="H1668" s="27">
        <v>43573</v>
      </c>
      <c r="I1668" s="286">
        <v>2796</v>
      </c>
    </row>
    <row r="1669" spans="1:9" x14ac:dyDescent="0.3">
      <c r="A1669" s="56" t="s">
        <v>2780</v>
      </c>
      <c r="B1669" s="56">
        <v>472593</v>
      </c>
      <c r="C1669" s="56" t="s">
        <v>475</v>
      </c>
      <c r="D1669" s="56" t="s">
        <v>13</v>
      </c>
      <c r="E1669" s="508" t="s">
        <v>2787</v>
      </c>
      <c r="F1669" s="466">
        <v>272</v>
      </c>
      <c r="G1669" s="401">
        <v>43580</v>
      </c>
      <c r="H1669" s="27">
        <v>43573</v>
      </c>
      <c r="I1669" s="286">
        <v>278</v>
      </c>
    </row>
    <row r="1670" spans="1:9" x14ac:dyDescent="0.3">
      <c r="A1670" s="56">
        <v>477579</v>
      </c>
      <c r="B1670" s="56">
        <v>472593</v>
      </c>
      <c r="C1670" s="56" t="s">
        <v>475</v>
      </c>
      <c r="D1670" s="56" t="s">
        <v>481</v>
      </c>
      <c r="E1670" s="526" t="s">
        <v>2788</v>
      </c>
      <c r="F1670" s="56">
        <v>121</v>
      </c>
      <c r="G1670" s="401">
        <v>43580</v>
      </c>
      <c r="H1670" s="27">
        <v>43573</v>
      </c>
      <c r="I1670" s="286">
        <v>126</v>
      </c>
    </row>
    <row r="1671" spans="1:9" x14ac:dyDescent="0.3">
      <c r="A1671" s="56">
        <v>477579</v>
      </c>
      <c r="B1671" s="56">
        <v>472593</v>
      </c>
      <c r="C1671" s="56" t="s">
        <v>475</v>
      </c>
      <c r="D1671" s="56" t="s">
        <v>13</v>
      </c>
      <c r="E1671" s="382" t="s">
        <v>2789</v>
      </c>
      <c r="F1671" s="56">
        <v>1471</v>
      </c>
      <c r="G1671" s="401">
        <v>43573</v>
      </c>
      <c r="H1671" s="27">
        <v>43573</v>
      </c>
      <c r="I1671" s="286">
        <v>1536</v>
      </c>
    </row>
    <row r="1672" spans="1:9" x14ac:dyDescent="0.3">
      <c r="A1672" s="56">
        <v>477579</v>
      </c>
      <c r="B1672" s="56">
        <v>472593</v>
      </c>
      <c r="C1672" s="56" t="s">
        <v>475</v>
      </c>
      <c r="D1672" s="56" t="s">
        <v>13</v>
      </c>
      <c r="E1672" s="526" t="s">
        <v>2790</v>
      </c>
      <c r="F1672" s="56">
        <v>220</v>
      </c>
      <c r="G1672" s="401">
        <v>43573</v>
      </c>
      <c r="H1672" s="27">
        <v>43573</v>
      </c>
      <c r="I1672" s="286">
        <v>229</v>
      </c>
    </row>
    <row r="1673" spans="1:9" x14ac:dyDescent="0.3">
      <c r="A1673" s="56">
        <v>477579</v>
      </c>
      <c r="B1673" s="56">
        <v>472593</v>
      </c>
      <c r="C1673" s="56" t="s">
        <v>475</v>
      </c>
      <c r="D1673" s="56" t="s">
        <v>481</v>
      </c>
      <c r="E1673" s="382" t="s">
        <v>2793</v>
      </c>
      <c r="F1673" s="56">
        <v>178</v>
      </c>
      <c r="G1673" s="401">
        <v>43580</v>
      </c>
      <c r="H1673" s="27">
        <v>43573</v>
      </c>
      <c r="I1673" s="286">
        <v>180</v>
      </c>
    </row>
    <row r="1674" spans="1:9" x14ac:dyDescent="0.3">
      <c r="A1674" s="56">
        <v>477591</v>
      </c>
      <c r="B1674" s="56">
        <v>470988</v>
      </c>
      <c r="C1674" s="56" t="s">
        <v>503</v>
      </c>
      <c r="D1674" s="56" t="s">
        <v>13</v>
      </c>
      <c r="E1674" s="508" t="s">
        <v>2794</v>
      </c>
      <c r="F1674" s="56">
        <v>286</v>
      </c>
      <c r="G1674" s="396">
        <v>43573</v>
      </c>
      <c r="H1674" s="27">
        <v>43573</v>
      </c>
      <c r="I1674" s="286">
        <v>290</v>
      </c>
    </row>
    <row r="1675" spans="1:9" x14ac:dyDescent="0.3">
      <c r="A1675" s="56">
        <v>477591</v>
      </c>
      <c r="B1675" s="56">
        <v>470988</v>
      </c>
      <c r="C1675" s="56" t="s">
        <v>503</v>
      </c>
      <c r="D1675" s="56" t="s">
        <v>481</v>
      </c>
      <c r="E1675" s="508" t="s">
        <v>2798</v>
      </c>
      <c r="F1675" s="56">
        <v>90</v>
      </c>
      <c r="G1675" s="401">
        <v>43580</v>
      </c>
      <c r="H1675" s="27">
        <v>43573</v>
      </c>
      <c r="I1675" s="286">
        <v>92</v>
      </c>
    </row>
    <row r="1676" spans="1:9" x14ac:dyDescent="0.3">
      <c r="A1676" s="56">
        <v>477591</v>
      </c>
      <c r="B1676" s="56">
        <v>470988</v>
      </c>
      <c r="C1676" s="56" t="s">
        <v>503</v>
      </c>
      <c r="D1676" s="56" t="s">
        <v>481</v>
      </c>
      <c r="E1676" s="508" t="s">
        <v>2799</v>
      </c>
      <c r="F1676" s="56">
        <v>66</v>
      </c>
      <c r="G1676" s="401">
        <v>43580</v>
      </c>
      <c r="H1676" s="27">
        <v>43573</v>
      </c>
      <c r="I1676" s="286">
        <v>66</v>
      </c>
    </row>
    <row r="1677" spans="1:9" x14ac:dyDescent="0.3">
      <c r="A1677" s="56">
        <v>477591</v>
      </c>
      <c r="B1677" s="24">
        <v>472614</v>
      </c>
      <c r="C1677" s="24" t="s">
        <v>475</v>
      </c>
      <c r="D1677" s="24" t="s">
        <v>481</v>
      </c>
      <c r="E1677" s="513" t="s">
        <v>2800</v>
      </c>
      <c r="F1677" s="24">
        <v>632</v>
      </c>
      <c r="G1677" s="27">
        <v>43580</v>
      </c>
      <c r="H1677" s="27">
        <v>43573</v>
      </c>
      <c r="I1677" s="286">
        <v>638</v>
      </c>
    </row>
    <row r="1678" spans="1:9" x14ac:dyDescent="0.3">
      <c r="A1678" s="56">
        <v>477591</v>
      </c>
      <c r="B1678" s="24">
        <v>472614</v>
      </c>
      <c r="C1678" s="24" t="s">
        <v>475</v>
      </c>
      <c r="D1678" s="24" t="s">
        <v>481</v>
      </c>
      <c r="E1678" s="513" t="s">
        <v>2805</v>
      </c>
      <c r="F1678" s="24">
        <v>256</v>
      </c>
      <c r="G1678" s="27">
        <v>43580</v>
      </c>
      <c r="H1678" s="27">
        <v>43573</v>
      </c>
      <c r="I1678" s="286">
        <v>259</v>
      </c>
    </row>
    <row r="1679" spans="1:9" x14ac:dyDescent="0.3">
      <c r="A1679" s="24">
        <v>477802</v>
      </c>
      <c r="B1679" s="56">
        <v>471106</v>
      </c>
      <c r="C1679" s="56" t="s">
        <v>503</v>
      </c>
      <c r="D1679" s="56" t="s">
        <v>13</v>
      </c>
      <c r="E1679" s="508" t="s">
        <v>2806</v>
      </c>
      <c r="F1679" s="56">
        <v>79</v>
      </c>
      <c r="G1679" s="401">
        <v>43573</v>
      </c>
      <c r="H1679" s="27">
        <v>43573</v>
      </c>
      <c r="I1679" s="286">
        <v>79</v>
      </c>
    </row>
    <row r="1680" spans="1:9" x14ac:dyDescent="0.3">
      <c r="A1680" s="24">
        <v>477802</v>
      </c>
      <c r="B1680" s="56">
        <v>471106</v>
      </c>
      <c r="C1680" s="56" t="s">
        <v>503</v>
      </c>
      <c r="D1680" s="56" t="s">
        <v>481</v>
      </c>
      <c r="E1680" s="508" t="s">
        <v>2807</v>
      </c>
      <c r="F1680" s="56">
        <v>30</v>
      </c>
      <c r="G1680" s="401">
        <v>43580</v>
      </c>
      <c r="H1680" s="27">
        <v>43573</v>
      </c>
      <c r="I1680" s="286">
        <v>30</v>
      </c>
    </row>
    <row r="1681" spans="1:9" x14ac:dyDescent="0.3">
      <c r="A1681" s="56">
        <v>477802</v>
      </c>
      <c r="B1681" s="56">
        <v>472541</v>
      </c>
      <c r="C1681" s="56" t="s">
        <v>475</v>
      </c>
      <c r="D1681" s="56" t="s">
        <v>481</v>
      </c>
      <c r="E1681" s="508" t="s">
        <v>2808</v>
      </c>
      <c r="F1681" s="56">
        <v>158</v>
      </c>
      <c r="G1681" s="401">
        <v>43580</v>
      </c>
      <c r="H1681" s="27">
        <v>43573</v>
      </c>
      <c r="I1681" s="286">
        <v>161</v>
      </c>
    </row>
    <row r="1682" spans="1:9" x14ac:dyDescent="0.3">
      <c r="A1682" s="56">
        <v>477802</v>
      </c>
      <c r="B1682" s="56">
        <v>472541</v>
      </c>
      <c r="C1682" s="56" t="s">
        <v>475</v>
      </c>
      <c r="D1682" s="56" t="s">
        <v>481</v>
      </c>
      <c r="E1682" s="508" t="s">
        <v>2809</v>
      </c>
      <c r="F1682" s="56">
        <v>255</v>
      </c>
      <c r="G1682" s="401">
        <v>43580</v>
      </c>
      <c r="H1682" s="27">
        <v>43573</v>
      </c>
      <c r="I1682" s="286">
        <v>260</v>
      </c>
    </row>
    <row r="1683" spans="1:9" x14ac:dyDescent="0.3">
      <c r="A1683" s="56">
        <v>432735</v>
      </c>
      <c r="B1683" s="56">
        <v>472621</v>
      </c>
      <c r="C1683" s="56" t="s">
        <v>475</v>
      </c>
      <c r="D1683" s="56" t="s">
        <v>481</v>
      </c>
      <c r="E1683" s="508" t="s">
        <v>2811</v>
      </c>
      <c r="F1683" s="56">
        <v>192</v>
      </c>
      <c r="G1683" s="401">
        <v>43580</v>
      </c>
      <c r="H1683" s="27">
        <v>43573</v>
      </c>
      <c r="I1683" s="286">
        <v>196</v>
      </c>
    </row>
    <row r="1684" spans="1:9" x14ac:dyDescent="0.3">
      <c r="A1684" s="56">
        <v>432735</v>
      </c>
      <c r="B1684" s="56">
        <v>472621</v>
      </c>
      <c r="C1684" s="56" t="s">
        <v>475</v>
      </c>
      <c r="D1684" s="56" t="s">
        <v>481</v>
      </c>
      <c r="E1684" s="508" t="s">
        <v>2816</v>
      </c>
      <c r="F1684" s="56">
        <v>50</v>
      </c>
      <c r="G1684" s="401">
        <v>43580</v>
      </c>
      <c r="H1684" s="27">
        <v>43573</v>
      </c>
      <c r="I1684" s="286">
        <v>51</v>
      </c>
    </row>
    <row r="1685" spans="1:9" x14ac:dyDescent="0.3">
      <c r="A1685" s="504">
        <v>477543</v>
      </c>
      <c r="B1685" s="37">
        <v>470982</v>
      </c>
      <c r="C1685" s="37" t="s">
        <v>503</v>
      </c>
      <c r="D1685" s="37" t="s">
        <v>481</v>
      </c>
      <c r="E1685" s="505" t="s">
        <v>2304</v>
      </c>
      <c r="F1685" s="37">
        <v>120</v>
      </c>
      <c r="G1685" s="39">
        <v>43524</v>
      </c>
      <c r="H1685" s="11">
        <v>43577</v>
      </c>
      <c r="I1685" s="335">
        <v>120</v>
      </c>
    </row>
    <row r="1686" spans="1:9" x14ac:dyDescent="0.3">
      <c r="A1686" s="504">
        <v>477543</v>
      </c>
      <c r="B1686" s="37">
        <v>470982</v>
      </c>
      <c r="C1686" s="37" t="s">
        <v>503</v>
      </c>
      <c r="D1686" s="37" t="s">
        <v>481</v>
      </c>
      <c r="E1686" s="505" t="s">
        <v>2305</v>
      </c>
      <c r="F1686" s="37">
        <v>545</v>
      </c>
      <c r="G1686" s="39">
        <v>43524</v>
      </c>
      <c r="H1686" s="11">
        <v>43577</v>
      </c>
      <c r="I1686" s="335">
        <v>554</v>
      </c>
    </row>
    <row r="1687" spans="1:9" x14ac:dyDescent="0.3">
      <c r="A1687" s="504">
        <v>477543</v>
      </c>
      <c r="B1687" s="37">
        <v>470982</v>
      </c>
      <c r="C1687" s="37" t="s">
        <v>503</v>
      </c>
      <c r="D1687" s="37" t="s">
        <v>13</v>
      </c>
      <c r="E1687" s="505" t="s">
        <v>2306</v>
      </c>
      <c r="F1687" s="37">
        <v>982</v>
      </c>
      <c r="G1687" s="39">
        <v>43524</v>
      </c>
      <c r="H1687" s="11">
        <v>43577</v>
      </c>
      <c r="I1687" s="335">
        <v>1015</v>
      </c>
    </row>
    <row r="1688" spans="1:9" x14ac:dyDescent="0.3">
      <c r="A1688" s="504">
        <v>477543</v>
      </c>
      <c r="B1688" s="37">
        <v>470982</v>
      </c>
      <c r="C1688" s="37" t="s">
        <v>503</v>
      </c>
      <c r="D1688" s="37" t="s">
        <v>13</v>
      </c>
      <c r="E1688" s="505" t="s">
        <v>2307</v>
      </c>
      <c r="F1688" s="37">
        <v>247</v>
      </c>
      <c r="G1688" s="39">
        <v>43524</v>
      </c>
      <c r="H1688" s="11">
        <v>43577</v>
      </c>
      <c r="I1688" s="335">
        <v>253</v>
      </c>
    </row>
    <row r="1689" spans="1:9" x14ac:dyDescent="0.3">
      <c r="A1689" s="504">
        <v>477543</v>
      </c>
      <c r="B1689" s="37">
        <v>472583</v>
      </c>
      <c r="C1689" s="37" t="s">
        <v>475</v>
      </c>
      <c r="D1689" s="37" t="s">
        <v>19</v>
      </c>
      <c r="E1689" s="388" t="s">
        <v>2322</v>
      </c>
      <c r="F1689" s="46">
        <v>72</v>
      </c>
      <c r="G1689" s="39">
        <v>43538</v>
      </c>
      <c r="H1689" s="11">
        <v>43577</v>
      </c>
      <c r="I1689" s="335">
        <v>72</v>
      </c>
    </row>
    <row r="1690" spans="1:9" x14ac:dyDescent="0.3">
      <c r="A1690" s="504">
        <v>477543</v>
      </c>
      <c r="B1690" s="37">
        <v>472583</v>
      </c>
      <c r="C1690" s="37" t="s">
        <v>475</v>
      </c>
      <c r="D1690" s="37" t="s">
        <v>19</v>
      </c>
      <c r="E1690" s="388" t="s">
        <v>2323</v>
      </c>
      <c r="F1690" s="46">
        <v>1620</v>
      </c>
      <c r="G1690" s="39">
        <v>43538</v>
      </c>
      <c r="H1690" s="11">
        <v>43577</v>
      </c>
      <c r="I1690" s="335">
        <v>1620</v>
      </c>
    </row>
    <row r="1691" spans="1:9" x14ac:dyDescent="0.3">
      <c r="A1691" s="56">
        <v>354192</v>
      </c>
      <c r="B1691" s="56">
        <v>472618</v>
      </c>
      <c r="C1691" s="56" t="s">
        <v>475</v>
      </c>
      <c r="D1691" s="56" t="s">
        <v>13</v>
      </c>
      <c r="E1691" s="508" t="s">
        <v>2567</v>
      </c>
      <c r="F1691" s="56">
        <v>1289</v>
      </c>
      <c r="G1691" s="401">
        <v>43548</v>
      </c>
      <c r="H1691" s="27">
        <v>43577</v>
      </c>
      <c r="I1691" s="286">
        <v>1351</v>
      </c>
    </row>
    <row r="1692" spans="1:9" x14ac:dyDescent="0.3">
      <c r="A1692" s="56">
        <v>477575</v>
      </c>
      <c r="B1692" s="56">
        <v>470992</v>
      </c>
      <c r="C1692" s="56" t="s">
        <v>503</v>
      </c>
      <c r="D1692" s="56" t="s">
        <v>481</v>
      </c>
      <c r="E1692" s="507" t="s">
        <v>2758</v>
      </c>
      <c r="F1692" s="56">
        <v>72</v>
      </c>
      <c r="G1692" s="401">
        <v>43545</v>
      </c>
      <c r="H1692" s="27">
        <v>43578</v>
      </c>
      <c r="I1692" s="286">
        <v>73</v>
      </c>
    </row>
    <row r="1693" spans="1:9" x14ac:dyDescent="0.3">
      <c r="A1693" s="56">
        <v>477575</v>
      </c>
      <c r="B1693" s="56">
        <v>470992</v>
      </c>
      <c r="C1693" s="56" t="s">
        <v>503</v>
      </c>
      <c r="D1693" s="56" t="s">
        <v>481</v>
      </c>
      <c r="E1693" s="507" t="s">
        <v>2762</v>
      </c>
      <c r="F1693" s="56">
        <v>36</v>
      </c>
      <c r="G1693" s="401">
        <v>43545</v>
      </c>
      <c r="H1693" s="27">
        <v>43578</v>
      </c>
      <c r="I1693" s="286">
        <v>37</v>
      </c>
    </row>
    <row r="1694" spans="1:9" x14ac:dyDescent="0.3">
      <c r="A1694" s="56">
        <v>477575</v>
      </c>
      <c r="B1694" s="56">
        <v>472602</v>
      </c>
      <c r="C1694" s="56" t="s">
        <v>475</v>
      </c>
      <c r="D1694" s="56" t="s">
        <v>306</v>
      </c>
      <c r="E1694" s="507">
        <v>1496387</v>
      </c>
      <c r="F1694" s="56">
        <v>8</v>
      </c>
      <c r="G1694" s="401">
        <v>43542</v>
      </c>
      <c r="H1694" s="27">
        <v>43578</v>
      </c>
      <c r="I1694" s="286">
        <v>8</v>
      </c>
    </row>
    <row r="1695" spans="1:9" x14ac:dyDescent="0.3">
      <c r="A1695" s="56">
        <v>477575</v>
      </c>
      <c r="B1695" s="56">
        <v>472602</v>
      </c>
      <c r="C1695" s="56" t="s">
        <v>475</v>
      </c>
      <c r="D1695" s="56" t="s">
        <v>481</v>
      </c>
      <c r="E1695" s="507" t="s">
        <v>2769</v>
      </c>
      <c r="F1695" s="56">
        <v>60</v>
      </c>
      <c r="G1695" s="401">
        <v>43545</v>
      </c>
      <c r="H1695" s="27">
        <v>43578</v>
      </c>
      <c r="I1695" s="286">
        <v>60</v>
      </c>
    </row>
    <row r="1696" spans="1:9" x14ac:dyDescent="0.3">
      <c r="A1696" s="56">
        <v>477575</v>
      </c>
      <c r="B1696" s="56">
        <v>472602</v>
      </c>
      <c r="C1696" s="56" t="s">
        <v>475</v>
      </c>
      <c r="D1696" s="56" t="s">
        <v>481</v>
      </c>
      <c r="E1696" s="507" t="s">
        <v>2775</v>
      </c>
      <c r="F1696" s="56">
        <v>61</v>
      </c>
      <c r="G1696" s="401">
        <v>43545</v>
      </c>
      <c r="H1696" s="27">
        <v>43578</v>
      </c>
      <c r="I1696" s="286">
        <v>60</v>
      </c>
    </row>
    <row r="1697" spans="1:9" x14ac:dyDescent="0.3">
      <c r="A1697" s="56">
        <v>477575</v>
      </c>
      <c r="B1697" s="56">
        <v>472602</v>
      </c>
      <c r="C1697" s="56" t="s">
        <v>475</v>
      </c>
      <c r="D1697" s="56" t="s">
        <v>19</v>
      </c>
      <c r="E1697" s="483" t="s">
        <v>2779</v>
      </c>
      <c r="F1697" s="56">
        <v>80</v>
      </c>
      <c r="G1697" s="401">
        <v>43543</v>
      </c>
      <c r="H1697" s="27">
        <v>43578</v>
      </c>
      <c r="I1697" s="286">
        <v>80</v>
      </c>
    </row>
    <row r="1698" spans="1:9" x14ac:dyDescent="0.3">
      <c r="A1698" s="56">
        <v>477544</v>
      </c>
      <c r="B1698" s="24">
        <v>472580</v>
      </c>
      <c r="C1698" s="24" t="s">
        <v>475</v>
      </c>
      <c r="D1698" s="24" t="s">
        <v>13</v>
      </c>
      <c r="E1698" s="513" t="s">
        <v>2333</v>
      </c>
      <c r="F1698" s="26">
        <v>3647</v>
      </c>
      <c r="G1698" s="27">
        <v>43583</v>
      </c>
      <c r="H1698" s="27">
        <v>43579</v>
      </c>
      <c r="I1698" s="286">
        <v>3670</v>
      </c>
    </row>
    <row r="1699" spans="1:9" x14ac:dyDescent="0.3">
      <c r="A1699" s="56">
        <v>477544</v>
      </c>
      <c r="B1699" s="24">
        <v>472580</v>
      </c>
      <c r="C1699" s="24" t="s">
        <v>475</v>
      </c>
      <c r="D1699" s="24" t="s">
        <v>13</v>
      </c>
      <c r="E1699" s="513" t="s">
        <v>2334</v>
      </c>
      <c r="F1699" s="26">
        <v>2765</v>
      </c>
      <c r="G1699" s="27">
        <v>43583</v>
      </c>
      <c r="H1699" s="27">
        <v>43579</v>
      </c>
      <c r="I1699" s="286">
        <v>2731</v>
      </c>
    </row>
    <row r="1700" spans="1:9" x14ac:dyDescent="0.3">
      <c r="A1700" s="24">
        <v>477544</v>
      </c>
      <c r="B1700" s="24">
        <v>472580</v>
      </c>
      <c r="C1700" s="24" t="s">
        <v>475</v>
      </c>
      <c r="D1700" s="24" t="s">
        <v>13</v>
      </c>
      <c r="E1700" s="512" t="s">
        <v>2350</v>
      </c>
      <c r="F1700" s="26">
        <v>1305</v>
      </c>
      <c r="G1700" s="27">
        <v>43583</v>
      </c>
      <c r="H1700" s="27">
        <v>43579</v>
      </c>
      <c r="I1700" s="335">
        <v>1324</v>
      </c>
    </row>
    <row r="1701" spans="1:9" x14ac:dyDescent="0.3">
      <c r="A1701" s="24">
        <v>477544</v>
      </c>
      <c r="B1701" s="24">
        <v>472580</v>
      </c>
      <c r="C1701" s="24" t="s">
        <v>475</v>
      </c>
      <c r="D1701" s="24" t="s">
        <v>13</v>
      </c>
      <c r="E1701" s="512" t="s">
        <v>2351</v>
      </c>
      <c r="F1701" s="26">
        <v>952</v>
      </c>
      <c r="G1701" s="27">
        <v>43583</v>
      </c>
      <c r="H1701" s="27">
        <v>43579</v>
      </c>
      <c r="I1701" s="335">
        <v>966</v>
      </c>
    </row>
    <row r="1702" spans="1:9" x14ac:dyDescent="0.3">
      <c r="A1702" s="24">
        <v>477544</v>
      </c>
      <c r="B1702" s="24">
        <v>470993</v>
      </c>
      <c r="C1702" s="24" t="s">
        <v>503</v>
      </c>
      <c r="D1702" s="24" t="s">
        <v>13</v>
      </c>
      <c r="E1702" s="513" t="s">
        <v>2374</v>
      </c>
      <c r="F1702" s="24">
        <v>219</v>
      </c>
      <c r="G1702" s="27">
        <v>43583</v>
      </c>
      <c r="H1702" s="27">
        <v>43579</v>
      </c>
      <c r="I1702" s="335">
        <v>219</v>
      </c>
    </row>
    <row r="1703" spans="1:9" x14ac:dyDescent="0.3">
      <c r="A1703" s="24">
        <v>477544</v>
      </c>
      <c r="B1703" s="24">
        <v>470993</v>
      </c>
      <c r="C1703" s="24" t="s">
        <v>503</v>
      </c>
      <c r="D1703" s="24" t="s">
        <v>13</v>
      </c>
      <c r="E1703" s="513" t="s">
        <v>2375</v>
      </c>
      <c r="F1703" s="24">
        <v>314</v>
      </c>
      <c r="G1703" s="27">
        <v>43583</v>
      </c>
      <c r="H1703" s="27">
        <v>43579</v>
      </c>
      <c r="I1703" s="335">
        <v>314</v>
      </c>
    </row>
    <row r="1704" spans="1:9" x14ac:dyDescent="0.3">
      <c r="A1704" s="24">
        <v>477544</v>
      </c>
      <c r="B1704" s="24">
        <v>470993</v>
      </c>
      <c r="C1704" s="24" t="s">
        <v>503</v>
      </c>
      <c r="D1704" s="24" t="s">
        <v>13</v>
      </c>
      <c r="E1704" s="512" t="s">
        <v>2382</v>
      </c>
      <c r="F1704" s="24">
        <v>121</v>
      </c>
      <c r="G1704" s="27">
        <v>43583</v>
      </c>
      <c r="H1704" s="27">
        <v>43579</v>
      </c>
      <c r="I1704" s="286">
        <v>126</v>
      </c>
    </row>
    <row r="1705" spans="1:9" x14ac:dyDescent="0.3">
      <c r="A1705" s="24">
        <v>477544</v>
      </c>
      <c r="B1705" s="24">
        <v>470993</v>
      </c>
      <c r="C1705" s="24" t="s">
        <v>503</v>
      </c>
      <c r="D1705" s="24" t="s">
        <v>13</v>
      </c>
      <c r="E1705" s="512" t="s">
        <v>2383</v>
      </c>
      <c r="F1705" s="24">
        <v>144</v>
      </c>
      <c r="G1705" s="27">
        <v>43583</v>
      </c>
      <c r="H1705" s="27">
        <v>43579</v>
      </c>
      <c r="I1705" s="286">
        <v>150</v>
      </c>
    </row>
    <row r="1706" spans="1:9" x14ac:dyDescent="0.3">
      <c r="A1706" s="24">
        <v>477598</v>
      </c>
      <c r="B1706" s="24">
        <v>471002</v>
      </c>
      <c r="C1706" s="24" t="s">
        <v>503</v>
      </c>
      <c r="D1706" s="24" t="s">
        <v>13</v>
      </c>
      <c r="E1706" s="513" t="s">
        <v>2480</v>
      </c>
      <c r="F1706" s="24">
        <v>70</v>
      </c>
      <c r="G1706" s="27">
        <v>43583</v>
      </c>
      <c r="H1706" s="27">
        <v>43579</v>
      </c>
      <c r="I1706" s="286">
        <v>73</v>
      </c>
    </row>
    <row r="1707" spans="1:9" x14ac:dyDescent="0.3">
      <c r="A1707" s="24">
        <v>477598</v>
      </c>
      <c r="B1707" s="24">
        <v>471002</v>
      </c>
      <c r="C1707" s="24" t="s">
        <v>503</v>
      </c>
      <c r="D1707" s="24" t="s">
        <v>13</v>
      </c>
      <c r="E1707" s="513" t="s">
        <v>2481</v>
      </c>
      <c r="F1707" s="24">
        <v>80</v>
      </c>
      <c r="G1707" s="27">
        <v>43583</v>
      </c>
      <c r="H1707" s="27">
        <v>43579</v>
      </c>
      <c r="I1707" s="286">
        <v>84</v>
      </c>
    </row>
    <row r="1708" spans="1:9" x14ac:dyDescent="0.3">
      <c r="A1708" s="24">
        <v>477598</v>
      </c>
      <c r="B1708" s="24">
        <v>472589</v>
      </c>
      <c r="C1708" s="24" t="s">
        <v>475</v>
      </c>
      <c r="D1708" s="24" t="s">
        <v>13</v>
      </c>
      <c r="E1708" s="524" t="s">
        <v>2501</v>
      </c>
      <c r="F1708" s="24">
        <v>2033</v>
      </c>
      <c r="G1708" s="27">
        <v>43583</v>
      </c>
      <c r="H1708" s="27">
        <v>43579</v>
      </c>
      <c r="I1708" s="286">
        <v>2020</v>
      </c>
    </row>
    <row r="1709" spans="1:9" x14ac:dyDescent="0.3">
      <c r="A1709" s="24">
        <v>477598</v>
      </c>
      <c r="B1709" s="24">
        <v>472589</v>
      </c>
      <c r="C1709" s="24" t="s">
        <v>475</v>
      </c>
      <c r="D1709" s="24" t="s">
        <v>13</v>
      </c>
      <c r="E1709" s="524" t="s">
        <v>2507</v>
      </c>
      <c r="F1709" s="24">
        <v>987</v>
      </c>
      <c r="G1709" s="27">
        <v>43583</v>
      </c>
      <c r="H1709" s="27">
        <v>43579</v>
      </c>
      <c r="I1709" s="286">
        <v>1009</v>
      </c>
    </row>
    <row r="1710" spans="1:9" x14ac:dyDescent="0.3">
      <c r="A1710" s="24">
        <v>477598</v>
      </c>
      <c r="B1710" s="24">
        <v>472589</v>
      </c>
      <c r="C1710" s="24" t="s">
        <v>475</v>
      </c>
      <c r="D1710" s="24" t="s">
        <v>13</v>
      </c>
      <c r="E1710" s="524" t="s">
        <v>2508</v>
      </c>
      <c r="F1710" s="24">
        <v>699</v>
      </c>
      <c r="G1710" s="27">
        <v>43583</v>
      </c>
      <c r="H1710" s="27">
        <v>43579</v>
      </c>
      <c r="I1710" s="286">
        <v>713</v>
      </c>
    </row>
    <row r="1711" spans="1:9" x14ac:dyDescent="0.3">
      <c r="A1711" s="24">
        <v>354192</v>
      </c>
      <c r="B1711" s="24">
        <v>470958</v>
      </c>
      <c r="C1711" s="24" t="s">
        <v>503</v>
      </c>
      <c r="D1711" s="24" t="s">
        <v>13</v>
      </c>
      <c r="E1711" s="513" t="s">
        <v>2538</v>
      </c>
      <c r="F1711" s="527">
        <v>123</v>
      </c>
      <c r="G1711" s="27">
        <v>43583</v>
      </c>
      <c r="H1711" s="27">
        <v>43579</v>
      </c>
      <c r="I1711" s="286">
        <v>123</v>
      </c>
    </row>
    <row r="1712" spans="1:9" x14ac:dyDescent="0.3">
      <c r="A1712" s="24">
        <v>354192</v>
      </c>
      <c r="B1712" s="24">
        <v>470958</v>
      </c>
      <c r="C1712" s="24" t="s">
        <v>503</v>
      </c>
      <c r="D1712" s="24" t="s">
        <v>13</v>
      </c>
      <c r="E1712" s="513" t="s">
        <v>2539</v>
      </c>
      <c r="F1712" s="527">
        <v>167</v>
      </c>
      <c r="G1712" s="27">
        <v>43583</v>
      </c>
      <c r="H1712" s="27">
        <v>43579</v>
      </c>
      <c r="I1712" s="286">
        <v>167</v>
      </c>
    </row>
    <row r="1713" spans="1:9" x14ac:dyDescent="0.3">
      <c r="A1713" s="24">
        <v>354192</v>
      </c>
      <c r="B1713" s="24">
        <v>472618</v>
      </c>
      <c r="C1713" s="24" t="s">
        <v>475</v>
      </c>
      <c r="D1713" s="24" t="s">
        <v>13</v>
      </c>
      <c r="E1713" s="513" t="s">
        <v>2558</v>
      </c>
      <c r="F1713" s="24">
        <v>1194</v>
      </c>
      <c r="G1713" s="27">
        <v>43583</v>
      </c>
      <c r="H1713" s="27">
        <v>43579</v>
      </c>
      <c r="I1713" s="286">
        <v>1194</v>
      </c>
    </row>
    <row r="1714" spans="1:9" x14ac:dyDescent="0.3">
      <c r="A1714" s="24">
        <v>454496</v>
      </c>
      <c r="B1714" s="24">
        <v>470989</v>
      </c>
      <c r="C1714" s="24" t="s">
        <v>503</v>
      </c>
      <c r="D1714" s="24" t="s">
        <v>13</v>
      </c>
      <c r="E1714" s="513" t="s">
        <v>2594</v>
      </c>
      <c r="F1714" s="24">
        <v>282</v>
      </c>
      <c r="G1714" s="27">
        <v>43583</v>
      </c>
      <c r="H1714" s="27">
        <v>43579</v>
      </c>
      <c r="I1714" s="286">
        <v>285</v>
      </c>
    </row>
    <row r="1715" spans="1:9" x14ac:dyDescent="0.3">
      <c r="A1715" s="24">
        <v>454496</v>
      </c>
      <c r="B1715" s="24">
        <v>470989</v>
      </c>
      <c r="C1715" s="24" t="s">
        <v>503</v>
      </c>
      <c r="D1715" s="24" t="s">
        <v>13</v>
      </c>
      <c r="E1715" s="513" t="s">
        <v>2595</v>
      </c>
      <c r="F1715" s="24">
        <v>325</v>
      </c>
      <c r="G1715" s="27">
        <v>43583</v>
      </c>
      <c r="H1715" s="27">
        <v>43579</v>
      </c>
      <c r="I1715" s="286">
        <v>329</v>
      </c>
    </row>
    <row r="1716" spans="1:9" x14ac:dyDescent="0.3">
      <c r="A1716" s="24">
        <v>454496</v>
      </c>
      <c r="B1716" s="24">
        <v>472587</v>
      </c>
      <c r="C1716" s="24" t="s">
        <v>475</v>
      </c>
      <c r="D1716" s="24" t="s">
        <v>13</v>
      </c>
      <c r="E1716" s="513" t="s">
        <v>2607</v>
      </c>
      <c r="F1716" s="24">
        <v>129</v>
      </c>
      <c r="G1716" s="27">
        <v>43583</v>
      </c>
      <c r="H1716" s="27">
        <v>43579</v>
      </c>
      <c r="I1716" s="286">
        <v>129</v>
      </c>
    </row>
    <row r="1717" spans="1:9" x14ac:dyDescent="0.3">
      <c r="A1717" s="24">
        <v>454496</v>
      </c>
      <c r="B1717" s="24">
        <v>472587</v>
      </c>
      <c r="C1717" s="24" t="s">
        <v>475</v>
      </c>
      <c r="D1717" s="24" t="s">
        <v>13</v>
      </c>
      <c r="E1717" s="513" t="s">
        <v>2608</v>
      </c>
      <c r="F1717" s="24">
        <v>119</v>
      </c>
      <c r="G1717" s="27">
        <v>43583</v>
      </c>
      <c r="H1717" s="27">
        <v>43579</v>
      </c>
      <c r="I1717" s="286">
        <v>119</v>
      </c>
    </row>
    <row r="1718" spans="1:9" x14ac:dyDescent="0.3">
      <c r="A1718" s="24">
        <v>477547</v>
      </c>
      <c r="B1718" s="24">
        <v>470999</v>
      </c>
      <c r="C1718" s="24" t="s">
        <v>503</v>
      </c>
      <c r="D1718" s="24" t="s">
        <v>13</v>
      </c>
      <c r="E1718" s="513" t="s">
        <v>2690</v>
      </c>
      <c r="F1718" s="24">
        <v>253</v>
      </c>
      <c r="G1718" s="27">
        <v>43583</v>
      </c>
      <c r="H1718" s="27">
        <v>43579</v>
      </c>
      <c r="I1718" s="286">
        <v>263</v>
      </c>
    </row>
    <row r="1719" spans="1:9" x14ac:dyDescent="0.3">
      <c r="A1719" s="24">
        <v>477551</v>
      </c>
      <c r="B1719" s="24">
        <v>472592</v>
      </c>
      <c r="C1719" s="24" t="s">
        <v>475</v>
      </c>
      <c r="D1719" s="24" t="s">
        <v>13</v>
      </c>
      <c r="E1719" s="513" t="s">
        <v>2733</v>
      </c>
      <c r="F1719" s="24">
        <v>1147</v>
      </c>
      <c r="G1719" s="27">
        <v>43583</v>
      </c>
      <c r="H1719" s="27">
        <v>43579</v>
      </c>
      <c r="I1719" s="286">
        <v>1141</v>
      </c>
    </row>
    <row r="1720" spans="1:9" x14ac:dyDescent="0.3">
      <c r="A1720" s="24">
        <v>477551</v>
      </c>
      <c r="B1720" s="24">
        <v>472592</v>
      </c>
      <c r="C1720" s="24" t="s">
        <v>475</v>
      </c>
      <c r="D1720" s="24" t="s">
        <v>13</v>
      </c>
      <c r="E1720" s="513" t="s">
        <v>2734</v>
      </c>
      <c r="F1720" s="24">
        <v>837</v>
      </c>
      <c r="G1720" s="27">
        <v>43583</v>
      </c>
      <c r="H1720" s="27">
        <v>43579</v>
      </c>
      <c r="I1720" s="286">
        <v>837</v>
      </c>
    </row>
    <row r="1721" spans="1:9" x14ac:dyDescent="0.3">
      <c r="A1721" s="24">
        <v>477575</v>
      </c>
      <c r="B1721" s="24">
        <v>470992</v>
      </c>
      <c r="C1721" s="24" t="s">
        <v>503</v>
      </c>
      <c r="D1721" s="24" t="s">
        <v>13</v>
      </c>
      <c r="E1721" s="513" t="s">
        <v>2749</v>
      </c>
      <c r="F1721" s="24">
        <v>62</v>
      </c>
      <c r="G1721" s="27">
        <v>43583</v>
      </c>
      <c r="H1721" s="27">
        <v>43579</v>
      </c>
      <c r="I1721" s="286">
        <v>65</v>
      </c>
    </row>
    <row r="1722" spans="1:9" x14ac:dyDescent="0.3">
      <c r="A1722" s="24">
        <v>477575</v>
      </c>
      <c r="B1722" s="24">
        <v>470992</v>
      </c>
      <c r="C1722" s="24" t="s">
        <v>503</v>
      </c>
      <c r="D1722" s="24" t="s">
        <v>13</v>
      </c>
      <c r="E1722" s="513" t="s">
        <v>2750</v>
      </c>
      <c r="F1722" s="24">
        <v>85</v>
      </c>
      <c r="G1722" s="27">
        <v>43583</v>
      </c>
      <c r="H1722" s="27">
        <v>43579</v>
      </c>
      <c r="I1722" s="286">
        <v>88</v>
      </c>
    </row>
    <row r="1723" spans="1:9" x14ac:dyDescent="0.3">
      <c r="A1723" s="24">
        <v>477575</v>
      </c>
      <c r="B1723" s="24">
        <v>472602</v>
      </c>
      <c r="C1723" s="24" t="s">
        <v>475</v>
      </c>
      <c r="D1723" s="24" t="s">
        <v>13</v>
      </c>
      <c r="E1723" s="25" t="s">
        <v>2764</v>
      </c>
      <c r="F1723" s="24">
        <v>47</v>
      </c>
      <c r="G1723" s="27">
        <v>43583</v>
      </c>
      <c r="H1723" s="27">
        <v>43579</v>
      </c>
      <c r="I1723" s="286">
        <v>37</v>
      </c>
    </row>
    <row r="1724" spans="1:9" x14ac:dyDescent="0.3">
      <c r="A1724" s="24">
        <v>477575</v>
      </c>
      <c r="B1724" s="24">
        <v>472602</v>
      </c>
      <c r="C1724" s="24" t="s">
        <v>475</v>
      </c>
      <c r="D1724" s="24" t="s">
        <v>13</v>
      </c>
      <c r="E1724" s="25" t="s">
        <v>2765</v>
      </c>
      <c r="F1724" s="24">
        <v>45</v>
      </c>
      <c r="G1724" s="27">
        <v>43583</v>
      </c>
      <c r="H1724" s="27">
        <v>43579</v>
      </c>
      <c r="I1724" s="286">
        <v>37</v>
      </c>
    </row>
    <row r="1725" spans="1:9" x14ac:dyDescent="0.3">
      <c r="A1725" s="24">
        <v>477579</v>
      </c>
      <c r="B1725" s="24">
        <v>472593</v>
      </c>
      <c r="C1725" s="24" t="s">
        <v>475</v>
      </c>
      <c r="D1725" s="24" t="s">
        <v>13</v>
      </c>
      <c r="E1725" s="524" t="s">
        <v>2791</v>
      </c>
      <c r="F1725" s="24">
        <v>201</v>
      </c>
      <c r="G1725" s="27">
        <v>43583</v>
      </c>
      <c r="H1725" s="27">
        <v>43579</v>
      </c>
      <c r="I1725" s="286">
        <v>210</v>
      </c>
    </row>
    <row r="1726" spans="1:9" x14ac:dyDescent="0.3">
      <c r="A1726" s="24">
        <v>477579</v>
      </c>
      <c r="B1726" s="24">
        <v>472593</v>
      </c>
      <c r="C1726" s="24" t="s">
        <v>475</v>
      </c>
      <c r="D1726" s="24" t="s">
        <v>13</v>
      </c>
      <c r="E1726" s="524" t="s">
        <v>2792</v>
      </c>
      <c r="F1726" s="24">
        <v>153</v>
      </c>
      <c r="G1726" s="27">
        <v>43583</v>
      </c>
      <c r="H1726" s="27">
        <v>43579</v>
      </c>
      <c r="I1726" s="286">
        <v>159</v>
      </c>
    </row>
    <row r="1727" spans="1:9" x14ac:dyDescent="0.3">
      <c r="A1727" s="24">
        <v>477591</v>
      </c>
      <c r="B1727" s="24">
        <v>470988</v>
      </c>
      <c r="C1727" s="24" t="s">
        <v>503</v>
      </c>
      <c r="D1727" s="24" t="s">
        <v>13</v>
      </c>
      <c r="E1727" s="513" t="s">
        <v>2796</v>
      </c>
      <c r="F1727" s="24">
        <v>169</v>
      </c>
      <c r="G1727" s="27">
        <v>43583</v>
      </c>
      <c r="H1727" s="27">
        <v>43579</v>
      </c>
      <c r="I1727" s="286">
        <v>166</v>
      </c>
    </row>
    <row r="1728" spans="1:9" x14ac:dyDescent="0.3">
      <c r="A1728" s="24">
        <v>477591</v>
      </c>
      <c r="B1728" s="24">
        <v>470988</v>
      </c>
      <c r="C1728" s="24" t="s">
        <v>503</v>
      </c>
      <c r="D1728" s="24" t="s">
        <v>13</v>
      </c>
      <c r="E1728" s="513" t="s">
        <v>2797</v>
      </c>
      <c r="F1728" s="24">
        <v>253</v>
      </c>
      <c r="G1728" s="27">
        <v>43583</v>
      </c>
      <c r="H1728" s="27">
        <v>43579</v>
      </c>
      <c r="I1728" s="286">
        <v>248</v>
      </c>
    </row>
    <row r="1729" spans="1:9" x14ac:dyDescent="0.3">
      <c r="A1729" s="24">
        <v>477591</v>
      </c>
      <c r="B1729" s="24">
        <v>472614</v>
      </c>
      <c r="C1729" s="24" t="s">
        <v>475</v>
      </c>
      <c r="D1729" s="24" t="s">
        <v>13</v>
      </c>
      <c r="E1729" s="513" t="s">
        <v>2803</v>
      </c>
      <c r="F1729" s="24">
        <v>2934</v>
      </c>
      <c r="G1729" s="27">
        <v>43583</v>
      </c>
      <c r="H1729" s="27">
        <v>43579</v>
      </c>
      <c r="I1729" s="286">
        <v>2951</v>
      </c>
    </row>
    <row r="1730" spans="1:9" x14ac:dyDescent="0.3">
      <c r="A1730" s="24">
        <v>477591</v>
      </c>
      <c r="B1730" s="24">
        <v>472614</v>
      </c>
      <c r="C1730" s="24" t="s">
        <v>475</v>
      </c>
      <c r="D1730" s="24" t="s">
        <v>13</v>
      </c>
      <c r="E1730" s="513" t="s">
        <v>2804</v>
      </c>
      <c r="F1730" s="24">
        <v>2152</v>
      </c>
      <c r="G1730" s="27">
        <v>43583</v>
      </c>
      <c r="H1730" s="27">
        <v>43579</v>
      </c>
      <c r="I1730" s="286">
        <v>2168</v>
      </c>
    </row>
    <row r="1731" spans="1:9" x14ac:dyDescent="0.3">
      <c r="A1731" s="24">
        <v>477802</v>
      </c>
      <c r="B1731" s="24">
        <v>472541</v>
      </c>
      <c r="C1731" s="24" t="s">
        <v>475</v>
      </c>
      <c r="D1731" s="24" t="s">
        <v>13</v>
      </c>
      <c r="E1731" s="513" t="s">
        <v>2810</v>
      </c>
      <c r="F1731" s="24">
        <v>808</v>
      </c>
      <c r="G1731" s="27">
        <v>43583</v>
      </c>
      <c r="H1731" s="27">
        <v>43579</v>
      </c>
      <c r="I1731" s="286">
        <v>817</v>
      </c>
    </row>
    <row r="1732" spans="1:9" x14ac:dyDescent="0.3">
      <c r="A1732" s="24">
        <v>432735</v>
      </c>
      <c r="B1732" s="24">
        <v>472621</v>
      </c>
      <c r="C1732" s="24" t="s">
        <v>475</v>
      </c>
      <c r="D1732" s="24" t="s">
        <v>13</v>
      </c>
      <c r="E1732" s="513" t="s">
        <v>2813</v>
      </c>
      <c r="F1732" s="24">
        <v>1077</v>
      </c>
      <c r="G1732" s="27">
        <v>43583</v>
      </c>
      <c r="H1732" s="27">
        <v>43579</v>
      </c>
      <c r="I1732" s="286">
        <v>1102</v>
      </c>
    </row>
    <row r="1733" spans="1:9" x14ac:dyDescent="0.3">
      <c r="A1733" s="24">
        <v>432735</v>
      </c>
      <c r="B1733" s="24">
        <v>472621</v>
      </c>
      <c r="C1733" s="24" t="s">
        <v>475</v>
      </c>
      <c r="D1733" s="24" t="s">
        <v>13</v>
      </c>
      <c r="E1733" s="513" t="s">
        <v>2814</v>
      </c>
      <c r="F1733" s="24">
        <v>775</v>
      </c>
      <c r="G1733" s="27">
        <v>43583</v>
      </c>
      <c r="H1733" s="27">
        <v>43579</v>
      </c>
      <c r="I1733" s="286">
        <v>798</v>
      </c>
    </row>
    <row r="1734" spans="1:9" x14ac:dyDescent="0.3">
      <c r="A1734" s="1092">
        <v>477543</v>
      </c>
      <c r="B1734" s="24">
        <v>472583</v>
      </c>
      <c r="C1734" s="24" t="s">
        <v>475</v>
      </c>
      <c r="D1734" s="24" t="s">
        <v>13</v>
      </c>
      <c r="E1734" s="361" t="s">
        <v>2308</v>
      </c>
      <c r="F1734" s="24">
        <v>32</v>
      </c>
      <c r="G1734" s="27">
        <v>43545</v>
      </c>
      <c r="H1734" s="27">
        <v>43580</v>
      </c>
      <c r="I1734" s="286">
        <v>32</v>
      </c>
    </row>
    <row r="1735" spans="1:9" x14ac:dyDescent="0.3">
      <c r="A1735" s="1092">
        <v>477543</v>
      </c>
      <c r="B1735" s="24">
        <v>472583</v>
      </c>
      <c r="C1735" s="24" t="s">
        <v>475</v>
      </c>
      <c r="D1735" s="24" t="s">
        <v>13</v>
      </c>
      <c r="E1735" s="361" t="s">
        <v>2312</v>
      </c>
      <c r="F1735" s="24">
        <v>266</v>
      </c>
      <c r="G1735" s="27">
        <v>43545</v>
      </c>
      <c r="H1735" s="27">
        <v>43580</v>
      </c>
      <c r="I1735" s="286">
        <v>278</v>
      </c>
    </row>
    <row r="1736" spans="1:9" x14ac:dyDescent="0.3">
      <c r="A1736" s="1092">
        <v>477543</v>
      </c>
      <c r="B1736" s="24">
        <v>472583</v>
      </c>
      <c r="C1736" s="24" t="s">
        <v>475</v>
      </c>
      <c r="D1736" s="24" t="s">
        <v>13</v>
      </c>
      <c r="E1736" s="361" t="s">
        <v>2316</v>
      </c>
      <c r="F1736" s="24">
        <v>1277</v>
      </c>
      <c r="G1736" s="27">
        <v>43524</v>
      </c>
      <c r="H1736" s="27">
        <v>43580</v>
      </c>
      <c r="I1736" s="286">
        <v>1332</v>
      </c>
    </row>
    <row r="1737" spans="1:9" x14ac:dyDescent="0.3">
      <c r="A1737" s="24">
        <v>477559</v>
      </c>
      <c r="B1737" s="24">
        <v>472606</v>
      </c>
      <c r="C1737" s="24" t="s">
        <v>475</v>
      </c>
      <c r="D1737" s="24" t="s">
        <v>13</v>
      </c>
      <c r="E1737" s="361" t="s">
        <v>2402</v>
      </c>
      <c r="F1737" s="24">
        <v>201</v>
      </c>
      <c r="G1737" s="27">
        <v>43524</v>
      </c>
      <c r="H1737" s="27">
        <v>43580</v>
      </c>
      <c r="I1737" s="286">
        <v>172</v>
      </c>
    </row>
    <row r="1738" spans="1:9" x14ac:dyDescent="0.3">
      <c r="A1738" s="24">
        <v>477598</v>
      </c>
      <c r="B1738" s="24">
        <v>471002</v>
      </c>
      <c r="C1738" s="24" t="s">
        <v>503</v>
      </c>
      <c r="D1738" s="24" t="s">
        <v>13</v>
      </c>
      <c r="E1738" s="513" t="s">
        <v>2476</v>
      </c>
      <c r="F1738" s="24">
        <v>407</v>
      </c>
      <c r="G1738" s="27">
        <v>43583</v>
      </c>
      <c r="H1738" s="27">
        <v>43580</v>
      </c>
      <c r="I1738" s="286">
        <v>398</v>
      </c>
    </row>
    <row r="1739" spans="1:9" x14ac:dyDescent="0.3">
      <c r="A1739" s="24">
        <v>432735</v>
      </c>
      <c r="B1739" s="24">
        <v>425425</v>
      </c>
      <c r="C1739" s="24" t="s">
        <v>475</v>
      </c>
      <c r="D1739" s="24" t="s">
        <v>481</v>
      </c>
      <c r="E1739" s="25" t="s">
        <v>2648</v>
      </c>
      <c r="F1739" s="24">
        <v>140</v>
      </c>
      <c r="G1739" s="27">
        <v>43594</v>
      </c>
      <c r="H1739" s="27">
        <v>43580</v>
      </c>
      <c r="I1739" s="286">
        <v>140</v>
      </c>
    </row>
    <row r="1740" spans="1:9" x14ac:dyDescent="0.3">
      <c r="A1740" s="24">
        <v>432735</v>
      </c>
      <c r="B1740" s="24">
        <v>431090</v>
      </c>
      <c r="C1740" s="24" t="s">
        <v>503</v>
      </c>
      <c r="D1740" s="24" t="s">
        <v>13</v>
      </c>
      <c r="E1740" s="513" t="s">
        <v>2657</v>
      </c>
      <c r="F1740" s="24">
        <v>100</v>
      </c>
      <c r="G1740" s="27">
        <v>43587</v>
      </c>
      <c r="H1740" s="27">
        <v>43580</v>
      </c>
      <c r="I1740" s="286">
        <v>104</v>
      </c>
    </row>
    <row r="1741" spans="1:9" x14ac:dyDescent="0.3">
      <c r="A1741" s="24">
        <v>432735</v>
      </c>
      <c r="B1741" s="24">
        <v>425425</v>
      </c>
      <c r="C1741" s="24" t="s">
        <v>475</v>
      </c>
      <c r="D1741" s="24" t="s">
        <v>13</v>
      </c>
      <c r="E1741" s="25" t="s">
        <v>2647</v>
      </c>
      <c r="F1741" s="24">
        <v>798</v>
      </c>
      <c r="G1741" s="27">
        <v>43587</v>
      </c>
      <c r="H1741" s="27">
        <v>43581</v>
      </c>
      <c r="I1741" s="286">
        <v>792</v>
      </c>
    </row>
    <row r="1742" spans="1:9" x14ac:dyDescent="0.3">
      <c r="A1742" s="24">
        <v>432735</v>
      </c>
      <c r="B1742" s="24">
        <v>425425</v>
      </c>
      <c r="C1742" s="24" t="s">
        <v>475</v>
      </c>
      <c r="D1742" s="24" t="s">
        <v>13</v>
      </c>
      <c r="E1742" s="25" t="s">
        <v>2649</v>
      </c>
      <c r="F1742" s="24">
        <v>754</v>
      </c>
      <c r="G1742" s="27">
        <v>43587</v>
      </c>
      <c r="H1742" s="27">
        <v>43581</v>
      </c>
      <c r="I1742" s="286">
        <v>748</v>
      </c>
    </row>
    <row r="1743" spans="1:9" x14ac:dyDescent="0.3">
      <c r="A1743" s="24">
        <v>354192</v>
      </c>
      <c r="B1743" s="24">
        <v>431118</v>
      </c>
      <c r="C1743" s="24" t="s">
        <v>503</v>
      </c>
      <c r="D1743" s="24" t="s">
        <v>13</v>
      </c>
      <c r="E1743" s="513" t="s">
        <v>2677</v>
      </c>
      <c r="F1743" s="24">
        <v>100</v>
      </c>
      <c r="G1743" s="27">
        <v>43587</v>
      </c>
      <c r="H1743" s="27">
        <v>43581</v>
      </c>
      <c r="I1743" s="286">
        <v>103</v>
      </c>
    </row>
    <row r="1744" spans="1:9" x14ac:dyDescent="0.3">
      <c r="A1744" s="24">
        <v>354192</v>
      </c>
      <c r="B1744" s="24">
        <v>431118</v>
      </c>
      <c r="C1744" s="24" t="s">
        <v>503</v>
      </c>
      <c r="D1744" s="24" t="s">
        <v>13</v>
      </c>
      <c r="E1744" s="25" t="s">
        <v>2682</v>
      </c>
      <c r="F1744" s="24">
        <v>89</v>
      </c>
      <c r="G1744" s="27">
        <v>43587</v>
      </c>
      <c r="H1744" s="27">
        <v>43581</v>
      </c>
      <c r="I1744" s="286">
        <v>93</v>
      </c>
    </row>
    <row r="1745" spans="1:9" x14ac:dyDescent="0.3">
      <c r="A1745" s="24" t="s">
        <v>2780</v>
      </c>
      <c r="B1745" s="24">
        <v>472593</v>
      </c>
      <c r="C1745" s="24" t="s">
        <v>475</v>
      </c>
      <c r="D1745" s="24" t="s">
        <v>481</v>
      </c>
      <c r="E1745" s="513" t="s">
        <v>2781</v>
      </c>
      <c r="F1745" s="89">
        <v>677</v>
      </c>
      <c r="G1745" s="27">
        <v>43587</v>
      </c>
      <c r="H1745" s="27">
        <v>43581</v>
      </c>
      <c r="I1745" s="286">
        <v>697</v>
      </c>
    </row>
    <row r="1746" spans="1:9" x14ac:dyDescent="0.3">
      <c r="A1746" s="24" t="s">
        <v>2780</v>
      </c>
      <c r="B1746" s="24">
        <v>472593</v>
      </c>
      <c r="C1746" s="24" t="s">
        <v>475</v>
      </c>
      <c r="D1746" s="24" t="s">
        <v>481</v>
      </c>
      <c r="E1746" s="513" t="s">
        <v>2782</v>
      </c>
      <c r="F1746" s="89">
        <v>100</v>
      </c>
      <c r="G1746" s="27">
        <v>43587</v>
      </c>
      <c r="H1746" s="27">
        <v>43581</v>
      </c>
      <c r="I1746" s="286">
        <v>102</v>
      </c>
    </row>
    <row r="1747" spans="1:9" x14ac:dyDescent="0.3">
      <c r="A1747" s="1092">
        <v>477543</v>
      </c>
      <c r="B1747" s="24">
        <v>472583</v>
      </c>
      <c r="C1747" s="24" t="s">
        <v>475</v>
      </c>
      <c r="D1747" s="24" t="s">
        <v>13</v>
      </c>
      <c r="E1747" s="361" t="s">
        <v>2309</v>
      </c>
      <c r="F1747" s="24">
        <v>42</v>
      </c>
      <c r="G1747" s="27">
        <v>43555</v>
      </c>
      <c r="H1747" s="27">
        <v>43582</v>
      </c>
      <c r="I1747" s="286">
        <v>42</v>
      </c>
    </row>
    <row r="1748" spans="1:9" x14ac:dyDescent="0.3">
      <c r="A1748" s="1092">
        <v>477543</v>
      </c>
      <c r="B1748" s="24">
        <v>472583</v>
      </c>
      <c r="C1748" s="24" t="s">
        <v>475</v>
      </c>
      <c r="D1748" s="24" t="s">
        <v>13</v>
      </c>
      <c r="E1748" s="361" t="s">
        <v>2310</v>
      </c>
      <c r="F1748" s="24">
        <v>34</v>
      </c>
      <c r="G1748" s="27">
        <v>43555</v>
      </c>
      <c r="H1748" s="27">
        <v>43582</v>
      </c>
      <c r="I1748" s="286">
        <v>33</v>
      </c>
    </row>
    <row r="1749" spans="1:9" x14ac:dyDescent="0.3">
      <c r="A1749" s="1092">
        <v>477543</v>
      </c>
      <c r="B1749" s="24">
        <v>472583</v>
      </c>
      <c r="C1749" s="24" t="s">
        <v>475</v>
      </c>
      <c r="D1749" s="24" t="s">
        <v>13</v>
      </c>
      <c r="E1749" s="361" t="s">
        <v>2313</v>
      </c>
      <c r="F1749" s="24">
        <v>346</v>
      </c>
      <c r="G1749" s="27">
        <v>43555</v>
      </c>
      <c r="H1749" s="27">
        <v>43582</v>
      </c>
      <c r="I1749" s="286">
        <v>362</v>
      </c>
    </row>
    <row r="1750" spans="1:9" x14ac:dyDescent="0.3">
      <c r="A1750" s="1092">
        <v>477543</v>
      </c>
      <c r="B1750" s="24">
        <v>472583</v>
      </c>
      <c r="C1750" s="24" t="s">
        <v>475</v>
      </c>
      <c r="D1750" s="24" t="s">
        <v>13</v>
      </c>
      <c r="E1750" s="361" t="s">
        <v>2314</v>
      </c>
      <c r="F1750" s="24">
        <v>218</v>
      </c>
      <c r="G1750" s="27">
        <v>43555</v>
      </c>
      <c r="H1750" s="27">
        <v>43582</v>
      </c>
      <c r="I1750" s="286">
        <v>228</v>
      </c>
    </row>
    <row r="1751" spans="1:9" x14ac:dyDescent="0.3">
      <c r="A1751" s="24">
        <v>477547</v>
      </c>
      <c r="B1751" s="24">
        <v>472590</v>
      </c>
      <c r="C1751" s="24" t="s">
        <v>475</v>
      </c>
      <c r="D1751" s="24" t="s">
        <v>13</v>
      </c>
      <c r="E1751" s="25" t="s">
        <v>2718</v>
      </c>
      <c r="F1751" s="24">
        <v>1095</v>
      </c>
      <c r="G1751" s="27">
        <v>43585</v>
      </c>
      <c r="H1751" s="27">
        <v>43584</v>
      </c>
      <c r="I1751" s="286">
        <v>1117</v>
      </c>
    </row>
    <row r="1752" spans="1:9" x14ac:dyDescent="0.3">
      <c r="A1752" s="24">
        <v>477547</v>
      </c>
      <c r="B1752" s="24">
        <v>472590</v>
      </c>
      <c r="C1752" s="24" t="s">
        <v>475</v>
      </c>
      <c r="D1752" s="24" t="s">
        <v>481</v>
      </c>
      <c r="E1752" s="25" t="s">
        <v>2719</v>
      </c>
      <c r="F1752" s="24">
        <v>279</v>
      </c>
      <c r="G1752" s="27">
        <v>43586</v>
      </c>
      <c r="H1752" s="27">
        <v>43584</v>
      </c>
      <c r="I1752" s="286">
        <v>283</v>
      </c>
    </row>
    <row r="1753" spans="1:9" x14ac:dyDescent="0.3">
      <c r="A1753" s="24">
        <v>477547</v>
      </c>
      <c r="B1753" s="24">
        <v>472590</v>
      </c>
      <c r="C1753" s="24" t="s">
        <v>475</v>
      </c>
      <c r="D1753" s="24" t="s">
        <v>19</v>
      </c>
      <c r="E1753" s="513">
        <v>1495968</v>
      </c>
      <c r="F1753" s="24">
        <v>148</v>
      </c>
      <c r="G1753" s="27">
        <v>43578</v>
      </c>
      <c r="H1753" s="27">
        <v>43585</v>
      </c>
      <c r="I1753" s="286">
        <v>148</v>
      </c>
    </row>
    <row r="1754" spans="1:9" x14ac:dyDescent="0.3">
      <c r="A1754" s="24">
        <v>477547</v>
      </c>
      <c r="B1754" s="24">
        <v>472590</v>
      </c>
      <c r="C1754" s="24" t="s">
        <v>475</v>
      </c>
      <c r="D1754" s="24" t="s">
        <v>13</v>
      </c>
      <c r="E1754" s="25" t="s">
        <v>2704</v>
      </c>
      <c r="F1754" s="24">
        <v>2705</v>
      </c>
      <c r="G1754" s="27">
        <v>43590</v>
      </c>
      <c r="H1754" s="27">
        <v>43585</v>
      </c>
      <c r="I1754" s="286">
        <v>2757</v>
      </c>
    </row>
    <row r="1755" spans="1:9" x14ac:dyDescent="0.3">
      <c r="A1755" s="24">
        <v>477547</v>
      </c>
      <c r="B1755" s="24">
        <v>472590</v>
      </c>
      <c r="C1755" s="24" t="s">
        <v>475</v>
      </c>
      <c r="D1755" s="24" t="s">
        <v>13</v>
      </c>
      <c r="E1755" s="25" t="s">
        <v>2717</v>
      </c>
      <c r="F1755" s="24">
        <v>429</v>
      </c>
      <c r="G1755" s="27">
        <v>43586</v>
      </c>
      <c r="H1755" s="27">
        <v>43585</v>
      </c>
      <c r="I1755" s="286">
        <v>438</v>
      </c>
    </row>
    <row r="1756" spans="1:9" x14ac:dyDescent="0.3">
      <c r="A1756" s="24" t="s">
        <v>2780</v>
      </c>
      <c r="B1756" s="24">
        <v>472593</v>
      </c>
      <c r="C1756" s="24" t="s">
        <v>475</v>
      </c>
      <c r="D1756" s="24" t="s">
        <v>13</v>
      </c>
      <c r="E1756" s="513" t="s">
        <v>2785</v>
      </c>
      <c r="F1756" s="89">
        <v>2921</v>
      </c>
      <c r="G1756" s="27">
        <v>43590</v>
      </c>
      <c r="H1756" s="27">
        <v>43585</v>
      </c>
      <c r="I1756" s="286">
        <v>2979</v>
      </c>
    </row>
    <row r="1757" spans="1:9" x14ac:dyDescent="0.3">
      <c r="A1757" s="24" t="s">
        <v>2780</v>
      </c>
      <c r="B1757" s="24">
        <v>472593</v>
      </c>
      <c r="C1757" s="24" t="s">
        <v>475</v>
      </c>
      <c r="D1757" s="24" t="s">
        <v>13</v>
      </c>
      <c r="E1757" s="513" t="s">
        <v>2786</v>
      </c>
      <c r="F1757" s="89">
        <v>1890</v>
      </c>
      <c r="G1757" s="27">
        <v>43590</v>
      </c>
      <c r="H1757" s="27">
        <v>43585</v>
      </c>
      <c r="I1757" s="286">
        <v>1888</v>
      </c>
    </row>
    <row r="1758" spans="1:9" x14ac:dyDescent="0.3">
      <c r="A1758" s="561">
        <v>490276</v>
      </c>
      <c r="B1758" s="245">
        <v>493530</v>
      </c>
      <c r="C1758" s="245" t="s">
        <v>475</v>
      </c>
      <c r="D1758" s="157" t="s">
        <v>481</v>
      </c>
      <c r="E1758" s="178" t="s">
        <v>523</v>
      </c>
      <c r="F1758" s="245">
        <v>604</v>
      </c>
      <c r="G1758" s="180">
        <v>43608</v>
      </c>
      <c r="H1758" s="1093">
        <v>43602</v>
      </c>
      <c r="I1758" s="561">
        <v>614</v>
      </c>
    </row>
    <row r="1759" spans="1:9" x14ac:dyDescent="0.3">
      <c r="A1759" s="561">
        <v>490276</v>
      </c>
      <c r="B1759" s="245">
        <v>493530</v>
      </c>
      <c r="C1759" s="245" t="s">
        <v>475</v>
      </c>
      <c r="D1759" s="157" t="s">
        <v>13</v>
      </c>
      <c r="E1759" s="178" t="s">
        <v>524</v>
      </c>
      <c r="F1759" s="245">
        <v>2591</v>
      </c>
      <c r="G1759" s="180">
        <v>43601</v>
      </c>
      <c r="H1759" s="1093">
        <v>43602</v>
      </c>
      <c r="I1759" s="561">
        <v>2568</v>
      </c>
    </row>
    <row r="1760" spans="1:9" x14ac:dyDescent="0.3">
      <c r="A1760" s="561">
        <v>490276</v>
      </c>
      <c r="B1760" s="245">
        <v>493530</v>
      </c>
      <c r="C1760" s="245" t="s">
        <v>475</v>
      </c>
      <c r="D1760" s="157" t="s">
        <v>483</v>
      </c>
      <c r="E1760" s="178" t="s">
        <v>525</v>
      </c>
      <c r="F1760" s="245">
        <v>342</v>
      </c>
      <c r="G1760" s="180">
        <v>43608</v>
      </c>
      <c r="H1760" s="1093">
        <v>43602</v>
      </c>
      <c r="I1760" s="561">
        <v>348</v>
      </c>
    </row>
    <row r="1761" spans="1:9" x14ac:dyDescent="0.3">
      <c r="A1761" s="561">
        <v>490276</v>
      </c>
      <c r="B1761" s="245">
        <v>493530</v>
      </c>
      <c r="C1761" s="245" t="s">
        <v>475</v>
      </c>
      <c r="D1761" s="157" t="s">
        <v>13</v>
      </c>
      <c r="E1761" s="178" t="s">
        <v>526</v>
      </c>
      <c r="F1761" s="245">
        <v>2031</v>
      </c>
      <c r="G1761" s="180">
        <v>43601</v>
      </c>
      <c r="H1761" s="1093">
        <v>43602</v>
      </c>
      <c r="I1761" s="561">
        <v>2058</v>
      </c>
    </row>
    <row r="1762" spans="1:9" x14ac:dyDescent="0.3">
      <c r="A1762" s="561">
        <v>490276</v>
      </c>
      <c r="B1762" s="245">
        <v>494240</v>
      </c>
      <c r="C1762" s="245" t="s">
        <v>503</v>
      </c>
      <c r="D1762" s="157" t="s">
        <v>13</v>
      </c>
      <c r="E1762" s="178" t="s">
        <v>541</v>
      </c>
      <c r="F1762" s="245">
        <v>449</v>
      </c>
      <c r="G1762" s="180">
        <v>43601</v>
      </c>
      <c r="H1762" s="1093">
        <v>43602</v>
      </c>
      <c r="I1762" s="561">
        <v>463</v>
      </c>
    </row>
    <row r="1763" spans="1:9" x14ac:dyDescent="0.3">
      <c r="A1763" s="561">
        <v>490276</v>
      </c>
      <c r="B1763" s="245">
        <v>494240</v>
      </c>
      <c r="C1763" s="245" t="s">
        <v>503</v>
      </c>
      <c r="D1763" s="157" t="s">
        <v>483</v>
      </c>
      <c r="E1763" s="178" t="s">
        <v>542</v>
      </c>
      <c r="F1763" s="245">
        <v>150</v>
      </c>
      <c r="G1763" s="180">
        <v>43608</v>
      </c>
      <c r="H1763" s="1093">
        <v>43602</v>
      </c>
      <c r="I1763" s="561">
        <v>256</v>
      </c>
    </row>
    <row r="1764" spans="1:9" x14ac:dyDescent="0.3">
      <c r="A1764" s="561">
        <v>490281</v>
      </c>
      <c r="B1764" s="245">
        <v>493515</v>
      </c>
      <c r="C1764" s="245" t="s">
        <v>475</v>
      </c>
      <c r="D1764" s="157" t="s">
        <v>13</v>
      </c>
      <c r="E1764" s="178" t="s">
        <v>547</v>
      </c>
      <c r="F1764" s="245">
        <v>1456</v>
      </c>
      <c r="G1764" s="180">
        <v>43601</v>
      </c>
      <c r="H1764" s="1093">
        <v>43602</v>
      </c>
      <c r="I1764" s="561">
        <v>1526</v>
      </c>
    </row>
    <row r="1765" spans="1:9" x14ac:dyDescent="0.3">
      <c r="A1765" s="561">
        <v>490281</v>
      </c>
      <c r="B1765" s="245">
        <v>493515</v>
      </c>
      <c r="C1765" s="245" t="s">
        <v>475</v>
      </c>
      <c r="D1765" s="157" t="s">
        <v>13</v>
      </c>
      <c r="E1765" s="178" t="s">
        <v>548</v>
      </c>
      <c r="F1765" s="245">
        <v>918</v>
      </c>
      <c r="G1765" s="180">
        <v>43601</v>
      </c>
      <c r="H1765" s="1093">
        <v>43602</v>
      </c>
      <c r="I1765" s="561">
        <v>959</v>
      </c>
    </row>
    <row r="1766" spans="1:9" x14ac:dyDescent="0.3">
      <c r="A1766" s="561">
        <v>490281</v>
      </c>
      <c r="B1766" s="245">
        <v>493515</v>
      </c>
      <c r="C1766" s="245" t="s">
        <v>475</v>
      </c>
      <c r="D1766" s="157" t="s">
        <v>483</v>
      </c>
      <c r="E1766" s="178" t="s">
        <v>551</v>
      </c>
      <c r="F1766" s="245">
        <v>163</v>
      </c>
      <c r="G1766" s="180">
        <v>43608</v>
      </c>
      <c r="H1766" s="1093">
        <v>43602</v>
      </c>
      <c r="I1766" s="561">
        <v>170</v>
      </c>
    </row>
    <row r="1767" spans="1:9" x14ac:dyDescent="0.3">
      <c r="A1767" s="561">
        <v>490281</v>
      </c>
      <c r="B1767" s="245">
        <v>493515</v>
      </c>
      <c r="C1767" s="245" t="s">
        <v>475</v>
      </c>
      <c r="D1767" s="157" t="s">
        <v>481</v>
      </c>
      <c r="E1767" s="178" t="s">
        <v>552</v>
      </c>
      <c r="F1767" s="245">
        <v>218</v>
      </c>
      <c r="G1767" s="180">
        <v>43608</v>
      </c>
      <c r="H1767" s="1093">
        <v>43602</v>
      </c>
      <c r="I1767" s="561">
        <v>228</v>
      </c>
    </row>
    <row r="1768" spans="1:9" x14ac:dyDescent="0.3">
      <c r="A1768" s="561">
        <v>490281</v>
      </c>
      <c r="B1768" s="245">
        <v>493515</v>
      </c>
      <c r="C1768" s="245" t="s">
        <v>475</v>
      </c>
      <c r="D1768" s="157" t="s">
        <v>13</v>
      </c>
      <c r="E1768" s="178" t="s">
        <v>553</v>
      </c>
      <c r="F1768" s="245">
        <v>1397</v>
      </c>
      <c r="G1768" s="180">
        <v>43601</v>
      </c>
      <c r="H1768" s="1093">
        <v>43602</v>
      </c>
      <c r="I1768" s="561">
        <v>1454</v>
      </c>
    </row>
    <row r="1769" spans="1:9" x14ac:dyDescent="0.3">
      <c r="A1769" s="561">
        <v>490281</v>
      </c>
      <c r="B1769" s="245">
        <v>493515</v>
      </c>
      <c r="C1769" s="245" t="s">
        <v>475</v>
      </c>
      <c r="D1769" s="157" t="s">
        <v>13</v>
      </c>
      <c r="E1769" s="178" t="s">
        <v>556</v>
      </c>
      <c r="F1769" s="245">
        <v>3028</v>
      </c>
      <c r="G1769" s="180">
        <v>43601</v>
      </c>
      <c r="H1769" s="1093">
        <v>43602</v>
      </c>
      <c r="I1769" s="561">
        <v>3155</v>
      </c>
    </row>
    <row r="1770" spans="1:9" x14ac:dyDescent="0.3">
      <c r="A1770" s="561">
        <v>490281</v>
      </c>
      <c r="B1770" s="245">
        <v>493515</v>
      </c>
      <c r="C1770" s="245" t="s">
        <v>475</v>
      </c>
      <c r="D1770" s="157" t="s">
        <v>483</v>
      </c>
      <c r="E1770" s="178" t="s">
        <v>557</v>
      </c>
      <c r="F1770" s="245">
        <v>479</v>
      </c>
      <c r="G1770" s="180">
        <v>43608</v>
      </c>
      <c r="H1770" s="1093">
        <v>43602</v>
      </c>
      <c r="I1770" s="561">
        <v>498</v>
      </c>
    </row>
    <row r="1771" spans="1:9" x14ac:dyDescent="0.3">
      <c r="A1771" s="561">
        <v>490281</v>
      </c>
      <c r="B1771" s="245">
        <v>493515</v>
      </c>
      <c r="C1771" s="245" t="s">
        <v>475</v>
      </c>
      <c r="D1771" s="157" t="s">
        <v>481</v>
      </c>
      <c r="E1771" s="178" t="s">
        <v>558</v>
      </c>
      <c r="F1771" s="245">
        <v>390</v>
      </c>
      <c r="G1771" s="180">
        <v>43608</v>
      </c>
      <c r="H1771" s="1093">
        <v>43602</v>
      </c>
      <c r="I1771" s="561">
        <v>404</v>
      </c>
    </row>
    <row r="1772" spans="1:9" x14ac:dyDescent="0.3">
      <c r="A1772" s="561">
        <v>490281</v>
      </c>
      <c r="B1772" s="563">
        <v>494164</v>
      </c>
      <c r="C1772" s="563" t="s">
        <v>503</v>
      </c>
      <c r="D1772" s="1094" t="s">
        <v>481</v>
      </c>
      <c r="E1772" s="1095" t="s">
        <v>606</v>
      </c>
      <c r="F1772" s="563">
        <v>174</v>
      </c>
      <c r="G1772" s="565">
        <v>43608</v>
      </c>
      <c r="H1772" s="1093">
        <v>43602</v>
      </c>
      <c r="I1772" s="561">
        <v>181</v>
      </c>
    </row>
    <row r="1773" spans="1:9" x14ac:dyDescent="0.3">
      <c r="A1773" s="561">
        <v>490281</v>
      </c>
      <c r="B1773" s="563">
        <v>494164</v>
      </c>
      <c r="C1773" s="563" t="s">
        <v>503</v>
      </c>
      <c r="D1773" s="1094" t="s">
        <v>13</v>
      </c>
      <c r="E1773" s="1095" t="s">
        <v>607</v>
      </c>
      <c r="F1773" s="563">
        <v>376</v>
      </c>
      <c r="G1773" s="565">
        <v>43601</v>
      </c>
      <c r="H1773" s="1093">
        <v>43602</v>
      </c>
      <c r="I1773" s="561">
        <v>394</v>
      </c>
    </row>
    <row r="1774" spans="1:9" x14ac:dyDescent="0.3">
      <c r="A1774" s="561">
        <v>490281</v>
      </c>
      <c r="B1774" s="563">
        <v>494164</v>
      </c>
      <c r="C1774" s="563" t="s">
        <v>503</v>
      </c>
      <c r="D1774" s="1094" t="s">
        <v>483</v>
      </c>
      <c r="E1774" s="1095" t="s">
        <v>608</v>
      </c>
      <c r="F1774" s="563">
        <v>100</v>
      </c>
      <c r="G1774" s="565">
        <v>43608</v>
      </c>
      <c r="H1774" s="1093">
        <v>43602</v>
      </c>
      <c r="I1774" s="561">
        <v>104</v>
      </c>
    </row>
    <row r="1775" spans="1:9" x14ac:dyDescent="0.3">
      <c r="A1775" s="561">
        <v>490281</v>
      </c>
      <c r="B1775" s="563">
        <v>494164</v>
      </c>
      <c r="C1775" s="563" t="s">
        <v>503</v>
      </c>
      <c r="D1775" s="1094" t="s">
        <v>13</v>
      </c>
      <c r="E1775" s="1095" t="s">
        <v>609</v>
      </c>
      <c r="F1775" s="563">
        <v>264</v>
      </c>
      <c r="G1775" s="565">
        <v>43601</v>
      </c>
      <c r="H1775" s="1093">
        <v>43602</v>
      </c>
      <c r="I1775" s="561">
        <v>276</v>
      </c>
    </row>
    <row r="1776" spans="1:9" x14ac:dyDescent="0.3">
      <c r="A1776" s="561">
        <v>490293</v>
      </c>
      <c r="B1776" s="563">
        <v>493483</v>
      </c>
      <c r="C1776" s="563" t="s">
        <v>475</v>
      </c>
      <c r="D1776" s="1094" t="s">
        <v>13</v>
      </c>
      <c r="E1776" s="564" t="s">
        <v>622</v>
      </c>
      <c r="F1776" s="563">
        <v>1930</v>
      </c>
      <c r="G1776" s="565">
        <v>43601</v>
      </c>
      <c r="H1776" s="1093">
        <v>43602</v>
      </c>
      <c r="I1776" s="561">
        <v>1986</v>
      </c>
    </row>
    <row r="1777" spans="1:9" x14ac:dyDescent="0.3">
      <c r="A1777" s="561">
        <v>490293</v>
      </c>
      <c r="B1777" s="563">
        <v>493483</v>
      </c>
      <c r="C1777" s="563" t="s">
        <v>475</v>
      </c>
      <c r="D1777" s="1094" t="s">
        <v>481</v>
      </c>
      <c r="E1777" s="564" t="s">
        <v>623</v>
      </c>
      <c r="F1777" s="1096">
        <v>957</v>
      </c>
      <c r="G1777" s="565">
        <v>43608</v>
      </c>
      <c r="H1777" s="1093">
        <v>43602</v>
      </c>
      <c r="I1777" s="561">
        <v>982</v>
      </c>
    </row>
    <row r="1778" spans="1:9" x14ac:dyDescent="0.3">
      <c r="A1778" s="561">
        <v>490293</v>
      </c>
      <c r="B1778" s="563">
        <v>493483</v>
      </c>
      <c r="C1778" s="563" t="s">
        <v>475</v>
      </c>
      <c r="D1778" s="1094" t="s">
        <v>483</v>
      </c>
      <c r="E1778" s="564" t="s">
        <v>624</v>
      </c>
      <c r="F1778" s="1096">
        <v>324</v>
      </c>
      <c r="G1778" s="565">
        <v>43608</v>
      </c>
      <c r="H1778" s="1093">
        <v>43602</v>
      </c>
      <c r="I1778" s="561">
        <v>332</v>
      </c>
    </row>
    <row r="1779" spans="1:9" x14ac:dyDescent="0.3">
      <c r="A1779" s="561">
        <v>490293</v>
      </c>
      <c r="B1779" s="563">
        <v>493483</v>
      </c>
      <c r="C1779" s="563" t="s">
        <v>475</v>
      </c>
      <c r="D1779" s="1094" t="s">
        <v>13</v>
      </c>
      <c r="E1779" s="564" t="s">
        <v>625</v>
      </c>
      <c r="F1779" s="563">
        <v>3328</v>
      </c>
      <c r="G1779" s="565">
        <v>43601</v>
      </c>
      <c r="H1779" s="1093">
        <v>43602</v>
      </c>
      <c r="I1779" s="561">
        <v>3420</v>
      </c>
    </row>
    <row r="1780" spans="1:9" x14ac:dyDescent="0.3">
      <c r="A1780" s="562">
        <v>490293</v>
      </c>
      <c r="B1780" s="563">
        <v>493483</v>
      </c>
      <c r="C1780" s="563" t="s">
        <v>475</v>
      </c>
      <c r="D1780" s="1094" t="s">
        <v>13</v>
      </c>
      <c r="E1780" s="564" t="s">
        <v>629</v>
      </c>
      <c r="F1780" s="563">
        <v>3833</v>
      </c>
      <c r="G1780" s="565">
        <v>43601</v>
      </c>
      <c r="H1780" s="1093">
        <v>43602</v>
      </c>
      <c r="I1780" s="561">
        <v>3846</v>
      </c>
    </row>
    <row r="1781" spans="1:9" x14ac:dyDescent="0.3">
      <c r="A1781" s="562">
        <v>490293</v>
      </c>
      <c r="B1781" s="563">
        <v>493483</v>
      </c>
      <c r="C1781" s="563" t="s">
        <v>475</v>
      </c>
      <c r="D1781" s="1094" t="s">
        <v>481</v>
      </c>
      <c r="E1781" s="564" t="s">
        <v>630</v>
      </c>
      <c r="F1781" s="1096">
        <v>1011</v>
      </c>
      <c r="G1781" s="565">
        <v>43608</v>
      </c>
      <c r="H1781" s="1093">
        <v>43602</v>
      </c>
      <c r="I1781" s="561">
        <v>1011</v>
      </c>
    </row>
    <row r="1782" spans="1:9" x14ac:dyDescent="0.3">
      <c r="A1782" s="562">
        <v>490293</v>
      </c>
      <c r="B1782" s="563">
        <v>493483</v>
      </c>
      <c r="C1782" s="563" t="s">
        <v>475</v>
      </c>
      <c r="D1782" s="1094" t="s">
        <v>483</v>
      </c>
      <c r="E1782" s="564" t="s">
        <v>631</v>
      </c>
      <c r="F1782" s="1096">
        <v>725</v>
      </c>
      <c r="G1782" s="565">
        <v>43608</v>
      </c>
      <c r="H1782" s="1093">
        <v>43602</v>
      </c>
      <c r="I1782" s="561">
        <v>727</v>
      </c>
    </row>
    <row r="1783" spans="1:9" x14ac:dyDescent="0.3">
      <c r="A1783" s="562">
        <v>490293</v>
      </c>
      <c r="B1783" s="563">
        <v>493483</v>
      </c>
      <c r="C1783" s="563" t="s">
        <v>475</v>
      </c>
      <c r="D1783" s="1094" t="s">
        <v>13</v>
      </c>
      <c r="E1783" s="564" t="s">
        <v>632</v>
      </c>
      <c r="F1783" s="563">
        <v>3294</v>
      </c>
      <c r="G1783" s="565">
        <v>43601</v>
      </c>
      <c r="H1783" s="1093">
        <v>43602</v>
      </c>
      <c r="I1783" s="561">
        <v>3294</v>
      </c>
    </row>
    <row r="1784" spans="1:9" x14ac:dyDescent="0.3">
      <c r="A1784" s="562">
        <v>490293</v>
      </c>
      <c r="B1784" s="563">
        <v>494182</v>
      </c>
      <c r="C1784" s="563" t="s">
        <v>503</v>
      </c>
      <c r="D1784" s="1094" t="s">
        <v>481</v>
      </c>
      <c r="E1784" s="1097" t="s">
        <v>687</v>
      </c>
      <c r="F1784" s="563">
        <v>305</v>
      </c>
      <c r="G1784" s="565">
        <v>43608</v>
      </c>
      <c r="H1784" s="1093">
        <v>43602</v>
      </c>
      <c r="I1784" s="561">
        <v>312</v>
      </c>
    </row>
    <row r="1785" spans="1:9" x14ac:dyDescent="0.3">
      <c r="A1785" s="562">
        <v>490293</v>
      </c>
      <c r="B1785" s="563">
        <v>494182</v>
      </c>
      <c r="C1785" s="563" t="s">
        <v>503</v>
      </c>
      <c r="D1785" s="1094" t="s">
        <v>13</v>
      </c>
      <c r="E1785" s="1097" t="s">
        <v>688</v>
      </c>
      <c r="F1785" s="563">
        <v>303</v>
      </c>
      <c r="G1785" s="565">
        <v>43601</v>
      </c>
      <c r="H1785" s="1093">
        <v>43602</v>
      </c>
      <c r="I1785" s="561">
        <v>311</v>
      </c>
    </row>
    <row r="1786" spans="1:9" x14ac:dyDescent="0.3">
      <c r="A1786" s="562">
        <v>490293</v>
      </c>
      <c r="B1786" s="563">
        <v>494182</v>
      </c>
      <c r="C1786" s="563" t="s">
        <v>503</v>
      </c>
      <c r="D1786" s="1094" t="s">
        <v>13</v>
      </c>
      <c r="E1786" s="1097" t="s">
        <v>689</v>
      </c>
      <c r="F1786" s="563">
        <v>529</v>
      </c>
      <c r="G1786" s="565">
        <v>43601</v>
      </c>
      <c r="H1786" s="1093">
        <v>43602</v>
      </c>
      <c r="I1786" s="561">
        <v>537</v>
      </c>
    </row>
    <row r="1787" spans="1:9" x14ac:dyDescent="0.3">
      <c r="A1787" s="562">
        <v>490293</v>
      </c>
      <c r="B1787" s="563">
        <v>494182</v>
      </c>
      <c r="C1787" s="563" t="s">
        <v>503</v>
      </c>
      <c r="D1787" s="1094" t="s">
        <v>483</v>
      </c>
      <c r="E1787" s="1097" t="s">
        <v>692</v>
      </c>
      <c r="F1787" s="1096">
        <v>139</v>
      </c>
      <c r="G1787" s="565">
        <v>43608</v>
      </c>
      <c r="H1787" s="1093">
        <v>43602</v>
      </c>
      <c r="I1787" s="561">
        <v>140</v>
      </c>
    </row>
    <row r="1788" spans="1:9" x14ac:dyDescent="0.3">
      <c r="A1788" s="562">
        <v>490293</v>
      </c>
      <c r="B1788" s="563">
        <v>494182</v>
      </c>
      <c r="C1788" s="563" t="s">
        <v>503</v>
      </c>
      <c r="D1788" s="1094" t="s">
        <v>481</v>
      </c>
      <c r="E1788" s="1098" t="s">
        <v>693</v>
      </c>
      <c r="F1788" s="245">
        <v>309</v>
      </c>
      <c r="G1788" s="565">
        <v>43608</v>
      </c>
      <c r="H1788" s="1093">
        <v>43602</v>
      </c>
      <c r="I1788" s="561">
        <v>309</v>
      </c>
    </row>
    <row r="1789" spans="1:9" x14ac:dyDescent="0.3">
      <c r="A1789" s="562">
        <v>490293</v>
      </c>
      <c r="B1789" s="563">
        <v>494182</v>
      </c>
      <c r="C1789" s="563" t="s">
        <v>503</v>
      </c>
      <c r="D1789" s="1094" t="s">
        <v>13</v>
      </c>
      <c r="E1789" s="1098" t="s">
        <v>694</v>
      </c>
      <c r="F1789" s="245">
        <v>299</v>
      </c>
      <c r="G1789" s="565">
        <v>43601</v>
      </c>
      <c r="H1789" s="1093">
        <v>43602</v>
      </c>
      <c r="I1789" s="561">
        <v>299</v>
      </c>
    </row>
    <row r="1790" spans="1:9" x14ac:dyDescent="0.3">
      <c r="A1790" s="562">
        <v>490293</v>
      </c>
      <c r="B1790" s="245">
        <v>494182</v>
      </c>
      <c r="C1790" s="245" t="s">
        <v>503</v>
      </c>
      <c r="D1790" s="157" t="s">
        <v>13</v>
      </c>
      <c r="E1790" s="1098" t="s">
        <v>695</v>
      </c>
      <c r="F1790" s="245">
        <v>553</v>
      </c>
      <c r="G1790" s="180">
        <v>43601</v>
      </c>
      <c r="H1790" s="1093">
        <v>43602</v>
      </c>
      <c r="I1790" s="561">
        <v>553</v>
      </c>
    </row>
    <row r="1791" spans="1:9" x14ac:dyDescent="0.3">
      <c r="A1791" s="562">
        <v>490293</v>
      </c>
      <c r="B1791" s="563">
        <v>494182</v>
      </c>
      <c r="C1791" s="563" t="s">
        <v>503</v>
      </c>
      <c r="D1791" s="1094" t="s">
        <v>483</v>
      </c>
      <c r="E1791" s="1097" t="s">
        <v>698</v>
      </c>
      <c r="F1791" s="563">
        <v>119</v>
      </c>
      <c r="G1791" s="565">
        <v>43608</v>
      </c>
      <c r="H1791" s="1093">
        <v>43602</v>
      </c>
      <c r="I1791" s="561">
        <v>119</v>
      </c>
    </row>
    <row r="1792" spans="1:9" x14ac:dyDescent="0.3">
      <c r="A1792" s="562">
        <v>490311</v>
      </c>
      <c r="B1792" s="563">
        <v>493476</v>
      </c>
      <c r="C1792" s="563" t="s">
        <v>475</v>
      </c>
      <c r="D1792" s="1094" t="s">
        <v>13</v>
      </c>
      <c r="E1792" s="564" t="s">
        <v>735</v>
      </c>
      <c r="F1792" s="566">
        <v>3151</v>
      </c>
      <c r="G1792" s="565">
        <v>43601</v>
      </c>
      <c r="H1792" s="1093">
        <v>43602</v>
      </c>
      <c r="I1792" s="561">
        <v>3116</v>
      </c>
    </row>
    <row r="1793" spans="1:9" x14ac:dyDescent="0.3">
      <c r="A1793" s="562">
        <v>490311</v>
      </c>
      <c r="B1793" s="563">
        <v>493476</v>
      </c>
      <c r="C1793" s="563" t="s">
        <v>475</v>
      </c>
      <c r="D1793" s="1094" t="s">
        <v>483</v>
      </c>
      <c r="E1793" s="564" t="s">
        <v>738</v>
      </c>
      <c r="F1793" s="566">
        <v>532</v>
      </c>
      <c r="G1793" s="565">
        <v>43608</v>
      </c>
      <c r="H1793" s="1093">
        <v>43602</v>
      </c>
      <c r="I1793" s="561">
        <v>539</v>
      </c>
    </row>
    <row r="1794" spans="1:9" x14ac:dyDescent="0.3">
      <c r="A1794" s="562">
        <v>490311</v>
      </c>
      <c r="B1794" s="563">
        <v>493476</v>
      </c>
      <c r="C1794" s="563" t="s">
        <v>475</v>
      </c>
      <c r="D1794" s="1094" t="s">
        <v>481</v>
      </c>
      <c r="E1794" s="564" t="s">
        <v>739</v>
      </c>
      <c r="F1794" s="566">
        <v>906</v>
      </c>
      <c r="G1794" s="565">
        <v>43608</v>
      </c>
      <c r="H1794" s="1093">
        <v>43602</v>
      </c>
      <c r="I1794" s="561">
        <v>913</v>
      </c>
    </row>
    <row r="1795" spans="1:9" x14ac:dyDescent="0.3">
      <c r="A1795" s="562">
        <v>490311</v>
      </c>
      <c r="B1795" s="563">
        <v>493476</v>
      </c>
      <c r="C1795" s="563" t="s">
        <v>475</v>
      </c>
      <c r="D1795" s="1094" t="s">
        <v>13</v>
      </c>
      <c r="E1795" s="564" t="s">
        <v>740</v>
      </c>
      <c r="F1795" s="566">
        <v>3848</v>
      </c>
      <c r="G1795" s="565">
        <v>43601</v>
      </c>
      <c r="H1795" s="1093">
        <v>43602</v>
      </c>
      <c r="I1795" s="561">
        <v>3923</v>
      </c>
    </row>
    <row r="1796" spans="1:9" x14ac:dyDescent="0.3">
      <c r="A1796" s="562">
        <v>490311</v>
      </c>
      <c r="B1796" s="563">
        <v>498854</v>
      </c>
      <c r="C1796" s="563" t="s">
        <v>503</v>
      </c>
      <c r="D1796" s="1094" t="s">
        <v>483</v>
      </c>
      <c r="E1796" s="564" t="s">
        <v>749</v>
      </c>
      <c r="F1796" s="566">
        <v>100</v>
      </c>
      <c r="G1796" s="565">
        <v>43608</v>
      </c>
      <c r="H1796" s="1093">
        <v>43602</v>
      </c>
      <c r="I1796" s="561">
        <v>104</v>
      </c>
    </row>
    <row r="1797" spans="1:9" x14ac:dyDescent="0.3">
      <c r="A1797" s="562">
        <v>490311</v>
      </c>
      <c r="B1797" s="563">
        <v>498854</v>
      </c>
      <c r="C1797" s="563" t="s">
        <v>503</v>
      </c>
      <c r="D1797" s="1094" t="s">
        <v>13</v>
      </c>
      <c r="E1797" s="564" t="s">
        <v>750</v>
      </c>
      <c r="F1797" s="566">
        <v>392</v>
      </c>
      <c r="G1797" s="565">
        <v>43601</v>
      </c>
      <c r="H1797" s="1093">
        <v>43602</v>
      </c>
      <c r="I1797" s="561">
        <v>403</v>
      </c>
    </row>
    <row r="1798" spans="1:9" x14ac:dyDescent="0.3">
      <c r="A1798" s="561">
        <v>490315</v>
      </c>
      <c r="B1798" s="563">
        <v>493490</v>
      </c>
      <c r="C1798" s="563" t="s">
        <v>475</v>
      </c>
      <c r="D1798" s="1094" t="s">
        <v>483</v>
      </c>
      <c r="E1798" s="564" t="s">
        <v>752</v>
      </c>
      <c r="F1798" s="566">
        <v>541</v>
      </c>
      <c r="G1798" s="565">
        <v>43608</v>
      </c>
      <c r="H1798" s="1093">
        <v>43602</v>
      </c>
      <c r="I1798" s="561">
        <v>559</v>
      </c>
    </row>
    <row r="1799" spans="1:9" x14ac:dyDescent="0.3">
      <c r="A1799" s="562">
        <v>490315</v>
      </c>
      <c r="B1799" s="563">
        <v>493490</v>
      </c>
      <c r="C1799" s="563" t="s">
        <v>475</v>
      </c>
      <c r="D1799" s="1094" t="s">
        <v>13</v>
      </c>
      <c r="E1799" s="564" t="s">
        <v>753</v>
      </c>
      <c r="F1799" s="566">
        <v>237</v>
      </c>
      <c r="G1799" s="565">
        <v>43601</v>
      </c>
      <c r="H1799" s="1093">
        <v>43602</v>
      </c>
      <c r="I1799" s="561">
        <v>244</v>
      </c>
    </row>
    <row r="1800" spans="1:9" x14ac:dyDescent="0.3">
      <c r="A1800" s="562">
        <v>490315</v>
      </c>
      <c r="B1800" s="563">
        <v>493490</v>
      </c>
      <c r="C1800" s="563" t="s">
        <v>475</v>
      </c>
      <c r="D1800" s="1094" t="s">
        <v>481</v>
      </c>
      <c r="E1800" s="564" t="s">
        <v>756</v>
      </c>
      <c r="F1800" s="566">
        <v>158</v>
      </c>
      <c r="G1800" s="565">
        <v>43608</v>
      </c>
      <c r="H1800" s="1093">
        <v>43602</v>
      </c>
      <c r="I1800" s="561">
        <v>161</v>
      </c>
    </row>
    <row r="1801" spans="1:9" x14ac:dyDescent="0.3">
      <c r="A1801" s="562">
        <v>490315</v>
      </c>
      <c r="B1801" s="563">
        <v>493490</v>
      </c>
      <c r="C1801" s="563" t="s">
        <v>475</v>
      </c>
      <c r="D1801" s="1094" t="s">
        <v>13</v>
      </c>
      <c r="E1801" s="564" t="s">
        <v>757</v>
      </c>
      <c r="F1801" s="566">
        <v>2586</v>
      </c>
      <c r="G1801" s="565">
        <v>43601</v>
      </c>
      <c r="H1801" s="1093">
        <v>43602</v>
      </c>
      <c r="I1801" s="561">
        <v>2707</v>
      </c>
    </row>
    <row r="1802" spans="1:9" x14ac:dyDescent="0.3">
      <c r="A1802" s="562">
        <v>490317</v>
      </c>
      <c r="B1802" s="563">
        <v>493496</v>
      </c>
      <c r="C1802" s="563" t="s">
        <v>475</v>
      </c>
      <c r="D1802" s="1094" t="s">
        <v>13</v>
      </c>
      <c r="E1802" s="564" t="s">
        <v>764</v>
      </c>
      <c r="F1802" s="566">
        <v>972</v>
      </c>
      <c r="G1802" s="565">
        <v>43601</v>
      </c>
      <c r="H1802" s="1093">
        <v>43602</v>
      </c>
      <c r="I1802" s="561">
        <v>1018</v>
      </c>
    </row>
    <row r="1803" spans="1:9" x14ac:dyDescent="0.3">
      <c r="A1803" s="562">
        <v>490317</v>
      </c>
      <c r="B1803" s="563">
        <v>493496</v>
      </c>
      <c r="C1803" s="563" t="s">
        <v>475</v>
      </c>
      <c r="D1803" s="1094" t="s">
        <v>483</v>
      </c>
      <c r="E1803" s="564" t="s">
        <v>765</v>
      </c>
      <c r="F1803" s="566">
        <v>218</v>
      </c>
      <c r="G1803" s="565">
        <v>43608</v>
      </c>
      <c r="H1803" s="1093">
        <v>43602</v>
      </c>
      <c r="I1803" s="561">
        <v>225</v>
      </c>
    </row>
    <row r="1804" spans="1:9" x14ac:dyDescent="0.3">
      <c r="A1804" s="562">
        <v>490317</v>
      </c>
      <c r="B1804" s="563">
        <v>493496</v>
      </c>
      <c r="C1804" s="563" t="s">
        <v>475</v>
      </c>
      <c r="D1804" s="1094" t="s">
        <v>483</v>
      </c>
      <c r="E1804" s="564" t="s">
        <v>766</v>
      </c>
      <c r="F1804" s="566">
        <v>184</v>
      </c>
      <c r="G1804" s="565">
        <v>43608</v>
      </c>
      <c r="H1804" s="1093">
        <v>43602</v>
      </c>
      <c r="I1804" s="561">
        <v>191</v>
      </c>
    </row>
    <row r="1805" spans="1:9" x14ac:dyDescent="0.3">
      <c r="A1805" s="562">
        <v>490317</v>
      </c>
      <c r="B1805" s="245">
        <v>493496</v>
      </c>
      <c r="C1805" s="245" t="s">
        <v>475</v>
      </c>
      <c r="D1805" s="157" t="s">
        <v>13</v>
      </c>
      <c r="E1805" s="178" t="s">
        <v>767</v>
      </c>
      <c r="F1805" s="179">
        <v>991</v>
      </c>
      <c r="G1805" s="180">
        <v>43601</v>
      </c>
      <c r="H1805" s="1093">
        <v>43602</v>
      </c>
      <c r="I1805" s="561">
        <v>1039</v>
      </c>
    </row>
    <row r="1806" spans="1:9" x14ac:dyDescent="0.3">
      <c r="A1806" s="562">
        <v>490317</v>
      </c>
      <c r="B1806" s="245">
        <v>494163</v>
      </c>
      <c r="C1806" s="245" t="s">
        <v>503</v>
      </c>
      <c r="D1806" s="157" t="s">
        <v>483</v>
      </c>
      <c r="E1806" s="178" t="s">
        <v>771</v>
      </c>
      <c r="F1806" s="179">
        <v>150</v>
      </c>
      <c r="G1806" s="180">
        <v>43608</v>
      </c>
      <c r="H1806" s="1093">
        <v>43602</v>
      </c>
      <c r="I1806" s="561">
        <v>133</v>
      </c>
    </row>
    <row r="1807" spans="1:9" x14ac:dyDescent="0.3">
      <c r="A1807" s="562">
        <v>490317</v>
      </c>
      <c r="B1807" s="245">
        <v>494163</v>
      </c>
      <c r="C1807" s="245" t="s">
        <v>503</v>
      </c>
      <c r="D1807" s="157" t="s">
        <v>13</v>
      </c>
      <c r="E1807" s="178" t="s">
        <v>772</v>
      </c>
      <c r="F1807" s="179">
        <v>310</v>
      </c>
      <c r="G1807" s="180">
        <v>43601</v>
      </c>
      <c r="H1807" s="1093">
        <v>43602</v>
      </c>
      <c r="I1807" s="561">
        <v>295</v>
      </c>
    </row>
    <row r="1808" spans="1:9" x14ac:dyDescent="0.3">
      <c r="A1808" s="562">
        <v>491046</v>
      </c>
      <c r="B1808" s="245">
        <v>493347</v>
      </c>
      <c r="C1808" s="245" t="s">
        <v>475</v>
      </c>
      <c r="D1808" s="157" t="s">
        <v>13</v>
      </c>
      <c r="E1808" s="178" t="s">
        <v>773</v>
      </c>
      <c r="F1808" s="179">
        <v>2114</v>
      </c>
      <c r="G1808" s="180">
        <v>43601</v>
      </c>
      <c r="H1808" s="1093">
        <v>43602</v>
      </c>
      <c r="I1808" s="561">
        <v>2055</v>
      </c>
    </row>
    <row r="1809" spans="1:9" x14ac:dyDescent="0.3">
      <c r="A1809" s="562">
        <v>491046</v>
      </c>
      <c r="B1809" s="245">
        <v>493347</v>
      </c>
      <c r="C1809" s="245" t="s">
        <v>475</v>
      </c>
      <c r="D1809" s="157" t="s">
        <v>481</v>
      </c>
      <c r="E1809" s="178" t="s">
        <v>777</v>
      </c>
      <c r="F1809" s="179">
        <v>749</v>
      </c>
      <c r="G1809" s="180">
        <v>43608</v>
      </c>
      <c r="H1809" s="1093">
        <v>43602</v>
      </c>
      <c r="I1809" s="561">
        <v>721</v>
      </c>
    </row>
    <row r="1810" spans="1:9" x14ac:dyDescent="0.3">
      <c r="A1810" s="562">
        <v>491046</v>
      </c>
      <c r="B1810" s="245">
        <v>493347</v>
      </c>
      <c r="C1810" s="245" t="s">
        <v>475</v>
      </c>
      <c r="D1810" s="157" t="s">
        <v>13</v>
      </c>
      <c r="E1810" s="178" t="s">
        <v>778</v>
      </c>
      <c r="F1810" s="179">
        <v>1116</v>
      </c>
      <c r="G1810" s="180">
        <v>43601</v>
      </c>
      <c r="H1810" s="1093">
        <v>43602</v>
      </c>
      <c r="I1810" s="561">
        <v>1068</v>
      </c>
    </row>
    <row r="1811" spans="1:9" x14ac:dyDescent="0.3">
      <c r="A1811" s="562">
        <v>491046</v>
      </c>
      <c r="B1811" s="245">
        <v>493347</v>
      </c>
      <c r="C1811" s="245" t="s">
        <v>475</v>
      </c>
      <c r="D1811" s="157" t="s">
        <v>483</v>
      </c>
      <c r="E1811" s="178" t="s">
        <v>779</v>
      </c>
      <c r="F1811" s="179">
        <v>163</v>
      </c>
      <c r="G1811" s="180">
        <v>43608</v>
      </c>
      <c r="H1811" s="1093">
        <v>43602</v>
      </c>
      <c r="I1811" s="561">
        <v>163</v>
      </c>
    </row>
    <row r="1812" spans="1:9" x14ac:dyDescent="0.3">
      <c r="A1812" s="562">
        <v>491046</v>
      </c>
      <c r="B1812" s="245">
        <v>495291</v>
      </c>
      <c r="C1812" s="245" t="s">
        <v>503</v>
      </c>
      <c r="D1812" s="157" t="s">
        <v>13</v>
      </c>
      <c r="E1812" s="178" t="s">
        <v>781</v>
      </c>
      <c r="F1812" s="179">
        <v>145</v>
      </c>
      <c r="G1812" s="180">
        <v>43601</v>
      </c>
      <c r="H1812" s="1093">
        <v>43602</v>
      </c>
      <c r="I1812" s="561">
        <v>145</v>
      </c>
    </row>
    <row r="1813" spans="1:9" x14ac:dyDescent="0.3">
      <c r="A1813" s="561">
        <v>491046</v>
      </c>
      <c r="B1813" s="245">
        <v>495291</v>
      </c>
      <c r="C1813" s="245" t="s">
        <v>503</v>
      </c>
      <c r="D1813" s="157" t="s">
        <v>483</v>
      </c>
      <c r="E1813" s="178" t="s">
        <v>782</v>
      </c>
      <c r="F1813" s="179">
        <v>50</v>
      </c>
      <c r="G1813" s="180">
        <v>43608</v>
      </c>
      <c r="H1813" s="1093">
        <v>43602</v>
      </c>
      <c r="I1813" s="561">
        <v>50</v>
      </c>
    </row>
    <row r="1814" spans="1:9" x14ac:dyDescent="0.3">
      <c r="A1814" s="561">
        <v>491046</v>
      </c>
      <c r="B1814" s="245">
        <v>493375</v>
      </c>
      <c r="C1814" s="245" t="s">
        <v>475</v>
      </c>
      <c r="D1814" s="157" t="s">
        <v>13</v>
      </c>
      <c r="E1814" s="178" t="s">
        <v>783</v>
      </c>
      <c r="F1814" s="179">
        <v>923</v>
      </c>
      <c r="G1814" s="180">
        <v>43601</v>
      </c>
      <c r="H1814" s="1093">
        <v>43602</v>
      </c>
      <c r="I1814" s="561">
        <v>903</v>
      </c>
    </row>
    <row r="1815" spans="1:9" x14ac:dyDescent="0.3">
      <c r="A1815" s="561">
        <v>491046</v>
      </c>
      <c r="B1815" s="245">
        <v>493375</v>
      </c>
      <c r="C1815" s="245" t="s">
        <v>475</v>
      </c>
      <c r="D1815" s="157" t="s">
        <v>483</v>
      </c>
      <c r="E1815" s="178" t="s">
        <v>786</v>
      </c>
      <c r="F1815" s="179">
        <v>83</v>
      </c>
      <c r="G1815" s="180">
        <v>43608</v>
      </c>
      <c r="H1815" s="1093">
        <v>43602</v>
      </c>
      <c r="I1815" s="561">
        <v>83</v>
      </c>
    </row>
    <row r="1816" spans="1:9" x14ac:dyDescent="0.3">
      <c r="A1816" s="561">
        <v>491046</v>
      </c>
      <c r="B1816" s="245">
        <v>493375</v>
      </c>
      <c r="C1816" s="245" t="s">
        <v>475</v>
      </c>
      <c r="D1816" s="157" t="s">
        <v>13</v>
      </c>
      <c r="E1816" s="178" t="s">
        <v>787</v>
      </c>
      <c r="F1816" s="179">
        <v>552</v>
      </c>
      <c r="G1816" s="180">
        <v>43601</v>
      </c>
      <c r="H1816" s="1093">
        <v>43602</v>
      </c>
      <c r="I1816" s="561">
        <v>529</v>
      </c>
    </row>
    <row r="1817" spans="1:9" x14ac:dyDescent="0.3">
      <c r="A1817" s="561">
        <v>491046</v>
      </c>
      <c r="B1817" s="245">
        <v>493375</v>
      </c>
      <c r="C1817" s="245" t="s">
        <v>475</v>
      </c>
      <c r="D1817" s="157" t="s">
        <v>481</v>
      </c>
      <c r="E1817" s="178" t="s">
        <v>788</v>
      </c>
      <c r="F1817" s="179">
        <v>274</v>
      </c>
      <c r="G1817" s="180">
        <v>43608</v>
      </c>
      <c r="H1817" s="1093">
        <v>43602</v>
      </c>
      <c r="I1817" s="561">
        <v>268</v>
      </c>
    </row>
    <row r="1818" spans="1:9" x14ac:dyDescent="0.3">
      <c r="A1818" s="561">
        <v>491046</v>
      </c>
      <c r="B1818" s="245">
        <v>495259</v>
      </c>
      <c r="C1818" s="245" t="s">
        <v>503</v>
      </c>
      <c r="D1818" s="157" t="s">
        <v>13</v>
      </c>
      <c r="E1818" s="178" t="s">
        <v>791</v>
      </c>
      <c r="F1818" s="179">
        <v>242</v>
      </c>
      <c r="G1818" s="180">
        <v>43601</v>
      </c>
      <c r="H1818" s="1093">
        <v>43602</v>
      </c>
      <c r="I1818" s="561">
        <v>242</v>
      </c>
    </row>
    <row r="1819" spans="1:9" x14ac:dyDescent="0.3">
      <c r="A1819" s="561">
        <v>491046</v>
      </c>
      <c r="B1819" s="245">
        <v>495259</v>
      </c>
      <c r="C1819" s="245" t="s">
        <v>503</v>
      </c>
      <c r="D1819" s="157" t="s">
        <v>483</v>
      </c>
      <c r="E1819" s="178" t="s">
        <v>792</v>
      </c>
      <c r="F1819" s="179">
        <v>74</v>
      </c>
      <c r="G1819" s="180">
        <v>43608</v>
      </c>
      <c r="H1819" s="1093">
        <v>43602</v>
      </c>
      <c r="I1819" s="561">
        <v>74</v>
      </c>
    </row>
    <row r="1820" spans="1:9" x14ac:dyDescent="0.3">
      <c r="A1820" s="1099">
        <v>419754</v>
      </c>
      <c r="B1820" s="245">
        <v>493478</v>
      </c>
      <c r="C1820" s="245" t="s">
        <v>475</v>
      </c>
      <c r="D1820" s="157" t="s">
        <v>483</v>
      </c>
      <c r="E1820" s="178" t="s">
        <v>794</v>
      </c>
      <c r="F1820" s="245">
        <v>523</v>
      </c>
      <c r="G1820" s="1100">
        <v>43608</v>
      </c>
      <c r="H1820" s="1093">
        <v>43602</v>
      </c>
      <c r="I1820" s="561">
        <v>519</v>
      </c>
    </row>
    <row r="1821" spans="1:9" x14ac:dyDescent="0.3">
      <c r="A1821" s="561">
        <v>419754</v>
      </c>
      <c r="B1821" s="245">
        <v>493478</v>
      </c>
      <c r="C1821" s="245" t="s">
        <v>475</v>
      </c>
      <c r="D1821" s="157" t="s">
        <v>481</v>
      </c>
      <c r="E1821" s="178" t="s">
        <v>795</v>
      </c>
      <c r="F1821" s="245">
        <v>607</v>
      </c>
      <c r="G1821" s="1100">
        <v>43608</v>
      </c>
      <c r="H1821" s="1093">
        <v>43602</v>
      </c>
      <c r="I1821" s="561">
        <v>607</v>
      </c>
    </row>
    <row r="1822" spans="1:9" x14ac:dyDescent="0.3">
      <c r="A1822" s="561">
        <v>419754</v>
      </c>
      <c r="B1822" s="245">
        <v>493478</v>
      </c>
      <c r="C1822" s="245" t="s">
        <v>475</v>
      </c>
      <c r="D1822" s="157" t="s">
        <v>13</v>
      </c>
      <c r="E1822" s="178" t="s">
        <v>796</v>
      </c>
      <c r="F1822" s="245">
        <v>1858</v>
      </c>
      <c r="G1822" s="1100">
        <v>43601</v>
      </c>
      <c r="H1822" s="1093">
        <v>43602</v>
      </c>
      <c r="I1822" s="561">
        <v>1858</v>
      </c>
    </row>
    <row r="1823" spans="1:9" x14ac:dyDescent="0.3">
      <c r="A1823" s="561">
        <v>419754</v>
      </c>
      <c r="B1823" s="245">
        <v>493478</v>
      </c>
      <c r="C1823" s="245" t="s">
        <v>475</v>
      </c>
      <c r="D1823" s="157" t="s">
        <v>13</v>
      </c>
      <c r="E1823" s="178" t="s">
        <v>799</v>
      </c>
      <c r="F1823" s="245">
        <v>4001</v>
      </c>
      <c r="G1823" s="1100">
        <v>43601</v>
      </c>
      <c r="H1823" s="1093">
        <v>43602</v>
      </c>
      <c r="I1823" s="561">
        <v>3971</v>
      </c>
    </row>
    <row r="1824" spans="1:9" x14ac:dyDescent="0.3">
      <c r="A1824" s="561">
        <v>419754</v>
      </c>
      <c r="B1824" s="245">
        <v>494168</v>
      </c>
      <c r="C1824" s="245" t="s">
        <v>503</v>
      </c>
      <c r="D1824" s="157" t="s">
        <v>483</v>
      </c>
      <c r="E1824" s="178" t="s">
        <v>821</v>
      </c>
      <c r="F1824" s="245">
        <v>100</v>
      </c>
      <c r="G1824" s="1100">
        <v>43608</v>
      </c>
      <c r="H1824" s="1093">
        <v>43602</v>
      </c>
      <c r="I1824" s="561">
        <v>102</v>
      </c>
    </row>
    <row r="1825" spans="1:9" x14ac:dyDescent="0.3">
      <c r="A1825" s="561">
        <v>419754</v>
      </c>
      <c r="B1825" s="245">
        <v>494168</v>
      </c>
      <c r="C1825" s="245" t="s">
        <v>503</v>
      </c>
      <c r="D1825" s="157" t="s">
        <v>13</v>
      </c>
      <c r="E1825" s="178" t="s">
        <v>822</v>
      </c>
      <c r="F1825" s="245">
        <v>312</v>
      </c>
      <c r="G1825" s="1100">
        <v>43601</v>
      </c>
      <c r="H1825" s="1093">
        <v>43602</v>
      </c>
      <c r="I1825" s="561">
        <v>312</v>
      </c>
    </row>
    <row r="1826" spans="1:9" x14ac:dyDescent="0.3">
      <c r="A1826" s="1101">
        <v>490276</v>
      </c>
      <c r="B1826" s="157">
        <v>493530</v>
      </c>
      <c r="C1826" s="157" t="s">
        <v>475</v>
      </c>
      <c r="D1826" s="157" t="s">
        <v>48</v>
      </c>
      <c r="E1826" s="163" t="s">
        <v>521</v>
      </c>
      <c r="F1826" s="157">
        <v>234</v>
      </c>
      <c r="G1826" s="159">
        <v>43605</v>
      </c>
      <c r="H1826" s="1102">
        <v>43607</v>
      </c>
      <c r="I1826" s="1101">
        <v>234</v>
      </c>
    </row>
    <row r="1827" spans="1:9" x14ac:dyDescent="0.3">
      <c r="A1827" s="1101">
        <v>490276</v>
      </c>
      <c r="B1827" s="157">
        <v>493530</v>
      </c>
      <c r="C1827" s="157" t="s">
        <v>475</v>
      </c>
      <c r="D1827" s="157" t="s">
        <v>48</v>
      </c>
      <c r="E1827" s="163" t="s">
        <v>522</v>
      </c>
      <c r="F1827" s="157">
        <v>353</v>
      </c>
      <c r="G1827" s="159">
        <v>43606</v>
      </c>
      <c r="H1827" s="1102">
        <v>43607</v>
      </c>
      <c r="I1827" s="1101">
        <v>353</v>
      </c>
    </row>
    <row r="1828" spans="1:9" x14ac:dyDescent="0.3">
      <c r="A1828" s="1101">
        <v>490276</v>
      </c>
      <c r="B1828" s="157">
        <v>493530</v>
      </c>
      <c r="C1828" s="157" t="s">
        <v>475</v>
      </c>
      <c r="D1828" s="157" t="s">
        <v>13</v>
      </c>
      <c r="E1828" s="163" t="s">
        <v>527</v>
      </c>
      <c r="F1828" s="157">
        <f>2117-1449</f>
        <v>668</v>
      </c>
      <c r="G1828" s="159">
        <v>43611</v>
      </c>
      <c r="H1828" s="1102">
        <v>43607</v>
      </c>
      <c r="I1828" s="1101">
        <v>646</v>
      </c>
    </row>
    <row r="1829" spans="1:9" x14ac:dyDescent="0.3">
      <c r="A1829" s="1101">
        <v>490276</v>
      </c>
      <c r="B1829" s="157">
        <v>493530</v>
      </c>
      <c r="C1829" s="157" t="s">
        <v>475</v>
      </c>
      <c r="D1829" s="157" t="s">
        <v>13</v>
      </c>
      <c r="E1829" s="163" t="s">
        <v>529</v>
      </c>
      <c r="F1829" s="157">
        <v>1465</v>
      </c>
      <c r="G1829" s="159">
        <v>43611</v>
      </c>
      <c r="H1829" s="1102">
        <v>43607</v>
      </c>
      <c r="I1829" s="1101">
        <v>1465</v>
      </c>
    </row>
    <row r="1830" spans="1:9" x14ac:dyDescent="0.3">
      <c r="A1830" s="1101">
        <v>490276</v>
      </c>
      <c r="B1830" s="157">
        <v>493530</v>
      </c>
      <c r="C1830" s="157" t="s">
        <v>475</v>
      </c>
      <c r="D1830" s="157" t="s">
        <v>48</v>
      </c>
      <c r="E1830" s="163" t="s">
        <v>531</v>
      </c>
      <c r="F1830" s="157">
        <v>481</v>
      </c>
      <c r="G1830" s="159">
        <v>43605</v>
      </c>
      <c r="H1830" s="1102">
        <v>43607</v>
      </c>
      <c r="I1830" s="1101">
        <v>481</v>
      </c>
    </row>
    <row r="1831" spans="1:9" x14ac:dyDescent="0.3">
      <c r="A1831" s="1101">
        <v>490276</v>
      </c>
      <c r="B1831" s="157">
        <v>493530</v>
      </c>
      <c r="C1831" s="157" t="s">
        <v>475</v>
      </c>
      <c r="D1831" s="157" t="s">
        <v>48</v>
      </c>
      <c r="E1831" s="163" t="s">
        <v>532</v>
      </c>
      <c r="F1831" s="157">
        <v>60</v>
      </c>
      <c r="G1831" s="159">
        <v>43605</v>
      </c>
      <c r="H1831" s="1102">
        <v>43607</v>
      </c>
      <c r="I1831" s="1101">
        <v>60</v>
      </c>
    </row>
    <row r="1832" spans="1:9" x14ac:dyDescent="0.3">
      <c r="A1832" s="1101">
        <v>490276</v>
      </c>
      <c r="B1832" s="157">
        <v>493530</v>
      </c>
      <c r="C1832" s="157" t="s">
        <v>475</v>
      </c>
      <c r="D1832" s="157" t="s">
        <v>48</v>
      </c>
      <c r="E1832" s="163" t="s">
        <v>533</v>
      </c>
      <c r="F1832" s="157">
        <v>288</v>
      </c>
      <c r="G1832" s="159">
        <v>43608</v>
      </c>
      <c r="H1832" s="1102">
        <v>43607</v>
      </c>
      <c r="I1832" s="1101">
        <v>288</v>
      </c>
    </row>
    <row r="1833" spans="1:9" x14ac:dyDescent="0.3">
      <c r="A1833" s="1101">
        <v>490276</v>
      </c>
      <c r="B1833" s="157">
        <v>494240</v>
      </c>
      <c r="C1833" s="157" t="s">
        <v>503</v>
      </c>
      <c r="D1833" s="157" t="s">
        <v>48</v>
      </c>
      <c r="E1833" s="163" t="s">
        <v>540</v>
      </c>
      <c r="F1833" s="157">
        <v>68</v>
      </c>
      <c r="G1833" s="159">
        <v>43606</v>
      </c>
      <c r="H1833" s="1102">
        <v>43607</v>
      </c>
      <c r="I1833" s="1101">
        <v>68</v>
      </c>
    </row>
    <row r="1834" spans="1:9" x14ac:dyDescent="0.3">
      <c r="A1834" s="1101">
        <v>490276</v>
      </c>
      <c r="B1834" s="157">
        <v>494240</v>
      </c>
      <c r="C1834" s="157" t="s">
        <v>503</v>
      </c>
      <c r="D1834" s="157" t="s">
        <v>48</v>
      </c>
      <c r="E1834" s="163" t="s">
        <v>543</v>
      </c>
      <c r="F1834" s="157">
        <v>39</v>
      </c>
      <c r="G1834" s="159">
        <v>43605</v>
      </c>
      <c r="H1834" s="1102">
        <v>43607</v>
      </c>
      <c r="I1834" s="1101">
        <v>39</v>
      </c>
    </row>
    <row r="1835" spans="1:9" x14ac:dyDescent="0.3">
      <c r="A1835" s="1103">
        <v>490281</v>
      </c>
      <c r="B1835" s="157">
        <v>493515</v>
      </c>
      <c r="C1835" s="157" t="s">
        <v>475</v>
      </c>
      <c r="D1835" s="157" t="s">
        <v>48</v>
      </c>
      <c r="E1835" s="163" t="s">
        <v>545</v>
      </c>
      <c r="F1835" s="157">
        <v>156</v>
      </c>
      <c r="G1835" s="159">
        <v>43605</v>
      </c>
      <c r="H1835" s="1102">
        <v>43607</v>
      </c>
      <c r="I1835" s="1101">
        <v>156</v>
      </c>
    </row>
    <row r="1836" spans="1:9" x14ac:dyDescent="0.3">
      <c r="A1836" s="1101">
        <v>490281</v>
      </c>
      <c r="B1836" s="157">
        <v>493515</v>
      </c>
      <c r="C1836" s="157" t="s">
        <v>475</v>
      </c>
      <c r="D1836" s="157" t="s">
        <v>48</v>
      </c>
      <c r="E1836" s="163" t="s">
        <v>546</v>
      </c>
      <c r="F1836" s="157">
        <v>469</v>
      </c>
      <c r="G1836" s="159">
        <v>43606</v>
      </c>
      <c r="H1836" s="1102">
        <v>43607</v>
      </c>
      <c r="I1836" s="1101">
        <v>469</v>
      </c>
    </row>
    <row r="1837" spans="1:9" x14ac:dyDescent="0.3">
      <c r="A1837" s="1101">
        <v>490281</v>
      </c>
      <c r="B1837" s="157">
        <v>493515</v>
      </c>
      <c r="C1837" s="157" t="s">
        <v>475</v>
      </c>
      <c r="D1837" s="157" t="s">
        <v>13</v>
      </c>
      <c r="E1837" s="163" t="s">
        <v>549</v>
      </c>
      <c r="F1837" s="157">
        <v>1118</v>
      </c>
      <c r="G1837" s="159">
        <v>43611</v>
      </c>
      <c r="H1837" s="1102">
        <v>43607</v>
      </c>
      <c r="I1837" s="1101">
        <v>1149</v>
      </c>
    </row>
    <row r="1838" spans="1:9" x14ac:dyDescent="0.3">
      <c r="A1838" s="1101">
        <v>490281</v>
      </c>
      <c r="B1838" s="157">
        <v>493515</v>
      </c>
      <c r="C1838" s="157" t="s">
        <v>475</v>
      </c>
      <c r="D1838" s="157" t="s">
        <v>13</v>
      </c>
      <c r="E1838" s="163" t="s">
        <v>550</v>
      </c>
      <c r="F1838" s="157">
        <v>783</v>
      </c>
      <c r="G1838" s="159">
        <v>43611</v>
      </c>
      <c r="H1838" s="1102">
        <v>43607</v>
      </c>
      <c r="I1838" s="1101">
        <v>803</v>
      </c>
    </row>
    <row r="1839" spans="1:9" x14ac:dyDescent="0.3">
      <c r="A1839" s="1101">
        <v>490281</v>
      </c>
      <c r="B1839" s="157">
        <v>493515</v>
      </c>
      <c r="C1839" s="157" t="s">
        <v>475</v>
      </c>
      <c r="D1839" s="157" t="s">
        <v>13</v>
      </c>
      <c r="E1839" s="163" t="s">
        <v>554</v>
      </c>
      <c r="F1839" s="157">
        <v>1665</v>
      </c>
      <c r="G1839" s="159">
        <v>43611</v>
      </c>
      <c r="H1839" s="1102">
        <v>43607</v>
      </c>
      <c r="I1839" s="1101">
        <v>1720</v>
      </c>
    </row>
    <row r="1840" spans="1:9" x14ac:dyDescent="0.3">
      <c r="A1840" s="1101">
        <v>490281</v>
      </c>
      <c r="B1840" s="157">
        <v>493515</v>
      </c>
      <c r="C1840" s="157" t="s">
        <v>475</v>
      </c>
      <c r="D1840" s="157" t="s">
        <v>13</v>
      </c>
      <c r="E1840" s="163" t="s">
        <v>555</v>
      </c>
      <c r="F1840" s="157">
        <v>1211</v>
      </c>
      <c r="G1840" s="159">
        <v>43611</v>
      </c>
      <c r="H1840" s="1102">
        <v>43607</v>
      </c>
      <c r="I1840" s="1101">
        <v>1245</v>
      </c>
    </row>
    <row r="1841" spans="1:9" x14ac:dyDescent="0.3">
      <c r="A1841" s="1101">
        <v>490281</v>
      </c>
      <c r="B1841" s="157">
        <v>493515</v>
      </c>
      <c r="C1841" s="157" t="s">
        <v>475</v>
      </c>
      <c r="D1841" s="157" t="s">
        <v>48</v>
      </c>
      <c r="E1841" s="163" t="s">
        <v>559</v>
      </c>
      <c r="F1841" s="157">
        <v>390</v>
      </c>
      <c r="G1841" s="159">
        <v>43608</v>
      </c>
      <c r="H1841" s="1102">
        <v>43607</v>
      </c>
      <c r="I1841" s="1101">
        <v>390</v>
      </c>
    </row>
    <row r="1842" spans="1:9" x14ac:dyDescent="0.3">
      <c r="A1842" s="1101">
        <v>490281</v>
      </c>
      <c r="B1842" s="157">
        <v>493515</v>
      </c>
      <c r="C1842" s="157" t="s">
        <v>475</v>
      </c>
      <c r="D1842" s="157" t="s">
        <v>48</v>
      </c>
      <c r="E1842" s="163" t="s">
        <v>560</v>
      </c>
      <c r="F1842" s="157">
        <v>300</v>
      </c>
      <c r="G1842" s="159">
        <v>43605</v>
      </c>
      <c r="H1842" s="1102">
        <v>43607</v>
      </c>
      <c r="I1842" s="1101">
        <v>300</v>
      </c>
    </row>
    <row r="1843" spans="1:9" x14ac:dyDescent="0.3">
      <c r="A1843" s="1101">
        <v>490281</v>
      </c>
      <c r="B1843" s="157">
        <v>493515</v>
      </c>
      <c r="C1843" s="157" t="s">
        <v>475</v>
      </c>
      <c r="D1843" s="161" t="s">
        <v>48</v>
      </c>
      <c r="E1843" s="163" t="s">
        <v>561</v>
      </c>
      <c r="F1843" s="157">
        <v>90</v>
      </c>
      <c r="G1843" s="159">
        <v>43626</v>
      </c>
      <c r="H1843" s="1102">
        <v>43607</v>
      </c>
      <c r="I1843" s="1101">
        <v>90</v>
      </c>
    </row>
    <row r="1844" spans="1:9" x14ac:dyDescent="0.3">
      <c r="A1844" s="1101">
        <v>490281</v>
      </c>
      <c r="B1844" s="157">
        <v>494164</v>
      </c>
      <c r="C1844" s="157" t="s">
        <v>503</v>
      </c>
      <c r="D1844" s="157" t="s">
        <v>48</v>
      </c>
      <c r="E1844" s="163" t="s">
        <v>605</v>
      </c>
      <c r="F1844" s="157">
        <v>40</v>
      </c>
      <c r="G1844" s="159">
        <v>43606</v>
      </c>
      <c r="H1844" s="1102">
        <v>43607</v>
      </c>
      <c r="I1844" s="1101">
        <v>40</v>
      </c>
    </row>
    <row r="1845" spans="1:9" x14ac:dyDescent="0.3">
      <c r="A1845" s="1101">
        <v>490281</v>
      </c>
      <c r="B1845" s="157">
        <v>494164</v>
      </c>
      <c r="C1845" s="157" t="s">
        <v>503</v>
      </c>
      <c r="D1845" s="157" t="s">
        <v>13</v>
      </c>
      <c r="E1845" s="187" t="s">
        <v>610</v>
      </c>
      <c r="F1845" s="157">
        <v>261</v>
      </c>
      <c r="G1845" s="159">
        <v>43611</v>
      </c>
      <c r="H1845" s="1102">
        <v>43607</v>
      </c>
      <c r="I1845" s="1101">
        <v>268</v>
      </c>
    </row>
    <row r="1846" spans="1:9" x14ac:dyDescent="0.3">
      <c r="A1846" s="1101">
        <v>490281</v>
      </c>
      <c r="B1846" s="157">
        <v>494164</v>
      </c>
      <c r="C1846" s="157" t="s">
        <v>503</v>
      </c>
      <c r="D1846" s="157" t="s">
        <v>13</v>
      </c>
      <c r="E1846" s="187" t="s">
        <v>611</v>
      </c>
      <c r="F1846" s="157">
        <v>360</v>
      </c>
      <c r="G1846" s="159">
        <v>43611</v>
      </c>
      <c r="H1846" s="1102">
        <v>43607</v>
      </c>
      <c r="I1846" s="1101">
        <v>372</v>
      </c>
    </row>
    <row r="1847" spans="1:9" x14ac:dyDescent="0.3">
      <c r="A1847" s="1101">
        <v>490293</v>
      </c>
      <c r="B1847" s="157">
        <v>493483</v>
      </c>
      <c r="C1847" s="157" t="s">
        <v>475</v>
      </c>
      <c r="D1847" s="157" t="s">
        <v>48</v>
      </c>
      <c r="E1847" s="163" t="s">
        <v>619</v>
      </c>
      <c r="F1847" s="185">
        <v>923</v>
      </c>
      <c r="G1847" s="159">
        <v>43605</v>
      </c>
      <c r="H1847" s="1102">
        <v>43607</v>
      </c>
      <c r="I1847" s="1101">
        <v>923</v>
      </c>
    </row>
    <row r="1848" spans="1:9" x14ac:dyDescent="0.3">
      <c r="A1848" s="1101">
        <v>490293</v>
      </c>
      <c r="B1848" s="157">
        <v>493483</v>
      </c>
      <c r="C1848" s="157" t="s">
        <v>475</v>
      </c>
      <c r="D1848" s="157" t="s">
        <v>48</v>
      </c>
      <c r="E1848" s="163" t="s">
        <v>620</v>
      </c>
      <c r="F1848" s="185">
        <v>953</v>
      </c>
      <c r="G1848" s="159">
        <v>43606</v>
      </c>
      <c r="H1848" s="1102">
        <v>43607</v>
      </c>
      <c r="I1848" s="1101">
        <v>953</v>
      </c>
    </row>
    <row r="1849" spans="1:9" x14ac:dyDescent="0.3">
      <c r="A1849" s="1101">
        <v>490293</v>
      </c>
      <c r="B1849" s="157">
        <v>493483</v>
      </c>
      <c r="C1849" s="157" t="s">
        <v>475</v>
      </c>
      <c r="D1849" s="157" t="s">
        <v>13</v>
      </c>
      <c r="E1849" s="163" t="s">
        <v>626</v>
      </c>
      <c r="F1849" s="157">
        <v>3437</v>
      </c>
      <c r="G1849" s="159">
        <v>43611</v>
      </c>
      <c r="H1849" s="1102">
        <v>43607</v>
      </c>
      <c r="I1849" s="1101">
        <v>3475</v>
      </c>
    </row>
    <row r="1850" spans="1:9" x14ac:dyDescent="0.3">
      <c r="A1850" s="1101">
        <v>490293</v>
      </c>
      <c r="B1850" s="1094">
        <v>493483</v>
      </c>
      <c r="C1850" s="1094" t="s">
        <v>475</v>
      </c>
      <c r="D1850" s="1094" t="s">
        <v>13</v>
      </c>
      <c r="E1850" s="1104" t="s">
        <v>627</v>
      </c>
      <c r="F1850" s="1094">
        <v>2386</v>
      </c>
      <c r="G1850" s="1105">
        <v>43611</v>
      </c>
      <c r="H1850" s="1102">
        <v>43607</v>
      </c>
      <c r="I1850" s="1101">
        <v>2386</v>
      </c>
    </row>
    <row r="1851" spans="1:9" x14ac:dyDescent="0.3">
      <c r="A1851" s="1101">
        <v>490293</v>
      </c>
      <c r="B1851" s="1094">
        <v>493483</v>
      </c>
      <c r="C1851" s="1094" t="s">
        <v>475</v>
      </c>
      <c r="D1851" s="1094" t="s">
        <v>11</v>
      </c>
      <c r="E1851" s="1104" t="s">
        <v>628</v>
      </c>
      <c r="F1851" s="1106">
        <v>185</v>
      </c>
      <c r="G1851" s="1105">
        <v>43626</v>
      </c>
      <c r="H1851" s="1102">
        <v>43607</v>
      </c>
      <c r="I1851" s="1101">
        <v>192</v>
      </c>
    </row>
    <row r="1852" spans="1:9" x14ac:dyDescent="0.3">
      <c r="A1852" s="1107">
        <v>490293</v>
      </c>
      <c r="B1852" s="592">
        <v>493483</v>
      </c>
      <c r="C1852" s="592" t="s">
        <v>475</v>
      </c>
      <c r="D1852" s="1094" t="s">
        <v>13</v>
      </c>
      <c r="E1852" s="593" t="s">
        <v>633</v>
      </c>
      <c r="F1852" s="592">
        <v>3402</v>
      </c>
      <c r="G1852" s="594">
        <v>43611</v>
      </c>
      <c r="H1852" s="1108">
        <v>43607</v>
      </c>
      <c r="I1852" s="1107">
        <v>3402</v>
      </c>
    </row>
    <row r="1853" spans="1:9" x14ac:dyDescent="0.3">
      <c r="A1853" s="1107">
        <v>490293</v>
      </c>
      <c r="B1853" s="161">
        <v>493483</v>
      </c>
      <c r="C1853" s="161" t="s">
        <v>475</v>
      </c>
      <c r="D1853" s="157" t="s">
        <v>13</v>
      </c>
      <c r="E1853" s="224" t="s">
        <v>634</v>
      </c>
      <c r="F1853" s="161">
        <v>2400</v>
      </c>
      <c r="G1853" s="162">
        <v>43611</v>
      </c>
      <c r="H1853" s="1108">
        <v>43607</v>
      </c>
      <c r="I1853" s="1107">
        <v>2400</v>
      </c>
    </row>
    <row r="1854" spans="1:9" x14ac:dyDescent="0.3">
      <c r="A1854" s="1107">
        <v>490293</v>
      </c>
      <c r="B1854" s="161">
        <v>493483</v>
      </c>
      <c r="C1854" s="161" t="s">
        <v>475</v>
      </c>
      <c r="D1854" s="161" t="s">
        <v>48</v>
      </c>
      <c r="E1854" s="224" t="s">
        <v>635</v>
      </c>
      <c r="F1854" s="1109">
        <v>1240</v>
      </c>
      <c r="G1854" s="162">
        <v>43608</v>
      </c>
      <c r="H1854" s="1108">
        <v>43607</v>
      </c>
      <c r="I1854" s="1107">
        <v>1240</v>
      </c>
    </row>
    <row r="1855" spans="1:9" x14ac:dyDescent="0.3">
      <c r="A1855" s="1107">
        <v>490293</v>
      </c>
      <c r="B1855" s="592">
        <v>494182</v>
      </c>
      <c r="C1855" s="592" t="s">
        <v>503</v>
      </c>
      <c r="D1855" s="592" t="s">
        <v>48</v>
      </c>
      <c r="E1855" s="593" t="s">
        <v>686</v>
      </c>
      <c r="F1855" s="592">
        <v>50</v>
      </c>
      <c r="G1855" s="594">
        <v>43606</v>
      </c>
      <c r="H1855" s="1108">
        <v>43607</v>
      </c>
      <c r="I1855" s="1107">
        <v>50</v>
      </c>
    </row>
    <row r="1856" spans="1:9" x14ac:dyDescent="0.3">
      <c r="A1856" s="1107">
        <v>490293</v>
      </c>
      <c r="B1856" s="592">
        <v>494182</v>
      </c>
      <c r="C1856" s="592" t="s">
        <v>503</v>
      </c>
      <c r="D1856" s="1094" t="s">
        <v>13</v>
      </c>
      <c r="E1856" s="1110" t="s">
        <v>690</v>
      </c>
      <c r="F1856" s="592">
        <v>595</v>
      </c>
      <c r="G1856" s="594">
        <v>43611</v>
      </c>
      <c r="H1856" s="1108">
        <v>43607</v>
      </c>
      <c r="I1856" s="1107">
        <v>601</v>
      </c>
    </row>
    <row r="1857" spans="1:9" x14ac:dyDescent="0.3">
      <c r="A1857" s="1107">
        <v>490293</v>
      </c>
      <c r="B1857" s="592">
        <v>494182</v>
      </c>
      <c r="C1857" s="592" t="s">
        <v>503</v>
      </c>
      <c r="D1857" s="1094" t="s">
        <v>13</v>
      </c>
      <c r="E1857" s="1110" t="s">
        <v>691</v>
      </c>
      <c r="F1857" s="592">
        <v>562</v>
      </c>
      <c r="G1857" s="594">
        <v>43611</v>
      </c>
      <c r="H1857" s="1108">
        <v>43607</v>
      </c>
      <c r="I1857" s="1107">
        <v>570</v>
      </c>
    </row>
    <row r="1858" spans="1:9" x14ac:dyDescent="0.3">
      <c r="A1858" s="1107">
        <v>490293</v>
      </c>
      <c r="B1858" s="161">
        <v>494182</v>
      </c>
      <c r="C1858" s="161" t="s">
        <v>503</v>
      </c>
      <c r="D1858" s="157" t="s">
        <v>13</v>
      </c>
      <c r="E1858" s="199" t="s">
        <v>696</v>
      </c>
      <c r="F1858" s="161">
        <v>607</v>
      </c>
      <c r="G1858" s="162">
        <v>43611</v>
      </c>
      <c r="H1858" s="1108">
        <v>43607</v>
      </c>
      <c r="I1858" s="1107">
        <v>584</v>
      </c>
    </row>
    <row r="1859" spans="1:9" x14ac:dyDescent="0.3">
      <c r="A1859" s="1107">
        <v>490293</v>
      </c>
      <c r="B1859" s="592">
        <v>494182</v>
      </c>
      <c r="C1859" s="592" t="s">
        <v>503</v>
      </c>
      <c r="D1859" s="1094" t="s">
        <v>13</v>
      </c>
      <c r="E1859" s="1110" t="s">
        <v>697</v>
      </c>
      <c r="F1859" s="592">
        <v>577</v>
      </c>
      <c r="G1859" s="594">
        <v>43611</v>
      </c>
      <c r="H1859" s="1108">
        <v>43607</v>
      </c>
      <c r="I1859" s="1107">
        <v>560</v>
      </c>
    </row>
    <row r="1860" spans="1:9" x14ac:dyDescent="0.3">
      <c r="A1860" s="1107">
        <v>490293</v>
      </c>
      <c r="B1860" s="161">
        <v>494182</v>
      </c>
      <c r="C1860" s="161" t="s">
        <v>503</v>
      </c>
      <c r="D1860" s="161" t="s">
        <v>48</v>
      </c>
      <c r="E1860" s="224" t="s">
        <v>699</v>
      </c>
      <c r="F1860" s="161">
        <v>144</v>
      </c>
      <c r="G1860" s="162">
        <v>43608</v>
      </c>
      <c r="H1860" s="1108">
        <v>43607</v>
      </c>
      <c r="I1860" s="1107">
        <v>144</v>
      </c>
    </row>
    <row r="1861" spans="1:9" x14ac:dyDescent="0.3">
      <c r="A1861" s="591">
        <v>490311</v>
      </c>
      <c r="B1861" s="161">
        <v>493476</v>
      </c>
      <c r="C1861" s="161" t="s">
        <v>475</v>
      </c>
      <c r="D1861" s="161" t="s">
        <v>48</v>
      </c>
      <c r="E1861" s="224">
        <v>1516547</v>
      </c>
      <c r="F1861" s="1111">
        <v>117</v>
      </c>
      <c r="G1861" s="162">
        <v>43605</v>
      </c>
      <c r="H1861" s="1108">
        <v>43607</v>
      </c>
      <c r="I1861" s="1107">
        <v>95</v>
      </c>
    </row>
    <row r="1862" spans="1:9" x14ac:dyDescent="0.3">
      <c r="A1862" s="591">
        <v>490311</v>
      </c>
      <c r="B1862" s="161">
        <v>493476</v>
      </c>
      <c r="C1862" s="161" t="s">
        <v>475</v>
      </c>
      <c r="D1862" s="161" t="s">
        <v>48</v>
      </c>
      <c r="E1862" s="224">
        <v>1516571</v>
      </c>
      <c r="F1862" s="1111">
        <v>360</v>
      </c>
      <c r="G1862" s="162">
        <v>43606</v>
      </c>
      <c r="H1862" s="1108">
        <v>43607</v>
      </c>
      <c r="I1862" s="1107">
        <v>360</v>
      </c>
    </row>
    <row r="1863" spans="1:9" x14ac:dyDescent="0.3">
      <c r="A1863" s="591">
        <v>490311</v>
      </c>
      <c r="B1863" s="161">
        <v>493476</v>
      </c>
      <c r="C1863" s="161" t="s">
        <v>475</v>
      </c>
      <c r="D1863" s="157" t="s">
        <v>13</v>
      </c>
      <c r="E1863" s="224" t="s">
        <v>736</v>
      </c>
      <c r="F1863" s="1111">
        <v>3348</v>
      </c>
      <c r="G1863" s="162">
        <v>43611</v>
      </c>
      <c r="H1863" s="1108">
        <v>43607</v>
      </c>
      <c r="I1863" s="1107">
        <v>3346</v>
      </c>
    </row>
    <row r="1864" spans="1:9" x14ac:dyDescent="0.3">
      <c r="A1864" s="1107">
        <v>490311</v>
      </c>
      <c r="B1864" s="161">
        <v>493476</v>
      </c>
      <c r="C1864" s="161" t="s">
        <v>475</v>
      </c>
      <c r="D1864" s="157" t="s">
        <v>13</v>
      </c>
      <c r="E1864" s="224" t="s">
        <v>737</v>
      </c>
      <c r="F1864" s="1111">
        <v>2440</v>
      </c>
      <c r="G1864" s="162">
        <v>43611</v>
      </c>
      <c r="H1864" s="1108">
        <v>43607</v>
      </c>
      <c r="I1864" s="1107">
        <v>2438</v>
      </c>
    </row>
    <row r="1865" spans="1:9" x14ac:dyDescent="0.3">
      <c r="A1865" s="1107">
        <v>490311</v>
      </c>
      <c r="B1865" s="161">
        <v>493476</v>
      </c>
      <c r="C1865" s="161" t="s">
        <v>475</v>
      </c>
      <c r="D1865" s="161" t="s">
        <v>48</v>
      </c>
      <c r="E1865" s="224" t="s">
        <v>743</v>
      </c>
      <c r="F1865" s="1111">
        <v>195</v>
      </c>
      <c r="G1865" s="162">
        <v>43608</v>
      </c>
      <c r="H1865" s="1108">
        <v>43607</v>
      </c>
      <c r="I1865" s="1107">
        <v>195</v>
      </c>
    </row>
    <row r="1866" spans="1:9" x14ac:dyDescent="0.3">
      <c r="A1866" s="591">
        <v>490311</v>
      </c>
      <c r="B1866" s="592">
        <v>498854</v>
      </c>
      <c r="C1866" s="592" t="s">
        <v>503</v>
      </c>
      <c r="D1866" s="592" t="s">
        <v>19</v>
      </c>
      <c r="E1866" s="593" t="s">
        <v>751</v>
      </c>
      <c r="F1866" s="595">
        <v>144</v>
      </c>
      <c r="G1866" s="594">
        <v>43608</v>
      </c>
      <c r="H1866" s="1108">
        <v>43607</v>
      </c>
      <c r="I1866" s="1107">
        <v>144</v>
      </c>
    </row>
    <row r="1867" spans="1:9" x14ac:dyDescent="0.3">
      <c r="A1867" s="591">
        <v>490315</v>
      </c>
      <c r="B1867" s="592">
        <v>493490</v>
      </c>
      <c r="C1867" s="592" t="s">
        <v>475</v>
      </c>
      <c r="D1867" s="1094" t="s">
        <v>13</v>
      </c>
      <c r="E1867" s="593" t="s">
        <v>754</v>
      </c>
      <c r="F1867" s="595">
        <v>252</v>
      </c>
      <c r="G1867" s="594">
        <v>43611</v>
      </c>
      <c r="H1867" s="1108">
        <v>43607</v>
      </c>
      <c r="I1867" s="1107">
        <v>260</v>
      </c>
    </row>
    <row r="1868" spans="1:9" x14ac:dyDescent="0.3">
      <c r="A1868" s="591">
        <v>490315</v>
      </c>
      <c r="B1868" s="592">
        <v>493490</v>
      </c>
      <c r="C1868" s="592" t="s">
        <v>475</v>
      </c>
      <c r="D1868" s="1094" t="s">
        <v>13</v>
      </c>
      <c r="E1868" s="593" t="s">
        <v>755</v>
      </c>
      <c r="F1868" s="595">
        <v>251</v>
      </c>
      <c r="G1868" s="594">
        <v>43611</v>
      </c>
      <c r="H1868" s="1108">
        <v>43607</v>
      </c>
      <c r="I1868" s="1107">
        <v>257</v>
      </c>
    </row>
    <row r="1869" spans="1:9" x14ac:dyDescent="0.3">
      <c r="A1869" s="1107">
        <v>491046</v>
      </c>
      <c r="B1869" s="592">
        <v>493347</v>
      </c>
      <c r="C1869" s="592" t="s">
        <v>475</v>
      </c>
      <c r="D1869" s="592" t="s">
        <v>48</v>
      </c>
      <c r="E1869" s="593">
        <v>1513167</v>
      </c>
      <c r="F1869" s="595">
        <v>120</v>
      </c>
      <c r="G1869" s="594">
        <v>43605</v>
      </c>
      <c r="H1869" s="1108">
        <v>43607</v>
      </c>
      <c r="I1869" s="1107">
        <v>120</v>
      </c>
    </row>
    <row r="1870" spans="1:9" x14ac:dyDescent="0.3">
      <c r="A1870" s="591">
        <v>491046</v>
      </c>
      <c r="B1870" s="161">
        <v>493347</v>
      </c>
      <c r="C1870" s="161" t="s">
        <v>475</v>
      </c>
      <c r="D1870" s="161" t="s">
        <v>48</v>
      </c>
      <c r="E1870" s="224">
        <v>1513206</v>
      </c>
      <c r="F1870" s="1111">
        <v>228</v>
      </c>
      <c r="G1870" s="162">
        <v>43606</v>
      </c>
      <c r="H1870" s="1108">
        <v>43607</v>
      </c>
      <c r="I1870" s="1107">
        <v>228</v>
      </c>
    </row>
    <row r="1871" spans="1:9" x14ac:dyDescent="0.3">
      <c r="A1871" s="1107">
        <v>491046</v>
      </c>
      <c r="B1871" s="161">
        <v>493347</v>
      </c>
      <c r="C1871" s="161" t="s">
        <v>475</v>
      </c>
      <c r="D1871" s="157" t="s">
        <v>13</v>
      </c>
      <c r="E1871" s="224" t="s">
        <v>774</v>
      </c>
      <c r="F1871" s="1111">
        <f>2476-1240</f>
        <v>1236</v>
      </c>
      <c r="G1871" s="162">
        <v>43611</v>
      </c>
      <c r="H1871" s="1108">
        <v>43607</v>
      </c>
      <c r="I1871" s="1107">
        <v>1172</v>
      </c>
    </row>
    <row r="1872" spans="1:9" x14ac:dyDescent="0.3">
      <c r="A1872" s="1107">
        <v>491046</v>
      </c>
      <c r="B1872" s="592">
        <v>493347</v>
      </c>
      <c r="C1872" s="592" t="s">
        <v>475</v>
      </c>
      <c r="D1872" s="1094" t="s">
        <v>13</v>
      </c>
      <c r="E1872" s="593" t="s">
        <v>776</v>
      </c>
      <c r="F1872" s="595">
        <v>1532</v>
      </c>
      <c r="G1872" s="594">
        <v>43611</v>
      </c>
      <c r="H1872" s="1108">
        <v>43607</v>
      </c>
      <c r="I1872" s="1107">
        <v>1494</v>
      </c>
    </row>
    <row r="1873" spans="1:9" x14ac:dyDescent="0.3">
      <c r="A1873" s="1107">
        <v>491046</v>
      </c>
      <c r="B1873" s="161">
        <v>493375</v>
      </c>
      <c r="C1873" s="161" t="s">
        <v>475</v>
      </c>
      <c r="D1873" s="161" t="s">
        <v>48</v>
      </c>
      <c r="E1873" s="224">
        <v>1513256</v>
      </c>
      <c r="F1873" s="1111">
        <v>28</v>
      </c>
      <c r="G1873" s="162">
        <v>43606</v>
      </c>
      <c r="H1873" s="1108">
        <v>43607</v>
      </c>
      <c r="I1873" s="1107">
        <v>28</v>
      </c>
    </row>
    <row r="1874" spans="1:9" x14ac:dyDescent="0.3">
      <c r="A1874" s="1107">
        <v>491046</v>
      </c>
      <c r="B1874" s="161">
        <v>493375</v>
      </c>
      <c r="C1874" s="161" t="s">
        <v>475</v>
      </c>
      <c r="D1874" s="161" t="s">
        <v>48</v>
      </c>
      <c r="E1874" s="224">
        <v>1513267</v>
      </c>
      <c r="F1874" s="1111">
        <v>35</v>
      </c>
      <c r="G1874" s="162">
        <v>43605</v>
      </c>
      <c r="H1874" s="1108">
        <v>43607</v>
      </c>
      <c r="I1874" s="1107">
        <v>35</v>
      </c>
    </row>
    <row r="1875" spans="1:9" x14ac:dyDescent="0.3">
      <c r="A1875" s="1107">
        <v>491046</v>
      </c>
      <c r="B1875" s="161">
        <v>493375</v>
      </c>
      <c r="C1875" s="161" t="s">
        <v>475</v>
      </c>
      <c r="D1875" s="157" t="s">
        <v>13</v>
      </c>
      <c r="E1875" s="224" t="s">
        <v>784</v>
      </c>
      <c r="F1875" s="1111">
        <v>1045</v>
      </c>
      <c r="G1875" s="162">
        <v>43611</v>
      </c>
      <c r="H1875" s="1108">
        <v>43607</v>
      </c>
      <c r="I1875" s="1107">
        <v>991</v>
      </c>
    </row>
    <row r="1876" spans="1:9" x14ac:dyDescent="0.3">
      <c r="A1876" s="1101">
        <v>491046</v>
      </c>
      <c r="B1876" s="157">
        <v>493375</v>
      </c>
      <c r="C1876" s="157" t="s">
        <v>475</v>
      </c>
      <c r="D1876" s="157" t="s">
        <v>13</v>
      </c>
      <c r="E1876" s="163" t="s">
        <v>785</v>
      </c>
      <c r="F1876" s="177">
        <v>653</v>
      </c>
      <c r="G1876" s="159">
        <v>43611</v>
      </c>
      <c r="H1876" s="1102">
        <v>43607</v>
      </c>
      <c r="I1876" s="1101">
        <v>619</v>
      </c>
    </row>
    <row r="1877" spans="1:9" x14ac:dyDescent="0.3">
      <c r="A1877" s="591">
        <v>491046</v>
      </c>
      <c r="B1877" s="161">
        <v>495259</v>
      </c>
      <c r="C1877" s="161" t="s">
        <v>503</v>
      </c>
      <c r="D1877" s="161" t="s">
        <v>48</v>
      </c>
      <c r="E1877" s="224">
        <v>1516581</v>
      </c>
      <c r="F1877" s="1111">
        <v>20</v>
      </c>
      <c r="G1877" s="162">
        <v>43606</v>
      </c>
      <c r="H1877" s="1108">
        <v>43607</v>
      </c>
      <c r="I1877" s="1107">
        <v>20</v>
      </c>
    </row>
    <row r="1878" spans="1:9" x14ac:dyDescent="0.3">
      <c r="A1878" s="591">
        <v>419754</v>
      </c>
      <c r="B1878" s="161">
        <v>493478</v>
      </c>
      <c r="C1878" s="161" t="s">
        <v>475</v>
      </c>
      <c r="D1878" s="157" t="s">
        <v>13</v>
      </c>
      <c r="E1878" s="224" t="s">
        <v>797</v>
      </c>
      <c r="F1878" s="161">
        <v>1931</v>
      </c>
      <c r="G1878" s="1112">
        <v>43611</v>
      </c>
      <c r="H1878" s="1108">
        <v>43607</v>
      </c>
      <c r="I1878" s="1107">
        <v>1844</v>
      </c>
    </row>
    <row r="1879" spans="1:9" x14ac:dyDescent="0.3">
      <c r="A1879" s="591">
        <v>419754</v>
      </c>
      <c r="B1879" s="161">
        <v>493478</v>
      </c>
      <c r="C1879" s="161" t="s">
        <v>475</v>
      </c>
      <c r="D1879" s="157" t="s">
        <v>13</v>
      </c>
      <c r="E1879" s="224" t="s">
        <v>798</v>
      </c>
      <c r="F1879" s="161">
        <v>1405</v>
      </c>
      <c r="G1879" s="1112">
        <v>43611</v>
      </c>
      <c r="H1879" s="1108">
        <v>43607</v>
      </c>
      <c r="I1879" s="1107">
        <v>1343</v>
      </c>
    </row>
    <row r="1880" spans="1:9" x14ac:dyDescent="0.3">
      <c r="A1880" s="1113">
        <v>432735</v>
      </c>
      <c r="B1880" s="157">
        <v>425425</v>
      </c>
      <c r="C1880" s="157" t="s">
        <v>475</v>
      </c>
      <c r="D1880" s="157" t="s">
        <v>481</v>
      </c>
      <c r="E1880" s="163" t="s">
        <v>482</v>
      </c>
      <c r="F1880" s="157">
        <v>137</v>
      </c>
      <c r="G1880" s="159">
        <v>43622</v>
      </c>
      <c r="H1880" s="1102">
        <v>43609</v>
      </c>
      <c r="I1880" s="1101">
        <v>139</v>
      </c>
    </row>
    <row r="1881" spans="1:9" x14ac:dyDescent="0.3">
      <c r="A1881" s="1101">
        <v>432735</v>
      </c>
      <c r="B1881" s="157">
        <v>425425</v>
      </c>
      <c r="C1881" s="157" t="s">
        <v>475</v>
      </c>
      <c r="D1881" s="157" t="s">
        <v>483</v>
      </c>
      <c r="E1881" s="163" t="s">
        <v>484</v>
      </c>
      <c r="F1881" s="157">
        <v>50</v>
      </c>
      <c r="G1881" s="159">
        <v>43622</v>
      </c>
      <c r="H1881" s="1102">
        <v>43609</v>
      </c>
      <c r="I1881" s="1101">
        <v>50</v>
      </c>
    </row>
    <row r="1882" spans="1:9" x14ac:dyDescent="0.3">
      <c r="A1882" s="1101">
        <v>432735</v>
      </c>
      <c r="B1882" s="157">
        <v>425425</v>
      </c>
      <c r="C1882" s="157" t="s">
        <v>475</v>
      </c>
      <c r="D1882" s="157" t="s">
        <v>13</v>
      </c>
      <c r="E1882" s="163" t="s">
        <v>485</v>
      </c>
      <c r="F1882" s="157">
        <v>674</v>
      </c>
      <c r="G1882" s="159">
        <v>43615</v>
      </c>
      <c r="H1882" s="1102">
        <v>43609</v>
      </c>
      <c r="I1882" s="1101">
        <v>693</v>
      </c>
    </row>
    <row r="1883" spans="1:9" x14ac:dyDescent="0.3">
      <c r="A1883" s="1113">
        <v>432735</v>
      </c>
      <c r="B1883" s="157">
        <v>425425</v>
      </c>
      <c r="C1883" s="157" t="s">
        <v>475</v>
      </c>
      <c r="D1883" s="157" t="s">
        <v>13</v>
      </c>
      <c r="E1883" s="163" t="s">
        <v>486</v>
      </c>
      <c r="F1883" s="157">
        <v>874</v>
      </c>
      <c r="G1883" s="159">
        <v>43615</v>
      </c>
      <c r="H1883" s="1102">
        <v>43609</v>
      </c>
      <c r="I1883" s="1101">
        <v>903</v>
      </c>
    </row>
    <row r="1884" spans="1:9" x14ac:dyDescent="0.3">
      <c r="A1884" s="1101">
        <v>432735</v>
      </c>
      <c r="B1884" s="157">
        <v>431090</v>
      </c>
      <c r="C1884" s="157" t="s">
        <v>503</v>
      </c>
      <c r="D1884" s="157" t="s">
        <v>481</v>
      </c>
      <c r="E1884" s="163" t="s">
        <v>508</v>
      </c>
      <c r="F1884" s="157">
        <v>100</v>
      </c>
      <c r="G1884" s="159">
        <v>43622</v>
      </c>
      <c r="H1884" s="1102">
        <v>43609</v>
      </c>
      <c r="I1884" s="1101">
        <v>100</v>
      </c>
    </row>
    <row r="1885" spans="1:9" x14ac:dyDescent="0.3">
      <c r="A1885" s="1101">
        <v>432735</v>
      </c>
      <c r="B1885" s="157">
        <v>431090</v>
      </c>
      <c r="C1885" s="157" t="s">
        <v>503</v>
      </c>
      <c r="D1885" s="157" t="s">
        <v>13</v>
      </c>
      <c r="E1885" s="163" t="s">
        <v>510</v>
      </c>
      <c r="F1885" s="157">
        <v>144</v>
      </c>
      <c r="G1885" s="159">
        <v>43615</v>
      </c>
      <c r="H1885" s="1102">
        <v>43609</v>
      </c>
      <c r="I1885" s="1101">
        <v>148</v>
      </c>
    </row>
    <row r="1886" spans="1:9" x14ac:dyDescent="0.3">
      <c r="A1886" s="1101">
        <v>432735</v>
      </c>
      <c r="B1886" s="157">
        <v>431090</v>
      </c>
      <c r="C1886" s="157" t="s">
        <v>503</v>
      </c>
      <c r="D1886" s="157" t="s">
        <v>13</v>
      </c>
      <c r="E1886" s="163" t="s">
        <v>512</v>
      </c>
      <c r="F1886" s="157">
        <v>1</v>
      </c>
      <c r="G1886" s="159">
        <v>43615</v>
      </c>
      <c r="H1886" s="1102">
        <v>43609</v>
      </c>
      <c r="I1886" s="1101">
        <v>1</v>
      </c>
    </row>
    <row r="1887" spans="1:9" x14ac:dyDescent="0.3">
      <c r="A1887" s="1101">
        <v>432735</v>
      </c>
      <c r="B1887" s="157">
        <v>425425</v>
      </c>
      <c r="C1887" s="157" t="s">
        <v>475</v>
      </c>
      <c r="D1887" s="157" t="s">
        <v>13</v>
      </c>
      <c r="E1887" s="163" t="s">
        <v>487</v>
      </c>
      <c r="F1887" s="157">
        <v>837</v>
      </c>
      <c r="G1887" s="159">
        <v>43625</v>
      </c>
      <c r="H1887" s="1102">
        <v>43612</v>
      </c>
      <c r="I1887" s="1101">
        <v>837</v>
      </c>
    </row>
    <row r="1888" spans="1:9" x14ac:dyDescent="0.3">
      <c r="A1888" s="1101">
        <v>432735</v>
      </c>
      <c r="B1888" s="157">
        <v>425425</v>
      </c>
      <c r="C1888" s="157" t="s">
        <v>475</v>
      </c>
      <c r="D1888" s="157" t="s">
        <v>13</v>
      </c>
      <c r="E1888" s="163" t="s">
        <v>488</v>
      </c>
      <c r="F1888" s="157">
        <v>567</v>
      </c>
      <c r="G1888" s="159">
        <v>43625</v>
      </c>
      <c r="H1888" s="1102">
        <v>43612</v>
      </c>
      <c r="I1888" s="1101">
        <v>567</v>
      </c>
    </row>
    <row r="1889" spans="1:9" x14ac:dyDescent="0.3">
      <c r="A1889" s="1101">
        <v>432735</v>
      </c>
      <c r="B1889" s="157">
        <v>431090</v>
      </c>
      <c r="C1889" s="157" t="s">
        <v>503</v>
      </c>
      <c r="D1889" s="157" t="s">
        <v>13</v>
      </c>
      <c r="E1889" s="163" t="s">
        <v>513</v>
      </c>
      <c r="F1889" s="157">
        <v>7</v>
      </c>
      <c r="G1889" s="159">
        <v>43625</v>
      </c>
      <c r="H1889" s="1102">
        <v>43612</v>
      </c>
      <c r="I1889" s="1101">
        <v>7</v>
      </c>
    </row>
    <row r="1890" spans="1:9" x14ac:dyDescent="0.3">
      <c r="A1890" s="1101">
        <v>432735</v>
      </c>
      <c r="B1890" s="157">
        <v>431090</v>
      </c>
      <c r="C1890" s="157" t="s">
        <v>503</v>
      </c>
      <c r="D1890" s="157" t="s">
        <v>13</v>
      </c>
      <c r="E1890" s="163" t="s">
        <v>514</v>
      </c>
      <c r="F1890" s="157">
        <v>92</v>
      </c>
      <c r="G1890" s="159">
        <v>43625</v>
      </c>
      <c r="H1890" s="1102">
        <v>43612</v>
      </c>
      <c r="I1890" s="1101">
        <v>94</v>
      </c>
    </row>
    <row r="1891" spans="1:9" x14ac:dyDescent="0.3">
      <c r="A1891" s="1101">
        <v>490276</v>
      </c>
      <c r="B1891" s="157">
        <v>493530</v>
      </c>
      <c r="C1891" s="157" t="s">
        <v>475</v>
      </c>
      <c r="D1891" s="157" t="s">
        <v>11</v>
      </c>
      <c r="E1891" s="163" t="s">
        <v>530</v>
      </c>
      <c r="F1891" s="157">
        <v>116</v>
      </c>
      <c r="G1891" s="159">
        <v>43626</v>
      </c>
      <c r="H1891" s="1102">
        <v>43612</v>
      </c>
      <c r="I1891" s="1101">
        <v>120</v>
      </c>
    </row>
    <row r="1892" spans="1:9" x14ac:dyDescent="0.3">
      <c r="A1892" s="1101">
        <v>490276</v>
      </c>
      <c r="B1892" s="157">
        <v>493530</v>
      </c>
      <c r="C1892" s="157" t="s">
        <v>475</v>
      </c>
      <c r="D1892" s="161" t="s">
        <v>48</v>
      </c>
      <c r="E1892" s="163" t="s">
        <v>534</v>
      </c>
      <c r="F1892" s="157">
        <v>33</v>
      </c>
      <c r="G1892" s="159">
        <v>43626</v>
      </c>
      <c r="H1892" s="1102">
        <v>43612</v>
      </c>
      <c r="I1892" s="1101">
        <v>33</v>
      </c>
    </row>
    <row r="1893" spans="1:9" x14ac:dyDescent="0.3">
      <c r="A1893" s="1107">
        <v>490293</v>
      </c>
      <c r="B1893" s="161">
        <v>493483</v>
      </c>
      <c r="C1893" s="161" t="s">
        <v>475</v>
      </c>
      <c r="D1893" s="161" t="s">
        <v>48</v>
      </c>
      <c r="E1893" s="224" t="s">
        <v>636</v>
      </c>
      <c r="F1893" s="1109">
        <v>137</v>
      </c>
      <c r="G1893" s="162">
        <v>43626</v>
      </c>
      <c r="H1893" s="1108">
        <v>43612</v>
      </c>
      <c r="I1893" s="1107">
        <v>137</v>
      </c>
    </row>
    <row r="1894" spans="1:9" x14ac:dyDescent="0.3">
      <c r="A1894" s="1107">
        <v>490293</v>
      </c>
      <c r="B1894" s="161">
        <v>494182</v>
      </c>
      <c r="C1894" s="161" t="s">
        <v>503</v>
      </c>
      <c r="D1894" s="161" t="s">
        <v>48</v>
      </c>
      <c r="E1894" s="199" t="s">
        <v>700</v>
      </c>
      <c r="F1894" s="161">
        <v>91</v>
      </c>
      <c r="G1894" s="162">
        <v>43626</v>
      </c>
      <c r="H1894" s="1108">
        <v>43612</v>
      </c>
      <c r="I1894" s="1107">
        <v>91</v>
      </c>
    </row>
    <row r="1895" spans="1:9" x14ac:dyDescent="0.3">
      <c r="A1895" s="1107">
        <v>490311</v>
      </c>
      <c r="B1895" s="161">
        <v>493476</v>
      </c>
      <c r="C1895" s="161" t="s">
        <v>475</v>
      </c>
      <c r="D1895" s="157" t="s">
        <v>11</v>
      </c>
      <c r="E1895" s="224" t="s">
        <v>741</v>
      </c>
      <c r="F1895" s="1111">
        <v>601</v>
      </c>
      <c r="G1895" s="162">
        <v>43626</v>
      </c>
      <c r="H1895" s="1108">
        <v>43612</v>
      </c>
      <c r="I1895" s="1107">
        <v>623</v>
      </c>
    </row>
    <row r="1896" spans="1:9" x14ac:dyDescent="0.3">
      <c r="A1896" s="1107">
        <v>490311</v>
      </c>
      <c r="B1896" s="161">
        <v>493476</v>
      </c>
      <c r="C1896" s="161" t="s">
        <v>475</v>
      </c>
      <c r="D1896" s="161" t="s">
        <v>48</v>
      </c>
      <c r="E1896" s="224">
        <v>1512134</v>
      </c>
      <c r="F1896" s="1111">
        <v>21</v>
      </c>
      <c r="G1896" s="162">
        <v>43626</v>
      </c>
      <c r="H1896" s="1108">
        <v>43612</v>
      </c>
      <c r="I1896" s="1107">
        <v>21</v>
      </c>
    </row>
    <row r="1897" spans="1:9" x14ac:dyDescent="0.3">
      <c r="A1897" s="1107">
        <v>490315</v>
      </c>
      <c r="B1897" s="161">
        <v>493490</v>
      </c>
      <c r="C1897" s="161" t="s">
        <v>475</v>
      </c>
      <c r="D1897" s="161" t="s">
        <v>48</v>
      </c>
      <c r="E1897" s="224">
        <v>1512141</v>
      </c>
      <c r="F1897" s="1111">
        <v>25</v>
      </c>
      <c r="G1897" s="162">
        <v>43626</v>
      </c>
      <c r="H1897" s="1108">
        <v>43612</v>
      </c>
      <c r="I1897" s="1107">
        <v>25</v>
      </c>
    </row>
    <row r="1898" spans="1:9" x14ac:dyDescent="0.3">
      <c r="A1898" s="1107">
        <v>490317</v>
      </c>
      <c r="B1898" s="161">
        <v>493496</v>
      </c>
      <c r="C1898" s="161" t="s">
        <v>475</v>
      </c>
      <c r="D1898" s="157" t="s">
        <v>11</v>
      </c>
      <c r="E1898" s="224" t="s">
        <v>763</v>
      </c>
      <c r="F1898" s="1111">
        <v>742</v>
      </c>
      <c r="G1898" s="162">
        <v>43626</v>
      </c>
      <c r="H1898" s="1108">
        <v>43612</v>
      </c>
      <c r="I1898" s="1107">
        <v>643</v>
      </c>
    </row>
    <row r="1899" spans="1:9" x14ac:dyDescent="0.3">
      <c r="A1899" s="1107">
        <v>490317</v>
      </c>
      <c r="B1899" s="161">
        <v>493496</v>
      </c>
      <c r="C1899" s="161" t="s">
        <v>475</v>
      </c>
      <c r="D1899" s="161" t="s">
        <v>48</v>
      </c>
      <c r="E1899" s="224">
        <v>1509049</v>
      </c>
      <c r="F1899" s="1111">
        <v>44</v>
      </c>
      <c r="G1899" s="162">
        <v>43626</v>
      </c>
      <c r="H1899" s="1108">
        <v>43612</v>
      </c>
      <c r="I1899" s="1107">
        <v>44</v>
      </c>
    </row>
    <row r="1900" spans="1:9" x14ac:dyDescent="0.3">
      <c r="A1900" s="1107">
        <v>491046</v>
      </c>
      <c r="B1900" s="161">
        <v>493347</v>
      </c>
      <c r="C1900" s="161" t="s">
        <v>475</v>
      </c>
      <c r="D1900" s="161" t="s">
        <v>48</v>
      </c>
      <c r="E1900" s="224">
        <v>1512135</v>
      </c>
      <c r="F1900" s="1111">
        <v>20</v>
      </c>
      <c r="G1900" s="162">
        <v>43626</v>
      </c>
      <c r="H1900" s="1108">
        <v>43612</v>
      </c>
      <c r="I1900" s="1107">
        <v>20</v>
      </c>
    </row>
    <row r="1901" spans="1:9" x14ac:dyDescent="0.3">
      <c r="A1901" s="1107">
        <v>491046</v>
      </c>
      <c r="B1901" s="161">
        <v>493375</v>
      </c>
      <c r="C1901" s="161" t="s">
        <v>475</v>
      </c>
      <c r="D1901" s="161" t="s">
        <v>48</v>
      </c>
      <c r="E1901" s="224">
        <v>1512136</v>
      </c>
      <c r="F1901" s="1111">
        <v>20</v>
      </c>
      <c r="G1901" s="162">
        <v>43626</v>
      </c>
      <c r="H1901" s="1108">
        <v>43612</v>
      </c>
      <c r="I1901" s="1107">
        <v>20</v>
      </c>
    </row>
    <row r="1902" spans="1:9" x14ac:dyDescent="0.3">
      <c r="A1902" s="1107">
        <v>419754</v>
      </c>
      <c r="B1902" s="161">
        <v>493478</v>
      </c>
      <c r="C1902" s="161" t="s">
        <v>475</v>
      </c>
      <c r="D1902" s="161" t="s">
        <v>48</v>
      </c>
      <c r="E1902" s="224">
        <v>1518254</v>
      </c>
      <c r="F1902" s="161">
        <v>64</v>
      </c>
      <c r="G1902" s="1112">
        <v>43626</v>
      </c>
      <c r="H1902" s="1108">
        <v>43612</v>
      </c>
      <c r="I1902" s="1107">
        <v>64</v>
      </c>
    </row>
    <row r="1903" spans="1:9" x14ac:dyDescent="0.3">
      <c r="A1903" s="1114">
        <v>419754</v>
      </c>
      <c r="B1903" s="161">
        <v>493478</v>
      </c>
      <c r="C1903" s="161" t="s">
        <v>475</v>
      </c>
      <c r="D1903" s="161" t="s">
        <v>48</v>
      </c>
      <c r="E1903" s="224">
        <v>1518642</v>
      </c>
      <c r="F1903" s="161">
        <v>133</v>
      </c>
      <c r="G1903" s="162">
        <v>43605</v>
      </c>
      <c r="H1903" s="1108">
        <v>43613</v>
      </c>
      <c r="I1903" s="1107">
        <v>133</v>
      </c>
    </row>
    <row r="1904" spans="1:9" x14ac:dyDescent="0.3">
      <c r="A1904" s="1114">
        <v>419754</v>
      </c>
      <c r="B1904" s="161">
        <v>493478</v>
      </c>
      <c r="C1904" s="161" t="s">
        <v>475</v>
      </c>
      <c r="D1904" s="161" t="s">
        <v>48</v>
      </c>
      <c r="E1904" s="199">
        <v>1518643</v>
      </c>
      <c r="F1904" s="161">
        <v>420</v>
      </c>
      <c r="G1904" s="162">
        <v>43606</v>
      </c>
      <c r="H1904" s="1108">
        <v>43613</v>
      </c>
      <c r="I1904" s="1107">
        <v>420</v>
      </c>
    </row>
    <row r="1905" spans="1:9" x14ac:dyDescent="0.3">
      <c r="A1905" s="1101">
        <v>490276</v>
      </c>
      <c r="B1905" s="157">
        <v>493530</v>
      </c>
      <c r="C1905" s="157" t="s">
        <v>475</v>
      </c>
      <c r="D1905" s="157" t="s">
        <v>13</v>
      </c>
      <c r="E1905" s="163" t="s">
        <v>535</v>
      </c>
      <c r="F1905" s="177">
        <v>430</v>
      </c>
      <c r="G1905" s="159">
        <v>43629</v>
      </c>
      <c r="H1905" s="1102">
        <v>43614</v>
      </c>
      <c r="I1905" s="1101">
        <v>430</v>
      </c>
    </row>
    <row r="1906" spans="1:9" x14ac:dyDescent="0.3">
      <c r="A1906" s="1101">
        <v>490276</v>
      </c>
      <c r="B1906" s="157">
        <v>493530</v>
      </c>
      <c r="C1906" s="157" t="s">
        <v>475</v>
      </c>
      <c r="D1906" s="157" t="s">
        <v>13</v>
      </c>
      <c r="E1906" s="163" t="s">
        <v>538</v>
      </c>
      <c r="F1906" s="157">
        <v>627</v>
      </c>
      <c r="G1906" s="159">
        <v>43629</v>
      </c>
      <c r="H1906" s="1102">
        <v>43614</v>
      </c>
      <c r="I1906" s="1101">
        <v>619</v>
      </c>
    </row>
    <row r="1907" spans="1:9" x14ac:dyDescent="0.3">
      <c r="A1907" s="1101">
        <v>490276</v>
      </c>
      <c r="B1907" s="157">
        <v>494240</v>
      </c>
      <c r="C1907" s="157" t="s">
        <v>503</v>
      </c>
      <c r="D1907" s="157" t="s">
        <v>13</v>
      </c>
      <c r="E1907" s="163" t="s">
        <v>544</v>
      </c>
      <c r="F1907" s="157">
        <v>59</v>
      </c>
      <c r="G1907" s="159">
        <v>43629</v>
      </c>
      <c r="H1907" s="1102">
        <v>43614</v>
      </c>
      <c r="I1907" s="1101">
        <v>60</v>
      </c>
    </row>
    <row r="1908" spans="1:9" x14ac:dyDescent="0.3">
      <c r="A1908" s="1101">
        <v>490281</v>
      </c>
      <c r="B1908" s="157">
        <v>493515</v>
      </c>
      <c r="C1908" s="157" t="s">
        <v>475</v>
      </c>
      <c r="D1908" s="157" t="s">
        <v>13</v>
      </c>
      <c r="E1908" s="163" t="s">
        <v>566</v>
      </c>
      <c r="F1908" s="182">
        <v>295</v>
      </c>
      <c r="G1908" s="159">
        <v>43629</v>
      </c>
      <c r="H1908" s="1102">
        <v>43614</v>
      </c>
      <c r="I1908" s="1101">
        <v>303</v>
      </c>
    </row>
    <row r="1909" spans="1:9" x14ac:dyDescent="0.3">
      <c r="A1909" s="1101">
        <v>490281</v>
      </c>
      <c r="B1909" s="157">
        <v>493515</v>
      </c>
      <c r="C1909" s="157" t="s">
        <v>475</v>
      </c>
      <c r="D1909" s="157" t="s">
        <v>13</v>
      </c>
      <c r="E1909" s="163" t="s">
        <v>576</v>
      </c>
      <c r="F1909" s="185">
        <v>604</v>
      </c>
      <c r="G1909" s="159">
        <v>43629</v>
      </c>
      <c r="H1909" s="1102">
        <v>43614</v>
      </c>
      <c r="I1909" s="1101">
        <v>619</v>
      </c>
    </row>
    <row r="1910" spans="1:9" x14ac:dyDescent="0.3">
      <c r="A1910" s="1101">
        <v>490281</v>
      </c>
      <c r="B1910" s="157">
        <v>493515</v>
      </c>
      <c r="C1910" s="157" t="s">
        <v>475</v>
      </c>
      <c r="D1910" s="157" t="s">
        <v>13</v>
      </c>
      <c r="E1910" s="163" t="s">
        <v>577</v>
      </c>
      <c r="F1910" s="182">
        <v>476</v>
      </c>
      <c r="G1910" s="159">
        <v>43629</v>
      </c>
      <c r="H1910" s="1102">
        <v>43614</v>
      </c>
      <c r="I1910" s="1101">
        <v>492</v>
      </c>
    </row>
    <row r="1911" spans="1:9" x14ac:dyDescent="0.3">
      <c r="A1911" s="1101">
        <v>490281</v>
      </c>
      <c r="B1911" s="157">
        <v>493515</v>
      </c>
      <c r="C1911" s="157" t="s">
        <v>475</v>
      </c>
      <c r="D1911" s="157" t="s">
        <v>13</v>
      </c>
      <c r="E1911" s="163" t="s">
        <v>580</v>
      </c>
      <c r="F1911" s="157">
        <v>993</v>
      </c>
      <c r="G1911" s="159">
        <v>43629</v>
      </c>
      <c r="H1911" s="1102">
        <v>43614</v>
      </c>
      <c r="I1911" s="1101">
        <v>1010</v>
      </c>
    </row>
    <row r="1912" spans="1:9" x14ac:dyDescent="0.3">
      <c r="A1912" s="1101">
        <v>490281</v>
      </c>
      <c r="B1912" s="157">
        <v>494164</v>
      </c>
      <c r="C1912" s="157" t="s">
        <v>503</v>
      </c>
      <c r="D1912" s="157" t="s">
        <v>13</v>
      </c>
      <c r="E1912" s="163" t="s">
        <v>612</v>
      </c>
      <c r="F1912" s="177">
        <v>71</v>
      </c>
      <c r="G1912" s="159">
        <v>43629</v>
      </c>
      <c r="H1912" s="1102">
        <v>43614</v>
      </c>
      <c r="I1912" s="1101">
        <v>73</v>
      </c>
    </row>
    <row r="1913" spans="1:9" x14ac:dyDescent="0.3">
      <c r="A1913" s="1101">
        <v>490281</v>
      </c>
      <c r="B1913" s="157">
        <v>494164</v>
      </c>
      <c r="C1913" s="157" t="s">
        <v>503</v>
      </c>
      <c r="D1913" s="157" t="s">
        <v>13</v>
      </c>
      <c r="E1913" s="163" t="s">
        <v>615</v>
      </c>
      <c r="F1913" s="157">
        <v>59</v>
      </c>
      <c r="G1913" s="159">
        <v>43629</v>
      </c>
      <c r="H1913" s="1102">
        <v>43614</v>
      </c>
      <c r="I1913" s="1101">
        <v>60</v>
      </c>
    </row>
    <row r="1914" spans="1:9" x14ac:dyDescent="0.3">
      <c r="A1914" s="1107">
        <v>490293</v>
      </c>
      <c r="B1914" s="161">
        <v>493483</v>
      </c>
      <c r="C1914" s="161" t="s">
        <v>475</v>
      </c>
      <c r="D1914" s="157" t="s">
        <v>13</v>
      </c>
      <c r="E1914" s="224" t="s">
        <v>640</v>
      </c>
      <c r="F1914" s="161">
        <v>1036</v>
      </c>
      <c r="G1914" s="162">
        <v>43629</v>
      </c>
      <c r="H1914" s="1108">
        <v>43614</v>
      </c>
      <c r="I1914" s="1107">
        <v>1036</v>
      </c>
    </row>
    <row r="1915" spans="1:9" x14ac:dyDescent="0.3">
      <c r="A1915" s="1107">
        <v>490293</v>
      </c>
      <c r="B1915" s="161">
        <v>493483</v>
      </c>
      <c r="C1915" s="161" t="s">
        <v>475</v>
      </c>
      <c r="D1915" s="157" t="s">
        <v>13</v>
      </c>
      <c r="E1915" s="224" t="s">
        <v>651</v>
      </c>
      <c r="F1915" s="161">
        <v>853</v>
      </c>
      <c r="G1915" s="162">
        <v>43629</v>
      </c>
      <c r="H1915" s="1108">
        <v>43614</v>
      </c>
      <c r="I1915" s="1107">
        <v>853</v>
      </c>
    </row>
    <row r="1916" spans="1:9" x14ac:dyDescent="0.3">
      <c r="A1916" s="1107">
        <v>490293</v>
      </c>
      <c r="B1916" s="161">
        <v>493483</v>
      </c>
      <c r="C1916" s="161" t="s">
        <v>475</v>
      </c>
      <c r="D1916" s="157" t="s">
        <v>13</v>
      </c>
      <c r="E1916" s="224" t="s">
        <v>652</v>
      </c>
      <c r="F1916" s="161">
        <v>1110</v>
      </c>
      <c r="G1916" s="162">
        <v>43629</v>
      </c>
      <c r="H1916" s="1108">
        <v>43614</v>
      </c>
      <c r="I1916" s="1107">
        <v>1091</v>
      </c>
    </row>
    <row r="1917" spans="1:9" x14ac:dyDescent="0.3">
      <c r="A1917" s="1107">
        <v>490293</v>
      </c>
      <c r="B1917" s="161">
        <v>493483</v>
      </c>
      <c r="C1917" s="161" t="s">
        <v>475</v>
      </c>
      <c r="D1917" s="157" t="s">
        <v>13</v>
      </c>
      <c r="E1917" s="224" t="s">
        <v>657</v>
      </c>
      <c r="F1917" s="161">
        <v>1339</v>
      </c>
      <c r="G1917" s="162">
        <v>43629</v>
      </c>
      <c r="H1917" s="1108">
        <v>43614</v>
      </c>
      <c r="I1917" s="1107">
        <v>1284</v>
      </c>
    </row>
    <row r="1918" spans="1:9" x14ac:dyDescent="0.3">
      <c r="A1918" s="1107">
        <v>490293</v>
      </c>
      <c r="B1918" s="161">
        <v>494182</v>
      </c>
      <c r="C1918" s="161" t="s">
        <v>503</v>
      </c>
      <c r="D1918" s="157" t="s">
        <v>13</v>
      </c>
      <c r="E1918" s="199" t="s">
        <v>702</v>
      </c>
      <c r="F1918" s="200">
        <v>75</v>
      </c>
      <c r="G1918" s="162">
        <v>43629</v>
      </c>
      <c r="H1918" s="1108">
        <v>43614</v>
      </c>
      <c r="I1918" s="1107">
        <v>75</v>
      </c>
    </row>
    <row r="1919" spans="1:9" x14ac:dyDescent="0.3">
      <c r="A1919" s="1107">
        <v>490293</v>
      </c>
      <c r="B1919" s="161">
        <v>494182</v>
      </c>
      <c r="C1919" s="161" t="s">
        <v>503</v>
      </c>
      <c r="D1919" s="157" t="s">
        <v>13</v>
      </c>
      <c r="E1919" s="199" t="s">
        <v>712</v>
      </c>
      <c r="F1919" s="161">
        <v>154</v>
      </c>
      <c r="G1919" s="162">
        <v>43629</v>
      </c>
      <c r="H1919" s="1108">
        <v>43614</v>
      </c>
      <c r="I1919" s="1107">
        <v>154</v>
      </c>
    </row>
    <row r="1920" spans="1:9" x14ac:dyDescent="0.3">
      <c r="A1920" s="1107">
        <v>490293</v>
      </c>
      <c r="B1920" s="161">
        <v>494182</v>
      </c>
      <c r="C1920" s="161" t="s">
        <v>503</v>
      </c>
      <c r="D1920" s="157" t="s">
        <v>13</v>
      </c>
      <c r="E1920" s="199" t="s">
        <v>714</v>
      </c>
      <c r="F1920" s="200">
        <v>56</v>
      </c>
      <c r="G1920" s="162">
        <v>43629</v>
      </c>
      <c r="H1920" s="1108">
        <v>43614</v>
      </c>
      <c r="I1920" s="1107">
        <v>56</v>
      </c>
    </row>
    <row r="1921" spans="1:9" x14ac:dyDescent="0.3">
      <c r="A1921" s="1107">
        <v>490311</v>
      </c>
      <c r="B1921" s="161">
        <v>493476</v>
      </c>
      <c r="C1921" s="161" t="s">
        <v>475</v>
      </c>
      <c r="D1921" s="157" t="s">
        <v>13</v>
      </c>
      <c r="E1921" s="224" t="s">
        <v>745</v>
      </c>
      <c r="F1921" s="1111">
        <v>921</v>
      </c>
      <c r="G1921" s="162">
        <v>43629</v>
      </c>
      <c r="H1921" s="1108">
        <v>43614</v>
      </c>
      <c r="I1921" s="1107">
        <v>920</v>
      </c>
    </row>
    <row r="1922" spans="1:9" x14ac:dyDescent="0.3">
      <c r="A1922" s="1107">
        <v>490311</v>
      </c>
      <c r="B1922" s="161">
        <v>493476</v>
      </c>
      <c r="C1922" s="161" t="s">
        <v>475</v>
      </c>
      <c r="D1922" s="157" t="s">
        <v>13</v>
      </c>
      <c r="E1922" s="224" t="s">
        <v>748</v>
      </c>
      <c r="F1922" s="1111">
        <v>1214</v>
      </c>
      <c r="G1922" s="162">
        <v>43629</v>
      </c>
      <c r="H1922" s="1108">
        <v>43614</v>
      </c>
      <c r="I1922" s="1107">
        <v>1189</v>
      </c>
    </row>
    <row r="1923" spans="1:9" x14ac:dyDescent="0.3">
      <c r="A1923" s="1107">
        <v>490315</v>
      </c>
      <c r="B1923" s="161">
        <v>493490</v>
      </c>
      <c r="C1923" s="161" t="s">
        <v>475</v>
      </c>
      <c r="D1923" s="157" t="s">
        <v>13</v>
      </c>
      <c r="E1923" s="224" t="s">
        <v>758</v>
      </c>
      <c r="F1923" s="1111">
        <v>860</v>
      </c>
      <c r="G1923" s="162">
        <v>43629</v>
      </c>
      <c r="H1923" s="1108">
        <v>43614</v>
      </c>
      <c r="I1923" s="1107">
        <v>894</v>
      </c>
    </row>
    <row r="1924" spans="1:9" x14ac:dyDescent="0.3">
      <c r="A1924" s="1107">
        <v>490315</v>
      </c>
      <c r="B1924" s="161">
        <v>493490</v>
      </c>
      <c r="C1924" s="161" t="s">
        <v>475</v>
      </c>
      <c r="D1924" s="157" t="s">
        <v>13</v>
      </c>
      <c r="E1924" s="224" t="s">
        <v>759</v>
      </c>
      <c r="F1924" s="1111">
        <v>111</v>
      </c>
      <c r="G1924" s="162">
        <v>43629</v>
      </c>
      <c r="H1924" s="1108">
        <v>43614</v>
      </c>
      <c r="I1924" s="1107">
        <v>111</v>
      </c>
    </row>
    <row r="1925" spans="1:9" x14ac:dyDescent="0.3">
      <c r="A1925" s="1107">
        <v>490317</v>
      </c>
      <c r="B1925" s="161">
        <v>493496</v>
      </c>
      <c r="C1925" s="161" t="s">
        <v>475</v>
      </c>
      <c r="D1925" s="157" t="s">
        <v>13</v>
      </c>
      <c r="E1925" s="224" t="s">
        <v>768</v>
      </c>
      <c r="F1925" s="1111">
        <v>324</v>
      </c>
      <c r="G1925" s="162">
        <v>43629</v>
      </c>
      <c r="H1925" s="1108">
        <v>43614</v>
      </c>
      <c r="I1925" s="1107">
        <v>334</v>
      </c>
    </row>
    <row r="1926" spans="1:9" x14ac:dyDescent="0.3">
      <c r="A1926" s="1107">
        <v>490317</v>
      </c>
      <c r="B1926" s="161">
        <v>493496</v>
      </c>
      <c r="C1926" s="161" t="s">
        <v>475</v>
      </c>
      <c r="D1926" s="157" t="s">
        <v>13</v>
      </c>
      <c r="E1926" s="224" t="s">
        <v>770</v>
      </c>
      <c r="F1926" s="1111">
        <v>330</v>
      </c>
      <c r="G1926" s="162">
        <v>43629</v>
      </c>
      <c r="H1926" s="1108">
        <v>43614</v>
      </c>
      <c r="I1926" s="1107">
        <v>345</v>
      </c>
    </row>
    <row r="1927" spans="1:9" x14ac:dyDescent="0.3">
      <c r="A1927" s="1107">
        <v>491046</v>
      </c>
      <c r="B1927" s="161">
        <v>493347</v>
      </c>
      <c r="C1927" s="161" t="s">
        <v>475</v>
      </c>
      <c r="D1927" s="157" t="s">
        <v>13</v>
      </c>
      <c r="E1927" s="224" t="s">
        <v>780</v>
      </c>
      <c r="F1927" s="1111">
        <v>459</v>
      </c>
      <c r="G1927" s="162">
        <v>43629</v>
      </c>
      <c r="H1927" s="1108">
        <v>43614</v>
      </c>
      <c r="I1927" s="1107">
        <v>440</v>
      </c>
    </row>
    <row r="1928" spans="1:9" x14ac:dyDescent="0.3">
      <c r="A1928" s="1107">
        <v>491046</v>
      </c>
      <c r="B1928" s="161">
        <v>493375</v>
      </c>
      <c r="C1928" s="161" t="s">
        <v>475</v>
      </c>
      <c r="D1928" s="161" t="s">
        <v>48</v>
      </c>
      <c r="E1928" s="224" t="s">
        <v>789</v>
      </c>
      <c r="F1928" s="1111">
        <v>36</v>
      </c>
      <c r="G1928" s="162">
        <v>43605</v>
      </c>
      <c r="H1928" s="1108">
        <v>43614</v>
      </c>
      <c r="I1928" s="1107">
        <v>36</v>
      </c>
    </row>
    <row r="1929" spans="1:9" x14ac:dyDescent="0.3">
      <c r="A1929" s="1107">
        <v>491046</v>
      </c>
      <c r="B1929" s="161">
        <v>493375</v>
      </c>
      <c r="C1929" s="161" t="s">
        <v>475</v>
      </c>
      <c r="D1929" s="157" t="s">
        <v>13</v>
      </c>
      <c r="E1929" s="224" t="s">
        <v>790</v>
      </c>
      <c r="F1929" s="1111">
        <v>200</v>
      </c>
      <c r="G1929" s="162">
        <v>43629</v>
      </c>
      <c r="H1929" s="1108">
        <v>43614</v>
      </c>
      <c r="I1929" s="1107">
        <v>178</v>
      </c>
    </row>
    <row r="1930" spans="1:9" x14ac:dyDescent="0.3">
      <c r="A1930" s="1107">
        <v>491046</v>
      </c>
      <c r="B1930" s="161">
        <v>495259</v>
      </c>
      <c r="C1930" s="161" t="s">
        <v>503</v>
      </c>
      <c r="D1930" s="157" t="s">
        <v>13</v>
      </c>
      <c r="E1930" s="224" t="s">
        <v>793</v>
      </c>
      <c r="F1930" s="1111">
        <v>99</v>
      </c>
      <c r="G1930" s="162">
        <v>43629</v>
      </c>
      <c r="H1930" s="1108">
        <v>43614</v>
      </c>
      <c r="I1930" s="1107">
        <v>99</v>
      </c>
    </row>
    <row r="1931" spans="1:9" x14ac:dyDescent="0.3">
      <c r="A1931" s="1107">
        <v>419754</v>
      </c>
      <c r="B1931" s="161">
        <v>493478</v>
      </c>
      <c r="C1931" s="161" t="s">
        <v>475</v>
      </c>
      <c r="D1931" s="157" t="s">
        <v>13</v>
      </c>
      <c r="E1931" s="224" t="s">
        <v>801</v>
      </c>
      <c r="F1931" s="161">
        <v>1328</v>
      </c>
      <c r="G1931" s="1112">
        <v>43629</v>
      </c>
      <c r="H1931" s="1108">
        <v>43614</v>
      </c>
      <c r="I1931" s="1107">
        <v>1266</v>
      </c>
    </row>
    <row r="1932" spans="1:9" x14ac:dyDescent="0.3">
      <c r="A1932" s="1107">
        <v>419754</v>
      </c>
      <c r="B1932" s="161">
        <v>493478</v>
      </c>
      <c r="C1932" s="161" t="s">
        <v>475</v>
      </c>
      <c r="D1932" s="157" t="s">
        <v>13</v>
      </c>
      <c r="E1932" s="224" t="s">
        <v>802</v>
      </c>
      <c r="F1932" s="161">
        <v>648</v>
      </c>
      <c r="G1932" s="1112">
        <v>43629</v>
      </c>
      <c r="H1932" s="1108">
        <v>43614</v>
      </c>
      <c r="I1932" s="1107">
        <v>620</v>
      </c>
    </row>
    <row r="1933" spans="1:9" x14ac:dyDescent="0.3">
      <c r="A1933" s="561">
        <v>490311</v>
      </c>
      <c r="B1933" s="245">
        <v>493476</v>
      </c>
      <c r="C1933" s="245" t="s">
        <v>475</v>
      </c>
      <c r="D1933" s="245" t="s">
        <v>48</v>
      </c>
      <c r="E1933" s="178" t="s">
        <v>742</v>
      </c>
      <c r="F1933" s="179">
        <v>555</v>
      </c>
      <c r="G1933" s="180">
        <v>43632</v>
      </c>
      <c r="H1933" s="1093">
        <v>43629</v>
      </c>
      <c r="I1933" s="561">
        <v>555</v>
      </c>
    </row>
    <row r="1934" spans="1:9" x14ac:dyDescent="0.3">
      <c r="A1934" s="561">
        <v>490276</v>
      </c>
      <c r="B1934" s="245">
        <v>493530</v>
      </c>
      <c r="C1934" s="245" t="s">
        <v>475</v>
      </c>
      <c r="D1934" s="157" t="s">
        <v>481</v>
      </c>
      <c r="E1934" s="178" t="s">
        <v>539</v>
      </c>
      <c r="F1934" s="245">
        <v>124</v>
      </c>
      <c r="G1934" s="180">
        <v>43636</v>
      </c>
      <c r="H1934" s="1093">
        <v>43630</v>
      </c>
      <c r="I1934" s="561">
        <v>124</v>
      </c>
    </row>
    <row r="1935" spans="1:9" x14ac:dyDescent="0.3">
      <c r="A1935" s="1101">
        <v>490281</v>
      </c>
      <c r="B1935" s="157">
        <v>493515</v>
      </c>
      <c r="C1935" s="157" t="s">
        <v>475</v>
      </c>
      <c r="D1935" s="157" t="s">
        <v>483</v>
      </c>
      <c r="E1935" s="163" t="s">
        <v>570</v>
      </c>
      <c r="F1935" s="185">
        <v>52</v>
      </c>
      <c r="G1935" s="159">
        <v>43636</v>
      </c>
      <c r="H1935" s="1102">
        <v>43630</v>
      </c>
      <c r="I1935" s="1101">
        <v>52</v>
      </c>
    </row>
    <row r="1936" spans="1:9" x14ac:dyDescent="0.3">
      <c r="A1936" s="1101">
        <v>490281</v>
      </c>
      <c r="B1936" s="157">
        <v>493515</v>
      </c>
      <c r="C1936" s="157" t="s">
        <v>475</v>
      </c>
      <c r="D1936" s="157" t="s">
        <v>481</v>
      </c>
      <c r="E1936" s="163" t="s">
        <v>574</v>
      </c>
      <c r="F1936" s="185">
        <v>62</v>
      </c>
      <c r="G1936" s="159">
        <v>43636</v>
      </c>
      <c r="H1936" s="1102">
        <v>43630</v>
      </c>
      <c r="I1936" s="1101">
        <v>62</v>
      </c>
    </row>
    <row r="1937" spans="1:9" x14ac:dyDescent="0.3">
      <c r="A1937" s="1101">
        <v>490281</v>
      </c>
      <c r="B1937" s="157">
        <v>493515</v>
      </c>
      <c r="C1937" s="157" t="s">
        <v>475</v>
      </c>
      <c r="D1937" s="157" t="s">
        <v>481</v>
      </c>
      <c r="E1937" s="163" t="s">
        <v>581</v>
      </c>
      <c r="F1937" s="157">
        <v>88</v>
      </c>
      <c r="G1937" s="159">
        <v>43636</v>
      </c>
      <c r="H1937" s="1102">
        <v>43630</v>
      </c>
      <c r="I1937" s="1101">
        <v>91</v>
      </c>
    </row>
    <row r="1938" spans="1:9" x14ac:dyDescent="0.3">
      <c r="A1938" s="1101">
        <v>490281</v>
      </c>
      <c r="B1938" s="157">
        <v>493515</v>
      </c>
      <c r="C1938" s="157" t="s">
        <v>475</v>
      </c>
      <c r="D1938" s="157" t="s">
        <v>13</v>
      </c>
      <c r="E1938" s="163" t="s">
        <v>583</v>
      </c>
      <c r="F1938" s="157">
        <v>1608</v>
      </c>
      <c r="G1938" s="159">
        <v>43636</v>
      </c>
      <c r="H1938" s="1102">
        <v>43630</v>
      </c>
      <c r="I1938" s="1101">
        <v>1671</v>
      </c>
    </row>
    <row r="1939" spans="1:9" x14ac:dyDescent="0.3">
      <c r="A1939" s="1101">
        <v>490281</v>
      </c>
      <c r="B1939" s="157">
        <v>493515</v>
      </c>
      <c r="C1939" s="157" t="s">
        <v>475</v>
      </c>
      <c r="D1939" s="157" t="s">
        <v>13</v>
      </c>
      <c r="E1939" s="163" t="s">
        <v>585</v>
      </c>
      <c r="F1939" s="157">
        <v>1152</v>
      </c>
      <c r="G1939" s="159">
        <v>43636</v>
      </c>
      <c r="H1939" s="1102">
        <v>43630</v>
      </c>
      <c r="I1939" s="1101">
        <v>1187</v>
      </c>
    </row>
    <row r="1940" spans="1:9" x14ac:dyDescent="0.3">
      <c r="A1940" s="1101">
        <v>490293</v>
      </c>
      <c r="B1940" s="157">
        <v>493483</v>
      </c>
      <c r="C1940" s="157" t="s">
        <v>475</v>
      </c>
      <c r="D1940" s="157" t="s">
        <v>483</v>
      </c>
      <c r="E1940" s="163" t="s">
        <v>645</v>
      </c>
      <c r="F1940" s="185">
        <v>132</v>
      </c>
      <c r="G1940" s="159">
        <v>43636</v>
      </c>
      <c r="H1940" s="1102">
        <v>43630</v>
      </c>
      <c r="I1940" s="1101">
        <v>132</v>
      </c>
    </row>
    <row r="1941" spans="1:9" x14ac:dyDescent="0.3">
      <c r="A1941" s="1101">
        <v>490293</v>
      </c>
      <c r="B1941" s="157">
        <v>493483</v>
      </c>
      <c r="C1941" s="157" t="s">
        <v>475</v>
      </c>
      <c r="D1941" s="157" t="s">
        <v>481</v>
      </c>
      <c r="E1941" s="163" t="s">
        <v>646</v>
      </c>
      <c r="F1941" s="185">
        <v>294</v>
      </c>
      <c r="G1941" s="159">
        <v>43636</v>
      </c>
      <c r="H1941" s="1102">
        <v>43630</v>
      </c>
      <c r="I1941" s="1101">
        <v>294</v>
      </c>
    </row>
    <row r="1942" spans="1:9" x14ac:dyDescent="0.3">
      <c r="A1942" s="1101">
        <v>490293</v>
      </c>
      <c r="B1942" s="157">
        <v>493483</v>
      </c>
      <c r="C1942" s="157" t="s">
        <v>475</v>
      </c>
      <c r="D1942" s="157" t="s">
        <v>483</v>
      </c>
      <c r="E1942" s="163" t="s">
        <v>655</v>
      </c>
      <c r="F1942" s="185">
        <v>166</v>
      </c>
      <c r="G1942" s="159">
        <v>43636</v>
      </c>
      <c r="H1942" s="1102">
        <v>43630</v>
      </c>
      <c r="I1942" s="1101">
        <v>166</v>
      </c>
    </row>
    <row r="1943" spans="1:9" x14ac:dyDescent="0.3">
      <c r="A1943" s="1101">
        <v>490293</v>
      </c>
      <c r="B1943" s="157">
        <v>493483</v>
      </c>
      <c r="C1943" s="157" t="s">
        <v>475</v>
      </c>
      <c r="D1943" s="157" t="s">
        <v>481</v>
      </c>
      <c r="E1943" s="163" t="s">
        <v>656</v>
      </c>
      <c r="F1943" s="185">
        <v>383</v>
      </c>
      <c r="G1943" s="159">
        <v>43636</v>
      </c>
      <c r="H1943" s="1102">
        <v>43630</v>
      </c>
      <c r="I1943" s="1101">
        <v>377</v>
      </c>
    </row>
    <row r="1944" spans="1:9" x14ac:dyDescent="0.3">
      <c r="A1944" s="1101">
        <v>490293</v>
      </c>
      <c r="B1944" s="157">
        <v>493483</v>
      </c>
      <c r="C1944" s="157" t="s">
        <v>475</v>
      </c>
      <c r="D1944" s="157" t="s">
        <v>13</v>
      </c>
      <c r="E1944" s="163" t="s">
        <v>660</v>
      </c>
      <c r="F1944" s="157">
        <v>388</v>
      </c>
      <c r="G1944" s="159">
        <v>43636</v>
      </c>
      <c r="H1944" s="1102">
        <v>43630</v>
      </c>
      <c r="I1944" s="1101">
        <v>381</v>
      </c>
    </row>
    <row r="1945" spans="1:9" x14ac:dyDescent="0.3">
      <c r="A1945" s="1101">
        <v>490293</v>
      </c>
      <c r="B1945" s="157">
        <v>493483</v>
      </c>
      <c r="C1945" s="157" t="s">
        <v>475</v>
      </c>
      <c r="D1945" s="157" t="s">
        <v>13</v>
      </c>
      <c r="E1945" s="163" t="s">
        <v>661</v>
      </c>
      <c r="F1945" s="177">
        <v>823</v>
      </c>
      <c r="G1945" s="159">
        <v>43636</v>
      </c>
      <c r="H1945" s="1102">
        <v>43630</v>
      </c>
      <c r="I1945" s="1101">
        <v>810</v>
      </c>
    </row>
    <row r="1946" spans="1:9" x14ac:dyDescent="0.3">
      <c r="A1946" s="1101">
        <v>490293</v>
      </c>
      <c r="B1946" s="157">
        <v>494182</v>
      </c>
      <c r="C1946" s="157" t="s">
        <v>503</v>
      </c>
      <c r="D1946" s="157" t="s">
        <v>483</v>
      </c>
      <c r="E1946" s="201" t="s">
        <v>706</v>
      </c>
      <c r="F1946" s="157">
        <v>50</v>
      </c>
      <c r="G1946" s="159">
        <v>43636</v>
      </c>
      <c r="H1946" s="1102">
        <v>43630</v>
      </c>
      <c r="I1946" s="1101">
        <v>50</v>
      </c>
    </row>
    <row r="1947" spans="1:9" x14ac:dyDescent="0.3">
      <c r="A1947" s="1101">
        <v>490293</v>
      </c>
      <c r="B1947" s="157">
        <v>494182</v>
      </c>
      <c r="C1947" s="157" t="s">
        <v>503</v>
      </c>
      <c r="D1947" s="157" t="s">
        <v>481</v>
      </c>
      <c r="E1947" s="201" t="s">
        <v>713</v>
      </c>
      <c r="F1947" s="157">
        <v>105</v>
      </c>
      <c r="G1947" s="159">
        <v>43636</v>
      </c>
      <c r="H1947" s="1102">
        <v>43630</v>
      </c>
      <c r="I1947" s="1101">
        <v>105</v>
      </c>
    </row>
    <row r="1948" spans="1:9" x14ac:dyDescent="0.3">
      <c r="A1948" s="562">
        <v>490311</v>
      </c>
      <c r="B1948" s="563">
        <v>493476</v>
      </c>
      <c r="C1948" s="563" t="s">
        <v>475</v>
      </c>
      <c r="D1948" s="1094" t="s">
        <v>483</v>
      </c>
      <c r="E1948" s="564" t="s">
        <v>744</v>
      </c>
      <c r="F1948" s="566">
        <v>54</v>
      </c>
      <c r="G1948" s="565">
        <v>43636</v>
      </c>
      <c r="H1948" s="1115">
        <v>43630</v>
      </c>
      <c r="I1948" s="561">
        <v>54</v>
      </c>
    </row>
    <row r="1949" spans="1:9" x14ac:dyDescent="0.3">
      <c r="A1949" s="562">
        <v>490315</v>
      </c>
      <c r="B1949" s="563">
        <v>493490</v>
      </c>
      <c r="C1949" s="563" t="s">
        <v>475</v>
      </c>
      <c r="D1949" s="1094" t="s">
        <v>483</v>
      </c>
      <c r="E1949" s="564" t="s">
        <v>762</v>
      </c>
      <c r="F1949" s="566">
        <v>58</v>
      </c>
      <c r="G1949" s="565">
        <v>43636</v>
      </c>
      <c r="H1949" s="1115">
        <v>43630</v>
      </c>
      <c r="I1949" s="561">
        <v>58</v>
      </c>
    </row>
    <row r="1950" spans="1:9" x14ac:dyDescent="0.3">
      <c r="A1950" s="562">
        <v>490317</v>
      </c>
      <c r="B1950" s="563">
        <v>493496</v>
      </c>
      <c r="C1950" s="563" t="s">
        <v>475</v>
      </c>
      <c r="D1950" s="1094" t="s">
        <v>483</v>
      </c>
      <c r="E1950" s="564" t="s">
        <v>769</v>
      </c>
      <c r="F1950" s="566">
        <v>54</v>
      </c>
      <c r="G1950" s="565">
        <v>43636</v>
      </c>
      <c r="H1950" s="1115">
        <v>43630</v>
      </c>
      <c r="I1950" s="561">
        <v>54</v>
      </c>
    </row>
    <row r="1951" spans="1:9" x14ac:dyDescent="0.3">
      <c r="A1951" s="1113">
        <v>419754</v>
      </c>
      <c r="B1951" s="1094">
        <v>493478</v>
      </c>
      <c r="C1951" s="1094" t="s">
        <v>475</v>
      </c>
      <c r="D1951" s="1094" t="s">
        <v>483</v>
      </c>
      <c r="E1951" s="1104" t="s">
        <v>800</v>
      </c>
      <c r="F1951" s="1094">
        <v>56</v>
      </c>
      <c r="G1951" s="1116">
        <v>43636</v>
      </c>
      <c r="H1951" s="1117">
        <v>43630</v>
      </c>
      <c r="I1951" s="1101">
        <v>56</v>
      </c>
    </row>
    <row r="1952" spans="1:9" x14ac:dyDescent="0.3">
      <c r="A1952" s="1113">
        <v>419754</v>
      </c>
      <c r="B1952" s="1094">
        <v>493478</v>
      </c>
      <c r="C1952" s="1094" t="s">
        <v>475</v>
      </c>
      <c r="D1952" s="1094" t="s">
        <v>481</v>
      </c>
      <c r="E1952" s="1104" t="s">
        <v>805</v>
      </c>
      <c r="F1952" s="1094">
        <v>136</v>
      </c>
      <c r="G1952" s="1116">
        <v>43636</v>
      </c>
      <c r="H1952" s="1117">
        <v>43630</v>
      </c>
      <c r="I1952" s="1101">
        <v>130</v>
      </c>
    </row>
    <row r="1953" spans="1:9" x14ac:dyDescent="0.3">
      <c r="A1953" s="1113">
        <v>419754</v>
      </c>
      <c r="B1953" s="1094">
        <v>493478</v>
      </c>
      <c r="C1953" s="1094" t="s">
        <v>475</v>
      </c>
      <c r="D1953" s="1094" t="s">
        <v>13</v>
      </c>
      <c r="E1953" s="1104" t="s">
        <v>806</v>
      </c>
      <c r="F1953" s="1094">
        <v>804</v>
      </c>
      <c r="G1953" s="1116">
        <v>43636</v>
      </c>
      <c r="H1953" s="1117">
        <v>43630</v>
      </c>
      <c r="I1953" s="1101">
        <v>754</v>
      </c>
    </row>
    <row r="1954" spans="1:9" x14ac:dyDescent="0.3">
      <c r="A1954" s="1113">
        <v>490295</v>
      </c>
      <c r="B1954" s="1094">
        <v>493509</v>
      </c>
      <c r="C1954" s="1094" t="s">
        <v>475</v>
      </c>
      <c r="D1954" s="1094" t="s">
        <v>13</v>
      </c>
      <c r="E1954" s="1104" t="s">
        <v>938</v>
      </c>
      <c r="F1954" s="1094">
        <v>3107</v>
      </c>
      <c r="G1954" s="1105">
        <v>43636</v>
      </c>
      <c r="H1954" s="1117">
        <v>43630</v>
      </c>
      <c r="I1954" s="1101">
        <v>3107</v>
      </c>
    </row>
    <row r="1955" spans="1:9" x14ac:dyDescent="0.3">
      <c r="A1955" s="1113">
        <v>490295</v>
      </c>
      <c r="B1955" s="1094">
        <v>493509</v>
      </c>
      <c r="C1955" s="1094" t="s">
        <v>475</v>
      </c>
      <c r="D1955" s="1094" t="s">
        <v>13</v>
      </c>
      <c r="E1955" s="1104" t="s">
        <v>943</v>
      </c>
      <c r="F1955" s="1094">
        <v>3518</v>
      </c>
      <c r="G1955" s="1105">
        <v>43636</v>
      </c>
      <c r="H1955" s="1117">
        <v>43630</v>
      </c>
      <c r="I1955" s="1101">
        <v>3399</v>
      </c>
    </row>
    <row r="1956" spans="1:9" x14ac:dyDescent="0.3">
      <c r="A1956" s="1113">
        <v>490295</v>
      </c>
      <c r="B1956" s="1094">
        <v>493509</v>
      </c>
      <c r="C1956" s="1094" t="s">
        <v>475</v>
      </c>
      <c r="D1956" s="1094" t="s">
        <v>13</v>
      </c>
      <c r="E1956" s="1104" t="s">
        <v>947</v>
      </c>
      <c r="F1956" s="1094">
        <v>3664</v>
      </c>
      <c r="G1956" s="1105">
        <v>43636</v>
      </c>
      <c r="H1956" s="1117">
        <v>43630</v>
      </c>
      <c r="I1956" s="1101">
        <v>3664</v>
      </c>
    </row>
    <row r="1957" spans="1:9" x14ac:dyDescent="0.3">
      <c r="A1957" s="1113">
        <v>490295</v>
      </c>
      <c r="B1957" s="1094">
        <v>493509</v>
      </c>
      <c r="C1957" s="1094" t="s">
        <v>475</v>
      </c>
      <c r="D1957" s="1094" t="s">
        <v>13</v>
      </c>
      <c r="E1957" s="1104" t="s">
        <v>951</v>
      </c>
      <c r="F1957" s="1094">
        <v>1961</v>
      </c>
      <c r="G1957" s="1105">
        <v>43636</v>
      </c>
      <c r="H1957" s="1117">
        <v>43630</v>
      </c>
      <c r="I1957" s="1101">
        <v>1961</v>
      </c>
    </row>
    <row r="1958" spans="1:9" x14ac:dyDescent="0.3">
      <c r="A1958" s="1113">
        <v>490295</v>
      </c>
      <c r="B1958" s="1094">
        <v>494208</v>
      </c>
      <c r="C1958" s="1094" t="s">
        <v>503</v>
      </c>
      <c r="D1958" s="1094" t="s">
        <v>13</v>
      </c>
      <c r="E1958" s="1104" t="s">
        <v>979</v>
      </c>
      <c r="F1958" s="1094">
        <v>490</v>
      </c>
      <c r="G1958" s="1105">
        <v>43636</v>
      </c>
      <c r="H1958" s="1117">
        <v>43630</v>
      </c>
      <c r="I1958" s="1101">
        <v>490</v>
      </c>
    </row>
    <row r="1959" spans="1:9" x14ac:dyDescent="0.3">
      <c r="A1959" s="1113">
        <v>490295</v>
      </c>
      <c r="B1959" s="1094">
        <v>494208</v>
      </c>
      <c r="C1959" s="1094" t="s">
        <v>503</v>
      </c>
      <c r="D1959" s="1094" t="s">
        <v>13</v>
      </c>
      <c r="E1959" s="1104" t="s">
        <v>983</v>
      </c>
      <c r="F1959" s="1094">
        <v>233</v>
      </c>
      <c r="G1959" s="1105">
        <v>43636</v>
      </c>
      <c r="H1959" s="1117">
        <v>43630</v>
      </c>
      <c r="I1959" s="1101">
        <v>233</v>
      </c>
    </row>
    <row r="1960" spans="1:9" x14ac:dyDescent="0.3">
      <c r="A1960" s="1113">
        <v>490295</v>
      </c>
      <c r="B1960" s="1094">
        <v>494208</v>
      </c>
      <c r="C1960" s="1094" t="s">
        <v>503</v>
      </c>
      <c r="D1960" s="1094" t="s">
        <v>13</v>
      </c>
      <c r="E1960" s="1104" t="s">
        <v>985</v>
      </c>
      <c r="F1960" s="1094">
        <v>596</v>
      </c>
      <c r="G1960" s="1105">
        <v>43636</v>
      </c>
      <c r="H1960" s="1117">
        <v>43630</v>
      </c>
      <c r="I1960" s="1101">
        <v>596</v>
      </c>
    </row>
    <row r="1961" spans="1:9" x14ac:dyDescent="0.3">
      <c r="A1961" s="1113">
        <v>490295</v>
      </c>
      <c r="B1961" s="1094">
        <v>494208</v>
      </c>
      <c r="C1961" s="1094" t="s">
        <v>503</v>
      </c>
      <c r="D1961" s="1094" t="s">
        <v>13</v>
      </c>
      <c r="E1961" s="1104" t="s">
        <v>988</v>
      </c>
      <c r="F1961" s="1094">
        <v>538</v>
      </c>
      <c r="G1961" s="1105">
        <v>43636</v>
      </c>
      <c r="H1961" s="1117">
        <v>43630</v>
      </c>
      <c r="I1961" s="1101">
        <v>538</v>
      </c>
    </row>
    <row r="1962" spans="1:9" x14ac:dyDescent="0.3">
      <c r="A1962" s="562">
        <v>491029</v>
      </c>
      <c r="B1962" s="563">
        <v>493322</v>
      </c>
      <c r="C1962" s="563" t="s">
        <v>475</v>
      </c>
      <c r="D1962" s="1094" t="s">
        <v>13</v>
      </c>
      <c r="E1962" s="564" t="s">
        <v>1018</v>
      </c>
      <c r="F1962" s="563">
        <v>933</v>
      </c>
      <c r="G1962" s="565">
        <v>43636</v>
      </c>
      <c r="H1962" s="1115">
        <v>43630</v>
      </c>
      <c r="I1962" s="561">
        <v>933</v>
      </c>
    </row>
    <row r="1963" spans="1:9" x14ac:dyDescent="0.3">
      <c r="A1963" s="562">
        <v>491029</v>
      </c>
      <c r="B1963" s="563">
        <v>493322</v>
      </c>
      <c r="C1963" s="563" t="s">
        <v>475</v>
      </c>
      <c r="D1963" s="1094" t="s">
        <v>13</v>
      </c>
      <c r="E1963" s="564" t="s">
        <v>1022</v>
      </c>
      <c r="F1963" s="563">
        <v>1058</v>
      </c>
      <c r="G1963" s="565">
        <v>43636</v>
      </c>
      <c r="H1963" s="1115">
        <v>43630</v>
      </c>
      <c r="I1963" s="561">
        <v>1058</v>
      </c>
    </row>
    <row r="1964" spans="1:9" x14ac:dyDescent="0.3">
      <c r="A1964" s="562">
        <v>491029</v>
      </c>
      <c r="B1964" s="563">
        <v>495281</v>
      </c>
      <c r="C1964" s="563" t="s">
        <v>503</v>
      </c>
      <c r="D1964" s="1094" t="s">
        <v>13</v>
      </c>
      <c r="E1964" s="564" t="s">
        <v>1025</v>
      </c>
      <c r="F1964" s="563">
        <v>214</v>
      </c>
      <c r="G1964" s="565">
        <v>43636</v>
      </c>
      <c r="H1964" s="1115">
        <v>43630</v>
      </c>
      <c r="I1964" s="561">
        <v>218</v>
      </c>
    </row>
    <row r="1965" spans="1:9" x14ac:dyDescent="0.3">
      <c r="A1965" s="562">
        <v>491029</v>
      </c>
      <c r="B1965" s="563">
        <v>495281</v>
      </c>
      <c r="C1965" s="563" t="s">
        <v>503</v>
      </c>
      <c r="D1965" s="1094" t="s">
        <v>13</v>
      </c>
      <c r="E1965" s="564" t="s">
        <v>1027</v>
      </c>
      <c r="F1965" s="563">
        <v>370</v>
      </c>
      <c r="G1965" s="565">
        <v>43636</v>
      </c>
      <c r="H1965" s="1115">
        <v>43630</v>
      </c>
      <c r="I1965" s="561">
        <v>370</v>
      </c>
    </row>
    <row r="1966" spans="1:9" x14ac:dyDescent="0.3">
      <c r="A1966" s="1113">
        <v>432735</v>
      </c>
      <c r="B1966" s="1094">
        <v>425425</v>
      </c>
      <c r="C1966" s="1094" t="s">
        <v>475</v>
      </c>
      <c r="D1966" s="1094" t="s">
        <v>48</v>
      </c>
      <c r="E1966" s="1104" t="s">
        <v>476</v>
      </c>
      <c r="F1966" s="1094">
        <v>88</v>
      </c>
      <c r="G1966" s="1105">
        <v>43641</v>
      </c>
      <c r="H1966" s="1117">
        <v>43634</v>
      </c>
      <c r="I1966" s="1101">
        <v>88</v>
      </c>
    </row>
    <row r="1967" spans="1:9" x14ac:dyDescent="0.3">
      <c r="A1967" s="1113">
        <v>432735</v>
      </c>
      <c r="B1967" s="1094">
        <v>425425</v>
      </c>
      <c r="C1967" s="1094" t="s">
        <v>475</v>
      </c>
      <c r="D1967" s="1094" t="s">
        <v>48</v>
      </c>
      <c r="E1967" s="1104" t="s">
        <v>479</v>
      </c>
      <c r="F1967" s="1094">
        <v>95</v>
      </c>
      <c r="G1967" s="1105">
        <v>43640</v>
      </c>
      <c r="H1967" s="1117">
        <v>43634</v>
      </c>
      <c r="I1967" s="1101">
        <v>95</v>
      </c>
    </row>
    <row r="1968" spans="1:9" x14ac:dyDescent="0.3">
      <c r="A1968" s="1113">
        <v>432735</v>
      </c>
      <c r="B1968" s="1094">
        <v>425425</v>
      </c>
      <c r="C1968" s="1094" t="s">
        <v>475</v>
      </c>
      <c r="D1968" s="1094" t="s">
        <v>48</v>
      </c>
      <c r="E1968" s="1104" t="s">
        <v>489</v>
      </c>
      <c r="F1968" s="1094">
        <v>376</v>
      </c>
      <c r="G1968" s="1105">
        <v>43640</v>
      </c>
      <c r="H1968" s="1102">
        <v>43634</v>
      </c>
      <c r="I1968" s="1101">
        <v>376</v>
      </c>
    </row>
    <row r="1969" spans="1:9" x14ac:dyDescent="0.3">
      <c r="A1969" s="1113">
        <v>490281</v>
      </c>
      <c r="B1969" s="1094">
        <v>493515</v>
      </c>
      <c r="C1969" s="1094" t="s">
        <v>475</v>
      </c>
      <c r="D1969" s="1094" t="s">
        <v>48</v>
      </c>
      <c r="E1969" s="1104">
        <v>1514354</v>
      </c>
      <c r="F1969" s="1118">
        <v>480</v>
      </c>
      <c r="G1969" s="1105">
        <v>43641</v>
      </c>
      <c r="H1969" s="1102">
        <v>43634</v>
      </c>
      <c r="I1969" s="1101">
        <v>480</v>
      </c>
    </row>
    <row r="1970" spans="1:9" x14ac:dyDescent="0.3">
      <c r="A1970" s="1113">
        <v>490281</v>
      </c>
      <c r="B1970" s="1094">
        <v>493515</v>
      </c>
      <c r="C1970" s="1094" t="s">
        <v>475</v>
      </c>
      <c r="D1970" s="1094" t="s">
        <v>48</v>
      </c>
      <c r="E1970" s="1104" t="s">
        <v>563</v>
      </c>
      <c r="F1970" s="1106">
        <v>158</v>
      </c>
      <c r="G1970" s="1105">
        <v>43640</v>
      </c>
      <c r="H1970" s="1102">
        <v>43634</v>
      </c>
      <c r="I1970" s="1101">
        <v>158</v>
      </c>
    </row>
    <row r="1971" spans="1:9" x14ac:dyDescent="0.3">
      <c r="A1971" s="1113">
        <v>490293</v>
      </c>
      <c r="B1971" s="1094">
        <v>493483</v>
      </c>
      <c r="C1971" s="1094" t="s">
        <v>475</v>
      </c>
      <c r="D1971" s="1094" t="s">
        <v>48</v>
      </c>
      <c r="E1971" s="1104" t="s">
        <v>621</v>
      </c>
      <c r="F1971" s="1106">
        <v>40</v>
      </c>
      <c r="G1971" s="1105">
        <v>43641</v>
      </c>
      <c r="H1971" s="1102">
        <v>43634</v>
      </c>
      <c r="I1971" s="1101">
        <v>40</v>
      </c>
    </row>
    <row r="1972" spans="1:9" x14ac:dyDescent="0.3">
      <c r="A1972" s="1113">
        <v>490293</v>
      </c>
      <c r="B1972" s="1094">
        <v>493483</v>
      </c>
      <c r="C1972" s="1094" t="s">
        <v>475</v>
      </c>
      <c r="D1972" s="1094" t="s">
        <v>48</v>
      </c>
      <c r="E1972" s="1104" t="s">
        <v>665</v>
      </c>
      <c r="F1972" s="1106">
        <v>129</v>
      </c>
      <c r="G1972" s="1105">
        <v>43640</v>
      </c>
      <c r="H1972" s="1102">
        <v>43634</v>
      </c>
      <c r="I1972" s="1101">
        <v>129</v>
      </c>
    </row>
    <row r="1973" spans="1:9" x14ac:dyDescent="0.3">
      <c r="A1973" s="1113">
        <v>490295</v>
      </c>
      <c r="B1973" s="1094">
        <v>493509</v>
      </c>
      <c r="C1973" s="1094" t="s">
        <v>475</v>
      </c>
      <c r="D1973" s="1094" t="s">
        <v>48</v>
      </c>
      <c r="E1973" s="1104" t="s">
        <v>953</v>
      </c>
      <c r="F1973" s="1094">
        <v>544</v>
      </c>
      <c r="G1973" s="1105">
        <v>43640</v>
      </c>
      <c r="H1973" s="1102">
        <v>43634</v>
      </c>
      <c r="I1973" s="1101">
        <v>544</v>
      </c>
    </row>
    <row r="1974" spans="1:9" x14ac:dyDescent="0.3">
      <c r="A1974" s="1113">
        <v>490295</v>
      </c>
      <c r="B1974" s="1094">
        <v>493509</v>
      </c>
      <c r="C1974" s="1094" t="s">
        <v>475</v>
      </c>
      <c r="D1974" s="1094" t="s">
        <v>48</v>
      </c>
      <c r="E1974" s="1104" t="s">
        <v>954</v>
      </c>
      <c r="F1974" s="1094">
        <v>10</v>
      </c>
      <c r="G1974" s="1105">
        <v>43640</v>
      </c>
      <c r="H1974" s="1102">
        <v>43634</v>
      </c>
      <c r="I1974" s="1101">
        <v>10</v>
      </c>
    </row>
    <row r="1975" spans="1:9" x14ac:dyDescent="0.3">
      <c r="A1975" s="1113">
        <v>490295</v>
      </c>
      <c r="B1975" s="1094">
        <v>494208</v>
      </c>
      <c r="C1975" s="1094" t="s">
        <v>503</v>
      </c>
      <c r="D1975" s="1094" t="s">
        <v>48</v>
      </c>
      <c r="E1975" s="1104" t="s">
        <v>975</v>
      </c>
      <c r="F1975" s="1094">
        <v>119</v>
      </c>
      <c r="G1975" s="1105">
        <v>43641</v>
      </c>
      <c r="H1975" s="1102">
        <v>43634</v>
      </c>
      <c r="I1975" s="1101">
        <v>119</v>
      </c>
    </row>
    <row r="1976" spans="1:9" x14ac:dyDescent="0.3">
      <c r="A1976" s="1113">
        <v>490295</v>
      </c>
      <c r="B1976" s="1094">
        <v>494208</v>
      </c>
      <c r="C1976" s="1094" t="s">
        <v>503</v>
      </c>
      <c r="D1976" s="1119" t="s">
        <v>48</v>
      </c>
      <c r="E1976" s="1120" t="s">
        <v>991</v>
      </c>
      <c r="F1976" s="1119">
        <v>39</v>
      </c>
      <c r="G1976" s="1121">
        <v>43640</v>
      </c>
      <c r="H1976" s="1102">
        <v>43634</v>
      </c>
      <c r="I1976" s="1101">
        <v>39</v>
      </c>
    </row>
    <row r="1977" spans="1:9" x14ac:dyDescent="0.3">
      <c r="A1977" s="562">
        <v>491029</v>
      </c>
      <c r="B1977" s="563">
        <v>493322</v>
      </c>
      <c r="C1977" s="563" t="s">
        <v>475</v>
      </c>
      <c r="D1977" s="1122" t="s">
        <v>48</v>
      </c>
      <c r="E1977" s="1123" t="s">
        <v>1014</v>
      </c>
      <c r="F1977" s="1122">
        <v>140</v>
      </c>
      <c r="G1977" s="1124">
        <v>43641</v>
      </c>
      <c r="H1977" s="1093">
        <v>43634</v>
      </c>
      <c r="I1977" s="561">
        <v>140</v>
      </c>
    </row>
    <row r="1978" spans="1:9" x14ac:dyDescent="0.3">
      <c r="A1978" s="591">
        <v>491029</v>
      </c>
      <c r="B1978" s="592">
        <v>493322</v>
      </c>
      <c r="C1978" s="592" t="s">
        <v>475</v>
      </c>
      <c r="D1978" s="1125" t="s">
        <v>48</v>
      </c>
      <c r="E1978" s="1126" t="s">
        <v>1016</v>
      </c>
      <c r="F1978" s="1125">
        <v>402</v>
      </c>
      <c r="G1978" s="1127">
        <v>43640</v>
      </c>
      <c r="H1978" s="1108">
        <v>43634</v>
      </c>
      <c r="I1978" s="1107">
        <v>402</v>
      </c>
    </row>
    <row r="1979" spans="1:9" x14ac:dyDescent="0.3">
      <c r="A1979" s="562">
        <v>491029</v>
      </c>
      <c r="B1979" s="563">
        <v>493322</v>
      </c>
      <c r="C1979" s="563" t="s">
        <v>475</v>
      </c>
      <c r="D1979" s="1122" t="s">
        <v>48</v>
      </c>
      <c r="E1979" s="1123" t="s">
        <v>1024</v>
      </c>
      <c r="F1979" s="1122">
        <v>12</v>
      </c>
      <c r="G1979" s="1124">
        <v>43640</v>
      </c>
      <c r="H1979" s="1093">
        <v>43634</v>
      </c>
      <c r="I1979" s="561">
        <v>12</v>
      </c>
    </row>
    <row r="1980" spans="1:9" x14ac:dyDescent="0.3">
      <c r="A1980" s="562">
        <v>490276</v>
      </c>
      <c r="B1980" s="563">
        <v>493530</v>
      </c>
      <c r="C1980" s="563" t="s">
        <v>475</v>
      </c>
      <c r="D1980" s="1119" t="s">
        <v>13</v>
      </c>
      <c r="E1980" s="1123" t="s">
        <v>536</v>
      </c>
      <c r="F1980" s="1128">
        <v>438</v>
      </c>
      <c r="G1980" s="1124">
        <v>43639</v>
      </c>
      <c r="H1980" s="1093">
        <v>43635</v>
      </c>
      <c r="I1980" s="561">
        <v>438</v>
      </c>
    </row>
    <row r="1981" spans="1:9" x14ac:dyDescent="0.3">
      <c r="A1981" s="1129">
        <v>490276</v>
      </c>
      <c r="B1981" s="1130">
        <v>493530</v>
      </c>
      <c r="C1981" s="1130" t="s">
        <v>475</v>
      </c>
      <c r="D1981" s="1119" t="s">
        <v>13</v>
      </c>
      <c r="E1981" s="1123" t="s">
        <v>537</v>
      </c>
      <c r="F1981" s="1128">
        <v>303</v>
      </c>
      <c r="G1981" s="1124">
        <v>43639</v>
      </c>
      <c r="H1981" s="1093">
        <v>43635</v>
      </c>
      <c r="I1981" s="561">
        <v>303</v>
      </c>
    </row>
    <row r="1982" spans="1:9" x14ac:dyDescent="0.3">
      <c r="A1982" s="1113">
        <v>490281</v>
      </c>
      <c r="B1982" s="1094">
        <v>493515</v>
      </c>
      <c r="C1982" s="1094" t="s">
        <v>475</v>
      </c>
      <c r="D1982" s="1094" t="s">
        <v>13</v>
      </c>
      <c r="E1982" s="1104" t="s">
        <v>567</v>
      </c>
      <c r="F1982" s="1118">
        <v>357</v>
      </c>
      <c r="G1982" s="1105">
        <v>43639</v>
      </c>
      <c r="H1982" s="1131">
        <v>43635</v>
      </c>
      <c r="I1982" s="1101">
        <v>367</v>
      </c>
    </row>
    <row r="1983" spans="1:9" x14ac:dyDescent="0.3">
      <c r="A1983" s="1113">
        <v>490281</v>
      </c>
      <c r="B1983" s="1094">
        <v>493515</v>
      </c>
      <c r="C1983" s="1094" t="s">
        <v>475</v>
      </c>
      <c r="D1983" s="1119" t="s">
        <v>13</v>
      </c>
      <c r="E1983" s="1120" t="s">
        <v>568</v>
      </c>
      <c r="F1983" s="1132">
        <v>248</v>
      </c>
      <c r="G1983" s="1121">
        <v>43639</v>
      </c>
      <c r="H1983" s="1131">
        <v>43635</v>
      </c>
      <c r="I1983" s="1101">
        <v>255</v>
      </c>
    </row>
    <row r="1984" spans="1:9" x14ac:dyDescent="0.3">
      <c r="A1984" s="1113">
        <v>490281</v>
      </c>
      <c r="B1984" s="1094">
        <v>493515</v>
      </c>
      <c r="C1984" s="1094" t="s">
        <v>475</v>
      </c>
      <c r="D1984" s="1119" t="s">
        <v>13</v>
      </c>
      <c r="E1984" s="1120" t="s">
        <v>578</v>
      </c>
      <c r="F1984" s="1132">
        <v>563</v>
      </c>
      <c r="G1984" s="1121">
        <v>43639</v>
      </c>
      <c r="H1984" s="1131">
        <v>43635</v>
      </c>
      <c r="I1984" s="1101">
        <v>581</v>
      </c>
    </row>
    <row r="1985" spans="1:9" x14ac:dyDescent="0.3">
      <c r="A1985" s="1133">
        <v>490281</v>
      </c>
      <c r="B1985" s="1134">
        <v>493515</v>
      </c>
      <c r="C1985" s="1134" t="s">
        <v>475</v>
      </c>
      <c r="D1985" s="1119" t="s">
        <v>13</v>
      </c>
      <c r="E1985" s="1120" t="s">
        <v>579</v>
      </c>
      <c r="F1985" s="1135">
        <v>409</v>
      </c>
      <c r="G1985" s="1121">
        <v>43639</v>
      </c>
      <c r="H1985" s="1131">
        <v>43635</v>
      </c>
      <c r="I1985" s="1101">
        <v>420</v>
      </c>
    </row>
    <row r="1986" spans="1:9" x14ac:dyDescent="0.3">
      <c r="A1986" s="1113">
        <v>490281</v>
      </c>
      <c r="B1986" s="1094">
        <v>494164</v>
      </c>
      <c r="C1986" s="1094" t="s">
        <v>503</v>
      </c>
      <c r="D1986" s="1094" t="s">
        <v>13</v>
      </c>
      <c r="E1986" s="1104" t="s">
        <v>613</v>
      </c>
      <c r="F1986" s="1136">
        <v>70</v>
      </c>
      <c r="G1986" s="1105">
        <v>43639</v>
      </c>
      <c r="H1986" s="1131">
        <v>43635</v>
      </c>
      <c r="I1986" s="1101">
        <v>72</v>
      </c>
    </row>
    <row r="1987" spans="1:9" x14ac:dyDescent="0.3">
      <c r="A1987" s="1113">
        <v>490281</v>
      </c>
      <c r="B1987" s="1094">
        <v>494164</v>
      </c>
      <c r="C1987" s="1094" t="s">
        <v>503</v>
      </c>
      <c r="D1987" s="1119" t="s">
        <v>13</v>
      </c>
      <c r="E1987" s="1120" t="s">
        <v>614</v>
      </c>
      <c r="F1987" s="1135">
        <v>94</v>
      </c>
      <c r="G1987" s="1121">
        <v>43639</v>
      </c>
      <c r="H1987" s="1131">
        <v>43635</v>
      </c>
      <c r="I1987" s="1101">
        <v>94</v>
      </c>
    </row>
    <row r="1988" spans="1:9" x14ac:dyDescent="0.3">
      <c r="A1988" s="1113">
        <v>490293</v>
      </c>
      <c r="B1988" s="1094">
        <v>493483</v>
      </c>
      <c r="C1988" s="1094" t="s">
        <v>475</v>
      </c>
      <c r="D1988" s="1119" t="s">
        <v>13</v>
      </c>
      <c r="E1988" s="1120" t="s">
        <v>641</v>
      </c>
      <c r="F1988" s="1119">
        <v>1034</v>
      </c>
      <c r="G1988" s="1121">
        <v>43639</v>
      </c>
      <c r="H1988" s="1131">
        <v>43635</v>
      </c>
      <c r="I1988" s="1101">
        <v>1064</v>
      </c>
    </row>
    <row r="1989" spans="1:9" x14ac:dyDescent="0.3">
      <c r="A1989" s="1113">
        <v>490293</v>
      </c>
      <c r="B1989" s="1094">
        <v>493483</v>
      </c>
      <c r="C1989" s="1094" t="s">
        <v>475</v>
      </c>
      <c r="D1989" s="1119" t="s">
        <v>13</v>
      </c>
      <c r="E1989" s="1120" t="s">
        <v>642</v>
      </c>
      <c r="F1989" s="1119">
        <v>694</v>
      </c>
      <c r="G1989" s="1121">
        <v>43639</v>
      </c>
      <c r="H1989" s="1131">
        <v>43635</v>
      </c>
      <c r="I1989" s="1101">
        <v>714</v>
      </c>
    </row>
    <row r="1990" spans="1:9" x14ac:dyDescent="0.3">
      <c r="A1990" s="1113">
        <v>490293</v>
      </c>
      <c r="B1990" s="1094">
        <v>493483</v>
      </c>
      <c r="C1990" s="1094" t="s">
        <v>475</v>
      </c>
      <c r="D1990" s="1119" t="s">
        <v>13</v>
      </c>
      <c r="E1990" s="1120" t="s">
        <v>653</v>
      </c>
      <c r="F1990" s="1137">
        <v>1132</v>
      </c>
      <c r="G1990" s="1138">
        <v>43639</v>
      </c>
      <c r="H1990" s="1131">
        <v>43635</v>
      </c>
      <c r="I1990" s="1101">
        <v>1115</v>
      </c>
    </row>
    <row r="1991" spans="1:9" x14ac:dyDescent="0.3">
      <c r="A1991" s="1113">
        <v>490293</v>
      </c>
      <c r="B1991" s="1094">
        <v>493483</v>
      </c>
      <c r="C1991" s="1094" t="s">
        <v>475</v>
      </c>
      <c r="D1991" s="1119" t="s">
        <v>13</v>
      </c>
      <c r="E1991" s="1120" t="s">
        <v>654</v>
      </c>
      <c r="F1991" s="1119">
        <v>807</v>
      </c>
      <c r="G1991" s="1121">
        <v>43639</v>
      </c>
      <c r="H1991" s="1131">
        <v>43635</v>
      </c>
      <c r="I1991" s="1101">
        <v>802</v>
      </c>
    </row>
    <row r="1992" spans="1:9" x14ac:dyDescent="0.3">
      <c r="A1992" s="1113">
        <v>490293</v>
      </c>
      <c r="B1992" s="1094">
        <v>494182</v>
      </c>
      <c r="C1992" s="1094" t="s">
        <v>503</v>
      </c>
      <c r="D1992" s="1119" t="s">
        <v>13</v>
      </c>
      <c r="E1992" s="1139" t="s">
        <v>703</v>
      </c>
      <c r="F1992" s="1140">
        <v>105</v>
      </c>
      <c r="G1992" s="1121">
        <v>43639</v>
      </c>
      <c r="H1992" s="1131">
        <v>43635</v>
      </c>
      <c r="I1992" s="1101">
        <v>109</v>
      </c>
    </row>
    <row r="1993" spans="1:9" x14ac:dyDescent="0.3">
      <c r="A1993" s="1133">
        <v>490293</v>
      </c>
      <c r="B1993" s="1134">
        <v>494182</v>
      </c>
      <c r="C1993" s="1134" t="s">
        <v>503</v>
      </c>
      <c r="D1993" s="157" t="s">
        <v>13</v>
      </c>
      <c r="E1993" s="201" t="s">
        <v>704</v>
      </c>
      <c r="F1993" s="1141">
        <v>106</v>
      </c>
      <c r="G1993" s="1142">
        <v>43639</v>
      </c>
      <c r="H1993" s="1131">
        <v>43635</v>
      </c>
      <c r="I1993" s="1101">
        <v>109</v>
      </c>
    </row>
    <row r="1994" spans="1:9" x14ac:dyDescent="0.3">
      <c r="A1994" s="1113">
        <v>490293</v>
      </c>
      <c r="B1994" s="1094">
        <v>494182</v>
      </c>
      <c r="C1994" s="1094" t="s">
        <v>503</v>
      </c>
      <c r="D1994" s="1094" t="s">
        <v>13</v>
      </c>
      <c r="E1994" s="1143" t="s">
        <v>715</v>
      </c>
      <c r="F1994" s="1144">
        <v>60</v>
      </c>
      <c r="G1994" s="1105">
        <v>43639</v>
      </c>
      <c r="H1994" s="1131">
        <v>43635</v>
      </c>
      <c r="I1994" s="1101">
        <v>60</v>
      </c>
    </row>
    <row r="1995" spans="1:9" x14ac:dyDescent="0.3">
      <c r="A1995" s="1113">
        <v>490293</v>
      </c>
      <c r="B1995" s="1094">
        <v>494182</v>
      </c>
      <c r="C1995" s="1094" t="s">
        <v>503</v>
      </c>
      <c r="D1995" s="1094" t="s">
        <v>13</v>
      </c>
      <c r="E1995" s="1143" t="s">
        <v>716</v>
      </c>
      <c r="F1995" s="1144">
        <v>73</v>
      </c>
      <c r="G1995" s="1105">
        <v>43639</v>
      </c>
      <c r="H1995" s="1131">
        <v>43635</v>
      </c>
      <c r="I1995" s="1101">
        <v>73</v>
      </c>
    </row>
    <row r="1996" spans="1:9" x14ac:dyDescent="0.3">
      <c r="A1996" s="562">
        <v>490311</v>
      </c>
      <c r="B1996" s="563">
        <v>493476</v>
      </c>
      <c r="C1996" s="563" t="s">
        <v>475</v>
      </c>
      <c r="D1996" s="1119" t="s">
        <v>13</v>
      </c>
      <c r="E1996" s="1123" t="s">
        <v>746</v>
      </c>
      <c r="F1996" s="1128">
        <v>1002</v>
      </c>
      <c r="G1996" s="1124">
        <v>43639</v>
      </c>
      <c r="H1996" s="1093">
        <v>43635</v>
      </c>
      <c r="I1996" s="561">
        <v>1045</v>
      </c>
    </row>
    <row r="1997" spans="1:9" x14ac:dyDescent="0.3">
      <c r="A1997" s="562">
        <v>490311</v>
      </c>
      <c r="B1997" s="563">
        <v>493476</v>
      </c>
      <c r="C1997" s="563" t="s">
        <v>475</v>
      </c>
      <c r="D1997" s="1119" t="s">
        <v>13</v>
      </c>
      <c r="E1997" s="1123" t="s">
        <v>747</v>
      </c>
      <c r="F1997" s="1128">
        <v>709</v>
      </c>
      <c r="G1997" s="1124">
        <v>43639</v>
      </c>
      <c r="H1997" s="1093">
        <v>43635</v>
      </c>
      <c r="I1997" s="561">
        <v>738</v>
      </c>
    </row>
    <row r="1998" spans="1:9" x14ac:dyDescent="0.3">
      <c r="A1998" s="562">
        <v>490315</v>
      </c>
      <c r="B1998" s="563">
        <v>493490</v>
      </c>
      <c r="C1998" s="563" t="s">
        <v>475</v>
      </c>
      <c r="D1998" s="1094" t="s">
        <v>13</v>
      </c>
      <c r="E1998" s="564" t="s">
        <v>760</v>
      </c>
      <c r="F1998" s="566">
        <v>116</v>
      </c>
      <c r="G1998" s="565">
        <v>43639</v>
      </c>
      <c r="H1998" s="1093">
        <v>43635</v>
      </c>
      <c r="I1998" s="1145">
        <v>122</v>
      </c>
    </row>
    <row r="1999" spans="1:9" x14ac:dyDescent="0.3">
      <c r="A1999" s="1146">
        <v>490315</v>
      </c>
      <c r="B1999" s="1147">
        <v>493490</v>
      </c>
      <c r="C1999" s="1147" t="s">
        <v>475</v>
      </c>
      <c r="D1999" s="1119" t="s">
        <v>13</v>
      </c>
      <c r="E1999" s="1123" t="s">
        <v>761</v>
      </c>
      <c r="F1999" s="1128">
        <v>105</v>
      </c>
      <c r="G1999" s="1124">
        <v>43639</v>
      </c>
      <c r="H1999" s="1093">
        <v>43635</v>
      </c>
      <c r="I1999" s="561">
        <v>108</v>
      </c>
    </row>
    <row r="2000" spans="1:9" x14ac:dyDescent="0.3">
      <c r="A2000" s="231">
        <v>419754</v>
      </c>
      <c r="B2000" s="232">
        <v>493478</v>
      </c>
      <c r="C2000" s="232" t="s">
        <v>475</v>
      </c>
      <c r="D2000" s="1119" t="s">
        <v>13</v>
      </c>
      <c r="E2000" s="1120" t="s">
        <v>803</v>
      </c>
      <c r="F2000" s="1119">
        <v>687</v>
      </c>
      <c r="G2000" s="1148">
        <v>43639</v>
      </c>
      <c r="H2000" s="1102">
        <v>43635</v>
      </c>
      <c r="I2000" s="1101">
        <v>680</v>
      </c>
    </row>
    <row r="2001" spans="1:9" x14ac:dyDescent="0.3">
      <c r="A2001" s="231">
        <v>419754</v>
      </c>
      <c r="B2001" s="232">
        <v>493478</v>
      </c>
      <c r="C2001" s="232" t="s">
        <v>475</v>
      </c>
      <c r="D2001" s="1119" t="s">
        <v>13</v>
      </c>
      <c r="E2001" s="1149" t="s">
        <v>804</v>
      </c>
      <c r="F2001" s="1119">
        <v>510</v>
      </c>
      <c r="G2001" s="1148">
        <v>43639</v>
      </c>
      <c r="H2001" s="1102">
        <v>43635</v>
      </c>
      <c r="I2001" s="1101">
        <v>508</v>
      </c>
    </row>
    <row r="2002" spans="1:9" x14ac:dyDescent="0.3">
      <c r="A2002" s="231">
        <v>419754</v>
      </c>
      <c r="B2002" s="232">
        <v>494168</v>
      </c>
      <c r="C2002" s="232" t="s">
        <v>503</v>
      </c>
      <c r="D2002" s="1119" t="s">
        <v>48</v>
      </c>
      <c r="E2002" s="1120">
        <v>1531429</v>
      </c>
      <c r="F2002" s="1119">
        <v>42</v>
      </c>
      <c r="G2002" s="1148">
        <v>43606</v>
      </c>
      <c r="H2002" s="1102">
        <v>43635</v>
      </c>
      <c r="I2002" s="1101">
        <v>42</v>
      </c>
    </row>
    <row r="2003" spans="1:9" x14ac:dyDescent="0.3">
      <c r="A2003" s="231">
        <v>419754</v>
      </c>
      <c r="B2003" s="232">
        <v>510478</v>
      </c>
      <c r="C2003" s="232" t="s">
        <v>475</v>
      </c>
      <c r="D2003" s="1119" t="s">
        <v>48</v>
      </c>
      <c r="E2003" s="1150" t="s">
        <v>846</v>
      </c>
      <c r="F2003" s="1151">
        <v>250</v>
      </c>
      <c r="G2003" s="1121">
        <v>43636</v>
      </c>
      <c r="H2003" s="1102">
        <v>43635</v>
      </c>
      <c r="I2003" s="1101">
        <v>250</v>
      </c>
    </row>
    <row r="2004" spans="1:9" x14ac:dyDescent="0.3">
      <c r="A2004" s="971">
        <v>432735</v>
      </c>
      <c r="B2004" s="1152">
        <v>431090</v>
      </c>
      <c r="C2004" s="1152" t="s">
        <v>503</v>
      </c>
      <c r="D2004" s="1119" t="s">
        <v>13</v>
      </c>
      <c r="E2004" s="1149" t="s">
        <v>504</v>
      </c>
      <c r="F2004" s="1119">
        <v>160</v>
      </c>
      <c r="G2004" s="1121">
        <v>43643</v>
      </c>
      <c r="H2004" s="1102">
        <v>43637</v>
      </c>
      <c r="I2004" s="1101">
        <v>164</v>
      </c>
    </row>
    <row r="2005" spans="1:9" x14ac:dyDescent="0.3">
      <c r="A2005" s="1113">
        <v>490281</v>
      </c>
      <c r="B2005" s="1094">
        <v>493515</v>
      </c>
      <c r="C2005" s="1094" t="s">
        <v>475</v>
      </c>
      <c r="D2005" s="1094" t="s">
        <v>483</v>
      </c>
      <c r="E2005" s="1104" t="s">
        <v>582</v>
      </c>
      <c r="F2005" s="1094">
        <v>160</v>
      </c>
      <c r="G2005" s="1105">
        <v>43643</v>
      </c>
      <c r="H2005" s="1102">
        <v>43637</v>
      </c>
      <c r="I2005" s="1101">
        <v>164</v>
      </c>
    </row>
    <row r="2006" spans="1:9" x14ac:dyDescent="0.3">
      <c r="A2006" s="1113">
        <v>490281</v>
      </c>
      <c r="B2006" s="1094">
        <v>493515</v>
      </c>
      <c r="C2006" s="1094" t="s">
        <v>475</v>
      </c>
      <c r="D2006" s="1094" t="s">
        <v>483</v>
      </c>
      <c r="E2006" s="1104" t="s">
        <v>584</v>
      </c>
      <c r="F2006" s="1094">
        <v>65</v>
      </c>
      <c r="G2006" s="1105">
        <v>43643</v>
      </c>
      <c r="H2006" s="1102">
        <v>43637</v>
      </c>
      <c r="I2006" s="1101">
        <v>65</v>
      </c>
    </row>
    <row r="2007" spans="1:9" x14ac:dyDescent="0.3">
      <c r="A2007" s="1113">
        <v>490293</v>
      </c>
      <c r="B2007" s="1094">
        <v>493483</v>
      </c>
      <c r="C2007" s="1094" t="s">
        <v>475</v>
      </c>
      <c r="D2007" s="1119" t="s">
        <v>481</v>
      </c>
      <c r="E2007" s="1120" t="s">
        <v>658</v>
      </c>
      <c r="F2007" s="1153">
        <v>201</v>
      </c>
      <c r="G2007" s="1121">
        <v>43643</v>
      </c>
      <c r="H2007" s="1102">
        <v>43637</v>
      </c>
      <c r="I2007" s="1101">
        <v>199</v>
      </c>
    </row>
    <row r="2008" spans="1:9" x14ac:dyDescent="0.3">
      <c r="A2008" s="1113">
        <v>490293</v>
      </c>
      <c r="B2008" s="1094">
        <v>493483</v>
      </c>
      <c r="C2008" s="1094" t="s">
        <v>475</v>
      </c>
      <c r="D2008" s="1119" t="s">
        <v>483</v>
      </c>
      <c r="E2008" s="1120" t="s">
        <v>664</v>
      </c>
      <c r="F2008" s="1153">
        <v>57</v>
      </c>
      <c r="G2008" s="1121">
        <v>43643</v>
      </c>
      <c r="H2008" s="1102">
        <v>43637</v>
      </c>
      <c r="I2008" s="1101">
        <v>57</v>
      </c>
    </row>
    <row r="2009" spans="1:9" x14ac:dyDescent="0.3">
      <c r="A2009" s="1113">
        <v>419754</v>
      </c>
      <c r="B2009" s="1094">
        <v>493478</v>
      </c>
      <c r="C2009" s="1094" t="s">
        <v>475</v>
      </c>
      <c r="D2009" s="1094" t="s">
        <v>483</v>
      </c>
      <c r="E2009" s="1104" t="s">
        <v>807</v>
      </c>
      <c r="F2009" s="1094">
        <v>80</v>
      </c>
      <c r="G2009" s="1116">
        <v>43643</v>
      </c>
      <c r="H2009" s="1102">
        <v>43637</v>
      </c>
      <c r="I2009" s="1101">
        <v>80</v>
      </c>
    </row>
    <row r="2010" spans="1:9" x14ac:dyDescent="0.3">
      <c r="A2010" s="1113">
        <v>490295</v>
      </c>
      <c r="B2010" s="1094">
        <v>493509</v>
      </c>
      <c r="C2010" s="1094" t="s">
        <v>475</v>
      </c>
      <c r="D2010" s="1094" t="s">
        <v>481</v>
      </c>
      <c r="E2010" s="1104" t="s">
        <v>944</v>
      </c>
      <c r="F2010" s="1094">
        <v>830</v>
      </c>
      <c r="G2010" s="1105">
        <v>43643</v>
      </c>
      <c r="H2010" s="1102">
        <v>43637</v>
      </c>
      <c r="I2010" s="1101">
        <v>830</v>
      </c>
    </row>
    <row r="2011" spans="1:9" x14ac:dyDescent="0.3">
      <c r="A2011" s="1113">
        <v>490295</v>
      </c>
      <c r="B2011" s="1094">
        <v>493509</v>
      </c>
      <c r="C2011" s="1094" t="s">
        <v>475</v>
      </c>
      <c r="D2011" s="1094" t="s">
        <v>13</v>
      </c>
      <c r="E2011" s="1104" t="s">
        <v>945</v>
      </c>
      <c r="F2011" s="1094">
        <v>409</v>
      </c>
      <c r="G2011" s="1105">
        <v>43643</v>
      </c>
      <c r="H2011" s="1102">
        <v>43637</v>
      </c>
      <c r="I2011" s="1101">
        <v>406</v>
      </c>
    </row>
    <row r="2012" spans="1:9" x14ac:dyDescent="0.3">
      <c r="A2012" s="1113">
        <v>490295</v>
      </c>
      <c r="B2012" s="1094">
        <v>493509</v>
      </c>
      <c r="C2012" s="1094" t="s">
        <v>475</v>
      </c>
      <c r="D2012" s="1119" t="s">
        <v>483</v>
      </c>
      <c r="E2012" s="1120" t="s">
        <v>950</v>
      </c>
      <c r="F2012" s="1119">
        <v>199</v>
      </c>
      <c r="G2012" s="1121">
        <v>43643</v>
      </c>
      <c r="H2012" s="1102">
        <v>43637</v>
      </c>
      <c r="I2012" s="1101">
        <v>199</v>
      </c>
    </row>
    <row r="2013" spans="1:9" x14ac:dyDescent="0.3">
      <c r="A2013" s="1113">
        <v>490295</v>
      </c>
      <c r="B2013" s="1094">
        <v>493509</v>
      </c>
      <c r="C2013" s="1094" t="s">
        <v>475</v>
      </c>
      <c r="D2013" s="1119" t="s">
        <v>13</v>
      </c>
      <c r="E2013" s="1120" t="s">
        <v>952</v>
      </c>
      <c r="F2013" s="1119">
        <v>916</v>
      </c>
      <c r="G2013" s="1121">
        <v>43643</v>
      </c>
      <c r="H2013" s="1102">
        <v>43637</v>
      </c>
      <c r="I2013" s="1101">
        <v>916</v>
      </c>
    </row>
    <row r="2014" spans="1:9" x14ac:dyDescent="0.3">
      <c r="A2014" s="1113">
        <v>490295</v>
      </c>
      <c r="B2014" s="1094">
        <v>494208</v>
      </c>
      <c r="C2014" s="1094" t="s">
        <v>503</v>
      </c>
      <c r="D2014" s="1119" t="s">
        <v>481</v>
      </c>
      <c r="E2014" s="1120" t="s">
        <v>982</v>
      </c>
      <c r="F2014" s="1119">
        <v>244</v>
      </c>
      <c r="G2014" s="1121">
        <v>43643</v>
      </c>
      <c r="H2014" s="1102">
        <v>43637</v>
      </c>
      <c r="I2014" s="1101">
        <v>244</v>
      </c>
    </row>
    <row r="2015" spans="1:9" x14ac:dyDescent="0.3">
      <c r="A2015" s="1113">
        <v>490295</v>
      </c>
      <c r="B2015" s="1094">
        <v>494208</v>
      </c>
      <c r="C2015" s="1094" t="s">
        <v>503</v>
      </c>
      <c r="D2015" s="1119" t="s">
        <v>483</v>
      </c>
      <c r="E2015" s="1120" t="s">
        <v>984</v>
      </c>
      <c r="F2015" s="1119">
        <v>150</v>
      </c>
      <c r="G2015" s="1121">
        <v>43643</v>
      </c>
      <c r="H2015" s="1102">
        <v>43637</v>
      </c>
      <c r="I2015" s="1101">
        <v>150</v>
      </c>
    </row>
    <row r="2016" spans="1:9" x14ac:dyDescent="0.3">
      <c r="A2016" s="1113">
        <v>490295</v>
      </c>
      <c r="B2016" s="1094">
        <v>494208</v>
      </c>
      <c r="C2016" s="1094" t="s">
        <v>503</v>
      </c>
      <c r="D2016" s="1119" t="s">
        <v>481</v>
      </c>
      <c r="E2016" s="1120" t="s">
        <v>989</v>
      </c>
      <c r="F2016" s="1119">
        <v>354</v>
      </c>
      <c r="G2016" s="1121">
        <v>43643</v>
      </c>
      <c r="H2016" s="1102">
        <v>43637</v>
      </c>
      <c r="I2016" s="1101">
        <v>354</v>
      </c>
    </row>
    <row r="2017" spans="1:9" x14ac:dyDescent="0.3">
      <c r="A2017" s="1113">
        <v>490295</v>
      </c>
      <c r="B2017" s="1094">
        <v>494208</v>
      </c>
      <c r="C2017" s="1094" t="s">
        <v>503</v>
      </c>
      <c r="D2017" s="1119" t="s">
        <v>483</v>
      </c>
      <c r="E2017" s="1120" t="s">
        <v>990</v>
      </c>
      <c r="F2017" s="1119">
        <v>100</v>
      </c>
      <c r="G2017" s="1121">
        <v>43643</v>
      </c>
      <c r="H2017" s="1102">
        <v>43637</v>
      </c>
      <c r="I2017" s="1101">
        <v>100</v>
      </c>
    </row>
    <row r="2018" spans="1:9" x14ac:dyDescent="0.3">
      <c r="A2018" s="562">
        <v>491029</v>
      </c>
      <c r="B2018" s="563">
        <v>493322</v>
      </c>
      <c r="C2018" s="563" t="s">
        <v>475</v>
      </c>
      <c r="D2018" s="1119" t="s">
        <v>483</v>
      </c>
      <c r="E2018" s="1123" t="s">
        <v>1021</v>
      </c>
      <c r="F2018" s="1122">
        <v>121</v>
      </c>
      <c r="G2018" s="1124">
        <v>43643</v>
      </c>
      <c r="H2018" s="1093">
        <v>43637</v>
      </c>
      <c r="I2018" s="561">
        <v>121</v>
      </c>
    </row>
    <row r="2019" spans="1:9" x14ac:dyDescent="0.3">
      <c r="A2019" s="562">
        <v>491029</v>
      </c>
      <c r="B2019" s="563">
        <v>493322</v>
      </c>
      <c r="C2019" s="563" t="s">
        <v>475</v>
      </c>
      <c r="D2019" s="1122" t="s">
        <v>481</v>
      </c>
      <c r="E2019" s="1123" t="s">
        <v>1023</v>
      </c>
      <c r="F2019" s="1122">
        <v>469</v>
      </c>
      <c r="G2019" s="1124">
        <v>43643</v>
      </c>
      <c r="H2019" s="1093">
        <v>43637</v>
      </c>
      <c r="I2019" s="561">
        <v>469</v>
      </c>
    </row>
    <row r="2020" spans="1:9" x14ac:dyDescent="0.3">
      <c r="A2020" s="562">
        <v>491029</v>
      </c>
      <c r="B2020" s="563">
        <v>495281</v>
      </c>
      <c r="C2020" s="563" t="s">
        <v>503</v>
      </c>
      <c r="D2020" s="1119" t="s">
        <v>483</v>
      </c>
      <c r="E2020" s="1123" t="s">
        <v>1026</v>
      </c>
      <c r="F2020" s="1122">
        <v>50</v>
      </c>
      <c r="G2020" s="1124">
        <v>43643</v>
      </c>
      <c r="H2020" s="1093">
        <v>43637</v>
      </c>
      <c r="I2020" s="561">
        <v>50</v>
      </c>
    </row>
    <row r="2021" spans="1:9" x14ac:dyDescent="0.3">
      <c r="A2021" s="1129">
        <v>491029</v>
      </c>
      <c r="B2021" s="1130">
        <v>495281</v>
      </c>
      <c r="C2021" s="1130" t="s">
        <v>503</v>
      </c>
      <c r="D2021" s="1119" t="s">
        <v>481</v>
      </c>
      <c r="E2021" s="1123" t="s">
        <v>1030</v>
      </c>
      <c r="F2021" s="1122">
        <v>180</v>
      </c>
      <c r="G2021" s="1124">
        <v>43643</v>
      </c>
      <c r="H2021" s="1093">
        <v>43637</v>
      </c>
      <c r="I2021" s="561">
        <v>180</v>
      </c>
    </row>
    <row r="2022" spans="1:9" x14ac:dyDescent="0.3">
      <c r="A2022" s="562">
        <v>490276</v>
      </c>
      <c r="B2022" s="563">
        <v>493530</v>
      </c>
      <c r="C2022" s="563" t="s">
        <v>475</v>
      </c>
      <c r="D2022" s="1094" t="s">
        <v>13</v>
      </c>
      <c r="E2022" s="564" t="s">
        <v>528</v>
      </c>
      <c r="F2022" s="563">
        <v>1449</v>
      </c>
      <c r="G2022" s="565">
        <v>43641</v>
      </c>
      <c r="H2022" s="1093">
        <v>43640</v>
      </c>
      <c r="I2022" s="561">
        <v>1513</v>
      </c>
    </row>
    <row r="2023" spans="1:9" x14ac:dyDescent="0.3">
      <c r="A2023" s="562">
        <v>491046</v>
      </c>
      <c r="B2023" s="563">
        <v>493347</v>
      </c>
      <c r="C2023" s="563" t="s">
        <v>475</v>
      </c>
      <c r="D2023" s="1094" t="s">
        <v>13</v>
      </c>
      <c r="E2023" s="564" t="s">
        <v>775</v>
      </c>
      <c r="F2023" s="566">
        <v>1240</v>
      </c>
      <c r="G2023" s="565">
        <v>43641</v>
      </c>
      <c r="H2023" s="1093">
        <v>43640</v>
      </c>
      <c r="I2023" s="561">
        <v>1236</v>
      </c>
    </row>
    <row r="2024" spans="1:9" x14ac:dyDescent="0.3">
      <c r="A2024" s="1113">
        <v>419754</v>
      </c>
      <c r="B2024" s="1094">
        <v>510478</v>
      </c>
      <c r="C2024" s="1094" t="s">
        <v>475</v>
      </c>
      <c r="D2024" s="1119" t="s">
        <v>13</v>
      </c>
      <c r="E2024" s="1120" t="s">
        <v>837</v>
      </c>
      <c r="F2024" s="1119">
        <v>2461</v>
      </c>
      <c r="G2024" s="1148">
        <v>43641</v>
      </c>
      <c r="H2024" s="1102">
        <v>43640</v>
      </c>
      <c r="I2024" s="1101">
        <v>2471</v>
      </c>
    </row>
    <row r="2025" spans="1:9" x14ac:dyDescent="0.3">
      <c r="A2025" s="1113">
        <v>419754</v>
      </c>
      <c r="B2025" s="1094">
        <v>510478</v>
      </c>
      <c r="C2025" s="1094" t="s">
        <v>475</v>
      </c>
      <c r="D2025" s="1119" t="s">
        <v>13</v>
      </c>
      <c r="E2025" s="1120" t="s">
        <v>843</v>
      </c>
      <c r="F2025" s="1119">
        <v>1954</v>
      </c>
      <c r="G2025" s="1148">
        <v>43641</v>
      </c>
      <c r="H2025" s="1102">
        <v>43640</v>
      </c>
      <c r="I2025" s="1101">
        <v>1954</v>
      </c>
    </row>
    <row r="2026" spans="1:9" x14ac:dyDescent="0.3">
      <c r="A2026" s="1113">
        <v>419754</v>
      </c>
      <c r="B2026" s="1094">
        <v>510485</v>
      </c>
      <c r="C2026" s="1094" t="s">
        <v>503</v>
      </c>
      <c r="D2026" s="1119" t="s">
        <v>13</v>
      </c>
      <c r="E2026" s="1120" t="s">
        <v>891</v>
      </c>
      <c r="F2026" s="1119">
        <v>436</v>
      </c>
      <c r="G2026" s="1148">
        <v>43641</v>
      </c>
      <c r="H2026" s="1102">
        <v>43640</v>
      </c>
      <c r="I2026" s="1101">
        <v>436</v>
      </c>
    </row>
    <row r="2027" spans="1:9" x14ac:dyDescent="0.3">
      <c r="A2027" s="1113">
        <v>419754</v>
      </c>
      <c r="B2027" s="1094">
        <v>510485</v>
      </c>
      <c r="C2027" s="1094" t="s">
        <v>503</v>
      </c>
      <c r="D2027" s="1119" t="s">
        <v>13</v>
      </c>
      <c r="E2027" s="1120" t="s">
        <v>894</v>
      </c>
      <c r="F2027" s="1119">
        <v>416</v>
      </c>
      <c r="G2027" s="1148">
        <v>43641</v>
      </c>
      <c r="H2027" s="1102">
        <v>43640</v>
      </c>
      <c r="I2027" s="1101">
        <v>416</v>
      </c>
    </row>
    <row r="2028" spans="1:9" x14ac:dyDescent="0.3">
      <c r="A2028" s="1113">
        <v>419754</v>
      </c>
      <c r="B2028" s="1094">
        <v>510478</v>
      </c>
      <c r="C2028" s="1094" t="s">
        <v>475</v>
      </c>
      <c r="D2028" s="1094" t="s">
        <v>48</v>
      </c>
      <c r="E2028" s="1154">
        <v>1518793</v>
      </c>
      <c r="F2028" s="1094">
        <v>906</v>
      </c>
      <c r="G2028" s="1105">
        <v>43605</v>
      </c>
      <c r="H2028" s="1102">
        <v>43641</v>
      </c>
      <c r="I2028" s="1101">
        <v>906</v>
      </c>
    </row>
    <row r="2029" spans="1:9" x14ac:dyDescent="0.3">
      <c r="A2029" s="1113">
        <v>419754</v>
      </c>
      <c r="B2029" s="1094">
        <v>510478</v>
      </c>
      <c r="C2029" s="1094" t="s">
        <v>475</v>
      </c>
      <c r="D2029" s="1119" t="s">
        <v>48</v>
      </c>
      <c r="E2029" s="1155">
        <v>1518795</v>
      </c>
      <c r="F2029" s="1119">
        <v>871</v>
      </c>
      <c r="G2029" s="1121">
        <v>43606</v>
      </c>
      <c r="H2029" s="1102">
        <v>43641</v>
      </c>
      <c r="I2029" s="1101">
        <v>871</v>
      </c>
    </row>
    <row r="2030" spans="1:9" x14ac:dyDescent="0.3">
      <c r="A2030" s="1113">
        <v>419754</v>
      </c>
      <c r="B2030" s="1094">
        <v>510478</v>
      </c>
      <c r="C2030" s="1094" t="s">
        <v>475</v>
      </c>
      <c r="D2030" s="1119" t="s">
        <v>481</v>
      </c>
      <c r="E2030" s="1120" t="s">
        <v>832</v>
      </c>
      <c r="F2030" s="1119">
        <v>1306</v>
      </c>
      <c r="G2030" s="1148">
        <v>43642</v>
      </c>
      <c r="H2030" s="1102">
        <v>43641</v>
      </c>
      <c r="I2030" s="1101">
        <v>1312</v>
      </c>
    </row>
    <row r="2031" spans="1:9" x14ac:dyDescent="0.3">
      <c r="A2031" s="1113">
        <v>419754</v>
      </c>
      <c r="B2031" s="1094">
        <v>510478</v>
      </c>
      <c r="C2031" s="1094" t="s">
        <v>475</v>
      </c>
      <c r="D2031" s="1119" t="s">
        <v>483</v>
      </c>
      <c r="E2031" s="1104" t="s">
        <v>833</v>
      </c>
      <c r="F2031" s="1119">
        <v>468</v>
      </c>
      <c r="G2031" s="1148">
        <v>43642</v>
      </c>
      <c r="H2031" s="1102">
        <v>43641</v>
      </c>
      <c r="I2031" s="1101">
        <v>470</v>
      </c>
    </row>
    <row r="2032" spans="1:9" x14ac:dyDescent="0.3">
      <c r="A2032" s="1113">
        <v>419754</v>
      </c>
      <c r="B2032" s="1094">
        <v>510478</v>
      </c>
      <c r="C2032" s="1094" t="s">
        <v>475</v>
      </c>
      <c r="D2032" s="1119" t="s">
        <v>13</v>
      </c>
      <c r="E2032" s="1120" t="s">
        <v>836</v>
      </c>
      <c r="F2032" s="1119">
        <v>3497</v>
      </c>
      <c r="G2032" s="1148">
        <v>43642</v>
      </c>
      <c r="H2032" s="1102">
        <v>43641</v>
      </c>
      <c r="I2032" s="1101">
        <v>3512</v>
      </c>
    </row>
    <row r="2033" spans="1:9" x14ac:dyDescent="0.3">
      <c r="A2033" s="1113">
        <v>419754</v>
      </c>
      <c r="B2033" s="1094">
        <v>510478</v>
      </c>
      <c r="C2033" s="1094" t="s">
        <v>475</v>
      </c>
      <c r="D2033" s="1119" t="s">
        <v>481</v>
      </c>
      <c r="E2033" s="1120" t="s">
        <v>838</v>
      </c>
      <c r="F2033" s="1119">
        <v>777</v>
      </c>
      <c r="G2033" s="1148">
        <v>43642</v>
      </c>
      <c r="H2033" s="1102">
        <v>43641</v>
      </c>
      <c r="I2033" s="1101">
        <v>777</v>
      </c>
    </row>
    <row r="2034" spans="1:9" x14ac:dyDescent="0.3">
      <c r="A2034" s="1113">
        <v>419754</v>
      </c>
      <c r="B2034" s="1094">
        <v>510478</v>
      </c>
      <c r="C2034" s="1094" t="s">
        <v>475</v>
      </c>
      <c r="D2034" s="1119" t="s">
        <v>483</v>
      </c>
      <c r="E2034" s="1104" t="s">
        <v>839</v>
      </c>
      <c r="F2034" s="1119">
        <v>410</v>
      </c>
      <c r="G2034" s="1148">
        <v>43642</v>
      </c>
      <c r="H2034" s="1102">
        <v>43641</v>
      </c>
      <c r="I2034" s="1101">
        <v>410</v>
      </c>
    </row>
    <row r="2035" spans="1:9" x14ac:dyDescent="0.3">
      <c r="A2035" s="1113">
        <v>419754</v>
      </c>
      <c r="B2035" s="1094">
        <v>510478</v>
      </c>
      <c r="C2035" s="1094" t="s">
        <v>475</v>
      </c>
      <c r="D2035" s="1094" t="s">
        <v>13</v>
      </c>
      <c r="E2035" s="1104" t="s">
        <v>842</v>
      </c>
      <c r="F2035" s="1094">
        <v>2569</v>
      </c>
      <c r="G2035" s="1116">
        <v>43642</v>
      </c>
      <c r="H2035" s="1102">
        <v>43641</v>
      </c>
      <c r="I2035" s="1101">
        <v>2569</v>
      </c>
    </row>
    <row r="2036" spans="1:9" x14ac:dyDescent="0.3">
      <c r="A2036" s="1113">
        <v>419754</v>
      </c>
      <c r="B2036" s="1094">
        <v>510478</v>
      </c>
      <c r="C2036" s="1094" t="s">
        <v>475</v>
      </c>
      <c r="D2036" s="1119" t="s">
        <v>48</v>
      </c>
      <c r="E2036" s="1150" t="s">
        <v>844</v>
      </c>
      <c r="F2036" s="1151">
        <v>60</v>
      </c>
      <c r="G2036" s="1121">
        <v>43605</v>
      </c>
      <c r="H2036" s="1102">
        <v>43641</v>
      </c>
      <c r="I2036" s="1101">
        <v>60</v>
      </c>
    </row>
    <row r="2037" spans="1:9" x14ac:dyDescent="0.3">
      <c r="A2037" s="1113">
        <v>419754</v>
      </c>
      <c r="B2037" s="1094">
        <v>510478</v>
      </c>
      <c r="C2037" s="1094" t="s">
        <v>475</v>
      </c>
      <c r="D2037" s="1094" t="s">
        <v>48</v>
      </c>
      <c r="E2037" s="1156" t="s">
        <v>845</v>
      </c>
      <c r="F2037" s="1151">
        <v>250</v>
      </c>
      <c r="G2037" s="1121">
        <v>43608</v>
      </c>
      <c r="H2037" s="1102">
        <v>43641</v>
      </c>
      <c r="I2037" s="1101">
        <v>250</v>
      </c>
    </row>
    <row r="2038" spans="1:9" x14ac:dyDescent="0.3">
      <c r="A2038" s="1113">
        <v>419754</v>
      </c>
      <c r="B2038" s="1094">
        <v>510485</v>
      </c>
      <c r="C2038" s="1094" t="s">
        <v>503</v>
      </c>
      <c r="D2038" s="1094" t="s">
        <v>48</v>
      </c>
      <c r="E2038" s="1154">
        <v>1523207</v>
      </c>
      <c r="F2038" s="1119">
        <v>130</v>
      </c>
      <c r="G2038" s="1121">
        <v>43606</v>
      </c>
      <c r="H2038" s="1102">
        <v>43641</v>
      </c>
      <c r="I2038" s="1101">
        <v>130</v>
      </c>
    </row>
    <row r="2039" spans="1:9" x14ac:dyDescent="0.3">
      <c r="A2039" s="1113">
        <v>419754</v>
      </c>
      <c r="B2039" s="1094">
        <v>510485</v>
      </c>
      <c r="C2039" s="1094" t="s">
        <v>503</v>
      </c>
      <c r="D2039" s="1094" t="s">
        <v>481</v>
      </c>
      <c r="E2039" s="1104" t="s">
        <v>883</v>
      </c>
      <c r="F2039" s="1119">
        <v>219</v>
      </c>
      <c r="G2039" s="1148">
        <v>43642</v>
      </c>
      <c r="H2039" s="1102">
        <v>43641</v>
      </c>
      <c r="I2039" s="1101">
        <v>219</v>
      </c>
    </row>
    <row r="2040" spans="1:9" x14ac:dyDescent="0.3">
      <c r="A2040" s="1113">
        <v>419754</v>
      </c>
      <c r="B2040" s="1094">
        <v>510485</v>
      </c>
      <c r="C2040" s="1094" t="s">
        <v>503</v>
      </c>
      <c r="D2040" s="1094" t="s">
        <v>483</v>
      </c>
      <c r="E2040" s="1104" t="s">
        <v>884</v>
      </c>
      <c r="F2040" s="1137">
        <v>100</v>
      </c>
      <c r="G2040" s="1157">
        <v>43642</v>
      </c>
      <c r="H2040" s="1102">
        <v>43641</v>
      </c>
      <c r="I2040" s="1101">
        <v>100</v>
      </c>
    </row>
    <row r="2041" spans="1:9" x14ac:dyDescent="0.3">
      <c r="A2041" s="1113">
        <v>419754</v>
      </c>
      <c r="B2041" s="1094">
        <v>510485</v>
      </c>
      <c r="C2041" s="1094" t="s">
        <v>503</v>
      </c>
      <c r="D2041" s="1094" t="s">
        <v>481</v>
      </c>
      <c r="E2041" s="1104" t="s">
        <v>886</v>
      </c>
      <c r="F2041" s="1094">
        <v>199</v>
      </c>
      <c r="G2041" s="1116">
        <v>43642</v>
      </c>
      <c r="H2041" s="1102">
        <v>43641</v>
      </c>
      <c r="I2041" s="1101">
        <v>199</v>
      </c>
    </row>
    <row r="2042" spans="1:9" x14ac:dyDescent="0.3">
      <c r="A2042" s="1113">
        <v>419754</v>
      </c>
      <c r="B2042" s="1094">
        <v>510485</v>
      </c>
      <c r="C2042" s="1094" t="s">
        <v>503</v>
      </c>
      <c r="D2042" s="1094" t="s">
        <v>483</v>
      </c>
      <c r="E2042" s="1104" t="s">
        <v>887</v>
      </c>
      <c r="F2042" s="1119">
        <v>50</v>
      </c>
      <c r="G2042" s="1148">
        <v>43642</v>
      </c>
      <c r="H2042" s="1102">
        <v>43641</v>
      </c>
      <c r="I2042" s="1101">
        <v>50</v>
      </c>
    </row>
    <row r="2043" spans="1:9" x14ac:dyDescent="0.3">
      <c r="A2043" s="1113">
        <v>419754</v>
      </c>
      <c r="B2043" s="1094">
        <v>510485</v>
      </c>
      <c r="C2043" s="1094" t="s">
        <v>503</v>
      </c>
      <c r="D2043" s="1094" t="s">
        <v>13</v>
      </c>
      <c r="E2043" s="1104" t="s">
        <v>890</v>
      </c>
      <c r="F2043" s="1119">
        <v>430</v>
      </c>
      <c r="G2043" s="1148">
        <v>43642</v>
      </c>
      <c r="H2043" s="1102">
        <v>43641</v>
      </c>
      <c r="I2043" s="1101">
        <v>430</v>
      </c>
    </row>
    <row r="2044" spans="1:9" x14ac:dyDescent="0.3">
      <c r="A2044" s="1113">
        <v>419754</v>
      </c>
      <c r="B2044" s="1094">
        <v>510485</v>
      </c>
      <c r="C2044" s="1094" t="s">
        <v>503</v>
      </c>
      <c r="D2044" s="1094" t="s">
        <v>13</v>
      </c>
      <c r="E2044" s="1104" t="s">
        <v>893</v>
      </c>
      <c r="F2044" s="1119">
        <v>417</v>
      </c>
      <c r="G2044" s="1148">
        <v>43642</v>
      </c>
      <c r="H2044" s="1102">
        <v>43641</v>
      </c>
      <c r="I2044" s="1101">
        <v>417</v>
      </c>
    </row>
    <row r="2045" spans="1:9" x14ac:dyDescent="0.3">
      <c r="A2045" s="1101">
        <v>419754</v>
      </c>
      <c r="B2045" s="1137">
        <v>510485</v>
      </c>
      <c r="C2045" s="1137" t="s">
        <v>503</v>
      </c>
      <c r="D2045" s="1137" t="s">
        <v>48</v>
      </c>
      <c r="E2045" s="1158" t="s">
        <v>895</v>
      </c>
      <c r="F2045" s="1137">
        <v>144</v>
      </c>
      <c r="G2045" s="1138">
        <v>43608</v>
      </c>
      <c r="H2045" s="1102">
        <v>43641</v>
      </c>
      <c r="I2045" s="1101">
        <v>144</v>
      </c>
    </row>
    <row r="2046" spans="1:9" x14ac:dyDescent="0.3">
      <c r="A2046" s="1113">
        <v>490295</v>
      </c>
      <c r="B2046" s="1094">
        <v>493509</v>
      </c>
      <c r="C2046" s="1094" t="s">
        <v>475</v>
      </c>
      <c r="D2046" s="1094" t="s">
        <v>13</v>
      </c>
      <c r="E2046" s="1104" t="s">
        <v>949</v>
      </c>
      <c r="F2046" s="1094">
        <v>2442</v>
      </c>
      <c r="G2046" s="1105">
        <v>43646</v>
      </c>
      <c r="H2046" s="1102">
        <v>43641</v>
      </c>
      <c r="I2046" s="1101">
        <v>2442</v>
      </c>
    </row>
    <row r="2047" spans="1:9" x14ac:dyDescent="0.3">
      <c r="A2047" s="1101">
        <v>490293</v>
      </c>
      <c r="B2047" s="1137">
        <v>493483</v>
      </c>
      <c r="C2047" s="1137" t="s">
        <v>475</v>
      </c>
      <c r="D2047" s="1137" t="s">
        <v>13</v>
      </c>
      <c r="E2047" s="1159" t="s">
        <v>662</v>
      </c>
      <c r="F2047" s="1160">
        <v>896</v>
      </c>
      <c r="G2047" s="1138">
        <v>43646</v>
      </c>
      <c r="H2047" s="1102">
        <v>43642</v>
      </c>
      <c r="I2047" s="1101">
        <v>891</v>
      </c>
    </row>
    <row r="2048" spans="1:9" x14ac:dyDescent="0.3">
      <c r="A2048" s="1113">
        <v>490293</v>
      </c>
      <c r="B2048" s="1094">
        <v>493483</v>
      </c>
      <c r="C2048" s="1094" t="s">
        <v>475</v>
      </c>
      <c r="D2048" s="1094" t="s">
        <v>13</v>
      </c>
      <c r="E2048" s="1104" t="s">
        <v>663</v>
      </c>
      <c r="F2048" s="1136">
        <v>579</v>
      </c>
      <c r="G2048" s="1105">
        <v>43646</v>
      </c>
      <c r="H2048" s="1102">
        <v>43642</v>
      </c>
      <c r="I2048" s="1101">
        <v>571</v>
      </c>
    </row>
    <row r="2049" spans="1:9" x14ac:dyDescent="0.3">
      <c r="A2049" s="1113">
        <v>490295</v>
      </c>
      <c r="B2049" s="1094">
        <v>493509</v>
      </c>
      <c r="C2049" s="1094" t="s">
        <v>475</v>
      </c>
      <c r="D2049" s="1094" t="s">
        <v>13</v>
      </c>
      <c r="E2049" s="1104" t="s">
        <v>939</v>
      </c>
      <c r="F2049" s="1094">
        <v>3319</v>
      </c>
      <c r="G2049" s="1105">
        <v>43646</v>
      </c>
      <c r="H2049" s="1102">
        <v>43642</v>
      </c>
      <c r="I2049" s="1101">
        <v>3194</v>
      </c>
    </row>
    <row r="2050" spans="1:9" x14ac:dyDescent="0.3">
      <c r="A2050" s="1113">
        <v>490295</v>
      </c>
      <c r="B2050" s="1094">
        <v>493509</v>
      </c>
      <c r="C2050" s="1094" t="s">
        <v>475</v>
      </c>
      <c r="D2050" s="1119" t="s">
        <v>13</v>
      </c>
      <c r="E2050" s="1120" t="s">
        <v>940</v>
      </c>
      <c r="F2050" s="1119">
        <v>2162</v>
      </c>
      <c r="G2050" s="1121">
        <v>43646</v>
      </c>
      <c r="H2050" s="1102">
        <v>43642</v>
      </c>
      <c r="I2050" s="1101">
        <v>2065</v>
      </c>
    </row>
    <row r="2051" spans="1:9" x14ac:dyDescent="0.3">
      <c r="A2051" s="1113">
        <v>490295</v>
      </c>
      <c r="B2051" s="1094">
        <v>493509</v>
      </c>
      <c r="C2051" s="1094" t="s">
        <v>475</v>
      </c>
      <c r="D2051" s="1119" t="s">
        <v>13</v>
      </c>
      <c r="E2051" s="1120" t="s">
        <v>948</v>
      </c>
      <c r="F2051" s="1119">
        <v>3809</v>
      </c>
      <c r="G2051" s="1121">
        <v>43646</v>
      </c>
      <c r="H2051" s="1102">
        <v>43642</v>
      </c>
      <c r="I2051" s="1101">
        <v>3809</v>
      </c>
    </row>
    <row r="2052" spans="1:9" x14ac:dyDescent="0.3">
      <c r="A2052" s="1113">
        <v>490295</v>
      </c>
      <c r="B2052" s="1094">
        <v>494208</v>
      </c>
      <c r="C2052" s="1094" t="s">
        <v>503</v>
      </c>
      <c r="D2052" s="1119" t="s">
        <v>13</v>
      </c>
      <c r="E2052" s="1120" t="s">
        <v>980</v>
      </c>
      <c r="F2052" s="1119">
        <v>546</v>
      </c>
      <c r="G2052" s="1121">
        <v>43646</v>
      </c>
      <c r="H2052" s="1102">
        <v>43642</v>
      </c>
      <c r="I2052" s="1101">
        <v>552</v>
      </c>
    </row>
    <row r="2053" spans="1:9" x14ac:dyDescent="0.3">
      <c r="A2053" s="1113">
        <v>490295</v>
      </c>
      <c r="B2053" s="1094">
        <v>494208</v>
      </c>
      <c r="C2053" s="1094" t="s">
        <v>503</v>
      </c>
      <c r="D2053" s="1119" t="s">
        <v>13</v>
      </c>
      <c r="E2053" s="1120" t="s">
        <v>981</v>
      </c>
      <c r="F2053" s="1119">
        <v>491</v>
      </c>
      <c r="G2053" s="1121">
        <v>43646</v>
      </c>
      <c r="H2053" s="1102">
        <v>43642</v>
      </c>
      <c r="I2053" s="1101">
        <v>495</v>
      </c>
    </row>
    <row r="2054" spans="1:9" x14ac:dyDescent="0.3">
      <c r="A2054" s="1113">
        <v>490295</v>
      </c>
      <c r="B2054" s="1094">
        <v>494208</v>
      </c>
      <c r="C2054" s="1094" t="s">
        <v>503</v>
      </c>
      <c r="D2054" s="1094" t="s">
        <v>13</v>
      </c>
      <c r="E2054" s="1104" t="s">
        <v>986</v>
      </c>
      <c r="F2054" s="1094">
        <v>704</v>
      </c>
      <c r="G2054" s="1105">
        <v>43646</v>
      </c>
      <c r="H2054" s="1102">
        <v>43642</v>
      </c>
      <c r="I2054" s="1101">
        <v>709</v>
      </c>
    </row>
    <row r="2055" spans="1:9" x14ac:dyDescent="0.3">
      <c r="A2055" s="1113">
        <v>490295</v>
      </c>
      <c r="B2055" s="1094">
        <v>494208</v>
      </c>
      <c r="C2055" s="1094" t="s">
        <v>503</v>
      </c>
      <c r="D2055" s="1094" t="s">
        <v>13</v>
      </c>
      <c r="E2055" s="1104" t="s">
        <v>987</v>
      </c>
      <c r="F2055" s="1094">
        <v>658</v>
      </c>
      <c r="G2055" s="1105">
        <v>43646</v>
      </c>
      <c r="H2055" s="1102">
        <v>43642</v>
      </c>
      <c r="I2055" s="1101">
        <v>669</v>
      </c>
    </row>
    <row r="2056" spans="1:9" x14ac:dyDescent="0.3">
      <c r="A2056" s="562">
        <v>491029</v>
      </c>
      <c r="B2056" s="563">
        <v>493322</v>
      </c>
      <c r="C2056" s="563" t="s">
        <v>475</v>
      </c>
      <c r="D2056" s="1094" t="s">
        <v>13</v>
      </c>
      <c r="E2056" s="564" t="s">
        <v>1019</v>
      </c>
      <c r="F2056" s="563">
        <v>1043</v>
      </c>
      <c r="G2056" s="565">
        <v>43646</v>
      </c>
      <c r="H2056" s="1093">
        <v>43642</v>
      </c>
      <c r="I2056" s="561">
        <v>1062</v>
      </c>
    </row>
    <row r="2057" spans="1:9" x14ac:dyDescent="0.3">
      <c r="A2057" s="562">
        <v>491029</v>
      </c>
      <c r="B2057" s="563">
        <v>493322</v>
      </c>
      <c r="C2057" s="563" t="s">
        <v>475</v>
      </c>
      <c r="D2057" s="1094" t="s">
        <v>13</v>
      </c>
      <c r="E2057" s="564" t="s">
        <v>1020</v>
      </c>
      <c r="F2057" s="563">
        <v>651</v>
      </c>
      <c r="G2057" s="565">
        <v>43646</v>
      </c>
      <c r="H2057" s="1093">
        <v>43642</v>
      </c>
      <c r="I2057" s="561">
        <v>651</v>
      </c>
    </row>
    <row r="2058" spans="1:9" x14ac:dyDescent="0.3">
      <c r="A2058" s="562">
        <v>491029</v>
      </c>
      <c r="B2058" s="563">
        <v>495281</v>
      </c>
      <c r="C2058" s="563" t="s">
        <v>503</v>
      </c>
      <c r="D2058" s="1094" t="s">
        <v>13</v>
      </c>
      <c r="E2058" s="564" t="s">
        <v>1028</v>
      </c>
      <c r="F2058" s="563">
        <v>424</v>
      </c>
      <c r="G2058" s="565">
        <v>43646</v>
      </c>
      <c r="H2058" s="1093">
        <v>43642</v>
      </c>
      <c r="I2058" s="561">
        <v>434</v>
      </c>
    </row>
    <row r="2059" spans="1:9" x14ac:dyDescent="0.3">
      <c r="A2059" s="562">
        <v>491029</v>
      </c>
      <c r="B2059" s="563">
        <v>495281</v>
      </c>
      <c r="C2059" s="563" t="s">
        <v>503</v>
      </c>
      <c r="D2059" s="1094" t="s">
        <v>13</v>
      </c>
      <c r="E2059" s="564" t="s">
        <v>1029</v>
      </c>
      <c r="F2059" s="563">
        <v>372</v>
      </c>
      <c r="G2059" s="565">
        <v>43646</v>
      </c>
      <c r="H2059" s="1093">
        <v>43642</v>
      </c>
      <c r="I2059" s="561">
        <v>380</v>
      </c>
    </row>
    <row r="2060" spans="1:9" x14ac:dyDescent="0.3">
      <c r="A2060" s="1113">
        <v>432735</v>
      </c>
      <c r="B2060" s="1094">
        <v>425425</v>
      </c>
      <c r="C2060" s="1094" t="s">
        <v>475</v>
      </c>
      <c r="D2060" s="1094" t="s">
        <v>48</v>
      </c>
      <c r="E2060" s="1104" t="s">
        <v>477</v>
      </c>
      <c r="F2060" s="1094">
        <v>288</v>
      </c>
      <c r="G2060" s="1105">
        <v>43634</v>
      </c>
      <c r="H2060" s="1102">
        <v>43643</v>
      </c>
      <c r="I2060" s="1101">
        <v>288</v>
      </c>
    </row>
    <row r="2061" spans="1:9" x14ac:dyDescent="0.3">
      <c r="A2061" s="1113">
        <v>419754</v>
      </c>
      <c r="B2061" s="1094">
        <v>510478</v>
      </c>
      <c r="C2061" s="1094" t="s">
        <v>475</v>
      </c>
      <c r="D2061" s="1094" t="s">
        <v>13</v>
      </c>
      <c r="E2061" s="1104" t="s">
        <v>834</v>
      </c>
      <c r="F2061" s="1094">
        <v>3655</v>
      </c>
      <c r="G2061" s="1116">
        <v>43644</v>
      </c>
      <c r="H2061" s="1102">
        <v>43643</v>
      </c>
      <c r="I2061" s="1101">
        <v>3670</v>
      </c>
    </row>
    <row r="2062" spans="1:9" x14ac:dyDescent="0.3">
      <c r="A2062" s="1113">
        <v>419754</v>
      </c>
      <c r="B2062" s="1094">
        <v>510478</v>
      </c>
      <c r="C2062" s="1094" t="s">
        <v>475</v>
      </c>
      <c r="D2062" s="1094" t="s">
        <v>13</v>
      </c>
      <c r="E2062" s="1104" t="s">
        <v>835</v>
      </c>
      <c r="F2062" s="1094">
        <v>3456</v>
      </c>
      <c r="G2062" s="1116">
        <v>43644</v>
      </c>
      <c r="H2062" s="1102">
        <v>43643</v>
      </c>
      <c r="I2062" s="1101">
        <v>3456</v>
      </c>
    </row>
    <row r="2063" spans="1:9" x14ac:dyDescent="0.3">
      <c r="A2063" s="1113">
        <v>419754</v>
      </c>
      <c r="B2063" s="1094">
        <v>510478</v>
      </c>
      <c r="C2063" s="1094" t="s">
        <v>475</v>
      </c>
      <c r="D2063" s="1094" t="s">
        <v>13</v>
      </c>
      <c r="E2063" s="1104" t="s">
        <v>840</v>
      </c>
      <c r="F2063" s="1094">
        <v>2716</v>
      </c>
      <c r="G2063" s="1116">
        <v>43644</v>
      </c>
      <c r="H2063" s="1102">
        <v>43643</v>
      </c>
      <c r="I2063" s="1101">
        <v>2716</v>
      </c>
    </row>
    <row r="2064" spans="1:9" x14ac:dyDescent="0.3">
      <c r="A2064" s="1113">
        <v>419754</v>
      </c>
      <c r="B2064" s="1094">
        <v>510478</v>
      </c>
      <c r="C2064" s="1094" t="s">
        <v>475</v>
      </c>
      <c r="D2064" s="1094" t="s">
        <v>13</v>
      </c>
      <c r="E2064" s="1104" t="s">
        <v>841</v>
      </c>
      <c r="F2064" s="1094">
        <v>2545</v>
      </c>
      <c r="G2064" s="1116">
        <v>43644</v>
      </c>
      <c r="H2064" s="1102">
        <v>43643</v>
      </c>
      <c r="I2064" s="1101">
        <v>2545</v>
      </c>
    </row>
    <row r="2065" spans="1:9" x14ac:dyDescent="0.3">
      <c r="A2065" s="1113">
        <v>419754</v>
      </c>
      <c r="B2065" s="1094">
        <v>510485</v>
      </c>
      <c r="C2065" s="1094" t="s">
        <v>503</v>
      </c>
      <c r="D2065" s="1094" t="s">
        <v>13</v>
      </c>
      <c r="E2065" s="1104" t="s">
        <v>885</v>
      </c>
      <c r="F2065" s="1094">
        <v>402</v>
      </c>
      <c r="G2065" s="1116">
        <v>43644</v>
      </c>
      <c r="H2065" s="1102">
        <v>43643</v>
      </c>
      <c r="I2065" s="1101">
        <v>409</v>
      </c>
    </row>
    <row r="2066" spans="1:9" x14ac:dyDescent="0.3">
      <c r="A2066" s="1113">
        <v>419754</v>
      </c>
      <c r="B2066" s="1094">
        <v>510485</v>
      </c>
      <c r="C2066" s="1094" t="s">
        <v>503</v>
      </c>
      <c r="D2066" s="1094" t="s">
        <v>13</v>
      </c>
      <c r="E2066" s="1104" t="s">
        <v>888</v>
      </c>
      <c r="F2066" s="1094">
        <v>213</v>
      </c>
      <c r="G2066" s="1116">
        <v>43644</v>
      </c>
      <c r="H2066" s="1102">
        <v>43643</v>
      </c>
      <c r="I2066" s="1101">
        <v>213</v>
      </c>
    </row>
    <row r="2067" spans="1:9" x14ac:dyDescent="0.3">
      <c r="A2067" s="1113">
        <v>419754</v>
      </c>
      <c r="B2067" s="1094">
        <v>510485</v>
      </c>
      <c r="C2067" s="1094" t="s">
        <v>503</v>
      </c>
      <c r="D2067" s="1094" t="s">
        <v>13</v>
      </c>
      <c r="E2067" s="1104" t="s">
        <v>889</v>
      </c>
      <c r="F2067" s="1094">
        <v>383</v>
      </c>
      <c r="G2067" s="1116">
        <v>43644</v>
      </c>
      <c r="H2067" s="1102">
        <v>43643</v>
      </c>
      <c r="I2067" s="1101">
        <v>383</v>
      </c>
    </row>
    <row r="2068" spans="1:9" x14ac:dyDescent="0.3">
      <c r="A2068" s="1113">
        <v>419754</v>
      </c>
      <c r="B2068" s="1094">
        <v>510485</v>
      </c>
      <c r="C2068" s="1094" t="s">
        <v>503</v>
      </c>
      <c r="D2068" s="1094" t="s">
        <v>13</v>
      </c>
      <c r="E2068" s="1104" t="s">
        <v>892</v>
      </c>
      <c r="F2068" s="1094">
        <v>360</v>
      </c>
      <c r="G2068" s="1116">
        <v>43644</v>
      </c>
      <c r="H2068" s="1102">
        <v>43643</v>
      </c>
      <c r="I2068" s="1101">
        <v>360</v>
      </c>
    </row>
    <row r="2069" spans="1:9" x14ac:dyDescent="0.3">
      <c r="A2069" s="1113">
        <v>490295</v>
      </c>
      <c r="B2069" s="1094">
        <v>493509</v>
      </c>
      <c r="C2069" s="1094" t="s">
        <v>475</v>
      </c>
      <c r="D2069" s="1094" t="s">
        <v>48</v>
      </c>
      <c r="E2069" s="1104" t="s">
        <v>932</v>
      </c>
      <c r="F2069" s="1094">
        <v>250</v>
      </c>
      <c r="G2069" s="1105">
        <v>43634</v>
      </c>
      <c r="H2069" s="1102">
        <v>43643</v>
      </c>
      <c r="I2069" s="1101">
        <v>250</v>
      </c>
    </row>
    <row r="2070" spans="1:9" x14ac:dyDescent="0.3">
      <c r="A2070" s="1113">
        <v>490295</v>
      </c>
      <c r="B2070" s="1094">
        <v>494208</v>
      </c>
      <c r="C2070" s="1094" t="s">
        <v>503</v>
      </c>
      <c r="D2070" s="1094" t="s">
        <v>48</v>
      </c>
      <c r="E2070" s="1104" t="s">
        <v>976</v>
      </c>
      <c r="F2070" s="1094">
        <v>144</v>
      </c>
      <c r="G2070" s="1105">
        <v>43634</v>
      </c>
      <c r="H2070" s="1102">
        <v>43643</v>
      </c>
      <c r="I2070" s="1101">
        <v>144</v>
      </c>
    </row>
    <row r="2071" spans="1:9" x14ac:dyDescent="0.3">
      <c r="A2071" s="231">
        <v>432735</v>
      </c>
      <c r="B2071" s="232">
        <v>431090</v>
      </c>
      <c r="C2071" s="232" t="s">
        <v>503</v>
      </c>
      <c r="D2071" s="232" t="s">
        <v>483</v>
      </c>
      <c r="E2071" s="1161" t="s">
        <v>511</v>
      </c>
      <c r="F2071" s="232">
        <v>100</v>
      </c>
      <c r="G2071" s="234">
        <v>43650</v>
      </c>
      <c r="H2071" s="1162">
        <v>43644</v>
      </c>
      <c r="I2071" s="1101">
        <v>100</v>
      </c>
    </row>
    <row r="2072" spans="1:9" x14ac:dyDescent="0.3">
      <c r="A2072" s="1113">
        <v>432735</v>
      </c>
      <c r="B2072" s="1094">
        <v>431090</v>
      </c>
      <c r="C2072" s="1094" t="s">
        <v>503</v>
      </c>
      <c r="D2072" s="1094" t="s">
        <v>13</v>
      </c>
      <c r="E2072" s="1104" t="s">
        <v>507</v>
      </c>
      <c r="F2072" s="1094">
        <v>75</v>
      </c>
      <c r="G2072" s="1105">
        <v>43653</v>
      </c>
      <c r="H2072" s="1117">
        <v>43648</v>
      </c>
      <c r="I2072" s="1101">
        <v>75</v>
      </c>
    </row>
    <row r="2073" spans="1:9" x14ac:dyDescent="0.3">
      <c r="A2073" s="1113">
        <v>432735</v>
      </c>
      <c r="B2073" s="1094">
        <v>431090</v>
      </c>
      <c r="C2073" s="1094" t="s">
        <v>503</v>
      </c>
      <c r="D2073" s="1094" t="s">
        <v>13</v>
      </c>
      <c r="E2073" s="1104" t="s">
        <v>506</v>
      </c>
      <c r="F2073" s="1094">
        <v>21</v>
      </c>
      <c r="G2073" s="1105">
        <v>43653</v>
      </c>
      <c r="H2073" s="1117">
        <v>43649</v>
      </c>
      <c r="I2073" s="1101">
        <v>21</v>
      </c>
    </row>
    <row r="2074" spans="1:9" x14ac:dyDescent="0.3">
      <c r="A2074" s="1113">
        <v>419754</v>
      </c>
      <c r="B2074" s="1094">
        <v>510478</v>
      </c>
      <c r="C2074" s="1094" t="s">
        <v>475</v>
      </c>
      <c r="D2074" s="592" t="s">
        <v>48</v>
      </c>
      <c r="E2074" s="1104">
        <v>1519463</v>
      </c>
      <c r="F2074" s="1094">
        <v>108</v>
      </c>
      <c r="G2074" s="1116">
        <v>43650</v>
      </c>
      <c r="H2074" s="1117">
        <v>43649</v>
      </c>
      <c r="I2074" s="1101">
        <v>108</v>
      </c>
    </row>
    <row r="2075" spans="1:9" x14ac:dyDescent="0.3">
      <c r="A2075" s="1113">
        <v>419754</v>
      </c>
      <c r="B2075" s="1094">
        <v>510485</v>
      </c>
      <c r="C2075" s="1094" t="s">
        <v>503</v>
      </c>
      <c r="D2075" s="592" t="s">
        <v>48</v>
      </c>
      <c r="E2075" s="1104">
        <v>1519462</v>
      </c>
      <c r="F2075" s="1094">
        <v>40</v>
      </c>
      <c r="G2075" s="1116">
        <v>43650</v>
      </c>
      <c r="H2075" s="1117">
        <v>43649</v>
      </c>
      <c r="I2075" s="1101">
        <v>40</v>
      </c>
    </row>
    <row r="2076" spans="1:9" x14ac:dyDescent="0.3">
      <c r="A2076" s="1113">
        <v>432735</v>
      </c>
      <c r="B2076" s="1094">
        <v>431090</v>
      </c>
      <c r="C2076" s="1094" t="s">
        <v>503</v>
      </c>
      <c r="D2076" s="1094" t="s">
        <v>13</v>
      </c>
      <c r="E2076" s="1104" t="s">
        <v>505</v>
      </c>
      <c r="F2076" s="1094">
        <v>4</v>
      </c>
      <c r="G2076" s="1105">
        <v>43643</v>
      </c>
      <c r="H2076" s="1117">
        <v>43650</v>
      </c>
      <c r="I2076" s="1101">
        <v>4</v>
      </c>
    </row>
    <row r="2077" spans="1:9" x14ac:dyDescent="0.3">
      <c r="A2077" s="1113">
        <v>490281</v>
      </c>
      <c r="B2077" s="1094">
        <v>493515</v>
      </c>
      <c r="C2077" s="1094" t="s">
        <v>475</v>
      </c>
      <c r="D2077" s="1094" t="s">
        <v>13</v>
      </c>
      <c r="E2077" s="1104" t="s">
        <v>569</v>
      </c>
      <c r="F2077" s="1106">
        <v>741</v>
      </c>
      <c r="G2077" s="1105">
        <v>43657</v>
      </c>
      <c r="H2077" s="1117">
        <v>43650</v>
      </c>
      <c r="I2077" s="1101">
        <v>761</v>
      </c>
    </row>
    <row r="2078" spans="1:9" x14ac:dyDescent="0.3">
      <c r="A2078" s="1113">
        <v>490281</v>
      </c>
      <c r="B2078" s="1094">
        <v>493515</v>
      </c>
      <c r="C2078" s="1094" t="s">
        <v>475</v>
      </c>
      <c r="D2078" s="1094" t="s">
        <v>13</v>
      </c>
      <c r="E2078" s="1104" t="s">
        <v>571</v>
      </c>
      <c r="F2078" s="1106">
        <v>379</v>
      </c>
      <c r="G2078" s="1105">
        <v>43657</v>
      </c>
      <c r="H2078" s="1117">
        <v>43650</v>
      </c>
      <c r="I2078" s="1101">
        <v>390</v>
      </c>
    </row>
    <row r="2079" spans="1:9" x14ac:dyDescent="0.3">
      <c r="A2079" s="231">
        <v>490293</v>
      </c>
      <c r="B2079" s="232">
        <v>493483</v>
      </c>
      <c r="C2079" s="232" t="s">
        <v>475</v>
      </c>
      <c r="D2079" s="232" t="s">
        <v>13</v>
      </c>
      <c r="E2079" s="1161" t="s">
        <v>647</v>
      </c>
      <c r="F2079" s="232">
        <v>917</v>
      </c>
      <c r="G2079" s="234">
        <v>43657</v>
      </c>
      <c r="H2079" s="1162">
        <v>43650</v>
      </c>
      <c r="I2079" s="1101">
        <v>959</v>
      </c>
    </row>
    <row r="2080" spans="1:9" x14ac:dyDescent="0.3">
      <c r="A2080" s="1113">
        <v>490293</v>
      </c>
      <c r="B2080" s="1094">
        <v>493483</v>
      </c>
      <c r="C2080" s="1094" t="s">
        <v>475</v>
      </c>
      <c r="D2080" s="1094" t="s">
        <v>13</v>
      </c>
      <c r="E2080" s="1104" t="s">
        <v>648</v>
      </c>
      <c r="F2080" s="1094">
        <v>1551</v>
      </c>
      <c r="G2080" s="1116">
        <v>43657</v>
      </c>
      <c r="H2080" s="1117">
        <v>43650</v>
      </c>
      <c r="I2080" s="1101">
        <v>1628</v>
      </c>
    </row>
    <row r="2081" spans="1:9" x14ac:dyDescent="0.3">
      <c r="A2081" s="1113">
        <v>490293</v>
      </c>
      <c r="B2081" s="1094">
        <v>494182</v>
      </c>
      <c r="C2081" s="1094" t="s">
        <v>503</v>
      </c>
      <c r="D2081" s="1094" t="s">
        <v>13</v>
      </c>
      <c r="E2081" s="1154" t="s">
        <v>705</v>
      </c>
      <c r="F2081" s="1094">
        <v>190</v>
      </c>
      <c r="G2081" s="1105">
        <v>43657</v>
      </c>
      <c r="H2081" s="1117">
        <v>43650</v>
      </c>
      <c r="I2081" s="1101">
        <v>198</v>
      </c>
    </row>
    <row r="2082" spans="1:9" x14ac:dyDescent="0.3">
      <c r="A2082" s="1113">
        <v>490293</v>
      </c>
      <c r="B2082" s="1094">
        <v>494182</v>
      </c>
      <c r="C2082" s="1094" t="s">
        <v>503</v>
      </c>
      <c r="D2082" s="1094" t="s">
        <v>13</v>
      </c>
      <c r="E2082" s="1154" t="s">
        <v>708</v>
      </c>
      <c r="F2082" s="1163">
        <v>133</v>
      </c>
      <c r="G2082" s="1116">
        <v>43657</v>
      </c>
      <c r="H2082" s="1117">
        <v>43650</v>
      </c>
      <c r="I2082" s="1101">
        <v>138</v>
      </c>
    </row>
    <row r="2083" spans="1:9" x14ac:dyDescent="0.3">
      <c r="A2083" s="1113">
        <v>432735</v>
      </c>
      <c r="B2083" s="1094">
        <v>425425</v>
      </c>
      <c r="C2083" s="1094" t="s">
        <v>475</v>
      </c>
      <c r="D2083" s="1094" t="s">
        <v>48</v>
      </c>
      <c r="E2083" s="1104" t="s">
        <v>490</v>
      </c>
      <c r="F2083" s="1094">
        <v>144</v>
      </c>
      <c r="G2083" s="1105">
        <v>43662</v>
      </c>
      <c r="H2083" s="1117">
        <v>43656</v>
      </c>
      <c r="I2083" s="1101">
        <v>144</v>
      </c>
    </row>
    <row r="2084" spans="1:9" x14ac:dyDescent="0.3">
      <c r="A2084" s="1113">
        <v>490281</v>
      </c>
      <c r="B2084" s="1094">
        <v>493515</v>
      </c>
      <c r="C2084" s="1094" t="s">
        <v>475</v>
      </c>
      <c r="D2084" s="592" t="s">
        <v>48</v>
      </c>
      <c r="E2084" s="1104" t="s">
        <v>562</v>
      </c>
      <c r="F2084" s="1106">
        <v>55</v>
      </c>
      <c r="G2084" s="1105">
        <v>43661</v>
      </c>
      <c r="H2084" s="1117">
        <v>43656</v>
      </c>
      <c r="I2084" s="1101">
        <v>55</v>
      </c>
    </row>
    <row r="2085" spans="1:9" x14ac:dyDescent="0.3">
      <c r="A2085" s="1113">
        <v>490293</v>
      </c>
      <c r="B2085" s="1094">
        <v>493483</v>
      </c>
      <c r="C2085" s="1094" t="s">
        <v>475</v>
      </c>
      <c r="D2085" s="1094" t="s">
        <v>11</v>
      </c>
      <c r="E2085" s="1104" t="s">
        <v>659</v>
      </c>
      <c r="F2085" s="1106">
        <v>104</v>
      </c>
      <c r="G2085" s="1105">
        <v>43661</v>
      </c>
      <c r="H2085" s="1117">
        <v>43656</v>
      </c>
      <c r="I2085" s="1101">
        <v>108</v>
      </c>
    </row>
    <row r="2086" spans="1:9" x14ac:dyDescent="0.3">
      <c r="A2086" s="1113">
        <v>490293</v>
      </c>
      <c r="B2086" s="1094">
        <v>493483</v>
      </c>
      <c r="C2086" s="1094" t="s">
        <v>475</v>
      </c>
      <c r="D2086" s="1094" t="s">
        <v>48</v>
      </c>
      <c r="E2086" s="1104" t="s">
        <v>666</v>
      </c>
      <c r="F2086" s="1106">
        <v>1240</v>
      </c>
      <c r="G2086" s="1105">
        <v>43662</v>
      </c>
      <c r="H2086" s="1164">
        <v>43656</v>
      </c>
      <c r="I2086" s="1101">
        <v>1240</v>
      </c>
    </row>
    <row r="2087" spans="1:9" x14ac:dyDescent="0.3">
      <c r="A2087" s="1113">
        <v>419754</v>
      </c>
      <c r="B2087" s="1094">
        <v>510478</v>
      </c>
      <c r="C2087" s="1094" t="s">
        <v>475</v>
      </c>
      <c r="D2087" s="1094" t="s">
        <v>48</v>
      </c>
      <c r="E2087" s="1156" t="s">
        <v>864</v>
      </c>
      <c r="F2087" s="1163">
        <v>250</v>
      </c>
      <c r="G2087" s="1105">
        <v>43662</v>
      </c>
      <c r="H2087" s="1164">
        <v>43656</v>
      </c>
      <c r="I2087" s="1101">
        <v>250</v>
      </c>
    </row>
    <row r="2088" spans="1:9" x14ac:dyDescent="0.3">
      <c r="A2088" s="1113">
        <v>490295</v>
      </c>
      <c r="B2088" s="1094">
        <v>493509</v>
      </c>
      <c r="C2088" s="1094" t="s">
        <v>475</v>
      </c>
      <c r="D2088" s="592" t="s">
        <v>48</v>
      </c>
      <c r="E2088" s="1104" t="s">
        <v>933</v>
      </c>
      <c r="F2088" s="1094">
        <v>125</v>
      </c>
      <c r="G2088" s="1105">
        <v>43661</v>
      </c>
      <c r="H2088" s="1164">
        <v>43656</v>
      </c>
      <c r="I2088" s="1101">
        <v>125</v>
      </c>
    </row>
    <row r="2089" spans="1:9" x14ac:dyDescent="0.3">
      <c r="A2089" s="1113">
        <v>490295</v>
      </c>
      <c r="B2089" s="1094">
        <v>493509</v>
      </c>
      <c r="C2089" s="1094" t="s">
        <v>475</v>
      </c>
      <c r="D2089" s="1094" t="s">
        <v>11</v>
      </c>
      <c r="E2089" s="1104" t="s">
        <v>941</v>
      </c>
      <c r="F2089" s="1094">
        <v>105</v>
      </c>
      <c r="G2089" s="1105">
        <v>43661</v>
      </c>
      <c r="H2089" s="1117">
        <v>43656</v>
      </c>
      <c r="I2089" s="1101">
        <v>107</v>
      </c>
    </row>
    <row r="2090" spans="1:9" x14ac:dyDescent="0.3">
      <c r="A2090" s="1113">
        <v>490295</v>
      </c>
      <c r="B2090" s="1094">
        <v>493509</v>
      </c>
      <c r="C2090" s="1094" t="s">
        <v>475</v>
      </c>
      <c r="D2090" s="1094" t="s">
        <v>11</v>
      </c>
      <c r="E2090" s="1104" t="s">
        <v>946</v>
      </c>
      <c r="F2090" s="1094">
        <v>276</v>
      </c>
      <c r="G2090" s="1105">
        <v>43661</v>
      </c>
      <c r="H2090" s="1117">
        <v>43656</v>
      </c>
      <c r="I2090" s="1101">
        <v>287</v>
      </c>
    </row>
    <row r="2091" spans="1:9" x14ac:dyDescent="0.3">
      <c r="A2091" s="1113">
        <v>490295</v>
      </c>
      <c r="B2091" s="1094">
        <v>493509</v>
      </c>
      <c r="C2091" s="1094" t="s">
        <v>475</v>
      </c>
      <c r="D2091" s="1094" t="s">
        <v>48</v>
      </c>
      <c r="E2091" s="1104" t="s">
        <v>955</v>
      </c>
      <c r="F2091" s="1094">
        <v>250</v>
      </c>
      <c r="G2091" s="1105">
        <v>43662</v>
      </c>
      <c r="H2091" s="1117">
        <v>43656</v>
      </c>
      <c r="I2091" s="1101">
        <v>250</v>
      </c>
    </row>
    <row r="2092" spans="1:9" x14ac:dyDescent="0.3">
      <c r="A2092" s="1113">
        <v>490295</v>
      </c>
      <c r="B2092" s="1094">
        <v>494208</v>
      </c>
      <c r="C2092" s="1094" t="s">
        <v>503</v>
      </c>
      <c r="D2092" s="592" t="s">
        <v>48</v>
      </c>
      <c r="E2092" s="1104" t="s">
        <v>977</v>
      </c>
      <c r="F2092" s="1094">
        <v>42</v>
      </c>
      <c r="G2092" s="1105">
        <v>43661</v>
      </c>
      <c r="H2092" s="1117">
        <v>43656</v>
      </c>
      <c r="I2092" s="1101">
        <v>42</v>
      </c>
    </row>
    <row r="2093" spans="1:9" x14ac:dyDescent="0.3">
      <c r="A2093" s="591">
        <v>491029</v>
      </c>
      <c r="B2093" s="592">
        <v>493322</v>
      </c>
      <c r="C2093" s="592" t="s">
        <v>475</v>
      </c>
      <c r="D2093" s="592" t="s">
        <v>48</v>
      </c>
      <c r="E2093" s="593" t="s">
        <v>1015</v>
      </c>
      <c r="F2093" s="592">
        <v>26</v>
      </c>
      <c r="G2093" s="594">
        <v>43661</v>
      </c>
      <c r="H2093" s="1165">
        <v>43656</v>
      </c>
      <c r="I2093" s="1107">
        <v>26</v>
      </c>
    </row>
    <row r="2094" spans="1:9" x14ac:dyDescent="0.3">
      <c r="A2094" s="591">
        <v>491029</v>
      </c>
      <c r="B2094" s="592">
        <v>493322</v>
      </c>
      <c r="C2094" s="592" t="s">
        <v>475</v>
      </c>
      <c r="D2094" s="1094" t="s">
        <v>11</v>
      </c>
      <c r="E2094" s="593" t="s">
        <v>1017</v>
      </c>
      <c r="F2094" s="592">
        <v>50</v>
      </c>
      <c r="G2094" s="594">
        <v>43661</v>
      </c>
      <c r="H2094" s="1166">
        <v>43656</v>
      </c>
      <c r="I2094" s="1107">
        <v>50</v>
      </c>
    </row>
    <row r="2095" spans="1:9" x14ac:dyDescent="0.3">
      <c r="A2095" s="1113">
        <v>432735</v>
      </c>
      <c r="B2095" s="1094">
        <v>425425</v>
      </c>
      <c r="C2095" s="1094" t="s">
        <v>475</v>
      </c>
      <c r="D2095" s="1094" t="s">
        <v>13</v>
      </c>
      <c r="E2095" s="1156" t="s">
        <v>499</v>
      </c>
      <c r="F2095" s="1094">
        <v>782</v>
      </c>
      <c r="G2095" s="1105">
        <v>43664</v>
      </c>
      <c r="H2095" s="1164">
        <v>43658</v>
      </c>
      <c r="I2095" s="1101">
        <v>766</v>
      </c>
    </row>
    <row r="2096" spans="1:9" x14ac:dyDescent="0.3">
      <c r="A2096" s="1133">
        <v>432735</v>
      </c>
      <c r="B2096" s="1134">
        <v>425425</v>
      </c>
      <c r="C2096" s="1134" t="s">
        <v>475</v>
      </c>
      <c r="D2096" s="1134" t="s">
        <v>13</v>
      </c>
      <c r="E2096" s="1167" t="s">
        <v>500</v>
      </c>
      <c r="F2096" s="1134">
        <v>1181</v>
      </c>
      <c r="G2096" s="1142">
        <v>43664</v>
      </c>
      <c r="H2096" s="1117">
        <v>43658</v>
      </c>
      <c r="I2096" s="1101">
        <v>1161</v>
      </c>
    </row>
    <row r="2097" spans="1:9" x14ac:dyDescent="0.3">
      <c r="A2097" s="1133">
        <v>432735</v>
      </c>
      <c r="B2097" s="1134">
        <v>431090</v>
      </c>
      <c r="C2097" s="1134" t="s">
        <v>503</v>
      </c>
      <c r="D2097" s="1134" t="s">
        <v>13</v>
      </c>
      <c r="E2097" s="1167" t="s">
        <v>517</v>
      </c>
      <c r="F2097" s="1134">
        <v>12</v>
      </c>
      <c r="G2097" s="1142">
        <v>43664</v>
      </c>
      <c r="H2097" s="1168">
        <v>43658</v>
      </c>
      <c r="I2097" s="1101">
        <v>12</v>
      </c>
    </row>
    <row r="2098" spans="1:9" x14ac:dyDescent="0.3">
      <c r="A2098" s="1113">
        <v>432735</v>
      </c>
      <c r="B2098" s="1094">
        <v>431090</v>
      </c>
      <c r="C2098" s="1094" t="s">
        <v>503</v>
      </c>
      <c r="D2098" s="1094" t="s">
        <v>13</v>
      </c>
      <c r="E2098" s="1156" t="s">
        <v>520</v>
      </c>
      <c r="F2098" s="1094">
        <v>168</v>
      </c>
      <c r="G2098" s="1105">
        <v>43664</v>
      </c>
      <c r="H2098" s="1117">
        <v>43658</v>
      </c>
      <c r="I2098" s="1101">
        <v>174</v>
      </c>
    </row>
    <row r="2099" spans="1:9" x14ac:dyDescent="0.3">
      <c r="A2099" s="231">
        <v>490281</v>
      </c>
      <c r="B2099" s="232">
        <v>493515</v>
      </c>
      <c r="C2099" s="232" t="s">
        <v>475</v>
      </c>
      <c r="D2099" s="232" t="s">
        <v>481</v>
      </c>
      <c r="E2099" s="1161" t="s">
        <v>565</v>
      </c>
      <c r="F2099" s="1169">
        <v>104</v>
      </c>
      <c r="G2099" s="234">
        <v>43664</v>
      </c>
      <c r="H2099" s="1170">
        <v>43658</v>
      </c>
      <c r="I2099" s="1101">
        <v>107</v>
      </c>
    </row>
    <row r="2100" spans="1:9" x14ac:dyDescent="0.3">
      <c r="A2100" s="1113">
        <v>490281</v>
      </c>
      <c r="B2100" s="1094">
        <v>493515</v>
      </c>
      <c r="C2100" s="1094" t="s">
        <v>475</v>
      </c>
      <c r="D2100" s="1094" t="s">
        <v>483</v>
      </c>
      <c r="E2100" s="1104" t="s">
        <v>575</v>
      </c>
      <c r="F2100" s="1106">
        <v>68</v>
      </c>
      <c r="G2100" s="1105">
        <v>43664</v>
      </c>
      <c r="H2100" s="1164">
        <v>43658</v>
      </c>
      <c r="I2100" s="1101">
        <v>70</v>
      </c>
    </row>
    <row r="2101" spans="1:9" x14ac:dyDescent="0.3">
      <c r="A2101" s="1113">
        <v>490281</v>
      </c>
      <c r="B2101" s="1094">
        <v>493515</v>
      </c>
      <c r="C2101" s="1094" t="s">
        <v>475</v>
      </c>
      <c r="D2101" s="1094" t="s">
        <v>13</v>
      </c>
      <c r="E2101" s="1156" t="s">
        <v>592</v>
      </c>
      <c r="F2101" s="1094">
        <v>599</v>
      </c>
      <c r="G2101" s="1105">
        <v>43664</v>
      </c>
      <c r="H2101" s="1117">
        <v>43658</v>
      </c>
      <c r="I2101" s="1101">
        <v>617</v>
      </c>
    </row>
    <row r="2102" spans="1:9" x14ac:dyDescent="0.3">
      <c r="A2102" s="1113">
        <v>490281</v>
      </c>
      <c r="B2102" s="1094">
        <v>493515</v>
      </c>
      <c r="C2102" s="1094" t="s">
        <v>475</v>
      </c>
      <c r="D2102" s="1094" t="s">
        <v>13</v>
      </c>
      <c r="E2102" s="1156" t="s">
        <v>600</v>
      </c>
      <c r="F2102" s="1094">
        <v>685</v>
      </c>
      <c r="G2102" s="1105">
        <v>43664</v>
      </c>
      <c r="H2102" s="1117">
        <v>43658</v>
      </c>
      <c r="I2102" s="1101">
        <v>702</v>
      </c>
    </row>
    <row r="2103" spans="1:9" x14ac:dyDescent="0.3">
      <c r="A2103" s="1113">
        <v>490281</v>
      </c>
      <c r="B2103" s="1094">
        <v>494164</v>
      </c>
      <c r="C2103" s="1094" t="s">
        <v>503</v>
      </c>
      <c r="D2103" s="1094" t="s">
        <v>13</v>
      </c>
      <c r="E2103" s="1156" t="s">
        <v>616</v>
      </c>
      <c r="F2103" s="1094">
        <v>392</v>
      </c>
      <c r="G2103" s="1105">
        <v>43664</v>
      </c>
      <c r="H2103" s="1117">
        <v>43658</v>
      </c>
      <c r="I2103" s="1101">
        <v>409</v>
      </c>
    </row>
    <row r="2104" spans="1:9" x14ac:dyDescent="0.3">
      <c r="A2104" s="1113">
        <v>490293</v>
      </c>
      <c r="B2104" s="1094">
        <v>493483</v>
      </c>
      <c r="C2104" s="1094" t="s">
        <v>475</v>
      </c>
      <c r="D2104" s="1094" t="s">
        <v>481</v>
      </c>
      <c r="E2104" s="1104" t="s">
        <v>643</v>
      </c>
      <c r="F2104" s="1106">
        <v>535</v>
      </c>
      <c r="G2104" s="1105">
        <v>43664</v>
      </c>
      <c r="H2104" s="1117">
        <v>43658</v>
      </c>
      <c r="I2104" s="1101">
        <v>559</v>
      </c>
    </row>
    <row r="2105" spans="1:9" x14ac:dyDescent="0.3">
      <c r="A2105" s="1113">
        <v>490293</v>
      </c>
      <c r="B2105" s="1094">
        <v>493483</v>
      </c>
      <c r="C2105" s="1094" t="s">
        <v>475</v>
      </c>
      <c r="D2105" s="1094" t="s">
        <v>483</v>
      </c>
      <c r="E2105" s="1104" t="s">
        <v>644</v>
      </c>
      <c r="F2105" s="1106">
        <v>170</v>
      </c>
      <c r="G2105" s="1105">
        <v>43664</v>
      </c>
      <c r="H2105" s="1117">
        <v>43658</v>
      </c>
      <c r="I2105" s="1101">
        <v>175</v>
      </c>
    </row>
    <row r="2106" spans="1:9" x14ac:dyDescent="0.3">
      <c r="A2106" s="1113">
        <v>490293</v>
      </c>
      <c r="B2106" s="1094">
        <v>493483</v>
      </c>
      <c r="C2106" s="1094" t="s">
        <v>475</v>
      </c>
      <c r="D2106" s="1094" t="s">
        <v>13</v>
      </c>
      <c r="E2106" s="1156" t="s">
        <v>679</v>
      </c>
      <c r="F2106" s="1163">
        <v>2768</v>
      </c>
      <c r="G2106" s="1105">
        <v>43664</v>
      </c>
      <c r="H2106" s="1117">
        <v>43658</v>
      </c>
      <c r="I2106" s="1101">
        <v>2789</v>
      </c>
    </row>
    <row r="2107" spans="1:9" x14ac:dyDescent="0.3">
      <c r="A2107" s="1113">
        <v>490293</v>
      </c>
      <c r="B2107" s="1094">
        <v>493483</v>
      </c>
      <c r="C2107" s="1094" t="s">
        <v>475</v>
      </c>
      <c r="D2107" s="1094" t="s">
        <v>13</v>
      </c>
      <c r="E2107" s="1156" t="s">
        <v>684</v>
      </c>
      <c r="F2107" s="1163">
        <v>4207</v>
      </c>
      <c r="G2107" s="1105">
        <v>43664</v>
      </c>
      <c r="H2107" s="1117">
        <v>43658</v>
      </c>
      <c r="I2107" s="1101">
        <v>4215</v>
      </c>
    </row>
    <row r="2108" spans="1:9" x14ac:dyDescent="0.3">
      <c r="A2108" s="1113">
        <v>490293</v>
      </c>
      <c r="B2108" s="1094">
        <v>494182</v>
      </c>
      <c r="C2108" s="1094" t="s">
        <v>503</v>
      </c>
      <c r="D2108" s="1094" t="s">
        <v>481</v>
      </c>
      <c r="E2108" s="1154" t="s">
        <v>707</v>
      </c>
      <c r="F2108" s="1094">
        <v>147</v>
      </c>
      <c r="G2108" s="1105">
        <v>43664</v>
      </c>
      <c r="H2108" s="1117">
        <v>43658</v>
      </c>
      <c r="I2108" s="1101">
        <v>151</v>
      </c>
    </row>
    <row r="2109" spans="1:9" x14ac:dyDescent="0.3">
      <c r="A2109" s="1113">
        <v>490293</v>
      </c>
      <c r="B2109" s="1094">
        <v>494182</v>
      </c>
      <c r="C2109" s="1094" t="s">
        <v>503</v>
      </c>
      <c r="D2109" s="1094" t="s">
        <v>483</v>
      </c>
      <c r="E2109" s="1154" t="s">
        <v>711</v>
      </c>
      <c r="F2109" s="1094">
        <v>74</v>
      </c>
      <c r="G2109" s="1105">
        <v>43664</v>
      </c>
      <c r="H2109" s="1117">
        <v>43658</v>
      </c>
      <c r="I2109" s="1101">
        <v>76</v>
      </c>
    </row>
    <row r="2110" spans="1:9" x14ac:dyDescent="0.3">
      <c r="A2110" s="1113">
        <v>490293</v>
      </c>
      <c r="B2110" s="1094">
        <v>494182</v>
      </c>
      <c r="C2110" s="1094" t="s">
        <v>503</v>
      </c>
      <c r="D2110" s="1094" t="s">
        <v>13</v>
      </c>
      <c r="E2110" s="1156" t="s">
        <v>722</v>
      </c>
      <c r="F2110" s="1163">
        <v>75</v>
      </c>
      <c r="G2110" s="1105">
        <v>43664</v>
      </c>
      <c r="H2110" s="1117">
        <v>43658</v>
      </c>
      <c r="I2110" s="1101">
        <v>75</v>
      </c>
    </row>
    <row r="2111" spans="1:9" x14ac:dyDescent="0.3">
      <c r="A2111" s="1113">
        <v>490293</v>
      </c>
      <c r="B2111" s="1094">
        <v>494182</v>
      </c>
      <c r="C2111" s="1094" t="s">
        <v>503</v>
      </c>
      <c r="D2111" s="1094" t="s">
        <v>13</v>
      </c>
      <c r="E2111" s="1156" t="s">
        <v>729</v>
      </c>
      <c r="F2111" s="1163">
        <v>374</v>
      </c>
      <c r="G2111" s="1105">
        <v>43664</v>
      </c>
      <c r="H2111" s="1117">
        <v>43658</v>
      </c>
      <c r="I2111" s="1101">
        <v>381</v>
      </c>
    </row>
    <row r="2112" spans="1:9" x14ac:dyDescent="0.3">
      <c r="A2112" s="1113">
        <v>490293</v>
      </c>
      <c r="B2112" s="1094">
        <v>494182</v>
      </c>
      <c r="C2112" s="1094" t="s">
        <v>503</v>
      </c>
      <c r="D2112" s="1094" t="s">
        <v>13</v>
      </c>
      <c r="E2112" s="1156" t="s">
        <v>732</v>
      </c>
      <c r="F2112" s="1171">
        <v>161</v>
      </c>
      <c r="G2112" s="1105">
        <v>43664</v>
      </c>
      <c r="H2112" s="1117">
        <v>43658</v>
      </c>
      <c r="I2112" s="1101">
        <v>161</v>
      </c>
    </row>
    <row r="2113" spans="1:9" x14ac:dyDescent="0.3">
      <c r="A2113" s="1113">
        <v>419754</v>
      </c>
      <c r="B2113" s="1094">
        <v>493478</v>
      </c>
      <c r="C2113" s="1094" t="s">
        <v>475</v>
      </c>
      <c r="D2113" s="1094" t="s">
        <v>13</v>
      </c>
      <c r="E2113" s="1104" t="s">
        <v>810</v>
      </c>
      <c r="F2113" s="1094">
        <v>554</v>
      </c>
      <c r="G2113" s="1116">
        <v>43664</v>
      </c>
      <c r="H2113" s="1117">
        <v>43658</v>
      </c>
      <c r="I2113" s="1101">
        <v>554</v>
      </c>
    </row>
    <row r="2114" spans="1:9" x14ac:dyDescent="0.3">
      <c r="A2114" s="1113">
        <v>419754</v>
      </c>
      <c r="B2114" s="1094">
        <v>493478</v>
      </c>
      <c r="C2114" s="1094" t="s">
        <v>475</v>
      </c>
      <c r="D2114" s="1094" t="s">
        <v>13</v>
      </c>
      <c r="E2114" s="1156" t="s">
        <v>811</v>
      </c>
      <c r="F2114" s="1094">
        <v>83</v>
      </c>
      <c r="G2114" s="1105">
        <v>43664</v>
      </c>
      <c r="H2114" s="1117">
        <v>43658</v>
      </c>
      <c r="I2114" s="1101">
        <v>83</v>
      </c>
    </row>
    <row r="2115" spans="1:9" x14ac:dyDescent="0.3">
      <c r="A2115" s="1113">
        <v>419754</v>
      </c>
      <c r="B2115" s="1094">
        <v>493478</v>
      </c>
      <c r="C2115" s="1094" t="s">
        <v>475</v>
      </c>
      <c r="D2115" s="1094" t="s">
        <v>13</v>
      </c>
      <c r="E2115" s="1156" t="s">
        <v>818</v>
      </c>
      <c r="F2115" s="1094">
        <v>738</v>
      </c>
      <c r="G2115" s="1105">
        <v>43664</v>
      </c>
      <c r="H2115" s="1117">
        <v>43658</v>
      </c>
      <c r="I2115" s="1101">
        <v>738</v>
      </c>
    </row>
    <row r="2116" spans="1:9" x14ac:dyDescent="0.3">
      <c r="A2116" s="1113">
        <v>419754</v>
      </c>
      <c r="B2116" s="1094">
        <v>494168</v>
      </c>
      <c r="C2116" s="1094" t="s">
        <v>503</v>
      </c>
      <c r="D2116" s="1094" t="s">
        <v>13</v>
      </c>
      <c r="E2116" s="1156" t="s">
        <v>827</v>
      </c>
      <c r="F2116" s="1094">
        <v>104</v>
      </c>
      <c r="G2116" s="1105">
        <v>43664</v>
      </c>
      <c r="H2116" s="1117">
        <v>43658</v>
      </c>
      <c r="I2116" s="1101">
        <v>102</v>
      </c>
    </row>
    <row r="2117" spans="1:9" x14ac:dyDescent="0.3">
      <c r="A2117" s="1113">
        <v>419754</v>
      </c>
      <c r="B2117" s="1094">
        <v>494168</v>
      </c>
      <c r="C2117" s="1094" t="s">
        <v>503</v>
      </c>
      <c r="D2117" s="1094" t="s">
        <v>13</v>
      </c>
      <c r="E2117" s="1156" t="s">
        <v>830</v>
      </c>
      <c r="F2117" s="1094">
        <v>168</v>
      </c>
      <c r="G2117" s="1105">
        <v>43664</v>
      </c>
      <c r="H2117" s="1117">
        <v>43658</v>
      </c>
      <c r="I2117" s="1101">
        <v>165</v>
      </c>
    </row>
    <row r="2118" spans="1:9" x14ac:dyDescent="0.3">
      <c r="A2118" s="1113">
        <v>419754</v>
      </c>
      <c r="B2118" s="1094">
        <v>510478</v>
      </c>
      <c r="C2118" s="1094" t="s">
        <v>475</v>
      </c>
      <c r="D2118" s="1094" t="s">
        <v>13</v>
      </c>
      <c r="E2118" s="1154" t="s">
        <v>865</v>
      </c>
      <c r="F2118" s="1106">
        <v>1334</v>
      </c>
      <c r="G2118" s="1105">
        <v>43664</v>
      </c>
      <c r="H2118" s="1117">
        <v>43658</v>
      </c>
      <c r="I2118" s="1101">
        <v>1278</v>
      </c>
    </row>
    <row r="2119" spans="1:9" x14ac:dyDescent="0.3">
      <c r="A2119" s="562">
        <v>419754</v>
      </c>
      <c r="B2119" s="563">
        <v>510478</v>
      </c>
      <c r="C2119" s="563" t="s">
        <v>475</v>
      </c>
      <c r="D2119" s="1094" t="s">
        <v>13</v>
      </c>
      <c r="E2119" s="1172" t="s">
        <v>881</v>
      </c>
      <c r="F2119" s="563">
        <v>1766</v>
      </c>
      <c r="G2119" s="565">
        <v>43664</v>
      </c>
      <c r="H2119" s="1115">
        <v>43658</v>
      </c>
      <c r="I2119" s="561">
        <v>1683</v>
      </c>
    </row>
    <row r="2120" spans="1:9" x14ac:dyDescent="0.3">
      <c r="A2120" s="1113">
        <v>419754</v>
      </c>
      <c r="B2120" s="1094">
        <v>510485</v>
      </c>
      <c r="C2120" s="1094" t="s">
        <v>503</v>
      </c>
      <c r="D2120" s="1094" t="s">
        <v>13</v>
      </c>
      <c r="E2120" s="1154" t="s">
        <v>919</v>
      </c>
      <c r="F2120" s="1094">
        <v>336</v>
      </c>
      <c r="G2120" s="1105">
        <v>43664</v>
      </c>
      <c r="H2120" s="1117">
        <v>43658</v>
      </c>
      <c r="I2120" s="1101">
        <v>329</v>
      </c>
    </row>
    <row r="2121" spans="1:9" x14ac:dyDescent="0.3">
      <c r="A2121" s="1113">
        <v>490295</v>
      </c>
      <c r="B2121" s="1094">
        <v>493509</v>
      </c>
      <c r="C2121" s="1094" t="s">
        <v>475</v>
      </c>
      <c r="D2121" s="1094" t="s">
        <v>13</v>
      </c>
      <c r="E2121" s="1154" t="s">
        <v>958</v>
      </c>
      <c r="F2121" s="1094">
        <v>977</v>
      </c>
      <c r="G2121" s="1105">
        <v>43664</v>
      </c>
      <c r="H2121" s="1117">
        <v>43658</v>
      </c>
      <c r="I2121" s="1101">
        <v>1001</v>
      </c>
    </row>
    <row r="2122" spans="1:9" x14ac:dyDescent="0.3">
      <c r="A2122" s="1113">
        <v>490295</v>
      </c>
      <c r="B2122" s="1094">
        <v>493509</v>
      </c>
      <c r="C2122" s="1094" t="s">
        <v>475</v>
      </c>
      <c r="D2122" s="1094" t="s">
        <v>13</v>
      </c>
      <c r="E2122" s="1154" t="s">
        <v>967</v>
      </c>
      <c r="F2122" s="1094">
        <v>962</v>
      </c>
      <c r="G2122" s="1105">
        <v>43664</v>
      </c>
      <c r="H2122" s="1117">
        <v>43658</v>
      </c>
      <c r="I2122" s="1101">
        <v>987</v>
      </c>
    </row>
    <row r="2123" spans="1:9" x14ac:dyDescent="0.3">
      <c r="A2123" s="1113">
        <v>490295</v>
      </c>
      <c r="B2123" s="1094">
        <v>493509</v>
      </c>
      <c r="C2123" s="1094" t="s">
        <v>475</v>
      </c>
      <c r="D2123" s="1094" t="s">
        <v>483</v>
      </c>
      <c r="E2123" s="1154" t="s">
        <v>970</v>
      </c>
      <c r="F2123" s="1094">
        <v>121</v>
      </c>
      <c r="G2123" s="1105">
        <v>43671</v>
      </c>
      <c r="H2123" s="1117">
        <v>43658</v>
      </c>
      <c r="I2123" s="1101">
        <v>122</v>
      </c>
    </row>
    <row r="2124" spans="1:9" x14ac:dyDescent="0.3">
      <c r="A2124" s="1113">
        <v>490295</v>
      </c>
      <c r="B2124" s="1094">
        <v>493509</v>
      </c>
      <c r="C2124" s="1094" t="s">
        <v>475</v>
      </c>
      <c r="D2124" s="1094" t="s">
        <v>13</v>
      </c>
      <c r="E2124" s="1154" t="s">
        <v>971</v>
      </c>
      <c r="F2124" s="1094">
        <v>1445</v>
      </c>
      <c r="G2124" s="1105">
        <v>43664</v>
      </c>
      <c r="H2124" s="1117">
        <v>43658</v>
      </c>
      <c r="I2124" s="1101">
        <v>1445</v>
      </c>
    </row>
    <row r="2125" spans="1:9" x14ac:dyDescent="0.3">
      <c r="A2125" s="1113">
        <v>490295</v>
      </c>
      <c r="B2125" s="1094">
        <v>494208</v>
      </c>
      <c r="C2125" s="1094" t="s">
        <v>503</v>
      </c>
      <c r="D2125" s="1094" t="s">
        <v>13</v>
      </c>
      <c r="E2125" s="1154" t="s">
        <v>993</v>
      </c>
      <c r="F2125" s="1094">
        <v>204</v>
      </c>
      <c r="G2125" s="1105">
        <v>43664</v>
      </c>
      <c r="H2125" s="1117">
        <v>43658</v>
      </c>
      <c r="I2125" s="1101">
        <v>206</v>
      </c>
    </row>
    <row r="2126" spans="1:9" x14ac:dyDescent="0.3">
      <c r="A2126" s="1113">
        <v>490295</v>
      </c>
      <c r="B2126" s="1094">
        <v>494208</v>
      </c>
      <c r="C2126" s="1094" t="s">
        <v>503</v>
      </c>
      <c r="D2126" s="1094" t="s">
        <v>13</v>
      </c>
      <c r="E2126" s="1154" t="s">
        <v>1000</v>
      </c>
      <c r="F2126" s="1094">
        <v>304</v>
      </c>
      <c r="G2126" s="1105">
        <v>43664</v>
      </c>
      <c r="H2126" s="1117">
        <v>43658</v>
      </c>
      <c r="I2126" s="1101">
        <v>311</v>
      </c>
    </row>
    <row r="2127" spans="1:9" x14ac:dyDescent="0.3">
      <c r="A2127" s="1113">
        <v>490295</v>
      </c>
      <c r="B2127" s="1094">
        <v>494208</v>
      </c>
      <c r="C2127" s="1094" t="s">
        <v>503</v>
      </c>
      <c r="D2127" s="1094" t="s">
        <v>13</v>
      </c>
      <c r="E2127" s="1154" t="s">
        <v>1004</v>
      </c>
      <c r="F2127" s="1094">
        <v>252</v>
      </c>
      <c r="G2127" s="1105">
        <v>43664</v>
      </c>
      <c r="H2127" s="1117">
        <v>43658</v>
      </c>
      <c r="I2127" s="1101">
        <v>252</v>
      </c>
    </row>
    <row r="2128" spans="1:9" x14ac:dyDescent="0.3">
      <c r="A2128" s="1113">
        <v>490295</v>
      </c>
      <c r="B2128" s="1094">
        <v>494208</v>
      </c>
      <c r="C2128" s="1094" t="s">
        <v>503</v>
      </c>
      <c r="D2128" s="1094" t="s">
        <v>13</v>
      </c>
      <c r="E2128" s="1154" t="s">
        <v>1011</v>
      </c>
      <c r="F2128" s="1094">
        <v>396</v>
      </c>
      <c r="G2128" s="1105">
        <v>43664</v>
      </c>
      <c r="H2128" s="1117">
        <v>43658</v>
      </c>
      <c r="I2128" s="1101">
        <v>396</v>
      </c>
    </row>
    <row r="2129" spans="1:9" x14ac:dyDescent="0.3">
      <c r="A2129" s="1113">
        <v>432735</v>
      </c>
      <c r="B2129" s="1094">
        <v>425425</v>
      </c>
      <c r="C2129" s="1094" t="s">
        <v>475</v>
      </c>
      <c r="D2129" s="1094" t="s">
        <v>48</v>
      </c>
      <c r="E2129" s="1104" t="s">
        <v>480</v>
      </c>
      <c r="F2129" s="1094">
        <v>8</v>
      </c>
      <c r="G2129" s="1105">
        <v>43669</v>
      </c>
      <c r="H2129" s="1117">
        <v>43663</v>
      </c>
      <c r="I2129" s="1113">
        <v>8</v>
      </c>
    </row>
    <row r="2130" spans="1:9" x14ac:dyDescent="0.3">
      <c r="A2130" s="1113">
        <v>432735</v>
      </c>
      <c r="B2130" s="1094">
        <v>425425</v>
      </c>
      <c r="C2130" s="1094" t="s">
        <v>475</v>
      </c>
      <c r="D2130" s="1094" t="s">
        <v>48</v>
      </c>
      <c r="E2130" s="1104" t="s">
        <v>491</v>
      </c>
      <c r="F2130" s="1094">
        <v>42</v>
      </c>
      <c r="G2130" s="1105">
        <v>43668</v>
      </c>
      <c r="H2130" s="1117">
        <v>43663</v>
      </c>
      <c r="I2130" s="1113">
        <v>42</v>
      </c>
    </row>
    <row r="2131" spans="1:9" x14ac:dyDescent="0.3">
      <c r="A2131" s="1113">
        <v>490281</v>
      </c>
      <c r="B2131" s="1094">
        <v>493515</v>
      </c>
      <c r="C2131" s="1094" t="s">
        <v>475</v>
      </c>
      <c r="D2131" s="1094" t="s">
        <v>13</v>
      </c>
      <c r="E2131" s="1104" t="s">
        <v>572</v>
      </c>
      <c r="F2131" s="1106">
        <v>432</v>
      </c>
      <c r="G2131" s="1105">
        <v>43667</v>
      </c>
      <c r="H2131" s="1117">
        <v>43663</v>
      </c>
      <c r="I2131" s="1113">
        <v>453</v>
      </c>
    </row>
    <row r="2132" spans="1:9" x14ac:dyDescent="0.3">
      <c r="A2132" s="1113">
        <v>490281</v>
      </c>
      <c r="B2132" s="1094">
        <v>493515</v>
      </c>
      <c r="C2132" s="1094" t="s">
        <v>475</v>
      </c>
      <c r="D2132" s="1094" t="s">
        <v>13</v>
      </c>
      <c r="E2132" s="1104" t="s">
        <v>573</v>
      </c>
      <c r="F2132" s="1106">
        <v>306</v>
      </c>
      <c r="G2132" s="1105">
        <v>43667</v>
      </c>
      <c r="H2132" s="1117">
        <v>43663</v>
      </c>
      <c r="I2132" s="1113">
        <v>320</v>
      </c>
    </row>
    <row r="2133" spans="1:9" x14ac:dyDescent="0.3">
      <c r="A2133" s="1113">
        <v>490293</v>
      </c>
      <c r="B2133" s="1094">
        <v>493483</v>
      </c>
      <c r="C2133" s="1094" t="s">
        <v>475</v>
      </c>
      <c r="D2133" s="1094" t="s">
        <v>48</v>
      </c>
      <c r="E2133" s="1104" t="s">
        <v>637</v>
      </c>
      <c r="F2133" s="1106">
        <v>440</v>
      </c>
      <c r="G2133" s="1105">
        <v>43668</v>
      </c>
      <c r="H2133" s="1117">
        <v>43663</v>
      </c>
      <c r="I2133" s="1113">
        <v>440</v>
      </c>
    </row>
    <row r="2134" spans="1:9" x14ac:dyDescent="0.3">
      <c r="A2134" s="231">
        <v>490293</v>
      </c>
      <c r="B2134" s="232">
        <v>493483</v>
      </c>
      <c r="C2134" s="232" t="s">
        <v>475</v>
      </c>
      <c r="D2134" s="232" t="s">
        <v>48</v>
      </c>
      <c r="E2134" s="1161" t="s">
        <v>638</v>
      </c>
      <c r="F2134" s="1169">
        <v>132</v>
      </c>
      <c r="G2134" s="234">
        <v>43669</v>
      </c>
      <c r="H2134" s="1162">
        <v>43663</v>
      </c>
      <c r="I2134" s="1101">
        <v>132</v>
      </c>
    </row>
    <row r="2135" spans="1:9" x14ac:dyDescent="0.3">
      <c r="A2135" s="1113">
        <v>490293</v>
      </c>
      <c r="B2135" s="1094">
        <v>493483</v>
      </c>
      <c r="C2135" s="1094" t="s">
        <v>475</v>
      </c>
      <c r="D2135" s="1094" t="s">
        <v>13</v>
      </c>
      <c r="E2135" s="1104" t="s">
        <v>649</v>
      </c>
      <c r="F2135" s="1094">
        <v>1486</v>
      </c>
      <c r="G2135" s="1116">
        <v>43667</v>
      </c>
      <c r="H2135" s="1117">
        <v>43663</v>
      </c>
      <c r="I2135" s="1101">
        <v>1486</v>
      </c>
    </row>
    <row r="2136" spans="1:9" x14ac:dyDescent="0.3">
      <c r="A2136" s="1113">
        <v>490293</v>
      </c>
      <c r="B2136" s="1094">
        <v>493483</v>
      </c>
      <c r="C2136" s="1094" t="s">
        <v>475</v>
      </c>
      <c r="D2136" s="1094" t="s">
        <v>13</v>
      </c>
      <c r="E2136" s="1104" t="s">
        <v>650</v>
      </c>
      <c r="F2136" s="1094">
        <v>1019</v>
      </c>
      <c r="G2136" s="1116">
        <v>43667</v>
      </c>
      <c r="H2136" s="1117">
        <v>43663</v>
      </c>
      <c r="I2136" s="1101">
        <v>1019</v>
      </c>
    </row>
    <row r="2137" spans="1:9" x14ac:dyDescent="0.3">
      <c r="A2137" s="1113">
        <v>490293</v>
      </c>
      <c r="B2137" s="1094">
        <v>493483</v>
      </c>
      <c r="C2137" s="1094" t="s">
        <v>475</v>
      </c>
      <c r="D2137" s="1094" t="s">
        <v>13</v>
      </c>
      <c r="E2137" s="1104" t="s">
        <v>667</v>
      </c>
      <c r="F2137" s="1106">
        <v>652</v>
      </c>
      <c r="G2137" s="1105">
        <v>43668</v>
      </c>
      <c r="H2137" s="1117">
        <v>43663</v>
      </c>
      <c r="I2137" s="1101">
        <v>652</v>
      </c>
    </row>
    <row r="2138" spans="1:9" x14ac:dyDescent="0.3">
      <c r="A2138" s="1113">
        <v>490293</v>
      </c>
      <c r="B2138" s="1094">
        <v>494182</v>
      </c>
      <c r="C2138" s="1094" t="s">
        <v>503</v>
      </c>
      <c r="D2138" s="1094" t="s">
        <v>48</v>
      </c>
      <c r="E2138" s="1104" t="s">
        <v>701</v>
      </c>
      <c r="F2138" s="1094">
        <v>21</v>
      </c>
      <c r="G2138" s="1105">
        <v>43669</v>
      </c>
      <c r="H2138" s="1117">
        <v>43663</v>
      </c>
      <c r="I2138" s="1101">
        <v>21</v>
      </c>
    </row>
    <row r="2139" spans="1:9" x14ac:dyDescent="0.3">
      <c r="A2139" s="1133">
        <v>490293</v>
      </c>
      <c r="B2139" s="1134">
        <v>494182</v>
      </c>
      <c r="C2139" s="1134" t="s">
        <v>503</v>
      </c>
      <c r="D2139" s="1134" t="s">
        <v>13</v>
      </c>
      <c r="E2139" s="1173" t="s">
        <v>709</v>
      </c>
      <c r="F2139" s="1174">
        <v>145</v>
      </c>
      <c r="G2139" s="1175">
        <v>43667</v>
      </c>
      <c r="H2139" s="1117">
        <v>43663</v>
      </c>
      <c r="I2139" s="1101">
        <v>150</v>
      </c>
    </row>
    <row r="2140" spans="1:9" x14ac:dyDescent="0.3">
      <c r="A2140" s="1113">
        <v>490293</v>
      </c>
      <c r="B2140" s="1094">
        <v>494182</v>
      </c>
      <c r="C2140" s="1094" t="s">
        <v>503</v>
      </c>
      <c r="D2140" s="1094" t="s">
        <v>13</v>
      </c>
      <c r="E2140" s="1154" t="s">
        <v>710</v>
      </c>
      <c r="F2140" s="1171">
        <v>151</v>
      </c>
      <c r="G2140" s="1116">
        <v>43667</v>
      </c>
      <c r="H2140" s="1117">
        <v>43663</v>
      </c>
      <c r="I2140" s="1101">
        <v>157</v>
      </c>
    </row>
    <row r="2141" spans="1:9" x14ac:dyDescent="0.3">
      <c r="A2141" s="231">
        <v>419754</v>
      </c>
      <c r="B2141" s="232">
        <v>493478</v>
      </c>
      <c r="C2141" s="232" t="s">
        <v>475</v>
      </c>
      <c r="D2141" s="232" t="s">
        <v>48</v>
      </c>
      <c r="E2141" s="1161">
        <v>1518649</v>
      </c>
      <c r="F2141" s="232">
        <v>20</v>
      </c>
      <c r="G2141" s="234">
        <v>43668</v>
      </c>
      <c r="H2141" s="1117">
        <v>43663</v>
      </c>
      <c r="I2141" s="1101">
        <v>20</v>
      </c>
    </row>
    <row r="2142" spans="1:9" x14ac:dyDescent="0.3">
      <c r="A2142" s="1113">
        <v>419754</v>
      </c>
      <c r="B2142" s="1094">
        <v>493478</v>
      </c>
      <c r="C2142" s="1094" t="s">
        <v>475</v>
      </c>
      <c r="D2142" s="1094" t="s">
        <v>48</v>
      </c>
      <c r="E2142" s="1104">
        <v>1518653</v>
      </c>
      <c r="F2142" s="1094">
        <v>8</v>
      </c>
      <c r="G2142" s="1105">
        <v>43669</v>
      </c>
      <c r="H2142" s="1117">
        <v>43663</v>
      </c>
      <c r="I2142" s="1101">
        <v>8</v>
      </c>
    </row>
    <row r="2143" spans="1:9" x14ac:dyDescent="0.3">
      <c r="A2143" s="1113">
        <v>419754</v>
      </c>
      <c r="B2143" s="1094">
        <v>510478</v>
      </c>
      <c r="C2143" s="1094" t="s">
        <v>475</v>
      </c>
      <c r="D2143" s="1094" t="s">
        <v>48</v>
      </c>
      <c r="E2143" s="1154">
        <v>1518794</v>
      </c>
      <c r="F2143" s="1094">
        <v>314</v>
      </c>
      <c r="G2143" s="1105">
        <v>43668</v>
      </c>
      <c r="H2143" s="1117">
        <v>43663</v>
      </c>
      <c r="I2143" s="1101">
        <v>314</v>
      </c>
    </row>
    <row r="2144" spans="1:9" x14ac:dyDescent="0.3">
      <c r="A2144" s="1113">
        <v>419754</v>
      </c>
      <c r="B2144" s="1094">
        <v>510478</v>
      </c>
      <c r="C2144" s="1094" t="s">
        <v>475</v>
      </c>
      <c r="D2144" s="1094" t="s">
        <v>48</v>
      </c>
      <c r="E2144" s="1154">
        <v>1518796</v>
      </c>
      <c r="F2144" s="1094">
        <v>271</v>
      </c>
      <c r="G2144" s="1105">
        <v>43669</v>
      </c>
      <c r="H2144" s="1117">
        <v>43663</v>
      </c>
      <c r="I2144" s="1101">
        <v>271</v>
      </c>
    </row>
    <row r="2145" spans="1:9" x14ac:dyDescent="0.3">
      <c r="A2145" s="1113">
        <v>490295</v>
      </c>
      <c r="B2145" s="1094">
        <v>493509</v>
      </c>
      <c r="C2145" s="1094" t="s">
        <v>475</v>
      </c>
      <c r="D2145" s="1094" t="s">
        <v>48</v>
      </c>
      <c r="E2145" s="1104" t="s">
        <v>935</v>
      </c>
      <c r="F2145" s="1094">
        <v>124</v>
      </c>
      <c r="G2145" s="1105">
        <v>43669</v>
      </c>
      <c r="H2145" s="1117">
        <v>43663</v>
      </c>
      <c r="I2145" s="1101">
        <v>124</v>
      </c>
    </row>
    <row r="2146" spans="1:9" x14ac:dyDescent="0.3">
      <c r="A2146" s="1113">
        <v>490295</v>
      </c>
      <c r="B2146" s="1094">
        <v>493509</v>
      </c>
      <c r="C2146" s="1094" t="s">
        <v>475</v>
      </c>
      <c r="D2146" s="1094" t="s">
        <v>48</v>
      </c>
      <c r="E2146" s="1104" t="s">
        <v>936</v>
      </c>
      <c r="F2146" s="1094">
        <v>70</v>
      </c>
      <c r="G2146" s="1105">
        <v>43668</v>
      </c>
      <c r="H2146" s="1117">
        <v>43663</v>
      </c>
      <c r="I2146" s="1101">
        <v>70</v>
      </c>
    </row>
    <row r="2147" spans="1:9" x14ac:dyDescent="0.3">
      <c r="A2147" s="1113">
        <v>490295</v>
      </c>
      <c r="B2147" s="1094">
        <v>493509</v>
      </c>
      <c r="C2147" s="1094" t="s">
        <v>475</v>
      </c>
      <c r="D2147" s="1094" t="s">
        <v>48</v>
      </c>
      <c r="E2147" s="1104" t="s">
        <v>956</v>
      </c>
      <c r="F2147" s="1094">
        <v>249</v>
      </c>
      <c r="G2147" s="1105">
        <v>43668</v>
      </c>
      <c r="H2147" s="1117">
        <v>43663</v>
      </c>
      <c r="I2147" s="1101">
        <v>249</v>
      </c>
    </row>
    <row r="2148" spans="1:9" x14ac:dyDescent="0.3">
      <c r="A2148" s="1176">
        <v>496975</v>
      </c>
      <c r="B2148" s="1176">
        <v>493525</v>
      </c>
      <c r="C2148" s="1177" t="s">
        <v>475</v>
      </c>
      <c r="D2148" s="1176" t="s">
        <v>48</v>
      </c>
      <c r="E2148" s="1178">
        <v>1520541</v>
      </c>
      <c r="F2148" s="1176">
        <v>388</v>
      </c>
      <c r="G2148" s="1179">
        <v>43668</v>
      </c>
      <c r="H2148" s="1165">
        <v>43663</v>
      </c>
      <c r="I2148" s="1107">
        <v>388</v>
      </c>
    </row>
    <row r="2149" spans="1:9" x14ac:dyDescent="0.3">
      <c r="A2149" s="591">
        <v>496975</v>
      </c>
      <c r="B2149" s="591">
        <v>493525</v>
      </c>
      <c r="C2149" s="592" t="s">
        <v>475</v>
      </c>
      <c r="D2149" s="591" t="s">
        <v>48</v>
      </c>
      <c r="E2149" s="1180">
        <v>1520645</v>
      </c>
      <c r="F2149" s="591">
        <v>48</v>
      </c>
      <c r="G2149" s="1165">
        <v>43669</v>
      </c>
      <c r="H2149" s="1165">
        <v>43663</v>
      </c>
      <c r="I2149" s="1107">
        <v>48</v>
      </c>
    </row>
    <row r="2150" spans="1:9" x14ac:dyDescent="0.3">
      <c r="A2150" s="1133">
        <v>432735</v>
      </c>
      <c r="B2150" s="1134">
        <v>425425</v>
      </c>
      <c r="C2150" s="1134" t="s">
        <v>475</v>
      </c>
      <c r="D2150" s="1134" t="s">
        <v>481</v>
      </c>
      <c r="E2150" s="1167" t="s">
        <v>493</v>
      </c>
      <c r="F2150" s="1134">
        <v>274</v>
      </c>
      <c r="G2150" s="1142">
        <v>43671</v>
      </c>
      <c r="H2150" s="1181">
        <v>43665</v>
      </c>
      <c r="I2150" s="1101">
        <v>269</v>
      </c>
    </row>
    <row r="2151" spans="1:9" x14ac:dyDescent="0.3">
      <c r="A2151" s="1113">
        <v>432735</v>
      </c>
      <c r="B2151" s="1094">
        <v>425425</v>
      </c>
      <c r="C2151" s="1094" t="s">
        <v>475</v>
      </c>
      <c r="D2151" s="1094" t="s">
        <v>483</v>
      </c>
      <c r="E2151" s="1156" t="s">
        <v>495</v>
      </c>
      <c r="F2151" s="1094">
        <v>84</v>
      </c>
      <c r="G2151" s="1105">
        <v>43671</v>
      </c>
      <c r="H2151" s="1117">
        <v>43665</v>
      </c>
      <c r="I2151" s="1101">
        <v>84</v>
      </c>
    </row>
    <row r="2152" spans="1:9" x14ac:dyDescent="0.3">
      <c r="A2152" s="231">
        <v>432735</v>
      </c>
      <c r="B2152" s="232">
        <v>431090</v>
      </c>
      <c r="C2152" s="232" t="s">
        <v>503</v>
      </c>
      <c r="D2152" s="232" t="s">
        <v>13</v>
      </c>
      <c r="E2152" s="1161" t="s">
        <v>509</v>
      </c>
      <c r="F2152" s="232">
        <v>192</v>
      </c>
      <c r="G2152" s="234">
        <v>43671</v>
      </c>
      <c r="H2152" s="1162">
        <v>43665</v>
      </c>
      <c r="I2152" s="1101">
        <v>196</v>
      </c>
    </row>
    <row r="2153" spans="1:9" x14ac:dyDescent="0.3">
      <c r="A2153" s="231">
        <v>432735</v>
      </c>
      <c r="B2153" s="232">
        <v>431090</v>
      </c>
      <c r="C2153" s="232" t="s">
        <v>503</v>
      </c>
      <c r="D2153" s="232" t="s">
        <v>483</v>
      </c>
      <c r="E2153" s="1182" t="s">
        <v>515</v>
      </c>
      <c r="F2153" s="1137">
        <v>50</v>
      </c>
      <c r="G2153" s="1138">
        <v>43671</v>
      </c>
      <c r="H2153" s="1117">
        <v>43665</v>
      </c>
      <c r="I2153" s="1101">
        <v>50</v>
      </c>
    </row>
    <row r="2154" spans="1:9" x14ac:dyDescent="0.3">
      <c r="A2154" s="231">
        <v>432735</v>
      </c>
      <c r="B2154" s="232">
        <v>431090</v>
      </c>
      <c r="C2154" s="232" t="s">
        <v>503</v>
      </c>
      <c r="D2154" s="232" t="s">
        <v>481</v>
      </c>
      <c r="E2154" s="1182" t="s">
        <v>516</v>
      </c>
      <c r="F2154" s="232">
        <v>50</v>
      </c>
      <c r="G2154" s="234">
        <v>43671</v>
      </c>
      <c r="H2154" s="1117">
        <v>43665</v>
      </c>
      <c r="I2154" s="1101">
        <v>52</v>
      </c>
    </row>
    <row r="2155" spans="1:9" x14ac:dyDescent="0.3">
      <c r="A2155" s="1113">
        <v>490281</v>
      </c>
      <c r="B2155" s="1094">
        <v>493515</v>
      </c>
      <c r="C2155" s="1094" t="s">
        <v>475</v>
      </c>
      <c r="D2155" s="1094" t="s">
        <v>483</v>
      </c>
      <c r="E2155" s="1156" t="s">
        <v>593</v>
      </c>
      <c r="F2155" s="1094">
        <v>96</v>
      </c>
      <c r="G2155" s="1105">
        <v>43671</v>
      </c>
      <c r="H2155" s="1117">
        <v>43665</v>
      </c>
      <c r="I2155" s="1101">
        <v>98</v>
      </c>
    </row>
    <row r="2156" spans="1:9" x14ac:dyDescent="0.3">
      <c r="A2156" s="1113">
        <v>490281</v>
      </c>
      <c r="B2156" s="1094">
        <v>493515</v>
      </c>
      <c r="C2156" s="1094" t="s">
        <v>475</v>
      </c>
      <c r="D2156" s="1094" t="s">
        <v>481</v>
      </c>
      <c r="E2156" s="1156" t="s">
        <v>595</v>
      </c>
      <c r="F2156" s="157">
        <v>199</v>
      </c>
      <c r="G2156" s="1105">
        <v>43671</v>
      </c>
      <c r="H2156" s="1117">
        <v>43665</v>
      </c>
      <c r="I2156" s="1101">
        <v>204</v>
      </c>
    </row>
    <row r="2157" spans="1:9" x14ac:dyDescent="0.3">
      <c r="A2157" s="1113">
        <v>490281</v>
      </c>
      <c r="B2157" s="1094">
        <v>493515</v>
      </c>
      <c r="C2157" s="1094" t="s">
        <v>475</v>
      </c>
      <c r="D2157" s="1094" t="s">
        <v>13</v>
      </c>
      <c r="E2157" s="1156" t="s">
        <v>596</v>
      </c>
      <c r="F2157" s="1094">
        <v>971</v>
      </c>
      <c r="G2157" s="1105">
        <v>43664</v>
      </c>
      <c r="H2157" s="1117">
        <v>43665</v>
      </c>
      <c r="I2157" s="1101">
        <v>999</v>
      </c>
    </row>
    <row r="2158" spans="1:9" x14ac:dyDescent="0.3">
      <c r="A2158" s="1133">
        <v>490281</v>
      </c>
      <c r="B2158" s="1134">
        <v>493515</v>
      </c>
      <c r="C2158" s="1134" t="s">
        <v>475</v>
      </c>
      <c r="D2158" s="1134" t="s">
        <v>483</v>
      </c>
      <c r="E2158" s="1167" t="s">
        <v>604</v>
      </c>
      <c r="F2158" s="1134">
        <v>132</v>
      </c>
      <c r="G2158" s="1142">
        <v>43671</v>
      </c>
      <c r="H2158" s="1117">
        <v>43665</v>
      </c>
      <c r="I2158" s="1101">
        <v>135</v>
      </c>
    </row>
    <row r="2159" spans="1:9" x14ac:dyDescent="0.3">
      <c r="A2159" s="1133">
        <v>490281</v>
      </c>
      <c r="B2159" s="1134">
        <v>494164</v>
      </c>
      <c r="C2159" s="1134" t="s">
        <v>503</v>
      </c>
      <c r="D2159" s="1134" t="s">
        <v>483</v>
      </c>
      <c r="E2159" s="1156" t="s">
        <v>618</v>
      </c>
      <c r="F2159" s="157">
        <v>113</v>
      </c>
      <c r="G2159" s="1142">
        <v>43671</v>
      </c>
      <c r="H2159" s="1164">
        <v>43665</v>
      </c>
      <c r="I2159" s="1101">
        <v>115</v>
      </c>
    </row>
    <row r="2160" spans="1:9" x14ac:dyDescent="0.3">
      <c r="A2160" s="1133">
        <v>490293</v>
      </c>
      <c r="B2160" s="1134">
        <v>493483</v>
      </c>
      <c r="C2160" s="1134" t="s">
        <v>475</v>
      </c>
      <c r="D2160" s="1134" t="s">
        <v>481</v>
      </c>
      <c r="E2160" s="1167" t="s">
        <v>677</v>
      </c>
      <c r="F2160" s="1174">
        <v>755</v>
      </c>
      <c r="G2160" s="1142">
        <v>43671</v>
      </c>
      <c r="H2160" s="1168">
        <v>43665</v>
      </c>
      <c r="I2160" s="1101">
        <v>763</v>
      </c>
    </row>
    <row r="2161" spans="1:9" x14ac:dyDescent="0.3">
      <c r="A2161" s="1113">
        <v>490293</v>
      </c>
      <c r="B2161" s="1094">
        <v>493483</v>
      </c>
      <c r="C2161" s="1094" t="s">
        <v>475</v>
      </c>
      <c r="D2161" s="1094" t="s">
        <v>483</v>
      </c>
      <c r="E2161" s="1156" t="s">
        <v>683</v>
      </c>
      <c r="F2161" s="1163">
        <v>660</v>
      </c>
      <c r="G2161" s="1105">
        <v>43671</v>
      </c>
      <c r="H2161" s="1117">
        <v>43665</v>
      </c>
      <c r="I2161" s="1101">
        <v>659</v>
      </c>
    </row>
    <row r="2162" spans="1:9" x14ac:dyDescent="0.3">
      <c r="A2162" s="231">
        <v>490293</v>
      </c>
      <c r="B2162" s="232">
        <v>494182</v>
      </c>
      <c r="C2162" s="232" t="s">
        <v>503</v>
      </c>
      <c r="D2162" s="232" t="s">
        <v>481</v>
      </c>
      <c r="E2162" s="1182" t="s">
        <v>728</v>
      </c>
      <c r="F2162" s="1183">
        <v>60</v>
      </c>
      <c r="G2162" s="234">
        <v>43671</v>
      </c>
      <c r="H2162" s="1170">
        <v>43665</v>
      </c>
      <c r="I2162" s="1101">
        <v>60</v>
      </c>
    </row>
    <row r="2163" spans="1:9" x14ac:dyDescent="0.3">
      <c r="A2163" s="1113">
        <v>490293</v>
      </c>
      <c r="B2163" s="1094">
        <v>494182</v>
      </c>
      <c r="C2163" s="1094" t="s">
        <v>503</v>
      </c>
      <c r="D2163" s="1094" t="s">
        <v>481</v>
      </c>
      <c r="E2163" s="1156" t="s">
        <v>730</v>
      </c>
      <c r="F2163" s="1163">
        <v>107</v>
      </c>
      <c r="G2163" s="1105">
        <v>43671</v>
      </c>
      <c r="H2163" s="1117">
        <v>43665</v>
      </c>
      <c r="I2163" s="1101">
        <v>107</v>
      </c>
    </row>
    <row r="2164" spans="1:9" x14ac:dyDescent="0.3">
      <c r="A2164" s="1113">
        <v>490293</v>
      </c>
      <c r="B2164" s="1094">
        <v>494182</v>
      </c>
      <c r="C2164" s="1094" t="s">
        <v>503</v>
      </c>
      <c r="D2164" s="1094" t="s">
        <v>483</v>
      </c>
      <c r="E2164" s="1156" t="s">
        <v>731</v>
      </c>
      <c r="F2164" s="1163">
        <v>150</v>
      </c>
      <c r="G2164" s="1105">
        <v>43671</v>
      </c>
      <c r="H2164" s="1117">
        <v>43665</v>
      </c>
      <c r="I2164" s="1101">
        <v>150</v>
      </c>
    </row>
    <row r="2165" spans="1:9" x14ac:dyDescent="0.3">
      <c r="A2165" s="1113">
        <v>419754</v>
      </c>
      <c r="B2165" s="1094">
        <v>493478</v>
      </c>
      <c r="C2165" s="1094" t="s">
        <v>475</v>
      </c>
      <c r="D2165" s="1094" t="s">
        <v>483</v>
      </c>
      <c r="E2165" s="1104" t="s">
        <v>809</v>
      </c>
      <c r="F2165" s="1094">
        <v>54</v>
      </c>
      <c r="G2165" s="1116">
        <v>43671</v>
      </c>
      <c r="H2165" s="1117">
        <v>43665</v>
      </c>
      <c r="I2165" s="1101">
        <v>54</v>
      </c>
    </row>
    <row r="2166" spans="1:9" x14ac:dyDescent="0.3">
      <c r="A2166" s="1113">
        <v>419754</v>
      </c>
      <c r="B2166" s="1094">
        <v>493478</v>
      </c>
      <c r="C2166" s="1094" t="s">
        <v>475</v>
      </c>
      <c r="D2166" s="1094" t="s">
        <v>13</v>
      </c>
      <c r="E2166" s="1156" t="s">
        <v>819</v>
      </c>
      <c r="F2166" s="1094">
        <v>58</v>
      </c>
      <c r="G2166" s="1105">
        <v>43671</v>
      </c>
      <c r="H2166" s="1117">
        <v>43665</v>
      </c>
      <c r="I2166" s="1101">
        <v>58</v>
      </c>
    </row>
    <row r="2167" spans="1:9" x14ac:dyDescent="0.3">
      <c r="A2167" s="1113">
        <v>419754</v>
      </c>
      <c r="B2167" s="1094">
        <v>493478</v>
      </c>
      <c r="C2167" s="1094" t="s">
        <v>475</v>
      </c>
      <c r="D2167" s="1094" t="s">
        <v>483</v>
      </c>
      <c r="E2167" s="1156" t="s">
        <v>820</v>
      </c>
      <c r="F2167" s="157">
        <v>91</v>
      </c>
      <c r="G2167" s="1105">
        <v>43671</v>
      </c>
      <c r="H2167" s="1117">
        <v>43665</v>
      </c>
      <c r="I2167" s="1101">
        <v>91</v>
      </c>
    </row>
    <row r="2168" spans="1:9" x14ac:dyDescent="0.3">
      <c r="A2168" s="1113">
        <v>419754</v>
      </c>
      <c r="B2168" s="1094">
        <v>494168</v>
      </c>
      <c r="C2168" s="1094" t="s">
        <v>503</v>
      </c>
      <c r="D2168" s="1094" t="s">
        <v>481</v>
      </c>
      <c r="E2168" s="1154" t="s">
        <v>823</v>
      </c>
      <c r="F2168" s="1094">
        <v>83</v>
      </c>
      <c r="G2168" s="1105">
        <v>43671</v>
      </c>
      <c r="H2168" s="1117">
        <v>43665</v>
      </c>
      <c r="I2168" s="1101">
        <v>83</v>
      </c>
    </row>
    <row r="2169" spans="1:9" x14ac:dyDescent="0.3">
      <c r="A2169" s="1133">
        <v>419754</v>
      </c>
      <c r="B2169" s="1134">
        <v>494168</v>
      </c>
      <c r="C2169" s="1134" t="s">
        <v>503</v>
      </c>
      <c r="D2169" s="1134" t="s">
        <v>13</v>
      </c>
      <c r="E2169" s="1173" t="s">
        <v>831</v>
      </c>
      <c r="F2169" s="1134">
        <v>50</v>
      </c>
      <c r="G2169" s="1142">
        <v>43671</v>
      </c>
      <c r="H2169" s="1117">
        <v>43665</v>
      </c>
      <c r="I2169" s="1101">
        <v>50</v>
      </c>
    </row>
    <row r="2170" spans="1:9" x14ac:dyDescent="0.3">
      <c r="A2170" s="1133">
        <v>419754</v>
      </c>
      <c r="B2170" s="1134">
        <v>510478</v>
      </c>
      <c r="C2170" s="1134" t="s">
        <v>475</v>
      </c>
      <c r="D2170" s="1134" t="s">
        <v>481</v>
      </c>
      <c r="E2170" s="1173" t="s">
        <v>871</v>
      </c>
      <c r="F2170" s="157">
        <v>468</v>
      </c>
      <c r="G2170" s="1142">
        <v>43671</v>
      </c>
      <c r="H2170" s="1168">
        <v>43665</v>
      </c>
      <c r="I2170" s="1101">
        <v>448</v>
      </c>
    </row>
    <row r="2171" spans="1:9" x14ac:dyDescent="0.3">
      <c r="A2171" s="1113">
        <v>419754</v>
      </c>
      <c r="B2171" s="1094">
        <v>510478</v>
      </c>
      <c r="C2171" s="1094" t="s">
        <v>475</v>
      </c>
      <c r="D2171" s="1094" t="s">
        <v>483</v>
      </c>
      <c r="E2171" s="1154" t="s">
        <v>879</v>
      </c>
      <c r="F2171" s="1094">
        <v>219</v>
      </c>
      <c r="G2171" s="1105">
        <v>43671</v>
      </c>
      <c r="H2171" s="1117">
        <v>43665</v>
      </c>
      <c r="I2171" s="1101">
        <v>215</v>
      </c>
    </row>
    <row r="2172" spans="1:9" x14ac:dyDescent="0.3">
      <c r="A2172" s="1113">
        <v>419754</v>
      </c>
      <c r="B2172" s="1094">
        <v>510485</v>
      </c>
      <c r="C2172" s="1094" t="s">
        <v>503</v>
      </c>
      <c r="D2172" s="1094" t="s">
        <v>483</v>
      </c>
      <c r="E2172" s="1154" t="s">
        <v>918</v>
      </c>
      <c r="F2172" s="1119">
        <v>100</v>
      </c>
      <c r="G2172" s="1121">
        <v>43671</v>
      </c>
      <c r="H2172" s="1117">
        <v>43665</v>
      </c>
      <c r="I2172" s="1101">
        <v>100</v>
      </c>
    </row>
    <row r="2173" spans="1:9" x14ac:dyDescent="0.3">
      <c r="A2173" s="1113">
        <v>419754</v>
      </c>
      <c r="B2173" s="1094">
        <v>510485</v>
      </c>
      <c r="C2173" s="1094" t="s">
        <v>503</v>
      </c>
      <c r="D2173" s="1094" t="s">
        <v>481</v>
      </c>
      <c r="E2173" s="1154" t="s">
        <v>920</v>
      </c>
      <c r="F2173" s="1119">
        <v>223</v>
      </c>
      <c r="G2173" s="1121">
        <v>43671</v>
      </c>
      <c r="H2173" s="1117">
        <v>43665</v>
      </c>
      <c r="I2173" s="1101">
        <v>219</v>
      </c>
    </row>
    <row r="2174" spans="1:9" x14ac:dyDescent="0.3">
      <c r="A2174" s="1113">
        <v>490295</v>
      </c>
      <c r="B2174" s="1094">
        <v>493509</v>
      </c>
      <c r="C2174" s="1094" t="s">
        <v>475</v>
      </c>
      <c r="D2174" s="1094" t="s">
        <v>481</v>
      </c>
      <c r="E2174" s="1104" t="s">
        <v>942</v>
      </c>
      <c r="F2174" s="1119">
        <v>116</v>
      </c>
      <c r="G2174" s="1121">
        <v>43671</v>
      </c>
      <c r="H2174" s="1117">
        <v>43665</v>
      </c>
      <c r="I2174" s="1101">
        <v>111</v>
      </c>
    </row>
    <row r="2175" spans="1:9" x14ac:dyDescent="0.3">
      <c r="A2175" s="1113">
        <v>490295</v>
      </c>
      <c r="B2175" s="1094">
        <v>493509</v>
      </c>
      <c r="C2175" s="1094" t="s">
        <v>475</v>
      </c>
      <c r="D2175" s="1094" t="s">
        <v>481</v>
      </c>
      <c r="E2175" s="1154" t="s">
        <v>962</v>
      </c>
      <c r="F2175" s="1119">
        <v>248</v>
      </c>
      <c r="G2175" s="1121">
        <v>43671</v>
      </c>
      <c r="H2175" s="1102">
        <v>43665</v>
      </c>
      <c r="I2175" s="1101">
        <v>254</v>
      </c>
    </row>
    <row r="2176" spans="1:9" x14ac:dyDescent="0.3">
      <c r="A2176" s="1113">
        <v>490295</v>
      </c>
      <c r="B2176" s="1094">
        <v>493509</v>
      </c>
      <c r="C2176" s="1094" t="s">
        <v>475</v>
      </c>
      <c r="D2176" s="1094" t="s">
        <v>483</v>
      </c>
      <c r="E2176" s="1154" t="s">
        <v>973</v>
      </c>
      <c r="F2176" s="1119">
        <v>200</v>
      </c>
      <c r="G2176" s="1121">
        <v>43671</v>
      </c>
      <c r="H2176" s="1117">
        <v>43665</v>
      </c>
      <c r="I2176" s="1101">
        <v>200</v>
      </c>
    </row>
    <row r="2177" spans="1:9" x14ac:dyDescent="0.3">
      <c r="A2177" s="1113">
        <v>490295</v>
      </c>
      <c r="B2177" s="1094">
        <v>494208</v>
      </c>
      <c r="C2177" s="1094" t="s">
        <v>503</v>
      </c>
      <c r="D2177" s="1094" t="s">
        <v>483</v>
      </c>
      <c r="E2177" s="1154" t="s">
        <v>992</v>
      </c>
      <c r="F2177" s="157">
        <v>142</v>
      </c>
      <c r="G2177" s="1105">
        <v>43671</v>
      </c>
      <c r="H2177" s="1117">
        <v>43665</v>
      </c>
      <c r="I2177" s="1101">
        <v>144</v>
      </c>
    </row>
    <row r="2178" spans="1:9" x14ac:dyDescent="0.3">
      <c r="A2178" s="1113">
        <v>490295</v>
      </c>
      <c r="B2178" s="1094">
        <v>494208</v>
      </c>
      <c r="C2178" s="1094" t="s">
        <v>503</v>
      </c>
      <c r="D2178" s="1094" t="s">
        <v>481</v>
      </c>
      <c r="E2178" s="1154" t="s">
        <v>1001</v>
      </c>
      <c r="F2178" s="1119">
        <v>144</v>
      </c>
      <c r="G2178" s="1105">
        <v>43671</v>
      </c>
      <c r="H2178" s="1117">
        <v>43665</v>
      </c>
      <c r="I2178" s="1101">
        <v>146</v>
      </c>
    </row>
    <row r="2179" spans="1:9" x14ac:dyDescent="0.3">
      <c r="A2179" s="1113">
        <v>490295</v>
      </c>
      <c r="B2179" s="1094">
        <v>494208</v>
      </c>
      <c r="C2179" s="1094" t="s">
        <v>503</v>
      </c>
      <c r="D2179" s="1094" t="s">
        <v>483</v>
      </c>
      <c r="E2179" s="1154" t="s">
        <v>1003</v>
      </c>
      <c r="F2179" s="1094">
        <v>83</v>
      </c>
      <c r="G2179" s="1105">
        <v>43671</v>
      </c>
      <c r="H2179" s="1117">
        <v>43665</v>
      </c>
      <c r="I2179" s="1101">
        <v>83</v>
      </c>
    </row>
    <row r="2180" spans="1:9" x14ac:dyDescent="0.3">
      <c r="A2180" s="1113">
        <v>490295</v>
      </c>
      <c r="B2180" s="1094">
        <v>494208</v>
      </c>
      <c r="C2180" s="1094" t="s">
        <v>503</v>
      </c>
      <c r="D2180" s="1094" t="s">
        <v>481</v>
      </c>
      <c r="E2180" s="1154" t="s">
        <v>1012</v>
      </c>
      <c r="F2180" s="1094">
        <v>171</v>
      </c>
      <c r="G2180" s="1105">
        <v>43671</v>
      </c>
      <c r="H2180" s="1102">
        <v>43665</v>
      </c>
      <c r="I2180" s="1101">
        <v>171</v>
      </c>
    </row>
    <row r="2181" spans="1:9" x14ac:dyDescent="0.3">
      <c r="A2181" s="562">
        <v>496975</v>
      </c>
      <c r="B2181" s="563">
        <v>493541</v>
      </c>
      <c r="C2181" s="563" t="s">
        <v>475</v>
      </c>
      <c r="D2181" s="1094" t="s">
        <v>483</v>
      </c>
      <c r="E2181" s="1097" t="s">
        <v>1034</v>
      </c>
      <c r="F2181" s="563">
        <v>162</v>
      </c>
      <c r="G2181" s="565">
        <v>43671</v>
      </c>
      <c r="H2181" s="1093">
        <v>43665</v>
      </c>
      <c r="I2181" s="561">
        <v>160</v>
      </c>
    </row>
    <row r="2182" spans="1:9" x14ac:dyDescent="0.3">
      <c r="A2182" s="562">
        <v>496975</v>
      </c>
      <c r="B2182" s="563">
        <v>493541</v>
      </c>
      <c r="C2182" s="563" t="s">
        <v>475</v>
      </c>
      <c r="D2182" s="1094" t="s">
        <v>481</v>
      </c>
      <c r="E2182" s="1097" t="s">
        <v>1035</v>
      </c>
      <c r="F2182" s="563">
        <v>69</v>
      </c>
      <c r="G2182" s="565">
        <v>43671</v>
      </c>
      <c r="H2182" s="1093">
        <v>43665</v>
      </c>
      <c r="I2182" s="561">
        <v>69</v>
      </c>
    </row>
    <row r="2183" spans="1:9" x14ac:dyDescent="0.3">
      <c r="A2183" s="562">
        <v>496975</v>
      </c>
      <c r="B2183" s="563">
        <v>493541</v>
      </c>
      <c r="C2183" s="563" t="s">
        <v>475</v>
      </c>
      <c r="D2183" s="1094" t="s">
        <v>13</v>
      </c>
      <c r="E2183" s="1097" t="s">
        <v>1037</v>
      </c>
      <c r="F2183" s="563">
        <v>957</v>
      </c>
      <c r="G2183" s="565">
        <v>43664</v>
      </c>
      <c r="H2183" s="1093">
        <v>43665</v>
      </c>
      <c r="I2183" s="561">
        <v>937</v>
      </c>
    </row>
    <row r="2184" spans="1:9" x14ac:dyDescent="0.3">
      <c r="A2184" s="562">
        <v>496975</v>
      </c>
      <c r="B2184" s="563">
        <v>493541</v>
      </c>
      <c r="C2184" s="563" t="s">
        <v>475</v>
      </c>
      <c r="D2184" s="1094" t="s">
        <v>13</v>
      </c>
      <c r="E2184" s="1097" t="s">
        <v>1041</v>
      </c>
      <c r="F2184" s="563">
        <v>101</v>
      </c>
      <c r="G2184" s="565">
        <v>43664</v>
      </c>
      <c r="H2184" s="1093">
        <v>43665</v>
      </c>
      <c r="I2184" s="561">
        <v>99</v>
      </c>
    </row>
    <row r="2185" spans="1:9" x14ac:dyDescent="0.3">
      <c r="A2185" s="591">
        <v>496975</v>
      </c>
      <c r="B2185" s="591">
        <v>493525</v>
      </c>
      <c r="C2185" s="592" t="s">
        <v>475</v>
      </c>
      <c r="D2185" s="1094" t="s">
        <v>483</v>
      </c>
      <c r="E2185" s="1180" t="s">
        <v>1045</v>
      </c>
      <c r="F2185" s="591">
        <v>217</v>
      </c>
      <c r="G2185" s="1165">
        <v>43671</v>
      </c>
      <c r="H2185" s="1108">
        <v>43665</v>
      </c>
      <c r="I2185" s="1107">
        <v>211</v>
      </c>
    </row>
    <row r="2186" spans="1:9" x14ac:dyDescent="0.3">
      <c r="A2186" s="591">
        <v>496975</v>
      </c>
      <c r="B2186" s="591">
        <v>493525</v>
      </c>
      <c r="C2186" s="592" t="s">
        <v>475</v>
      </c>
      <c r="D2186" s="591" t="s">
        <v>481</v>
      </c>
      <c r="E2186" s="1180" t="s">
        <v>1049</v>
      </c>
      <c r="F2186" s="591">
        <v>117</v>
      </c>
      <c r="G2186" s="1165">
        <v>43671</v>
      </c>
      <c r="H2186" s="1108">
        <v>43665</v>
      </c>
      <c r="I2186" s="1107">
        <v>114</v>
      </c>
    </row>
    <row r="2187" spans="1:9" x14ac:dyDescent="0.3">
      <c r="A2187" s="591">
        <v>496975</v>
      </c>
      <c r="B2187" s="591">
        <v>493525</v>
      </c>
      <c r="C2187" s="592" t="s">
        <v>475</v>
      </c>
      <c r="D2187" s="1094" t="s">
        <v>13</v>
      </c>
      <c r="E2187" s="1180" t="s">
        <v>1051</v>
      </c>
      <c r="F2187" s="591">
        <v>1252</v>
      </c>
      <c r="G2187" s="1165">
        <v>43664</v>
      </c>
      <c r="H2187" s="1165">
        <v>43665</v>
      </c>
      <c r="I2187" s="1107">
        <v>1205</v>
      </c>
    </row>
    <row r="2188" spans="1:9" x14ac:dyDescent="0.3">
      <c r="A2188" s="591">
        <v>496975</v>
      </c>
      <c r="B2188" s="591">
        <v>493525</v>
      </c>
      <c r="C2188" s="592" t="s">
        <v>475</v>
      </c>
      <c r="D2188" s="1094" t="s">
        <v>13</v>
      </c>
      <c r="E2188" s="1110" t="s">
        <v>1052</v>
      </c>
      <c r="F2188" s="591">
        <v>164</v>
      </c>
      <c r="G2188" s="1165">
        <v>43664</v>
      </c>
      <c r="H2188" s="1108">
        <v>43665</v>
      </c>
      <c r="I2188" s="1107">
        <v>159</v>
      </c>
    </row>
    <row r="2189" spans="1:9" x14ac:dyDescent="0.3">
      <c r="A2189" s="1113">
        <v>419754</v>
      </c>
      <c r="B2189" s="1094">
        <v>510478</v>
      </c>
      <c r="C2189" s="1094" t="s">
        <v>475</v>
      </c>
      <c r="D2189" s="1094" t="s">
        <v>13</v>
      </c>
      <c r="E2189" s="1156" t="s">
        <v>863</v>
      </c>
      <c r="F2189" s="1163">
        <v>739</v>
      </c>
      <c r="G2189" s="1105">
        <v>43669</v>
      </c>
      <c r="H2189" s="1102">
        <v>43668</v>
      </c>
      <c r="I2189" s="1101">
        <v>747</v>
      </c>
    </row>
    <row r="2190" spans="1:9" x14ac:dyDescent="0.3">
      <c r="A2190" s="1133">
        <v>419754</v>
      </c>
      <c r="B2190" s="1134">
        <v>510485</v>
      </c>
      <c r="C2190" s="1134" t="s">
        <v>503</v>
      </c>
      <c r="D2190" s="1119" t="s">
        <v>13</v>
      </c>
      <c r="E2190" s="1150" t="s">
        <v>908</v>
      </c>
      <c r="F2190" s="1151">
        <v>134</v>
      </c>
      <c r="G2190" s="1121">
        <v>43669</v>
      </c>
      <c r="H2190" s="1102">
        <v>43668</v>
      </c>
      <c r="I2190" s="1101">
        <v>134</v>
      </c>
    </row>
    <row r="2191" spans="1:9" x14ac:dyDescent="0.3">
      <c r="A2191" s="1113">
        <v>419754</v>
      </c>
      <c r="B2191" s="1094">
        <v>510485</v>
      </c>
      <c r="C2191" s="1094" t="s">
        <v>503</v>
      </c>
      <c r="D2191" s="1094" t="s">
        <v>13</v>
      </c>
      <c r="E2191" s="1156" t="s">
        <v>914</v>
      </c>
      <c r="F2191" s="1163">
        <v>116</v>
      </c>
      <c r="G2191" s="1105">
        <v>43669</v>
      </c>
      <c r="H2191" s="1117">
        <v>43668</v>
      </c>
      <c r="I2191" s="1101">
        <v>118</v>
      </c>
    </row>
    <row r="2192" spans="1:9" x14ac:dyDescent="0.3">
      <c r="A2192" s="1113">
        <v>490281</v>
      </c>
      <c r="B2192" s="1094">
        <v>494164</v>
      </c>
      <c r="C2192" s="1094" t="s">
        <v>503</v>
      </c>
      <c r="D2192" s="592" t="s">
        <v>48</v>
      </c>
      <c r="E2192" s="1104">
        <v>1535659</v>
      </c>
      <c r="F2192" s="1094">
        <v>35</v>
      </c>
      <c r="G2192" s="1105">
        <v>43626</v>
      </c>
      <c r="H2192" s="1184">
        <v>43669</v>
      </c>
      <c r="I2192" s="1101">
        <v>35</v>
      </c>
    </row>
    <row r="2193" spans="1:9" x14ac:dyDescent="0.3">
      <c r="A2193" s="1133">
        <v>419754</v>
      </c>
      <c r="B2193" s="1134">
        <v>510478</v>
      </c>
      <c r="C2193" s="1134" t="s">
        <v>475</v>
      </c>
      <c r="D2193" s="1134" t="s">
        <v>483</v>
      </c>
      <c r="E2193" s="1149" t="s">
        <v>847</v>
      </c>
      <c r="F2193" s="1134">
        <v>163</v>
      </c>
      <c r="G2193" s="1175">
        <v>43670</v>
      </c>
      <c r="H2193" s="1181">
        <v>43669</v>
      </c>
      <c r="I2193" s="1101">
        <v>163</v>
      </c>
    </row>
    <row r="2194" spans="1:9" x14ac:dyDescent="0.3">
      <c r="A2194" s="1113">
        <v>419754</v>
      </c>
      <c r="B2194" s="1094">
        <v>510478</v>
      </c>
      <c r="C2194" s="1094" t="s">
        <v>475</v>
      </c>
      <c r="D2194" s="1094" t="s">
        <v>481</v>
      </c>
      <c r="E2194" s="1104" t="s">
        <v>858</v>
      </c>
      <c r="F2194" s="1094">
        <v>460</v>
      </c>
      <c r="G2194" s="1116">
        <v>43670</v>
      </c>
      <c r="H2194" s="1117">
        <v>43669</v>
      </c>
      <c r="I2194" s="1101">
        <v>468</v>
      </c>
    </row>
    <row r="2195" spans="1:9" x14ac:dyDescent="0.3">
      <c r="A2195" s="231">
        <v>419754</v>
      </c>
      <c r="B2195" s="232">
        <v>510478</v>
      </c>
      <c r="C2195" s="232" t="s">
        <v>475</v>
      </c>
      <c r="D2195" s="232" t="s">
        <v>481</v>
      </c>
      <c r="E2195" s="1161" t="s">
        <v>860</v>
      </c>
      <c r="F2195" s="232">
        <v>294</v>
      </c>
      <c r="G2195" s="1185">
        <v>43670</v>
      </c>
      <c r="H2195" s="1162">
        <v>43669</v>
      </c>
      <c r="I2195" s="1101">
        <v>297</v>
      </c>
    </row>
    <row r="2196" spans="1:9" x14ac:dyDescent="0.3">
      <c r="A2196" s="1113">
        <v>419754</v>
      </c>
      <c r="B2196" s="1094">
        <v>510478</v>
      </c>
      <c r="C2196" s="1094" t="s">
        <v>475</v>
      </c>
      <c r="D2196" s="1094" t="s">
        <v>13</v>
      </c>
      <c r="E2196" s="1156" t="s">
        <v>862</v>
      </c>
      <c r="F2196" s="1163">
        <v>972</v>
      </c>
      <c r="G2196" s="1105">
        <v>43670</v>
      </c>
      <c r="H2196" s="1117">
        <v>43669</v>
      </c>
      <c r="I2196" s="1101">
        <v>983</v>
      </c>
    </row>
    <row r="2197" spans="1:9" x14ac:dyDescent="0.3">
      <c r="A2197" s="231">
        <v>419754</v>
      </c>
      <c r="B2197" s="232">
        <v>510485</v>
      </c>
      <c r="C2197" s="232" t="s">
        <v>503</v>
      </c>
      <c r="D2197" s="1137" t="s">
        <v>483</v>
      </c>
      <c r="E2197" s="1159" t="s">
        <v>898</v>
      </c>
      <c r="F2197" s="1137">
        <v>89</v>
      </c>
      <c r="G2197" s="1157">
        <v>43670</v>
      </c>
      <c r="H2197" s="1102">
        <v>43669</v>
      </c>
      <c r="I2197" s="1101">
        <v>89</v>
      </c>
    </row>
    <row r="2198" spans="1:9" x14ac:dyDescent="0.3">
      <c r="A2198" s="1113">
        <v>419754</v>
      </c>
      <c r="B2198" s="1094">
        <v>510485</v>
      </c>
      <c r="C2198" s="1094" t="s">
        <v>503</v>
      </c>
      <c r="D2198" s="1094" t="s">
        <v>481</v>
      </c>
      <c r="E2198" s="1120" t="s">
        <v>900</v>
      </c>
      <c r="F2198" s="1119">
        <v>76</v>
      </c>
      <c r="G2198" s="1148">
        <v>43670</v>
      </c>
      <c r="H2198" s="1117">
        <v>43669</v>
      </c>
      <c r="I2198" s="1101">
        <v>74</v>
      </c>
    </row>
    <row r="2199" spans="1:9" x14ac:dyDescent="0.3">
      <c r="A2199" s="1113">
        <v>419754</v>
      </c>
      <c r="B2199" s="1094">
        <v>510485</v>
      </c>
      <c r="C2199" s="1094" t="s">
        <v>503</v>
      </c>
      <c r="D2199" s="157" t="s">
        <v>481</v>
      </c>
      <c r="E2199" s="163" t="s">
        <v>902</v>
      </c>
      <c r="F2199" s="157">
        <v>74</v>
      </c>
      <c r="G2199" s="196">
        <v>43670</v>
      </c>
      <c r="H2199" s="1102">
        <v>43669</v>
      </c>
      <c r="I2199" s="1101">
        <v>74</v>
      </c>
    </row>
    <row r="2200" spans="1:9" x14ac:dyDescent="0.3">
      <c r="A2200" s="1113">
        <v>419754</v>
      </c>
      <c r="B2200" s="1094">
        <v>510485</v>
      </c>
      <c r="C2200" s="1094" t="s">
        <v>503</v>
      </c>
      <c r="D2200" s="157" t="s">
        <v>13</v>
      </c>
      <c r="E2200" s="163" t="s">
        <v>904</v>
      </c>
      <c r="F2200" s="157">
        <v>88</v>
      </c>
      <c r="G2200" s="196">
        <v>43670</v>
      </c>
      <c r="H2200" s="1102">
        <v>43669</v>
      </c>
      <c r="I2200" s="1101">
        <v>88</v>
      </c>
    </row>
    <row r="2201" spans="1:9" x14ac:dyDescent="0.3">
      <c r="A2201" s="1113">
        <v>419754</v>
      </c>
      <c r="B2201" s="1094">
        <v>510485</v>
      </c>
      <c r="C2201" s="1094" t="s">
        <v>503</v>
      </c>
      <c r="D2201" s="157" t="s">
        <v>13</v>
      </c>
      <c r="E2201" s="158" t="s">
        <v>907</v>
      </c>
      <c r="F2201" s="195">
        <v>145</v>
      </c>
      <c r="G2201" s="159">
        <v>43670</v>
      </c>
      <c r="H2201" s="1102">
        <v>43669</v>
      </c>
      <c r="I2201" s="1101">
        <v>145</v>
      </c>
    </row>
    <row r="2202" spans="1:9" x14ac:dyDescent="0.3">
      <c r="A2202" s="1113">
        <v>419754</v>
      </c>
      <c r="B2202" s="1094">
        <v>510485</v>
      </c>
      <c r="C2202" s="1094" t="s">
        <v>503</v>
      </c>
      <c r="D2202" s="157" t="s">
        <v>13</v>
      </c>
      <c r="E2202" s="158" t="s">
        <v>913</v>
      </c>
      <c r="F2202" s="195">
        <v>130</v>
      </c>
      <c r="G2202" s="159">
        <v>43670</v>
      </c>
      <c r="H2202" s="1102">
        <v>43669</v>
      </c>
      <c r="I2202" s="1101">
        <v>131</v>
      </c>
    </row>
    <row r="2203" spans="1:9" x14ac:dyDescent="0.3">
      <c r="A2203" s="1113">
        <v>490295</v>
      </c>
      <c r="B2203" s="1094">
        <v>493509</v>
      </c>
      <c r="C2203" s="1094" t="s">
        <v>475</v>
      </c>
      <c r="D2203" s="1094" t="s">
        <v>48</v>
      </c>
      <c r="E2203" s="1104" t="s">
        <v>957</v>
      </c>
      <c r="F2203" s="1094">
        <v>10</v>
      </c>
      <c r="G2203" s="1105">
        <v>43668</v>
      </c>
      <c r="H2203" s="1117">
        <v>43669</v>
      </c>
      <c r="I2203" s="1101">
        <v>10</v>
      </c>
    </row>
    <row r="2204" spans="1:9" x14ac:dyDescent="0.3">
      <c r="A2204" s="1113">
        <v>432735</v>
      </c>
      <c r="B2204" s="1094">
        <v>425425</v>
      </c>
      <c r="C2204" s="1094" t="s">
        <v>475</v>
      </c>
      <c r="D2204" s="1094" t="s">
        <v>13</v>
      </c>
      <c r="E2204" s="1156" t="s">
        <v>501</v>
      </c>
      <c r="F2204" s="1094">
        <v>1153</v>
      </c>
      <c r="G2204" s="1105">
        <v>43674</v>
      </c>
      <c r="H2204" s="1117">
        <v>43670</v>
      </c>
      <c r="I2204" s="1101">
        <v>1153</v>
      </c>
    </row>
    <row r="2205" spans="1:9" x14ac:dyDescent="0.3">
      <c r="A2205" s="1113">
        <v>432735</v>
      </c>
      <c r="B2205" s="1094">
        <v>425425</v>
      </c>
      <c r="C2205" s="1094" t="s">
        <v>475</v>
      </c>
      <c r="D2205" s="1094" t="s">
        <v>13</v>
      </c>
      <c r="E2205" s="1156" t="s">
        <v>502</v>
      </c>
      <c r="F2205" s="1094">
        <v>768</v>
      </c>
      <c r="G2205" s="1105">
        <v>43674</v>
      </c>
      <c r="H2205" s="1117">
        <v>43670</v>
      </c>
      <c r="I2205" s="1101">
        <v>768</v>
      </c>
    </row>
    <row r="2206" spans="1:9" x14ac:dyDescent="0.3">
      <c r="A2206" s="1113">
        <v>432735</v>
      </c>
      <c r="B2206" s="1094">
        <v>431090</v>
      </c>
      <c r="C2206" s="1094" t="s">
        <v>503</v>
      </c>
      <c r="D2206" s="1094" t="s">
        <v>13</v>
      </c>
      <c r="E2206" s="1156" t="s">
        <v>518</v>
      </c>
      <c r="F2206" s="1094">
        <v>34</v>
      </c>
      <c r="G2206" s="1105">
        <v>43674</v>
      </c>
      <c r="H2206" s="1117">
        <v>43670</v>
      </c>
      <c r="I2206" s="1101">
        <v>34</v>
      </c>
    </row>
    <row r="2207" spans="1:9" x14ac:dyDescent="0.3">
      <c r="A2207" s="1113">
        <v>432735</v>
      </c>
      <c r="B2207" s="1094">
        <v>431090</v>
      </c>
      <c r="C2207" s="1094" t="s">
        <v>503</v>
      </c>
      <c r="D2207" s="1094" t="s">
        <v>13</v>
      </c>
      <c r="E2207" s="1156" t="s">
        <v>519</v>
      </c>
      <c r="F2207" s="1094">
        <v>57</v>
      </c>
      <c r="G2207" s="1105">
        <v>43674</v>
      </c>
      <c r="H2207" s="1117">
        <v>43670</v>
      </c>
      <c r="I2207" s="1101">
        <v>59</v>
      </c>
    </row>
    <row r="2208" spans="1:9" x14ac:dyDescent="0.3">
      <c r="A2208" s="1113">
        <v>490281</v>
      </c>
      <c r="B2208" s="1094">
        <v>493515</v>
      </c>
      <c r="C2208" s="1094" t="s">
        <v>475</v>
      </c>
      <c r="D2208" s="1094" t="s">
        <v>13</v>
      </c>
      <c r="E2208" s="1156" t="s">
        <v>601</v>
      </c>
      <c r="F2208" s="1094">
        <v>776</v>
      </c>
      <c r="G2208" s="1105">
        <v>43674</v>
      </c>
      <c r="H2208" s="1117">
        <v>43670</v>
      </c>
      <c r="I2208" s="1101">
        <v>743</v>
      </c>
    </row>
    <row r="2209" spans="1:9" x14ac:dyDescent="0.3">
      <c r="A2209" s="1113">
        <v>490281</v>
      </c>
      <c r="B2209" s="1094">
        <v>493515</v>
      </c>
      <c r="C2209" s="1094" t="s">
        <v>475</v>
      </c>
      <c r="D2209" s="1094" t="s">
        <v>13</v>
      </c>
      <c r="E2209" s="1156" t="s">
        <v>602</v>
      </c>
      <c r="F2209" s="1094">
        <v>545</v>
      </c>
      <c r="G2209" s="1105">
        <v>43674</v>
      </c>
      <c r="H2209" s="1117">
        <v>43670</v>
      </c>
      <c r="I2209" s="1101">
        <v>522</v>
      </c>
    </row>
    <row r="2210" spans="1:9" x14ac:dyDescent="0.3">
      <c r="A2210" s="1113">
        <v>490293</v>
      </c>
      <c r="B2210" s="1094">
        <v>493483</v>
      </c>
      <c r="C2210" s="1094" t="s">
        <v>475</v>
      </c>
      <c r="D2210" s="1094" t="s">
        <v>13</v>
      </c>
      <c r="E2210" s="1156" t="s">
        <v>680</v>
      </c>
      <c r="F2210" s="1163">
        <v>2771</v>
      </c>
      <c r="G2210" s="1105">
        <v>43674</v>
      </c>
      <c r="H2210" s="1117">
        <v>43670</v>
      </c>
      <c r="I2210" s="1101">
        <v>2771</v>
      </c>
    </row>
    <row r="2211" spans="1:9" x14ac:dyDescent="0.3">
      <c r="A2211" s="1113">
        <v>490293</v>
      </c>
      <c r="B2211" s="1094">
        <v>493483</v>
      </c>
      <c r="C2211" s="1094" t="s">
        <v>475</v>
      </c>
      <c r="D2211" s="1094" t="s">
        <v>13</v>
      </c>
      <c r="E2211" s="1156" t="s">
        <v>681</v>
      </c>
      <c r="F2211" s="1163">
        <v>1869</v>
      </c>
      <c r="G2211" s="1105">
        <v>43674</v>
      </c>
      <c r="H2211" s="1117">
        <v>43670</v>
      </c>
      <c r="I2211" s="1101">
        <v>1869</v>
      </c>
    </row>
    <row r="2212" spans="1:9" x14ac:dyDescent="0.3">
      <c r="A2212" s="1113">
        <v>490293</v>
      </c>
      <c r="B2212" s="1094">
        <v>494182</v>
      </c>
      <c r="C2212" s="1094" t="s">
        <v>503</v>
      </c>
      <c r="D2212" s="1094" t="s">
        <v>13</v>
      </c>
      <c r="E2212" s="1156" t="s">
        <v>723</v>
      </c>
      <c r="F2212" s="1163">
        <v>66</v>
      </c>
      <c r="G2212" s="1105">
        <v>43674</v>
      </c>
      <c r="H2212" s="1117">
        <v>43670</v>
      </c>
      <c r="I2212" s="1101">
        <v>66</v>
      </c>
    </row>
    <row r="2213" spans="1:9" x14ac:dyDescent="0.3">
      <c r="A2213" s="1113">
        <v>490293</v>
      </c>
      <c r="B2213" s="1094">
        <v>494182</v>
      </c>
      <c r="C2213" s="1094" t="s">
        <v>503</v>
      </c>
      <c r="D2213" s="1094" t="s">
        <v>13</v>
      </c>
      <c r="E2213" s="1156" t="s">
        <v>724</v>
      </c>
      <c r="F2213" s="1163">
        <v>94</v>
      </c>
      <c r="G2213" s="1105">
        <v>43674</v>
      </c>
      <c r="H2213" s="1117">
        <v>43670</v>
      </c>
      <c r="I2213" s="1101">
        <v>94</v>
      </c>
    </row>
    <row r="2214" spans="1:9" x14ac:dyDescent="0.3">
      <c r="A2214" s="1113">
        <v>490293</v>
      </c>
      <c r="B2214" s="1094">
        <v>494182</v>
      </c>
      <c r="C2214" s="1094" t="s">
        <v>503</v>
      </c>
      <c r="D2214" s="1094" t="s">
        <v>13</v>
      </c>
      <c r="E2214" s="1156" t="s">
        <v>733</v>
      </c>
      <c r="F2214" s="1163">
        <v>193</v>
      </c>
      <c r="G2214" s="1105">
        <v>43674</v>
      </c>
      <c r="H2214" s="1117">
        <v>43670</v>
      </c>
      <c r="I2214" s="1101">
        <v>193</v>
      </c>
    </row>
    <row r="2215" spans="1:9" x14ac:dyDescent="0.3">
      <c r="A2215" s="1113">
        <v>490293</v>
      </c>
      <c r="B2215" s="1094">
        <v>494182</v>
      </c>
      <c r="C2215" s="1094" t="s">
        <v>503</v>
      </c>
      <c r="D2215" s="1094" t="s">
        <v>13</v>
      </c>
      <c r="E2215" s="1156" t="s">
        <v>734</v>
      </c>
      <c r="F2215" s="1163">
        <v>205</v>
      </c>
      <c r="G2215" s="1105">
        <v>43674</v>
      </c>
      <c r="H2215" s="1117">
        <v>43670</v>
      </c>
      <c r="I2215" s="1101">
        <v>205</v>
      </c>
    </row>
    <row r="2216" spans="1:9" x14ac:dyDescent="0.3">
      <c r="A2216" s="1113">
        <v>419754</v>
      </c>
      <c r="B2216" s="1094">
        <v>493478</v>
      </c>
      <c r="C2216" s="1094" t="s">
        <v>475</v>
      </c>
      <c r="D2216" s="1094" t="s">
        <v>13</v>
      </c>
      <c r="E2216" s="1156" t="s">
        <v>812</v>
      </c>
      <c r="F2216" s="1094">
        <v>79</v>
      </c>
      <c r="G2216" s="1105">
        <v>43674</v>
      </c>
      <c r="H2216" s="1117">
        <v>43670</v>
      </c>
      <c r="I2216" s="1101">
        <v>79</v>
      </c>
    </row>
    <row r="2217" spans="1:9" x14ac:dyDescent="0.3">
      <c r="A2217" s="1113">
        <v>419754</v>
      </c>
      <c r="B2217" s="1094">
        <v>493478</v>
      </c>
      <c r="C2217" s="1094" t="s">
        <v>475</v>
      </c>
      <c r="D2217" s="1094" t="s">
        <v>13</v>
      </c>
      <c r="E2217" s="1156" t="s">
        <v>813</v>
      </c>
      <c r="F2217" s="1094">
        <v>77</v>
      </c>
      <c r="G2217" s="1105">
        <v>43674</v>
      </c>
      <c r="H2217" s="1117">
        <v>43670</v>
      </c>
      <c r="I2217" s="1101">
        <v>77</v>
      </c>
    </row>
    <row r="2218" spans="1:9" x14ac:dyDescent="0.3">
      <c r="A2218" s="1113">
        <v>419754</v>
      </c>
      <c r="B2218" s="1094">
        <v>494168</v>
      </c>
      <c r="C2218" s="1094" t="s">
        <v>503</v>
      </c>
      <c r="D2218" s="1094" t="s">
        <v>13</v>
      </c>
      <c r="E2218" s="1156" t="s">
        <v>828</v>
      </c>
      <c r="F2218" s="1094">
        <v>98</v>
      </c>
      <c r="G2218" s="1105">
        <v>43674</v>
      </c>
      <c r="H2218" s="1117">
        <v>43670</v>
      </c>
      <c r="I2218" s="1101">
        <v>98</v>
      </c>
    </row>
    <row r="2219" spans="1:9" x14ac:dyDescent="0.3">
      <c r="A2219" s="1113">
        <v>419754</v>
      </c>
      <c r="B2219" s="1094">
        <v>494168</v>
      </c>
      <c r="C2219" s="1094" t="s">
        <v>503</v>
      </c>
      <c r="D2219" s="1094" t="s">
        <v>13</v>
      </c>
      <c r="E2219" s="1156" t="s">
        <v>829</v>
      </c>
      <c r="F2219" s="1094">
        <v>132</v>
      </c>
      <c r="G2219" s="1105">
        <v>43674</v>
      </c>
      <c r="H2219" s="1117">
        <v>43670</v>
      </c>
      <c r="I2219" s="1101">
        <v>132</v>
      </c>
    </row>
    <row r="2220" spans="1:9" x14ac:dyDescent="0.3">
      <c r="A2220" s="1113">
        <v>419754</v>
      </c>
      <c r="B2220" s="1094">
        <v>510478</v>
      </c>
      <c r="C2220" s="1094" t="s">
        <v>475</v>
      </c>
      <c r="D2220" s="1094" t="s">
        <v>13</v>
      </c>
      <c r="E2220" s="1154" t="s">
        <v>866</v>
      </c>
      <c r="F2220" s="1094">
        <v>1336</v>
      </c>
      <c r="G2220" s="1105">
        <v>43674</v>
      </c>
      <c r="H2220" s="1117">
        <v>43670</v>
      </c>
      <c r="I2220" s="1101">
        <v>1281</v>
      </c>
    </row>
    <row r="2221" spans="1:9" x14ac:dyDescent="0.3">
      <c r="A2221" s="1113">
        <v>419754</v>
      </c>
      <c r="B2221" s="1094">
        <v>510478</v>
      </c>
      <c r="C2221" s="1094" t="s">
        <v>475</v>
      </c>
      <c r="D2221" s="1094" t="s">
        <v>13</v>
      </c>
      <c r="E2221" s="1154" t="s">
        <v>867</v>
      </c>
      <c r="F2221" s="1094">
        <v>916</v>
      </c>
      <c r="G2221" s="1105">
        <v>43674</v>
      </c>
      <c r="H2221" s="1117">
        <v>43670</v>
      </c>
      <c r="I2221" s="1101">
        <v>878</v>
      </c>
    </row>
    <row r="2222" spans="1:9" x14ac:dyDescent="0.3">
      <c r="A2222" s="562">
        <v>419754</v>
      </c>
      <c r="B2222" s="563">
        <v>510485</v>
      </c>
      <c r="C2222" s="563" t="s">
        <v>503</v>
      </c>
      <c r="D2222" s="1094" t="s">
        <v>13</v>
      </c>
      <c r="E2222" s="1172" t="s">
        <v>927</v>
      </c>
      <c r="F2222" s="563">
        <v>327</v>
      </c>
      <c r="G2222" s="565">
        <v>43674</v>
      </c>
      <c r="H2222" s="1115">
        <v>43670</v>
      </c>
      <c r="I2222" s="561">
        <v>321</v>
      </c>
    </row>
    <row r="2223" spans="1:9" x14ac:dyDescent="0.3">
      <c r="A2223" s="562">
        <v>419754</v>
      </c>
      <c r="B2223" s="563">
        <v>510485</v>
      </c>
      <c r="C2223" s="563" t="s">
        <v>503</v>
      </c>
      <c r="D2223" s="1094" t="s">
        <v>13</v>
      </c>
      <c r="E2223" s="1172" t="s">
        <v>928</v>
      </c>
      <c r="F2223" s="563">
        <v>388</v>
      </c>
      <c r="G2223" s="565">
        <v>43674</v>
      </c>
      <c r="H2223" s="1115">
        <v>43670</v>
      </c>
      <c r="I2223" s="561">
        <v>380</v>
      </c>
    </row>
    <row r="2224" spans="1:9" x14ac:dyDescent="0.3">
      <c r="A2224" s="1113">
        <v>490295</v>
      </c>
      <c r="B2224" s="1094">
        <v>493509</v>
      </c>
      <c r="C2224" s="1094" t="s">
        <v>475</v>
      </c>
      <c r="D2224" s="1094" t="s">
        <v>13</v>
      </c>
      <c r="E2224" s="1154" t="s">
        <v>968</v>
      </c>
      <c r="F2224" s="1094">
        <v>948</v>
      </c>
      <c r="G2224" s="1105">
        <v>43674</v>
      </c>
      <c r="H2224" s="1117">
        <v>43670</v>
      </c>
      <c r="I2224" s="1101">
        <v>952</v>
      </c>
    </row>
    <row r="2225" spans="1:9" x14ac:dyDescent="0.3">
      <c r="A2225" s="1113">
        <v>490295</v>
      </c>
      <c r="B2225" s="1094">
        <v>493509</v>
      </c>
      <c r="C2225" s="1094" t="s">
        <v>475</v>
      </c>
      <c r="D2225" s="1094" t="s">
        <v>13</v>
      </c>
      <c r="E2225" s="1154" t="s">
        <v>969</v>
      </c>
      <c r="F2225" s="1094">
        <v>622</v>
      </c>
      <c r="G2225" s="1105">
        <v>43674</v>
      </c>
      <c r="H2225" s="1117">
        <v>43670</v>
      </c>
      <c r="I2225" s="1101">
        <v>626</v>
      </c>
    </row>
    <row r="2226" spans="1:9" x14ac:dyDescent="0.3">
      <c r="A2226" s="1113">
        <v>490295</v>
      </c>
      <c r="B2226" s="1094">
        <v>494208</v>
      </c>
      <c r="C2226" s="1094" t="s">
        <v>503</v>
      </c>
      <c r="D2226" s="1094" t="s">
        <v>13</v>
      </c>
      <c r="E2226" s="1154" t="s">
        <v>994</v>
      </c>
      <c r="F2226" s="1094">
        <v>200</v>
      </c>
      <c r="G2226" s="1105">
        <v>43674</v>
      </c>
      <c r="H2226" s="1117">
        <v>43670</v>
      </c>
      <c r="I2226" s="1101">
        <v>202</v>
      </c>
    </row>
    <row r="2227" spans="1:9" x14ac:dyDescent="0.3">
      <c r="A2227" s="1113">
        <v>490295</v>
      </c>
      <c r="B2227" s="1094">
        <v>494208</v>
      </c>
      <c r="C2227" s="1094" t="s">
        <v>503</v>
      </c>
      <c r="D2227" s="1094" t="s">
        <v>13</v>
      </c>
      <c r="E2227" s="1154" t="s">
        <v>995</v>
      </c>
      <c r="F2227" s="1094">
        <v>218</v>
      </c>
      <c r="G2227" s="1105">
        <v>43674</v>
      </c>
      <c r="H2227" s="1117">
        <v>43670</v>
      </c>
      <c r="I2227" s="1101">
        <v>220</v>
      </c>
    </row>
    <row r="2228" spans="1:9" x14ac:dyDescent="0.3">
      <c r="A2228" s="1113">
        <v>490295</v>
      </c>
      <c r="B2228" s="1094">
        <v>494208</v>
      </c>
      <c r="C2228" s="1094" t="s">
        <v>503</v>
      </c>
      <c r="D2228" s="1094" t="s">
        <v>13</v>
      </c>
      <c r="E2228" s="1154" t="s">
        <v>1005</v>
      </c>
      <c r="F2228" s="1094">
        <v>285</v>
      </c>
      <c r="G2228" s="1105">
        <v>43674</v>
      </c>
      <c r="H2228" s="1117">
        <v>43670</v>
      </c>
      <c r="I2228" s="1101">
        <v>280</v>
      </c>
    </row>
    <row r="2229" spans="1:9" x14ac:dyDescent="0.3">
      <c r="A2229" s="1113">
        <v>490295</v>
      </c>
      <c r="B2229" s="1094">
        <v>494208</v>
      </c>
      <c r="C2229" s="1094" t="s">
        <v>503</v>
      </c>
      <c r="D2229" s="1094" t="s">
        <v>13</v>
      </c>
      <c r="E2229" s="1154" t="s">
        <v>1006</v>
      </c>
      <c r="F2229" s="1094">
        <v>310</v>
      </c>
      <c r="G2229" s="1105">
        <v>43674</v>
      </c>
      <c r="H2229" s="1117">
        <v>43670</v>
      </c>
      <c r="I2229" s="1101">
        <v>304</v>
      </c>
    </row>
    <row r="2230" spans="1:9" x14ac:dyDescent="0.3">
      <c r="A2230" s="562">
        <v>496975</v>
      </c>
      <c r="B2230" s="563">
        <v>493541</v>
      </c>
      <c r="C2230" s="563" t="s">
        <v>475</v>
      </c>
      <c r="D2230" s="563" t="s">
        <v>48</v>
      </c>
      <c r="E2230" s="564" t="s">
        <v>1032</v>
      </c>
      <c r="F2230" s="563">
        <v>24</v>
      </c>
      <c r="G2230" s="565">
        <v>43669</v>
      </c>
      <c r="H2230" s="1115">
        <v>43670</v>
      </c>
      <c r="I2230" s="561">
        <v>24</v>
      </c>
    </row>
    <row r="2231" spans="1:9" x14ac:dyDescent="0.3">
      <c r="A2231" s="562">
        <v>496975</v>
      </c>
      <c r="B2231" s="563">
        <v>493541</v>
      </c>
      <c r="C2231" s="563" t="s">
        <v>475</v>
      </c>
      <c r="D2231" s="563" t="s">
        <v>48</v>
      </c>
      <c r="E2231" s="564" t="s">
        <v>1033</v>
      </c>
      <c r="F2231" s="563">
        <v>115</v>
      </c>
      <c r="G2231" s="565">
        <v>43668</v>
      </c>
      <c r="H2231" s="1115">
        <v>43670</v>
      </c>
      <c r="I2231" s="561">
        <v>115</v>
      </c>
    </row>
    <row r="2232" spans="1:9" x14ac:dyDescent="0.3">
      <c r="A2232" s="562">
        <v>496975</v>
      </c>
      <c r="B2232" s="563">
        <v>493541</v>
      </c>
      <c r="C2232" s="563" t="s">
        <v>475</v>
      </c>
      <c r="D2232" s="1094" t="s">
        <v>13</v>
      </c>
      <c r="E2232" s="564" t="s">
        <v>1042</v>
      </c>
      <c r="F2232" s="563">
        <v>100</v>
      </c>
      <c r="G2232" s="565">
        <v>43674</v>
      </c>
      <c r="H2232" s="1115">
        <v>43670</v>
      </c>
      <c r="I2232" s="561">
        <v>98</v>
      </c>
    </row>
    <row r="2233" spans="1:9" x14ac:dyDescent="0.3">
      <c r="A2233" s="562">
        <v>496975</v>
      </c>
      <c r="B2233" s="563">
        <v>493541</v>
      </c>
      <c r="C2233" s="563" t="s">
        <v>475</v>
      </c>
      <c r="D2233" s="1094" t="s">
        <v>13</v>
      </c>
      <c r="E2233" s="564" t="s">
        <v>1043</v>
      </c>
      <c r="F2233" s="563">
        <v>94</v>
      </c>
      <c r="G2233" s="565">
        <v>43674</v>
      </c>
      <c r="H2233" s="1115">
        <v>43670</v>
      </c>
      <c r="I2233" s="561">
        <v>92</v>
      </c>
    </row>
    <row r="2234" spans="1:9" x14ac:dyDescent="0.3">
      <c r="A2234" s="562">
        <v>496975</v>
      </c>
      <c r="B2234" s="563">
        <v>493541</v>
      </c>
      <c r="C2234" s="563" t="s">
        <v>475</v>
      </c>
      <c r="D2234" s="563" t="s">
        <v>48</v>
      </c>
      <c r="E2234" s="564" t="s">
        <v>1044</v>
      </c>
      <c r="F2234" s="563">
        <v>395</v>
      </c>
      <c r="G2234" s="565">
        <v>43662</v>
      </c>
      <c r="H2234" s="1115">
        <v>43670</v>
      </c>
      <c r="I2234" s="561">
        <v>395</v>
      </c>
    </row>
    <row r="2235" spans="1:9" x14ac:dyDescent="0.3">
      <c r="A2235" s="591">
        <v>496975</v>
      </c>
      <c r="B2235" s="591">
        <v>493525</v>
      </c>
      <c r="C2235" s="592" t="s">
        <v>475</v>
      </c>
      <c r="D2235" s="1094" t="s">
        <v>13</v>
      </c>
      <c r="E2235" s="593" t="s">
        <v>1053</v>
      </c>
      <c r="F2235" s="591">
        <v>151</v>
      </c>
      <c r="G2235" s="1165">
        <v>43674</v>
      </c>
      <c r="H2235" s="1165">
        <v>43670</v>
      </c>
      <c r="I2235" s="1107">
        <v>147</v>
      </c>
    </row>
    <row r="2236" spans="1:9" x14ac:dyDescent="0.3">
      <c r="A2236" s="591">
        <v>496975</v>
      </c>
      <c r="B2236" s="591">
        <v>493525</v>
      </c>
      <c r="C2236" s="592" t="s">
        <v>475</v>
      </c>
      <c r="D2236" s="1094" t="s">
        <v>13</v>
      </c>
      <c r="E2236" s="593" t="s">
        <v>1054</v>
      </c>
      <c r="F2236" s="591">
        <v>159</v>
      </c>
      <c r="G2236" s="1165">
        <v>43674</v>
      </c>
      <c r="H2236" s="1165">
        <v>43670</v>
      </c>
      <c r="I2236" s="1107">
        <v>154</v>
      </c>
    </row>
    <row r="2237" spans="1:9" x14ac:dyDescent="0.3">
      <c r="A2237" s="1113">
        <v>419754</v>
      </c>
      <c r="B2237" s="1094">
        <v>510478</v>
      </c>
      <c r="C2237" s="1094" t="s">
        <v>475</v>
      </c>
      <c r="D2237" s="1094" t="s">
        <v>13</v>
      </c>
      <c r="E2237" s="1104" t="s">
        <v>848</v>
      </c>
      <c r="F2237" s="1094">
        <v>1650</v>
      </c>
      <c r="G2237" s="1116">
        <v>43669</v>
      </c>
      <c r="H2237" s="1117">
        <v>43671</v>
      </c>
      <c r="I2237" s="1101">
        <v>1680</v>
      </c>
    </row>
    <row r="2238" spans="1:9" x14ac:dyDescent="0.3">
      <c r="A2238" s="1113">
        <v>419754</v>
      </c>
      <c r="B2238" s="1094">
        <v>510478</v>
      </c>
      <c r="C2238" s="1094" t="s">
        <v>475</v>
      </c>
      <c r="D2238" s="1094" t="s">
        <v>13</v>
      </c>
      <c r="E2238" s="1156" t="s">
        <v>853</v>
      </c>
      <c r="F2238" s="1163">
        <v>2052</v>
      </c>
      <c r="G2238" s="1105">
        <v>43672</v>
      </c>
      <c r="H2238" s="1117">
        <v>43671</v>
      </c>
      <c r="I2238" s="1101">
        <v>2094</v>
      </c>
    </row>
    <row r="2239" spans="1:9" x14ac:dyDescent="0.3">
      <c r="A2239" s="1113">
        <v>419754</v>
      </c>
      <c r="B2239" s="1094">
        <v>510478</v>
      </c>
      <c r="C2239" s="1094" t="s">
        <v>475</v>
      </c>
      <c r="D2239" s="1094" t="s">
        <v>13</v>
      </c>
      <c r="E2239" s="1156" t="s">
        <v>854</v>
      </c>
      <c r="F2239" s="1163">
        <v>2056</v>
      </c>
      <c r="G2239" s="1105">
        <v>43670</v>
      </c>
      <c r="H2239" s="1117">
        <v>43671</v>
      </c>
      <c r="I2239" s="1101">
        <v>2096</v>
      </c>
    </row>
    <row r="2240" spans="1:9" x14ac:dyDescent="0.3">
      <c r="A2240" s="1113">
        <v>419754</v>
      </c>
      <c r="B2240" s="1094">
        <v>510478</v>
      </c>
      <c r="C2240" s="1094" t="s">
        <v>475</v>
      </c>
      <c r="D2240" s="1094" t="s">
        <v>13</v>
      </c>
      <c r="E2240" s="1156" t="s">
        <v>855</v>
      </c>
      <c r="F2240" s="1163">
        <v>1438</v>
      </c>
      <c r="G2240" s="1105">
        <v>43669</v>
      </c>
      <c r="H2240" s="1117">
        <v>43671</v>
      </c>
      <c r="I2240" s="1101">
        <v>1466</v>
      </c>
    </row>
    <row r="2241" spans="1:9" x14ac:dyDescent="0.3">
      <c r="A2241" s="1113">
        <v>419754</v>
      </c>
      <c r="B2241" s="1094">
        <v>510478</v>
      </c>
      <c r="C2241" s="1094" t="s">
        <v>475</v>
      </c>
      <c r="D2241" s="1094" t="s">
        <v>13</v>
      </c>
      <c r="E2241" s="1104" t="s">
        <v>859</v>
      </c>
      <c r="F2241" s="1094">
        <v>866</v>
      </c>
      <c r="G2241" s="1116">
        <v>43669</v>
      </c>
      <c r="H2241" s="1117">
        <v>43671</v>
      </c>
      <c r="I2241" s="1101">
        <v>871</v>
      </c>
    </row>
    <row r="2242" spans="1:9" x14ac:dyDescent="0.3">
      <c r="A2242" s="231">
        <v>419754</v>
      </c>
      <c r="B2242" s="232">
        <v>510478</v>
      </c>
      <c r="C2242" s="232" t="s">
        <v>475</v>
      </c>
      <c r="D2242" s="232" t="s">
        <v>13</v>
      </c>
      <c r="E2242" s="1182" t="s">
        <v>861</v>
      </c>
      <c r="F2242" s="1183">
        <v>948</v>
      </c>
      <c r="G2242" s="234">
        <v>43672</v>
      </c>
      <c r="H2242" s="1162">
        <v>43671</v>
      </c>
      <c r="I2242" s="1101">
        <v>934</v>
      </c>
    </row>
    <row r="2243" spans="1:9" x14ac:dyDescent="0.3">
      <c r="A2243" s="1113">
        <v>419754</v>
      </c>
      <c r="B2243" s="1094">
        <v>510485</v>
      </c>
      <c r="C2243" s="1094" t="s">
        <v>503</v>
      </c>
      <c r="D2243" s="1094" t="s">
        <v>13</v>
      </c>
      <c r="E2243" s="1104" t="s">
        <v>897</v>
      </c>
      <c r="F2243" s="157">
        <v>155</v>
      </c>
      <c r="G2243" s="1116">
        <v>43672</v>
      </c>
      <c r="H2243" s="1117">
        <v>43671</v>
      </c>
      <c r="I2243" s="1101">
        <v>156</v>
      </c>
    </row>
    <row r="2244" spans="1:9" x14ac:dyDescent="0.3">
      <c r="A2244" s="1101">
        <v>419754</v>
      </c>
      <c r="B2244" s="157">
        <v>510485</v>
      </c>
      <c r="C2244" s="157" t="s">
        <v>503</v>
      </c>
      <c r="D2244" s="157" t="s">
        <v>13</v>
      </c>
      <c r="E2244" s="163" t="s">
        <v>903</v>
      </c>
      <c r="F2244" s="157">
        <v>102</v>
      </c>
      <c r="G2244" s="196">
        <v>43672</v>
      </c>
      <c r="H2244" s="1102">
        <v>43671</v>
      </c>
      <c r="I2244" s="1101">
        <v>106</v>
      </c>
    </row>
    <row r="2245" spans="1:9" x14ac:dyDescent="0.3">
      <c r="A2245" s="1101">
        <v>419754</v>
      </c>
      <c r="B2245" s="157">
        <v>510485</v>
      </c>
      <c r="C2245" s="157" t="s">
        <v>503</v>
      </c>
      <c r="D2245" s="157" t="s">
        <v>13</v>
      </c>
      <c r="E2245" s="158" t="s">
        <v>906</v>
      </c>
      <c r="F2245" s="195">
        <v>114</v>
      </c>
      <c r="G2245" s="159">
        <v>43672</v>
      </c>
      <c r="H2245" s="1102">
        <v>43671</v>
      </c>
      <c r="I2245" s="1101">
        <v>114</v>
      </c>
    </row>
    <row r="2246" spans="1:9" x14ac:dyDescent="0.3">
      <c r="A2246" s="1101">
        <v>419754</v>
      </c>
      <c r="B2246" s="157">
        <v>510485</v>
      </c>
      <c r="C2246" s="157" t="s">
        <v>503</v>
      </c>
      <c r="D2246" s="157" t="s">
        <v>13</v>
      </c>
      <c r="E2246" s="158" t="s">
        <v>912</v>
      </c>
      <c r="F2246" s="195">
        <v>98</v>
      </c>
      <c r="G2246" s="159">
        <v>43672</v>
      </c>
      <c r="H2246" s="1102">
        <v>43671</v>
      </c>
      <c r="I2246" s="1101">
        <v>99</v>
      </c>
    </row>
    <row r="2247" spans="1:9" x14ac:dyDescent="0.3">
      <c r="A2247" s="1107">
        <v>432735</v>
      </c>
      <c r="B2247" s="161">
        <v>425425</v>
      </c>
      <c r="C2247" s="161" t="s">
        <v>475</v>
      </c>
      <c r="D2247" s="161" t="s">
        <v>48</v>
      </c>
      <c r="E2247" s="224" t="s">
        <v>478</v>
      </c>
      <c r="F2247" s="161">
        <v>76</v>
      </c>
      <c r="G2247" s="162">
        <v>43682</v>
      </c>
      <c r="H2247" s="1108">
        <v>43676</v>
      </c>
      <c r="I2247" s="1107">
        <v>76</v>
      </c>
    </row>
    <row r="2248" spans="1:9" x14ac:dyDescent="0.3">
      <c r="A2248" s="1101">
        <v>490295</v>
      </c>
      <c r="B2248" s="157">
        <v>493509</v>
      </c>
      <c r="C2248" s="157" t="s">
        <v>475</v>
      </c>
      <c r="D2248" s="157" t="s">
        <v>13</v>
      </c>
      <c r="E2248" s="203" t="s">
        <v>960</v>
      </c>
      <c r="F2248" s="157">
        <v>131</v>
      </c>
      <c r="G2248" s="159">
        <v>43689</v>
      </c>
      <c r="H2248" s="1102">
        <v>43676</v>
      </c>
      <c r="I2248" s="1101">
        <v>133</v>
      </c>
    </row>
    <row r="2249" spans="1:9" x14ac:dyDescent="0.3">
      <c r="A2249" s="1107">
        <v>496975</v>
      </c>
      <c r="B2249" s="1107">
        <v>493525</v>
      </c>
      <c r="C2249" s="161" t="s">
        <v>475</v>
      </c>
      <c r="D2249" s="1107" t="s">
        <v>48</v>
      </c>
      <c r="E2249" s="1186" t="s">
        <v>1056</v>
      </c>
      <c r="F2249" s="1107">
        <v>620</v>
      </c>
      <c r="G2249" s="1108">
        <v>43662</v>
      </c>
      <c r="H2249" s="1108">
        <v>43678</v>
      </c>
      <c r="I2249" s="1107">
        <v>620</v>
      </c>
    </row>
    <row r="2250" spans="1:9" x14ac:dyDescent="0.3">
      <c r="A2250" s="1101">
        <v>490281</v>
      </c>
      <c r="B2250" s="157">
        <v>493515</v>
      </c>
      <c r="C2250" s="157" t="s">
        <v>475</v>
      </c>
      <c r="D2250" s="157" t="s">
        <v>13</v>
      </c>
      <c r="E2250" s="158" t="s">
        <v>587</v>
      </c>
      <c r="F2250" s="157">
        <v>649</v>
      </c>
      <c r="G2250" s="159">
        <v>43685</v>
      </c>
      <c r="H2250" s="1102">
        <v>43679</v>
      </c>
      <c r="I2250" s="1101">
        <v>679</v>
      </c>
    </row>
    <row r="2251" spans="1:9" x14ac:dyDescent="0.3">
      <c r="A2251" s="1101">
        <v>490281</v>
      </c>
      <c r="B2251" s="157">
        <v>493515</v>
      </c>
      <c r="C2251" s="157" t="s">
        <v>475</v>
      </c>
      <c r="D2251" s="157" t="s">
        <v>13</v>
      </c>
      <c r="E2251" s="158" t="s">
        <v>589</v>
      </c>
      <c r="F2251" s="157">
        <v>370</v>
      </c>
      <c r="G2251" s="159">
        <v>43685</v>
      </c>
      <c r="H2251" s="1102">
        <v>43679</v>
      </c>
      <c r="I2251" s="1101">
        <v>380</v>
      </c>
    </row>
    <row r="2252" spans="1:9" x14ac:dyDescent="0.3">
      <c r="A2252" s="1101">
        <v>490293</v>
      </c>
      <c r="B2252" s="157">
        <v>494182</v>
      </c>
      <c r="C2252" s="157" t="s">
        <v>503</v>
      </c>
      <c r="D2252" s="157" t="s">
        <v>13</v>
      </c>
      <c r="E2252" s="158" t="s">
        <v>721</v>
      </c>
      <c r="F2252" s="195">
        <v>192</v>
      </c>
      <c r="G2252" s="159">
        <v>43685</v>
      </c>
      <c r="H2252" s="1102">
        <v>43679</v>
      </c>
      <c r="I2252" s="1101">
        <v>198</v>
      </c>
    </row>
    <row r="2253" spans="1:9" x14ac:dyDescent="0.3">
      <c r="A2253" s="561">
        <v>419754</v>
      </c>
      <c r="B2253" s="245">
        <v>510485</v>
      </c>
      <c r="C2253" s="245" t="s">
        <v>503</v>
      </c>
      <c r="D2253" s="157" t="s">
        <v>13</v>
      </c>
      <c r="E2253" s="244" t="s">
        <v>921</v>
      </c>
      <c r="F2253" s="245">
        <v>256</v>
      </c>
      <c r="G2253" s="180">
        <v>43685</v>
      </c>
      <c r="H2253" s="1093">
        <v>43679</v>
      </c>
      <c r="I2253" s="561">
        <v>260</v>
      </c>
    </row>
    <row r="2254" spans="1:9" x14ac:dyDescent="0.3">
      <c r="A2254" s="1101">
        <v>490293</v>
      </c>
      <c r="B2254" s="157">
        <v>494182</v>
      </c>
      <c r="C2254" s="157" t="s">
        <v>503</v>
      </c>
      <c r="D2254" s="157" t="s">
        <v>13</v>
      </c>
      <c r="E2254" s="158" t="s">
        <v>718</v>
      </c>
      <c r="F2254" s="195">
        <v>163</v>
      </c>
      <c r="G2254" s="159">
        <v>43685</v>
      </c>
      <c r="H2254" s="1102">
        <v>43682</v>
      </c>
      <c r="I2254" s="1101">
        <v>168</v>
      </c>
    </row>
    <row r="2255" spans="1:9" x14ac:dyDescent="0.3">
      <c r="A2255" s="561">
        <v>419754</v>
      </c>
      <c r="B2255" s="245">
        <v>510485</v>
      </c>
      <c r="C2255" s="245" t="s">
        <v>503</v>
      </c>
      <c r="D2255" s="157" t="s">
        <v>13</v>
      </c>
      <c r="E2255" s="244" t="s">
        <v>923</v>
      </c>
      <c r="F2255" s="245">
        <v>384</v>
      </c>
      <c r="G2255" s="180">
        <v>43685</v>
      </c>
      <c r="H2255" s="1093">
        <v>43683</v>
      </c>
      <c r="I2255" s="561">
        <v>392</v>
      </c>
    </row>
    <row r="2256" spans="1:9" x14ac:dyDescent="0.3">
      <c r="A2256" s="1113">
        <v>490281</v>
      </c>
      <c r="B2256" s="1094">
        <v>493515</v>
      </c>
      <c r="C2256" s="1094" t="s">
        <v>475</v>
      </c>
      <c r="D2256" s="161" t="s">
        <v>48</v>
      </c>
      <c r="E2256" s="158" t="s">
        <v>564</v>
      </c>
      <c r="F2256" s="184">
        <v>21</v>
      </c>
      <c r="G2256" s="159">
        <v>43689</v>
      </c>
      <c r="H2256" s="1102">
        <v>43684</v>
      </c>
      <c r="I2256" s="1101">
        <v>21</v>
      </c>
    </row>
    <row r="2257" spans="1:9" x14ac:dyDescent="0.3">
      <c r="A2257" s="1101">
        <v>490281</v>
      </c>
      <c r="B2257" s="157">
        <v>494164</v>
      </c>
      <c r="C2257" s="157" t="s">
        <v>503</v>
      </c>
      <c r="D2257" s="161" t="s">
        <v>48</v>
      </c>
      <c r="E2257" s="203">
        <v>1523191</v>
      </c>
      <c r="F2257" s="1101">
        <v>35</v>
      </c>
      <c r="G2257" s="1187">
        <v>43689</v>
      </c>
      <c r="H2257" s="1102">
        <v>43684</v>
      </c>
      <c r="I2257" s="1101">
        <v>35</v>
      </c>
    </row>
    <row r="2258" spans="1:9" x14ac:dyDescent="0.3">
      <c r="A2258" s="1101">
        <v>490293</v>
      </c>
      <c r="B2258" s="157">
        <v>493483</v>
      </c>
      <c r="C2258" s="157" t="s">
        <v>475</v>
      </c>
      <c r="D2258" s="161" t="s">
        <v>48</v>
      </c>
      <c r="E2258" s="158" t="s">
        <v>639</v>
      </c>
      <c r="F2258" s="195">
        <v>99</v>
      </c>
      <c r="G2258" s="159">
        <v>43689</v>
      </c>
      <c r="H2258" s="1102">
        <v>43684</v>
      </c>
      <c r="I2258" s="1101">
        <v>99</v>
      </c>
    </row>
    <row r="2259" spans="1:9" x14ac:dyDescent="0.3">
      <c r="A2259" s="561">
        <v>419754</v>
      </c>
      <c r="B2259" s="245">
        <v>510478</v>
      </c>
      <c r="C2259" s="245" t="s">
        <v>475</v>
      </c>
      <c r="D2259" s="161" t="s">
        <v>48</v>
      </c>
      <c r="E2259" s="1098">
        <v>1523228</v>
      </c>
      <c r="F2259" s="245">
        <f>64669-45570-19079</f>
        <v>20</v>
      </c>
      <c r="G2259" s="1100">
        <v>43689</v>
      </c>
      <c r="H2259" s="1093">
        <v>43684</v>
      </c>
      <c r="I2259" s="561">
        <v>20</v>
      </c>
    </row>
    <row r="2260" spans="1:9" x14ac:dyDescent="0.3">
      <c r="A2260" s="1101">
        <v>490295</v>
      </c>
      <c r="B2260" s="157">
        <v>493509</v>
      </c>
      <c r="C2260" s="157" t="s">
        <v>475</v>
      </c>
      <c r="D2260" s="161" t="s">
        <v>48</v>
      </c>
      <c r="E2260" s="158" t="s">
        <v>937</v>
      </c>
      <c r="F2260" s="157">
        <v>28</v>
      </c>
      <c r="G2260" s="159">
        <v>43689</v>
      </c>
      <c r="H2260" s="1102">
        <v>43684</v>
      </c>
      <c r="I2260" s="1101">
        <v>28</v>
      </c>
    </row>
    <row r="2261" spans="1:9" x14ac:dyDescent="0.3">
      <c r="A2261" s="1101">
        <v>490295</v>
      </c>
      <c r="B2261" s="157">
        <v>494208</v>
      </c>
      <c r="C2261" s="157" t="s">
        <v>503</v>
      </c>
      <c r="D2261" s="161" t="s">
        <v>48</v>
      </c>
      <c r="E2261" s="158" t="s">
        <v>978</v>
      </c>
      <c r="F2261" s="157">
        <v>21</v>
      </c>
      <c r="G2261" s="159">
        <v>43689</v>
      </c>
      <c r="H2261" s="1102">
        <v>43684</v>
      </c>
      <c r="I2261" s="1101">
        <v>21</v>
      </c>
    </row>
    <row r="2262" spans="1:9" x14ac:dyDescent="0.3">
      <c r="A2262" s="561">
        <v>496975</v>
      </c>
      <c r="B2262" s="245">
        <v>493541</v>
      </c>
      <c r="C2262" s="245" t="s">
        <v>475</v>
      </c>
      <c r="D2262" s="161" t="s">
        <v>48</v>
      </c>
      <c r="E2262" s="178" t="s">
        <v>1031</v>
      </c>
      <c r="F2262" s="245">
        <v>29</v>
      </c>
      <c r="G2262" s="180">
        <v>43689</v>
      </c>
      <c r="H2262" s="1093">
        <v>43684</v>
      </c>
      <c r="I2262" s="561">
        <v>29</v>
      </c>
    </row>
    <row r="2263" spans="1:9" x14ac:dyDescent="0.3">
      <c r="A2263" s="591">
        <v>496975</v>
      </c>
      <c r="B2263" s="591">
        <v>493525</v>
      </c>
      <c r="C2263" s="592" t="s">
        <v>475</v>
      </c>
      <c r="D2263" s="592" t="s">
        <v>48</v>
      </c>
      <c r="E2263" s="1188">
        <v>1523190</v>
      </c>
      <c r="F2263" s="591">
        <v>25</v>
      </c>
      <c r="G2263" s="1165">
        <v>43689</v>
      </c>
      <c r="H2263" s="1108">
        <v>43684</v>
      </c>
      <c r="I2263" s="1107">
        <v>25</v>
      </c>
    </row>
    <row r="2264" spans="1:9" x14ac:dyDescent="0.3">
      <c r="A2264" s="1107">
        <v>432735</v>
      </c>
      <c r="B2264" s="161">
        <v>425425</v>
      </c>
      <c r="C2264" s="161" t="s">
        <v>475</v>
      </c>
      <c r="D2264" s="157" t="s">
        <v>13</v>
      </c>
      <c r="E2264" s="160" t="s">
        <v>494</v>
      </c>
      <c r="F2264" s="161">
        <v>231</v>
      </c>
      <c r="G2264" s="162">
        <v>43692</v>
      </c>
      <c r="H2264" s="1108">
        <v>43686</v>
      </c>
      <c r="I2264" s="1107">
        <v>231</v>
      </c>
    </row>
    <row r="2265" spans="1:9" x14ac:dyDescent="0.3">
      <c r="A2265" s="1107">
        <v>432735</v>
      </c>
      <c r="B2265" s="161">
        <v>425425</v>
      </c>
      <c r="C2265" s="161" t="s">
        <v>475</v>
      </c>
      <c r="D2265" s="157" t="s">
        <v>13</v>
      </c>
      <c r="E2265" s="160" t="s">
        <v>496</v>
      </c>
      <c r="F2265" s="161">
        <v>160</v>
      </c>
      <c r="G2265" s="162">
        <v>43692</v>
      </c>
      <c r="H2265" s="1108">
        <v>43686</v>
      </c>
      <c r="I2265" s="1107">
        <v>160</v>
      </c>
    </row>
    <row r="2266" spans="1:9" x14ac:dyDescent="0.3">
      <c r="A2266" s="1101">
        <v>490281</v>
      </c>
      <c r="B2266" s="157">
        <v>493515</v>
      </c>
      <c r="C2266" s="157" t="s">
        <v>475</v>
      </c>
      <c r="D2266" s="157" t="s">
        <v>481</v>
      </c>
      <c r="E2266" s="158" t="s">
        <v>586</v>
      </c>
      <c r="F2266" s="157">
        <v>117</v>
      </c>
      <c r="G2266" s="159">
        <v>43692</v>
      </c>
      <c r="H2266" s="1102">
        <v>43686</v>
      </c>
      <c r="I2266" s="1101">
        <v>120</v>
      </c>
    </row>
    <row r="2267" spans="1:9" x14ac:dyDescent="0.3">
      <c r="A2267" s="1101">
        <v>490281</v>
      </c>
      <c r="B2267" s="157">
        <v>493515</v>
      </c>
      <c r="C2267" s="157" t="s">
        <v>475</v>
      </c>
      <c r="D2267" s="157" t="s">
        <v>483</v>
      </c>
      <c r="E2267" s="158" t="s">
        <v>588</v>
      </c>
      <c r="F2267" s="157">
        <v>71</v>
      </c>
      <c r="G2267" s="159">
        <v>43692</v>
      </c>
      <c r="H2267" s="1102">
        <v>43686</v>
      </c>
      <c r="I2267" s="1101">
        <v>73</v>
      </c>
    </row>
    <row r="2268" spans="1:9" x14ac:dyDescent="0.3">
      <c r="A2268" s="1101">
        <v>490281</v>
      </c>
      <c r="B2268" s="157">
        <v>493515</v>
      </c>
      <c r="C2268" s="157" t="s">
        <v>475</v>
      </c>
      <c r="D2268" s="157" t="s">
        <v>13</v>
      </c>
      <c r="E2268" s="158" t="s">
        <v>594</v>
      </c>
      <c r="F2268" s="157">
        <v>632</v>
      </c>
      <c r="G2268" s="159">
        <v>43692</v>
      </c>
      <c r="H2268" s="1102">
        <v>43686</v>
      </c>
      <c r="I2268" s="1101">
        <v>658</v>
      </c>
    </row>
    <row r="2269" spans="1:9" x14ac:dyDescent="0.3">
      <c r="A2269" s="1101">
        <v>490281</v>
      </c>
      <c r="B2269" s="157">
        <v>493515</v>
      </c>
      <c r="C2269" s="157" t="s">
        <v>475</v>
      </c>
      <c r="D2269" s="157" t="s">
        <v>13</v>
      </c>
      <c r="E2269" s="158" t="s">
        <v>597</v>
      </c>
      <c r="F2269" s="157">
        <v>95</v>
      </c>
      <c r="G2269" s="159">
        <v>43692</v>
      </c>
      <c r="H2269" s="1102">
        <v>43686</v>
      </c>
      <c r="I2269" s="1101">
        <v>91</v>
      </c>
    </row>
    <row r="2270" spans="1:9" x14ac:dyDescent="0.3">
      <c r="A2270" s="1101">
        <v>490281</v>
      </c>
      <c r="B2270" s="157">
        <v>493515</v>
      </c>
      <c r="C2270" s="157" t="s">
        <v>475</v>
      </c>
      <c r="D2270" s="157" t="s">
        <v>13</v>
      </c>
      <c r="E2270" s="158" t="s">
        <v>603</v>
      </c>
      <c r="F2270" s="157">
        <v>322</v>
      </c>
      <c r="G2270" s="159">
        <v>43692</v>
      </c>
      <c r="H2270" s="1102">
        <v>43686</v>
      </c>
      <c r="I2270" s="1101">
        <v>230</v>
      </c>
    </row>
    <row r="2271" spans="1:9" x14ac:dyDescent="0.3">
      <c r="A2271" s="1101">
        <v>490281</v>
      </c>
      <c r="B2271" s="157">
        <v>494164</v>
      </c>
      <c r="C2271" s="157" t="s">
        <v>503</v>
      </c>
      <c r="D2271" s="157" t="s">
        <v>13</v>
      </c>
      <c r="E2271" s="158" t="s">
        <v>617</v>
      </c>
      <c r="F2271" s="157">
        <v>90</v>
      </c>
      <c r="G2271" s="159">
        <v>43692</v>
      </c>
      <c r="H2271" s="1102">
        <v>43686</v>
      </c>
      <c r="I2271" s="1101">
        <v>92</v>
      </c>
    </row>
    <row r="2272" spans="1:9" x14ac:dyDescent="0.3">
      <c r="A2272" s="1101">
        <v>490293</v>
      </c>
      <c r="B2272" s="157">
        <v>493483</v>
      </c>
      <c r="C2272" s="157" t="s">
        <v>475</v>
      </c>
      <c r="D2272" s="157" t="s">
        <v>13</v>
      </c>
      <c r="E2272" s="158" t="s">
        <v>674</v>
      </c>
      <c r="F2272" s="184">
        <v>557</v>
      </c>
      <c r="G2272" s="159">
        <v>43692</v>
      </c>
      <c r="H2272" s="1102">
        <v>43686</v>
      </c>
      <c r="I2272" s="1101">
        <v>575</v>
      </c>
    </row>
    <row r="2273" spans="1:9" x14ac:dyDescent="0.3">
      <c r="A2273" s="1101">
        <v>490293</v>
      </c>
      <c r="B2273" s="157">
        <v>493483</v>
      </c>
      <c r="C2273" s="157" t="s">
        <v>475</v>
      </c>
      <c r="D2273" s="157" t="s">
        <v>13</v>
      </c>
      <c r="E2273" s="158" t="s">
        <v>682</v>
      </c>
      <c r="F2273" s="195">
        <v>1374</v>
      </c>
      <c r="G2273" s="159">
        <v>43692</v>
      </c>
      <c r="H2273" s="1102">
        <v>43686</v>
      </c>
      <c r="I2273" s="1101">
        <v>1318</v>
      </c>
    </row>
    <row r="2274" spans="1:9" x14ac:dyDescent="0.3">
      <c r="A2274" s="1101">
        <v>490293</v>
      </c>
      <c r="B2274" s="157">
        <v>494182</v>
      </c>
      <c r="C2274" s="157" t="s">
        <v>503</v>
      </c>
      <c r="D2274" s="157" t="s">
        <v>481</v>
      </c>
      <c r="E2274" s="158" t="s">
        <v>717</v>
      </c>
      <c r="F2274" s="195">
        <v>155</v>
      </c>
      <c r="G2274" s="159">
        <v>43692</v>
      </c>
      <c r="H2274" s="1102">
        <v>43686</v>
      </c>
      <c r="I2274" s="1101">
        <v>159</v>
      </c>
    </row>
    <row r="2275" spans="1:9" x14ac:dyDescent="0.3">
      <c r="A2275" s="1101">
        <v>490293</v>
      </c>
      <c r="B2275" s="157">
        <v>494182</v>
      </c>
      <c r="C2275" s="157" t="s">
        <v>503</v>
      </c>
      <c r="D2275" s="157" t="s">
        <v>13</v>
      </c>
      <c r="E2275" s="158" t="s">
        <v>725</v>
      </c>
      <c r="F2275" s="195">
        <v>18</v>
      </c>
      <c r="G2275" s="159">
        <v>43692</v>
      </c>
      <c r="H2275" s="1102">
        <v>43686</v>
      </c>
      <c r="I2275" s="1101">
        <v>18</v>
      </c>
    </row>
    <row r="2276" spans="1:9" x14ac:dyDescent="0.3">
      <c r="A2276" s="1101">
        <v>419754</v>
      </c>
      <c r="B2276" s="157">
        <v>493478</v>
      </c>
      <c r="C2276" s="157" t="s">
        <v>475</v>
      </c>
      <c r="D2276" s="157" t="s">
        <v>13</v>
      </c>
      <c r="E2276" s="163" t="s">
        <v>808</v>
      </c>
      <c r="F2276" s="157">
        <v>217</v>
      </c>
      <c r="G2276" s="196">
        <v>43692</v>
      </c>
      <c r="H2276" s="1102">
        <v>43686</v>
      </c>
      <c r="I2276" s="1101">
        <v>226</v>
      </c>
    </row>
    <row r="2277" spans="1:9" x14ac:dyDescent="0.3">
      <c r="A2277" s="1101">
        <v>419754</v>
      </c>
      <c r="B2277" s="157">
        <v>493478</v>
      </c>
      <c r="C2277" s="157" t="s">
        <v>475</v>
      </c>
      <c r="D2277" s="157" t="s">
        <v>13</v>
      </c>
      <c r="E2277" s="158" t="s">
        <v>814</v>
      </c>
      <c r="F2277" s="195">
        <v>17</v>
      </c>
      <c r="G2277" s="159">
        <v>43692</v>
      </c>
      <c r="H2277" s="1102">
        <v>43686</v>
      </c>
      <c r="I2277" s="1101">
        <v>17</v>
      </c>
    </row>
    <row r="2278" spans="1:9" x14ac:dyDescent="0.3">
      <c r="A2278" s="1101">
        <v>419754</v>
      </c>
      <c r="B2278" s="157">
        <v>493478</v>
      </c>
      <c r="C2278" s="157" t="s">
        <v>475</v>
      </c>
      <c r="D2278" s="157" t="s">
        <v>13</v>
      </c>
      <c r="E2278" s="158" t="s">
        <v>817</v>
      </c>
      <c r="F2278" s="157">
        <v>251</v>
      </c>
      <c r="G2278" s="159">
        <v>43692</v>
      </c>
      <c r="H2278" s="1102">
        <v>43686</v>
      </c>
      <c r="I2278" s="1101">
        <v>251</v>
      </c>
    </row>
    <row r="2279" spans="1:9" x14ac:dyDescent="0.3">
      <c r="A2279" s="1101">
        <v>419754</v>
      </c>
      <c r="B2279" s="157">
        <v>494168</v>
      </c>
      <c r="C2279" s="157" t="s">
        <v>503</v>
      </c>
      <c r="D2279" s="157" t="s">
        <v>13</v>
      </c>
      <c r="E2279" s="158" t="s">
        <v>824</v>
      </c>
      <c r="F2279" s="157">
        <v>50</v>
      </c>
      <c r="G2279" s="159">
        <v>43692</v>
      </c>
      <c r="H2279" s="1102">
        <v>43686</v>
      </c>
      <c r="I2279" s="1101">
        <v>50</v>
      </c>
    </row>
    <row r="2280" spans="1:9" x14ac:dyDescent="0.3">
      <c r="A2280" s="561">
        <v>419754</v>
      </c>
      <c r="B2280" s="245">
        <v>510478</v>
      </c>
      <c r="C2280" s="245" t="s">
        <v>475</v>
      </c>
      <c r="D2280" s="157" t="s">
        <v>13</v>
      </c>
      <c r="E2280" s="244" t="s">
        <v>868</v>
      </c>
      <c r="F2280" s="245">
        <v>424</v>
      </c>
      <c r="G2280" s="180">
        <v>43692</v>
      </c>
      <c r="H2280" s="1093">
        <v>43686</v>
      </c>
      <c r="I2280" s="561">
        <v>403</v>
      </c>
    </row>
    <row r="2281" spans="1:9" x14ac:dyDescent="0.3">
      <c r="A2281" s="561">
        <v>419754</v>
      </c>
      <c r="B2281" s="245">
        <v>510478</v>
      </c>
      <c r="C2281" s="245" t="s">
        <v>475</v>
      </c>
      <c r="D2281" s="157" t="s">
        <v>13</v>
      </c>
      <c r="E2281" s="244" t="s">
        <v>880</v>
      </c>
      <c r="F2281" s="245">
        <v>831</v>
      </c>
      <c r="G2281" s="180">
        <v>43692</v>
      </c>
      <c r="H2281" s="1093">
        <v>43686</v>
      </c>
      <c r="I2281" s="561">
        <v>708</v>
      </c>
    </row>
    <row r="2282" spans="1:9" x14ac:dyDescent="0.3">
      <c r="A2282" s="561">
        <v>419754</v>
      </c>
      <c r="B2282" s="245">
        <v>510485</v>
      </c>
      <c r="C2282" s="245" t="s">
        <v>503</v>
      </c>
      <c r="D2282" s="157" t="s">
        <v>481</v>
      </c>
      <c r="E2282" s="244" t="s">
        <v>922</v>
      </c>
      <c r="F2282" s="245">
        <v>256</v>
      </c>
      <c r="G2282" s="180">
        <v>43692</v>
      </c>
      <c r="H2282" s="1093">
        <v>43686</v>
      </c>
      <c r="I2282" s="561">
        <v>260</v>
      </c>
    </row>
    <row r="2283" spans="1:9" x14ac:dyDescent="0.3">
      <c r="A2283" s="1101">
        <v>490295</v>
      </c>
      <c r="B2283" s="157">
        <v>493509</v>
      </c>
      <c r="C2283" s="157" t="s">
        <v>475</v>
      </c>
      <c r="D2283" s="157" t="s">
        <v>13</v>
      </c>
      <c r="E2283" s="203" t="s">
        <v>963</v>
      </c>
      <c r="F2283" s="157">
        <v>912</v>
      </c>
      <c r="G2283" s="159">
        <v>43692</v>
      </c>
      <c r="H2283" s="1102">
        <v>43686</v>
      </c>
      <c r="I2283" s="1101">
        <v>913</v>
      </c>
    </row>
    <row r="2284" spans="1:9" x14ac:dyDescent="0.3">
      <c r="A2284" s="1101">
        <v>490295</v>
      </c>
      <c r="B2284" s="157">
        <v>493509</v>
      </c>
      <c r="C2284" s="157" t="s">
        <v>475</v>
      </c>
      <c r="D2284" s="157" t="s">
        <v>13</v>
      </c>
      <c r="E2284" s="203" t="s">
        <v>964</v>
      </c>
      <c r="F2284" s="157">
        <v>1714</v>
      </c>
      <c r="G2284" s="159">
        <v>43692</v>
      </c>
      <c r="H2284" s="1102">
        <v>43686</v>
      </c>
      <c r="I2284" s="1101">
        <v>1721</v>
      </c>
    </row>
    <row r="2285" spans="1:9" x14ac:dyDescent="0.3">
      <c r="A2285" s="1113">
        <v>490295</v>
      </c>
      <c r="B2285" s="1094">
        <v>493509</v>
      </c>
      <c r="C2285" s="1094" t="s">
        <v>475</v>
      </c>
      <c r="D2285" s="157" t="s">
        <v>13</v>
      </c>
      <c r="E2285" s="203" t="s">
        <v>972</v>
      </c>
      <c r="F2285" s="157">
        <v>457</v>
      </c>
      <c r="G2285" s="159">
        <v>43692</v>
      </c>
      <c r="H2285" s="1102">
        <v>43686</v>
      </c>
      <c r="I2285" s="1101">
        <v>375</v>
      </c>
    </row>
    <row r="2286" spans="1:9" x14ac:dyDescent="0.3">
      <c r="A2286" s="1101">
        <v>490295</v>
      </c>
      <c r="B2286" s="157">
        <v>494208</v>
      </c>
      <c r="C2286" s="157" t="s">
        <v>503</v>
      </c>
      <c r="D2286" s="157" t="s">
        <v>13</v>
      </c>
      <c r="E2286" s="158" t="s">
        <v>996</v>
      </c>
      <c r="F2286" s="157">
        <v>238</v>
      </c>
      <c r="G2286" s="159">
        <v>43692</v>
      </c>
      <c r="H2286" s="1102">
        <v>43686</v>
      </c>
      <c r="I2286" s="1101">
        <v>243</v>
      </c>
    </row>
    <row r="2287" spans="1:9" x14ac:dyDescent="0.3">
      <c r="A2287" s="1101">
        <v>490295</v>
      </c>
      <c r="B2287" s="157">
        <v>494208</v>
      </c>
      <c r="C2287" s="157" t="s">
        <v>503</v>
      </c>
      <c r="D2287" s="157" t="s">
        <v>13</v>
      </c>
      <c r="E2287" s="158" t="s">
        <v>999</v>
      </c>
      <c r="F2287" s="157">
        <v>326</v>
      </c>
      <c r="G2287" s="159">
        <v>43692</v>
      </c>
      <c r="H2287" s="1102">
        <v>43686</v>
      </c>
      <c r="I2287" s="1101">
        <v>332</v>
      </c>
    </row>
    <row r="2288" spans="1:9" x14ac:dyDescent="0.3">
      <c r="A2288" s="1101">
        <v>490295</v>
      </c>
      <c r="B2288" s="157">
        <v>494208</v>
      </c>
      <c r="C2288" s="157" t="s">
        <v>503</v>
      </c>
      <c r="D2288" s="157" t="s">
        <v>13</v>
      </c>
      <c r="E2288" s="158" t="s">
        <v>1010</v>
      </c>
      <c r="F2288" s="157">
        <v>123</v>
      </c>
      <c r="G2288" s="159">
        <v>43692</v>
      </c>
      <c r="H2288" s="1102">
        <v>43686</v>
      </c>
      <c r="I2288" s="1101">
        <v>106</v>
      </c>
    </row>
    <row r="2289" spans="1:9" x14ac:dyDescent="0.3">
      <c r="A2289" s="561">
        <v>496975</v>
      </c>
      <c r="B2289" s="245">
        <v>493541</v>
      </c>
      <c r="C2289" s="245" t="s">
        <v>475</v>
      </c>
      <c r="D2289" s="157" t="s">
        <v>13</v>
      </c>
      <c r="E2289" s="178" t="s">
        <v>1036</v>
      </c>
      <c r="F2289" s="245">
        <v>270</v>
      </c>
      <c r="G2289" s="180">
        <v>43692</v>
      </c>
      <c r="H2289" s="1093">
        <v>43686</v>
      </c>
      <c r="I2289" s="561">
        <v>265</v>
      </c>
    </row>
    <row r="2290" spans="1:9" x14ac:dyDescent="0.3">
      <c r="A2290" s="561">
        <v>496975</v>
      </c>
      <c r="B2290" s="245">
        <v>493541</v>
      </c>
      <c r="C2290" s="245" t="s">
        <v>475</v>
      </c>
      <c r="D2290" s="157" t="s">
        <v>13</v>
      </c>
      <c r="E2290" s="178" t="s">
        <v>1038</v>
      </c>
      <c r="F2290" s="245">
        <v>18</v>
      </c>
      <c r="G2290" s="180">
        <v>43692</v>
      </c>
      <c r="H2290" s="1093">
        <v>43686</v>
      </c>
      <c r="I2290" s="561">
        <v>18</v>
      </c>
    </row>
    <row r="2291" spans="1:9" x14ac:dyDescent="0.3">
      <c r="A2291" s="1107">
        <v>496975</v>
      </c>
      <c r="B2291" s="1107">
        <v>493525</v>
      </c>
      <c r="C2291" s="161" t="s">
        <v>475</v>
      </c>
      <c r="D2291" s="157" t="s">
        <v>13</v>
      </c>
      <c r="E2291" s="1186" t="s">
        <v>1046</v>
      </c>
      <c r="F2291" s="1107">
        <v>18</v>
      </c>
      <c r="G2291" s="1108">
        <v>43692</v>
      </c>
      <c r="H2291" s="1108">
        <v>43686</v>
      </c>
      <c r="I2291" s="1107">
        <v>18</v>
      </c>
    </row>
    <row r="2292" spans="1:9" x14ac:dyDescent="0.3">
      <c r="A2292" s="1107">
        <v>496975</v>
      </c>
      <c r="B2292" s="1107">
        <v>493525</v>
      </c>
      <c r="C2292" s="161" t="s">
        <v>475</v>
      </c>
      <c r="D2292" s="157" t="s">
        <v>13</v>
      </c>
      <c r="E2292" s="1186" t="s">
        <v>1050</v>
      </c>
      <c r="F2292" s="1107">
        <v>400</v>
      </c>
      <c r="G2292" s="1108">
        <v>43692</v>
      </c>
      <c r="H2292" s="1108">
        <v>43686</v>
      </c>
      <c r="I2292" s="1107">
        <v>383</v>
      </c>
    </row>
    <row r="2293" spans="1:9" x14ac:dyDescent="0.3">
      <c r="A2293" s="1107">
        <v>496975</v>
      </c>
      <c r="B2293" s="1107">
        <v>493525</v>
      </c>
      <c r="C2293" s="161" t="s">
        <v>475</v>
      </c>
      <c r="D2293" s="1107" t="s">
        <v>48</v>
      </c>
      <c r="E2293" s="1186" t="s">
        <v>1055</v>
      </c>
      <c r="F2293" s="1107">
        <v>148</v>
      </c>
      <c r="G2293" s="1108">
        <v>43668</v>
      </c>
      <c r="H2293" s="1108">
        <v>43687</v>
      </c>
      <c r="I2293" s="1107">
        <v>148</v>
      </c>
    </row>
    <row r="2294" spans="1:9" x14ac:dyDescent="0.3">
      <c r="A2294" s="1101">
        <v>490293</v>
      </c>
      <c r="B2294" s="157">
        <v>494182</v>
      </c>
      <c r="C2294" s="157" t="s">
        <v>503</v>
      </c>
      <c r="D2294" s="157" t="s">
        <v>13</v>
      </c>
      <c r="E2294" s="158" t="s">
        <v>719</v>
      </c>
      <c r="F2294" s="195">
        <v>140</v>
      </c>
      <c r="G2294" s="159">
        <v>43695</v>
      </c>
      <c r="H2294" s="1102">
        <v>43691</v>
      </c>
      <c r="I2294" s="1101">
        <v>146</v>
      </c>
    </row>
    <row r="2295" spans="1:9" x14ac:dyDescent="0.3">
      <c r="A2295" s="1101">
        <v>490293</v>
      </c>
      <c r="B2295" s="157">
        <v>494182</v>
      </c>
      <c r="C2295" s="157" t="s">
        <v>503</v>
      </c>
      <c r="D2295" s="157" t="s">
        <v>13</v>
      </c>
      <c r="E2295" s="158" t="s">
        <v>720</v>
      </c>
      <c r="F2295" s="195">
        <v>166</v>
      </c>
      <c r="G2295" s="159">
        <v>43695</v>
      </c>
      <c r="H2295" s="1102">
        <v>43691</v>
      </c>
      <c r="I2295" s="1101">
        <v>171</v>
      </c>
    </row>
    <row r="2296" spans="1:9" x14ac:dyDescent="0.3">
      <c r="A2296" s="561">
        <v>419754</v>
      </c>
      <c r="B2296" s="245">
        <v>510485</v>
      </c>
      <c r="C2296" s="245" t="s">
        <v>503</v>
      </c>
      <c r="D2296" s="157" t="s">
        <v>13</v>
      </c>
      <c r="E2296" s="244" t="s">
        <v>924</v>
      </c>
      <c r="F2296" s="245">
        <v>419</v>
      </c>
      <c r="G2296" s="180">
        <v>43695</v>
      </c>
      <c r="H2296" s="1093">
        <v>43691</v>
      </c>
      <c r="I2296" s="561">
        <v>426</v>
      </c>
    </row>
    <row r="2297" spans="1:9" x14ac:dyDescent="0.3">
      <c r="A2297" s="561">
        <v>419754</v>
      </c>
      <c r="B2297" s="245">
        <v>510485</v>
      </c>
      <c r="C2297" s="245" t="s">
        <v>503</v>
      </c>
      <c r="D2297" s="157" t="s">
        <v>13</v>
      </c>
      <c r="E2297" s="244" t="s">
        <v>925</v>
      </c>
      <c r="F2297" s="245">
        <v>453</v>
      </c>
      <c r="G2297" s="180">
        <v>43695</v>
      </c>
      <c r="H2297" s="1093">
        <v>43691</v>
      </c>
      <c r="I2297" s="561">
        <v>463</v>
      </c>
    </row>
    <row r="2298" spans="1:9" x14ac:dyDescent="0.3">
      <c r="A2298" s="561">
        <v>419754</v>
      </c>
      <c r="B2298" s="245">
        <v>510485</v>
      </c>
      <c r="C2298" s="245" t="s">
        <v>503</v>
      </c>
      <c r="D2298" s="157" t="s">
        <v>13</v>
      </c>
      <c r="E2298" s="244" t="s">
        <v>926</v>
      </c>
      <c r="F2298" s="245">
        <v>299</v>
      </c>
      <c r="G2298" s="180">
        <v>43664</v>
      </c>
      <c r="H2298" s="1093">
        <v>43691</v>
      </c>
      <c r="I2298" s="561">
        <v>392</v>
      </c>
    </row>
    <row r="2299" spans="1:9" x14ac:dyDescent="0.3">
      <c r="A2299" s="1101">
        <v>432735</v>
      </c>
      <c r="B2299" s="157">
        <v>425425</v>
      </c>
      <c r="C2299" s="157" t="s">
        <v>475</v>
      </c>
      <c r="D2299" s="157" t="s">
        <v>481</v>
      </c>
      <c r="E2299" s="158" t="s">
        <v>492</v>
      </c>
      <c r="F2299" s="157">
        <v>55</v>
      </c>
      <c r="G2299" s="159">
        <v>43699</v>
      </c>
      <c r="H2299" s="1102">
        <v>43693</v>
      </c>
      <c r="I2299" s="1101">
        <v>55</v>
      </c>
    </row>
    <row r="2300" spans="1:9" x14ac:dyDescent="0.3">
      <c r="A2300" s="1101">
        <v>490293</v>
      </c>
      <c r="B2300" s="157">
        <v>493483</v>
      </c>
      <c r="C2300" s="157" t="s">
        <v>475</v>
      </c>
      <c r="D2300" s="157" t="s">
        <v>483</v>
      </c>
      <c r="E2300" s="158" t="s">
        <v>668</v>
      </c>
      <c r="F2300" s="195">
        <v>240</v>
      </c>
      <c r="G2300" s="159">
        <v>43692</v>
      </c>
      <c r="H2300" s="1102">
        <v>43693</v>
      </c>
      <c r="I2300" s="1101">
        <v>248</v>
      </c>
    </row>
    <row r="2301" spans="1:9" x14ac:dyDescent="0.3">
      <c r="A2301" s="1101">
        <v>490293</v>
      </c>
      <c r="B2301" s="157">
        <v>493483</v>
      </c>
      <c r="C2301" s="157" t="s">
        <v>475</v>
      </c>
      <c r="D2301" s="157" t="s">
        <v>481</v>
      </c>
      <c r="E2301" s="158" t="s">
        <v>669</v>
      </c>
      <c r="F2301" s="195">
        <v>407</v>
      </c>
      <c r="G2301" s="159">
        <v>43692</v>
      </c>
      <c r="H2301" s="1102">
        <v>43693</v>
      </c>
      <c r="I2301" s="1101">
        <v>426</v>
      </c>
    </row>
    <row r="2302" spans="1:9" x14ac:dyDescent="0.3">
      <c r="A2302" s="1101">
        <v>490293</v>
      </c>
      <c r="B2302" s="157">
        <v>493483</v>
      </c>
      <c r="C2302" s="157" t="s">
        <v>475</v>
      </c>
      <c r="D2302" s="157" t="s">
        <v>13</v>
      </c>
      <c r="E2302" s="158" t="s">
        <v>670</v>
      </c>
      <c r="F2302" s="195">
        <v>770</v>
      </c>
      <c r="G2302" s="159">
        <v>43685</v>
      </c>
      <c r="H2302" s="1102">
        <v>43693</v>
      </c>
      <c r="I2302" s="1101">
        <v>770</v>
      </c>
    </row>
    <row r="2303" spans="1:9" x14ac:dyDescent="0.3">
      <c r="A2303" s="1101">
        <v>490293</v>
      </c>
      <c r="B2303" s="157">
        <v>493483</v>
      </c>
      <c r="C2303" s="157" t="s">
        <v>475</v>
      </c>
      <c r="D2303" s="157" t="s">
        <v>13</v>
      </c>
      <c r="E2303" s="158" t="s">
        <v>671</v>
      </c>
      <c r="F2303" s="157">
        <v>1824</v>
      </c>
      <c r="G2303" s="159">
        <v>43685</v>
      </c>
      <c r="H2303" s="1102">
        <v>43693</v>
      </c>
      <c r="I2303" s="1101">
        <v>1824</v>
      </c>
    </row>
    <row r="2304" spans="1:9" x14ac:dyDescent="0.3">
      <c r="A2304" s="1101">
        <v>490293</v>
      </c>
      <c r="B2304" s="157">
        <v>493483</v>
      </c>
      <c r="C2304" s="157" t="s">
        <v>475</v>
      </c>
      <c r="D2304" s="157" t="s">
        <v>481</v>
      </c>
      <c r="E2304" s="158" t="s">
        <v>678</v>
      </c>
      <c r="F2304" s="195">
        <v>188</v>
      </c>
      <c r="G2304" s="159">
        <v>43699</v>
      </c>
      <c r="H2304" s="1102">
        <v>43693</v>
      </c>
      <c r="I2304" s="1101">
        <v>188</v>
      </c>
    </row>
    <row r="2305" spans="1:9" x14ac:dyDescent="0.3">
      <c r="A2305" s="1101">
        <v>490293</v>
      </c>
      <c r="B2305" s="157">
        <v>493483</v>
      </c>
      <c r="C2305" s="157" t="s">
        <v>475</v>
      </c>
      <c r="D2305" s="157" t="s">
        <v>483</v>
      </c>
      <c r="E2305" s="158" t="s">
        <v>685</v>
      </c>
      <c r="F2305" s="195">
        <v>254</v>
      </c>
      <c r="G2305" s="159">
        <v>43699</v>
      </c>
      <c r="H2305" s="1102">
        <v>43693</v>
      </c>
      <c r="I2305" s="1101">
        <v>251</v>
      </c>
    </row>
    <row r="2306" spans="1:9" x14ac:dyDescent="0.3">
      <c r="A2306" s="561">
        <v>419754</v>
      </c>
      <c r="B2306" s="245">
        <v>510478</v>
      </c>
      <c r="C2306" s="245" t="s">
        <v>475</v>
      </c>
      <c r="D2306" s="157" t="s">
        <v>481</v>
      </c>
      <c r="E2306" s="244" t="s">
        <v>872</v>
      </c>
      <c r="F2306" s="245">
        <v>981</v>
      </c>
      <c r="G2306" s="180">
        <v>43692</v>
      </c>
      <c r="H2306" s="1093">
        <v>43693</v>
      </c>
      <c r="I2306" s="561">
        <v>1001</v>
      </c>
    </row>
    <row r="2307" spans="1:9" x14ac:dyDescent="0.3">
      <c r="A2307" s="561">
        <v>419754</v>
      </c>
      <c r="B2307" s="245">
        <v>510478</v>
      </c>
      <c r="C2307" s="245" t="s">
        <v>475</v>
      </c>
      <c r="D2307" s="157" t="s">
        <v>483</v>
      </c>
      <c r="E2307" s="244" t="s">
        <v>873</v>
      </c>
      <c r="F2307" s="245">
        <v>244</v>
      </c>
      <c r="G2307" s="180">
        <v>43692</v>
      </c>
      <c r="H2307" s="1093">
        <v>43693</v>
      </c>
      <c r="I2307" s="561">
        <v>248</v>
      </c>
    </row>
    <row r="2308" spans="1:9" x14ac:dyDescent="0.3">
      <c r="A2308" s="561">
        <v>419754</v>
      </c>
      <c r="B2308" s="245">
        <v>510478</v>
      </c>
      <c r="C2308" s="245" t="s">
        <v>475</v>
      </c>
      <c r="D2308" s="157" t="s">
        <v>481</v>
      </c>
      <c r="E2308" s="244" t="s">
        <v>874</v>
      </c>
      <c r="F2308" s="245">
        <v>159</v>
      </c>
      <c r="G2308" s="180">
        <v>43699</v>
      </c>
      <c r="H2308" s="1093">
        <v>43693</v>
      </c>
      <c r="I2308" s="561">
        <v>159</v>
      </c>
    </row>
    <row r="2309" spans="1:9" x14ac:dyDescent="0.3">
      <c r="A2309" s="561">
        <v>419754</v>
      </c>
      <c r="B2309" s="245">
        <v>510478</v>
      </c>
      <c r="C2309" s="245" t="s">
        <v>475</v>
      </c>
      <c r="D2309" s="157" t="s">
        <v>483</v>
      </c>
      <c r="E2309" s="244" t="s">
        <v>875</v>
      </c>
      <c r="F2309" s="245">
        <v>43</v>
      </c>
      <c r="G2309" s="180">
        <v>43699</v>
      </c>
      <c r="H2309" s="1093">
        <v>43693</v>
      </c>
      <c r="I2309" s="561">
        <v>43</v>
      </c>
    </row>
    <row r="2310" spans="1:9" x14ac:dyDescent="0.3">
      <c r="A2310" s="561">
        <v>419754</v>
      </c>
      <c r="B2310" s="245">
        <v>510478</v>
      </c>
      <c r="C2310" s="245" t="s">
        <v>475</v>
      </c>
      <c r="D2310" s="157" t="s">
        <v>13</v>
      </c>
      <c r="E2310" s="244" t="s">
        <v>876</v>
      </c>
      <c r="F2310" s="245">
        <v>1922</v>
      </c>
      <c r="G2310" s="180">
        <v>43685</v>
      </c>
      <c r="H2310" s="1093">
        <v>43693</v>
      </c>
      <c r="I2310" s="561">
        <v>1961</v>
      </c>
    </row>
    <row r="2311" spans="1:9" x14ac:dyDescent="0.3">
      <c r="A2311" s="561">
        <v>419754</v>
      </c>
      <c r="B2311" s="245">
        <v>510478</v>
      </c>
      <c r="C2311" s="245" t="s">
        <v>475</v>
      </c>
      <c r="D2311" s="157" t="s">
        <v>13</v>
      </c>
      <c r="E2311" s="244" t="s">
        <v>882</v>
      </c>
      <c r="F2311" s="245">
        <v>2268</v>
      </c>
      <c r="G2311" s="180">
        <v>43685</v>
      </c>
      <c r="H2311" s="1093">
        <v>43693</v>
      </c>
      <c r="I2311" s="561">
        <v>2313</v>
      </c>
    </row>
    <row r="2312" spans="1:9" x14ac:dyDescent="0.3">
      <c r="A2312" s="1101">
        <v>490295</v>
      </c>
      <c r="B2312" s="157">
        <v>493509</v>
      </c>
      <c r="C2312" s="157" t="s">
        <v>475</v>
      </c>
      <c r="D2312" s="157" t="s">
        <v>481</v>
      </c>
      <c r="E2312" s="203" t="s">
        <v>959</v>
      </c>
      <c r="F2312" s="157">
        <v>512</v>
      </c>
      <c r="G2312" s="159">
        <v>43699</v>
      </c>
      <c r="H2312" s="1102">
        <v>43693</v>
      </c>
      <c r="I2312" s="1101">
        <v>514</v>
      </c>
    </row>
    <row r="2313" spans="1:9" x14ac:dyDescent="0.3">
      <c r="A2313" s="1101">
        <v>490295</v>
      </c>
      <c r="B2313" s="157">
        <v>493509</v>
      </c>
      <c r="C2313" s="157" t="s">
        <v>475</v>
      </c>
      <c r="D2313" s="157" t="s">
        <v>483</v>
      </c>
      <c r="E2313" s="203" t="s">
        <v>961</v>
      </c>
      <c r="F2313" s="157">
        <v>151</v>
      </c>
      <c r="G2313" s="159">
        <v>43699</v>
      </c>
      <c r="H2313" s="1102">
        <v>43693</v>
      </c>
      <c r="I2313" s="1101">
        <v>153</v>
      </c>
    </row>
    <row r="2314" spans="1:9" x14ac:dyDescent="0.3">
      <c r="A2314" s="1101">
        <v>490295</v>
      </c>
      <c r="B2314" s="157">
        <v>493509</v>
      </c>
      <c r="C2314" s="157" t="s">
        <v>475</v>
      </c>
      <c r="D2314" s="157" t="s">
        <v>483</v>
      </c>
      <c r="E2314" s="203" t="s">
        <v>974</v>
      </c>
      <c r="F2314" s="157">
        <v>92</v>
      </c>
      <c r="G2314" s="159">
        <v>43699</v>
      </c>
      <c r="H2314" s="1102">
        <v>43693</v>
      </c>
      <c r="I2314" s="1101">
        <v>90</v>
      </c>
    </row>
    <row r="2315" spans="1:9" x14ac:dyDescent="0.3">
      <c r="A2315" s="1101">
        <v>490295</v>
      </c>
      <c r="B2315" s="157">
        <v>494208</v>
      </c>
      <c r="C2315" s="157" t="s">
        <v>503</v>
      </c>
      <c r="D2315" s="157" t="s">
        <v>481</v>
      </c>
      <c r="E2315" s="203" t="s">
        <v>1002</v>
      </c>
      <c r="F2315" s="157">
        <v>146</v>
      </c>
      <c r="G2315" s="159">
        <v>43699</v>
      </c>
      <c r="H2315" s="1102">
        <v>43693</v>
      </c>
      <c r="I2315" s="1101">
        <v>148</v>
      </c>
    </row>
    <row r="2316" spans="1:9" x14ac:dyDescent="0.3">
      <c r="A2316" s="1101">
        <v>490295</v>
      </c>
      <c r="B2316" s="157">
        <v>494208</v>
      </c>
      <c r="C2316" s="157" t="s">
        <v>503</v>
      </c>
      <c r="D2316" s="157" t="s">
        <v>481</v>
      </c>
      <c r="E2316" s="158" t="s">
        <v>1013</v>
      </c>
      <c r="F2316" s="157">
        <v>51</v>
      </c>
      <c r="G2316" s="159">
        <v>43699</v>
      </c>
      <c r="H2316" s="1102">
        <v>43693</v>
      </c>
      <c r="I2316" s="1101">
        <v>51</v>
      </c>
    </row>
    <row r="2317" spans="1:9" x14ac:dyDescent="0.3">
      <c r="A2317" s="1101">
        <v>490281</v>
      </c>
      <c r="B2317" s="157">
        <v>493515</v>
      </c>
      <c r="C2317" s="157" t="s">
        <v>475</v>
      </c>
      <c r="D2317" s="157" t="s">
        <v>13</v>
      </c>
      <c r="E2317" s="158" t="s">
        <v>590</v>
      </c>
      <c r="F2317" s="157">
        <v>413</v>
      </c>
      <c r="G2317" s="159">
        <v>43695</v>
      </c>
      <c r="H2317" s="1102">
        <v>43694</v>
      </c>
      <c r="I2317" s="1101">
        <v>426</v>
      </c>
    </row>
    <row r="2318" spans="1:9" x14ac:dyDescent="0.3">
      <c r="A2318" s="1101">
        <v>490281</v>
      </c>
      <c r="B2318" s="157">
        <v>493515</v>
      </c>
      <c r="C2318" s="157" t="s">
        <v>475</v>
      </c>
      <c r="D2318" s="157" t="s">
        <v>13</v>
      </c>
      <c r="E2318" s="158" t="s">
        <v>591</v>
      </c>
      <c r="F2318" s="157">
        <v>310</v>
      </c>
      <c r="G2318" s="159">
        <v>43695</v>
      </c>
      <c r="H2318" s="1102">
        <v>43694</v>
      </c>
      <c r="I2318" s="1101">
        <v>320</v>
      </c>
    </row>
    <row r="2319" spans="1:9" x14ac:dyDescent="0.3">
      <c r="A2319" s="561">
        <v>419754</v>
      </c>
      <c r="B2319" s="245">
        <v>510485</v>
      </c>
      <c r="C2319" s="245" t="s">
        <v>503</v>
      </c>
      <c r="D2319" s="157" t="s">
        <v>13</v>
      </c>
      <c r="E2319" s="242" t="s">
        <v>917</v>
      </c>
      <c r="F2319" s="243">
        <v>194</v>
      </c>
      <c r="G2319" s="180">
        <v>43697</v>
      </c>
      <c r="H2319" s="1093">
        <v>43695</v>
      </c>
      <c r="I2319" s="561">
        <v>202</v>
      </c>
    </row>
    <row r="2320" spans="1:9" x14ac:dyDescent="0.3">
      <c r="A2320" s="1101">
        <v>490295</v>
      </c>
      <c r="B2320" s="157">
        <v>493509</v>
      </c>
      <c r="C2320" s="157" t="s">
        <v>475</v>
      </c>
      <c r="D2320" s="157" t="s">
        <v>48</v>
      </c>
      <c r="E2320" s="163" t="s">
        <v>931</v>
      </c>
      <c r="F2320" s="157">
        <v>679</v>
      </c>
      <c r="G2320" s="159">
        <v>43641</v>
      </c>
      <c r="H2320" s="1102">
        <v>43695</v>
      </c>
      <c r="I2320" s="1101">
        <v>679</v>
      </c>
    </row>
    <row r="2321" spans="1:9" x14ac:dyDescent="0.3">
      <c r="A2321" s="1101">
        <v>490295</v>
      </c>
      <c r="B2321" s="157">
        <v>493509</v>
      </c>
      <c r="C2321" s="157" t="s">
        <v>475</v>
      </c>
      <c r="D2321" s="157" t="s">
        <v>48</v>
      </c>
      <c r="E2321" s="163" t="s">
        <v>934</v>
      </c>
      <c r="F2321" s="157">
        <v>746</v>
      </c>
      <c r="G2321" s="159">
        <v>43640</v>
      </c>
      <c r="H2321" s="1102">
        <v>43695</v>
      </c>
      <c r="I2321" s="1101">
        <v>746</v>
      </c>
    </row>
    <row r="2322" spans="1:9" x14ac:dyDescent="0.3">
      <c r="A2322" s="561">
        <v>419754</v>
      </c>
      <c r="B2322" s="245">
        <v>510478</v>
      </c>
      <c r="C2322" s="245" t="s">
        <v>475</v>
      </c>
      <c r="D2322" s="157" t="s">
        <v>13</v>
      </c>
      <c r="E2322" s="242" t="s">
        <v>851</v>
      </c>
      <c r="F2322" s="243">
        <v>1156</v>
      </c>
      <c r="G2322" s="180">
        <v>43697</v>
      </c>
      <c r="H2322" s="1093">
        <v>43696</v>
      </c>
      <c r="I2322" s="561">
        <v>1153</v>
      </c>
    </row>
    <row r="2323" spans="1:9" x14ac:dyDescent="0.3">
      <c r="A2323" s="561">
        <v>419754</v>
      </c>
      <c r="B2323" s="245">
        <v>510485</v>
      </c>
      <c r="C2323" s="245" t="s">
        <v>503</v>
      </c>
      <c r="D2323" s="157" t="s">
        <v>13</v>
      </c>
      <c r="E2323" s="242" t="s">
        <v>911</v>
      </c>
      <c r="F2323" s="243">
        <v>199</v>
      </c>
      <c r="G2323" s="180">
        <v>43697</v>
      </c>
      <c r="H2323" s="1093">
        <v>43696</v>
      </c>
      <c r="I2323" s="561">
        <v>199</v>
      </c>
    </row>
    <row r="2324" spans="1:9" x14ac:dyDescent="0.3">
      <c r="A2324" s="561">
        <v>419754</v>
      </c>
      <c r="B2324" s="245">
        <v>510478</v>
      </c>
      <c r="C2324" s="245" t="s">
        <v>475</v>
      </c>
      <c r="D2324" s="157" t="s">
        <v>13</v>
      </c>
      <c r="E2324" s="242" t="s">
        <v>850</v>
      </c>
      <c r="F2324" s="243">
        <v>1649</v>
      </c>
      <c r="G2324" s="180">
        <v>43698</v>
      </c>
      <c r="H2324" s="1093">
        <v>43697</v>
      </c>
      <c r="I2324" s="561">
        <v>1643</v>
      </c>
    </row>
    <row r="2325" spans="1:9" x14ac:dyDescent="0.3">
      <c r="A2325" s="561">
        <v>419754</v>
      </c>
      <c r="B2325" s="245">
        <v>510478</v>
      </c>
      <c r="C2325" s="245" t="s">
        <v>475</v>
      </c>
      <c r="D2325" s="157" t="s">
        <v>483</v>
      </c>
      <c r="E2325" s="178" t="s">
        <v>856</v>
      </c>
      <c r="F2325" s="245">
        <v>179</v>
      </c>
      <c r="G2325" s="1100">
        <v>43698</v>
      </c>
      <c r="H2325" s="1093">
        <v>43697</v>
      </c>
      <c r="I2325" s="561">
        <v>179</v>
      </c>
    </row>
    <row r="2326" spans="1:9" x14ac:dyDescent="0.3">
      <c r="A2326" s="561">
        <v>419754</v>
      </c>
      <c r="B2326" s="245">
        <v>510478</v>
      </c>
      <c r="C2326" s="245" t="s">
        <v>475</v>
      </c>
      <c r="D2326" s="157" t="s">
        <v>481</v>
      </c>
      <c r="E2326" s="178" t="s">
        <v>857</v>
      </c>
      <c r="F2326" s="245">
        <v>660</v>
      </c>
      <c r="G2326" s="1100">
        <v>43698</v>
      </c>
      <c r="H2326" s="1093">
        <v>43697</v>
      </c>
      <c r="I2326" s="561">
        <v>659</v>
      </c>
    </row>
    <row r="2327" spans="1:9" x14ac:dyDescent="0.3">
      <c r="A2327" s="561">
        <v>419754</v>
      </c>
      <c r="B2327" s="245">
        <v>510485</v>
      </c>
      <c r="C2327" s="245" t="s">
        <v>503</v>
      </c>
      <c r="D2327" s="157" t="s">
        <v>481</v>
      </c>
      <c r="E2327" s="178" t="s">
        <v>899</v>
      </c>
      <c r="F2327" s="245">
        <v>156</v>
      </c>
      <c r="G2327" s="1100">
        <v>43698</v>
      </c>
      <c r="H2327" s="1093">
        <v>43697</v>
      </c>
      <c r="I2327" s="561">
        <v>149</v>
      </c>
    </row>
    <row r="2328" spans="1:9" x14ac:dyDescent="0.3">
      <c r="A2328" s="561">
        <v>419754</v>
      </c>
      <c r="B2328" s="245">
        <v>510485</v>
      </c>
      <c r="C2328" s="245" t="s">
        <v>503</v>
      </c>
      <c r="D2328" s="157" t="s">
        <v>481</v>
      </c>
      <c r="E2328" s="178" t="s">
        <v>905</v>
      </c>
      <c r="F2328" s="245">
        <v>132</v>
      </c>
      <c r="G2328" s="1100">
        <v>43698</v>
      </c>
      <c r="H2328" s="1093">
        <v>43697</v>
      </c>
      <c r="I2328" s="561">
        <v>138</v>
      </c>
    </row>
    <row r="2329" spans="1:9" x14ac:dyDescent="0.3">
      <c r="A2329" s="561">
        <v>419754</v>
      </c>
      <c r="B2329" s="245">
        <v>510485</v>
      </c>
      <c r="C2329" s="245" t="s">
        <v>503</v>
      </c>
      <c r="D2329" s="157" t="s">
        <v>13</v>
      </c>
      <c r="E2329" s="242" t="s">
        <v>910</v>
      </c>
      <c r="F2329" s="243">
        <v>207</v>
      </c>
      <c r="G2329" s="180">
        <v>43698</v>
      </c>
      <c r="H2329" s="1093">
        <v>43697</v>
      </c>
      <c r="I2329" s="561">
        <v>197</v>
      </c>
    </row>
    <row r="2330" spans="1:9" x14ac:dyDescent="0.3">
      <c r="A2330" s="561">
        <v>419754</v>
      </c>
      <c r="B2330" s="245">
        <v>510485</v>
      </c>
      <c r="C2330" s="245" t="s">
        <v>503</v>
      </c>
      <c r="D2330" s="157" t="s">
        <v>13</v>
      </c>
      <c r="E2330" s="242" t="s">
        <v>916</v>
      </c>
      <c r="F2330" s="243">
        <v>174</v>
      </c>
      <c r="G2330" s="180">
        <v>43698</v>
      </c>
      <c r="H2330" s="1093">
        <v>43697</v>
      </c>
      <c r="I2330" s="561">
        <v>178</v>
      </c>
    </row>
    <row r="2331" spans="1:9" x14ac:dyDescent="0.3">
      <c r="A2331" s="1101">
        <v>432735</v>
      </c>
      <c r="B2331" s="157">
        <v>425425</v>
      </c>
      <c r="C2331" s="157" t="s">
        <v>475</v>
      </c>
      <c r="D2331" s="157" t="s">
        <v>13</v>
      </c>
      <c r="E2331" s="158" t="s">
        <v>497</v>
      </c>
      <c r="F2331" s="157">
        <v>147</v>
      </c>
      <c r="G2331" s="159">
        <v>43702</v>
      </c>
      <c r="H2331" s="1102">
        <v>43698</v>
      </c>
      <c r="I2331" s="1101">
        <v>154</v>
      </c>
    </row>
    <row r="2332" spans="1:9" x14ac:dyDescent="0.3">
      <c r="A2332" s="1101">
        <v>432735</v>
      </c>
      <c r="B2332" s="157">
        <v>425425</v>
      </c>
      <c r="C2332" s="157" t="s">
        <v>475</v>
      </c>
      <c r="D2332" s="157" t="s">
        <v>13</v>
      </c>
      <c r="E2332" s="158" t="s">
        <v>498</v>
      </c>
      <c r="F2332" s="157">
        <v>104</v>
      </c>
      <c r="G2332" s="159">
        <v>43702</v>
      </c>
      <c r="H2332" s="1102">
        <v>43698</v>
      </c>
      <c r="I2332" s="1101">
        <v>108</v>
      </c>
    </row>
    <row r="2333" spans="1:9" x14ac:dyDescent="0.3">
      <c r="A2333" s="1101">
        <v>490281</v>
      </c>
      <c r="B2333" s="157">
        <v>493515</v>
      </c>
      <c r="C2333" s="157" t="s">
        <v>475</v>
      </c>
      <c r="D2333" s="157" t="s">
        <v>13</v>
      </c>
      <c r="E2333" s="158" t="s">
        <v>598</v>
      </c>
      <c r="F2333" s="157">
        <v>116</v>
      </c>
      <c r="G2333" s="159">
        <v>43702</v>
      </c>
      <c r="H2333" s="1102">
        <v>43698</v>
      </c>
      <c r="I2333" s="1101">
        <v>111</v>
      </c>
    </row>
    <row r="2334" spans="1:9" x14ac:dyDescent="0.3">
      <c r="A2334" s="1113">
        <v>490281</v>
      </c>
      <c r="B2334" s="1094">
        <v>493515</v>
      </c>
      <c r="C2334" s="1094" t="s">
        <v>475</v>
      </c>
      <c r="D2334" s="1094" t="s">
        <v>13</v>
      </c>
      <c r="E2334" s="1156" t="s">
        <v>599</v>
      </c>
      <c r="F2334" s="1094">
        <v>89</v>
      </c>
      <c r="G2334" s="1105">
        <v>43702</v>
      </c>
      <c r="H2334" s="1102">
        <v>43698</v>
      </c>
      <c r="I2334" s="1101">
        <v>85</v>
      </c>
    </row>
    <row r="2335" spans="1:9" x14ac:dyDescent="0.3">
      <c r="A2335" s="1113">
        <v>490293</v>
      </c>
      <c r="B2335" s="1094">
        <v>493483</v>
      </c>
      <c r="C2335" s="1094" t="s">
        <v>475</v>
      </c>
      <c r="D2335" s="1094" t="s">
        <v>13</v>
      </c>
      <c r="E2335" s="1156" t="s">
        <v>672</v>
      </c>
      <c r="F2335" s="1094">
        <v>1738</v>
      </c>
      <c r="G2335" s="1105">
        <v>43695</v>
      </c>
      <c r="H2335" s="1102">
        <v>43698</v>
      </c>
      <c r="I2335" s="1101">
        <v>1707</v>
      </c>
    </row>
    <row r="2336" spans="1:9" x14ac:dyDescent="0.3">
      <c r="A2336" s="1113">
        <v>490293</v>
      </c>
      <c r="B2336" s="1094">
        <v>493483</v>
      </c>
      <c r="C2336" s="1094" t="s">
        <v>475</v>
      </c>
      <c r="D2336" s="1094" t="s">
        <v>13</v>
      </c>
      <c r="E2336" s="1156" t="s">
        <v>673</v>
      </c>
      <c r="F2336" s="1094">
        <v>1212</v>
      </c>
      <c r="G2336" s="1105">
        <v>43695</v>
      </c>
      <c r="H2336" s="1102">
        <v>43698</v>
      </c>
      <c r="I2336" s="1101">
        <v>1190</v>
      </c>
    </row>
    <row r="2337" spans="1:9" x14ac:dyDescent="0.3">
      <c r="A2337" s="1113">
        <v>490293</v>
      </c>
      <c r="B2337" s="1094">
        <v>493483</v>
      </c>
      <c r="C2337" s="1094" t="s">
        <v>475</v>
      </c>
      <c r="D2337" s="1094" t="s">
        <v>13</v>
      </c>
      <c r="E2337" s="1156" t="s">
        <v>675</v>
      </c>
      <c r="F2337" s="1163">
        <v>543</v>
      </c>
      <c r="G2337" s="1105">
        <v>43702</v>
      </c>
      <c r="H2337" s="1102">
        <v>43698</v>
      </c>
      <c r="I2337" s="1101">
        <v>551</v>
      </c>
    </row>
    <row r="2338" spans="1:9" x14ac:dyDescent="0.3">
      <c r="A2338" s="1113">
        <v>490293</v>
      </c>
      <c r="B2338" s="1094">
        <v>493483</v>
      </c>
      <c r="C2338" s="1094" t="s">
        <v>475</v>
      </c>
      <c r="D2338" s="1094" t="s">
        <v>13</v>
      </c>
      <c r="E2338" s="1156" t="s">
        <v>676</v>
      </c>
      <c r="F2338" s="1163">
        <v>382</v>
      </c>
      <c r="G2338" s="1105">
        <v>43702</v>
      </c>
      <c r="H2338" s="1102">
        <v>43698</v>
      </c>
      <c r="I2338" s="1101">
        <v>393</v>
      </c>
    </row>
    <row r="2339" spans="1:9" x14ac:dyDescent="0.3">
      <c r="A2339" s="1113">
        <v>490293</v>
      </c>
      <c r="B2339" s="1094">
        <v>494182</v>
      </c>
      <c r="C2339" s="1094" t="s">
        <v>503</v>
      </c>
      <c r="D2339" s="1094" t="s">
        <v>13</v>
      </c>
      <c r="E2339" s="1156" t="s">
        <v>726</v>
      </c>
      <c r="F2339" s="1163">
        <v>20</v>
      </c>
      <c r="G2339" s="1105">
        <v>43702</v>
      </c>
      <c r="H2339" s="1102">
        <v>43698</v>
      </c>
      <c r="I2339" s="1101">
        <v>20</v>
      </c>
    </row>
    <row r="2340" spans="1:9" x14ac:dyDescent="0.3">
      <c r="A2340" s="1113">
        <v>490293</v>
      </c>
      <c r="B2340" s="1094">
        <v>494182</v>
      </c>
      <c r="C2340" s="1094" t="s">
        <v>503</v>
      </c>
      <c r="D2340" s="1094" t="s">
        <v>13</v>
      </c>
      <c r="E2340" s="158" t="s">
        <v>727</v>
      </c>
      <c r="F2340" s="195">
        <v>22</v>
      </c>
      <c r="G2340" s="1105">
        <v>43702</v>
      </c>
      <c r="H2340" s="1102">
        <v>43698</v>
      </c>
      <c r="I2340" s="1101">
        <v>22</v>
      </c>
    </row>
    <row r="2341" spans="1:9" x14ac:dyDescent="0.3">
      <c r="A2341" s="1113">
        <v>419754</v>
      </c>
      <c r="B2341" s="1094">
        <v>493478</v>
      </c>
      <c r="C2341" s="1094" t="s">
        <v>475</v>
      </c>
      <c r="D2341" s="1094" t="s">
        <v>13</v>
      </c>
      <c r="E2341" s="1156" t="s">
        <v>815</v>
      </c>
      <c r="F2341" s="1163">
        <v>15</v>
      </c>
      <c r="G2341" s="1105">
        <v>43702</v>
      </c>
      <c r="H2341" s="1102">
        <v>43698</v>
      </c>
      <c r="I2341" s="1101">
        <v>15</v>
      </c>
    </row>
    <row r="2342" spans="1:9" x14ac:dyDescent="0.3">
      <c r="A2342" s="1113">
        <v>419754</v>
      </c>
      <c r="B2342" s="1094">
        <v>493478</v>
      </c>
      <c r="C2342" s="1094" t="s">
        <v>475</v>
      </c>
      <c r="D2342" s="1094" t="s">
        <v>13</v>
      </c>
      <c r="E2342" s="1156" t="s">
        <v>816</v>
      </c>
      <c r="F2342" s="1163">
        <v>18</v>
      </c>
      <c r="G2342" s="1105">
        <v>43702</v>
      </c>
      <c r="H2342" s="1102">
        <v>43698</v>
      </c>
      <c r="I2342" s="1101">
        <v>18</v>
      </c>
    </row>
    <row r="2343" spans="1:9" x14ac:dyDescent="0.3">
      <c r="A2343" s="1113">
        <v>419754</v>
      </c>
      <c r="B2343" s="1094">
        <v>494168</v>
      </c>
      <c r="C2343" s="1094" t="s">
        <v>503</v>
      </c>
      <c r="D2343" s="1094" t="s">
        <v>13</v>
      </c>
      <c r="E2343" s="1156" t="s">
        <v>825</v>
      </c>
      <c r="F2343" s="1094">
        <v>37</v>
      </c>
      <c r="G2343" s="1105">
        <v>43702</v>
      </c>
      <c r="H2343" s="1102">
        <v>43698</v>
      </c>
      <c r="I2343" s="1101">
        <v>37</v>
      </c>
    </row>
    <row r="2344" spans="1:9" x14ac:dyDescent="0.3">
      <c r="A2344" s="1101">
        <v>419754</v>
      </c>
      <c r="B2344" s="157">
        <v>494168</v>
      </c>
      <c r="C2344" s="157" t="s">
        <v>503</v>
      </c>
      <c r="D2344" s="157" t="s">
        <v>13</v>
      </c>
      <c r="E2344" s="158" t="s">
        <v>826</v>
      </c>
      <c r="F2344" s="157">
        <v>55</v>
      </c>
      <c r="G2344" s="159">
        <v>43702</v>
      </c>
      <c r="H2344" s="1102">
        <v>43698</v>
      </c>
      <c r="I2344" s="1101">
        <v>55</v>
      </c>
    </row>
    <row r="2345" spans="1:9" x14ac:dyDescent="0.3">
      <c r="A2345" s="562">
        <v>419754</v>
      </c>
      <c r="B2345" s="563">
        <v>510478</v>
      </c>
      <c r="C2345" s="563" t="s">
        <v>475</v>
      </c>
      <c r="D2345" s="157" t="s">
        <v>13</v>
      </c>
      <c r="E2345" s="244" t="s">
        <v>869</v>
      </c>
      <c r="F2345" s="245">
        <v>422</v>
      </c>
      <c r="G2345" s="180">
        <v>43702</v>
      </c>
      <c r="H2345" s="1093">
        <v>43698</v>
      </c>
      <c r="I2345" s="561">
        <v>426</v>
      </c>
    </row>
    <row r="2346" spans="1:9" x14ac:dyDescent="0.3">
      <c r="A2346" s="561">
        <v>419754</v>
      </c>
      <c r="B2346" s="245">
        <v>510478</v>
      </c>
      <c r="C2346" s="245" t="s">
        <v>475</v>
      </c>
      <c r="D2346" s="157" t="s">
        <v>13</v>
      </c>
      <c r="E2346" s="244" t="s">
        <v>870</v>
      </c>
      <c r="F2346" s="245">
        <v>282</v>
      </c>
      <c r="G2346" s="180">
        <v>43702</v>
      </c>
      <c r="H2346" s="1093">
        <v>43698</v>
      </c>
      <c r="I2346" s="561">
        <v>284</v>
      </c>
    </row>
    <row r="2347" spans="1:9" x14ac:dyDescent="0.3">
      <c r="A2347" s="561">
        <v>419754</v>
      </c>
      <c r="B2347" s="245">
        <v>510478</v>
      </c>
      <c r="C2347" s="245" t="s">
        <v>475</v>
      </c>
      <c r="D2347" s="157" t="s">
        <v>13</v>
      </c>
      <c r="E2347" s="244" t="s">
        <v>877</v>
      </c>
      <c r="F2347" s="245">
        <v>1755</v>
      </c>
      <c r="G2347" s="180">
        <v>43695</v>
      </c>
      <c r="H2347" s="1093">
        <v>43698</v>
      </c>
      <c r="I2347" s="561">
        <v>1742</v>
      </c>
    </row>
    <row r="2348" spans="1:9" x14ac:dyDescent="0.3">
      <c r="A2348" s="561">
        <v>419754</v>
      </c>
      <c r="B2348" s="245">
        <v>510478</v>
      </c>
      <c r="C2348" s="245" t="s">
        <v>475</v>
      </c>
      <c r="D2348" s="157" t="s">
        <v>13</v>
      </c>
      <c r="E2348" s="244" t="s">
        <v>878</v>
      </c>
      <c r="F2348" s="245">
        <v>1347</v>
      </c>
      <c r="G2348" s="180">
        <v>43695</v>
      </c>
      <c r="H2348" s="1093">
        <v>43698</v>
      </c>
      <c r="I2348" s="561">
        <v>1337</v>
      </c>
    </row>
    <row r="2349" spans="1:9" x14ac:dyDescent="0.3">
      <c r="A2349" s="561">
        <v>419754</v>
      </c>
      <c r="B2349" s="245">
        <v>510485</v>
      </c>
      <c r="C2349" s="245" t="s">
        <v>503</v>
      </c>
      <c r="D2349" s="157" t="s">
        <v>13</v>
      </c>
      <c r="E2349" s="244" t="s">
        <v>929</v>
      </c>
      <c r="F2349" s="245">
        <v>84</v>
      </c>
      <c r="G2349" s="180">
        <v>43702</v>
      </c>
      <c r="H2349" s="1093">
        <v>43698</v>
      </c>
      <c r="I2349" s="561">
        <v>84</v>
      </c>
    </row>
    <row r="2350" spans="1:9" x14ac:dyDescent="0.3">
      <c r="A2350" s="561">
        <v>419754</v>
      </c>
      <c r="B2350" s="245">
        <v>510485</v>
      </c>
      <c r="C2350" s="245" t="s">
        <v>503</v>
      </c>
      <c r="D2350" s="157" t="s">
        <v>13</v>
      </c>
      <c r="E2350" s="244" t="s">
        <v>930</v>
      </c>
      <c r="F2350" s="245">
        <v>120</v>
      </c>
      <c r="G2350" s="180">
        <v>43702</v>
      </c>
      <c r="H2350" s="1093">
        <v>43698</v>
      </c>
      <c r="I2350" s="561">
        <v>100</v>
      </c>
    </row>
    <row r="2351" spans="1:9" x14ac:dyDescent="0.3">
      <c r="A2351" s="1101">
        <v>490295</v>
      </c>
      <c r="B2351" s="157">
        <v>493509</v>
      </c>
      <c r="C2351" s="157" t="s">
        <v>475</v>
      </c>
      <c r="D2351" s="157" t="s">
        <v>13</v>
      </c>
      <c r="E2351" s="203" t="s">
        <v>965</v>
      </c>
      <c r="F2351" s="157">
        <v>1477</v>
      </c>
      <c r="G2351" s="159">
        <v>43702</v>
      </c>
      <c r="H2351" s="1102">
        <v>43698</v>
      </c>
      <c r="I2351" s="1101">
        <v>1310</v>
      </c>
    </row>
    <row r="2352" spans="1:9" x14ac:dyDescent="0.3">
      <c r="A2352" s="1101">
        <v>490295</v>
      </c>
      <c r="B2352" s="157">
        <v>493509</v>
      </c>
      <c r="C2352" s="157" t="s">
        <v>475</v>
      </c>
      <c r="D2352" s="157" t="s">
        <v>13</v>
      </c>
      <c r="E2352" s="203" t="s">
        <v>966</v>
      </c>
      <c r="F2352" s="157">
        <v>1107</v>
      </c>
      <c r="G2352" s="159">
        <v>43702</v>
      </c>
      <c r="H2352" s="1102">
        <v>43698</v>
      </c>
      <c r="I2352" s="1101">
        <v>1112</v>
      </c>
    </row>
    <row r="2353" spans="1:9" x14ac:dyDescent="0.3">
      <c r="A2353" s="1101">
        <v>490295</v>
      </c>
      <c r="B2353" s="157">
        <v>494208</v>
      </c>
      <c r="C2353" s="157" t="s">
        <v>503</v>
      </c>
      <c r="D2353" s="157" t="s">
        <v>13</v>
      </c>
      <c r="E2353" s="158" t="s">
        <v>997</v>
      </c>
      <c r="F2353" s="157">
        <v>238</v>
      </c>
      <c r="G2353" s="159">
        <v>43702</v>
      </c>
      <c r="H2353" s="1102">
        <v>43698</v>
      </c>
      <c r="I2353" s="1101">
        <v>243</v>
      </c>
    </row>
    <row r="2354" spans="1:9" x14ac:dyDescent="0.3">
      <c r="A2354" s="1101">
        <v>490295</v>
      </c>
      <c r="B2354" s="157">
        <v>494208</v>
      </c>
      <c r="C2354" s="157" t="s">
        <v>503</v>
      </c>
      <c r="D2354" s="157" t="s">
        <v>13</v>
      </c>
      <c r="E2354" s="158" t="s">
        <v>998</v>
      </c>
      <c r="F2354" s="157">
        <v>230</v>
      </c>
      <c r="G2354" s="159">
        <v>43702</v>
      </c>
      <c r="H2354" s="1102">
        <v>43698</v>
      </c>
      <c r="I2354" s="1101">
        <v>235</v>
      </c>
    </row>
    <row r="2355" spans="1:9" x14ac:dyDescent="0.3">
      <c r="A2355" s="1101">
        <v>490295</v>
      </c>
      <c r="B2355" s="157">
        <v>494208</v>
      </c>
      <c r="C2355" s="157" t="s">
        <v>503</v>
      </c>
      <c r="D2355" s="157" t="s">
        <v>13</v>
      </c>
      <c r="E2355" s="158" t="s">
        <v>1008</v>
      </c>
      <c r="F2355" s="157">
        <v>77</v>
      </c>
      <c r="G2355" s="159">
        <v>43702</v>
      </c>
      <c r="H2355" s="1102">
        <v>43698</v>
      </c>
      <c r="I2355" s="1101">
        <v>74</v>
      </c>
    </row>
    <row r="2356" spans="1:9" x14ac:dyDescent="0.3">
      <c r="A2356" s="1101">
        <v>490295</v>
      </c>
      <c r="B2356" s="157">
        <v>494208</v>
      </c>
      <c r="C2356" s="157" t="s">
        <v>503</v>
      </c>
      <c r="D2356" s="157" t="s">
        <v>13</v>
      </c>
      <c r="E2356" s="158" t="s">
        <v>1009</v>
      </c>
      <c r="F2356" s="157">
        <v>86</v>
      </c>
      <c r="G2356" s="159">
        <v>43702</v>
      </c>
      <c r="H2356" s="1102">
        <v>43698</v>
      </c>
      <c r="I2356" s="1101">
        <v>84</v>
      </c>
    </row>
    <row r="2357" spans="1:9" x14ac:dyDescent="0.3">
      <c r="A2357" s="561">
        <v>496975</v>
      </c>
      <c r="B2357" s="245">
        <v>493541</v>
      </c>
      <c r="C2357" s="245" t="s">
        <v>475</v>
      </c>
      <c r="D2357" s="157" t="s">
        <v>13</v>
      </c>
      <c r="E2357" s="178" t="s">
        <v>1039</v>
      </c>
      <c r="F2357" s="245">
        <v>18</v>
      </c>
      <c r="G2357" s="180">
        <v>43702</v>
      </c>
      <c r="H2357" s="1093">
        <v>43698</v>
      </c>
      <c r="I2357" s="561">
        <v>18</v>
      </c>
    </row>
    <row r="2358" spans="1:9" x14ac:dyDescent="0.3">
      <c r="A2358" s="561">
        <v>496975</v>
      </c>
      <c r="B2358" s="245">
        <v>493541</v>
      </c>
      <c r="C2358" s="245" t="s">
        <v>475</v>
      </c>
      <c r="D2358" s="157" t="s">
        <v>13</v>
      </c>
      <c r="E2358" s="178" t="s">
        <v>1040</v>
      </c>
      <c r="F2358" s="245">
        <v>19</v>
      </c>
      <c r="G2358" s="180">
        <v>43702</v>
      </c>
      <c r="H2358" s="1093">
        <v>43698</v>
      </c>
      <c r="I2358" s="561">
        <v>19</v>
      </c>
    </row>
    <row r="2359" spans="1:9" x14ac:dyDescent="0.3">
      <c r="A2359" s="561">
        <v>496975</v>
      </c>
      <c r="B2359" s="561">
        <v>493525</v>
      </c>
      <c r="C2359" s="245" t="s">
        <v>475</v>
      </c>
      <c r="D2359" s="157" t="s">
        <v>13</v>
      </c>
      <c r="E2359" s="1189" t="s">
        <v>1047</v>
      </c>
      <c r="F2359" s="561">
        <v>18</v>
      </c>
      <c r="G2359" s="1093">
        <v>43702</v>
      </c>
      <c r="H2359" s="1093">
        <v>43698</v>
      </c>
      <c r="I2359" s="561">
        <v>18</v>
      </c>
    </row>
    <row r="2360" spans="1:9" x14ac:dyDescent="0.3">
      <c r="A2360" s="561">
        <v>496975</v>
      </c>
      <c r="B2360" s="561">
        <v>493525</v>
      </c>
      <c r="C2360" s="245" t="s">
        <v>475</v>
      </c>
      <c r="D2360" s="157" t="s">
        <v>13</v>
      </c>
      <c r="E2360" s="1189" t="s">
        <v>1048</v>
      </c>
      <c r="F2360" s="561">
        <v>18</v>
      </c>
      <c r="G2360" s="1093">
        <v>43702</v>
      </c>
      <c r="H2360" s="1093">
        <v>43698</v>
      </c>
      <c r="I2360" s="561">
        <v>18</v>
      </c>
    </row>
    <row r="2361" spans="1:9" x14ac:dyDescent="0.3">
      <c r="A2361" s="561">
        <v>419754</v>
      </c>
      <c r="B2361" s="245">
        <v>510478</v>
      </c>
      <c r="C2361" s="245" t="s">
        <v>475</v>
      </c>
      <c r="D2361" s="157" t="s">
        <v>13</v>
      </c>
      <c r="E2361" s="242" t="s">
        <v>849</v>
      </c>
      <c r="F2361" s="243">
        <v>1674</v>
      </c>
      <c r="G2361" s="180">
        <v>43700</v>
      </c>
      <c r="H2361" s="1093">
        <v>43699</v>
      </c>
      <c r="I2361" s="561">
        <v>1590</v>
      </c>
    </row>
    <row r="2362" spans="1:9" x14ac:dyDescent="0.3">
      <c r="A2362" s="562">
        <v>419754</v>
      </c>
      <c r="B2362" s="563">
        <v>510478</v>
      </c>
      <c r="C2362" s="563" t="s">
        <v>475</v>
      </c>
      <c r="D2362" s="1094" t="s">
        <v>13</v>
      </c>
      <c r="E2362" s="564" t="s">
        <v>852</v>
      </c>
      <c r="F2362" s="563">
        <v>1882</v>
      </c>
      <c r="G2362" s="1190">
        <v>43697</v>
      </c>
      <c r="H2362" s="1093">
        <v>43699</v>
      </c>
      <c r="I2362" s="561">
        <v>1788</v>
      </c>
    </row>
    <row r="2363" spans="1:9" x14ac:dyDescent="0.3">
      <c r="A2363" s="562">
        <v>419754</v>
      </c>
      <c r="B2363" s="563">
        <v>510485</v>
      </c>
      <c r="C2363" s="563" t="s">
        <v>503</v>
      </c>
      <c r="D2363" s="1094" t="s">
        <v>13</v>
      </c>
      <c r="E2363" s="564" t="s">
        <v>896</v>
      </c>
      <c r="F2363" s="563">
        <v>141</v>
      </c>
      <c r="G2363" s="1190">
        <v>43700</v>
      </c>
      <c r="H2363" s="1093">
        <v>43699</v>
      </c>
      <c r="I2363" s="561">
        <v>92</v>
      </c>
    </row>
    <row r="2364" spans="1:9" x14ac:dyDescent="0.3">
      <c r="A2364" s="562">
        <v>419754</v>
      </c>
      <c r="B2364" s="563">
        <v>510485</v>
      </c>
      <c r="C2364" s="563" t="s">
        <v>503</v>
      </c>
      <c r="D2364" s="1094" t="s">
        <v>13</v>
      </c>
      <c r="E2364" s="564" t="s">
        <v>901</v>
      </c>
      <c r="F2364" s="563">
        <v>140</v>
      </c>
      <c r="G2364" s="1190">
        <v>43700</v>
      </c>
      <c r="H2364" s="1093">
        <v>43699</v>
      </c>
      <c r="I2364" s="561">
        <v>146</v>
      </c>
    </row>
    <row r="2365" spans="1:9" x14ac:dyDescent="0.3">
      <c r="A2365" s="562">
        <v>419754</v>
      </c>
      <c r="B2365" s="563">
        <v>510485</v>
      </c>
      <c r="C2365" s="563" t="s">
        <v>503</v>
      </c>
      <c r="D2365" s="1094" t="s">
        <v>13</v>
      </c>
      <c r="E2365" s="1191" t="s">
        <v>909</v>
      </c>
      <c r="F2365" s="1192">
        <v>159</v>
      </c>
      <c r="G2365" s="565">
        <v>43700</v>
      </c>
      <c r="H2365" s="1093">
        <v>43699</v>
      </c>
      <c r="I2365" s="561">
        <v>152</v>
      </c>
    </row>
    <row r="2366" spans="1:9" x14ac:dyDescent="0.3">
      <c r="A2366" s="562">
        <v>419754</v>
      </c>
      <c r="B2366" s="563">
        <v>510485</v>
      </c>
      <c r="C2366" s="563" t="s">
        <v>503</v>
      </c>
      <c r="D2366" s="1094" t="s">
        <v>13</v>
      </c>
      <c r="E2366" s="1191" t="s">
        <v>915</v>
      </c>
      <c r="F2366" s="1192">
        <v>160</v>
      </c>
      <c r="G2366" s="565">
        <v>43700</v>
      </c>
      <c r="H2366" s="1093">
        <v>43699</v>
      </c>
      <c r="I2366" s="561">
        <v>167</v>
      </c>
    </row>
    <row r="2367" spans="1:9" x14ac:dyDescent="0.3">
      <c r="A2367" s="1113">
        <v>490295</v>
      </c>
      <c r="B2367" s="1094">
        <v>494208</v>
      </c>
      <c r="C2367" s="1094" t="s">
        <v>503</v>
      </c>
      <c r="D2367" s="1094" t="s">
        <v>13</v>
      </c>
      <c r="E2367" s="1156" t="s">
        <v>1007</v>
      </c>
      <c r="F2367" s="1094">
        <v>75</v>
      </c>
      <c r="G2367" s="1105">
        <v>43692</v>
      </c>
      <c r="H2367" s="1102">
        <v>43717</v>
      </c>
      <c r="I2367" s="1101">
        <v>75</v>
      </c>
    </row>
    <row r="2368" spans="1:9" x14ac:dyDescent="0.3">
      <c r="A2368" s="551">
        <v>419754</v>
      </c>
      <c r="B2368" s="552">
        <v>510478</v>
      </c>
      <c r="C2368" s="552" t="s">
        <v>475</v>
      </c>
      <c r="D2368" s="552" t="s">
        <v>13</v>
      </c>
      <c r="E2368" s="553" t="s">
        <v>2848</v>
      </c>
      <c r="F2368" s="552">
        <v>7</v>
      </c>
      <c r="G2368" s="554">
        <v>43748</v>
      </c>
      <c r="H2368" s="362">
        <v>43739</v>
      </c>
      <c r="I2368" s="560">
        <v>7</v>
      </c>
    </row>
    <row r="2369" spans="1:9" x14ac:dyDescent="0.3">
      <c r="A2369" s="551">
        <v>419754</v>
      </c>
      <c r="B2369" s="552">
        <v>510478</v>
      </c>
      <c r="C2369" s="552" t="s">
        <v>475</v>
      </c>
      <c r="D2369" s="552" t="s">
        <v>13</v>
      </c>
      <c r="E2369" s="553" t="s">
        <v>2852</v>
      </c>
      <c r="F2369" s="552">
        <v>234</v>
      </c>
      <c r="G2369" s="554">
        <v>43748</v>
      </c>
      <c r="H2369" s="362">
        <v>43739</v>
      </c>
      <c r="I2369" s="560">
        <v>234</v>
      </c>
    </row>
    <row r="2370" spans="1:9" x14ac:dyDescent="0.3">
      <c r="A2370" s="567">
        <v>419754</v>
      </c>
      <c r="B2370" s="557">
        <v>510485</v>
      </c>
      <c r="C2370" s="557" t="s">
        <v>503</v>
      </c>
      <c r="D2370" s="557" t="s">
        <v>13</v>
      </c>
      <c r="E2370" s="558" t="s">
        <v>2858</v>
      </c>
      <c r="F2370" s="557">
        <v>154</v>
      </c>
      <c r="G2370" s="559">
        <v>43743</v>
      </c>
      <c r="H2370" s="362">
        <v>43739</v>
      </c>
      <c r="I2370" s="560">
        <v>154</v>
      </c>
    </row>
    <row r="2371" spans="1:9" x14ac:dyDescent="0.3">
      <c r="A2371" s="567">
        <v>419754</v>
      </c>
      <c r="B2371" s="557">
        <v>510485</v>
      </c>
      <c r="C2371" s="557" t="s">
        <v>503</v>
      </c>
      <c r="D2371" s="557" t="s">
        <v>13</v>
      </c>
      <c r="E2371" s="558" t="s">
        <v>2859</v>
      </c>
      <c r="F2371" s="557">
        <v>128</v>
      </c>
      <c r="G2371" s="559">
        <v>43748</v>
      </c>
      <c r="H2371" s="362">
        <v>43739</v>
      </c>
      <c r="I2371" s="560">
        <v>128</v>
      </c>
    </row>
    <row r="2372" spans="1:9" x14ac:dyDescent="0.3">
      <c r="A2372" s="561">
        <v>490281</v>
      </c>
      <c r="B2372" s="245">
        <v>493515</v>
      </c>
      <c r="C2372" s="245" t="s">
        <v>475</v>
      </c>
      <c r="D2372" s="245" t="s">
        <v>13</v>
      </c>
      <c r="E2372" s="178" t="s">
        <v>2864</v>
      </c>
      <c r="F2372" s="245">
        <v>260</v>
      </c>
      <c r="G2372" s="180">
        <v>43748</v>
      </c>
      <c r="H2372" s="328">
        <v>43739</v>
      </c>
      <c r="I2372" s="179">
        <v>260</v>
      </c>
    </row>
    <row r="2373" spans="1:9" x14ac:dyDescent="0.3">
      <c r="A2373" s="567">
        <v>490293</v>
      </c>
      <c r="B2373" s="557">
        <v>493483</v>
      </c>
      <c r="C2373" s="557" t="s">
        <v>475</v>
      </c>
      <c r="D2373" s="557" t="s">
        <v>481</v>
      </c>
      <c r="E2373" s="558" t="s">
        <v>2911</v>
      </c>
      <c r="F2373" s="557">
        <v>145</v>
      </c>
      <c r="G2373" s="559">
        <v>43720</v>
      </c>
      <c r="H2373" s="362">
        <v>43739</v>
      </c>
      <c r="I2373" s="560">
        <v>145</v>
      </c>
    </row>
    <row r="2374" spans="1:9" x14ac:dyDescent="0.3">
      <c r="A2374" s="567">
        <v>490293</v>
      </c>
      <c r="B2374" s="557">
        <v>493483</v>
      </c>
      <c r="C2374" s="557" t="s">
        <v>475</v>
      </c>
      <c r="D2374" s="557" t="s">
        <v>13</v>
      </c>
      <c r="E2374" s="568" t="s">
        <v>2913</v>
      </c>
      <c r="F2374" s="557">
        <v>202</v>
      </c>
      <c r="G2374" s="559">
        <v>43748</v>
      </c>
      <c r="H2374" s="362">
        <v>43739</v>
      </c>
      <c r="I2374" s="560">
        <v>202</v>
      </c>
    </row>
    <row r="2375" spans="1:9" x14ac:dyDescent="0.3">
      <c r="A2375" s="567">
        <v>490293</v>
      </c>
      <c r="B2375" s="557">
        <v>494182</v>
      </c>
      <c r="C2375" s="557" t="s">
        <v>503</v>
      </c>
      <c r="D2375" s="557" t="s">
        <v>13</v>
      </c>
      <c r="E2375" s="558" t="s">
        <v>2920</v>
      </c>
      <c r="F2375" s="557">
        <v>54</v>
      </c>
      <c r="G2375" s="559">
        <v>43748</v>
      </c>
      <c r="H2375" s="362">
        <v>43739</v>
      </c>
      <c r="I2375" s="560">
        <v>54</v>
      </c>
    </row>
    <row r="2376" spans="1:9" x14ac:dyDescent="0.3">
      <c r="A2376" s="567">
        <v>419754</v>
      </c>
      <c r="B2376" s="557">
        <v>510478</v>
      </c>
      <c r="C2376" s="557" t="s">
        <v>475</v>
      </c>
      <c r="D2376" s="557" t="s">
        <v>13</v>
      </c>
      <c r="E2376" s="558" t="s">
        <v>2849</v>
      </c>
      <c r="F2376" s="557">
        <v>96</v>
      </c>
      <c r="G2376" s="559">
        <v>43748</v>
      </c>
      <c r="H2376" s="362">
        <v>43741</v>
      </c>
      <c r="I2376" s="560">
        <v>96</v>
      </c>
    </row>
    <row r="2377" spans="1:9" x14ac:dyDescent="0.3">
      <c r="A2377" s="567">
        <v>419754</v>
      </c>
      <c r="B2377" s="557">
        <v>510478</v>
      </c>
      <c r="C2377" s="557" t="s">
        <v>475</v>
      </c>
      <c r="D2377" s="557" t="s">
        <v>481</v>
      </c>
      <c r="E2377" s="558" t="s">
        <v>2850</v>
      </c>
      <c r="F2377" s="557">
        <v>145</v>
      </c>
      <c r="G2377" s="559">
        <v>43748</v>
      </c>
      <c r="H2377" s="362">
        <v>43741</v>
      </c>
      <c r="I2377" s="560">
        <v>145</v>
      </c>
    </row>
    <row r="2378" spans="1:9" x14ac:dyDescent="0.3">
      <c r="A2378" s="567">
        <v>419754</v>
      </c>
      <c r="B2378" s="557">
        <v>510478</v>
      </c>
      <c r="C2378" s="557" t="s">
        <v>475</v>
      </c>
      <c r="D2378" s="557" t="s">
        <v>13</v>
      </c>
      <c r="E2378" s="558" t="s">
        <v>2851</v>
      </c>
      <c r="F2378" s="557">
        <v>435</v>
      </c>
      <c r="G2378" s="559">
        <v>43743</v>
      </c>
      <c r="H2378" s="362">
        <v>43741</v>
      </c>
      <c r="I2378" s="560">
        <v>435</v>
      </c>
    </row>
    <row r="2379" spans="1:9" x14ac:dyDescent="0.3">
      <c r="A2379" s="567">
        <v>419754</v>
      </c>
      <c r="B2379" s="557">
        <v>510478</v>
      </c>
      <c r="C2379" s="557" t="s">
        <v>475</v>
      </c>
      <c r="D2379" s="557" t="s">
        <v>13</v>
      </c>
      <c r="E2379" s="558" t="s">
        <v>2853</v>
      </c>
      <c r="F2379" s="557">
        <v>192</v>
      </c>
      <c r="G2379" s="559">
        <v>43748</v>
      </c>
      <c r="H2379" s="362">
        <v>43741</v>
      </c>
      <c r="I2379" s="560">
        <v>192</v>
      </c>
    </row>
    <row r="2380" spans="1:9" x14ac:dyDescent="0.3">
      <c r="A2380" s="567">
        <v>419754</v>
      </c>
      <c r="B2380" s="557">
        <v>510478</v>
      </c>
      <c r="C2380" s="557" t="s">
        <v>475</v>
      </c>
      <c r="D2380" s="557" t="s">
        <v>481</v>
      </c>
      <c r="E2380" s="558" t="s">
        <v>2854</v>
      </c>
      <c r="F2380" s="557">
        <v>250</v>
      </c>
      <c r="G2380" s="559">
        <v>43762</v>
      </c>
      <c r="H2380" s="362">
        <v>43741</v>
      </c>
      <c r="I2380" s="560">
        <v>250</v>
      </c>
    </row>
    <row r="2381" spans="1:9" x14ac:dyDescent="0.3">
      <c r="A2381" s="567">
        <v>419754</v>
      </c>
      <c r="B2381" s="557">
        <v>510485</v>
      </c>
      <c r="C2381" s="557" t="s">
        <v>503</v>
      </c>
      <c r="D2381" s="557" t="s">
        <v>13</v>
      </c>
      <c r="E2381" s="558" t="s">
        <v>2857</v>
      </c>
      <c r="F2381" s="557">
        <v>79</v>
      </c>
      <c r="G2381" s="559">
        <v>43743</v>
      </c>
      <c r="H2381" s="362">
        <v>43741</v>
      </c>
      <c r="I2381" s="560">
        <v>79</v>
      </c>
    </row>
    <row r="2382" spans="1:9" x14ac:dyDescent="0.3">
      <c r="A2382" s="567">
        <v>419754</v>
      </c>
      <c r="B2382" s="557">
        <v>510485</v>
      </c>
      <c r="C2382" s="557" t="s">
        <v>503</v>
      </c>
      <c r="D2382" s="557" t="s">
        <v>13</v>
      </c>
      <c r="E2382" s="558" t="s">
        <v>2860</v>
      </c>
      <c r="F2382" s="557">
        <v>172</v>
      </c>
      <c r="G2382" s="559">
        <v>43748</v>
      </c>
      <c r="H2382" s="362">
        <v>43741</v>
      </c>
      <c r="I2382" s="560">
        <v>172</v>
      </c>
    </row>
    <row r="2383" spans="1:9" x14ac:dyDescent="0.3">
      <c r="A2383" s="567">
        <v>419754</v>
      </c>
      <c r="B2383" s="557">
        <v>510485</v>
      </c>
      <c r="C2383" s="557" t="s">
        <v>503</v>
      </c>
      <c r="D2383" s="557" t="s">
        <v>481</v>
      </c>
      <c r="E2383" s="558" t="s">
        <v>2861</v>
      </c>
      <c r="F2383" s="557">
        <v>30</v>
      </c>
      <c r="G2383" s="559">
        <v>43762</v>
      </c>
      <c r="H2383" s="362">
        <v>43741</v>
      </c>
      <c r="I2383" s="560">
        <v>30</v>
      </c>
    </row>
    <row r="2384" spans="1:9" x14ac:dyDescent="0.3">
      <c r="A2384" s="561">
        <v>490281</v>
      </c>
      <c r="B2384" s="245">
        <v>493515</v>
      </c>
      <c r="C2384" s="245" t="s">
        <v>475</v>
      </c>
      <c r="D2384" s="245" t="s">
        <v>13</v>
      </c>
      <c r="E2384" s="178" t="s">
        <v>2865</v>
      </c>
      <c r="F2384" s="245">
        <v>251</v>
      </c>
      <c r="G2384" s="180">
        <v>43748</v>
      </c>
      <c r="H2384" s="328">
        <v>43741</v>
      </c>
      <c r="I2384" s="179">
        <v>251</v>
      </c>
    </row>
    <row r="2385" spans="1:9" x14ac:dyDescent="0.3">
      <c r="A2385" s="561">
        <v>490281</v>
      </c>
      <c r="B2385" s="245">
        <v>493515</v>
      </c>
      <c r="C2385" s="245" t="s">
        <v>475</v>
      </c>
      <c r="D2385" s="245" t="s">
        <v>13</v>
      </c>
      <c r="E2385" s="178" t="s">
        <v>2866</v>
      </c>
      <c r="F2385" s="245">
        <v>73</v>
      </c>
      <c r="G2385" s="180">
        <v>43715</v>
      </c>
      <c r="H2385" s="328">
        <v>43741</v>
      </c>
      <c r="I2385" s="179">
        <v>73</v>
      </c>
    </row>
    <row r="2386" spans="1:9" x14ac:dyDescent="0.3">
      <c r="A2386" s="561">
        <v>490281</v>
      </c>
      <c r="B2386" s="245">
        <v>493515</v>
      </c>
      <c r="C2386" s="245" t="s">
        <v>475</v>
      </c>
      <c r="D2386" s="245" t="s">
        <v>13</v>
      </c>
      <c r="E2386" s="178" t="s">
        <v>2867</v>
      </c>
      <c r="F2386" s="245">
        <v>334</v>
      </c>
      <c r="G2386" s="180">
        <v>43722</v>
      </c>
      <c r="H2386" s="328">
        <v>43741</v>
      </c>
      <c r="I2386" s="179">
        <v>334</v>
      </c>
    </row>
    <row r="2387" spans="1:9" x14ac:dyDescent="0.3">
      <c r="A2387" s="561">
        <v>490281</v>
      </c>
      <c r="B2387" s="245">
        <v>493515</v>
      </c>
      <c r="C2387" s="245" t="s">
        <v>475</v>
      </c>
      <c r="D2387" s="245" t="s">
        <v>13</v>
      </c>
      <c r="E2387" s="178" t="s">
        <v>2868</v>
      </c>
      <c r="F2387" s="245">
        <v>95</v>
      </c>
      <c r="G2387" s="180">
        <v>43715</v>
      </c>
      <c r="H2387" s="328">
        <v>43741</v>
      </c>
      <c r="I2387" s="179">
        <v>95</v>
      </c>
    </row>
    <row r="2388" spans="1:9" x14ac:dyDescent="0.3">
      <c r="A2388" s="567">
        <v>490293</v>
      </c>
      <c r="B2388" s="557">
        <v>493483</v>
      </c>
      <c r="C2388" s="557" t="s">
        <v>475</v>
      </c>
      <c r="D2388" s="557" t="s">
        <v>481</v>
      </c>
      <c r="E2388" s="558" t="s">
        <v>2912</v>
      </c>
      <c r="F2388" s="557">
        <v>152</v>
      </c>
      <c r="G2388" s="559">
        <v>43720</v>
      </c>
      <c r="H2388" s="362">
        <v>43741</v>
      </c>
      <c r="I2388" s="560">
        <v>152</v>
      </c>
    </row>
    <row r="2389" spans="1:9" x14ac:dyDescent="0.3">
      <c r="A2389" s="567">
        <v>490293</v>
      </c>
      <c r="B2389" s="557">
        <v>493483</v>
      </c>
      <c r="C2389" s="557" t="s">
        <v>475</v>
      </c>
      <c r="D2389" s="557" t="s">
        <v>481</v>
      </c>
      <c r="E2389" s="568" t="s">
        <v>2914</v>
      </c>
      <c r="F2389" s="580">
        <v>99</v>
      </c>
      <c r="G2389" s="559">
        <v>43748</v>
      </c>
      <c r="H2389" s="362">
        <v>43741</v>
      </c>
      <c r="I2389" s="581">
        <v>99</v>
      </c>
    </row>
    <row r="2390" spans="1:9" x14ac:dyDescent="0.3">
      <c r="A2390" s="567">
        <v>490293</v>
      </c>
      <c r="B2390" s="557">
        <v>493483</v>
      </c>
      <c r="C2390" s="557" t="s">
        <v>475</v>
      </c>
      <c r="D2390" s="557" t="s">
        <v>13</v>
      </c>
      <c r="E2390" s="568" t="s">
        <v>2915</v>
      </c>
      <c r="F2390" s="580">
        <v>50</v>
      </c>
      <c r="G2390" s="559">
        <v>43743</v>
      </c>
      <c r="H2390" s="362">
        <v>43741</v>
      </c>
      <c r="I2390" s="581">
        <v>50</v>
      </c>
    </row>
    <row r="2391" spans="1:9" x14ac:dyDescent="0.3">
      <c r="A2391" s="567">
        <v>490293</v>
      </c>
      <c r="B2391" s="557">
        <v>494182</v>
      </c>
      <c r="C2391" s="557" t="s">
        <v>503</v>
      </c>
      <c r="D2391" s="557" t="s">
        <v>481</v>
      </c>
      <c r="E2391" s="568" t="s">
        <v>2921</v>
      </c>
      <c r="F2391" s="580">
        <v>71</v>
      </c>
      <c r="G2391" s="559">
        <v>43748</v>
      </c>
      <c r="H2391" s="362">
        <v>43741</v>
      </c>
      <c r="I2391" s="581">
        <v>71</v>
      </c>
    </row>
    <row r="2392" spans="1:9" x14ac:dyDescent="0.3">
      <c r="A2392" s="567">
        <v>490293</v>
      </c>
      <c r="B2392" s="557">
        <v>494182</v>
      </c>
      <c r="C2392" s="557" t="s">
        <v>503</v>
      </c>
      <c r="D2392" s="557" t="s">
        <v>13</v>
      </c>
      <c r="E2392" s="568" t="s">
        <v>2922</v>
      </c>
      <c r="F2392" s="580">
        <v>50</v>
      </c>
      <c r="G2392" s="559">
        <v>43743</v>
      </c>
      <c r="H2392" s="362">
        <v>43741</v>
      </c>
      <c r="I2392" s="581">
        <v>50</v>
      </c>
    </row>
    <row r="2393" spans="1:9" x14ac:dyDescent="0.3">
      <c r="A2393" s="567">
        <v>490287</v>
      </c>
      <c r="B2393" s="557">
        <v>493513</v>
      </c>
      <c r="C2393" s="557" t="s">
        <v>475</v>
      </c>
      <c r="D2393" s="557" t="s">
        <v>13</v>
      </c>
      <c r="E2393" s="558" t="s">
        <v>2870</v>
      </c>
      <c r="F2393" s="557">
        <v>344</v>
      </c>
      <c r="G2393" s="559">
        <v>43750</v>
      </c>
      <c r="H2393" s="362">
        <v>43746</v>
      </c>
      <c r="I2393" s="560">
        <v>344</v>
      </c>
    </row>
    <row r="2394" spans="1:9" x14ac:dyDescent="0.3">
      <c r="A2394" s="567">
        <v>490287</v>
      </c>
      <c r="B2394" s="557">
        <v>493513</v>
      </c>
      <c r="C2394" s="557" t="s">
        <v>475</v>
      </c>
      <c r="D2394" s="557" t="s">
        <v>13</v>
      </c>
      <c r="E2394" s="558" t="s">
        <v>2871</v>
      </c>
      <c r="F2394" s="557">
        <v>293</v>
      </c>
      <c r="G2394" s="559">
        <v>43755</v>
      </c>
      <c r="H2394" s="362">
        <v>43746</v>
      </c>
      <c r="I2394" s="560">
        <v>293</v>
      </c>
    </row>
    <row r="2395" spans="1:9" x14ac:dyDescent="0.3">
      <c r="A2395" s="567">
        <v>490287</v>
      </c>
      <c r="B2395" s="557">
        <v>518638</v>
      </c>
      <c r="C2395" s="557" t="s">
        <v>475</v>
      </c>
      <c r="D2395" s="557" t="s">
        <v>306</v>
      </c>
      <c r="E2395" s="558">
        <v>1528154</v>
      </c>
      <c r="F2395" s="557">
        <v>51</v>
      </c>
      <c r="G2395" s="559">
        <v>43717</v>
      </c>
      <c r="H2395" s="362">
        <v>43746</v>
      </c>
      <c r="I2395" s="560">
        <v>51</v>
      </c>
    </row>
    <row r="2396" spans="1:9" x14ac:dyDescent="0.3">
      <c r="A2396" s="567">
        <v>490287</v>
      </c>
      <c r="B2396" s="557">
        <v>518638</v>
      </c>
      <c r="C2396" s="557" t="s">
        <v>475</v>
      </c>
      <c r="D2396" s="557" t="s">
        <v>481</v>
      </c>
      <c r="E2396" s="558" t="s">
        <v>2875</v>
      </c>
      <c r="F2396" s="557">
        <v>65</v>
      </c>
      <c r="G2396" s="559">
        <v>43769</v>
      </c>
      <c r="H2396" s="362">
        <v>43746</v>
      </c>
      <c r="I2396" s="560">
        <v>65</v>
      </c>
    </row>
    <row r="2397" spans="1:9" x14ac:dyDescent="0.3">
      <c r="A2397" s="567">
        <v>490295</v>
      </c>
      <c r="B2397" s="557">
        <v>493509</v>
      </c>
      <c r="C2397" s="557" t="s">
        <v>475</v>
      </c>
      <c r="D2397" s="557" t="s">
        <v>13</v>
      </c>
      <c r="E2397" s="558" t="s">
        <v>2879</v>
      </c>
      <c r="F2397" s="557">
        <v>288</v>
      </c>
      <c r="G2397" s="559">
        <v>43722</v>
      </c>
      <c r="H2397" s="362">
        <v>43746</v>
      </c>
      <c r="I2397" s="560">
        <v>288</v>
      </c>
    </row>
    <row r="2398" spans="1:9" x14ac:dyDescent="0.3">
      <c r="A2398" s="567">
        <v>490295</v>
      </c>
      <c r="B2398" s="557">
        <v>493509</v>
      </c>
      <c r="C2398" s="557" t="s">
        <v>475</v>
      </c>
      <c r="D2398" s="557" t="s">
        <v>481</v>
      </c>
      <c r="E2398" s="568" t="s">
        <v>2880</v>
      </c>
      <c r="F2398" s="580">
        <v>250</v>
      </c>
      <c r="G2398" s="559">
        <v>43762</v>
      </c>
      <c r="H2398" s="362">
        <v>43746</v>
      </c>
      <c r="I2398" s="581">
        <v>250</v>
      </c>
    </row>
    <row r="2399" spans="1:9" x14ac:dyDescent="0.3">
      <c r="A2399" s="567">
        <v>490295</v>
      </c>
      <c r="B2399" s="557">
        <v>493509</v>
      </c>
      <c r="C2399" s="557" t="s">
        <v>475</v>
      </c>
      <c r="D2399" s="557" t="s">
        <v>13</v>
      </c>
      <c r="E2399" s="568" t="s">
        <v>2884</v>
      </c>
      <c r="F2399" s="580">
        <v>294</v>
      </c>
      <c r="G2399" s="559">
        <v>43755</v>
      </c>
      <c r="H2399" s="362">
        <v>43746</v>
      </c>
      <c r="I2399" s="581">
        <v>294</v>
      </c>
    </row>
    <row r="2400" spans="1:9" x14ac:dyDescent="0.3">
      <c r="A2400" s="567">
        <v>490295</v>
      </c>
      <c r="B2400" s="557">
        <v>494208</v>
      </c>
      <c r="C2400" s="557" t="s">
        <v>503</v>
      </c>
      <c r="D2400" s="557" t="s">
        <v>13</v>
      </c>
      <c r="E2400" s="568" t="s">
        <v>2886</v>
      </c>
      <c r="F2400" s="557">
        <v>205</v>
      </c>
      <c r="G2400" s="559">
        <v>43755</v>
      </c>
      <c r="H2400" s="362">
        <v>43746</v>
      </c>
      <c r="I2400" s="560">
        <v>205</v>
      </c>
    </row>
    <row r="2401" spans="1:9" x14ac:dyDescent="0.3">
      <c r="A2401" s="567">
        <v>490295</v>
      </c>
      <c r="B2401" s="557">
        <v>494208</v>
      </c>
      <c r="C2401" s="557" t="s">
        <v>503</v>
      </c>
      <c r="D2401" s="557" t="s">
        <v>481</v>
      </c>
      <c r="E2401" s="568" t="s">
        <v>2890</v>
      </c>
      <c r="F2401" s="580">
        <v>30</v>
      </c>
      <c r="G2401" s="559">
        <v>43762</v>
      </c>
      <c r="H2401" s="362">
        <v>43746</v>
      </c>
      <c r="I2401" s="581">
        <v>30</v>
      </c>
    </row>
    <row r="2402" spans="1:9" x14ac:dyDescent="0.3">
      <c r="A2402" s="561">
        <v>500793</v>
      </c>
      <c r="B2402" s="245">
        <v>518641</v>
      </c>
      <c r="C2402" s="245" t="s">
        <v>475</v>
      </c>
      <c r="D2402" s="245" t="s">
        <v>19</v>
      </c>
      <c r="E2402" s="178" t="s">
        <v>2894</v>
      </c>
      <c r="F2402" s="245">
        <v>510</v>
      </c>
      <c r="G2402" s="180">
        <v>43732</v>
      </c>
      <c r="H2402" s="328">
        <v>43746</v>
      </c>
      <c r="I2402" s="179">
        <v>510</v>
      </c>
    </row>
    <row r="2403" spans="1:9" x14ac:dyDescent="0.3">
      <c r="A2403" s="567">
        <v>432735</v>
      </c>
      <c r="B2403" s="557">
        <v>518622</v>
      </c>
      <c r="C2403" s="557" t="s">
        <v>475</v>
      </c>
      <c r="D2403" s="557" t="s">
        <v>481</v>
      </c>
      <c r="E2403" s="558" t="s">
        <v>2909</v>
      </c>
      <c r="F2403" s="557">
        <v>465</v>
      </c>
      <c r="G2403" s="559">
        <v>43734</v>
      </c>
      <c r="H2403" s="362">
        <v>43746</v>
      </c>
      <c r="I2403" s="560">
        <v>465</v>
      </c>
    </row>
    <row r="2404" spans="1:9" x14ac:dyDescent="0.3">
      <c r="A2404" s="567">
        <v>432735</v>
      </c>
      <c r="B2404" s="557">
        <v>526604</v>
      </c>
      <c r="C2404" s="557" t="s">
        <v>503</v>
      </c>
      <c r="D2404" s="557" t="s">
        <v>481</v>
      </c>
      <c r="E2404" s="558" t="s">
        <v>2910</v>
      </c>
      <c r="F2404" s="557">
        <v>88</v>
      </c>
      <c r="G2404" s="559">
        <v>43734</v>
      </c>
      <c r="H2404" s="362">
        <v>43746</v>
      </c>
      <c r="I2404" s="560">
        <v>88</v>
      </c>
    </row>
    <row r="2405" spans="1:9" x14ac:dyDescent="0.3">
      <c r="A2405" s="567">
        <v>490287</v>
      </c>
      <c r="B2405" s="557">
        <v>493513</v>
      </c>
      <c r="C2405" s="557" t="s">
        <v>475</v>
      </c>
      <c r="D2405" s="557" t="s">
        <v>13</v>
      </c>
      <c r="E2405" s="558" t="s">
        <v>2869</v>
      </c>
      <c r="F2405" s="557">
        <v>411</v>
      </c>
      <c r="G2405" s="559">
        <v>43750</v>
      </c>
      <c r="H2405" s="362">
        <v>43748</v>
      </c>
      <c r="I2405" s="560">
        <v>411</v>
      </c>
    </row>
    <row r="2406" spans="1:9" x14ac:dyDescent="0.3">
      <c r="A2406" s="567">
        <v>490287</v>
      </c>
      <c r="B2406" s="557">
        <v>493513</v>
      </c>
      <c r="C2406" s="557" t="s">
        <v>475</v>
      </c>
      <c r="D2406" s="557" t="s">
        <v>13</v>
      </c>
      <c r="E2406" s="558" t="s">
        <v>2872</v>
      </c>
      <c r="F2406" s="557">
        <v>268</v>
      </c>
      <c r="G2406" s="559">
        <v>43755</v>
      </c>
      <c r="H2406" s="362">
        <v>43748</v>
      </c>
      <c r="I2406" s="560">
        <v>268</v>
      </c>
    </row>
    <row r="2407" spans="1:9" x14ac:dyDescent="0.3">
      <c r="A2407" s="567">
        <v>490287</v>
      </c>
      <c r="B2407" s="557">
        <v>493513</v>
      </c>
      <c r="C2407" s="557" t="s">
        <v>475</v>
      </c>
      <c r="D2407" s="557" t="s">
        <v>19</v>
      </c>
      <c r="E2407" s="568" t="s">
        <v>2873</v>
      </c>
      <c r="F2407" s="557">
        <v>12</v>
      </c>
      <c r="G2407" s="559">
        <v>43696</v>
      </c>
      <c r="H2407" s="362">
        <v>43748</v>
      </c>
      <c r="I2407" s="560">
        <v>12</v>
      </c>
    </row>
    <row r="2408" spans="1:9" x14ac:dyDescent="0.3">
      <c r="A2408" s="567">
        <v>490287</v>
      </c>
      <c r="B2408" s="557">
        <v>494167</v>
      </c>
      <c r="C2408" s="557" t="s">
        <v>503</v>
      </c>
      <c r="D2408" s="557" t="s">
        <v>13</v>
      </c>
      <c r="E2408" s="558" t="s">
        <v>2874</v>
      </c>
      <c r="F2408" s="557">
        <v>56</v>
      </c>
      <c r="G2408" s="559">
        <v>43750</v>
      </c>
      <c r="H2408" s="362">
        <v>43748</v>
      </c>
      <c r="I2408" s="560">
        <v>56</v>
      </c>
    </row>
    <row r="2409" spans="1:9" x14ac:dyDescent="0.3">
      <c r="A2409" s="567">
        <v>490295</v>
      </c>
      <c r="B2409" s="557">
        <v>493509</v>
      </c>
      <c r="C2409" s="557" t="s">
        <v>475</v>
      </c>
      <c r="D2409" s="557" t="s">
        <v>13</v>
      </c>
      <c r="E2409" s="568" t="s">
        <v>2881</v>
      </c>
      <c r="F2409" s="580">
        <v>352</v>
      </c>
      <c r="G2409" s="559">
        <v>43757</v>
      </c>
      <c r="H2409" s="362">
        <v>43748</v>
      </c>
      <c r="I2409" s="581">
        <v>352</v>
      </c>
    </row>
    <row r="2410" spans="1:9" x14ac:dyDescent="0.3">
      <c r="A2410" s="567">
        <v>490295</v>
      </c>
      <c r="B2410" s="557">
        <v>494208</v>
      </c>
      <c r="C2410" s="557" t="s">
        <v>503</v>
      </c>
      <c r="D2410" s="557" t="s">
        <v>306</v>
      </c>
      <c r="E2410" s="558">
        <v>1528160</v>
      </c>
      <c r="F2410" s="557">
        <v>44</v>
      </c>
      <c r="G2410" s="559">
        <v>43717</v>
      </c>
      <c r="H2410" s="362">
        <v>43748</v>
      </c>
      <c r="I2410" s="560">
        <v>44</v>
      </c>
    </row>
    <row r="2411" spans="1:9" x14ac:dyDescent="0.3">
      <c r="A2411" s="567">
        <v>490295</v>
      </c>
      <c r="B2411" s="557">
        <v>494208</v>
      </c>
      <c r="C2411" s="557" t="s">
        <v>503</v>
      </c>
      <c r="D2411" s="557" t="s">
        <v>13</v>
      </c>
      <c r="E2411" s="558" t="s">
        <v>2885</v>
      </c>
      <c r="F2411" s="557">
        <v>473</v>
      </c>
      <c r="G2411" s="559">
        <v>43722</v>
      </c>
      <c r="H2411" s="362">
        <v>43748</v>
      </c>
      <c r="I2411" s="560">
        <v>473</v>
      </c>
    </row>
    <row r="2412" spans="1:9" x14ac:dyDescent="0.3">
      <c r="A2412" s="567">
        <v>490295</v>
      </c>
      <c r="B2412" s="557">
        <v>494208</v>
      </c>
      <c r="C2412" s="557" t="s">
        <v>503</v>
      </c>
      <c r="D2412" s="557" t="s">
        <v>481</v>
      </c>
      <c r="E2412" s="568" t="s">
        <v>2887</v>
      </c>
      <c r="F2412" s="557">
        <v>100</v>
      </c>
      <c r="G2412" s="559">
        <v>43755</v>
      </c>
      <c r="H2412" s="362">
        <v>43748</v>
      </c>
      <c r="I2412" s="560">
        <v>100</v>
      </c>
    </row>
    <row r="2413" spans="1:9" x14ac:dyDescent="0.3">
      <c r="A2413" s="567">
        <v>490295</v>
      </c>
      <c r="B2413" s="557">
        <v>494208</v>
      </c>
      <c r="C2413" s="557" t="s">
        <v>503</v>
      </c>
      <c r="D2413" s="557" t="s">
        <v>13</v>
      </c>
      <c r="E2413" s="568" t="s">
        <v>2888</v>
      </c>
      <c r="F2413" s="557">
        <v>114</v>
      </c>
      <c r="G2413" s="559">
        <v>43750</v>
      </c>
      <c r="H2413" s="362">
        <v>43748</v>
      </c>
      <c r="I2413" s="560">
        <v>114</v>
      </c>
    </row>
    <row r="2414" spans="1:9" x14ac:dyDescent="0.3">
      <c r="A2414" s="567">
        <v>490295</v>
      </c>
      <c r="B2414" s="557">
        <v>494208</v>
      </c>
      <c r="C2414" s="557" t="s">
        <v>503</v>
      </c>
      <c r="D2414" s="557" t="s">
        <v>481</v>
      </c>
      <c r="E2414" s="568" t="s">
        <v>2889</v>
      </c>
      <c r="F2414" s="557">
        <v>112</v>
      </c>
      <c r="G2414" s="559">
        <v>43755</v>
      </c>
      <c r="H2414" s="362">
        <v>43748</v>
      </c>
      <c r="I2414" s="560">
        <v>112</v>
      </c>
    </row>
    <row r="2415" spans="1:9" x14ac:dyDescent="0.3">
      <c r="A2415" s="567">
        <v>490295</v>
      </c>
      <c r="B2415" s="557">
        <v>494208</v>
      </c>
      <c r="C2415" s="557" t="s">
        <v>503</v>
      </c>
      <c r="D2415" s="557" t="s">
        <v>13</v>
      </c>
      <c r="E2415" s="568" t="s">
        <v>2891</v>
      </c>
      <c r="F2415" s="580">
        <v>151</v>
      </c>
      <c r="G2415" s="559">
        <v>43757</v>
      </c>
      <c r="H2415" s="362">
        <v>43748</v>
      </c>
      <c r="I2415" s="581">
        <v>151</v>
      </c>
    </row>
    <row r="2416" spans="1:9" x14ac:dyDescent="0.3">
      <c r="A2416" s="567">
        <v>419754</v>
      </c>
      <c r="B2416" s="557">
        <v>510478</v>
      </c>
      <c r="C2416" s="557" t="s">
        <v>475</v>
      </c>
      <c r="D2416" s="557" t="s">
        <v>306</v>
      </c>
      <c r="E2416" s="558">
        <v>1536701</v>
      </c>
      <c r="F2416" s="557">
        <v>20</v>
      </c>
      <c r="G2416" s="559">
        <v>43780</v>
      </c>
      <c r="H2416" s="362">
        <v>43753</v>
      </c>
      <c r="I2416" s="560">
        <v>20</v>
      </c>
    </row>
    <row r="2417" spans="1:9" x14ac:dyDescent="0.3">
      <c r="A2417" s="567">
        <v>419754</v>
      </c>
      <c r="B2417" s="557">
        <v>518630</v>
      </c>
      <c r="C2417" s="557" t="s">
        <v>475</v>
      </c>
      <c r="D2417" s="557" t="s">
        <v>306</v>
      </c>
      <c r="E2417" s="558">
        <v>1528152</v>
      </c>
      <c r="F2417" s="557">
        <v>30</v>
      </c>
      <c r="G2417" s="559">
        <v>43717</v>
      </c>
      <c r="H2417" s="362">
        <v>43753</v>
      </c>
      <c r="I2417" s="560">
        <v>30</v>
      </c>
    </row>
    <row r="2418" spans="1:9" x14ac:dyDescent="0.3">
      <c r="A2418" s="561">
        <v>490281</v>
      </c>
      <c r="B2418" s="245">
        <v>493515</v>
      </c>
      <c r="C2418" s="245" t="s">
        <v>475</v>
      </c>
      <c r="D2418" s="245" t="s">
        <v>13</v>
      </c>
      <c r="E2418" s="178" t="s">
        <v>2863</v>
      </c>
      <c r="F2418" s="245">
        <v>286</v>
      </c>
      <c r="G2418" s="180">
        <v>43743</v>
      </c>
      <c r="H2418" s="328">
        <v>43753</v>
      </c>
      <c r="I2418" s="179">
        <v>286</v>
      </c>
    </row>
    <row r="2419" spans="1:9" x14ac:dyDescent="0.3">
      <c r="A2419" s="567">
        <v>490295</v>
      </c>
      <c r="B2419" s="557">
        <v>493509</v>
      </c>
      <c r="C2419" s="557" t="s">
        <v>475</v>
      </c>
      <c r="D2419" s="557" t="s">
        <v>13</v>
      </c>
      <c r="E2419" s="568" t="s">
        <v>2883</v>
      </c>
      <c r="F2419" s="580">
        <v>351</v>
      </c>
      <c r="G2419" s="559">
        <v>43755</v>
      </c>
      <c r="H2419" s="362">
        <v>43753</v>
      </c>
      <c r="I2419" s="581">
        <v>351</v>
      </c>
    </row>
    <row r="2420" spans="1:9" x14ac:dyDescent="0.3">
      <c r="A2420" s="567">
        <v>500777</v>
      </c>
      <c r="B2420" s="557">
        <v>518618</v>
      </c>
      <c r="C2420" s="557" t="s">
        <v>475</v>
      </c>
      <c r="D2420" s="557" t="s">
        <v>19</v>
      </c>
      <c r="E2420" s="568" t="s">
        <v>2893</v>
      </c>
      <c r="F2420" s="557">
        <v>12</v>
      </c>
      <c r="G2420" s="559">
        <v>43696</v>
      </c>
      <c r="H2420" s="362">
        <v>43753</v>
      </c>
      <c r="I2420" s="560">
        <v>12</v>
      </c>
    </row>
    <row r="2421" spans="1:9" x14ac:dyDescent="0.3">
      <c r="A2421" s="567">
        <v>432735</v>
      </c>
      <c r="B2421" s="557">
        <v>518622</v>
      </c>
      <c r="C2421" s="557" t="s">
        <v>475</v>
      </c>
      <c r="D2421" s="557" t="s">
        <v>306</v>
      </c>
      <c r="E2421" s="558">
        <v>1528155</v>
      </c>
      <c r="F2421" s="557">
        <v>40</v>
      </c>
      <c r="G2421" s="559">
        <v>43752</v>
      </c>
      <c r="H2421" s="362">
        <v>43753</v>
      </c>
      <c r="I2421" s="560">
        <v>40</v>
      </c>
    </row>
    <row r="2422" spans="1:9" x14ac:dyDescent="0.3">
      <c r="A2422" s="567">
        <v>419754</v>
      </c>
      <c r="B2422" s="557">
        <v>510478</v>
      </c>
      <c r="C2422" s="557" t="s">
        <v>475</v>
      </c>
      <c r="D2422" s="557" t="s">
        <v>13</v>
      </c>
      <c r="E2422" s="558" t="s">
        <v>2855</v>
      </c>
      <c r="F2422" s="557">
        <v>378</v>
      </c>
      <c r="G2422" s="559">
        <v>43757</v>
      </c>
      <c r="H2422" s="362">
        <v>43755</v>
      </c>
      <c r="I2422" s="560">
        <v>378</v>
      </c>
    </row>
    <row r="2423" spans="1:9" x14ac:dyDescent="0.3">
      <c r="A2423" s="567">
        <v>419754</v>
      </c>
      <c r="B2423" s="557">
        <v>510485</v>
      </c>
      <c r="C2423" s="557" t="s">
        <v>503</v>
      </c>
      <c r="D2423" s="557" t="s">
        <v>13</v>
      </c>
      <c r="E2423" s="558" t="s">
        <v>2862</v>
      </c>
      <c r="F2423" s="557">
        <v>109</v>
      </c>
      <c r="G2423" s="559">
        <v>43757</v>
      </c>
      <c r="H2423" s="362">
        <v>43755</v>
      </c>
      <c r="I2423" s="560">
        <v>109</v>
      </c>
    </row>
    <row r="2424" spans="1:9" x14ac:dyDescent="0.3">
      <c r="A2424" s="567">
        <v>490295</v>
      </c>
      <c r="B2424" s="557">
        <v>493509</v>
      </c>
      <c r="C2424" s="557" t="s">
        <v>475</v>
      </c>
      <c r="D2424" s="557" t="s">
        <v>13</v>
      </c>
      <c r="E2424" s="568" t="s">
        <v>2882</v>
      </c>
      <c r="F2424" s="580">
        <v>531</v>
      </c>
      <c r="G2424" s="559">
        <v>43750</v>
      </c>
      <c r="H2424" s="362">
        <v>43755</v>
      </c>
      <c r="I2424" s="581">
        <v>531</v>
      </c>
    </row>
    <row r="2425" spans="1:9" x14ac:dyDescent="0.3">
      <c r="A2425" s="567">
        <v>500777</v>
      </c>
      <c r="B2425" s="557">
        <v>518618</v>
      </c>
      <c r="C2425" s="557" t="s">
        <v>475</v>
      </c>
      <c r="D2425" s="557" t="s">
        <v>11</v>
      </c>
      <c r="E2425" s="558" t="s">
        <v>2892</v>
      </c>
      <c r="F2425" s="557">
        <v>178</v>
      </c>
      <c r="G2425" s="559">
        <v>43717</v>
      </c>
      <c r="H2425" s="362">
        <v>43755</v>
      </c>
      <c r="I2425" s="560">
        <v>178</v>
      </c>
    </row>
    <row r="2426" spans="1:9" x14ac:dyDescent="0.3">
      <c r="A2426" s="567">
        <v>432735</v>
      </c>
      <c r="B2426" s="557">
        <v>425425</v>
      </c>
      <c r="C2426" s="557" t="s">
        <v>475</v>
      </c>
      <c r="D2426" s="557" t="s">
        <v>13</v>
      </c>
      <c r="E2426" s="558" t="s">
        <v>2895</v>
      </c>
      <c r="F2426" s="557">
        <v>730</v>
      </c>
      <c r="G2426" s="559">
        <v>43790</v>
      </c>
      <c r="H2426" s="362">
        <v>43755</v>
      </c>
      <c r="I2426" s="560">
        <v>730</v>
      </c>
    </row>
    <row r="2427" spans="1:9" x14ac:dyDescent="0.3">
      <c r="A2427" s="567">
        <v>419754</v>
      </c>
      <c r="B2427" s="557">
        <v>510478</v>
      </c>
      <c r="C2427" s="557" t="s">
        <v>475</v>
      </c>
      <c r="D2427" s="557" t="s">
        <v>306</v>
      </c>
      <c r="E2427" s="558">
        <v>1529043</v>
      </c>
      <c r="F2427" s="557">
        <v>445</v>
      </c>
      <c r="G2427" s="559">
        <v>43696</v>
      </c>
      <c r="H2427" s="362">
        <v>43761</v>
      </c>
      <c r="I2427" s="560">
        <v>445</v>
      </c>
    </row>
    <row r="2428" spans="1:9" x14ac:dyDescent="0.3">
      <c r="A2428" s="567">
        <v>419754</v>
      </c>
      <c r="B2428" s="557">
        <v>510478</v>
      </c>
      <c r="C2428" s="557" t="s">
        <v>475</v>
      </c>
      <c r="D2428" s="557" t="s">
        <v>13</v>
      </c>
      <c r="E2428" s="558" t="s">
        <v>2847</v>
      </c>
      <c r="F2428" s="557">
        <v>409</v>
      </c>
      <c r="G2428" s="559">
        <v>43722</v>
      </c>
      <c r="H2428" s="362">
        <v>43761</v>
      </c>
      <c r="I2428" s="560">
        <v>409</v>
      </c>
    </row>
    <row r="2429" spans="1:9" x14ac:dyDescent="0.3">
      <c r="A2429" s="567">
        <v>490295</v>
      </c>
      <c r="B2429" s="557">
        <v>493509</v>
      </c>
      <c r="C2429" s="557" t="s">
        <v>475</v>
      </c>
      <c r="D2429" s="557" t="s">
        <v>19</v>
      </c>
      <c r="E2429" s="586">
        <v>1528905</v>
      </c>
      <c r="F2429" s="557">
        <v>330</v>
      </c>
      <c r="G2429" s="559">
        <v>43727</v>
      </c>
      <c r="H2429" s="1193">
        <v>43761</v>
      </c>
      <c r="I2429" s="560">
        <v>330</v>
      </c>
    </row>
    <row r="2430" spans="1:9" x14ac:dyDescent="0.3">
      <c r="A2430" s="567">
        <v>490295</v>
      </c>
      <c r="B2430" s="557">
        <v>493509</v>
      </c>
      <c r="C2430" s="557" t="s">
        <v>475</v>
      </c>
      <c r="D2430" s="557" t="s">
        <v>19</v>
      </c>
      <c r="E2430" s="558" t="s">
        <v>2877</v>
      </c>
      <c r="F2430" s="557">
        <v>330</v>
      </c>
      <c r="G2430" s="559">
        <v>43727</v>
      </c>
      <c r="H2430" s="362">
        <v>43761</v>
      </c>
      <c r="I2430" s="560">
        <v>330</v>
      </c>
    </row>
    <row r="2431" spans="1:9" x14ac:dyDescent="0.3">
      <c r="A2431" s="567">
        <v>490295</v>
      </c>
      <c r="B2431" s="557">
        <v>493509</v>
      </c>
      <c r="C2431" s="557" t="s">
        <v>475</v>
      </c>
      <c r="D2431" s="557" t="s">
        <v>306</v>
      </c>
      <c r="E2431" s="558">
        <v>1528799</v>
      </c>
      <c r="F2431" s="557">
        <v>411</v>
      </c>
      <c r="G2431" s="559">
        <v>43724</v>
      </c>
      <c r="H2431" s="362">
        <v>43761</v>
      </c>
      <c r="I2431" s="560">
        <v>411</v>
      </c>
    </row>
    <row r="2432" spans="1:9" x14ac:dyDescent="0.3">
      <c r="A2432" s="567">
        <v>490287</v>
      </c>
      <c r="B2432" s="557">
        <v>518638</v>
      </c>
      <c r="C2432" s="557" t="s">
        <v>475</v>
      </c>
      <c r="D2432" s="557" t="s">
        <v>13</v>
      </c>
      <c r="E2432" s="558" t="s">
        <v>2876</v>
      </c>
      <c r="F2432" s="557">
        <v>985</v>
      </c>
      <c r="G2432" s="569">
        <v>43736</v>
      </c>
      <c r="H2432" s="362">
        <v>43762</v>
      </c>
      <c r="I2432" s="560">
        <v>985</v>
      </c>
    </row>
    <row r="2433" spans="1:9" x14ac:dyDescent="0.3">
      <c r="A2433" s="567">
        <v>432735</v>
      </c>
      <c r="B2433" s="557">
        <v>425425</v>
      </c>
      <c r="C2433" s="557" t="s">
        <v>475</v>
      </c>
      <c r="D2433" s="557" t="s">
        <v>13</v>
      </c>
      <c r="E2433" s="586" t="s">
        <v>2905</v>
      </c>
      <c r="F2433" s="557">
        <v>552</v>
      </c>
      <c r="G2433" s="559">
        <v>43757</v>
      </c>
      <c r="H2433" s="362">
        <v>43768</v>
      </c>
      <c r="I2433" s="560">
        <v>552</v>
      </c>
    </row>
    <row r="2434" spans="1:9" x14ac:dyDescent="0.3">
      <c r="A2434" s="567">
        <v>432735</v>
      </c>
      <c r="B2434" s="557">
        <v>425425</v>
      </c>
      <c r="C2434" s="557" t="s">
        <v>475</v>
      </c>
      <c r="D2434" s="557" t="s">
        <v>13</v>
      </c>
      <c r="E2434" s="558" t="s">
        <v>2899</v>
      </c>
      <c r="F2434" s="557">
        <v>324</v>
      </c>
      <c r="G2434" s="559">
        <v>43762</v>
      </c>
      <c r="H2434" s="362">
        <v>43770</v>
      </c>
      <c r="I2434" s="560">
        <v>324</v>
      </c>
    </row>
    <row r="2435" spans="1:9" x14ac:dyDescent="0.3">
      <c r="A2435" s="567">
        <v>432735</v>
      </c>
      <c r="B2435" s="557">
        <v>431090</v>
      </c>
      <c r="C2435" s="557" t="s">
        <v>503</v>
      </c>
      <c r="D2435" s="557" t="s">
        <v>13</v>
      </c>
      <c r="E2435" s="558" t="s">
        <v>2907</v>
      </c>
      <c r="F2435" s="557">
        <v>150</v>
      </c>
      <c r="G2435" s="559">
        <v>43785</v>
      </c>
      <c r="H2435" s="362">
        <v>43770</v>
      </c>
      <c r="I2435" s="560">
        <v>150</v>
      </c>
    </row>
    <row r="2436" spans="1:9" x14ac:dyDescent="0.3">
      <c r="A2436">
        <v>519367</v>
      </c>
      <c r="B2436" s="583">
        <v>555492</v>
      </c>
      <c r="C2436" s="583" t="s">
        <v>503</v>
      </c>
      <c r="D2436" s="583" t="s">
        <v>481</v>
      </c>
      <c r="E2436" s="937" t="s">
        <v>2930</v>
      </c>
      <c r="F2436" s="583">
        <v>115</v>
      </c>
      <c r="G2436" s="1194">
        <v>43774</v>
      </c>
      <c r="H2436" s="362">
        <v>43773</v>
      </c>
      <c r="I2436" s="584">
        <v>115</v>
      </c>
    </row>
    <row r="2437" spans="1:9" x14ac:dyDescent="0.3">
      <c r="A2437">
        <v>519367</v>
      </c>
      <c r="B2437" s="583">
        <v>555492</v>
      </c>
      <c r="C2437" s="583" t="s">
        <v>503</v>
      </c>
      <c r="D2437" s="583" t="s">
        <v>13</v>
      </c>
      <c r="E2437" s="937" t="s">
        <v>2931</v>
      </c>
      <c r="F2437" s="583">
        <v>430</v>
      </c>
      <c r="G2437" s="1194">
        <v>43776</v>
      </c>
      <c r="H2437" s="362">
        <v>43773</v>
      </c>
      <c r="I2437" s="584">
        <v>430</v>
      </c>
    </row>
    <row r="2438" spans="1:9" x14ac:dyDescent="0.3">
      <c r="A2438">
        <v>519367</v>
      </c>
      <c r="B2438" s="583">
        <v>555492</v>
      </c>
      <c r="C2438" s="583" t="s">
        <v>503</v>
      </c>
      <c r="D2438" s="583" t="s">
        <v>306</v>
      </c>
      <c r="E2438" s="937">
        <v>1546301</v>
      </c>
      <c r="F2438" s="583">
        <v>20</v>
      </c>
      <c r="G2438" s="1194">
        <v>43774</v>
      </c>
      <c r="H2438" s="362">
        <v>43773</v>
      </c>
      <c r="I2438" s="584">
        <v>20</v>
      </c>
    </row>
    <row r="2439" spans="1:9" x14ac:dyDescent="0.3">
      <c r="A2439" s="567">
        <v>419754</v>
      </c>
      <c r="B2439" s="557">
        <v>510485</v>
      </c>
      <c r="C2439" s="557" t="s">
        <v>503</v>
      </c>
      <c r="D2439" s="557" t="s">
        <v>13</v>
      </c>
      <c r="E2439" s="558" t="s">
        <v>2856</v>
      </c>
      <c r="F2439" s="557">
        <v>316</v>
      </c>
      <c r="G2439" s="559">
        <v>43715</v>
      </c>
      <c r="H2439" s="362">
        <v>43774</v>
      </c>
      <c r="I2439" s="560">
        <v>316</v>
      </c>
    </row>
    <row r="2440" spans="1:9" x14ac:dyDescent="0.3">
      <c r="A2440" s="567">
        <v>490295</v>
      </c>
      <c r="B2440" s="557">
        <v>493509</v>
      </c>
      <c r="C2440" s="557" t="s">
        <v>475</v>
      </c>
      <c r="D2440" s="557" t="s">
        <v>13</v>
      </c>
      <c r="E2440" s="558" t="s">
        <v>2878</v>
      </c>
      <c r="F2440" s="557">
        <v>1658</v>
      </c>
      <c r="G2440" s="559">
        <v>43727</v>
      </c>
      <c r="H2440" s="362">
        <v>43774</v>
      </c>
      <c r="I2440" s="560">
        <v>1658</v>
      </c>
    </row>
    <row r="2441" spans="1:9" x14ac:dyDescent="0.3">
      <c r="A2441" s="567">
        <v>490293</v>
      </c>
      <c r="B2441" s="557">
        <v>493483</v>
      </c>
      <c r="C2441" s="557" t="s">
        <v>475</v>
      </c>
      <c r="D2441" s="557" t="s">
        <v>13</v>
      </c>
      <c r="E2441" s="568" t="s">
        <v>2916</v>
      </c>
      <c r="F2441" s="580">
        <v>342</v>
      </c>
      <c r="G2441" s="569">
        <v>43743</v>
      </c>
      <c r="H2441" s="362">
        <v>43775</v>
      </c>
      <c r="I2441" s="581">
        <v>342</v>
      </c>
    </row>
    <row r="2442" spans="1:9" x14ac:dyDescent="0.3">
      <c r="A2442" s="567">
        <v>490293</v>
      </c>
      <c r="B2442" s="557">
        <v>494182</v>
      </c>
      <c r="C2442" s="557" t="s">
        <v>503</v>
      </c>
      <c r="D2442" s="557" t="s">
        <v>19</v>
      </c>
      <c r="E2442" s="558">
        <v>1529273</v>
      </c>
      <c r="F2442" s="557">
        <v>56</v>
      </c>
      <c r="G2442" s="559">
        <v>43720</v>
      </c>
      <c r="H2442" s="362">
        <v>43775</v>
      </c>
      <c r="I2442" s="560">
        <v>56</v>
      </c>
    </row>
    <row r="2443" spans="1:9" x14ac:dyDescent="0.3">
      <c r="A2443" s="567">
        <v>490293</v>
      </c>
      <c r="B2443" s="557">
        <v>494182</v>
      </c>
      <c r="C2443" s="557" t="s">
        <v>503</v>
      </c>
      <c r="D2443" s="557" t="s">
        <v>13</v>
      </c>
      <c r="E2443" s="568" t="s">
        <v>2923</v>
      </c>
      <c r="F2443" s="580">
        <v>89</v>
      </c>
      <c r="G2443" s="559">
        <v>43743</v>
      </c>
      <c r="H2443" s="362">
        <v>43775</v>
      </c>
      <c r="I2443" s="581">
        <v>89</v>
      </c>
    </row>
    <row r="2444" spans="1:9" x14ac:dyDescent="0.3">
      <c r="A2444" s="1107">
        <v>496975</v>
      </c>
      <c r="B2444" s="161">
        <v>493525</v>
      </c>
      <c r="C2444" s="161" t="s">
        <v>475</v>
      </c>
      <c r="D2444" s="161" t="s">
        <v>13</v>
      </c>
      <c r="E2444" s="224" t="s">
        <v>2926</v>
      </c>
      <c r="F2444" s="161">
        <v>615</v>
      </c>
      <c r="G2444" s="162">
        <v>43722</v>
      </c>
      <c r="H2444" s="362">
        <v>43775</v>
      </c>
      <c r="I2444" s="1111">
        <v>615</v>
      </c>
    </row>
    <row r="2445" spans="1:9" x14ac:dyDescent="0.3">
      <c r="A2445">
        <v>519367</v>
      </c>
      <c r="B2445" s="583">
        <v>566885</v>
      </c>
      <c r="C2445" s="583" t="s">
        <v>475</v>
      </c>
      <c r="D2445" s="583" t="s">
        <v>481</v>
      </c>
      <c r="E2445" s="937" t="s">
        <v>2928</v>
      </c>
      <c r="F2445" s="583">
        <v>485</v>
      </c>
      <c r="G2445" s="1194">
        <v>43774</v>
      </c>
      <c r="H2445" s="362">
        <v>43775</v>
      </c>
      <c r="I2445" s="584">
        <v>485</v>
      </c>
    </row>
    <row r="2446" spans="1:9" x14ac:dyDescent="0.3">
      <c r="A2446">
        <v>519367</v>
      </c>
      <c r="B2446" s="583">
        <v>566885</v>
      </c>
      <c r="C2446" s="583" t="s">
        <v>475</v>
      </c>
      <c r="D2446" s="583" t="s">
        <v>481</v>
      </c>
      <c r="E2446" s="937" t="s">
        <v>2929</v>
      </c>
      <c r="F2446" s="583">
        <v>320</v>
      </c>
      <c r="G2446" s="1194">
        <v>43774</v>
      </c>
      <c r="H2446" s="1195">
        <v>43775</v>
      </c>
      <c r="I2446" s="584">
        <v>320</v>
      </c>
    </row>
    <row r="2447" spans="1:9" x14ac:dyDescent="0.3">
      <c r="A2447" s="567">
        <v>490293</v>
      </c>
      <c r="B2447" s="557">
        <v>494182</v>
      </c>
      <c r="C2447" s="557" t="s">
        <v>503</v>
      </c>
      <c r="D2447" s="557" t="s">
        <v>13</v>
      </c>
      <c r="E2447" s="558" t="s">
        <v>2919</v>
      </c>
      <c r="F2447" s="557">
        <v>201</v>
      </c>
      <c r="G2447" s="559">
        <v>43715</v>
      </c>
      <c r="H2447" s="362">
        <v>43777</v>
      </c>
      <c r="I2447" s="560">
        <v>201</v>
      </c>
    </row>
    <row r="2448" spans="1:9" x14ac:dyDescent="0.3">
      <c r="A2448">
        <v>519367</v>
      </c>
      <c r="B2448" s="583">
        <v>566885</v>
      </c>
      <c r="C2448" s="583" t="s">
        <v>475</v>
      </c>
      <c r="D2448" s="583" t="s">
        <v>13</v>
      </c>
      <c r="E2448" s="937" t="s">
        <v>2927</v>
      </c>
      <c r="F2448" s="583">
        <v>2052</v>
      </c>
      <c r="G2448" s="1194">
        <v>43773</v>
      </c>
      <c r="H2448" s="362">
        <v>43777</v>
      </c>
      <c r="I2448" s="584">
        <v>2052</v>
      </c>
    </row>
    <row r="2449" spans="1:9" x14ac:dyDescent="0.3">
      <c r="A2449" s="567">
        <v>432735</v>
      </c>
      <c r="B2449" s="557">
        <v>431090</v>
      </c>
      <c r="C2449" s="557" t="s">
        <v>503</v>
      </c>
      <c r="D2449" s="557" t="s">
        <v>13</v>
      </c>
      <c r="E2449" s="558" t="s">
        <v>2908</v>
      </c>
      <c r="F2449" s="557">
        <v>149</v>
      </c>
      <c r="G2449" s="559">
        <v>43757</v>
      </c>
      <c r="H2449" s="362">
        <v>43781</v>
      </c>
      <c r="I2449" s="560">
        <v>149</v>
      </c>
    </row>
    <row r="2450" spans="1:9" x14ac:dyDescent="0.3">
      <c r="A2450" s="567">
        <v>490293</v>
      </c>
      <c r="B2450" s="557">
        <v>493483</v>
      </c>
      <c r="C2450" s="557" t="s">
        <v>475</v>
      </c>
      <c r="D2450" s="557" t="s">
        <v>13</v>
      </c>
      <c r="E2450" s="568" t="s">
        <v>2917</v>
      </c>
      <c r="F2450" s="580">
        <v>308</v>
      </c>
      <c r="G2450" s="569">
        <v>43748</v>
      </c>
      <c r="H2450" s="362">
        <v>43781</v>
      </c>
      <c r="I2450" s="581">
        <v>308</v>
      </c>
    </row>
    <row r="2451" spans="1:9" x14ac:dyDescent="0.3">
      <c r="A2451" s="567">
        <v>490293</v>
      </c>
      <c r="B2451" s="557">
        <v>493483</v>
      </c>
      <c r="C2451" s="557" t="s">
        <v>475</v>
      </c>
      <c r="D2451" s="557" t="s">
        <v>13</v>
      </c>
      <c r="E2451" s="568" t="s">
        <v>2918</v>
      </c>
      <c r="F2451" s="580">
        <v>229</v>
      </c>
      <c r="G2451" s="569">
        <v>43748</v>
      </c>
      <c r="H2451" s="362">
        <v>43781</v>
      </c>
      <c r="I2451" s="581">
        <v>229</v>
      </c>
    </row>
    <row r="2452" spans="1:9" x14ac:dyDescent="0.3">
      <c r="A2452" s="567">
        <v>490293</v>
      </c>
      <c r="B2452" s="557">
        <v>494182</v>
      </c>
      <c r="C2452" s="557" t="s">
        <v>503</v>
      </c>
      <c r="D2452" s="557" t="s">
        <v>13</v>
      </c>
      <c r="E2452" s="568" t="s">
        <v>2924</v>
      </c>
      <c r="F2452" s="580">
        <v>80</v>
      </c>
      <c r="G2452" s="559">
        <v>43748</v>
      </c>
      <c r="H2452" s="362">
        <v>43781</v>
      </c>
      <c r="I2452" s="581">
        <v>80</v>
      </c>
    </row>
    <row r="2453" spans="1:9" x14ac:dyDescent="0.3">
      <c r="A2453" s="567">
        <v>490293</v>
      </c>
      <c r="B2453" s="557">
        <v>494182</v>
      </c>
      <c r="C2453" s="557" t="s">
        <v>503</v>
      </c>
      <c r="D2453" s="557" t="s">
        <v>13</v>
      </c>
      <c r="E2453" s="568" t="s">
        <v>2925</v>
      </c>
      <c r="F2453" s="580">
        <v>90</v>
      </c>
      <c r="G2453" s="559">
        <v>43748</v>
      </c>
      <c r="H2453" s="362">
        <v>43781</v>
      </c>
      <c r="I2453" s="581">
        <v>90</v>
      </c>
    </row>
    <row r="2454" spans="1:9" ht="15.6" x14ac:dyDescent="0.3">
      <c r="A2454" s="1196">
        <v>511661</v>
      </c>
      <c r="B2454" s="24">
        <v>550134</v>
      </c>
      <c r="C2454" s="630" t="s">
        <v>475</v>
      </c>
      <c r="D2454" s="24" t="s">
        <v>306</v>
      </c>
      <c r="E2454" s="25">
        <v>1543600</v>
      </c>
      <c r="F2454" s="24">
        <v>243</v>
      </c>
      <c r="G2454" s="27">
        <v>43787</v>
      </c>
      <c r="H2454" s="27">
        <v>43781</v>
      </c>
      <c r="I2454" s="286">
        <v>243</v>
      </c>
    </row>
    <row r="2455" spans="1:9" ht="15.6" x14ac:dyDescent="0.3">
      <c r="A2455" s="1196">
        <v>511661</v>
      </c>
      <c r="B2455" s="24">
        <v>550134</v>
      </c>
      <c r="C2455" s="630" t="s">
        <v>475</v>
      </c>
      <c r="D2455" s="24" t="s">
        <v>13</v>
      </c>
      <c r="E2455" s="25" t="s">
        <v>3008</v>
      </c>
      <c r="F2455" s="24">
        <v>593</v>
      </c>
      <c r="G2455" s="27">
        <v>43785</v>
      </c>
      <c r="H2455" s="27">
        <v>43781</v>
      </c>
      <c r="I2455" s="286">
        <v>581</v>
      </c>
    </row>
    <row r="2456" spans="1:9" ht="15.6" x14ac:dyDescent="0.3">
      <c r="A2456" s="1196">
        <v>511661</v>
      </c>
      <c r="B2456" s="24">
        <v>550134</v>
      </c>
      <c r="C2456" s="630" t="s">
        <v>475</v>
      </c>
      <c r="D2456" s="24" t="s">
        <v>13</v>
      </c>
      <c r="E2456" s="25" t="s">
        <v>3011</v>
      </c>
      <c r="F2456" s="24">
        <v>3593</v>
      </c>
      <c r="G2456" s="27">
        <v>43785</v>
      </c>
      <c r="H2456" s="27">
        <v>43781</v>
      </c>
      <c r="I2456" s="286">
        <v>3593</v>
      </c>
    </row>
    <row r="2457" spans="1:9" ht="15.6" x14ac:dyDescent="0.3">
      <c r="A2457" s="1196">
        <v>511661</v>
      </c>
      <c r="B2457" s="24">
        <v>550134</v>
      </c>
      <c r="C2457" s="630" t="s">
        <v>475</v>
      </c>
      <c r="D2457" s="24" t="s">
        <v>19</v>
      </c>
      <c r="E2457" s="25" t="s">
        <v>3016</v>
      </c>
      <c r="F2457" s="24">
        <v>182</v>
      </c>
      <c r="G2457" s="27">
        <v>43787</v>
      </c>
      <c r="H2457" s="27">
        <v>43781</v>
      </c>
      <c r="I2457" s="286">
        <v>182</v>
      </c>
    </row>
    <row r="2458" spans="1:9" ht="15.6" x14ac:dyDescent="0.3">
      <c r="A2458" s="419">
        <v>511661</v>
      </c>
      <c r="B2458" s="56">
        <v>550134</v>
      </c>
      <c r="C2458" s="764" t="s">
        <v>475</v>
      </c>
      <c r="D2458" s="56" t="s">
        <v>19</v>
      </c>
      <c r="E2458" s="382" t="s">
        <v>3017</v>
      </c>
      <c r="F2458" s="56">
        <v>72</v>
      </c>
      <c r="G2458" s="27">
        <v>43787</v>
      </c>
      <c r="H2458" s="27">
        <v>43781</v>
      </c>
      <c r="I2458" s="286">
        <v>72</v>
      </c>
    </row>
    <row r="2459" spans="1:9" ht="15.6" x14ac:dyDescent="0.3">
      <c r="A2459" s="419">
        <v>511661</v>
      </c>
      <c r="B2459" s="56">
        <v>550134</v>
      </c>
      <c r="C2459" s="764" t="s">
        <v>475</v>
      </c>
      <c r="D2459" s="56" t="s">
        <v>19</v>
      </c>
      <c r="E2459" s="382" t="s">
        <v>3018</v>
      </c>
      <c r="F2459" s="56">
        <v>20</v>
      </c>
      <c r="G2459" s="27">
        <v>43788</v>
      </c>
      <c r="H2459" s="27">
        <v>43781</v>
      </c>
      <c r="I2459" s="286">
        <v>20</v>
      </c>
    </row>
    <row r="2460" spans="1:9" ht="15.6" x14ac:dyDescent="0.3">
      <c r="A2460" s="419">
        <v>511661</v>
      </c>
      <c r="B2460" s="764">
        <v>548971</v>
      </c>
      <c r="C2460" s="764" t="s">
        <v>503</v>
      </c>
      <c r="D2460" s="56" t="s">
        <v>13</v>
      </c>
      <c r="E2460" s="382" t="s">
        <v>3022</v>
      </c>
      <c r="F2460" s="56">
        <v>736</v>
      </c>
      <c r="G2460" s="27">
        <v>43785</v>
      </c>
      <c r="H2460" s="27">
        <v>43781</v>
      </c>
      <c r="I2460" s="286">
        <v>721</v>
      </c>
    </row>
    <row r="2461" spans="1:9" ht="15.6" x14ac:dyDescent="0.3">
      <c r="A2461" s="1197">
        <v>522344</v>
      </c>
      <c r="B2461" s="37">
        <v>554748</v>
      </c>
      <c r="C2461" s="37" t="s">
        <v>475</v>
      </c>
      <c r="D2461" s="37" t="s">
        <v>13</v>
      </c>
      <c r="E2461" s="38" t="s">
        <v>3094</v>
      </c>
      <c r="F2461" s="46">
        <v>2176</v>
      </c>
      <c r="G2461" s="87">
        <v>43785</v>
      </c>
      <c r="H2461" s="675">
        <v>43781</v>
      </c>
      <c r="I2461" s="676">
        <v>2274</v>
      </c>
    </row>
    <row r="2462" spans="1:9" ht="15.6" x14ac:dyDescent="0.3">
      <c r="A2462" s="1198">
        <v>522344</v>
      </c>
      <c r="B2462" s="9">
        <v>554748</v>
      </c>
      <c r="C2462" s="9" t="s">
        <v>475</v>
      </c>
      <c r="D2462" s="9" t="s">
        <v>13</v>
      </c>
      <c r="E2462" s="10" t="s">
        <v>3097</v>
      </c>
      <c r="F2462" s="62">
        <v>1657</v>
      </c>
      <c r="G2462" s="87">
        <v>43785</v>
      </c>
      <c r="H2462" s="675">
        <v>43781</v>
      </c>
      <c r="I2462" s="676">
        <v>1737</v>
      </c>
    </row>
    <row r="2463" spans="1:9" ht="15.6" x14ac:dyDescent="0.3">
      <c r="A2463" s="1198">
        <v>522344</v>
      </c>
      <c r="B2463" s="9">
        <v>566236</v>
      </c>
      <c r="C2463" s="9" t="s">
        <v>503</v>
      </c>
      <c r="D2463" s="9" t="s">
        <v>13</v>
      </c>
      <c r="E2463" s="15" t="s">
        <v>3109</v>
      </c>
      <c r="F2463" s="9">
        <v>396</v>
      </c>
      <c r="G2463" s="11">
        <v>43785</v>
      </c>
      <c r="H2463" s="675">
        <v>43781</v>
      </c>
      <c r="I2463" s="676">
        <v>406</v>
      </c>
    </row>
    <row r="2464" spans="1:9" ht="15.6" x14ac:dyDescent="0.3">
      <c r="A2464" s="1199">
        <v>522345</v>
      </c>
      <c r="B2464" s="24">
        <v>554744</v>
      </c>
      <c r="C2464" s="24" t="s">
        <v>475</v>
      </c>
      <c r="D2464" s="24" t="s">
        <v>306</v>
      </c>
      <c r="E2464" s="25">
        <v>1551012</v>
      </c>
      <c r="F2464" s="24">
        <v>165</v>
      </c>
      <c r="G2464" s="27">
        <v>43787</v>
      </c>
      <c r="H2464" s="673">
        <v>43781</v>
      </c>
      <c r="I2464" s="674">
        <v>165</v>
      </c>
    </row>
    <row r="2465" spans="1:9" ht="15.6" x14ac:dyDescent="0.3">
      <c r="A2465" s="1199">
        <v>522345</v>
      </c>
      <c r="B2465" s="24">
        <v>554744</v>
      </c>
      <c r="C2465" s="24" t="s">
        <v>475</v>
      </c>
      <c r="D2465" s="24" t="s">
        <v>19</v>
      </c>
      <c r="E2465" s="25" t="s">
        <v>3126</v>
      </c>
      <c r="F2465" s="24">
        <v>228</v>
      </c>
      <c r="G2465" s="27">
        <v>43787</v>
      </c>
      <c r="H2465" s="673">
        <v>43781</v>
      </c>
      <c r="I2465" s="674">
        <v>228</v>
      </c>
    </row>
    <row r="2466" spans="1:9" ht="15.6" x14ac:dyDescent="0.3">
      <c r="A2466" s="1199">
        <v>522345</v>
      </c>
      <c r="B2466" s="24">
        <v>554744</v>
      </c>
      <c r="C2466" s="24" t="s">
        <v>475</v>
      </c>
      <c r="D2466" s="24" t="s">
        <v>19</v>
      </c>
      <c r="E2466" s="25" t="s">
        <v>3127</v>
      </c>
      <c r="F2466" s="24">
        <v>10</v>
      </c>
      <c r="G2466" s="27">
        <v>43788</v>
      </c>
      <c r="H2466" s="673">
        <v>43781</v>
      </c>
      <c r="I2466" s="674">
        <v>10</v>
      </c>
    </row>
    <row r="2467" spans="1:9" x14ac:dyDescent="0.3">
      <c r="A2467" s="567">
        <v>432735</v>
      </c>
      <c r="B2467" s="557">
        <v>425425</v>
      </c>
      <c r="C2467" s="557" t="s">
        <v>475</v>
      </c>
      <c r="D2467" s="557" t="s">
        <v>13</v>
      </c>
      <c r="E2467" s="1200" t="s">
        <v>2902</v>
      </c>
      <c r="F2467" s="557">
        <v>802</v>
      </c>
      <c r="G2467" s="559">
        <v>43785</v>
      </c>
      <c r="H2467" s="362">
        <v>43783</v>
      </c>
      <c r="I2467" s="560">
        <v>802</v>
      </c>
    </row>
    <row r="2468" spans="1:9" x14ac:dyDescent="0.3">
      <c r="A2468" s="567">
        <v>432735</v>
      </c>
      <c r="B2468" s="557">
        <v>518622</v>
      </c>
      <c r="C2468" s="557" t="s">
        <v>475</v>
      </c>
      <c r="D2468" s="557" t="s">
        <v>19</v>
      </c>
      <c r="E2468" s="558">
        <v>1528943</v>
      </c>
      <c r="F2468" s="557">
        <v>115</v>
      </c>
      <c r="G2468" s="559">
        <v>43734</v>
      </c>
      <c r="H2468" s="362">
        <v>43783</v>
      </c>
      <c r="I2468" s="560">
        <v>115</v>
      </c>
    </row>
    <row r="2469" spans="1:9" ht="15.6" x14ac:dyDescent="0.3">
      <c r="A2469" s="1196">
        <v>511661</v>
      </c>
      <c r="B2469" s="24">
        <v>550134</v>
      </c>
      <c r="C2469" s="630" t="s">
        <v>475</v>
      </c>
      <c r="D2469" s="24" t="s">
        <v>19</v>
      </c>
      <c r="E2469" s="25">
        <v>1543479</v>
      </c>
      <c r="F2469" s="24">
        <v>281</v>
      </c>
      <c r="G2469" s="27">
        <v>43783</v>
      </c>
      <c r="H2469" s="27">
        <v>43783</v>
      </c>
      <c r="I2469" s="286">
        <v>281</v>
      </c>
    </row>
    <row r="2470" spans="1:9" ht="16.2" thickBot="1" x14ac:dyDescent="0.35">
      <c r="A2470" s="1196">
        <v>511661</v>
      </c>
      <c r="B2470" s="630">
        <v>548971</v>
      </c>
      <c r="C2470" s="630" t="s">
        <v>503</v>
      </c>
      <c r="D2470" s="24" t="s">
        <v>481</v>
      </c>
      <c r="E2470" s="25" t="s">
        <v>3027</v>
      </c>
      <c r="F2470" s="24">
        <v>50</v>
      </c>
      <c r="G2470" s="27">
        <v>43790</v>
      </c>
      <c r="H2470" s="27">
        <v>43783</v>
      </c>
      <c r="I2470" s="286">
        <v>50</v>
      </c>
    </row>
    <row r="2471" spans="1:9" ht="15.6" x14ac:dyDescent="0.3">
      <c r="A2471" s="1201">
        <v>522344</v>
      </c>
      <c r="B2471" s="9">
        <v>554748</v>
      </c>
      <c r="C2471" s="9" t="s">
        <v>475</v>
      </c>
      <c r="D2471" s="9" t="s">
        <v>481</v>
      </c>
      <c r="E2471" s="10" t="s">
        <v>3098</v>
      </c>
      <c r="F2471" s="62">
        <v>655</v>
      </c>
      <c r="G2471" s="87">
        <v>43790</v>
      </c>
      <c r="H2471" s="675">
        <v>43783</v>
      </c>
      <c r="I2471" s="676">
        <v>682</v>
      </c>
    </row>
    <row r="2472" spans="1:9" ht="15.6" x14ac:dyDescent="0.3">
      <c r="A2472" s="723">
        <v>522345</v>
      </c>
      <c r="B2472" s="56">
        <v>554744</v>
      </c>
      <c r="C2472" s="56" t="s">
        <v>475</v>
      </c>
      <c r="D2472" s="56" t="s">
        <v>19</v>
      </c>
      <c r="E2472" s="507">
        <v>1551001</v>
      </c>
      <c r="F2472" s="415">
        <v>364</v>
      </c>
      <c r="G2472" s="401">
        <v>43783</v>
      </c>
      <c r="H2472" s="673">
        <v>43783</v>
      </c>
      <c r="I2472" s="674">
        <v>364</v>
      </c>
    </row>
    <row r="2473" spans="1:9" ht="15.6" x14ac:dyDescent="0.3">
      <c r="A2473" s="1202">
        <v>432735</v>
      </c>
      <c r="B2473" s="630">
        <v>563945</v>
      </c>
      <c r="C2473" s="630" t="s">
        <v>475</v>
      </c>
      <c r="D2473" s="630" t="s">
        <v>481</v>
      </c>
      <c r="E2473" s="1203" t="s">
        <v>2993</v>
      </c>
      <c r="F2473" s="630">
        <v>117</v>
      </c>
      <c r="G2473" s="1204">
        <v>43790</v>
      </c>
      <c r="H2473" s="673">
        <v>43784</v>
      </c>
      <c r="I2473" s="781">
        <v>117</v>
      </c>
    </row>
    <row r="2474" spans="1:9" ht="15.6" x14ac:dyDescent="0.3">
      <c r="A2474" s="1202">
        <v>432735</v>
      </c>
      <c r="B2474" s="630">
        <v>563945</v>
      </c>
      <c r="C2474" s="630" t="s">
        <v>475</v>
      </c>
      <c r="D2474" s="630" t="s">
        <v>481</v>
      </c>
      <c r="E2474" s="1203" t="s">
        <v>2994</v>
      </c>
      <c r="F2474" s="630">
        <v>125</v>
      </c>
      <c r="G2474" s="1204">
        <v>43790</v>
      </c>
      <c r="H2474" s="673">
        <v>43784</v>
      </c>
      <c r="I2474" s="781">
        <v>125</v>
      </c>
    </row>
    <row r="2475" spans="1:9" ht="15.6" x14ac:dyDescent="0.3">
      <c r="A2475" s="1202">
        <v>432735</v>
      </c>
      <c r="B2475" s="630">
        <v>563945</v>
      </c>
      <c r="C2475" s="630" t="s">
        <v>475</v>
      </c>
      <c r="D2475" s="630" t="s">
        <v>13</v>
      </c>
      <c r="E2475" s="1203" t="s">
        <v>2995</v>
      </c>
      <c r="F2475" s="630">
        <v>553</v>
      </c>
      <c r="G2475" s="1204">
        <v>43790</v>
      </c>
      <c r="H2475" s="673">
        <v>43784</v>
      </c>
      <c r="I2475" s="781">
        <v>553</v>
      </c>
    </row>
    <row r="2476" spans="1:9" ht="16.2" thickBot="1" x14ac:dyDescent="0.35">
      <c r="A2476" s="1202">
        <v>432735</v>
      </c>
      <c r="B2476" s="630">
        <v>563945</v>
      </c>
      <c r="C2476" s="630" t="s">
        <v>475</v>
      </c>
      <c r="D2476" s="630" t="s">
        <v>13</v>
      </c>
      <c r="E2476" s="1203" t="s">
        <v>2996</v>
      </c>
      <c r="F2476" s="630">
        <v>357</v>
      </c>
      <c r="G2476" s="1204">
        <v>43790</v>
      </c>
      <c r="H2476" s="673">
        <v>43784</v>
      </c>
      <c r="I2476" s="781">
        <v>357</v>
      </c>
    </row>
    <row r="2477" spans="1:9" ht="15.6" x14ac:dyDescent="0.3">
      <c r="A2477" s="1205">
        <v>511661</v>
      </c>
      <c r="B2477" s="24">
        <v>550134</v>
      </c>
      <c r="C2477" s="630" t="s">
        <v>475</v>
      </c>
      <c r="D2477" s="24" t="s">
        <v>481</v>
      </c>
      <c r="E2477" s="25" t="s">
        <v>3009</v>
      </c>
      <c r="F2477" s="24">
        <v>593</v>
      </c>
      <c r="G2477" s="27">
        <v>43790</v>
      </c>
      <c r="H2477" s="27">
        <v>43784</v>
      </c>
      <c r="I2477" s="286">
        <v>581</v>
      </c>
    </row>
    <row r="2478" spans="1:9" ht="15.6" x14ac:dyDescent="0.3">
      <c r="A2478" s="1206">
        <v>511661</v>
      </c>
      <c r="B2478" s="24">
        <v>550134</v>
      </c>
      <c r="C2478" s="630" t="s">
        <v>475</v>
      </c>
      <c r="D2478" s="24" t="s">
        <v>481</v>
      </c>
      <c r="E2478" s="25" t="s">
        <v>3010</v>
      </c>
      <c r="F2478" s="24">
        <v>77</v>
      </c>
      <c r="G2478" s="27">
        <v>43790</v>
      </c>
      <c r="H2478" s="27">
        <v>43784</v>
      </c>
      <c r="I2478" s="286">
        <v>77</v>
      </c>
    </row>
    <row r="2479" spans="1:9" ht="15.6" x14ac:dyDescent="0.3">
      <c r="A2479" s="1206">
        <v>511661</v>
      </c>
      <c r="B2479" s="24">
        <v>550134</v>
      </c>
      <c r="C2479" s="630" t="s">
        <v>475</v>
      </c>
      <c r="D2479" s="24" t="s">
        <v>13</v>
      </c>
      <c r="E2479" s="25" t="s">
        <v>3012</v>
      </c>
      <c r="F2479" s="24">
        <v>3293</v>
      </c>
      <c r="G2479" s="27">
        <v>43790</v>
      </c>
      <c r="H2479" s="27">
        <v>43784</v>
      </c>
      <c r="I2479" s="286">
        <v>3179</v>
      </c>
    </row>
    <row r="2480" spans="1:9" ht="15.6" x14ac:dyDescent="0.3">
      <c r="A2480" s="1206">
        <v>511661</v>
      </c>
      <c r="B2480" s="24">
        <v>550134</v>
      </c>
      <c r="C2480" s="630" t="s">
        <v>475</v>
      </c>
      <c r="D2480" s="24" t="s">
        <v>13</v>
      </c>
      <c r="E2480" s="25" t="s">
        <v>3013</v>
      </c>
      <c r="F2480" s="24">
        <v>2463</v>
      </c>
      <c r="G2480" s="27">
        <v>43790</v>
      </c>
      <c r="H2480" s="27">
        <v>43784</v>
      </c>
      <c r="I2480" s="286">
        <v>2367</v>
      </c>
    </row>
    <row r="2481" spans="1:9" ht="15.6" x14ac:dyDescent="0.3">
      <c r="A2481" s="1206">
        <v>511661</v>
      </c>
      <c r="B2481" s="24">
        <v>550134</v>
      </c>
      <c r="C2481" s="630" t="s">
        <v>475</v>
      </c>
      <c r="D2481" s="24" t="s">
        <v>481</v>
      </c>
      <c r="E2481" s="25" t="s">
        <v>3015</v>
      </c>
      <c r="F2481" s="24">
        <v>1640</v>
      </c>
      <c r="G2481" s="27">
        <v>43790</v>
      </c>
      <c r="H2481" s="27">
        <v>43784</v>
      </c>
      <c r="I2481" s="286">
        <v>1610</v>
      </c>
    </row>
    <row r="2482" spans="1:9" ht="15.6" x14ac:dyDescent="0.3">
      <c r="A2482" s="1206">
        <v>511661</v>
      </c>
      <c r="B2482" s="630">
        <v>548971</v>
      </c>
      <c r="C2482" s="630" t="s">
        <v>503</v>
      </c>
      <c r="D2482" s="24" t="s">
        <v>481</v>
      </c>
      <c r="E2482" s="25" t="s">
        <v>3020</v>
      </c>
      <c r="F2482" s="24">
        <v>387</v>
      </c>
      <c r="G2482" s="27">
        <v>43790</v>
      </c>
      <c r="H2482" s="27">
        <v>43784</v>
      </c>
      <c r="I2482" s="286">
        <v>377</v>
      </c>
    </row>
    <row r="2483" spans="1:9" ht="15.6" x14ac:dyDescent="0.3">
      <c r="A2483" s="1206">
        <v>511661</v>
      </c>
      <c r="B2483" s="630">
        <v>548971</v>
      </c>
      <c r="C2483" s="630" t="s">
        <v>503</v>
      </c>
      <c r="D2483" s="24" t="s">
        <v>13</v>
      </c>
      <c r="E2483" s="25" t="s">
        <v>3023</v>
      </c>
      <c r="F2483" s="24">
        <v>748</v>
      </c>
      <c r="G2483" s="27">
        <v>43790</v>
      </c>
      <c r="H2483" s="27">
        <v>43784</v>
      </c>
      <c r="I2483" s="286">
        <v>725</v>
      </c>
    </row>
    <row r="2484" spans="1:9" ht="15.6" x14ac:dyDescent="0.3">
      <c r="A2484" s="1206">
        <v>511661</v>
      </c>
      <c r="B2484" s="630">
        <v>548971</v>
      </c>
      <c r="C2484" s="630" t="s">
        <v>503</v>
      </c>
      <c r="D2484" s="24" t="s">
        <v>13</v>
      </c>
      <c r="E2484" s="25" t="s">
        <v>3024</v>
      </c>
      <c r="F2484" s="24">
        <v>793</v>
      </c>
      <c r="G2484" s="27">
        <v>43790</v>
      </c>
      <c r="H2484" s="27">
        <v>43784</v>
      </c>
      <c r="I2484" s="286">
        <v>756</v>
      </c>
    </row>
    <row r="2485" spans="1:9" ht="15.6" x14ac:dyDescent="0.3">
      <c r="A2485" s="1206">
        <v>511661</v>
      </c>
      <c r="B2485" s="630">
        <v>548971</v>
      </c>
      <c r="C2485" s="630" t="s">
        <v>503</v>
      </c>
      <c r="D2485" s="24" t="s">
        <v>481</v>
      </c>
      <c r="E2485" s="25" t="s">
        <v>3025</v>
      </c>
      <c r="F2485" s="24">
        <v>200</v>
      </c>
      <c r="G2485" s="27">
        <v>43790</v>
      </c>
      <c r="H2485" s="27">
        <v>43784</v>
      </c>
      <c r="I2485" s="286">
        <v>200</v>
      </c>
    </row>
    <row r="2486" spans="1:9" ht="15.6" x14ac:dyDescent="0.3">
      <c r="A2486" s="1207">
        <v>522344</v>
      </c>
      <c r="B2486" s="9">
        <v>554748</v>
      </c>
      <c r="C2486" s="9" t="s">
        <v>475</v>
      </c>
      <c r="D2486" s="9" t="s">
        <v>13</v>
      </c>
      <c r="E2486" s="10" t="s">
        <v>3095</v>
      </c>
      <c r="F2486" s="62">
        <v>2010</v>
      </c>
      <c r="G2486" s="87">
        <v>43790</v>
      </c>
      <c r="H2486" s="675">
        <v>43784</v>
      </c>
      <c r="I2486" s="676">
        <v>2109</v>
      </c>
    </row>
    <row r="2487" spans="1:9" ht="15.6" x14ac:dyDescent="0.3">
      <c r="A2487" s="1207">
        <v>522344</v>
      </c>
      <c r="B2487" s="9">
        <v>554748</v>
      </c>
      <c r="C2487" s="9" t="s">
        <v>475</v>
      </c>
      <c r="D2487" s="9" t="s">
        <v>13</v>
      </c>
      <c r="E2487" s="10" t="s">
        <v>3096</v>
      </c>
      <c r="F2487" s="62">
        <v>1451</v>
      </c>
      <c r="G2487" s="87">
        <v>43790</v>
      </c>
      <c r="H2487" s="675">
        <v>43784</v>
      </c>
      <c r="I2487" s="676">
        <v>1516</v>
      </c>
    </row>
    <row r="2488" spans="1:9" ht="15.6" x14ac:dyDescent="0.3">
      <c r="A2488" s="1207">
        <v>522344</v>
      </c>
      <c r="B2488" s="9">
        <v>554748</v>
      </c>
      <c r="C2488" s="9" t="s">
        <v>475</v>
      </c>
      <c r="D2488" s="9" t="s">
        <v>481</v>
      </c>
      <c r="E2488" s="10" t="s">
        <v>3099</v>
      </c>
      <c r="F2488" s="62">
        <v>251</v>
      </c>
      <c r="G2488" s="87">
        <v>43790</v>
      </c>
      <c r="H2488" s="675">
        <v>43784</v>
      </c>
      <c r="I2488" s="676">
        <v>261</v>
      </c>
    </row>
    <row r="2489" spans="1:9" ht="15.6" x14ac:dyDescent="0.3">
      <c r="A2489" s="1207">
        <v>522344</v>
      </c>
      <c r="B2489" s="9">
        <v>566236</v>
      </c>
      <c r="C2489" s="9" t="s">
        <v>503</v>
      </c>
      <c r="D2489" s="9" t="s">
        <v>481</v>
      </c>
      <c r="E2489" s="15" t="s">
        <v>3110</v>
      </c>
      <c r="F2489" s="9">
        <v>151</v>
      </c>
      <c r="G2489" s="11">
        <v>43790</v>
      </c>
      <c r="H2489" s="675">
        <v>43784</v>
      </c>
      <c r="I2489" s="676">
        <v>154</v>
      </c>
    </row>
    <row r="2490" spans="1:9" ht="16.2" thickBot="1" x14ac:dyDescent="0.35">
      <c r="A2490" s="1208">
        <v>522345</v>
      </c>
      <c r="B2490" s="24">
        <v>554744</v>
      </c>
      <c r="C2490" s="24" t="s">
        <v>475</v>
      </c>
      <c r="D2490" s="24" t="s">
        <v>481</v>
      </c>
      <c r="E2490" s="25" t="s">
        <v>3121</v>
      </c>
      <c r="F2490" s="24">
        <v>868</v>
      </c>
      <c r="G2490" s="27">
        <v>43790</v>
      </c>
      <c r="H2490" s="673">
        <v>43784</v>
      </c>
      <c r="I2490" s="674">
        <v>894</v>
      </c>
    </row>
    <row r="2491" spans="1:9" ht="16.2" thickBot="1" x14ac:dyDescent="0.35">
      <c r="A2491" s="1209">
        <v>522345</v>
      </c>
      <c r="B2491" s="24">
        <v>554744</v>
      </c>
      <c r="C2491" s="24" t="s">
        <v>475</v>
      </c>
      <c r="D2491" s="24" t="s">
        <v>13</v>
      </c>
      <c r="E2491" s="25" t="s">
        <v>3123</v>
      </c>
      <c r="F2491" s="24">
        <v>1768</v>
      </c>
      <c r="G2491" s="27">
        <v>43790</v>
      </c>
      <c r="H2491" s="673">
        <v>43784</v>
      </c>
      <c r="I2491" s="693">
        <v>1821</v>
      </c>
    </row>
    <row r="2492" spans="1:9" ht="15.6" x14ac:dyDescent="0.3">
      <c r="A2492" s="1210">
        <v>522345</v>
      </c>
      <c r="B2492" s="24">
        <v>554744</v>
      </c>
      <c r="C2492" s="24" t="s">
        <v>475</v>
      </c>
      <c r="D2492" s="24" t="s">
        <v>13</v>
      </c>
      <c r="E2492" s="25" t="s">
        <v>3124</v>
      </c>
      <c r="F2492" s="24">
        <v>1310</v>
      </c>
      <c r="G2492" s="27">
        <v>43790</v>
      </c>
      <c r="H2492" s="673">
        <v>43784</v>
      </c>
      <c r="I2492" s="693">
        <v>1350</v>
      </c>
    </row>
    <row r="2493" spans="1:9" ht="15.6" x14ac:dyDescent="0.3">
      <c r="A2493" s="1211">
        <v>522345</v>
      </c>
      <c r="B2493" s="24">
        <v>554744</v>
      </c>
      <c r="C2493" s="24" t="s">
        <v>475</v>
      </c>
      <c r="D2493" s="24" t="s">
        <v>481</v>
      </c>
      <c r="E2493" s="25" t="s">
        <v>3125</v>
      </c>
      <c r="F2493" s="24">
        <v>305</v>
      </c>
      <c r="G2493" s="27">
        <v>43790</v>
      </c>
      <c r="H2493" s="673">
        <v>43784</v>
      </c>
      <c r="I2493" s="693">
        <v>311</v>
      </c>
    </row>
    <row r="2494" spans="1:9" ht="15.6" x14ac:dyDescent="0.3">
      <c r="A2494" s="1211">
        <v>522345</v>
      </c>
      <c r="B2494" s="24">
        <v>555491</v>
      </c>
      <c r="C2494" s="24" t="s">
        <v>503</v>
      </c>
      <c r="D2494" s="24" t="s">
        <v>481</v>
      </c>
      <c r="E2494" s="25" t="s">
        <v>3129</v>
      </c>
      <c r="F2494" s="24">
        <v>50</v>
      </c>
      <c r="G2494" s="27">
        <v>43790</v>
      </c>
      <c r="H2494" s="673">
        <v>43784</v>
      </c>
      <c r="I2494" s="674">
        <v>50</v>
      </c>
    </row>
    <row r="2495" spans="1:9" ht="15.6" x14ac:dyDescent="0.3">
      <c r="A2495" s="1212">
        <v>432735</v>
      </c>
      <c r="B2495" s="630">
        <v>431090</v>
      </c>
      <c r="C2495" s="630" t="s">
        <v>503</v>
      </c>
      <c r="D2495" s="24" t="s">
        <v>13</v>
      </c>
      <c r="E2495" s="201" t="s">
        <v>2961</v>
      </c>
      <c r="F2495" s="630">
        <v>76</v>
      </c>
      <c r="G2495" s="27">
        <v>43792</v>
      </c>
      <c r="H2495" s="673">
        <v>43788</v>
      </c>
      <c r="I2495" s="674">
        <v>77</v>
      </c>
    </row>
    <row r="2496" spans="1:9" ht="15.6" x14ac:dyDescent="0.3">
      <c r="A2496" s="1213">
        <v>522344</v>
      </c>
      <c r="B2496" s="9">
        <v>554748</v>
      </c>
      <c r="C2496" s="9" t="s">
        <v>475</v>
      </c>
      <c r="D2496" s="9" t="s">
        <v>19</v>
      </c>
      <c r="E2496" s="307">
        <v>1551037</v>
      </c>
      <c r="F2496" s="322">
        <v>453</v>
      </c>
      <c r="G2496" s="87">
        <v>43783</v>
      </c>
      <c r="H2496" s="675">
        <v>43789</v>
      </c>
      <c r="I2496" s="676">
        <v>453</v>
      </c>
    </row>
    <row r="2497" spans="1:9" x14ac:dyDescent="0.3">
      <c r="A2497" s="1214">
        <v>432735</v>
      </c>
      <c r="B2497" s="557">
        <v>425425</v>
      </c>
      <c r="C2497" s="557" t="s">
        <v>475</v>
      </c>
      <c r="D2497" s="557" t="s">
        <v>13</v>
      </c>
      <c r="E2497" s="558" t="s">
        <v>2897</v>
      </c>
      <c r="F2497" s="557">
        <v>420</v>
      </c>
      <c r="G2497" s="559">
        <v>43757</v>
      </c>
      <c r="H2497" s="362">
        <v>43793</v>
      </c>
      <c r="I2497" s="560">
        <v>420</v>
      </c>
    </row>
    <row r="2498" spans="1:9" x14ac:dyDescent="0.3">
      <c r="A2498" s="1214">
        <v>432735</v>
      </c>
      <c r="B2498" s="557">
        <v>425425</v>
      </c>
      <c r="C2498" s="557" t="s">
        <v>475</v>
      </c>
      <c r="D2498" s="557" t="s">
        <v>13</v>
      </c>
      <c r="E2498" s="558" t="s">
        <v>2898</v>
      </c>
      <c r="F2498" s="557">
        <v>434</v>
      </c>
      <c r="G2498" s="559">
        <v>43762</v>
      </c>
      <c r="H2498" s="362">
        <v>43793</v>
      </c>
      <c r="I2498" s="560">
        <v>434</v>
      </c>
    </row>
    <row r="2499" spans="1:9" x14ac:dyDescent="0.3">
      <c r="A2499" s="1214">
        <v>432735</v>
      </c>
      <c r="B2499" s="557">
        <v>425425</v>
      </c>
      <c r="C2499" s="557" t="s">
        <v>475</v>
      </c>
      <c r="D2499" s="557" t="s">
        <v>481</v>
      </c>
      <c r="E2499" s="558" t="s">
        <v>2903</v>
      </c>
      <c r="F2499" s="557">
        <v>50</v>
      </c>
      <c r="G2499" s="559">
        <v>43762</v>
      </c>
      <c r="H2499" s="362">
        <v>43794</v>
      </c>
      <c r="I2499" s="560">
        <v>50</v>
      </c>
    </row>
    <row r="2500" spans="1:9" x14ac:dyDescent="0.3">
      <c r="A2500" s="1214">
        <v>432735</v>
      </c>
      <c r="B2500" s="557">
        <v>431090</v>
      </c>
      <c r="C2500" s="557" t="s">
        <v>503</v>
      </c>
      <c r="D2500" s="557" t="s">
        <v>13</v>
      </c>
      <c r="E2500" s="558" t="s">
        <v>2906</v>
      </c>
      <c r="F2500" s="557">
        <v>72</v>
      </c>
      <c r="G2500" s="559">
        <v>43729</v>
      </c>
      <c r="H2500" s="362">
        <v>43794</v>
      </c>
      <c r="I2500" s="560">
        <v>72</v>
      </c>
    </row>
    <row r="2501" spans="1:9" x14ac:dyDescent="0.3">
      <c r="A2501" s="1214">
        <v>432735</v>
      </c>
      <c r="B2501" s="557">
        <v>425425</v>
      </c>
      <c r="C2501" s="557" t="s">
        <v>475</v>
      </c>
      <c r="D2501" s="557" t="s">
        <v>13</v>
      </c>
      <c r="E2501" s="558" t="s">
        <v>2896</v>
      </c>
      <c r="F2501" s="557">
        <v>540</v>
      </c>
      <c r="G2501" s="559">
        <v>43790</v>
      </c>
      <c r="H2501" s="362">
        <v>43796</v>
      </c>
      <c r="I2501" s="560">
        <v>540</v>
      </c>
    </row>
    <row r="2502" spans="1:9" x14ac:dyDescent="0.3">
      <c r="A2502" s="1214">
        <v>432735</v>
      </c>
      <c r="B2502" s="557">
        <v>425425</v>
      </c>
      <c r="C2502" s="557" t="s">
        <v>475</v>
      </c>
      <c r="D2502" s="557" t="s">
        <v>481</v>
      </c>
      <c r="E2502" s="558" t="s">
        <v>2904</v>
      </c>
      <c r="F2502" s="557">
        <v>50</v>
      </c>
      <c r="G2502" s="559">
        <v>43790</v>
      </c>
      <c r="H2502" s="362">
        <v>43796</v>
      </c>
      <c r="I2502" s="560">
        <v>50</v>
      </c>
    </row>
    <row r="2503" spans="1:9" ht="15.6" x14ac:dyDescent="0.3">
      <c r="A2503" s="1213">
        <v>522344</v>
      </c>
      <c r="B2503" s="9">
        <v>554748</v>
      </c>
      <c r="C2503" s="9" t="s">
        <v>475</v>
      </c>
      <c r="D2503" s="9" t="s">
        <v>306</v>
      </c>
      <c r="E2503" s="307">
        <v>1551013</v>
      </c>
      <c r="F2503" s="322">
        <v>861</v>
      </c>
      <c r="G2503" s="87">
        <v>43787</v>
      </c>
      <c r="H2503" s="675">
        <v>43796</v>
      </c>
      <c r="I2503" s="676">
        <v>861</v>
      </c>
    </row>
    <row r="2504" spans="1:9" ht="15.6" x14ac:dyDescent="0.3">
      <c r="A2504" s="1213">
        <v>522344</v>
      </c>
      <c r="B2504" s="9">
        <v>554748</v>
      </c>
      <c r="C2504" s="9" t="s">
        <v>475</v>
      </c>
      <c r="D2504" s="9" t="s">
        <v>19</v>
      </c>
      <c r="E2504" s="15" t="s">
        <v>3100</v>
      </c>
      <c r="F2504" s="9">
        <v>350</v>
      </c>
      <c r="G2504" s="11">
        <v>43787</v>
      </c>
      <c r="H2504" s="675">
        <v>43796</v>
      </c>
      <c r="I2504" s="676">
        <v>350</v>
      </c>
    </row>
    <row r="2505" spans="1:9" ht="15.6" x14ac:dyDescent="0.3">
      <c r="A2505" s="1213">
        <v>522344</v>
      </c>
      <c r="B2505" s="9">
        <v>554748</v>
      </c>
      <c r="C2505" s="9" t="s">
        <v>475</v>
      </c>
      <c r="D2505" s="9" t="s">
        <v>19</v>
      </c>
      <c r="E2505" s="15" t="s">
        <v>3101</v>
      </c>
      <c r="F2505" s="9">
        <v>20</v>
      </c>
      <c r="G2505" s="11">
        <v>43788</v>
      </c>
      <c r="H2505" s="675">
        <v>43796</v>
      </c>
      <c r="I2505" s="676">
        <v>20</v>
      </c>
    </row>
    <row r="2506" spans="1:9" ht="15.6" x14ac:dyDescent="0.3">
      <c r="A2506" s="1215">
        <v>522345</v>
      </c>
      <c r="B2506" s="9">
        <v>567449</v>
      </c>
      <c r="C2506" s="9" t="s">
        <v>475</v>
      </c>
      <c r="D2506" s="9" t="s">
        <v>19</v>
      </c>
      <c r="E2506" s="321" t="s">
        <v>3164</v>
      </c>
      <c r="F2506" s="322">
        <v>114</v>
      </c>
      <c r="G2506" s="11">
        <v>43787</v>
      </c>
      <c r="H2506" s="675">
        <v>43796</v>
      </c>
      <c r="I2506" s="676">
        <v>114</v>
      </c>
    </row>
    <row r="2507" spans="1:9" ht="15.6" x14ac:dyDescent="0.3">
      <c r="A2507" s="1213">
        <v>522345</v>
      </c>
      <c r="B2507" s="9">
        <v>567449</v>
      </c>
      <c r="C2507" s="9" t="s">
        <v>475</v>
      </c>
      <c r="D2507" s="9" t="s">
        <v>19</v>
      </c>
      <c r="E2507" s="321" t="s">
        <v>3165</v>
      </c>
      <c r="F2507" s="322">
        <v>36</v>
      </c>
      <c r="G2507" s="11">
        <v>43787</v>
      </c>
      <c r="H2507" s="675">
        <v>43796</v>
      </c>
      <c r="I2507" s="676">
        <v>36</v>
      </c>
    </row>
    <row r="2508" spans="1:9" ht="15.6" x14ac:dyDescent="0.3">
      <c r="A2508" s="866">
        <v>523139</v>
      </c>
      <c r="B2508" s="9">
        <v>566884</v>
      </c>
      <c r="C2508" s="9" t="s">
        <v>475</v>
      </c>
      <c r="D2508" s="9" t="s">
        <v>13</v>
      </c>
      <c r="E2508" s="1216" t="s">
        <v>3249</v>
      </c>
      <c r="F2508" s="1217">
        <v>2336</v>
      </c>
      <c r="G2508" s="11">
        <v>43797</v>
      </c>
      <c r="H2508" s="675">
        <v>43796</v>
      </c>
      <c r="I2508" s="676">
        <v>2428</v>
      </c>
    </row>
    <row r="2509" spans="1:9" ht="15.6" x14ac:dyDescent="0.3">
      <c r="A2509" s="866">
        <v>523139</v>
      </c>
      <c r="B2509" s="9">
        <v>566884</v>
      </c>
      <c r="C2509" s="9" t="s">
        <v>475</v>
      </c>
      <c r="D2509" s="9" t="s">
        <v>13</v>
      </c>
      <c r="E2509" s="1216" t="s">
        <v>3252</v>
      </c>
      <c r="F2509" s="1217">
        <v>989</v>
      </c>
      <c r="G2509" s="11">
        <v>43797</v>
      </c>
      <c r="H2509" s="675">
        <v>43796</v>
      </c>
      <c r="I2509" s="676">
        <v>1032</v>
      </c>
    </row>
    <row r="2510" spans="1:9" ht="15.6" x14ac:dyDescent="0.3">
      <c r="A2510" s="866">
        <v>523143</v>
      </c>
      <c r="B2510" s="9">
        <v>566881</v>
      </c>
      <c r="C2510" s="9" t="s">
        <v>475</v>
      </c>
      <c r="D2510" s="9" t="s">
        <v>13</v>
      </c>
      <c r="E2510" s="321" t="s">
        <v>3351</v>
      </c>
      <c r="F2510" s="322">
        <v>3551</v>
      </c>
      <c r="G2510" s="11">
        <v>43797</v>
      </c>
      <c r="H2510" s="675">
        <v>43796</v>
      </c>
      <c r="I2510" s="1218">
        <v>3641</v>
      </c>
    </row>
    <row r="2511" spans="1:9" ht="15.6" x14ac:dyDescent="0.3">
      <c r="A2511" s="866">
        <v>523143</v>
      </c>
      <c r="B2511" s="9">
        <v>566881</v>
      </c>
      <c r="C2511" s="9" t="s">
        <v>475</v>
      </c>
      <c r="D2511" s="9" t="s">
        <v>13</v>
      </c>
      <c r="E2511" s="321" t="s">
        <v>3357</v>
      </c>
      <c r="F2511" s="322">
        <v>2079</v>
      </c>
      <c r="G2511" s="11">
        <v>43797</v>
      </c>
      <c r="H2511" s="675">
        <v>43796</v>
      </c>
      <c r="I2511" s="1218">
        <v>2109</v>
      </c>
    </row>
    <row r="2512" spans="1:9" x14ac:dyDescent="0.3">
      <c r="A2512" s="567">
        <v>432735</v>
      </c>
      <c r="B2512" s="557">
        <v>425425</v>
      </c>
      <c r="C2512" s="557" t="s">
        <v>475</v>
      </c>
      <c r="D2512" s="557" t="s">
        <v>481</v>
      </c>
      <c r="E2512" s="558" t="s">
        <v>2900</v>
      </c>
      <c r="F2512" s="557">
        <v>125</v>
      </c>
      <c r="G2512" s="559">
        <v>43790</v>
      </c>
      <c r="H2512" s="362">
        <v>43798</v>
      </c>
      <c r="I2512" s="560">
        <v>125</v>
      </c>
    </row>
    <row r="2513" spans="1:9" x14ac:dyDescent="0.3">
      <c r="A2513" s="567">
        <v>432735</v>
      </c>
      <c r="B2513" s="557">
        <v>425425</v>
      </c>
      <c r="C2513" s="557" t="s">
        <v>475</v>
      </c>
      <c r="D2513" s="557" t="s">
        <v>481</v>
      </c>
      <c r="E2513" s="558" t="s">
        <v>2901</v>
      </c>
      <c r="F2513" s="583">
        <v>103</v>
      </c>
      <c r="G2513" s="362">
        <v>43795</v>
      </c>
      <c r="H2513" s="362">
        <v>43798</v>
      </c>
      <c r="I2513" s="584">
        <v>103</v>
      </c>
    </row>
    <row r="2514" spans="1:9" ht="15.6" x14ac:dyDescent="0.3">
      <c r="A2514" s="1219">
        <v>432735</v>
      </c>
      <c r="B2514" s="630">
        <v>425425</v>
      </c>
      <c r="C2514" s="630" t="s">
        <v>475</v>
      </c>
      <c r="D2514" s="24" t="s">
        <v>306</v>
      </c>
      <c r="E2514" s="338" t="s">
        <v>2951</v>
      </c>
      <c r="F2514" s="630">
        <v>60</v>
      </c>
      <c r="G2514" s="27">
        <v>43808</v>
      </c>
      <c r="H2514" s="673">
        <v>43802</v>
      </c>
      <c r="I2514" s="674">
        <v>60</v>
      </c>
    </row>
    <row r="2515" spans="1:9" ht="15.6" x14ac:dyDescent="0.3">
      <c r="A2515" s="1219">
        <v>432735</v>
      </c>
      <c r="B2515" s="630">
        <v>431090</v>
      </c>
      <c r="C2515" s="630" t="s">
        <v>503</v>
      </c>
      <c r="D2515" s="24" t="s">
        <v>306</v>
      </c>
      <c r="E2515" s="318">
        <v>1547706</v>
      </c>
      <c r="F2515" s="24">
        <v>100</v>
      </c>
      <c r="G2515" s="27">
        <v>43808</v>
      </c>
      <c r="H2515" s="673">
        <v>43802</v>
      </c>
      <c r="I2515" s="674">
        <v>100</v>
      </c>
    </row>
    <row r="2516" spans="1:9" ht="15.6" x14ac:dyDescent="0.3">
      <c r="A2516" s="1220">
        <v>511661</v>
      </c>
      <c r="B2516" s="287">
        <v>550134</v>
      </c>
      <c r="C2516" s="656" t="s">
        <v>475</v>
      </c>
      <c r="D2516" s="9" t="s">
        <v>306</v>
      </c>
      <c r="E2516" s="15">
        <v>1541067</v>
      </c>
      <c r="F2516" s="9">
        <v>90</v>
      </c>
      <c r="G2516" s="11">
        <v>43808</v>
      </c>
      <c r="H2516" s="11">
        <v>43802</v>
      </c>
      <c r="I2516" s="335">
        <v>90</v>
      </c>
    </row>
    <row r="2517" spans="1:9" ht="15.6" x14ac:dyDescent="0.3">
      <c r="A2517" s="1221">
        <v>511661</v>
      </c>
      <c r="B2517" s="9">
        <v>550134</v>
      </c>
      <c r="C2517" s="656" t="s">
        <v>475</v>
      </c>
      <c r="D2517" s="9" t="s">
        <v>11</v>
      </c>
      <c r="E2517" s="15" t="s">
        <v>3014</v>
      </c>
      <c r="F2517" s="9">
        <v>230</v>
      </c>
      <c r="G2517" s="11">
        <v>43808</v>
      </c>
      <c r="H2517" s="11">
        <v>43802</v>
      </c>
      <c r="I2517" s="335">
        <v>230</v>
      </c>
    </row>
    <row r="2518" spans="1:9" ht="15.6" x14ac:dyDescent="0.3">
      <c r="A2518" s="1196">
        <v>511661</v>
      </c>
      <c r="B2518" s="630">
        <v>548971</v>
      </c>
      <c r="C2518" s="630" t="s">
        <v>503</v>
      </c>
      <c r="D2518" s="24" t="s">
        <v>306</v>
      </c>
      <c r="E2518" s="25">
        <v>1541066</v>
      </c>
      <c r="F2518" s="24">
        <v>40</v>
      </c>
      <c r="G2518" s="27">
        <v>43808</v>
      </c>
      <c r="H2518" s="27">
        <v>43802</v>
      </c>
      <c r="I2518" s="286">
        <v>40</v>
      </c>
    </row>
    <row r="2519" spans="1:9" ht="16.2" thickBot="1" x14ac:dyDescent="0.35">
      <c r="A2519" s="1198">
        <v>522344</v>
      </c>
      <c r="B2519" s="9">
        <v>554748</v>
      </c>
      <c r="C2519" s="9" t="s">
        <v>475</v>
      </c>
      <c r="D2519" s="9" t="s">
        <v>306</v>
      </c>
      <c r="E2519" s="307">
        <v>1552621</v>
      </c>
      <c r="F2519" s="62">
        <v>70</v>
      </c>
      <c r="G2519" s="87">
        <v>43808</v>
      </c>
      <c r="H2519" s="675">
        <v>43802</v>
      </c>
      <c r="I2519" s="676">
        <v>70</v>
      </c>
    </row>
    <row r="2520" spans="1:9" ht="16.2" thickBot="1" x14ac:dyDescent="0.35">
      <c r="A2520" s="1222">
        <v>522344</v>
      </c>
      <c r="B2520" s="9">
        <v>554748</v>
      </c>
      <c r="C2520" s="9" t="s">
        <v>475</v>
      </c>
      <c r="D2520" s="9" t="s">
        <v>19</v>
      </c>
      <c r="E2520" s="307">
        <v>1551596</v>
      </c>
      <c r="F2520" s="322">
        <v>25</v>
      </c>
      <c r="G2520" s="87">
        <v>43811</v>
      </c>
      <c r="H2520" s="675">
        <v>43802</v>
      </c>
      <c r="I2520" s="676">
        <v>25</v>
      </c>
    </row>
    <row r="2521" spans="1:9" ht="15.6" x14ac:dyDescent="0.3">
      <c r="A2521" s="1198">
        <v>522344</v>
      </c>
      <c r="B2521" s="9">
        <v>554748</v>
      </c>
      <c r="C2521" s="9" t="s">
        <v>475</v>
      </c>
      <c r="D2521" s="9" t="s">
        <v>19</v>
      </c>
      <c r="E2521" s="463">
        <v>1552085</v>
      </c>
      <c r="F2521" s="363">
        <v>131</v>
      </c>
      <c r="G2521" s="11">
        <v>43811</v>
      </c>
      <c r="H2521" s="690">
        <v>43802</v>
      </c>
      <c r="I2521" s="691">
        <v>131</v>
      </c>
    </row>
    <row r="2522" spans="1:9" ht="15.6" x14ac:dyDescent="0.3">
      <c r="A2522" s="1198">
        <v>522345</v>
      </c>
      <c r="B2522" s="9">
        <v>554744</v>
      </c>
      <c r="C2522" s="9" t="s">
        <v>475</v>
      </c>
      <c r="D2522" s="9" t="s">
        <v>306</v>
      </c>
      <c r="E2522" s="15">
        <v>1550490</v>
      </c>
      <c r="F2522" s="9">
        <v>55</v>
      </c>
      <c r="G2522" s="11">
        <v>43808</v>
      </c>
      <c r="H2522" s="675">
        <v>43802</v>
      </c>
      <c r="I2522" s="676">
        <v>55</v>
      </c>
    </row>
    <row r="2523" spans="1:9" ht="15.6" x14ac:dyDescent="0.3">
      <c r="A2523" s="866">
        <v>522344</v>
      </c>
      <c r="B2523" s="9">
        <v>567450</v>
      </c>
      <c r="C2523" s="9" t="s">
        <v>475</v>
      </c>
      <c r="D2523" s="9" t="s">
        <v>19</v>
      </c>
      <c r="E2523" s="307">
        <v>1553920</v>
      </c>
      <c r="F2523" s="363">
        <v>108</v>
      </c>
      <c r="G2523" s="11">
        <v>43783</v>
      </c>
      <c r="H2523" s="675">
        <v>43802</v>
      </c>
      <c r="I2523" s="676">
        <v>108</v>
      </c>
    </row>
    <row r="2524" spans="1:9" ht="15.6" x14ac:dyDescent="0.3">
      <c r="A2524" s="1196">
        <v>511661</v>
      </c>
      <c r="B2524" s="24">
        <v>550134</v>
      </c>
      <c r="C2524" s="630" t="s">
        <v>475</v>
      </c>
      <c r="D2524" s="24" t="s">
        <v>13</v>
      </c>
      <c r="E2524" s="25" t="s">
        <v>3004</v>
      </c>
      <c r="F2524" s="24">
        <v>824</v>
      </c>
      <c r="G2524" s="61">
        <v>43813</v>
      </c>
      <c r="H2524" s="633">
        <v>43808</v>
      </c>
      <c r="I2524" s="654">
        <v>814</v>
      </c>
    </row>
    <row r="2525" spans="1:9" ht="15.6" x14ac:dyDescent="0.3">
      <c r="A2525" s="866">
        <v>522344</v>
      </c>
      <c r="B2525" s="9">
        <v>567450</v>
      </c>
      <c r="C2525" s="9" t="s">
        <v>475</v>
      </c>
      <c r="D2525" s="9" t="s">
        <v>19</v>
      </c>
      <c r="E2525" s="1223" t="s">
        <v>3202</v>
      </c>
      <c r="F2525" s="322">
        <v>10</v>
      </c>
      <c r="G2525" s="11">
        <v>43788</v>
      </c>
      <c r="H2525" s="675">
        <v>43808</v>
      </c>
      <c r="I2525" s="676">
        <v>10</v>
      </c>
    </row>
    <row r="2526" spans="1:9" ht="15.6" x14ac:dyDescent="0.3">
      <c r="A2526" s="866">
        <v>523139</v>
      </c>
      <c r="B2526" s="9">
        <v>566884</v>
      </c>
      <c r="C2526" s="9" t="s">
        <v>475</v>
      </c>
      <c r="D2526" s="9" t="s">
        <v>481</v>
      </c>
      <c r="E2526" s="1216" t="s">
        <v>3244</v>
      </c>
      <c r="F2526" s="1224">
        <v>281</v>
      </c>
      <c r="G2526" s="11">
        <v>43795</v>
      </c>
      <c r="H2526" s="793">
        <v>43808</v>
      </c>
      <c r="I2526" s="676">
        <v>293</v>
      </c>
    </row>
    <row r="2527" spans="1:9" ht="15.6" x14ac:dyDescent="0.3">
      <c r="A2527" s="866">
        <v>523139</v>
      </c>
      <c r="B2527" s="9">
        <v>566884</v>
      </c>
      <c r="C2527" s="9" t="s">
        <v>475</v>
      </c>
      <c r="D2527" s="9" t="s">
        <v>481</v>
      </c>
      <c r="E2527" s="1216" t="s">
        <v>3247</v>
      </c>
      <c r="F2527" s="1224">
        <v>282</v>
      </c>
      <c r="G2527" s="11">
        <v>43809</v>
      </c>
      <c r="H2527" s="793">
        <v>43808</v>
      </c>
      <c r="I2527" s="676">
        <v>290</v>
      </c>
    </row>
    <row r="2528" spans="1:9" ht="15.6" x14ac:dyDescent="0.3">
      <c r="A2528" s="763">
        <v>523143</v>
      </c>
      <c r="B2528" s="37">
        <v>566881</v>
      </c>
      <c r="C2528" s="37" t="s">
        <v>475</v>
      </c>
      <c r="D2528" s="37" t="s">
        <v>481</v>
      </c>
      <c r="E2528" s="1223" t="s">
        <v>3360</v>
      </c>
      <c r="F2528" s="322">
        <v>384</v>
      </c>
      <c r="G2528" s="11">
        <v>43809</v>
      </c>
      <c r="H2528" s="793">
        <v>43808</v>
      </c>
      <c r="I2528" s="676">
        <v>396</v>
      </c>
    </row>
    <row r="2529" spans="1:9" ht="15.6" x14ac:dyDescent="0.3">
      <c r="A2529" s="763">
        <v>523143</v>
      </c>
      <c r="B2529" s="37">
        <v>566881</v>
      </c>
      <c r="C2529" s="37" t="s">
        <v>475</v>
      </c>
      <c r="D2529" s="37" t="s">
        <v>481</v>
      </c>
      <c r="E2529" s="1223" t="s">
        <v>3362</v>
      </c>
      <c r="F2529" s="322">
        <v>964</v>
      </c>
      <c r="G2529" s="11">
        <v>43809</v>
      </c>
      <c r="H2529" s="793">
        <v>43808</v>
      </c>
      <c r="I2529" s="676">
        <v>1007</v>
      </c>
    </row>
    <row r="2530" spans="1:9" ht="15.6" x14ac:dyDescent="0.3">
      <c r="A2530" s="1225">
        <v>432735</v>
      </c>
      <c r="B2530" s="692">
        <v>425425</v>
      </c>
      <c r="C2530" s="764" t="s">
        <v>475</v>
      </c>
      <c r="D2530" s="764" t="s">
        <v>13</v>
      </c>
      <c r="E2530" s="1226" t="s">
        <v>2932</v>
      </c>
      <c r="F2530" s="630">
        <v>2012</v>
      </c>
      <c r="G2530" s="1227">
        <v>43813</v>
      </c>
      <c r="H2530" s="673">
        <v>43809</v>
      </c>
      <c r="I2530" s="674">
        <v>2068</v>
      </c>
    </row>
    <row r="2531" spans="1:9" ht="15.6" x14ac:dyDescent="0.3">
      <c r="A2531" s="1225">
        <v>432735</v>
      </c>
      <c r="B2531" s="764">
        <v>431090</v>
      </c>
      <c r="C2531" s="764" t="s">
        <v>503</v>
      </c>
      <c r="D2531" s="764" t="s">
        <v>13</v>
      </c>
      <c r="E2531" s="1226" t="s">
        <v>2952</v>
      </c>
      <c r="F2531" s="764">
        <v>19</v>
      </c>
      <c r="G2531" s="670">
        <v>43813</v>
      </c>
      <c r="H2531" s="673">
        <v>43809</v>
      </c>
      <c r="I2531" s="674">
        <v>19</v>
      </c>
    </row>
    <row r="2532" spans="1:9" ht="15.6" x14ac:dyDescent="0.3">
      <c r="A2532" s="1225">
        <v>432735</v>
      </c>
      <c r="B2532" s="764">
        <v>563945</v>
      </c>
      <c r="C2532" s="764" t="s">
        <v>475</v>
      </c>
      <c r="D2532" s="764" t="s">
        <v>13</v>
      </c>
      <c r="E2532" s="1203" t="s">
        <v>2997</v>
      </c>
      <c r="F2532" s="630">
        <v>353</v>
      </c>
      <c r="G2532" s="1227">
        <v>43813</v>
      </c>
      <c r="H2532" s="633">
        <v>43809</v>
      </c>
      <c r="I2532" s="674">
        <v>349</v>
      </c>
    </row>
    <row r="2533" spans="1:9" ht="15.6" x14ac:dyDescent="0.3">
      <c r="A2533" s="1225">
        <v>432735</v>
      </c>
      <c r="B2533" s="764">
        <v>563945</v>
      </c>
      <c r="C2533" s="764" t="s">
        <v>475</v>
      </c>
      <c r="D2533" s="764" t="s">
        <v>13</v>
      </c>
      <c r="E2533" s="1203" t="s">
        <v>2998</v>
      </c>
      <c r="F2533" s="630">
        <v>87</v>
      </c>
      <c r="G2533" s="1227">
        <v>43813</v>
      </c>
      <c r="H2533" s="633">
        <v>43809</v>
      </c>
      <c r="I2533" s="674">
        <v>87</v>
      </c>
    </row>
    <row r="2534" spans="1:9" ht="15.6" x14ac:dyDescent="0.3">
      <c r="A2534" s="419">
        <v>511661</v>
      </c>
      <c r="B2534" s="764">
        <v>548971</v>
      </c>
      <c r="C2534" s="764" t="s">
        <v>503</v>
      </c>
      <c r="D2534" s="56" t="s">
        <v>13</v>
      </c>
      <c r="E2534" s="25" t="s">
        <v>3019</v>
      </c>
      <c r="F2534" s="24">
        <v>70</v>
      </c>
      <c r="G2534" s="61">
        <v>43813</v>
      </c>
      <c r="H2534" s="27">
        <v>43809</v>
      </c>
      <c r="I2534" s="286">
        <v>72</v>
      </c>
    </row>
    <row r="2535" spans="1:9" x14ac:dyDescent="0.3">
      <c r="A2535" s="386">
        <v>523142</v>
      </c>
      <c r="B2535" s="37">
        <v>566883</v>
      </c>
      <c r="C2535" s="37" t="s">
        <v>475</v>
      </c>
      <c r="D2535" s="37" t="s">
        <v>13</v>
      </c>
      <c r="E2535" s="15" t="s">
        <v>3039</v>
      </c>
      <c r="F2535" s="37">
        <v>756</v>
      </c>
      <c r="G2535" s="669">
        <v>43813</v>
      </c>
      <c r="H2535" s="11">
        <v>43809</v>
      </c>
      <c r="I2535" s="335">
        <v>756</v>
      </c>
    </row>
    <row r="2536" spans="1:9" ht="15.6" x14ac:dyDescent="0.3">
      <c r="A2536" s="386">
        <v>523142</v>
      </c>
      <c r="B2536" s="37">
        <v>555483</v>
      </c>
      <c r="C2536" s="37" t="s">
        <v>503</v>
      </c>
      <c r="D2536" s="37" t="s">
        <v>13</v>
      </c>
      <c r="E2536" s="15" t="s">
        <v>3058</v>
      </c>
      <c r="F2536" s="37">
        <v>19</v>
      </c>
      <c r="G2536" s="669">
        <v>43813</v>
      </c>
      <c r="H2536" s="675">
        <v>43809</v>
      </c>
      <c r="I2536" s="676">
        <v>19</v>
      </c>
    </row>
    <row r="2537" spans="1:9" ht="15.6" x14ac:dyDescent="0.3">
      <c r="A2537" s="386">
        <v>523142</v>
      </c>
      <c r="B2537" s="37">
        <v>555483</v>
      </c>
      <c r="C2537" s="37" t="s">
        <v>503</v>
      </c>
      <c r="D2537" s="37" t="s">
        <v>13</v>
      </c>
      <c r="E2537" s="15" t="s">
        <v>3063</v>
      </c>
      <c r="F2537" s="37">
        <v>141</v>
      </c>
      <c r="G2537" s="669">
        <v>43813</v>
      </c>
      <c r="H2537" s="675">
        <v>43809</v>
      </c>
      <c r="I2537" s="676">
        <v>141</v>
      </c>
    </row>
    <row r="2538" spans="1:9" ht="15.6" x14ac:dyDescent="0.3">
      <c r="A2538" s="1197">
        <v>522344</v>
      </c>
      <c r="B2538" s="37">
        <v>554748</v>
      </c>
      <c r="C2538" s="37" t="s">
        <v>475</v>
      </c>
      <c r="D2538" s="37" t="s">
        <v>13</v>
      </c>
      <c r="E2538" s="388" t="s">
        <v>3077</v>
      </c>
      <c r="F2538" s="37">
        <v>978</v>
      </c>
      <c r="G2538" s="669">
        <v>43813</v>
      </c>
      <c r="H2538" s="675">
        <v>43809</v>
      </c>
      <c r="I2538" s="676">
        <v>1011</v>
      </c>
    </row>
    <row r="2539" spans="1:9" ht="15.6" x14ac:dyDescent="0.3">
      <c r="A2539" s="1197">
        <v>522344</v>
      </c>
      <c r="B2539" s="37">
        <v>554748</v>
      </c>
      <c r="C2539" s="37" t="s">
        <v>475</v>
      </c>
      <c r="D2539" s="37" t="s">
        <v>13</v>
      </c>
      <c r="E2539" s="388" t="s">
        <v>3079</v>
      </c>
      <c r="F2539" s="37">
        <v>1049</v>
      </c>
      <c r="G2539" s="669">
        <v>43813</v>
      </c>
      <c r="H2539" s="675">
        <v>43809</v>
      </c>
      <c r="I2539" s="676">
        <v>1068</v>
      </c>
    </row>
    <row r="2540" spans="1:9" ht="15.6" x14ac:dyDescent="0.3">
      <c r="A2540" s="1197">
        <v>522344</v>
      </c>
      <c r="B2540" s="37">
        <v>554748</v>
      </c>
      <c r="C2540" s="37" t="s">
        <v>475</v>
      </c>
      <c r="D2540" s="37" t="s">
        <v>19</v>
      </c>
      <c r="E2540" s="388" t="s">
        <v>3103</v>
      </c>
      <c r="F2540" s="37">
        <v>10</v>
      </c>
      <c r="G2540" s="669">
        <v>43816</v>
      </c>
      <c r="H2540" s="675">
        <v>43809</v>
      </c>
      <c r="I2540" s="676">
        <v>10</v>
      </c>
    </row>
    <row r="2541" spans="1:9" ht="15.6" x14ac:dyDescent="0.3">
      <c r="A2541" s="1197">
        <v>522344</v>
      </c>
      <c r="B2541" s="37">
        <v>554748</v>
      </c>
      <c r="C2541" s="37" t="s">
        <v>475</v>
      </c>
      <c r="D2541" s="37" t="s">
        <v>19</v>
      </c>
      <c r="E2541" s="505" t="s">
        <v>3104</v>
      </c>
      <c r="F2541" s="421">
        <v>10</v>
      </c>
      <c r="G2541" s="669">
        <v>43816</v>
      </c>
      <c r="H2541" s="675">
        <v>43809</v>
      </c>
      <c r="I2541" s="676">
        <v>10</v>
      </c>
    </row>
    <row r="2542" spans="1:9" ht="15.6" x14ac:dyDescent="0.3">
      <c r="A2542" s="1197">
        <v>522344</v>
      </c>
      <c r="B2542" s="37">
        <v>566236</v>
      </c>
      <c r="C2542" s="37" t="s">
        <v>503</v>
      </c>
      <c r="D2542" s="9" t="s">
        <v>13</v>
      </c>
      <c r="E2542" s="15" t="s">
        <v>3107</v>
      </c>
      <c r="F2542" s="9">
        <v>202</v>
      </c>
      <c r="G2542" s="21">
        <v>43813</v>
      </c>
      <c r="H2542" s="675">
        <v>43809</v>
      </c>
      <c r="I2542" s="676">
        <v>209</v>
      </c>
    </row>
    <row r="2543" spans="1:9" ht="15.6" x14ac:dyDescent="0.3">
      <c r="A2543" s="1197">
        <v>522344</v>
      </c>
      <c r="B2543" s="37">
        <v>566236</v>
      </c>
      <c r="C2543" s="37" t="s">
        <v>503</v>
      </c>
      <c r="D2543" s="9" t="s">
        <v>13</v>
      </c>
      <c r="E2543" s="15" t="s">
        <v>3108</v>
      </c>
      <c r="F2543" s="9">
        <v>179</v>
      </c>
      <c r="G2543" s="21">
        <v>43813</v>
      </c>
      <c r="H2543" s="675">
        <v>43809</v>
      </c>
      <c r="I2543" s="676">
        <v>182</v>
      </c>
    </row>
    <row r="2544" spans="1:9" ht="15.6" x14ac:dyDescent="0.3">
      <c r="A2544" s="1197">
        <v>522345</v>
      </c>
      <c r="B2544" s="405">
        <v>554744</v>
      </c>
      <c r="C2544" s="37" t="s">
        <v>475</v>
      </c>
      <c r="D2544" s="9" t="s">
        <v>13</v>
      </c>
      <c r="E2544" s="15" t="s">
        <v>3111</v>
      </c>
      <c r="F2544" s="9">
        <v>1214</v>
      </c>
      <c r="G2544" s="21">
        <v>43813</v>
      </c>
      <c r="H2544" s="690">
        <v>43809</v>
      </c>
      <c r="I2544" s="691">
        <v>1155</v>
      </c>
    </row>
    <row r="2545" spans="1:9" ht="15.6" x14ac:dyDescent="0.3">
      <c r="A2545" s="1197">
        <v>522345</v>
      </c>
      <c r="B2545" s="37">
        <v>555491</v>
      </c>
      <c r="C2545" s="37" t="s">
        <v>503</v>
      </c>
      <c r="D2545" s="9" t="s">
        <v>13</v>
      </c>
      <c r="E2545" s="15" t="s">
        <v>3128</v>
      </c>
      <c r="F2545" s="9">
        <v>70</v>
      </c>
      <c r="G2545" s="21">
        <v>43813</v>
      </c>
      <c r="H2545" s="675">
        <v>43809</v>
      </c>
      <c r="I2545" s="676">
        <v>70</v>
      </c>
    </row>
    <row r="2546" spans="1:9" ht="15.6" x14ac:dyDescent="0.3">
      <c r="A2546" s="1197">
        <v>522345</v>
      </c>
      <c r="B2546" s="37">
        <v>567449</v>
      </c>
      <c r="C2546" s="37" t="s">
        <v>475</v>
      </c>
      <c r="D2546" s="9" t="s">
        <v>13</v>
      </c>
      <c r="E2546" s="15" t="s">
        <v>3150</v>
      </c>
      <c r="F2546" s="9">
        <v>633</v>
      </c>
      <c r="G2546" s="21">
        <v>43813</v>
      </c>
      <c r="H2546" s="675">
        <v>43809</v>
      </c>
      <c r="I2546" s="676">
        <v>657</v>
      </c>
    </row>
    <row r="2547" spans="1:9" ht="15.6" x14ac:dyDescent="0.3">
      <c r="A2547" s="1228">
        <v>522345</v>
      </c>
      <c r="B2547" s="485">
        <v>567449</v>
      </c>
      <c r="C2547" s="485" t="s">
        <v>475</v>
      </c>
      <c r="D2547" s="485" t="s">
        <v>19</v>
      </c>
      <c r="E2547" s="1229" t="s">
        <v>3162</v>
      </c>
      <c r="F2547" s="1230">
        <v>20</v>
      </c>
      <c r="G2547" s="1231">
        <v>43816</v>
      </c>
      <c r="H2547" s="1232">
        <v>43809</v>
      </c>
      <c r="I2547" s="1233">
        <v>20</v>
      </c>
    </row>
    <row r="2548" spans="1:9" ht="15.6" x14ac:dyDescent="0.3">
      <c r="A2548" s="1234">
        <v>522345</v>
      </c>
      <c r="B2548" s="1235">
        <v>566980</v>
      </c>
      <c r="C2548" s="1235" t="s">
        <v>503</v>
      </c>
      <c r="D2548" s="490" t="s">
        <v>13</v>
      </c>
      <c r="E2548" s="1236" t="s">
        <v>3166</v>
      </c>
      <c r="F2548" s="1237">
        <v>160</v>
      </c>
      <c r="G2548" s="1238">
        <v>43813</v>
      </c>
      <c r="H2548" s="1239">
        <v>43809</v>
      </c>
      <c r="I2548" s="1240">
        <v>166</v>
      </c>
    </row>
    <row r="2549" spans="1:9" ht="15.6" x14ac:dyDescent="0.3">
      <c r="A2549" s="1235">
        <v>522344</v>
      </c>
      <c r="B2549" s="490">
        <v>567450</v>
      </c>
      <c r="C2549" s="490" t="s">
        <v>475</v>
      </c>
      <c r="D2549" s="490" t="s">
        <v>13</v>
      </c>
      <c r="E2549" s="1241" t="s">
        <v>3175</v>
      </c>
      <c r="F2549" s="490">
        <v>795</v>
      </c>
      <c r="G2549" s="1238">
        <v>43813</v>
      </c>
      <c r="H2549" s="1239">
        <v>43809</v>
      </c>
      <c r="I2549" s="1240">
        <v>842</v>
      </c>
    </row>
    <row r="2550" spans="1:9" ht="15.6" x14ac:dyDescent="0.3">
      <c r="A2550" s="1235">
        <v>522344</v>
      </c>
      <c r="B2550" s="1235">
        <v>566983</v>
      </c>
      <c r="C2550" s="1235" t="s">
        <v>503</v>
      </c>
      <c r="D2550" s="490" t="s">
        <v>13</v>
      </c>
      <c r="E2550" s="1236" t="s">
        <v>3204</v>
      </c>
      <c r="F2550" s="1237">
        <v>72</v>
      </c>
      <c r="G2550" s="1238">
        <v>43813</v>
      </c>
      <c r="H2550" s="1239">
        <v>43809</v>
      </c>
      <c r="I2550" s="1240">
        <v>74</v>
      </c>
    </row>
    <row r="2551" spans="1:9" ht="15.6" x14ac:dyDescent="0.3">
      <c r="A2551" s="1235">
        <v>523139</v>
      </c>
      <c r="B2551" s="490">
        <v>566884</v>
      </c>
      <c r="C2551" s="490" t="s">
        <v>475</v>
      </c>
      <c r="D2551" s="490" t="s">
        <v>13</v>
      </c>
      <c r="E2551" s="1242" t="s">
        <v>3208</v>
      </c>
      <c r="F2551" s="1237">
        <v>125</v>
      </c>
      <c r="G2551" s="1238">
        <v>43813</v>
      </c>
      <c r="H2551" s="1239">
        <v>43809</v>
      </c>
      <c r="I2551" s="1240">
        <v>130</v>
      </c>
    </row>
    <row r="2552" spans="1:9" ht="15.6" x14ac:dyDescent="0.3">
      <c r="A2552" s="1235">
        <v>523139</v>
      </c>
      <c r="B2552" s="490">
        <v>566884</v>
      </c>
      <c r="C2552" s="490" t="s">
        <v>475</v>
      </c>
      <c r="D2552" s="490" t="s">
        <v>13</v>
      </c>
      <c r="E2552" s="1243" t="s">
        <v>3211</v>
      </c>
      <c r="F2552" s="1244">
        <v>2029</v>
      </c>
      <c r="G2552" s="1238">
        <v>43813</v>
      </c>
      <c r="H2552" s="1239">
        <v>43809</v>
      </c>
      <c r="I2552" s="1240">
        <v>2118</v>
      </c>
    </row>
    <row r="2553" spans="1:9" ht="15.6" x14ac:dyDescent="0.3">
      <c r="A2553" s="1245">
        <v>523139</v>
      </c>
      <c r="B2553" s="495">
        <v>555514</v>
      </c>
      <c r="C2553" s="495" t="s">
        <v>503</v>
      </c>
      <c r="D2553" s="495" t="s">
        <v>13</v>
      </c>
      <c r="E2553" s="1246" t="s">
        <v>3268</v>
      </c>
      <c r="F2553" s="495">
        <v>52</v>
      </c>
      <c r="G2553" s="1247">
        <v>43813</v>
      </c>
      <c r="H2553" s="1248">
        <v>43809</v>
      </c>
      <c r="I2553" s="1249">
        <v>54</v>
      </c>
    </row>
    <row r="2554" spans="1:9" ht="15.6" x14ac:dyDescent="0.3">
      <c r="A2554" s="1245">
        <v>523139</v>
      </c>
      <c r="B2554" s="495">
        <v>555514</v>
      </c>
      <c r="C2554" s="495" t="s">
        <v>503</v>
      </c>
      <c r="D2554" s="495" t="s">
        <v>13</v>
      </c>
      <c r="E2554" s="1250" t="s">
        <v>3272</v>
      </c>
      <c r="F2554" s="495">
        <v>102</v>
      </c>
      <c r="G2554" s="1247">
        <v>43813</v>
      </c>
      <c r="H2554" s="1248">
        <v>43809</v>
      </c>
      <c r="I2554" s="1249">
        <v>104</v>
      </c>
    </row>
    <row r="2555" spans="1:9" ht="15.6" x14ac:dyDescent="0.3">
      <c r="A2555" s="1245">
        <v>523139</v>
      </c>
      <c r="B2555" s="495">
        <v>555514</v>
      </c>
      <c r="C2555" s="495" t="s">
        <v>503</v>
      </c>
      <c r="D2555" s="495" t="s">
        <v>13</v>
      </c>
      <c r="E2555" s="1250" t="s">
        <v>3273</v>
      </c>
      <c r="F2555" s="495">
        <v>163</v>
      </c>
      <c r="G2555" s="1247">
        <v>43813</v>
      </c>
      <c r="H2555" s="1248">
        <v>43809</v>
      </c>
      <c r="I2555" s="1249">
        <v>169</v>
      </c>
    </row>
    <row r="2556" spans="1:9" ht="15.6" x14ac:dyDescent="0.3">
      <c r="A2556" s="1235">
        <v>523143</v>
      </c>
      <c r="B2556" s="490">
        <v>566881</v>
      </c>
      <c r="C2556" s="490" t="s">
        <v>475</v>
      </c>
      <c r="D2556" s="490" t="s">
        <v>13</v>
      </c>
      <c r="E2556" s="1251" t="s">
        <v>3291</v>
      </c>
      <c r="F2556" s="1237">
        <v>937</v>
      </c>
      <c r="G2556" s="1238">
        <v>43813</v>
      </c>
      <c r="H2556" s="1239">
        <v>43809</v>
      </c>
      <c r="I2556" s="1252">
        <v>976</v>
      </c>
    </row>
    <row r="2557" spans="1:9" ht="15.6" x14ac:dyDescent="0.3">
      <c r="A2557" s="1235">
        <v>523143</v>
      </c>
      <c r="B2557" s="490">
        <v>566881</v>
      </c>
      <c r="C2557" s="490" t="s">
        <v>475</v>
      </c>
      <c r="D2557" s="490" t="s">
        <v>13</v>
      </c>
      <c r="E2557" s="1236" t="s">
        <v>3294</v>
      </c>
      <c r="F2557" s="1237">
        <v>281</v>
      </c>
      <c r="G2557" s="1238">
        <v>43813</v>
      </c>
      <c r="H2557" s="1239">
        <v>43809</v>
      </c>
      <c r="I2557" s="1252">
        <v>296</v>
      </c>
    </row>
    <row r="2558" spans="1:9" ht="15.6" x14ac:dyDescent="0.3">
      <c r="A2558" s="1235">
        <v>523143</v>
      </c>
      <c r="B2558" s="490">
        <v>566881</v>
      </c>
      <c r="C2558" s="490" t="s">
        <v>475</v>
      </c>
      <c r="D2558" s="490" t="s">
        <v>13</v>
      </c>
      <c r="E2558" s="1253" t="s">
        <v>3301</v>
      </c>
      <c r="F2558" s="1254">
        <v>355</v>
      </c>
      <c r="G2558" s="1238">
        <v>43813</v>
      </c>
      <c r="H2558" s="1239">
        <v>43809</v>
      </c>
      <c r="I2558" s="1252">
        <v>369</v>
      </c>
    </row>
    <row r="2559" spans="1:9" ht="15.6" x14ac:dyDescent="0.3">
      <c r="A2559" s="1235">
        <v>523143</v>
      </c>
      <c r="B2559" s="490">
        <v>555473</v>
      </c>
      <c r="C2559" s="490" t="s">
        <v>503</v>
      </c>
      <c r="D2559" s="490" t="s">
        <v>13</v>
      </c>
      <c r="E2559" s="1241" t="s">
        <v>3375</v>
      </c>
      <c r="F2559" s="490">
        <v>112</v>
      </c>
      <c r="G2559" s="1238">
        <v>43813</v>
      </c>
      <c r="H2559" s="1239">
        <v>43809</v>
      </c>
      <c r="I2559" s="1240">
        <v>114</v>
      </c>
    </row>
    <row r="2560" spans="1:9" ht="15.6" x14ac:dyDescent="0.3">
      <c r="A2560" s="1235">
        <v>523143</v>
      </c>
      <c r="B2560" s="490">
        <v>555473</v>
      </c>
      <c r="C2560" s="490" t="s">
        <v>503</v>
      </c>
      <c r="D2560" s="490" t="s">
        <v>13</v>
      </c>
      <c r="E2560" s="1241" t="s">
        <v>3383</v>
      </c>
      <c r="F2560" s="490">
        <v>117</v>
      </c>
      <c r="G2560" s="1238">
        <v>43813</v>
      </c>
      <c r="H2560" s="1239">
        <v>43809</v>
      </c>
      <c r="I2560" s="1240">
        <v>122</v>
      </c>
    </row>
    <row r="2561" spans="1:9" ht="15.6" x14ac:dyDescent="0.3">
      <c r="A2561" s="1235">
        <v>511666</v>
      </c>
      <c r="B2561" s="490">
        <v>550123</v>
      </c>
      <c r="C2561" s="490" t="s">
        <v>475</v>
      </c>
      <c r="D2561" s="490" t="s">
        <v>19</v>
      </c>
      <c r="E2561" s="1236">
        <v>1554223</v>
      </c>
      <c r="F2561" s="1237">
        <v>416</v>
      </c>
      <c r="G2561" s="1238">
        <v>43818</v>
      </c>
      <c r="H2561" s="1239">
        <v>43809</v>
      </c>
      <c r="I2561" s="1240">
        <v>416</v>
      </c>
    </row>
    <row r="2562" spans="1:9" ht="15.6" x14ac:dyDescent="0.3">
      <c r="A2562" s="1234">
        <v>522344</v>
      </c>
      <c r="B2562" s="490">
        <v>554748</v>
      </c>
      <c r="C2562" s="490" t="s">
        <v>475</v>
      </c>
      <c r="D2562" s="490" t="s">
        <v>306</v>
      </c>
      <c r="E2562" s="1236">
        <v>1551595</v>
      </c>
      <c r="F2562" s="1237">
        <v>180</v>
      </c>
      <c r="G2562" s="1238">
        <v>43813</v>
      </c>
      <c r="H2562" s="1239">
        <v>43811</v>
      </c>
      <c r="I2562" s="1240">
        <v>180</v>
      </c>
    </row>
    <row r="2563" spans="1:9" ht="15.6" x14ac:dyDescent="0.3">
      <c r="A2563" s="1234">
        <v>522344</v>
      </c>
      <c r="B2563" s="490">
        <v>554748</v>
      </c>
      <c r="C2563" s="490" t="s">
        <v>475</v>
      </c>
      <c r="D2563" s="490" t="s">
        <v>19</v>
      </c>
      <c r="E2563" s="1253" t="s">
        <v>3102</v>
      </c>
      <c r="F2563" s="490">
        <v>109</v>
      </c>
      <c r="G2563" s="1238">
        <v>43813</v>
      </c>
      <c r="H2563" s="1239">
        <v>43811</v>
      </c>
      <c r="I2563" s="1240">
        <v>109</v>
      </c>
    </row>
    <row r="2564" spans="1:9" ht="15.6" x14ac:dyDescent="0.3">
      <c r="A2564" s="1234">
        <v>522345</v>
      </c>
      <c r="B2564" s="490">
        <v>567449</v>
      </c>
      <c r="C2564" s="490" t="s">
        <v>475</v>
      </c>
      <c r="D2564" s="490" t="s">
        <v>19</v>
      </c>
      <c r="E2564" s="1236" t="s">
        <v>3158</v>
      </c>
      <c r="F2564" s="1237">
        <v>103</v>
      </c>
      <c r="G2564" s="1238">
        <v>43813</v>
      </c>
      <c r="H2564" s="1239">
        <v>43811</v>
      </c>
      <c r="I2564" s="1240">
        <v>103</v>
      </c>
    </row>
    <row r="2565" spans="1:9" ht="15.6" x14ac:dyDescent="0.3">
      <c r="A2565" s="1234">
        <v>522345</v>
      </c>
      <c r="B2565" s="490">
        <v>567449</v>
      </c>
      <c r="C2565" s="490" t="s">
        <v>475</v>
      </c>
      <c r="D2565" s="490" t="s">
        <v>19</v>
      </c>
      <c r="E2565" s="1236" t="s">
        <v>3160</v>
      </c>
      <c r="F2565" s="1237">
        <v>24</v>
      </c>
      <c r="G2565" s="1238">
        <v>43813</v>
      </c>
      <c r="H2565" s="1239">
        <v>43811</v>
      </c>
      <c r="I2565" s="1240">
        <v>24</v>
      </c>
    </row>
    <row r="2566" spans="1:9" ht="15.6" x14ac:dyDescent="0.3">
      <c r="A2566" s="1255">
        <v>432735</v>
      </c>
      <c r="B2566" s="1256">
        <v>425425</v>
      </c>
      <c r="C2566" s="1256" t="s">
        <v>475</v>
      </c>
      <c r="D2566" s="1256" t="s">
        <v>481</v>
      </c>
      <c r="E2566" s="1257" t="s">
        <v>2933</v>
      </c>
      <c r="F2566" s="1256">
        <v>113</v>
      </c>
      <c r="G2566" s="1258">
        <v>43818</v>
      </c>
      <c r="H2566" s="1248">
        <v>43812</v>
      </c>
      <c r="I2566" s="1249">
        <v>113</v>
      </c>
    </row>
    <row r="2567" spans="1:9" ht="15.6" x14ac:dyDescent="0.3">
      <c r="A2567" s="1255">
        <v>432735</v>
      </c>
      <c r="B2567" s="1256">
        <v>425425</v>
      </c>
      <c r="C2567" s="1256" t="s">
        <v>475</v>
      </c>
      <c r="D2567" s="1256" t="s">
        <v>481</v>
      </c>
      <c r="E2567" s="1257" t="s">
        <v>2935</v>
      </c>
      <c r="F2567" s="1256">
        <v>272</v>
      </c>
      <c r="G2567" s="1258">
        <v>43818</v>
      </c>
      <c r="H2567" s="1248">
        <v>43812</v>
      </c>
      <c r="I2567" s="1249">
        <v>278</v>
      </c>
    </row>
    <row r="2568" spans="1:9" ht="15.6" x14ac:dyDescent="0.3">
      <c r="A2568" s="1255">
        <v>432735</v>
      </c>
      <c r="B2568" s="1256">
        <v>431090</v>
      </c>
      <c r="C2568" s="1256" t="s">
        <v>503</v>
      </c>
      <c r="D2568" s="1256" t="s">
        <v>13</v>
      </c>
      <c r="E2568" s="1257" t="s">
        <v>2953</v>
      </c>
      <c r="F2568" s="1256">
        <v>34</v>
      </c>
      <c r="G2568" s="1247">
        <v>43818</v>
      </c>
      <c r="H2568" s="1248">
        <v>43812</v>
      </c>
      <c r="I2568" s="1249">
        <v>34</v>
      </c>
    </row>
    <row r="2569" spans="1:9" ht="15.6" x14ac:dyDescent="0.3">
      <c r="A2569" s="1259">
        <v>432735</v>
      </c>
      <c r="B2569" s="1260">
        <v>431090</v>
      </c>
      <c r="C2569" s="1260" t="s">
        <v>503</v>
      </c>
      <c r="D2569" s="1260" t="s">
        <v>13</v>
      </c>
      <c r="E2569" s="1261" t="s">
        <v>2954</v>
      </c>
      <c r="F2569" s="1260">
        <v>17</v>
      </c>
      <c r="G2569" s="1262">
        <v>43818</v>
      </c>
      <c r="H2569" s="1263">
        <v>43812</v>
      </c>
      <c r="I2569" s="1264">
        <v>17</v>
      </c>
    </row>
    <row r="2570" spans="1:9" ht="15.6" x14ac:dyDescent="0.3">
      <c r="A2570" s="1225">
        <v>432735</v>
      </c>
      <c r="B2570" s="764">
        <v>431090</v>
      </c>
      <c r="C2570" s="764" t="s">
        <v>503</v>
      </c>
      <c r="D2570" s="764" t="s">
        <v>481</v>
      </c>
      <c r="E2570" s="1265" t="s">
        <v>2955</v>
      </c>
      <c r="F2570" s="764">
        <v>66</v>
      </c>
      <c r="G2570" s="1266">
        <v>43818</v>
      </c>
      <c r="H2570" s="757">
        <v>43812</v>
      </c>
      <c r="I2570" s="674">
        <v>66</v>
      </c>
    </row>
    <row r="2571" spans="1:9" ht="15.6" x14ac:dyDescent="0.3">
      <c r="A2571" s="1225">
        <v>432735</v>
      </c>
      <c r="B2571" s="764">
        <v>563945</v>
      </c>
      <c r="C2571" s="764" t="s">
        <v>475</v>
      </c>
      <c r="D2571" s="764" t="s">
        <v>13</v>
      </c>
      <c r="E2571" s="1267" t="s">
        <v>2999</v>
      </c>
      <c r="F2571" s="764">
        <v>72</v>
      </c>
      <c r="G2571" s="1266">
        <v>43818</v>
      </c>
      <c r="H2571" s="757">
        <v>43812</v>
      </c>
      <c r="I2571" s="674">
        <v>72</v>
      </c>
    </row>
    <row r="2572" spans="1:9" ht="15.6" x14ac:dyDescent="0.3">
      <c r="A2572" s="1225">
        <v>432735</v>
      </c>
      <c r="B2572" s="764">
        <v>563945</v>
      </c>
      <c r="C2572" s="764" t="s">
        <v>475</v>
      </c>
      <c r="D2572" s="764" t="s">
        <v>13</v>
      </c>
      <c r="E2572" s="1267" t="s">
        <v>3000</v>
      </c>
      <c r="F2572" s="764">
        <v>65</v>
      </c>
      <c r="G2572" s="1266">
        <v>43818</v>
      </c>
      <c r="H2572" s="757">
        <v>43812</v>
      </c>
      <c r="I2572" s="674">
        <v>65</v>
      </c>
    </row>
    <row r="2573" spans="1:9" ht="15.6" x14ac:dyDescent="0.3">
      <c r="A2573" s="419">
        <v>511661</v>
      </c>
      <c r="B2573" s="56">
        <v>550134</v>
      </c>
      <c r="C2573" s="764" t="s">
        <v>475</v>
      </c>
      <c r="D2573" s="56" t="s">
        <v>13</v>
      </c>
      <c r="E2573" s="382" t="s">
        <v>3003</v>
      </c>
      <c r="F2573" s="56">
        <v>1427</v>
      </c>
      <c r="G2573" s="670">
        <v>43818</v>
      </c>
      <c r="H2573" s="670">
        <v>43812</v>
      </c>
      <c r="I2573" s="286">
        <v>1361</v>
      </c>
    </row>
    <row r="2574" spans="1:9" ht="15.6" x14ac:dyDescent="0.3">
      <c r="A2574" s="419">
        <v>511661</v>
      </c>
      <c r="B2574" s="56">
        <v>550134</v>
      </c>
      <c r="C2574" s="764" t="s">
        <v>475</v>
      </c>
      <c r="D2574" s="56" t="s">
        <v>481</v>
      </c>
      <c r="E2574" s="382" t="s">
        <v>3006</v>
      </c>
      <c r="F2574" s="56">
        <v>86</v>
      </c>
      <c r="G2574" s="670">
        <v>43818</v>
      </c>
      <c r="H2574" s="401">
        <v>43812</v>
      </c>
      <c r="I2574" s="286">
        <v>86</v>
      </c>
    </row>
    <row r="2575" spans="1:9" x14ac:dyDescent="0.3">
      <c r="A2575" s="386">
        <v>523142</v>
      </c>
      <c r="B2575" s="37">
        <v>566883</v>
      </c>
      <c r="C2575" s="37" t="s">
        <v>475</v>
      </c>
      <c r="D2575" s="37" t="s">
        <v>481</v>
      </c>
      <c r="E2575" s="388" t="s">
        <v>3035</v>
      </c>
      <c r="F2575" s="37">
        <v>151</v>
      </c>
      <c r="G2575" s="669">
        <v>43818</v>
      </c>
      <c r="H2575" s="39">
        <v>43812</v>
      </c>
      <c r="I2575" s="335">
        <v>151</v>
      </c>
    </row>
    <row r="2576" spans="1:9" ht="15.6" x14ac:dyDescent="0.3">
      <c r="A2576" s="386">
        <v>523142</v>
      </c>
      <c r="B2576" s="37">
        <v>555483</v>
      </c>
      <c r="C2576" s="37" t="s">
        <v>503</v>
      </c>
      <c r="D2576" s="37" t="s">
        <v>13</v>
      </c>
      <c r="E2576" s="388" t="s">
        <v>3059</v>
      </c>
      <c r="F2576" s="37">
        <v>44</v>
      </c>
      <c r="G2576" s="669">
        <v>43818</v>
      </c>
      <c r="H2576" s="745">
        <v>43812</v>
      </c>
      <c r="I2576" s="676">
        <v>44</v>
      </c>
    </row>
    <row r="2577" spans="1:9" ht="15.6" x14ac:dyDescent="0.3">
      <c r="A2577" s="386">
        <v>523142</v>
      </c>
      <c r="B2577" s="37">
        <v>555483</v>
      </c>
      <c r="C2577" s="37" t="s">
        <v>503</v>
      </c>
      <c r="D2577" s="37" t="s">
        <v>13</v>
      </c>
      <c r="E2577" s="388" t="s">
        <v>3060</v>
      </c>
      <c r="F2577" s="37">
        <v>66</v>
      </c>
      <c r="G2577" s="669">
        <v>43818</v>
      </c>
      <c r="H2577" s="745">
        <v>43812</v>
      </c>
      <c r="I2577" s="676">
        <v>66</v>
      </c>
    </row>
    <row r="2578" spans="1:9" ht="15.6" x14ac:dyDescent="0.3">
      <c r="A2578" s="386">
        <v>523142</v>
      </c>
      <c r="B2578" s="37">
        <v>555483</v>
      </c>
      <c r="C2578" s="37" t="s">
        <v>503</v>
      </c>
      <c r="D2578" s="37" t="s">
        <v>481</v>
      </c>
      <c r="E2578" s="388" t="s">
        <v>3062</v>
      </c>
      <c r="F2578" s="37">
        <v>53</v>
      </c>
      <c r="G2578" s="669">
        <v>43818</v>
      </c>
      <c r="H2578" s="745">
        <v>43812</v>
      </c>
      <c r="I2578" s="676">
        <v>53</v>
      </c>
    </row>
    <row r="2579" spans="1:9" ht="15.6" x14ac:dyDescent="0.3">
      <c r="A2579" s="1197">
        <v>522344</v>
      </c>
      <c r="B2579" s="37">
        <v>554748</v>
      </c>
      <c r="C2579" s="37" t="s">
        <v>475</v>
      </c>
      <c r="D2579" s="37" t="s">
        <v>481</v>
      </c>
      <c r="E2579" s="388" t="s">
        <v>3076</v>
      </c>
      <c r="F2579" s="37">
        <v>164</v>
      </c>
      <c r="G2579" s="669">
        <v>43818</v>
      </c>
      <c r="H2579" s="745">
        <v>43812</v>
      </c>
      <c r="I2579" s="676">
        <v>167</v>
      </c>
    </row>
    <row r="2580" spans="1:9" ht="15.6" x14ac:dyDescent="0.3">
      <c r="A2580" s="1197">
        <v>522344</v>
      </c>
      <c r="B2580" s="37">
        <v>554748</v>
      </c>
      <c r="C2580" s="37" t="s">
        <v>475</v>
      </c>
      <c r="D2580" s="37" t="s">
        <v>13</v>
      </c>
      <c r="E2580" s="388" t="s">
        <v>3080</v>
      </c>
      <c r="F2580" s="37">
        <v>997</v>
      </c>
      <c r="G2580" s="669">
        <v>43818</v>
      </c>
      <c r="H2580" s="745">
        <v>43812</v>
      </c>
      <c r="I2580" s="676">
        <v>1035</v>
      </c>
    </row>
    <row r="2581" spans="1:9" ht="15.6" x14ac:dyDescent="0.3">
      <c r="A2581" s="1197">
        <v>522344</v>
      </c>
      <c r="B2581" s="37">
        <v>554748</v>
      </c>
      <c r="C2581" s="37" t="s">
        <v>475</v>
      </c>
      <c r="D2581" s="37" t="s">
        <v>13</v>
      </c>
      <c r="E2581" s="388" t="s">
        <v>3081</v>
      </c>
      <c r="F2581" s="37">
        <v>713</v>
      </c>
      <c r="G2581" s="669">
        <v>43818</v>
      </c>
      <c r="H2581" s="745">
        <v>43812</v>
      </c>
      <c r="I2581" s="676">
        <v>740</v>
      </c>
    </row>
    <row r="2582" spans="1:9" ht="15.6" x14ac:dyDescent="0.3">
      <c r="A2582" s="1197">
        <v>522344</v>
      </c>
      <c r="B2582" s="37">
        <v>554748</v>
      </c>
      <c r="C2582" s="37" t="s">
        <v>475</v>
      </c>
      <c r="D2582" s="37" t="s">
        <v>481</v>
      </c>
      <c r="E2582" s="388" t="s">
        <v>3085</v>
      </c>
      <c r="F2582" s="37">
        <v>295</v>
      </c>
      <c r="G2582" s="669">
        <v>43818</v>
      </c>
      <c r="H2582" s="745">
        <v>43812</v>
      </c>
      <c r="I2582" s="676">
        <v>306</v>
      </c>
    </row>
    <row r="2583" spans="1:9" ht="15.6" x14ac:dyDescent="0.3">
      <c r="A2583" s="1197">
        <v>522344</v>
      </c>
      <c r="B2583" s="37">
        <v>566236</v>
      </c>
      <c r="C2583" s="37" t="s">
        <v>503</v>
      </c>
      <c r="D2583" s="37" t="s">
        <v>481</v>
      </c>
      <c r="E2583" s="388" t="s">
        <v>3106</v>
      </c>
      <c r="F2583" s="37">
        <v>50</v>
      </c>
      <c r="G2583" s="669">
        <v>43818</v>
      </c>
      <c r="H2583" s="745">
        <v>43812</v>
      </c>
      <c r="I2583" s="676">
        <v>50</v>
      </c>
    </row>
    <row r="2584" spans="1:9" ht="15.6" x14ac:dyDescent="0.3">
      <c r="A2584" s="1197">
        <v>522345</v>
      </c>
      <c r="B2584" s="37">
        <v>554744</v>
      </c>
      <c r="C2584" s="37" t="s">
        <v>475</v>
      </c>
      <c r="D2584" s="37" t="s">
        <v>13</v>
      </c>
      <c r="E2584" s="388" t="s">
        <v>3112</v>
      </c>
      <c r="F2584" s="37">
        <v>1075</v>
      </c>
      <c r="G2584" s="669">
        <v>43818</v>
      </c>
      <c r="H2584" s="745">
        <v>43812</v>
      </c>
      <c r="I2584" s="691">
        <v>1023</v>
      </c>
    </row>
    <row r="2585" spans="1:9" ht="15.6" x14ac:dyDescent="0.3">
      <c r="A2585" s="1197">
        <v>522345</v>
      </c>
      <c r="B2585" s="37">
        <v>554744</v>
      </c>
      <c r="C2585" s="37" t="s">
        <v>475</v>
      </c>
      <c r="D2585" s="37" t="s">
        <v>13</v>
      </c>
      <c r="E2585" s="388" t="s">
        <v>3113</v>
      </c>
      <c r="F2585" s="37">
        <v>789</v>
      </c>
      <c r="G2585" s="669">
        <v>43818</v>
      </c>
      <c r="H2585" s="745">
        <v>43812</v>
      </c>
      <c r="I2585" s="691">
        <v>751</v>
      </c>
    </row>
    <row r="2586" spans="1:9" ht="15.6" x14ac:dyDescent="0.3">
      <c r="A2586" s="1197">
        <v>522345</v>
      </c>
      <c r="B2586" s="37">
        <v>554744</v>
      </c>
      <c r="C2586" s="37" t="s">
        <v>475</v>
      </c>
      <c r="D2586" s="37" t="s">
        <v>481</v>
      </c>
      <c r="E2586" s="388" t="s">
        <v>3119</v>
      </c>
      <c r="F2586" s="37">
        <v>77</v>
      </c>
      <c r="G2586" s="669">
        <v>43818</v>
      </c>
      <c r="H2586" s="745">
        <v>43812</v>
      </c>
      <c r="I2586" s="691">
        <v>77</v>
      </c>
    </row>
    <row r="2587" spans="1:9" ht="15.6" x14ac:dyDescent="0.3">
      <c r="A2587" s="1197">
        <v>522345</v>
      </c>
      <c r="B2587" s="37">
        <v>567449</v>
      </c>
      <c r="C2587" s="37" t="s">
        <v>475</v>
      </c>
      <c r="D2587" s="37" t="s">
        <v>13</v>
      </c>
      <c r="E2587" s="388" t="s">
        <v>3138</v>
      </c>
      <c r="F2587" s="37">
        <v>962</v>
      </c>
      <c r="G2587" s="669">
        <v>43818</v>
      </c>
      <c r="H2587" s="745">
        <v>43812</v>
      </c>
      <c r="I2587" s="676">
        <v>1020</v>
      </c>
    </row>
    <row r="2588" spans="1:9" ht="15.6" x14ac:dyDescent="0.3">
      <c r="A2588" s="1197">
        <v>522345</v>
      </c>
      <c r="B2588" s="37">
        <v>567449</v>
      </c>
      <c r="C2588" s="37" t="s">
        <v>475</v>
      </c>
      <c r="D2588" s="37" t="s">
        <v>13</v>
      </c>
      <c r="E2588" s="388" t="s">
        <v>3139</v>
      </c>
      <c r="F2588" s="37">
        <v>706</v>
      </c>
      <c r="G2588" s="669">
        <v>43818</v>
      </c>
      <c r="H2588" s="745">
        <v>43812</v>
      </c>
      <c r="I2588" s="676">
        <v>748</v>
      </c>
    </row>
    <row r="2589" spans="1:9" ht="15.6" x14ac:dyDescent="0.3">
      <c r="A2589" s="1197">
        <v>522345</v>
      </c>
      <c r="B2589" s="37">
        <v>567449</v>
      </c>
      <c r="C2589" s="37" t="s">
        <v>475</v>
      </c>
      <c r="D2589" s="37" t="s">
        <v>481</v>
      </c>
      <c r="E2589" s="388" t="s">
        <v>3142</v>
      </c>
      <c r="F2589" s="37">
        <v>290</v>
      </c>
      <c r="G2589" s="669">
        <v>43818</v>
      </c>
      <c r="H2589" s="745">
        <v>43812</v>
      </c>
      <c r="I2589" s="676">
        <v>306</v>
      </c>
    </row>
    <row r="2590" spans="1:9" ht="15.6" x14ac:dyDescent="0.3">
      <c r="A2590" s="1198">
        <v>522345</v>
      </c>
      <c r="B2590" s="9">
        <v>567449</v>
      </c>
      <c r="C2590" s="9" t="s">
        <v>475</v>
      </c>
      <c r="D2590" s="9" t="s">
        <v>481</v>
      </c>
      <c r="E2590" s="15" t="s">
        <v>3153</v>
      </c>
      <c r="F2590" s="9">
        <v>164</v>
      </c>
      <c r="G2590" s="21">
        <v>43818</v>
      </c>
      <c r="H2590" s="675">
        <v>43812</v>
      </c>
      <c r="I2590" s="1268">
        <v>168</v>
      </c>
    </row>
    <row r="2591" spans="1:9" ht="15.6" x14ac:dyDescent="0.3">
      <c r="A2591" s="1197">
        <v>522345</v>
      </c>
      <c r="B2591" s="763">
        <v>566980</v>
      </c>
      <c r="C2591" s="763" t="s">
        <v>503</v>
      </c>
      <c r="D2591" s="37" t="s">
        <v>481</v>
      </c>
      <c r="E2591" s="505" t="s">
        <v>3168</v>
      </c>
      <c r="F2591" s="421">
        <v>50</v>
      </c>
      <c r="G2591" s="669">
        <v>43818</v>
      </c>
      <c r="H2591" s="675">
        <v>43812</v>
      </c>
      <c r="I2591" s="676">
        <v>50</v>
      </c>
    </row>
    <row r="2592" spans="1:9" ht="15.6" x14ac:dyDescent="0.3">
      <c r="A2592" s="866">
        <v>522344</v>
      </c>
      <c r="B2592" s="9">
        <v>567450</v>
      </c>
      <c r="C2592" s="9" t="s">
        <v>475</v>
      </c>
      <c r="D2592" s="9" t="s">
        <v>481</v>
      </c>
      <c r="E2592" s="15" t="s">
        <v>3174</v>
      </c>
      <c r="F2592" s="9">
        <v>171</v>
      </c>
      <c r="G2592" s="21">
        <v>43818</v>
      </c>
      <c r="H2592" s="675">
        <v>43812</v>
      </c>
      <c r="I2592" s="676">
        <v>180</v>
      </c>
    </row>
    <row r="2593" spans="1:9" ht="15.6" x14ac:dyDescent="0.3">
      <c r="A2593" s="866">
        <v>522344</v>
      </c>
      <c r="B2593" s="9">
        <v>567450</v>
      </c>
      <c r="C2593" s="9" t="s">
        <v>475</v>
      </c>
      <c r="D2593" s="9" t="s">
        <v>13</v>
      </c>
      <c r="E2593" s="15" t="s">
        <v>3176</v>
      </c>
      <c r="F2593" s="9">
        <v>697</v>
      </c>
      <c r="G2593" s="21">
        <v>43818</v>
      </c>
      <c r="H2593" s="675">
        <v>43812</v>
      </c>
      <c r="I2593" s="676">
        <v>738</v>
      </c>
    </row>
    <row r="2594" spans="1:9" ht="15.6" x14ac:dyDescent="0.3">
      <c r="A2594" s="866">
        <v>522344</v>
      </c>
      <c r="B2594" s="9">
        <v>567450</v>
      </c>
      <c r="C2594" s="9" t="s">
        <v>475</v>
      </c>
      <c r="D2594" s="9" t="s">
        <v>13</v>
      </c>
      <c r="E2594" s="15" t="s">
        <v>3177</v>
      </c>
      <c r="F2594" s="9">
        <v>516</v>
      </c>
      <c r="G2594" s="21">
        <v>43818</v>
      </c>
      <c r="H2594" s="675">
        <v>43812</v>
      </c>
      <c r="I2594" s="676">
        <v>547</v>
      </c>
    </row>
    <row r="2595" spans="1:9" ht="15.6" x14ac:dyDescent="0.3">
      <c r="A2595" s="866">
        <v>523139</v>
      </c>
      <c r="B2595" s="9">
        <v>566884</v>
      </c>
      <c r="C2595" s="9" t="s">
        <v>475</v>
      </c>
      <c r="D2595" s="9" t="s">
        <v>13</v>
      </c>
      <c r="E2595" s="321" t="s">
        <v>3209</v>
      </c>
      <c r="F2595" s="322">
        <v>158</v>
      </c>
      <c r="G2595" s="21">
        <v>43818</v>
      </c>
      <c r="H2595" s="675">
        <v>43812</v>
      </c>
      <c r="I2595" s="676">
        <v>169</v>
      </c>
    </row>
    <row r="2596" spans="1:9" ht="15.6" x14ac:dyDescent="0.3">
      <c r="A2596" s="866">
        <v>523139</v>
      </c>
      <c r="B2596" s="9">
        <v>566884</v>
      </c>
      <c r="C2596" s="9" t="s">
        <v>475</v>
      </c>
      <c r="D2596" s="9" t="s">
        <v>13</v>
      </c>
      <c r="E2596" s="321" t="s">
        <v>3210</v>
      </c>
      <c r="F2596" s="322">
        <v>121</v>
      </c>
      <c r="G2596" s="21">
        <v>43818</v>
      </c>
      <c r="H2596" s="675">
        <v>43812</v>
      </c>
      <c r="I2596" s="676">
        <v>129</v>
      </c>
    </row>
    <row r="2597" spans="1:9" ht="15.6" x14ac:dyDescent="0.3">
      <c r="A2597" s="866">
        <v>523139</v>
      </c>
      <c r="B2597" s="9">
        <v>566884</v>
      </c>
      <c r="C2597" s="9" t="s">
        <v>475</v>
      </c>
      <c r="D2597" s="9" t="s">
        <v>481</v>
      </c>
      <c r="E2597" s="303" t="s">
        <v>3212</v>
      </c>
      <c r="F2597" s="1217">
        <v>72</v>
      </c>
      <c r="G2597" s="21">
        <v>43818</v>
      </c>
      <c r="H2597" s="675">
        <v>43812</v>
      </c>
      <c r="I2597" s="676">
        <v>80</v>
      </c>
    </row>
    <row r="2598" spans="1:9" ht="15.6" x14ac:dyDescent="0.3">
      <c r="A2598" s="866">
        <v>523139</v>
      </c>
      <c r="B2598" s="9">
        <v>566884</v>
      </c>
      <c r="C2598" s="9" t="s">
        <v>475</v>
      </c>
      <c r="D2598" s="9" t="s">
        <v>481</v>
      </c>
      <c r="E2598" s="303" t="s">
        <v>3213</v>
      </c>
      <c r="F2598" s="287">
        <v>133</v>
      </c>
      <c r="G2598" s="21">
        <v>43818</v>
      </c>
      <c r="H2598" s="675">
        <v>43812</v>
      </c>
      <c r="I2598" s="676">
        <v>136</v>
      </c>
    </row>
    <row r="2599" spans="1:9" ht="15.6" x14ac:dyDescent="0.3">
      <c r="A2599" s="864">
        <v>523139</v>
      </c>
      <c r="B2599" s="24">
        <v>566884</v>
      </c>
      <c r="C2599" s="24" t="s">
        <v>475</v>
      </c>
      <c r="D2599" s="24" t="s">
        <v>13</v>
      </c>
      <c r="E2599" s="1269" t="s">
        <v>3227</v>
      </c>
      <c r="F2599" s="1270">
        <v>522</v>
      </c>
      <c r="G2599" s="61">
        <v>43818</v>
      </c>
      <c r="H2599" s="673">
        <v>43812</v>
      </c>
      <c r="I2599" s="674">
        <v>547</v>
      </c>
    </row>
    <row r="2600" spans="1:9" ht="15.6" x14ac:dyDescent="0.3">
      <c r="A2600" s="864">
        <v>523139</v>
      </c>
      <c r="B2600" s="24">
        <v>566884</v>
      </c>
      <c r="C2600" s="24" t="s">
        <v>475</v>
      </c>
      <c r="D2600" s="24" t="s">
        <v>13</v>
      </c>
      <c r="E2600" s="1269" t="s">
        <v>3228</v>
      </c>
      <c r="F2600" s="1270">
        <v>389</v>
      </c>
      <c r="G2600" s="61">
        <v>43818</v>
      </c>
      <c r="H2600" s="673">
        <v>43812</v>
      </c>
      <c r="I2600" s="674">
        <v>407</v>
      </c>
    </row>
    <row r="2601" spans="1:9" ht="15.6" x14ac:dyDescent="0.3">
      <c r="A2601" s="866">
        <v>523139</v>
      </c>
      <c r="B2601" s="9">
        <v>555514</v>
      </c>
      <c r="C2601" s="9" t="s">
        <v>503</v>
      </c>
      <c r="D2601" s="9" t="s">
        <v>481</v>
      </c>
      <c r="E2601" s="15" t="s">
        <v>3266</v>
      </c>
      <c r="F2601" s="9">
        <v>59</v>
      </c>
      <c r="G2601" s="21">
        <v>43818</v>
      </c>
      <c r="H2601" s="675">
        <v>43812</v>
      </c>
      <c r="I2601" s="676">
        <v>61</v>
      </c>
    </row>
    <row r="2602" spans="1:9" ht="15.6" x14ac:dyDescent="0.3">
      <c r="A2602" s="866">
        <v>523139</v>
      </c>
      <c r="B2602" s="9">
        <v>555514</v>
      </c>
      <c r="C2602" s="9" t="s">
        <v>503</v>
      </c>
      <c r="D2602" s="9" t="s">
        <v>13</v>
      </c>
      <c r="E2602" s="15" t="s">
        <v>3269</v>
      </c>
      <c r="F2602" s="9">
        <v>56</v>
      </c>
      <c r="G2602" s="21">
        <v>43818</v>
      </c>
      <c r="H2602" s="675">
        <v>43812</v>
      </c>
      <c r="I2602" s="676">
        <v>57</v>
      </c>
    </row>
    <row r="2603" spans="1:9" ht="15.6" x14ac:dyDescent="0.3">
      <c r="A2603" s="866">
        <v>523139</v>
      </c>
      <c r="B2603" s="9">
        <v>555514</v>
      </c>
      <c r="C2603" s="9" t="s">
        <v>503</v>
      </c>
      <c r="D2603" s="9" t="s">
        <v>13</v>
      </c>
      <c r="E2603" s="15" t="s">
        <v>3270</v>
      </c>
      <c r="F2603" s="9">
        <v>76</v>
      </c>
      <c r="G2603" s="21">
        <v>43818</v>
      </c>
      <c r="H2603" s="675">
        <v>43812</v>
      </c>
      <c r="I2603" s="676">
        <v>78</v>
      </c>
    </row>
    <row r="2604" spans="1:9" ht="15.6" x14ac:dyDescent="0.3">
      <c r="A2604" s="866">
        <v>523139</v>
      </c>
      <c r="B2604" s="9">
        <v>555514</v>
      </c>
      <c r="C2604" s="9" t="s">
        <v>503</v>
      </c>
      <c r="D2604" s="9" t="s">
        <v>481</v>
      </c>
      <c r="E2604" s="15" t="s">
        <v>3271</v>
      </c>
      <c r="F2604" s="9">
        <v>50</v>
      </c>
      <c r="G2604" s="21">
        <v>43818</v>
      </c>
      <c r="H2604" s="675">
        <v>43812</v>
      </c>
      <c r="I2604" s="676">
        <v>50</v>
      </c>
    </row>
    <row r="2605" spans="1:9" ht="15.6" x14ac:dyDescent="0.3">
      <c r="A2605" s="866">
        <v>523143</v>
      </c>
      <c r="B2605" s="9">
        <v>566881</v>
      </c>
      <c r="C2605" s="9" t="s">
        <v>475</v>
      </c>
      <c r="D2605" s="9" t="s">
        <v>13</v>
      </c>
      <c r="E2605" s="463" t="s">
        <v>3292</v>
      </c>
      <c r="F2605" s="322">
        <v>845</v>
      </c>
      <c r="G2605" s="21">
        <v>43818</v>
      </c>
      <c r="H2605" s="675">
        <v>43812</v>
      </c>
      <c r="I2605" s="1218">
        <v>878</v>
      </c>
    </row>
    <row r="2606" spans="1:9" ht="15.6" x14ac:dyDescent="0.3">
      <c r="A2606" s="866">
        <v>523143</v>
      </c>
      <c r="B2606" s="9">
        <v>566881</v>
      </c>
      <c r="C2606" s="9" t="s">
        <v>475</v>
      </c>
      <c r="D2606" s="9" t="s">
        <v>13</v>
      </c>
      <c r="E2606" s="463" t="s">
        <v>3293</v>
      </c>
      <c r="F2606" s="322">
        <v>634</v>
      </c>
      <c r="G2606" s="21">
        <v>43818</v>
      </c>
      <c r="H2606" s="675">
        <v>43812</v>
      </c>
      <c r="I2606" s="1218">
        <v>660</v>
      </c>
    </row>
    <row r="2607" spans="1:9" ht="15.6" x14ac:dyDescent="0.3">
      <c r="A2607" s="866">
        <v>523143</v>
      </c>
      <c r="B2607" s="9">
        <v>566881</v>
      </c>
      <c r="C2607" s="9" t="s">
        <v>475</v>
      </c>
      <c r="D2607" s="9" t="s">
        <v>13</v>
      </c>
      <c r="E2607" s="307" t="s">
        <v>3296</v>
      </c>
      <c r="F2607" s="322">
        <v>263</v>
      </c>
      <c r="G2607" s="21">
        <v>43818</v>
      </c>
      <c r="H2607" s="675">
        <v>43812</v>
      </c>
      <c r="I2607" s="1218">
        <v>278</v>
      </c>
    </row>
    <row r="2608" spans="1:9" ht="15.6" x14ac:dyDescent="0.3">
      <c r="A2608" s="866">
        <v>523143</v>
      </c>
      <c r="B2608" s="9">
        <v>566881</v>
      </c>
      <c r="C2608" s="9" t="s">
        <v>475</v>
      </c>
      <c r="D2608" s="9" t="s">
        <v>13</v>
      </c>
      <c r="E2608" s="307" t="s">
        <v>3298</v>
      </c>
      <c r="F2608" s="322">
        <v>186</v>
      </c>
      <c r="G2608" s="21">
        <v>43818</v>
      </c>
      <c r="H2608" s="675">
        <v>43812</v>
      </c>
      <c r="I2608" s="1218">
        <v>196</v>
      </c>
    </row>
    <row r="2609" spans="1:9" ht="15.6" x14ac:dyDescent="0.3">
      <c r="A2609" s="866">
        <v>523143</v>
      </c>
      <c r="B2609" s="9">
        <v>566881</v>
      </c>
      <c r="C2609" s="9" t="s">
        <v>475</v>
      </c>
      <c r="D2609" s="9" t="s">
        <v>481</v>
      </c>
      <c r="E2609" s="10" t="s">
        <v>3305</v>
      </c>
      <c r="F2609" s="62">
        <v>161</v>
      </c>
      <c r="G2609" s="21">
        <v>43818</v>
      </c>
      <c r="H2609" s="675">
        <v>43812</v>
      </c>
      <c r="I2609" s="676">
        <v>183</v>
      </c>
    </row>
    <row r="2610" spans="1:9" ht="15.6" x14ac:dyDescent="0.3">
      <c r="A2610" s="866">
        <v>523143</v>
      </c>
      <c r="B2610" s="9">
        <v>566881</v>
      </c>
      <c r="C2610" s="9" t="s">
        <v>475</v>
      </c>
      <c r="D2610" s="9" t="s">
        <v>481</v>
      </c>
      <c r="E2610" s="10" t="s">
        <v>3309</v>
      </c>
      <c r="F2610" s="62">
        <v>58</v>
      </c>
      <c r="G2610" s="21">
        <v>43818</v>
      </c>
      <c r="H2610" s="675">
        <v>43812</v>
      </c>
      <c r="I2610" s="676">
        <v>59</v>
      </c>
    </row>
    <row r="2611" spans="1:9" ht="15.6" x14ac:dyDescent="0.3">
      <c r="A2611" s="866">
        <v>523143</v>
      </c>
      <c r="B2611" s="9">
        <v>555473</v>
      </c>
      <c r="C2611" s="9" t="s">
        <v>503</v>
      </c>
      <c r="D2611" s="9" t="s">
        <v>481</v>
      </c>
      <c r="E2611" s="15" t="s">
        <v>3379</v>
      </c>
      <c r="F2611" s="9">
        <v>50</v>
      </c>
      <c r="G2611" s="21">
        <v>43818</v>
      </c>
      <c r="H2611" s="675">
        <v>43812</v>
      </c>
      <c r="I2611" s="676">
        <v>52</v>
      </c>
    </row>
    <row r="2612" spans="1:9" ht="15.6" x14ac:dyDescent="0.3">
      <c r="A2612" s="866">
        <v>523143</v>
      </c>
      <c r="B2612" s="9">
        <v>555473</v>
      </c>
      <c r="C2612" s="9" t="s">
        <v>503</v>
      </c>
      <c r="D2612" s="9" t="s">
        <v>13</v>
      </c>
      <c r="E2612" s="15" t="s">
        <v>3384</v>
      </c>
      <c r="F2612" s="9">
        <v>103</v>
      </c>
      <c r="G2612" s="21">
        <v>43818</v>
      </c>
      <c r="H2612" s="675">
        <v>43812</v>
      </c>
      <c r="I2612" s="676">
        <v>108</v>
      </c>
    </row>
    <row r="2613" spans="1:9" ht="15.6" x14ac:dyDescent="0.3">
      <c r="A2613" s="866">
        <v>523143</v>
      </c>
      <c r="B2613" s="9">
        <v>555473</v>
      </c>
      <c r="C2613" s="9" t="s">
        <v>503</v>
      </c>
      <c r="D2613" s="9" t="s">
        <v>13</v>
      </c>
      <c r="E2613" s="15" t="s">
        <v>3385</v>
      </c>
      <c r="F2613" s="9">
        <v>130</v>
      </c>
      <c r="G2613" s="21">
        <v>43818</v>
      </c>
      <c r="H2613" s="675">
        <v>43812</v>
      </c>
      <c r="I2613" s="676">
        <v>135</v>
      </c>
    </row>
    <row r="2614" spans="1:9" ht="15.6" x14ac:dyDescent="0.3">
      <c r="A2614" s="1197">
        <v>522344</v>
      </c>
      <c r="B2614" s="37">
        <v>554748</v>
      </c>
      <c r="C2614" s="37" t="s">
        <v>475</v>
      </c>
      <c r="D2614" s="37" t="s">
        <v>306</v>
      </c>
      <c r="E2614" s="505">
        <v>1552084</v>
      </c>
      <c r="F2614" s="421">
        <v>115</v>
      </c>
      <c r="G2614" s="669">
        <v>43815</v>
      </c>
      <c r="H2614" s="745">
        <v>43813</v>
      </c>
      <c r="I2614" s="772">
        <v>115</v>
      </c>
    </row>
    <row r="2615" spans="1:9" ht="15.6" x14ac:dyDescent="0.3">
      <c r="A2615" s="1197">
        <v>522344</v>
      </c>
      <c r="B2615" s="37">
        <v>554748</v>
      </c>
      <c r="C2615" s="37" t="s">
        <v>475</v>
      </c>
      <c r="D2615" s="37" t="s">
        <v>19</v>
      </c>
      <c r="E2615" s="505" t="s">
        <v>3093</v>
      </c>
      <c r="F2615" s="421">
        <v>35</v>
      </c>
      <c r="G2615" s="669">
        <v>43815</v>
      </c>
      <c r="H2615" s="745">
        <v>43813</v>
      </c>
      <c r="I2615" s="772">
        <v>35</v>
      </c>
    </row>
    <row r="2616" spans="1:9" ht="15.6" x14ac:dyDescent="0.3">
      <c r="A2616" s="1219">
        <v>432735</v>
      </c>
      <c r="B2616" s="630">
        <v>425425</v>
      </c>
      <c r="C2616" s="630" t="s">
        <v>475</v>
      </c>
      <c r="D2616" s="630" t="s">
        <v>481</v>
      </c>
      <c r="E2616" s="88" t="s">
        <v>2934</v>
      </c>
      <c r="F2616" s="26">
        <v>105</v>
      </c>
      <c r="G2616" s="27">
        <v>43816</v>
      </c>
      <c r="H2616" s="673">
        <v>43815</v>
      </c>
      <c r="I2616" s="674">
        <v>105</v>
      </c>
    </row>
    <row r="2617" spans="1:9" ht="15.6" x14ac:dyDescent="0.3">
      <c r="A2617" s="864">
        <v>465724</v>
      </c>
      <c r="B2617" s="289">
        <v>588824</v>
      </c>
      <c r="C2617" s="864" t="s">
        <v>475</v>
      </c>
      <c r="D2617" s="24" t="s">
        <v>306</v>
      </c>
      <c r="E2617" s="25">
        <v>1554452</v>
      </c>
      <c r="F2617" s="24">
        <v>1000</v>
      </c>
      <c r="G2617" s="27">
        <v>43794</v>
      </c>
      <c r="H2617" s="673">
        <v>43815</v>
      </c>
      <c r="I2617" s="674">
        <v>1000</v>
      </c>
    </row>
    <row r="2618" spans="1:9" ht="15.6" x14ac:dyDescent="0.3">
      <c r="A2618" s="864">
        <v>522344</v>
      </c>
      <c r="B2618" s="24">
        <v>567450</v>
      </c>
      <c r="C2618" s="24" t="s">
        <v>475</v>
      </c>
      <c r="D2618" s="24" t="s">
        <v>13</v>
      </c>
      <c r="E2618" s="323" t="s">
        <v>3188</v>
      </c>
      <c r="F2618" s="358">
        <v>616</v>
      </c>
      <c r="G2618" s="90">
        <v>43820</v>
      </c>
      <c r="H2618" s="673">
        <v>43816</v>
      </c>
      <c r="I2618" s="674">
        <v>651</v>
      </c>
    </row>
    <row r="2619" spans="1:9" ht="15.6" x14ac:dyDescent="0.3">
      <c r="A2619" s="864">
        <v>522344</v>
      </c>
      <c r="B2619" s="24">
        <v>567450</v>
      </c>
      <c r="C2619" s="24" t="s">
        <v>475</v>
      </c>
      <c r="D2619" s="24" t="s">
        <v>13</v>
      </c>
      <c r="E2619" s="323" t="s">
        <v>3189</v>
      </c>
      <c r="F2619" s="312">
        <v>684</v>
      </c>
      <c r="G2619" s="90">
        <v>43820</v>
      </c>
      <c r="H2619" s="673">
        <v>43816</v>
      </c>
      <c r="I2619" s="674">
        <v>723</v>
      </c>
    </row>
    <row r="2620" spans="1:9" ht="15.6" x14ac:dyDescent="0.3">
      <c r="A2620" s="864">
        <v>523139</v>
      </c>
      <c r="B2620" s="24">
        <v>566884</v>
      </c>
      <c r="C2620" s="24" t="s">
        <v>475</v>
      </c>
      <c r="D2620" s="24" t="s">
        <v>13</v>
      </c>
      <c r="E2620" s="310" t="s">
        <v>3234</v>
      </c>
      <c r="F2620" s="358">
        <v>669</v>
      </c>
      <c r="G2620" s="90">
        <v>43820</v>
      </c>
      <c r="H2620" s="673">
        <v>43816</v>
      </c>
      <c r="I2620" s="674">
        <v>675</v>
      </c>
    </row>
    <row r="2621" spans="1:9" ht="15.6" x14ac:dyDescent="0.3">
      <c r="A2621" s="864">
        <v>523139</v>
      </c>
      <c r="B2621" s="24">
        <v>555514</v>
      </c>
      <c r="C2621" s="24" t="s">
        <v>503</v>
      </c>
      <c r="D2621" s="24" t="s">
        <v>13</v>
      </c>
      <c r="E2621" s="323" t="s">
        <v>3275</v>
      </c>
      <c r="F2621" s="358">
        <v>180</v>
      </c>
      <c r="G2621" s="90">
        <v>43820</v>
      </c>
      <c r="H2621" s="673">
        <v>43816</v>
      </c>
      <c r="I2621" s="674">
        <v>183</v>
      </c>
    </row>
    <row r="2622" spans="1:9" ht="15.6" x14ac:dyDescent="0.3">
      <c r="A2622" s="864">
        <v>511666</v>
      </c>
      <c r="B2622" s="24">
        <v>548985</v>
      </c>
      <c r="C2622" s="24" t="s">
        <v>503</v>
      </c>
      <c r="D2622" s="24" t="s">
        <v>13</v>
      </c>
      <c r="E2622" s="25" t="s">
        <v>3444</v>
      </c>
      <c r="F2622" s="24">
        <v>736</v>
      </c>
      <c r="G2622" s="27">
        <v>43820</v>
      </c>
      <c r="H2622" s="673">
        <v>43816</v>
      </c>
      <c r="I2622" s="674">
        <v>764</v>
      </c>
    </row>
    <row r="2623" spans="1:9" ht="15.6" x14ac:dyDescent="0.3">
      <c r="A2623" s="864">
        <v>511666</v>
      </c>
      <c r="B2623" s="24">
        <v>548985</v>
      </c>
      <c r="C2623" s="24" t="s">
        <v>503</v>
      </c>
      <c r="D2623" s="24" t="s">
        <v>13</v>
      </c>
      <c r="E2623" s="25" t="s">
        <v>3451</v>
      </c>
      <c r="F2623" s="24">
        <v>519</v>
      </c>
      <c r="G2623" s="27">
        <v>43820</v>
      </c>
      <c r="H2623" s="673">
        <v>43816</v>
      </c>
      <c r="I2623" s="674">
        <v>539</v>
      </c>
    </row>
    <row r="2624" spans="1:9" ht="15.6" x14ac:dyDescent="0.3">
      <c r="A2624" s="750">
        <v>511666</v>
      </c>
      <c r="B2624" s="56">
        <v>550123</v>
      </c>
      <c r="C2624" s="56" t="s">
        <v>475</v>
      </c>
      <c r="D2624" s="56" t="s">
        <v>13</v>
      </c>
      <c r="E2624" s="382" t="s">
        <v>3459</v>
      </c>
      <c r="F2624" s="56">
        <v>5211</v>
      </c>
      <c r="G2624" s="401">
        <v>43820</v>
      </c>
      <c r="H2624" s="824">
        <v>43816</v>
      </c>
      <c r="I2624" s="880">
        <v>5461</v>
      </c>
    </row>
    <row r="2625" spans="1:9" ht="15.6" x14ac:dyDescent="0.3">
      <c r="A2625" s="750">
        <v>511666</v>
      </c>
      <c r="B2625" s="56">
        <v>550123</v>
      </c>
      <c r="C2625" s="56" t="s">
        <v>475</v>
      </c>
      <c r="D2625" s="56" t="s">
        <v>13</v>
      </c>
      <c r="E2625" s="382" t="s">
        <v>3460</v>
      </c>
      <c r="F2625" s="56">
        <v>5917</v>
      </c>
      <c r="G2625" s="401">
        <v>43820</v>
      </c>
      <c r="H2625" s="757">
        <v>43816</v>
      </c>
      <c r="I2625" s="880">
        <v>6198</v>
      </c>
    </row>
    <row r="2626" spans="1:9" ht="15.6" x14ac:dyDescent="0.3">
      <c r="A2626" s="864">
        <v>511666</v>
      </c>
      <c r="B2626" s="24">
        <v>550123</v>
      </c>
      <c r="C2626" s="24" t="s">
        <v>475</v>
      </c>
      <c r="D2626" s="24" t="s">
        <v>306</v>
      </c>
      <c r="E2626" s="323">
        <v>1554210</v>
      </c>
      <c r="F2626" s="358">
        <v>1296</v>
      </c>
      <c r="G2626" s="27">
        <v>43822</v>
      </c>
      <c r="H2626" s="673">
        <v>43816</v>
      </c>
      <c r="I2626" s="1271">
        <v>1296</v>
      </c>
    </row>
    <row r="2627" spans="1:9" ht="15.6" x14ac:dyDescent="0.3">
      <c r="A2627" s="864">
        <v>511666</v>
      </c>
      <c r="B2627" s="24">
        <v>550123</v>
      </c>
      <c r="C2627" s="24" t="s">
        <v>475</v>
      </c>
      <c r="D2627" s="24" t="s">
        <v>19</v>
      </c>
      <c r="E2627" s="323" t="s">
        <v>3476</v>
      </c>
      <c r="F2627" s="358">
        <v>278</v>
      </c>
      <c r="G2627" s="27">
        <v>43822</v>
      </c>
      <c r="H2627" s="673">
        <v>43816</v>
      </c>
      <c r="I2627" s="1271">
        <v>278</v>
      </c>
    </row>
    <row r="2628" spans="1:9" ht="15.6" x14ac:dyDescent="0.3">
      <c r="A2628" s="864">
        <v>511666</v>
      </c>
      <c r="B2628" s="24">
        <v>550123</v>
      </c>
      <c r="C2628" s="24" t="s">
        <v>475</v>
      </c>
      <c r="D2628" s="24" t="s">
        <v>19</v>
      </c>
      <c r="E2628" s="323" t="s">
        <v>3478</v>
      </c>
      <c r="F2628" s="358">
        <v>40</v>
      </c>
      <c r="G2628" s="27">
        <v>43823</v>
      </c>
      <c r="H2628" s="673">
        <v>43816</v>
      </c>
      <c r="I2628" s="1271">
        <v>40</v>
      </c>
    </row>
    <row r="2629" spans="1:9" ht="15.6" x14ac:dyDescent="0.3">
      <c r="A2629" s="1092">
        <v>522346</v>
      </c>
      <c r="B2629" s="24">
        <v>554740</v>
      </c>
      <c r="C2629" s="24" t="s">
        <v>475</v>
      </c>
      <c r="D2629" s="24" t="s">
        <v>13</v>
      </c>
      <c r="E2629" s="25" t="s">
        <v>3483</v>
      </c>
      <c r="F2629" s="24">
        <v>3811</v>
      </c>
      <c r="G2629" s="27">
        <v>43822</v>
      </c>
      <c r="H2629" s="673">
        <v>43816</v>
      </c>
      <c r="I2629" s="1271">
        <v>3998</v>
      </c>
    </row>
    <row r="2630" spans="1:9" ht="15.6" x14ac:dyDescent="0.3">
      <c r="A2630" s="1092">
        <v>522346</v>
      </c>
      <c r="B2630" s="24">
        <v>554740</v>
      </c>
      <c r="C2630" s="24" t="s">
        <v>475</v>
      </c>
      <c r="D2630" s="24" t="s">
        <v>13</v>
      </c>
      <c r="E2630" s="25" t="s">
        <v>3488</v>
      </c>
      <c r="F2630" s="24">
        <v>4464</v>
      </c>
      <c r="G2630" s="27">
        <v>43822</v>
      </c>
      <c r="H2630" s="633">
        <v>43816</v>
      </c>
      <c r="I2630" s="674">
        <v>4678</v>
      </c>
    </row>
    <row r="2631" spans="1:9" ht="15.6" x14ac:dyDescent="0.3">
      <c r="A2631" s="1092">
        <v>522346</v>
      </c>
      <c r="B2631" s="24">
        <v>554740</v>
      </c>
      <c r="C2631" s="24" t="s">
        <v>475</v>
      </c>
      <c r="D2631" s="24" t="s">
        <v>13</v>
      </c>
      <c r="E2631" s="25" t="s">
        <v>3489</v>
      </c>
      <c r="F2631" s="24">
        <v>1940</v>
      </c>
      <c r="G2631" s="27">
        <v>43822</v>
      </c>
      <c r="H2631" s="633">
        <v>43816</v>
      </c>
      <c r="I2631" s="1271">
        <v>1986</v>
      </c>
    </row>
    <row r="2632" spans="1:9" ht="15.6" x14ac:dyDescent="0.3">
      <c r="A2632" s="1092">
        <v>522346</v>
      </c>
      <c r="B2632" s="864">
        <v>566981</v>
      </c>
      <c r="C2632" s="864" t="s">
        <v>503</v>
      </c>
      <c r="D2632" s="24" t="s">
        <v>13</v>
      </c>
      <c r="E2632" s="323" t="s">
        <v>3497</v>
      </c>
      <c r="F2632" s="358">
        <v>630</v>
      </c>
      <c r="G2632" s="27">
        <v>43822</v>
      </c>
      <c r="H2632" s="673">
        <v>43816</v>
      </c>
      <c r="I2632" s="1271">
        <v>652</v>
      </c>
    </row>
    <row r="2633" spans="1:9" ht="15.6" x14ac:dyDescent="0.3">
      <c r="A2633" s="1092">
        <v>522346</v>
      </c>
      <c r="B2633" s="864">
        <v>566981</v>
      </c>
      <c r="C2633" s="864" t="s">
        <v>503</v>
      </c>
      <c r="D2633" s="24" t="s">
        <v>13</v>
      </c>
      <c r="E2633" s="323" t="s">
        <v>3503</v>
      </c>
      <c r="F2633" s="358">
        <v>373</v>
      </c>
      <c r="G2633" s="27">
        <v>43820</v>
      </c>
      <c r="H2633" s="673">
        <v>43816</v>
      </c>
      <c r="I2633" s="674">
        <v>385</v>
      </c>
    </row>
    <row r="2634" spans="1:9" x14ac:dyDescent="0.3">
      <c r="A2634" s="370">
        <v>523142</v>
      </c>
      <c r="B2634" s="56">
        <v>566883</v>
      </c>
      <c r="C2634" s="56" t="s">
        <v>475</v>
      </c>
      <c r="D2634" s="56" t="s">
        <v>481</v>
      </c>
      <c r="E2634" s="467" t="s">
        <v>3056</v>
      </c>
      <c r="F2634" s="56">
        <v>277</v>
      </c>
      <c r="G2634" s="401">
        <v>43790</v>
      </c>
      <c r="H2634" s="27">
        <v>43817</v>
      </c>
      <c r="I2634" s="286">
        <v>272</v>
      </c>
    </row>
    <row r="2635" spans="1:9" ht="15.6" x14ac:dyDescent="0.3">
      <c r="A2635" s="370">
        <v>523142</v>
      </c>
      <c r="B2635" s="56">
        <v>555483</v>
      </c>
      <c r="C2635" s="56" t="s">
        <v>503</v>
      </c>
      <c r="D2635" s="56" t="s">
        <v>481</v>
      </c>
      <c r="E2635" s="467" t="s">
        <v>3067</v>
      </c>
      <c r="F2635" s="56">
        <v>129</v>
      </c>
      <c r="G2635" s="401">
        <v>43790</v>
      </c>
      <c r="H2635" s="27">
        <v>43817</v>
      </c>
      <c r="I2635" s="674">
        <v>129</v>
      </c>
    </row>
    <row r="2636" spans="1:9" ht="15.6" x14ac:dyDescent="0.3">
      <c r="A2636" s="370">
        <v>523142</v>
      </c>
      <c r="B2636" s="56">
        <v>555483</v>
      </c>
      <c r="C2636" s="56" t="s">
        <v>503</v>
      </c>
      <c r="D2636" s="56" t="s">
        <v>13</v>
      </c>
      <c r="E2636" s="467" t="s">
        <v>3071</v>
      </c>
      <c r="F2636" s="56">
        <v>89</v>
      </c>
      <c r="G2636" s="401">
        <v>43790</v>
      </c>
      <c r="H2636" s="401">
        <v>43817</v>
      </c>
      <c r="I2636" s="880">
        <v>89</v>
      </c>
    </row>
    <row r="2637" spans="1:9" ht="15.6" x14ac:dyDescent="0.3">
      <c r="A2637" s="1272">
        <v>522345</v>
      </c>
      <c r="B2637" s="100">
        <v>567449</v>
      </c>
      <c r="C2637" s="100" t="s">
        <v>475</v>
      </c>
      <c r="D2637" s="100" t="s">
        <v>13</v>
      </c>
      <c r="E2637" s="275" t="s">
        <v>3155</v>
      </c>
      <c r="F2637" s="100">
        <v>1741</v>
      </c>
      <c r="G2637" s="103">
        <v>43790</v>
      </c>
      <c r="H2637" s="673">
        <v>43817</v>
      </c>
      <c r="I2637" s="674">
        <v>1845</v>
      </c>
    </row>
    <row r="2638" spans="1:9" ht="15.6" x14ac:dyDescent="0.3">
      <c r="A2638" s="1199">
        <v>522345</v>
      </c>
      <c r="B2638" s="24">
        <v>567449</v>
      </c>
      <c r="C2638" s="24" t="s">
        <v>475</v>
      </c>
      <c r="D2638" s="24" t="s">
        <v>481</v>
      </c>
      <c r="E2638" s="25" t="s">
        <v>3157</v>
      </c>
      <c r="F2638" s="24">
        <v>549</v>
      </c>
      <c r="G2638" s="27">
        <v>43790</v>
      </c>
      <c r="H2638" s="673">
        <v>43817</v>
      </c>
      <c r="I2638" s="674">
        <v>581</v>
      </c>
    </row>
    <row r="2639" spans="1:9" ht="15.6" x14ac:dyDescent="0.3">
      <c r="A2639" s="864">
        <v>522344</v>
      </c>
      <c r="B2639" s="24">
        <v>567450</v>
      </c>
      <c r="C2639" s="24" t="s">
        <v>475</v>
      </c>
      <c r="D2639" s="24" t="s">
        <v>13</v>
      </c>
      <c r="E2639" s="60" t="s">
        <v>3195</v>
      </c>
      <c r="F2639" s="26">
        <v>1528</v>
      </c>
      <c r="G2639" s="27">
        <v>43790</v>
      </c>
      <c r="H2639" s="673">
        <v>43817</v>
      </c>
      <c r="I2639" s="674">
        <v>1620</v>
      </c>
    </row>
    <row r="2640" spans="1:9" ht="15.6" x14ac:dyDescent="0.3">
      <c r="A2640" s="864">
        <v>522344</v>
      </c>
      <c r="B2640" s="24">
        <v>567450</v>
      </c>
      <c r="C2640" s="24" t="s">
        <v>475</v>
      </c>
      <c r="D2640" s="24" t="s">
        <v>13</v>
      </c>
      <c r="E2640" s="60" t="s">
        <v>3196</v>
      </c>
      <c r="F2640" s="26">
        <v>1148</v>
      </c>
      <c r="G2640" s="27">
        <v>43790</v>
      </c>
      <c r="H2640" s="673">
        <v>43817</v>
      </c>
      <c r="I2640" s="674">
        <v>1217</v>
      </c>
    </row>
    <row r="2641" spans="1:9" ht="15.6" x14ac:dyDescent="0.3">
      <c r="A2641" s="864">
        <v>522344</v>
      </c>
      <c r="B2641" s="24">
        <v>567450</v>
      </c>
      <c r="C2641" s="24" t="s">
        <v>475</v>
      </c>
      <c r="D2641" s="24" t="s">
        <v>481</v>
      </c>
      <c r="E2641" s="60" t="s">
        <v>3197</v>
      </c>
      <c r="F2641" s="26">
        <v>440</v>
      </c>
      <c r="G2641" s="27">
        <v>43790</v>
      </c>
      <c r="H2641" s="673">
        <v>43817</v>
      </c>
      <c r="I2641" s="674">
        <v>466</v>
      </c>
    </row>
    <row r="2642" spans="1:9" ht="15.6" x14ac:dyDescent="0.3">
      <c r="A2642" s="864">
        <v>522344</v>
      </c>
      <c r="B2642" s="24">
        <v>567450</v>
      </c>
      <c r="C2642" s="24" t="s">
        <v>475</v>
      </c>
      <c r="D2642" s="24" t="s">
        <v>306</v>
      </c>
      <c r="E2642" s="542">
        <v>1554200</v>
      </c>
      <c r="F2642" s="358">
        <v>180</v>
      </c>
      <c r="G2642" s="90">
        <v>43787</v>
      </c>
      <c r="H2642" s="673">
        <v>43817</v>
      </c>
      <c r="I2642" s="674">
        <v>180</v>
      </c>
    </row>
    <row r="2643" spans="1:9" ht="15.6" x14ac:dyDescent="0.3">
      <c r="A2643" s="864">
        <v>522344</v>
      </c>
      <c r="B2643" s="864">
        <v>566983</v>
      </c>
      <c r="C2643" s="864" t="s">
        <v>503</v>
      </c>
      <c r="D2643" s="24" t="s">
        <v>481</v>
      </c>
      <c r="E2643" s="323" t="s">
        <v>3205</v>
      </c>
      <c r="F2643" s="358">
        <v>58</v>
      </c>
      <c r="G2643" s="27">
        <v>43790</v>
      </c>
      <c r="H2643" s="673">
        <v>43817</v>
      </c>
      <c r="I2643" s="674">
        <v>60</v>
      </c>
    </row>
    <row r="2644" spans="1:9" ht="15.6" x14ac:dyDescent="0.3">
      <c r="A2644" s="864">
        <v>523139</v>
      </c>
      <c r="B2644" s="24">
        <v>555514</v>
      </c>
      <c r="C2644" s="24" t="s">
        <v>503</v>
      </c>
      <c r="D2644" s="24" t="s">
        <v>481</v>
      </c>
      <c r="E2644" s="301" t="s">
        <v>3282</v>
      </c>
      <c r="F2644" s="26">
        <v>153</v>
      </c>
      <c r="G2644" s="27">
        <v>43790</v>
      </c>
      <c r="H2644" s="673">
        <v>43817</v>
      </c>
      <c r="I2644" s="674">
        <v>157</v>
      </c>
    </row>
    <row r="2645" spans="1:9" ht="15.6" x14ac:dyDescent="0.3">
      <c r="A2645" s="864">
        <v>523139</v>
      </c>
      <c r="B2645" s="24">
        <v>555514</v>
      </c>
      <c r="C2645" s="24" t="s">
        <v>503</v>
      </c>
      <c r="D2645" s="24" t="s">
        <v>13</v>
      </c>
      <c r="E2645" s="25" t="s">
        <v>3284</v>
      </c>
      <c r="F2645" s="26">
        <v>773</v>
      </c>
      <c r="G2645" s="27">
        <v>43790</v>
      </c>
      <c r="H2645" s="673">
        <v>43817</v>
      </c>
      <c r="I2645" s="674">
        <v>809</v>
      </c>
    </row>
    <row r="2646" spans="1:9" ht="15.6" x14ac:dyDescent="0.3">
      <c r="A2646" s="864">
        <v>523139</v>
      </c>
      <c r="B2646" s="24">
        <v>555514</v>
      </c>
      <c r="C2646" s="24" t="s">
        <v>503</v>
      </c>
      <c r="D2646" s="24" t="s">
        <v>481</v>
      </c>
      <c r="E2646" s="25" t="s">
        <v>3286</v>
      </c>
      <c r="F2646" s="26">
        <v>403</v>
      </c>
      <c r="G2646" s="27">
        <v>43790</v>
      </c>
      <c r="H2646" s="673">
        <v>43817</v>
      </c>
      <c r="I2646" s="806">
        <v>421</v>
      </c>
    </row>
    <row r="2647" spans="1:9" ht="15.6" x14ac:dyDescent="0.3">
      <c r="A2647" s="864">
        <v>523143</v>
      </c>
      <c r="B2647" s="24">
        <v>566881</v>
      </c>
      <c r="C2647" s="24" t="s">
        <v>475</v>
      </c>
      <c r="D2647" s="24" t="s">
        <v>13</v>
      </c>
      <c r="E2647" s="60" t="s">
        <v>3335</v>
      </c>
      <c r="F2647" s="26">
        <v>1425</v>
      </c>
      <c r="G2647" s="27">
        <v>43790</v>
      </c>
      <c r="H2647" s="673">
        <v>43817</v>
      </c>
      <c r="I2647" s="1218">
        <v>1522</v>
      </c>
    </row>
    <row r="2648" spans="1:9" ht="15.6" x14ac:dyDescent="0.3">
      <c r="A2648" s="864">
        <v>523143</v>
      </c>
      <c r="B2648" s="24">
        <v>566881</v>
      </c>
      <c r="C2648" s="24" t="s">
        <v>475</v>
      </c>
      <c r="D2648" s="24" t="s">
        <v>481</v>
      </c>
      <c r="E2648" s="60" t="s">
        <v>3343</v>
      </c>
      <c r="F2648" s="26">
        <v>352</v>
      </c>
      <c r="G2648" s="27">
        <v>43790</v>
      </c>
      <c r="H2648" s="673">
        <v>43817</v>
      </c>
      <c r="I2648" s="674">
        <v>373</v>
      </c>
    </row>
    <row r="2649" spans="1:9" ht="15.6" x14ac:dyDescent="0.3">
      <c r="A2649" s="864">
        <v>523143</v>
      </c>
      <c r="B2649" s="24">
        <v>566881</v>
      </c>
      <c r="C2649" s="24" t="s">
        <v>475</v>
      </c>
      <c r="D2649" s="24" t="s">
        <v>481</v>
      </c>
      <c r="E2649" s="60" t="s">
        <v>3345</v>
      </c>
      <c r="F2649" s="26">
        <v>96</v>
      </c>
      <c r="G2649" s="27">
        <v>43790</v>
      </c>
      <c r="H2649" s="673">
        <v>43817</v>
      </c>
      <c r="I2649" s="674">
        <v>99</v>
      </c>
    </row>
    <row r="2650" spans="1:9" ht="15.6" x14ac:dyDescent="0.3">
      <c r="A2650" s="864">
        <v>523143</v>
      </c>
      <c r="B2650" s="24">
        <v>555473</v>
      </c>
      <c r="C2650" s="24" t="s">
        <v>503</v>
      </c>
      <c r="D2650" s="24" t="s">
        <v>481</v>
      </c>
      <c r="E2650" s="25" t="s">
        <v>3397</v>
      </c>
      <c r="F2650" s="26">
        <v>210</v>
      </c>
      <c r="G2650" s="27">
        <v>43790</v>
      </c>
      <c r="H2650" s="673">
        <v>43817</v>
      </c>
      <c r="I2650" s="674">
        <v>219</v>
      </c>
    </row>
    <row r="2651" spans="1:9" ht="15.6" x14ac:dyDescent="0.3">
      <c r="A2651" s="864">
        <v>523143</v>
      </c>
      <c r="B2651" s="24">
        <v>555473</v>
      </c>
      <c r="C2651" s="24" t="s">
        <v>503</v>
      </c>
      <c r="D2651" s="24" t="s">
        <v>481</v>
      </c>
      <c r="E2651" s="25" t="s">
        <v>3400</v>
      </c>
      <c r="F2651" s="89">
        <v>128</v>
      </c>
      <c r="G2651" s="27">
        <v>43790</v>
      </c>
      <c r="H2651" s="673">
        <v>43817</v>
      </c>
      <c r="I2651" s="674">
        <v>130</v>
      </c>
    </row>
    <row r="2652" spans="1:9" ht="15.6" x14ac:dyDescent="0.3">
      <c r="A2652" s="864">
        <v>523143</v>
      </c>
      <c r="B2652" s="24">
        <v>555473</v>
      </c>
      <c r="C2652" s="24" t="s">
        <v>503</v>
      </c>
      <c r="D2652" s="24" t="s">
        <v>13</v>
      </c>
      <c r="E2652" s="25" t="s">
        <v>3403</v>
      </c>
      <c r="F2652" s="24">
        <v>428</v>
      </c>
      <c r="G2652" s="27">
        <v>43790</v>
      </c>
      <c r="H2652" s="673">
        <v>43817</v>
      </c>
      <c r="I2652" s="674">
        <v>444</v>
      </c>
    </row>
    <row r="2653" spans="1:9" ht="15.6" x14ac:dyDescent="0.3">
      <c r="A2653" s="481">
        <v>523142</v>
      </c>
      <c r="B2653" s="24">
        <v>555483</v>
      </c>
      <c r="C2653" s="24" t="s">
        <v>503</v>
      </c>
      <c r="D2653" s="24" t="s">
        <v>481</v>
      </c>
      <c r="E2653" s="301" t="s">
        <v>3068</v>
      </c>
      <c r="F2653" s="24">
        <v>125</v>
      </c>
      <c r="G2653" s="27">
        <v>43790</v>
      </c>
      <c r="H2653" s="27">
        <v>43818</v>
      </c>
      <c r="I2653" s="674">
        <v>125</v>
      </c>
    </row>
    <row r="2654" spans="1:9" ht="15.6" x14ac:dyDescent="0.3">
      <c r="A2654" s="481">
        <v>523142</v>
      </c>
      <c r="B2654" s="24">
        <v>555483</v>
      </c>
      <c r="C2654" s="24" t="s">
        <v>503</v>
      </c>
      <c r="D2654" s="24" t="s">
        <v>13</v>
      </c>
      <c r="E2654" s="301" t="s">
        <v>3072</v>
      </c>
      <c r="F2654" s="24">
        <v>125</v>
      </c>
      <c r="G2654" s="27">
        <v>43790</v>
      </c>
      <c r="H2654" s="27">
        <v>43818</v>
      </c>
      <c r="I2654" s="674">
        <v>125</v>
      </c>
    </row>
    <row r="2655" spans="1:9" ht="15.6" x14ac:dyDescent="0.3">
      <c r="A2655" s="1199">
        <v>522344</v>
      </c>
      <c r="B2655" s="24">
        <v>554748</v>
      </c>
      <c r="C2655" s="24" t="s">
        <v>475</v>
      </c>
      <c r="D2655" s="24" t="s">
        <v>13</v>
      </c>
      <c r="E2655" s="25" t="s">
        <v>3082</v>
      </c>
      <c r="F2655" s="24">
        <v>2229</v>
      </c>
      <c r="G2655" s="61">
        <v>43813</v>
      </c>
      <c r="H2655" s="673">
        <v>43818</v>
      </c>
      <c r="I2655" s="674">
        <v>2320</v>
      </c>
    </row>
    <row r="2656" spans="1:9" ht="15.6" x14ac:dyDescent="0.3">
      <c r="A2656" s="1199">
        <v>522344</v>
      </c>
      <c r="B2656" s="24">
        <v>554748</v>
      </c>
      <c r="C2656" s="24" t="s">
        <v>475</v>
      </c>
      <c r="D2656" s="24" t="s">
        <v>13</v>
      </c>
      <c r="E2656" s="25" t="s">
        <v>3083</v>
      </c>
      <c r="F2656" s="24">
        <v>2056</v>
      </c>
      <c r="G2656" s="61">
        <v>43818</v>
      </c>
      <c r="H2656" s="673">
        <v>43818</v>
      </c>
      <c r="I2656" s="674">
        <v>2139</v>
      </c>
    </row>
    <row r="2657" spans="1:9" ht="15.6" x14ac:dyDescent="0.3">
      <c r="A2657" s="1199">
        <v>522344</v>
      </c>
      <c r="B2657" s="24">
        <v>554748</v>
      </c>
      <c r="C2657" s="24" t="s">
        <v>475</v>
      </c>
      <c r="D2657" s="24" t="s">
        <v>13</v>
      </c>
      <c r="E2657" s="25" t="s">
        <v>3084</v>
      </c>
      <c r="F2657" s="24">
        <v>1489</v>
      </c>
      <c r="G2657" s="61">
        <v>43818</v>
      </c>
      <c r="H2657" s="673">
        <v>43818</v>
      </c>
      <c r="I2657" s="674">
        <v>1550</v>
      </c>
    </row>
    <row r="2658" spans="1:9" ht="15.6" x14ac:dyDescent="0.3">
      <c r="A2658" s="1199">
        <v>522344</v>
      </c>
      <c r="B2658" s="24">
        <v>554748</v>
      </c>
      <c r="C2658" s="24" t="s">
        <v>475</v>
      </c>
      <c r="D2658" s="24" t="s">
        <v>481</v>
      </c>
      <c r="E2658" s="25" t="s">
        <v>3086</v>
      </c>
      <c r="F2658" s="24">
        <v>700</v>
      </c>
      <c r="G2658" s="61">
        <v>43818</v>
      </c>
      <c r="H2658" s="673">
        <v>43818</v>
      </c>
      <c r="I2658" s="674">
        <v>728</v>
      </c>
    </row>
    <row r="2659" spans="1:9" ht="15.6" x14ac:dyDescent="0.3">
      <c r="A2659" s="1199">
        <v>522345</v>
      </c>
      <c r="B2659" s="289">
        <v>567449</v>
      </c>
      <c r="C2659" s="24" t="s">
        <v>475</v>
      </c>
      <c r="D2659" s="24" t="s">
        <v>13</v>
      </c>
      <c r="E2659" s="25" t="s">
        <v>3131</v>
      </c>
      <c r="F2659" s="24">
        <v>716</v>
      </c>
      <c r="G2659" s="61">
        <v>43813</v>
      </c>
      <c r="H2659" s="673">
        <v>43818</v>
      </c>
      <c r="I2659" s="674">
        <v>751</v>
      </c>
    </row>
    <row r="2660" spans="1:9" ht="15.6" x14ac:dyDescent="0.3">
      <c r="A2660" s="1199">
        <v>522345</v>
      </c>
      <c r="B2660" s="24">
        <v>567449</v>
      </c>
      <c r="C2660" s="24" t="s">
        <v>475</v>
      </c>
      <c r="D2660" s="24" t="s">
        <v>13</v>
      </c>
      <c r="E2660" s="25" t="s">
        <v>3133</v>
      </c>
      <c r="F2660" s="24">
        <v>686</v>
      </c>
      <c r="G2660" s="61">
        <v>43818</v>
      </c>
      <c r="H2660" s="673">
        <v>43818</v>
      </c>
      <c r="I2660" s="674">
        <v>720</v>
      </c>
    </row>
    <row r="2661" spans="1:9" ht="15.6" x14ac:dyDescent="0.3">
      <c r="A2661" s="1199">
        <v>522345</v>
      </c>
      <c r="B2661" s="24">
        <v>567449</v>
      </c>
      <c r="C2661" s="24" t="s">
        <v>475</v>
      </c>
      <c r="D2661" s="24" t="s">
        <v>13</v>
      </c>
      <c r="E2661" s="25" t="s">
        <v>3135</v>
      </c>
      <c r="F2661" s="24">
        <v>472</v>
      </c>
      <c r="G2661" s="61">
        <v>43818</v>
      </c>
      <c r="H2661" s="673">
        <v>43818</v>
      </c>
      <c r="I2661" s="674">
        <v>495</v>
      </c>
    </row>
    <row r="2662" spans="1:9" ht="15.6" x14ac:dyDescent="0.3">
      <c r="A2662" s="1198">
        <v>522345</v>
      </c>
      <c r="B2662" s="9">
        <v>567449</v>
      </c>
      <c r="C2662" s="9" t="s">
        <v>475</v>
      </c>
      <c r="D2662" s="9" t="s">
        <v>13</v>
      </c>
      <c r="E2662" s="15" t="s">
        <v>3137</v>
      </c>
      <c r="F2662" s="9">
        <v>1095</v>
      </c>
      <c r="G2662" s="21">
        <v>43813</v>
      </c>
      <c r="H2662" s="673">
        <v>43818</v>
      </c>
      <c r="I2662" s="676">
        <v>1161</v>
      </c>
    </row>
    <row r="2663" spans="1:9" ht="15.6" x14ac:dyDescent="0.3">
      <c r="A2663" s="1199">
        <v>522345</v>
      </c>
      <c r="B2663" s="24">
        <v>567449</v>
      </c>
      <c r="C2663" s="24" t="s">
        <v>475</v>
      </c>
      <c r="D2663" s="24" t="s">
        <v>481</v>
      </c>
      <c r="E2663" s="25" t="s">
        <v>3140</v>
      </c>
      <c r="F2663" s="24">
        <v>159</v>
      </c>
      <c r="G2663" s="61">
        <v>43818</v>
      </c>
      <c r="H2663" s="673">
        <v>43818</v>
      </c>
      <c r="I2663" s="674">
        <v>159</v>
      </c>
    </row>
    <row r="2664" spans="1:9" ht="15.6" x14ac:dyDescent="0.3">
      <c r="A2664" s="723">
        <v>522345</v>
      </c>
      <c r="B2664" s="56">
        <v>567449</v>
      </c>
      <c r="C2664" s="56" t="s">
        <v>475</v>
      </c>
      <c r="D2664" s="56" t="s">
        <v>13</v>
      </c>
      <c r="E2664" s="382" t="s">
        <v>3156</v>
      </c>
      <c r="F2664" s="56">
        <v>1309</v>
      </c>
      <c r="G2664" s="401">
        <v>43790</v>
      </c>
      <c r="H2664" s="757">
        <v>43818</v>
      </c>
      <c r="I2664" s="880">
        <v>1363</v>
      </c>
    </row>
    <row r="2665" spans="1:9" ht="15.6" x14ac:dyDescent="0.3">
      <c r="A2665" s="750">
        <v>522344</v>
      </c>
      <c r="B2665" s="56">
        <v>567450</v>
      </c>
      <c r="C2665" s="56" t="s">
        <v>475</v>
      </c>
      <c r="D2665" s="56" t="s">
        <v>306</v>
      </c>
      <c r="E2665" s="470">
        <v>1553632</v>
      </c>
      <c r="F2665" s="415">
        <v>365</v>
      </c>
      <c r="G2665" s="468">
        <v>43819</v>
      </c>
      <c r="H2665" s="757">
        <v>43818</v>
      </c>
      <c r="I2665" s="880">
        <v>365</v>
      </c>
    </row>
    <row r="2666" spans="1:9" ht="15.6" x14ac:dyDescent="0.3">
      <c r="A2666" s="750">
        <v>522344</v>
      </c>
      <c r="B2666" s="56">
        <v>567450</v>
      </c>
      <c r="C2666" s="56" t="s">
        <v>475</v>
      </c>
      <c r="D2666" s="56" t="s">
        <v>19</v>
      </c>
      <c r="E2666" s="470" t="s">
        <v>3198</v>
      </c>
      <c r="F2666" s="415">
        <v>176</v>
      </c>
      <c r="G2666" s="401">
        <v>43819</v>
      </c>
      <c r="H2666" s="757">
        <v>43818</v>
      </c>
      <c r="I2666" s="880">
        <v>176</v>
      </c>
    </row>
    <row r="2667" spans="1:9" ht="15.6" x14ac:dyDescent="0.3">
      <c r="A2667" s="864">
        <v>522344</v>
      </c>
      <c r="B2667" s="24">
        <v>567450</v>
      </c>
      <c r="C2667" s="24" t="s">
        <v>475</v>
      </c>
      <c r="D2667" s="24" t="s">
        <v>19</v>
      </c>
      <c r="E2667" s="323" t="s">
        <v>3203</v>
      </c>
      <c r="F2667" s="358">
        <v>10</v>
      </c>
      <c r="G2667" s="27">
        <v>43819</v>
      </c>
      <c r="H2667" s="673">
        <v>43818</v>
      </c>
      <c r="I2667" s="674">
        <v>10</v>
      </c>
    </row>
    <row r="2668" spans="1:9" ht="15.6" x14ac:dyDescent="0.3">
      <c r="A2668" s="864">
        <v>522344</v>
      </c>
      <c r="B2668" s="24">
        <v>567450</v>
      </c>
      <c r="C2668" s="24" t="s">
        <v>475</v>
      </c>
      <c r="D2668" s="24" t="s">
        <v>19</v>
      </c>
      <c r="E2668" s="361">
        <v>1554780</v>
      </c>
      <c r="F2668" s="312">
        <v>138</v>
      </c>
      <c r="G2668" s="27">
        <v>43819</v>
      </c>
      <c r="H2668" s="673">
        <v>43818</v>
      </c>
      <c r="I2668" s="1271">
        <v>138</v>
      </c>
    </row>
    <row r="2669" spans="1:9" ht="15.6" x14ac:dyDescent="0.3">
      <c r="A2669" s="864">
        <v>523139</v>
      </c>
      <c r="B2669" s="24">
        <v>555514</v>
      </c>
      <c r="C2669" s="24" t="s">
        <v>503</v>
      </c>
      <c r="D2669" s="24" t="s">
        <v>13</v>
      </c>
      <c r="E2669" s="25" t="s">
        <v>3285</v>
      </c>
      <c r="F2669" s="24">
        <v>816</v>
      </c>
      <c r="G2669" s="27">
        <v>43790</v>
      </c>
      <c r="H2669" s="673">
        <v>43818</v>
      </c>
      <c r="I2669" s="1271">
        <v>854</v>
      </c>
    </row>
    <row r="2670" spans="1:9" ht="15.6" x14ac:dyDescent="0.3">
      <c r="A2670" s="864">
        <v>523143</v>
      </c>
      <c r="B2670" s="24">
        <v>566881</v>
      </c>
      <c r="C2670" s="24" t="s">
        <v>475</v>
      </c>
      <c r="D2670" s="24" t="s">
        <v>13</v>
      </c>
      <c r="E2670" s="60" t="s">
        <v>3337</v>
      </c>
      <c r="F2670" s="26">
        <v>993</v>
      </c>
      <c r="G2670" s="27">
        <v>43790</v>
      </c>
      <c r="H2670" s="673">
        <v>43818</v>
      </c>
      <c r="I2670" s="1273">
        <v>1061</v>
      </c>
    </row>
    <row r="2671" spans="1:9" ht="15.6" x14ac:dyDescent="0.3">
      <c r="A2671" s="864">
        <v>523143</v>
      </c>
      <c r="B2671" s="24">
        <v>555473</v>
      </c>
      <c r="C2671" s="24" t="s">
        <v>503</v>
      </c>
      <c r="D2671" s="24" t="s">
        <v>13</v>
      </c>
      <c r="E2671" s="25" t="s">
        <v>3404</v>
      </c>
      <c r="F2671" s="24">
        <v>465</v>
      </c>
      <c r="G2671" s="27">
        <v>43790</v>
      </c>
      <c r="H2671" s="673">
        <v>43818</v>
      </c>
      <c r="I2671" s="1271">
        <v>483</v>
      </c>
    </row>
    <row r="2672" spans="1:9" x14ac:dyDescent="0.3">
      <c r="A2672" s="370">
        <v>523142</v>
      </c>
      <c r="B2672" s="56">
        <v>566883</v>
      </c>
      <c r="C2672" s="56" t="s">
        <v>475</v>
      </c>
      <c r="D2672" s="56" t="s">
        <v>481</v>
      </c>
      <c r="E2672" s="382" t="s">
        <v>3033</v>
      </c>
      <c r="F2672" s="56">
        <v>115</v>
      </c>
      <c r="G2672" s="401">
        <v>43818</v>
      </c>
      <c r="H2672" s="401">
        <v>43819</v>
      </c>
      <c r="I2672" s="515">
        <v>115</v>
      </c>
    </row>
    <row r="2673" spans="1:9" x14ac:dyDescent="0.3">
      <c r="A2673" s="370">
        <v>523142</v>
      </c>
      <c r="B2673" s="56">
        <v>566883</v>
      </c>
      <c r="C2673" s="56" t="s">
        <v>475</v>
      </c>
      <c r="D2673" s="56" t="s">
        <v>13</v>
      </c>
      <c r="E2673" s="382" t="s">
        <v>3037</v>
      </c>
      <c r="F2673" s="56">
        <v>343</v>
      </c>
      <c r="G2673" s="401">
        <v>43818</v>
      </c>
      <c r="H2673" s="401">
        <v>43819</v>
      </c>
      <c r="I2673" s="515">
        <v>331</v>
      </c>
    </row>
    <row r="2674" spans="1:9" x14ac:dyDescent="0.3">
      <c r="A2674" s="481">
        <v>523142</v>
      </c>
      <c r="B2674" s="24">
        <v>566883</v>
      </c>
      <c r="C2674" s="24" t="s">
        <v>475</v>
      </c>
      <c r="D2674" s="24" t="s">
        <v>13</v>
      </c>
      <c r="E2674" s="25" t="s">
        <v>3038</v>
      </c>
      <c r="F2674" s="24">
        <v>238</v>
      </c>
      <c r="G2674" s="27">
        <v>43818</v>
      </c>
      <c r="H2674" s="27">
        <v>43819</v>
      </c>
      <c r="I2674" s="286">
        <v>238</v>
      </c>
    </row>
    <row r="2675" spans="1:9" x14ac:dyDescent="0.3">
      <c r="A2675" s="481">
        <v>523142</v>
      </c>
      <c r="B2675" s="24">
        <v>566883</v>
      </c>
      <c r="C2675" s="24" t="s">
        <v>475</v>
      </c>
      <c r="D2675" s="24" t="s">
        <v>13</v>
      </c>
      <c r="E2675" s="25" t="s">
        <v>3052</v>
      </c>
      <c r="F2675" s="24">
        <v>484</v>
      </c>
      <c r="G2675" s="27">
        <v>43790</v>
      </c>
      <c r="H2675" s="27">
        <v>43819</v>
      </c>
      <c r="I2675" s="286">
        <v>463</v>
      </c>
    </row>
    <row r="2676" spans="1:9" x14ac:dyDescent="0.3">
      <c r="A2676" s="370">
        <v>523142</v>
      </c>
      <c r="B2676" s="56">
        <v>566883</v>
      </c>
      <c r="C2676" s="56" t="s">
        <v>475</v>
      </c>
      <c r="D2676" s="56" t="s">
        <v>13</v>
      </c>
      <c r="E2676" s="382" t="s">
        <v>3053</v>
      </c>
      <c r="F2676" s="56">
        <v>371</v>
      </c>
      <c r="G2676" s="401">
        <v>43790</v>
      </c>
      <c r="H2676" s="401">
        <v>43819</v>
      </c>
      <c r="I2676" s="286">
        <v>358</v>
      </c>
    </row>
    <row r="2677" spans="1:9" x14ac:dyDescent="0.3">
      <c r="A2677" s="370">
        <v>523142</v>
      </c>
      <c r="B2677" s="56">
        <v>566883</v>
      </c>
      <c r="C2677" s="56" t="s">
        <v>475</v>
      </c>
      <c r="D2677" s="56" t="s">
        <v>481</v>
      </c>
      <c r="E2677" s="382" t="s">
        <v>3055</v>
      </c>
      <c r="F2677" s="56">
        <v>203</v>
      </c>
      <c r="G2677" s="401">
        <v>43790</v>
      </c>
      <c r="H2677" s="401">
        <v>43819</v>
      </c>
      <c r="I2677" s="286">
        <v>203</v>
      </c>
    </row>
    <row r="2678" spans="1:9" ht="15.6" x14ac:dyDescent="0.3">
      <c r="A2678" s="750">
        <v>522344</v>
      </c>
      <c r="B2678" s="56">
        <v>567450</v>
      </c>
      <c r="C2678" s="56" t="s">
        <v>475</v>
      </c>
      <c r="D2678" s="56" t="s">
        <v>481</v>
      </c>
      <c r="E2678" s="470" t="s">
        <v>3181</v>
      </c>
      <c r="F2678" s="415">
        <v>143</v>
      </c>
      <c r="G2678" s="468">
        <v>43825</v>
      </c>
      <c r="H2678" s="757">
        <v>43819</v>
      </c>
      <c r="I2678" s="880">
        <v>151</v>
      </c>
    </row>
    <row r="2679" spans="1:9" ht="15.6" x14ac:dyDescent="0.3">
      <c r="A2679" s="1274">
        <v>522344</v>
      </c>
      <c r="B2679" s="100">
        <v>567450</v>
      </c>
      <c r="C2679" s="100" t="s">
        <v>475</v>
      </c>
      <c r="D2679" s="100" t="s">
        <v>481</v>
      </c>
      <c r="E2679" s="314" t="s">
        <v>3186</v>
      </c>
      <c r="F2679" s="416">
        <v>114</v>
      </c>
      <c r="G2679" s="1275">
        <v>43825</v>
      </c>
      <c r="H2679" s="673">
        <v>43819</v>
      </c>
      <c r="I2679" s="674">
        <v>120</v>
      </c>
    </row>
    <row r="2680" spans="1:9" ht="15.6" x14ac:dyDescent="0.3">
      <c r="A2680" s="750">
        <v>522344</v>
      </c>
      <c r="B2680" s="56">
        <v>567450</v>
      </c>
      <c r="C2680" s="56" t="s">
        <v>475</v>
      </c>
      <c r="D2680" s="56" t="s">
        <v>13</v>
      </c>
      <c r="E2680" s="470" t="s">
        <v>3190</v>
      </c>
      <c r="F2680" s="415">
        <v>701</v>
      </c>
      <c r="G2680" s="468">
        <v>43825</v>
      </c>
      <c r="H2680" s="673">
        <v>43819</v>
      </c>
      <c r="I2680" s="674">
        <v>743</v>
      </c>
    </row>
    <row r="2681" spans="1:9" ht="15.6" x14ac:dyDescent="0.3">
      <c r="A2681" s="750">
        <v>522344</v>
      </c>
      <c r="B2681" s="56">
        <v>567450</v>
      </c>
      <c r="C2681" s="56" t="s">
        <v>475</v>
      </c>
      <c r="D2681" s="56" t="s">
        <v>13</v>
      </c>
      <c r="E2681" s="470" t="s">
        <v>3191</v>
      </c>
      <c r="F2681" s="415">
        <v>462</v>
      </c>
      <c r="G2681" s="468">
        <v>43825</v>
      </c>
      <c r="H2681" s="673">
        <v>43819</v>
      </c>
      <c r="I2681" s="674">
        <v>489</v>
      </c>
    </row>
    <row r="2682" spans="1:9" ht="15.6" x14ac:dyDescent="0.3">
      <c r="A2682" s="750">
        <v>523139</v>
      </c>
      <c r="B2682" s="56">
        <v>566884</v>
      </c>
      <c r="C2682" s="56" t="s">
        <v>475</v>
      </c>
      <c r="D2682" s="56" t="s">
        <v>481</v>
      </c>
      <c r="E2682" s="470" t="s">
        <v>3240</v>
      </c>
      <c r="F2682" s="415">
        <v>153</v>
      </c>
      <c r="G2682" s="468">
        <v>43825</v>
      </c>
      <c r="H2682" s="673">
        <v>43819</v>
      </c>
      <c r="I2682" s="674">
        <v>156</v>
      </c>
    </row>
    <row r="2683" spans="1:9" ht="15.6" x14ac:dyDescent="0.3">
      <c r="A2683" s="750">
        <v>523139</v>
      </c>
      <c r="B2683" s="56">
        <v>555514</v>
      </c>
      <c r="C2683" s="56" t="s">
        <v>503</v>
      </c>
      <c r="D2683" s="56" t="s">
        <v>481</v>
      </c>
      <c r="E2683" s="470" t="s">
        <v>3276</v>
      </c>
      <c r="F2683" s="415">
        <v>50</v>
      </c>
      <c r="G2683" s="468">
        <v>43825</v>
      </c>
      <c r="H2683" s="673">
        <v>43819</v>
      </c>
      <c r="I2683" s="674">
        <v>50</v>
      </c>
    </row>
    <row r="2684" spans="1:9" ht="15.6" x14ac:dyDescent="0.3">
      <c r="A2684" s="750">
        <v>511666</v>
      </c>
      <c r="B2684" s="56">
        <v>548985</v>
      </c>
      <c r="C2684" s="56" t="s">
        <v>503</v>
      </c>
      <c r="D2684" s="56" t="s">
        <v>481</v>
      </c>
      <c r="E2684" s="382" t="s">
        <v>3442</v>
      </c>
      <c r="F2684" s="56">
        <v>149</v>
      </c>
      <c r="G2684" s="401">
        <v>43825</v>
      </c>
      <c r="H2684" s="673">
        <v>43819</v>
      </c>
      <c r="I2684" s="674">
        <v>151</v>
      </c>
    </row>
    <row r="2685" spans="1:9" ht="15.6" x14ac:dyDescent="0.3">
      <c r="A2685" s="750">
        <v>511666</v>
      </c>
      <c r="B2685" s="56">
        <v>548985</v>
      </c>
      <c r="C2685" s="56" t="s">
        <v>503</v>
      </c>
      <c r="D2685" s="56" t="s">
        <v>13</v>
      </c>
      <c r="E2685" s="382" t="s">
        <v>3446</v>
      </c>
      <c r="F2685" s="56">
        <v>364</v>
      </c>
      <c r="G2685" s="401">
        <v>43825</v>
      </c>
      <c r="H2685" s="673">
        <v>43819</v>
      </c>
      <c r="I2685" s="674">
        <v>377</v>
      </c>
    </row>
    <row r="2686" spans="1:9" ht="15.6" x14ac:dyDescent="0.3">
      <c r="A2686" s="750">
        <v>511666</v>
      </c>
      <c r="B2686" s="56">
        <v>548985</v>
      </c>
      <c r="C2686" s="56" t="s">
        <v>503</v>
      </c>
      <c r="D2686" s="56" t="s">
        <v>13</v>
      </c>
      <c r="E2686" s="382" t="s">
        <v>3448</v>
      </c>
      <c r="F2686" s="56">
        <v>798</v>
      </c>
      <c r="G2686" s="401">
        <v>43825</v>
      </c>
      <c r="H2686" s="673">
        <v>43819</v>
      </c>
      <c r="I2686" s="674">
        <v>827</v>
      </c>
    </row>
    <row r="2687" spans="1:9" ht="15.6" x14ac:dyDescent="0.3">
      <c r="A2687" s="864">
        <v>511666</v>
      </c>
      <c r="B2687" s="24">
        <v>550123</v>
      </c>
      <c r="C2687" s="24" t="s">
        <v>475</v>
      </c>
      <c r="D2687" s="24" t="s">
        <v>481</v>
      </c>
      <c r="E2687" s="88" t="s">
        <v>3456</v>
      </c>
      <c r="F2687" s="24">
        <v>653</v>
      </c>
      <c r="G2687" s="27">
        <v>43825</v>
      </c>
      <c r="H2687" s="673">
        <v>43819</v>
      </c>
      <c r="I2687" s="665">
        <v>673</v>
      </c>
    </row>
    <row r="2688" spans="1:9" ht="15.6" x14ac:dyDescent="0.3">
      <c r="A2688" s="864">
        <v>511666</v>
      </c>
      <c r="B2688" s="24">
        <v>550123</v>
      </c>
      <c r="C2688" s="24" t="s">
        <v>475</v>
      </c>
      <c r="D2688" s="24" t="s">
        <v>481</v>
      </c>
      <c r="E2688" s="25" t="s">
        <v>3457</v>
      </c>
      <c r="F2688" s="24">
        <v>354</v>
      </c>
      <c r="G2688" s="27">
        <v>43825</v>
      </c>
      <c r="H2688" s="673">
        <v>43819</v>
      </c>
      <c r="I2688" s="665">
        <v>370</v>
      </c>
    </row>
    <row r="2689" spans="1:9" ht="15.6" x14ac:dyDescent="0.3">
      <c r="A2689" s="864">
        <v>511666</v>
      </c>
      <c r="B2689" s="24">
        <v>550123</v>
      </c>
      <c r="C2689" s="24" t="s">
        <v>475</v>
      </c>
      <c r="D2689" s="24" t="s">
        <v>13</v>
      </c>
      <c r="E2689" s="25" t="s">
        <v>3461</v>
      </c>
      <c r="F2689" s="24">
        <v>1680</v>
      </c>
      <c r="G2689" s="27">
        <v>43825</v>
      </c>
      <c r="H2689" s="673">
        <v>43819</v>
      </c>
      <c r="I2689" s="1271">
        <v>1764</v>
      </c>
    </row>
    <row r="2690" spans="1:9" ht="15.6" x14ac:dyDescent="0.3">
      <c r="A2690" s="864">
        <v>511666</v>
      </c>
      <c r="B2690" s="24">
        <v>550123</v>
      </c>
      <c r="C2690" s="24" t="s">
        <v>475</v>
      </c>
      <c r="D2690" s="24" t="s">
        <v>13</v>
      </c>
      <c r="E2690" s="25" t="s">
        <v>3463</v>
      </c>
      <c r="F2690" s="24">
        <v>2876</v>
      </c>
      <c r="G2690" s="27">
        <v>43825</v>
      </c>
      <c r="H2690" s="673">
        <v>43819</v>
      </c>
      <c r="I2690" s="1271">
        <v>3011</v>
      </c>
    </row>
    <row r="2691" spans="1:9" ht="15.6" x14ac:dyDescent="0.3">
      <c r="A2691" s="506">
        <v>522346</v>
      </c>
      <c r="B2691" s="56">
        <v>554740</v>
      </c>
      <c r="C2691" s="56" t="s">
        <v>475</v>
      </c>
      <c r="D2691" s="56" t="s">
        <v>481</v>
      </c>
      <c r="E2691" s="382" t="s">
        <v>3479</v>
      </c>
      <c r="F2691" s="56">
        <v>619</v>
      </c>
      <c r="G2691" s="401">
        <v>43825</v>
      </c>
      <c r="H2691" s="757">
        <v>43819</v>
      </c>
      <c r="I2691" s="880">
        <v>644</v>
      </c>
    </row>
    <row r="2692" spans="1:9" ht="15.6" x14ac:dyDescent="0.3">
      <c r="A2692" s="506">
        <v>522346</v>
      </c>
      <c r="B2692" s="56">
        <v>554740</v>
      </c>
      <c r="C2692" s="56" t="s">
        <v>475</v>
      </c>
      <c r="D2692" s="56" t="s">
        <v>481</v>
      </c>
      <c r="E2692" s="382" t="s">
        <v>3481</v>
      </c>
      <c r="F2692" s="56">
        <v>284</v>
      </c>
      <c r="G2692" s="401">
        <v>43825</v>
      </c>
      <c r="H2692" s="757">
        <v>43819</v>
      </c>
      <c r="I2692" s="880">
        <v>297</v>
      </c>
    </row>
    <row r="2693" spans="1:9" ht="15.6" x14ac:dyDescent="0.3">
      <c r="A2693" s="1092">
        <v>522346</v>
      </c>
      <c r="B2693" s="24">
        <v>554740</v>
      </c>
      <c r="C2693" s="24" t="s">
        <v>475</v>
      </c>
      <c r="D2693" s="24" t="s">
        <v>13</v>
      </c>
      <c r="E2693" s="25" t="s">
        <v>3484</v>
      </c>
      <c r="F2693" s="24">
        <v>1288</v>
      </c>
      <c r="G2693" s="27">
        <v>43823</v>
      </c>
      <c r="H2693" s="673">
        <v>43819</v>
      </c>
      <c r="I2693" s="665">
        <v>1351</v>
      </c>
    </row>
    <row r="2694" spans="1:9" ht="15.6" x14ac:dyDescent="0.3">
      <c r="A2694" s="1092">
        <v>522346</v>
      </c>
      <c r="B2694" s="864">
        <v>566981</v>
      </c>
      <c r="C2694" s="864" t="s">
        <v>503</v>
      </c>
      <c r="D2694" s="24" t="s">
        <v>13</v>
      </c>
      <c r="E2694" s="323" t="s">
        <v>3498</v>
      </c>
      <c r="F2694" s="358">
        <v>596</v>
      </c>
      <c r="G2694" s="27">
        <v>43823</v>
      </c>
      <c r="H2694" s="673">
        <v>43819</v>
      </c>
      <c r="I2694" s="1271">
        <v>616</v>
      </c>
    </row>
    <row r="2695" spans="1:9" ht="15.6" x14ac:dyDescent="0.3">
      <c r="A2695" s="1092">
        <v>522346</v>
      </c>
      <c r="B2695" s="864">
        <v>566981</v>
      </c>
      <c r="C2695" s="864" t="s">
        <v>503</v>
      </c>
      <c r="D2695" s="24" t="s">
        <v>481</v>
      </c>
      <c r="E2695" s="323" t="s">
        <v>3500</v>
      </c>
      <c r="F2695" s="358">
        <v>155</v>
      </c>
      <c r="G2695" s="27">
        <v>43825</v>
      </c>
      <c r="H2695" s="673">
        <v>43819</v>
      </c>
      <c r="I2695" s="1271">
        <v>159</v>
      </c>
    </row>
    <row r="2696" spans="1:9" ht="15.6" x14ac:dyDescent="0.3">
      <c r="A2696" s="1092">
        <v>522346</v>
      </c>
      <c r="B2696" s="864">
        <v>566981</v>
      </c>
      <c r="C2696" s="864" t="s">
        <v>503</v>
      </c>
      <c r="D2696" s="24" t="s">
        <v>481</v>
      </c>
      <c r="E2696" s="323" t="s">
        <v>3502</v>
      </c>
      <c r="F2696" s="358">
        <v>150</v>
      </c>
      <c r="G2696" s="27">
        <v>43825</v>
      </c>
      <c r="H2696" s="673">
        <v>43819</v>
      </c>
      <c r="I2696" s="665">
        <v>150</v>
      </c>
    </row>
    <row r="2697" spans="1:9" ht="15.6" x14ac:dyDescent="0.3">
      <c r="A2697" s="1225">
        <v>432735</v>
      </c>
      <c r="B2697" s="764">
        <v>550156</v>
      </c>
      <c r="C2697" s="764" t="s">
        <v>475</v>
      </c>
      <c r="D2697" s="764" t="s">
        <v>19</v>
      </c>
      <c r="E2697" s="1276">
        <v>1543742</v>
      </c>
      <c r="F2697" s="750">
        <v>71</v>
      </c>
      <c r="G2697" s="824">
        <v>43818</v>
      </c>
      <c r="H2697" s="757">
        <v>43820</v>
      </c>
      <c r="I2697" s="880">
        <v>71</v>
      </c>
    </row>
    <row r="2698" spans="1:9" ht="15.6" x14ac:dyDescent="0.3">
      <c r="A2698" s="419">
        <v>511661</v>
      </c>
      <c r="B2698" s="764">
        <v>548971</v>
      </c>
      <c r="C2698" s="764" t="s">
        <v>503</v>
      </c>
      <c r="D2698" s="56" t="s">
        <v>13</v>
      </c>
      <c r="E2698" s="666" t="s">
        <v>3021</v>
      </c>
      <c r="F2698" s="56">
        <v>437</v>
      </c>
      <c r="G2698" s="401">
        <v>43785</v>
      </c>
      <c r="H2698" s="468">
        <v>43820</v>
      </c>
      <c r="I2698" s="515">
        <v>367</v>
      </c>
    </row>
    <row r="2699" spans="1:9" ht="15.6" x14ac:dyDescent="0.3">
      <c r="A2699" s="431">
        <v>511661</v>
      </c>
      <c r="B2699" s="1277">
        <v>548971</v>
      </c>
      <c r="C2699" s="1277" t="s">
        <v>503</v>
      </c>
      <c r="D2699" s="100" t="s">
        <v>13</v>
      </c>
      <c r="E2699" s="1278" t="s">
        <v>3026</v>
      </c>
      <c r="F2699" s="100">
        <v>104</v>
      </c>
      <c r="G2699" s="103">
        <v>43785</v>
      </c>
      <c r="H2699" s="27">
        <v>43820</v>
      </c>
      <c r="I2699" s="286">
        <v>101</v>
      </c>
    </row>
    <row r="2700" spans="1:9" ht="15.6" x14ac:dyDescent="0.3">
      <c r="A2700" s="864">
        <v>522344</v>
      </c>
      <c r="B2700" s="864">
        <v>566983</v>
      </c>
      <c r="C2700" s="864" t="s">
        <v>503</v>
      </c>
      <c r="D2700" s="24" t="s">
        <v>13</v>
      </c>
      <c r="E2700" s="323" t="s">
        <v>3206</v>
      </c>
      <c r="F2700" s="358">
        <v>134</v>
      </c>
      <c r="G2700" s="27">
        <v>43785</v>
      </c>
      <c r="H2700" s="673">
        <v>43820</v>
      </c>
      <c r="I2700" s="1271">
        <v>142</v>
      </c>
    </row>
    <row r="2701" spans="1:9" ht="15.6" x14ac:dyDescent="0.3">
      <c r="A2701" s="864">
        <v>523139</v>
      </c>
      <c r="B2701" s="24">
        <v>566884</v>
      </c>
      <c r="C2701" s="24" t="s">
        <v>475</v>
      </c>
      <c r="D2701" s="24" t="s">
        <v>481</v>
      </c>
      <c r="E2701" s="1269" t="s">
        <v>3248</v>
      </c>
      <c r="F2701" s="1270">
        <v>225</v>
      </c>
      <c r="G2701" s="27">
        <v>43823</v>
      </c>
      <c r="H2701" s="673">
        <v>43820</v>
      </c>
      <c r="I2701" s="1271">
        <v>231</v>
      </c>
    </row>
    <row r="2702" spans="1:9" ht="15.6" x14ac:dyDescent="0.3">
      <c r="A2702" s="864">
        <v>523139</v>
      </c>
      <c r="B2702" s="24">
        <v>566884</v>
      </c>
      <c r="C2702" s="24" t="s">
        <v>475</v>
      </c>
      <c r="D2702" s="24" t="s">
        <v>13</v>
      </c>
      <c r="E2702" s="310" t="s">
        <v>3257</v>
      </c>
      <c r="F2702" s="1279">
        <v>1317</v>
      </c>
      <c r="G2702" s="27">
        <v>43824</v>
      </c>
      <c r="H2702" s="633">
        <v>43820</v>
      </c>
      <c r="I2702" s="1271">
        <v>1382</v>
      </c>
    </row>
    <row r="2703" spans="1:9" ht="15.6" x14ac:dyDescent="0.3">
      <c r="A2703" s="864">
        <v>523139</v>
      </c>
      <c r="B2703" s="24">
        <v>566884</v>
      </c>
      <c r="C2703" s="24" t="s">
        <v>475</v>
      </c>
      <c r="D2703" s="24" t="s">
        <v>13</v>
      </c>
      <c r="E2703" s="1269" t="s">
        <v>3259</v>
      </c>
      <c r="F2703" s="1270">
        <v>241</v>
      </c>
      <c r="G2703" s="27">
        <v>43822</v>
      </c>
      <c r="H2703" s="673">
        <v>43820</v>
      </c>
      <c r="I2703" s="1271">
        <v>245</v>
      </c>
    </row>
    <row r="2704" spans="1:9" ht="15.6" x14ac:dyDescent="0.3">
      <c r="A2704" s="750">
        <v>523139</v>
      </c>
      <c r="B2704" s="56">
        <v>566884</v>
      </c>
      <c r="C2704" s="56" t="s">
        <v>475</v>
      </c>
      <c r="D2704" s="56" t="s">
        <v>13</v>
      </c>
      <c r="E2704" s="783" t="s">
        <v>3260</v>
      </c>
      <c r="F2704" s="784">
        <v>174</v>
      </c>
      <c r="G2704" s="401">
        <v>43822</v>
      </c>
      <c r="H2704" s="673">
        <v>43820</v>
      </c>
      <c r="I2704" s="1271">
        <v>177</v>
      </c>
    </row>
    <row r="2705" spans="1:9" ht="15.6" x14ac:dyDescent="0.3">
      <c r="A2705" s="864">
        <v>523139</v>
      </c>
      <c r="B2705" s="24">
        <v>566884</v>
      </c>
      <c r="C2705" s="24" t="s">
        <v>475</v>
      </c>
      <c r="D2705" s="24" t="s">
        <v>13</v>
      </c>
      <c r="E2705" s="1269" t="s">
        <v>3262</v>
      </c>
      <c r="F2705" s="1270">
        <v>704</v>
      </c>
      <c r="G2705" s="27">
        <v>43822</v>
      </c>
      <c r="H2705" s="673">
        <v>43820</v>
      </c>
      <c r="I2705" s="1271">
        <v>736</v>
      </c>
    </row>
    <row r="2706" spans="1:9" ht="15.6" x14ac:dyDescent="0.3">
      <c r="A2706" s="864">
        <v>523139</v>
      </c>
      <c r="B2706" s="24">
        <v>566884</v>
      </c>
      <c r="C2706" s="24" t="s">
        <v>475</v>
      </c>
      <c r="D2706" s="24" t="s">
        <v>13</v>
      </c>
      <c r="E2706" s="1269" t="s">
        <v>3263</v>
      </c>
      <c r="F2706" s="1270">
        <v>561</v>
      </c>
      <c r="G2706" s="27">
        <v>43822</v>
      </c>
      <c r="H2706" s="673">
        <v>43820</v>
      </c>
      <c r="I2706" s="1271">
        <v>587</v>
      </c>
    </row>
    <row r="2707" spans="1:9" ht="15.6" x14ac:dyDescent="0.3">
      <c r="A2707" s="864">
        <v>523139</v>
      </c>
      <c r="B2707" s="24">
        <v>566884</v>
      </c>
      <c r="C2707" s="24" t="s">
        <v>475</v>
      </c>
      <c r="D2707" s="24" t="s">
        <v>481</v>
      </c>
      <c r="E2707" s="1269" t="s">
        <v>3264</v>
      </c>
      <c r="F2707" s="1270">
        <v>84</v>
      </c>
      <c r="G2707" s="27">
        <v>43823</v>
      </c>
      <c r="H2707" s="673">
        <v>43820</v>
      </c>
      <c r="I2707" s="1271">
        <v>86</v>
      </c>
    </row>
    <row r="2708" spans="1:9" ht="15.6" x14ac:dyDescent="0.3">
      <c r="A2708" s="864">
        <v>523139</v>
      </c>
      <c r="B2708" s="24">
        <v>566884</v>
      </c>
      <c r="C2708" s="24" t="s">
        <v>475</v>
      </c>
      <c r="D2708" s="24" t="s">
        <v>481</v>
      </c>
      <c r="E2708" s="1269" t="s">
        <v>3265</v>
      </c>
      <c r="F2708" s="1270">
        <v>414</v>
      </c>
      <c r="G2708" s="27">
        <v>43823</v>
      </c>
      <c r="H2708" s="673">
        <v>43820</v>
      </c>
      <c r="I2708" s="1271">
        <v>433</v>
      </c>
    </row>
    <row r="2709" spans="1:9" ht="15.6" x14ac:dyDescent="0.3">
      <c r="A2709" s="864">
        <v>523143</v>
      </c>
      <c r="B2709" s="24">
        <v>566881</v>
      </c>
      <c r="C2709" s="24" t="s">
        <v>475</v>
      </c>
      <c r="D2709" s="24" t="s">
        <v>481</v>
      </c>
      <c r="E2709" s="323" t="s">
        <v>3329</v>
      </c>
      <c r="F2709" s="358">
        <v>183</v>
      </c>
      <c r="G2709" s="27">
        <v>43823</v>
      </c>
      <c r="H2709" s="673">
        <v>43820</v>
      </c>
      <c r="I2709" s="1271">
        <v>190</v>
      </c>
    </row>
    <row r="2710" spans="1:9" ht="15.6" x14ac:dyDescent="0.3">
      <c r="A2710" s="750">
        <v>523143</v>
      </c>
      <c r="B2710" s="56">
        <v>566881</v>
      </c>
      <c r="C2710" s="56" t="s">
        <v>475</v>
      </c>
      <c r="D2710" s="56" t="s">
        <v>13</v>
      </c>
      <c r="E2710" s="376" t="s">
        <v>3331</v>
      </c>
      <c r="F2710" s="415">
        <v>757</v>
      </c>
      <c r="G2710" s="401">
        <v>43790</v>
      </c>
      <c r="H2710" s="757">
        <v>43820</v>
      </c>
      <c r="I2710" s="1280">
        <v>789</v>
      </c>
    </row>
    <row r="2711" spans="1:9" ht="15.6" x14ac:dyDescent="0.3">
      <c r="A2711" s="750">
        <v>523143</v>
      </c>
      <c r="B2711" s="56">
        <v>566881</v>
      </c>
      <c r="C2711" s="56" t="s">
        <v>475</v>
      </c>
      <c r="D2711" s="56" t="s">
        <v>13</v>
      </c>
      <c r="E2711" s="376" t="s">
        <v>3332</v>
      </c>
      <c r="F2711" s="415">
        <v>574</v>
      </c>
      <c r="G2711" s="401">
        <v>43790</v>
      </c>
      <c r="H2711" s="757">
        <v>43820</v>
      </c>
      <c r="I2711" s="1280">
        <v>598</v>
      </c>
    </row>
    <row r="2712" spans="1:9" ht="15.6" x14ac:dyDescent="0.3">
      <c r="A2712" s="864">
        <v>523143</v>
      </c>
      <c r="B2712" s="24">
        <v>566881</v>
      </c>
      <c r="C2712" s="24" t="s">
        <v>475</v>
      </c>
      <c r="D2712" s="24" t="s">
        <v>13</v>
      </c>
      <c r="E2712" s="60" t="s">
        <v>3340</v>
      </c>
      <c r="F2712" s="26">
        <v>708</v>
      </c>
      <c r="G2712" s="27">
        <v>43785</v>
      </c>
      <c r="H2712" s="673">
        <v>43820</v>
      </c>
      <c r="I2712" s="1273">
        <v>738</v>
      </c>
    </row>
    <row r="2713" spans="1:9" ht="15.6" x14ac:dyDescent="0.3">
      <c r="A2713" s="864">
        <v>523143</v>
      </c>
      <c r="B2713" s="24">
        <v>566881</v>
      </c>
      <c r="C2713" s="24" t="s">
        <v>475</v>
      </c>
      <c r="D2713" s="24" t="s">
        <v>481</v>
      </c>
      <c r="E2713" s="60" t="s">
        <v>3342</v>
      </c>
      <c r="F2713" s="26">
        <v>311</v>
      </c>
      <c r="G2713" s="27">
        <v>43790</v>
      </c>
      <c r="H2713" s="673">
        <v>43820</v>
      </c>
      <c r="I2713" s="1271">
        <v>323</v>
      </c>
    </row>
    <row r="2714" spans="1:9" ht="15.6" x14ac:dyDescent="0.3">
      <c r="A2714" s="864">
        <v>523143</v>
      </c>
      <c r="B2714" s="24">
        <v>566881</v>
      </c>
      <c r="C2714" s="24" t="s">
        <v>475</v>
      </c>
      <c r="D2714" s="24" t="s">
        <v>13</v>
      </c>
      <c r="E2714" s="323" t="s">
        <v>3349</v>
      </c>
      <c r="F2714" s="312">
        <v>180</v>
      </c>
      <c r="G2714" s="27">
        <v>43822</v>
      </c>
      <c r="H2714" s="673">
        <v>43820</v>
      </c>
      <c r="I2714" s="1273">
        <v>189</v>
      </c>
    </row>
    <row r="2715" spans="1:9" ht="15.6" x14ac:dyDescent="0.3">
      <c r="A2715" s="864">
        <v>523143</v>
      </c>
      <c r="B2715" s="24">
        <v>566881</v>
      </c>
      <c r="C2715" s="24" t="s">
        <v>475</v>
      </c>
      <c r="D2715" s="24" t="s">
        <v>13</v>
      </c>
      <c r="E2715" s="323" t="s">
        <v>3350</v>
      </c>
      <c r="F2715" s="312">
        <v>151</v>
      </c>
      <c r="G2715" s="27">
        <v>43822</v>
      </c>
      <c r="H2715" s="673">
        <v>43820</v>
      </c>
      <c r="I2715" s="1273">
        <v>158</v>
      </c>
    </row>
    <row r="2716" spans="1:9" ht="15.6" x14ac:dyDescent="0.3">
      <c r="A2716" s="864">
        <v>523143</v>
      </c>
      <c r="B2716" s="24">
        <v>566881</v>
      </c>
      <c r="C2716" s="24" t="s">
        <v>475</v>
      </c>
      <c r="D2716" s="24" t="s">
        <v>13</v>
      </c>
      <c r="E2716" s="542" t="s">
        <v>3356</v>
      </c>
      <c r="F2716" s="358">
        <v>743</v>
      </c>
      <c r="G2716" s="27">
        <v>43824</v>
      </c>
      <c r="H2716" s="633">
        <v>43820</v>
      </c>
      <c r="I2716" s="1273">
        <v>776</v>
      </c>
    </row>
    <row r="2717" spans="1:9" ht="15.6" x14ac:dyDescent="0.3">
      <c r="A2717" s="864">
        <v>523143</v>
      </c>
      <c r="B2717" s="24">
        <v>566881</v>
      </c>
      <c r="C2717" s="24" t="s">
        <v>475</v>
      </c>
      <c r="D2717" s="24" t="s">
        <v>481</v>
      </c>
      <c r="E2717" s="323" t="s">
        <v>3364</v>
      </c>
      <c r="F2717" s="358">
        <v>50</v>
      </c>
      <c r="G2717" s="27">
        <v>43823</v>
      </c>
      <c r="H2717" s="673">
        <v>43820</v>
      </c>
      <c r="I2717" s="1271">
        <v>50</v>
      </c>
    </row>
    <row r="2718" spans="1:9" ht="15.6" x14ac:dyDescent="0.3">
      <c r="A2718" s="750">
        <v>523143</v>
      </c>
      <c r="B2718" s="56">
        <v>566881</v>
      </c>
      <c r="C2718" s="56" t="s">
        <v>475</v>
      </c>
      <c r="D2718" s="56" t="s">
        <v>481</v>
      </c>
      <c r="E2718" s="470" t="s">
        <v>3365</v>
      </c>
      <c r="F2718" s="415">
        <v>124</v>
      </c>
      <c r="G2718" s="401">
        <v>43823</v>
      </c>
      <c r="H2718" s="673">
        <v>43820</v>
      </c>
      <c r="I2718" s="880">
        <v>130</v>
      </c>
    </row>
    <row r="2719" spans="1:9" ht="15.6" x14ac:dyDescent="0.3">
      <c r="A2719" s="750">
        <v>523143</v>
      </c>
      <c r="B2719" s="56">
        <v>566881</v>
      </c>
      <c r="C2719" s="56" t="s">
        <v>475</v>
      </c>
      <c r="D2719" s="56" t="s">
        <v>481</v>
      </c>
      <c r="E2719" s="470" t="s">
        <v>3367</v>
      </c>
      <c r="F2719" s="415">
        <v>72</v>
      </c>
      <c r="G2719" s="401">
        <v>43823</v>
      </c>
      <c r="H2719" s="757">
        <v>43820</v>
      </c>
      <c r="I2719" s="880">
        <v>74</v>
      </c>
    </row>
    <row r="2720" spans="1:9" ht="15.6" x14ac:dyDescent="0.3">
      <c r="A2720" s="864">
        <v>523143</v>
      </c>
      <c r="B2720" s="24">
        <v>566881</v>
      </c>
      <c r="C2720" s="24" t="s">
        <v>475</v>
      </c>
      <c r="D2720" s="24" t="s">
        <v>13</v>
      </c>
      <c r="E2720" s="323" t="s">
        <v>3370</v>
      </c>
      <c r="F2720" s="358">
        <v>347</v>
      </c>
      <c r="G2720" s="27">
        <v>43822</v>
      </c>
      <c r="H2720" s="673">
        <v>43820</v>
      </c>
      <c r="I2720" s="1273">
        <v>339</v>
      </c>
    </row>
    <row r="2721" spans="1:9" ht="15.6" x14ac:dyDescent="0.3">
      <c r="A2721" s="864">
        <v>523143</v>
      </c>
      <c r="B2721" s="24">
        <v>566881</v>
      </c>
      <c r="C2721" s="24" t="s">
        <v>475</v>
      </c>
      <c r="D2721" s="24" t="s">
        <v>13</v>
      </c>
      <c r="E2721" s="323" t="s">
        <v>3371</v>
      </c>
      <c r="F2721" s="358">
        <v>260</v>
      </c>
      <c r="G2721" s="27">
        <v>43822</v>
      </c>
      <c r="H2721" s="673">
        <v>43820</v>
      </c>
      <c r="I2721" s="1273">
        <v>254</v>
      </c>
    </row>
    <row r="2722" spans="1:9" ht="15.6" x14ac:dyDescent="0.3">
      <c r="A2722" s="750">
        <v>523143</v>
      </c>
      <c r="B2722" s="56">
        <v>566881</v>
      </c>
      <c r="C2722" s="56" t="s">
        <v>475</v>
      </c>
      <c r="D2722" s="56" t="s">
        <v>481</v>
      </c>
      <c r="E2722" s="376" t="s">
        <v>3373</v>
      </c>
      <c r="F2722" s="415">
        <v>64</v>
      </c>
      <c r="G2722" s="401">
        <v>43823</v>
      </c>
      <c r="H2722" s="673">
        <v>43820</v>
      </c>
      <c r="I2722" s="674">
        <v>64</v>
      </c>
    </row>
    <row r="2723" spans="1:9" ht="15.6" x14ac:dyDescent="0.3">
      <c r="A2723" s="750">
        <v>523143</v>
      </c>
      <c r="B2723" s="56">
        <v>566881</v>
      </c>
      <c r="C2723" s="56" t="s">
        <v>475</v>
      </c>
      <c r="D2723" s="56" t="s">
        <v>481</v>
      </c>
      <c r="E2723" s="376" t="s">
        <v>3374</v>
      </c>
      <c r="F2723" s="415">
        <v>75</v>
      </c>
      <c r="G2723" s="401">
        <v>43823</v>
      </c>
      <c r="H2723" s="673">
        <v>43820</v>
      </c>
      <c r="I2723" s="674">
        <v>75</v>
      </c>
    </row>
    <row r="2724" spans="1:9" ht="15.6" x14ac:dyDescent="0.3">
      <c r="A2724" s="1281">
        <v>511666</v>
      </c>
      <c r="B2724" s="408">
        <v>550123</v>
      </c>
      <c r="C2724" s="408" t="s">
        <v>475</v>
      </c>
      <c r="D2724" s="408" t="s">
        <v>19</v>
      </c>
      <c r="E2724" s="1282" t="s">
        <v>3477</v>
      </c>
      <c r="F2724" s="1283">
        <v>400</v>
      </c>
      <c r="G2724" s="1284">
        <v>43823</v>
      </c>
      <c r="H2724" s="685">
        <v>43820</v>
      </c>
      <c r="I2724" s="686">
        <v>400</v>
      </c>
    </row>
    <row r="2725" spans="1:9" ht="15.6" x14ac:dyDescent="0.3">
      <c r="A2725" s="1219">
        <v>432735</v>
      </c>
      <c r="B2725" s="1285">
        <v>563945</v>
      </c>
      <c r="C2725" s="630" t="s">
        <v>475</v>
      </c>
      <c r="D2725" s="630" t="s">
        <v>13</v>
      </c>
      <c r="E2725" s="1203" t="s">
        <v>2991</v>
      </c>
      <c r="F2725" s="630">
        <v>748</v>
      </c>
      <c r="G2725" s="1204">
        <v>43785</v>
      </c>
      <c r="H2725" s="673">
        <v>43822</v>
      </c>
      <c r="I2725" s="674">
        <v>728</v>
      </c>
    </row>
    <row r="2726" spans="1:9" ht="15.6" x14ac:dyDescent="0.3">
      <c r="A2726" s="1219">
        <v>432735</v>
      </c>
      <c r="B2726" s="630">
        <v>563945</v>
      </c>
      <c r="C2726" s="630" t="s">
        <v>475</v>
      </c>
      <c r="D2726" s="630" t="s">
        <v>13</v>
      </c>
      <c r="E2726" s="1203" t="s">
        <v>2992</v>
      </c>
      <c r="F2726" s="630">
        <v>550</v>
      </c>
      <c r="G2726" s="1204">
        <v>43785</v>
      </c>
      <c r="H2726" s="673">
        <v>43822</v>
      </c>
      <c r="I2726" s="674">
        <v>536</v>
      </c>
    </row>
    <row r="2727" spans="1:9" ht="15.6" x14ac:dyDescent="0.3">
      <c r="A2727" s="1196">
        <v>511661</v>
      </c>
      <c r="B2727" s="24">
        <v>550134</v>
      </c>
      <c r="C2727" s="630" t="s">
        <v>475</v>
      </c>
      <c r="D2727" s="24" t="s">
        <v>13</v>
      </c>
      <c r="E2727" s="25" t="s">
        <v>3007</v>
      </c>
      <c r="F2727" s="24">
        <v>2590</v>
      </c>
      <c r="G2727" s="27">
        <v>43785</v>
      </c>
      <c r="H2727" s="276">
        <v>43822</v>
      </c>
      <c r="I2727" s="286">
        <v>2460</v>
      </c>
    </row>
    <row r="2728" spans="1:9" x14ac:dyDescent="0.3">
      <c r="A2728" s="481">
        <v>523142</v>
      </c>
      <c r="B2728" s="24">
        <v>566883</v>
      </c>
      <c r="C2728" s="24" t="s">
        <v>475</v>
      </c>
      <c r="D2728" s="24" t="s">
        <v>13</v>
      </c>
      <c r="E2728" s="25" t="s">
        <v>3036</v>
      </c>
      <c r="F2728" s="24">
        <v>242</v>
      </c>
      <c r="G2728" s="27">
        <v>43813</v>
      </c>
      <c r="H2728" s="27">
        <v>43822</v>
      </c>
      <c r="I2728" s="286">
        <v>242</v>
      </c>
    </row>
    <row r="2729" spans="1:9" x14ac:dyDescent="0.3">
      <c r="A2729" s="370">
        <v>523142</v>
      </c>
      <c r="B2729" s="56">
        <v>566883</v>
      </c>
      <c r="C2729" s="56" t="s">
        <v>475</v>
      </c>
      <c r="D2729" s="56" t="s">
        <v>13</v>
      </c>
      <c r="E2729" s="382" t="s">
        <v>3051</v>
      </c>
      <c r="F2729" s="56">
        <v>381</v>
      </c>
      <c r="G2729" s="401">
        <v>43785</v>
      </c>
      <c r="H2729" s="27">
        <v>43822</v>
      </c>
      <c r="I2729" s="286">
        <v>381</v>
      </c>
    </row>
    <row r="2730" spans="1:9" x14ac:dyDescent="0.3">
      <c r="A2730" s="481">
        <v>523142</v>
      </c>
      <c r="B2730" s="24">
        <v>566883</v>
      </c>
      <c r="C2730" s="24" t="s">
        <v>475</v>
      </c>
      <c r="D2730" s="24" t="s">
        <v>13</v>
      </c>
      <c r="E2730" s="301" t="s">
        <v>3054</v>
      </c>
      <c r="F2730" s="24">
        <v>1920</v>
      </c>
      <c r="G2730" s="27">
        <v>43785</v>
      </c>
      <c r="H2730" s="27">
        <v>43822</v>
      </c>
      <c r="I2730" s="286">
        <v>1865</v>
      </c>
    </row>
    <row r="2731" spans="1:9" ht="15.6" x14ac:dyDescent="0.3">
      <c r="A2731" s="481">
        <v>523142</v>
      </c>
      <c r="B2731" s="24">
        <v>555483</v>
      </c>
      <c r="C2731" s="24" t="s">
        <v>503</v>
      </c>
      <c r="D2731" s="24" t="s">
        <v>13</v>
      </c>
      <c r="E2731" s="301" t="s">
        <v>3069</v>
      </c>
      <c r="F2731" s="24">
        <v>217</v>
      </c>
      <c r="G2731" s="27">
        <v>43785</v>
      </c>
      <c r="H2731" s="27">
        <v>43822</v>
      </c>
      <c r="I2731" s="674">
        <v>217</v>
      </c>
    </row>
    <row r="2732" spans="1:9" ht="15.6" x14ac:dyDescent="0.3">
      <c r="A2732" s="481">
        <v>523142</v>
      </c>
      <c r="B2732" s="24">
        <v>555483</v>
      </c>
      <c r="C2732" s="24" t="s">
        <v>503</v>
      </c>
      <c r="D2732" s="24" t="s">
        <v>13</v>
      </c>
      <c r="E2732" s="301" t="s">
        <v>3070</v>
      </c>
      <c r="F2732" s="24">
        <v>30</v>
      </c>
      <c r="G2732" s="27">
        <v>43785</v>
      </c>
      <c r="H2732" s="27">
        <v>43822</v>
      </c>
      <c r="I2732" s="674">
        <v>30</v>
      </c>
    </row>
    <row r="2733" spans="1:9" ht="15.6" x14ac:dyDescent="0.3">
      <c r="A2733" s="1199">
        <v>522345</v>
      </c>
      <c r="B2733" s="24">
        <v>555491</v>
      </c>
      <c r="C2733" s="24" t="s">
        <v>503</v>
      </c>
      <c r="D2733" s="24" t="s">
        <v>13</v>
      </c>
      <c r="E2733" s="25" t="s">
        <v>3130</v>
      </c>
      <c r="F2733" s="24">
        <v>150</v>
      </c>
      <c r="G2733" s="27">
        <v>43785</v>
      </c>
      <c r="H2733" s="673">
        <v>43822</v>
      </c>
      <c r="I2733" s="674">
        <v>153</v>
      </c>
    </row>
    <row r="2734" spans="1:9" ht="15.6" x14ac:dyDescent="0.3">
      <c r="A2734" s="1199">
        <v>522345</v>
      </c>
      <c r="B2734" s="24">
        <v>567449</v>
      </c>
      <c r="C2734" s="24" t="s">
        <v>475</v>
      </c>
      <c r="D2734" s="24" t="s">
        <v>13</v>
      </c>
      <c r="E2734" s="25" t="s">
        <v>3154</v>
      </c>
      <c r="F2734" s="24">
        <v>1964</v>
      </c>
      <c r="G2734" s="27">
        <v>43785</v>
      </c>
      <c r="H2734" s="673">
        <v>43822</v>
      </c>
      <c r="I2734" s="674">
        <v>2082</v>
      </c>
    </row>
    <row r="2735" spans="1:9" ht="15.6" x14ac:dyDescent="0.3">
      <c r="A2735" s="864">
        <v>522344</v>
      </c>
      <c r="B2735" s="24">
        <v>567450</v>
      </c>
      <c r="C2735" s="24" t="s">
        <v>475</v>
      </c>
      <c r="D2735" s="24" t="s">
        <v>13</v>
      </c>
      <c r="E2735" s="60" t="s">
        <v>3194</v>
      </c>
      <c r="F2735" s="26">
        <v>1730</v>
      </c>
      <c r="G2735" s="27">
        <v>43785</v>
      </c>
      <c r="H2735" s="673">
        <v>43822</v>
      </c>
      <c r="I2735" s="674">
        <v>1834</v>
      </c>
    </row>
    <row r="2736" spans="1:9" ht="15.6" x14ac:dyDescent="0.3">
      <c r="A2736" s="865">
        <v>523139</v>
      </c>
      <c r="B2736" s="330">
        <v>566884</v>
      </c>
      <c r="C2736" s="330" t="s">
        <v>475</v>
      </c>
      <c r="D2736" s="330" t="s">
        <v>13</v>
      </c>
      <c r="E2736" s="1030" t="s">
        <v>3255</v>
      </c>
      <c r="F2736" s="1286">
        <v>1730</v>
      </c>
      <c r="G2736" s="328">
        <v>43824</v>
      </c>
      <c r="H2736" s="797">
        <v>43822</v>
      </c>
      <c r="I2736" s="686">
        <v>1816</v>
      </c>
    </row>
    <row r="2737" spans="1:9" ht="15.6" x14ac:dyDescent="0.3">
      <c r="A2737" s="865">
        <v>523139</v>
      </c>
      <c r="B2737" s="330">
        <v>555514</v>
      </c>
      <c r="C2737" s="330" t="s">
        <v>503</v>
      </c>
      <c r="D2737" s="330" t="s">
        <v>13</v>
      </c>
      <c r="E2737" s="1287" t="s">
        <v>3283</v>
      </c>
      <c r="F2737" s="330">
        <v>762</v>
      </c>
      <c r="G2737" s="328">
        <v>43785</v>
      </c>
      <c r="H2737" s="685">
        <v>43822</v>
      </c>
      <c r="I2737" s="686">
        <v>798</v>
      </c>
    </row>
    <row r="2738" spans="1:9" ht="15.6" x14ac:dyDescent="0.3">
      <c r="A2738" s="865">
        <v>523139</v>
      </c>
      <c r="B2738" s="330">
        <v>555514</v>
      </c>
      <c r="C2738" s="330" t="s">
        <v>503</v>
      </c>
      <c r="D2738" s="330" t="s">
        <v>13</v>
      </c>
      <c r="E2738" s="651" t="s">
        <v>3287</v>
      </c>
      <c r="F2738" s="330">
        <v>299</v>
      </c>
      <c r="G2738" s="328">
        <v>43785</v>
      </c>
      <c r="H2738" s="685">
        <v>43822</v>
      </c>
      <c r="I2738" s="686">
        <v>313</v>
      </c>
    </row>
    <row r="2739" spans="1:9" ht="15.6" x14ac:dyDescent="0.3">
      <c r="A2739" s="865">
        <v>523143</v>
      </c>
      <c r="B2739" s="330">
        <v>566881</v>
      </c>
      <c r="C2739" s="330" t="s">
        <v>475</v>
      </c>
      <c r="D2739" s="330" t="s">
        <v>13</v>
      </c>
      <c r="E2739" s="360" t="s">
        <v>3333</v>
      </c>
      <c r="F2739" s="1029">
        <v>1507</v>
      </c>
      <c r="G2739" s="328">
        <v>43785</v>
      </c>
      <c r="H2739" s="685">
        <v>43822</v>
      </c>
      <c r="I2739" s="1218">
        <v>1611</v>
      </c>
    </row>
    <row r="2740" spans="1:9" ht="15.6" x14ac:dyDescent="0.3">
      <c r="A2740" s="865">
        <v>523143</v>
      </c>
      <c r="B2740" s="330">
        <v>566881</v>
      </c>
      <c r="C2740" s="330" t="s">
        <v>475</v>
      </c>
      <c r="D2740" s="330" t="s">
        <v>13</v>
      </c>
      <c r="E2740" s="871" t="s">
        <v>3354</v>
      </c>
      <c r="F2740" s="438">
        <v>1036</v>
      </c>
      <c r="G2740" s="328">
        <v>43824</v>
      </c>
      <c r="H2740" s="797">
        <v>43822</v>
      </c>
      <c r="I2740" s="1218">
        <v>1087</v>
      </c>
    </row>
    <row r="2741" spans="1:9" ht="15.6" x14ac:dyDescent="0.3">
      <c r="A2741" s="865">
        <v>523143</v>
      </c>
      <c r="B2741" s="330">
        <v>566881</v>
      </c>
      <c r="C2741" s="330" t="s">
        <v>475</v>
      </c>
      <c r="D2741" s="330" t="s">
        <v>13</v>
      </c>
      <c r="E2741" s="819" t="s">
        <v>3369</v>
      </c>
      <c r="F2741" s="438">
        <v>393</v>
      </c>
      <c r="G2741" s="328">
        <v>43825</v>
      </c>
      <c r="H2741" s="685">
        <v>43822</v>
      </c>
      <c r="I2741" s="1218">
        <v>375</v>
      </c>
    </row>
    <row r="2742" spans="1:9" ht="15.6" x14ac:dyDescent="0.3">
      <c r="A2742" s="865">
        <v>523143</v>
      </c>
      <c r="B2742" s="330">
        <v>555473</v>
      </c>
      <c r="C2742" s="330" t="s">
        <v>503</v>
      </c>
      <c r="D2742" s="330" t="s">
        <v>13</v>
      </c>
      <c r="E2742" s="651" t="s">
        <v>3398</v>
      </c>
      <c r="F2742" s="330">
        <v>210</v>
      </c>
      <c r="G2742" s="328">
        <v>43785</v>
      </c>
      <c r="H2742" s="685">
        <v>43822</v>
      </c>
      <c r="I2742" s="686">
        <v>216</v>
      </c>
    </row>
    <row r="2743" spans="1:9" ht="15.6" x14ac:dyDescent="0.3">
      <c r="A2743" s="865">
        <v>523143</v>
      </c>
      <c r="B2743" s="330">
        <v>555473</v>
      </c>
      <c r="C2743" s="330" t="s">
        <v>503</v>
      </c>
      <c r="D2743" s="330" t="s">
        <v>13</v>
      </c>
      <c r="E2743" s="651" t="s">
        <v>3402</v>
      </c>
      <c r="F2743" s="330">
        <v>445</v>
      </c>
      <c r="G2743" s="328">
        <v>43785</v>
      </c>
      <c r="H2743" s="685">
        <v>43822</v>
      </c>
      <c r="I2743" s="686">
        <v>462</v>
      </c>
    </row>
    <row r="2744" spans="1:9" ht="15.6" x14ac:dyDescent="0.3">
      <c r="A2744" s="865">
        <v>523139</v>
      </c>
      <c r="B2744" s="330">
        <v>566884</v>
      </c>
      <c r="C2744" s="330" t="s">
        <v>475</v>
      </c>
      <c r="D2744" s="330" t="s">
        <v>481</v>
      </c>
      <c r="E2744" s="1288" t="s">
        <v>3246</v>
      </c>
      <c r="F2744" s="1289">
        <v>62</v>
      </c>
      <c r="G2744" s="328">
        <v>43795</v>
      </c>
      <c r="H2744" s="1290">
        <v>43823</v>
      </c>
      <c r="I2744" s="686">
        <v>64</v>
      </c>
    </row>
    <row r="2745" spans="1:9" ht="15.6" x14ac:dyDescent="0.3">
      <c r="A2745" s="865">
        <v>523139</v>
      </c>
      <c r="B2745" s="330">
        <v>566884</v>
      </c>
      <c r="C2745" s="330" t="s">
        <v>475</v>
      </c>
      <c r="D2745" s="330" t="s">
        <v>13</v>
      </c>
      <c r="E2745" s="1288" t="s">
        <v>3250</v>
      </c>
      <c r="F2745" s="1289">
        <v>538</v>
      </c>
      <c r="G2745" s="328">
        <v>43825</v>
      </c>
      <c r="H2745" s="797">
        <v>43823</v>
      </c>
      <c r="I2745" s="686">
        <v>562</v>
      </c>
    </row>
    <row r="2746" spans="1:9" ht="15.6" x14ac:dyDescent="0.3">
      <c r="A2746" s="1291">
        <v>523139</v>
      </c>
      <c r="B2746" s="397">
        <v>566884</v>
      </c>
      <c r="C2746" s="397" t="s">
        <v>475</v>
      </c>
      <c r="D2746" s="397" t="s">
        <v>13</v>
      </c>
      <c r="E2746" s="789" t="s">
        <v>3251</v>
      </c>
      <c r="F2746" s="790">
        <v>1689</v>
      </c>
      <c r="G2746" s="400">
        <v>43825</v>
      </c>
      <c r="H2746" s="685">
        <v>43823</v>
      </c>
      <c r="I2746" s="686">
        <v>1757</v>
      </c>
    </row>
    <row r="2747" spans="1:9" ht="15.6" x14ac:dyDescent="0.3">
      <c r="A2747" s="1291">
        <v>523139</v>
      </c>
      <c r="B2747" s="397">
        <v>566884</v>
      </c>
      <c r="C2747" s="397" t="s">
        <v>475</v>
      </c>
      <c r="D2747" s="397" t="s">
        <v>13</v>
      </c>
      <c r="E2747" s="789" t="s">
        <v>3253</v>
      </c>
      <c r="F2747" s="790">
        <v>2003</v>
      </c>
      <c r="G2747" s="400">
        <v>43825</v>
      </c>
      <c r="H2747" s="797">
        <v>43823</v>
      </c>
      <c r="I2747" s="686">
        <v>2103</v>
      </c>
    </row>
    <row r="2748" spans="1:9" ht="15.6" x14ac:dyDescent="0.3">
      <c r="A2748" s="1291">
        <v>523139</v>
      </c>
      <c r="B2748" s="397">
        <v>566884</v>
      </c>
      <c r="C2748" s="397" t="s">
        <v>475</v>
      </c>
      <c r="D2748" s="397" t="s">
        <v>13</v>
      </c>
      <c r="E2748" s="799" t="s">
        <v>3254</v>
      </c>
      <c r="F2748" s="800">
        <v>968</v>
      </c>
      <c r="G2748" s="400">
        <v>43794</v>
      </c>
      <c r="H2748" s="797">
        <v>43823</v>
      </c>
      <c r="I2748" s="686">
        <v>1011</v>
      </c>
    </row>
    <row r="2749" spans="1:9" ht="15.6" x14ac:dyDescent="0.3">
      <c r="A2749" s="1291">
        <v>523139</v>
      </c>
      <c r="B2749" s="397">
        <v>566884</v>
      </c>
      <c r="C2749" s="397" t="s">
        <v>475</v>
      </c>
      <c r="D2749" s="397" t="s">
        <v>13</v>
      </c>
      <c r="E2749" s="799" t="s">
        <v>3256</v>
      </c>
      <c r="F2749" s="800">
        <v>673</v>
      </c>
      <c r="G2749" s="400">
        <v>43794</v>
      </c>
      <c r="H2749" s="797">
        <v>43823</v>
      </c>
      <c r="I2749" s="686">
        <v>702</v>
      </c>
    </row>
    <row r="2750" spans="1:9" ht="15.6" x14ac:dyDescent="0.3">
      <c r="A2750" s="1291">
        <v>523139</v>
      </c>
      <c r="B2750" s="397">
        <v>566884</v>
      </c>
      <c r="C2750" s="397" t="s">
        <v>475</v>
      </c>
      <c r="D2750" s="397" t="s">
        <v>13</v>
      </c>
      <c r="E2750" s="789" t="s">
        <v>3258</v>
      </c>
      <c r="F2750" s="790">
        <v>182</v>
      </c>
      <c r="G2750" s="400">
        <v>43825</v>
      </c>
      <c r="H2750" s="685">
        <v>43823</v>
      </c>
      <c r="I2750" s="686">
        <v>186</v>
      </c>
    </row>
    <row r="2751" spans="1:9" ht="15.6" x14ac:dyDescent="0.3">
      <c r="A2751" s="1291">
        <v>523139</v>
      </c>
      <c r="B2751" s="397">
        <v>566884</v>
      </c>
      <c r="C2751" s="397" t="s">
        <v>475</v>
      </c>
      <c r="D2751" s="397" t="s">
        <v>13</v>
      </c>
      <c r="E2751" s="789" t="s">
        <v>3261</v>
      </c>
      <c r="F2751" s="790">
        <v>845</v>
      </c>
      <c r="G2751" s="400">
        <v>43825</v>
      </c>
      <c r="H2751" s="685">
        <v>43823</v>
      </c>
      <c r="I2751" s="686">
        <v>885</v>
      </c>
    </row>
    <row r="2752" spans="1:9" ht="15.6" x14ac:dyDescent="0.3">
      <c r="A2752" s="1291">
        <v>523143</v>
      </c>
      <c r="B2752" s="397">
        <v>566881</v>
      </c>
      <c r="C2752" s="397" t="s">
        <v>475</v>
      </c>
      <c r="D2752" s="397" t="s">
        <v>13</v>
      </c>
      <c r="E2752" s="945" t="s">
        <v>3330</v>
      </c>
      <c r="F2752" s="821">
        <v>876</v>
      </c>
      <c r="G2752" s="400">
        <v>43785</v>
      </c>
      <c r="H2752" s="685">
        <v>43823</v>
      </c>
      <c r="I2752" s="1218">
        <v>918</v>
      </c>
    </row>
    <row r="2753" spans="1:9" ht="15.6" x14ac:dyDescent="0.3">
      <c r="A2753" s="1291">
        <v>523143</v>
      </c>
      <c r="B2753" s="397">
        <v>566881</v>
      </c>
      <c r="C2753" s="397" t="s">
        <v>475</v>
      </c>
      <c r="D2753" s="397" t="s">
        <v>13</v>
      </c>
      <c r="E2753" s="952" t="s">
        <v>3348</v>
      </c>
      <c r="F2753" s="1292">
        <v>236</v>
      </c>
      <c r="G2753" s="400">
        <v>43825</v>
      </c>
      <c r="H2753" s="685">
        <v>43823</v>
      </c>
      <c r="I2753" s="1218">
        <v>247</v>
      </c>
    </row>
    <row r="2754" spans="1:9" ht="15.6" x14ac:dyDescent="0.3">
      <c r="A2754" s="865">
        <v>523143</v>
      </c>
      <c r="B2754" s="330">
        <v>566881</v>
      </c>
      <c r="C2754" s="330" t="s">
        <v>475</v>
      </c>
      <c r="D2754" s="330" t="s">
        <v>13</v>
      </c>
      <c r="E2754" s="871" t="s">
        <v>3353</v>
      </c>
      <c r="F2754" s="438">
        <v>3302</v>
      </c>
      <c r="G2754" s="328">
        <v>43794</v>
      </c>
      <c r="H2754" s="797">
        <v>43823</v>
      </c>
      <c r="I2754" s="1218">
        <v>3373</v>
      </c>
    </row>
    <row r="2755" spans="1:9" ht="15.6" x14ac:dyDescent="0.3">
      <c r="A2755" s="865">
        <v>523143</v>
      </c>
      <c r="B2755" s="330">
        <v>566881</v>
      </c>
      <c r="C2755" s="330" t="s">
        <v>475</v>
      </c>
      <c r="D2755" s="330" t="s">
        <v>13</v>
      </c>
      <c r="E2755" s="871" t="s">
        <v>3355</v>
      </c>
      <c r="F2755" s="438">
        <v>2381</v>
      </c>
      <c r="G2755" s="328">
        <v>43794</v>
      </c>
      <c r="H2755" s="797">
        <v>43823</v>
      </c>
      <c r="I2755" s="1218">
        <v>2435</v>
      </c>
    </row>
    <row r="2756" spans="1:9" ht="15.6" x14ac:dyDescent="0.3">
      <c r="A2756" s="865">
        <v>523143</v>
      </c>
      <c r="B2756" s="330">
        <v>566881</v>
      </c>
      <c r="C2756" s="330" t="s">
        <v>475</v>
      </c>
      <c r="D2756" s="330" t="s">
        <v>481</v>
      </c>
      <c r="E2756" s="871" t="s">
        <v>3359</v>
      </c>
      <c r="F2756" s="438">
        <v>126</v>
      </c>
      <c r="G2756" s="328">
        <v>43795</v>
      </c>
      <c r="H2756" s="1290">
        <v>43823</v>
      </c>
      <c r="I2756" s="686">
        <v>130</v>
      </c>
    </row>
    <row r="2757" spans="1:9" ht="15.6" x14ac:dyDescent="0.3">
      <c r="A2757" s="865">
        <v>523143</v>
      </c>
      <c r="B2757" s="330">
        <v>566881</v>
      </c>
      <c r="C2757" s="330" t="s">
        <v>475</v>
      </c>
      <c r="D2757" s="330" t="s">
        <v>481</v>
      </c>
      <c r="E2757" s="871" t="s">
        <v>3361</v>
      </c>
      <c r="F2757" s="438">
        <v>324</v>
      </c>
      <c r="G2757" s="328">
        <v>43795</v>
      </c>
      <c r="H2757" s="1290">
        <v>43823</v>
      </c>
      <c r="I2757" s="686">
        <v>338</v>
      </c>
    </row>
    <row r="2758" spans="1:9" ht="15.6" x14ac:dyDescent="0.3">
      <c r="A2758" s="865">
        <v>523143</v>
      </c>
      <c r="B2758" s="330">
        <v>566881</v>
      </c>
      <c r="C2758" s="330" t="s">
        <v>475</v>
      </c>
      <c r="D2758" s="330" t="s">
        <v>13</v>
      </c>
      <c r="E2758" s="819" t="s">
        <v>3363</v>
      </c>
      <c r="F2758" s="438">
        <v>497</v>
      </c>
      <c r="G2758" s="328">
        <v>43825</v>
      </c>
      <c r="H2758" s="685">
        <v>43823</v>
      </c>
      <c r="I2758" s="1218">
        <v>520</v>
      </c>
    </row>
    <row r="2759" spans="1:9" ht="15.6" x14ac:dyDescent="0.3">
      <c r="A2759" s="865">
        <v>523143</v>
      </c>
      <c r="B2759" s="330">
        <v>566881</v>
      </c>
      <c r="C2759" s="330" t="s">
        <v>475</v>
      </c>
      <c r="D2759" s="330" t="s">
        <v>13</v>
      </c>
      <c r="E2759" s="819" t="s">
        <v>3366</v>
      </c>
      <c r="F2759" s="438">
        <v>277</v>
      </c>
      <c r="G2759" s="328">
        <v>43825</v>
      </c>
      <c r="H2759" s="685">
        <v>43823</v>
      </c>
      <c r="I2759" s="1218">
        <v>289</v>
      </c>
    </row>
    <row r="2760" spans="1:9" ht="15.6" x14ac:dyDescent="0.3">
      <c r="A2760" s="865">
        <v>523143</v>
      </c>
      <c r="B2760" s="330">
        <v>566881</v>
      </c>
      <c r="C2760" s="330" t="s">
        <v>475</v>
      </c>
      <c r="D2760" s="330" t="s">
        <v>13</v>
      </c>
      <c r="E2760" s="360" t="s">
        <v>3368</v>
      </c>
      <c r="F2760" s="438">
        <v>588</v>
      </c>
      <c r="G2760" s="328">
        <v>43822</v>
      </c>
      <c r="H2760" s="685">
        <v>43823</v>
      </c>
      <c r="I2760" s="1218">
        <v>615</v>
      </c>
    </row>
    <row r="2761" spans="1:9" ht="15.6" x14ac:dyDescent="0.3">
      <c r="A2761" s="865">
        <v>523143</v>
      </c>
      <c r="B2761" s="330">
        <v>566881</v>
      </c>
      <c r="C2761" s="330" t="s">
        <v>475</v>
      </c>
      <c r="D2761" s="330" t="s">
        <v>13</v>
      </c>
      <c r="E2761" s="360" t="s">
        <v>3372</v>
      </c>
      <c r="F2761" s="438">
        <v>405</v>
      </c>
      <c r="G2761" s="328">
        <v>43822</v>
      </c>
      <c r="H2761" s="685">
        <v>43823</v>
      </c>
      <c r="I2761" s="1218">
        <v>407</v>
      </c>
    </row>
    <row r="2762" spans="1:9" x14ac:dyDescent="0.3">
      <c r="A2762" s="24">
        <v>465721</v>
      </c>
      <c r="B2762" s="24">
        <v>425540</v>
      </c>
      <c r="C2762" s="24" t="s">
        <v>475</v>
      </c>
      <c r="D2762" s="24" t="s">
        <v>13</v>
      </c>
      <c r="E2762" s="25" t="s">
        <v>2155</v>
      </c>
      <c r="F2762" s="24">
        <v>497</v>
      </c>
      <c r="G2762" s="27">
        <v>43464</v>
      </c>
      <c r="H2762" s="27">
        <v>43825</v>
      </c>
      <c r="I2762" s="286">
        <v>497</v>
      </c>
    </row>
    <row r="2763" spans="1:9" x14ac:dyDescent="0.3">
      <c r="A2763" s="24">
        <v>465721</v>
      </c>
      <c r="B2763" s="24">
        <v>425540</v>
      </c>
      <c r="C2763" s="24" t="s">
        <v>475</v>
      </c>
      <c r="D2763" s="24" t="s">
        <v>13</v>
      </c>
      <c r="E2763" s="25" t="s">
        <v>2156</v>
      </c>
      <c r="F2763" s="24">
        <v>366</v>
      </c>
      <c r="G2763" s="27">
        <v>43464</v>
      </c>
      <c r="H2763" s="27">
        <v>43825</v>
      </c>
      <c r="I2763" s="286">
        <v>366</v>
      </c>
    </row>
    <row r="2764" spans="1:9" x14ac:dyDescent="0.3">
      <c r="A2764" s="24">
        <v>474110</v>
      </c>
      <c r="B2764" s="24">
        <v>425428</v>
      </c>
      <c r="C2764" s="24" t="s">
        <v>475</v>
      </c>
      <c r="D2764" s="24" t="s">
        <v>13</v>
      </c>
      <c r="E2764" s="25" t="s">
        <v>2158</v>
      </c>
      <c r="F2764" s="24">
        <v>1337</v>
      </c>
      <c r="G2764" s="27">
        <v>43464</v>
      </c>
      <c r="H2764" s="27">
        <v>43825</v>
      </c>
      <c r="I2764" s="286">
        <v>1362</v>
      </c>
    </row>
    <row r="2765" spans="1:9" x14ac:dyDescent="0.3">
      <c r="A2765" s="56">
        <v>474110</v>
      </c>
      <c r="B2765" s="56">
        <v>425428</v>
      </c>
      <c r="C2765" s="56" t="s">
        <v>475</v>
      </c>
      <c r="D2765" s="56" t="s">
        <v>13</v>
      </c>
      <c r="E2765" s="382" t="s">
        <v>2159</v>
      </c>
      <c r="F2765" s="56">
        <v>991</v>
      </c>
      <c r="G2765" s="401">
        <v>43464</v>
      </c>
      <c r="H2765" s="401">
        <v>43825</v>
      </c>
      <c r="I2765" s="515">
        <v>1010</v>
      </c>
    </row>
    <row r="2766" spans="1:9" x14ac:dyDescent="0.3">
      <c r="A2766" s="56">
        <v>474110</v>
      </c>
      <c r="B2766" s="56">
        <v>425451</v>
      </c>
      <c r="C2766" s="56" t="s">
        <v>475</v>
      </c>
      <c r="D2766" s="56" t="s">
        <v>13</v>
      </c>
      <c r="E2766" s="382" t="s">
        <v>2170</v>
      </c>
      <c r="F2766" s="56">
        <v>1900</v>
      </c>
      <c r="G2766" s="401">
        <v>43464</v>
      </c>
      <c r="H2766" s="401">
        <v>43825</v>
      </c>
      <c r="I2766" s="515">
        <v>1888</v>
      </c>
    </row>
    <row r="2767" spans="1:9" x14ac:dyDescent="0.3">
      <c r="A2767" s="24">
        <v>474110</v>
      </c>
      <c r="B2767" s="24">
        <v>425451</v>
      </c>
      <c r="C2767" s="24" t="s">
        <v>475</v>
      </c>
      <c r="D2767" s="24" t="s">
        <v>13</v>
      </c>
      <c r="E2767" s="25" t="s">
        <v>2172</v>
      </c>
      <c r="F2767" s="24">
        <v>3969</v>
      </c>
      <c r="G2767" s="27">
        <v>43464</v>
      </c>
      <c r="H2767" s="27">
        <v>43825</v>
      </c>
      <c r="I2767" s="286">
        <v>3969</v>
      </c>
    </row>
    <row r="2768" spans="1:9" x14ac:dyDescent="0.3">
      <c r="A2768" s="24">
        <v>474110</v>
      </c>
      <c r="B2768" s="24">
        <v>431089</v>
      </c>
      <c r="C2768" s="24" t="s">
        <v>503</v>
      </c>
      <c r="D2768" s="24" t="s">
        <v>13</v>
      </c>
      <c r="E2768" s="25" t="s">
        <v>2183</v>
      </c>
      <c r="F2768" s="24">
        <v>1162</v>
      </c>
      <c r="G2768" s="27">
        <v>43464</v>
      </c>
      <c r="H2768" s="27">
        <v>43825</v>
      </c>
      <c r="I2768" s="286">
        <v>1162</v>
      </c>
    </row>
    <row r="2769" spans="1:9" x14ac:dyDescent="0.3">
      <c r="A2769" s="24">
        <v>474110</v>
      </c>
      <c r="B2769" s="24">
        <v>431089</v>
      </c>
      <c r="C2769" s="24" t="s">
        <v>503</v>
      </c>
      <c r="D2769" s="24" t="s">
        <v>13</v>
      </c>
      <c r="E2769" s="25" t="s">
        <v>2184</v>
      </c>
      <c r="F2769" s="24">
        <v>1613</v>
      </c>
      <c r="G2769" s="27">
        <v>43464</v>
      </c>
      <c r="H2769" s="27">
        <v>43825</v>
      </c>
      <c r="I2769" s="286">
        <v>1589</v>
      </c>
    </row>
    <row r="2770" spans="1:9" ht="15.6" x14ac:dyDescent="0.3">
      <c r="A2770" s="1291">
        <v>523143</v>
      </c>
      <c r="B2770" s="397">
        <v>566881</v>
      </c>
      <c r="C2770" s="397" t="s">
        <v>475</v>
      </c>
      <c r="D2770" s="397" t="s">
        <v>13</v>
      </c>
      <c r="E2770" s="799" t="s">
        <v>3352</v>
      </c>
      <c r="F2770" s="821">
        <v>1102</v>
      </c>
      <c r="G2770" s="400">
        <v>43827</v>
      </c>
      <c r="H2770" s="801">
        <v>43825</v>
      </c>
      <c r="I2770" s="1280">
        <v>1155</v>
      </c>
    </row>
    <row r="2771" spans="1:9" ht="15.6" x14ac:dyDescent="0.3">
      <c r="A2771" s="1291">
        <v>523143</v>
      </c>
      <c r="B2771" s="397">
        <v>566881</v>
      </c>
      <c r="C2771" s="397" t="s">
        <v>475</v>
      </c>
      <c r="D2771" s="397" t="s">
        <v>13</v>
      </c>
      <c r="E2771" s="799" t="s">
        <v>3358</v>
      </c>
      <c r="F2771" s="821">
        <v>550</v>
      </c>
      <c r="G2771" s="400">
        <v>43827</v>
      </c>
      <c r="H2771" s="801">
        <v>43825</v>
      </c>
      <c r="I2771" s="1280">
        <v>573</v>
      </c>
    </row>
    <row r="2772" spans="1:9" x14ac:dyDescent="0.3">
      <c r="A2772" s="100">
        <v>454496</v>
      </c>
      <c r="B2772" s="101">
        <v>425452</v>
      </c>
      <c r="C2772" s="100" t="s">
        <v>475</v>
      </c>
      <c r="D2772" s="100" t="s">
        <v>481</v>
      </c>
      <c r="E2772" s="132" t="s">
        <v>2037</v>
      </c>
      <c r="F2772" s="100">
        <v>180</v>
      </c>
      <c r="G2772" s="103">
        <v>43460</v>
      </c>
      <c r="H2772" s="27">
        <v>43826</v>
      </c>
      <c r="I2772" s="286">
        <v>183</v>
      </c>
    </row>
    <row r="2773" spans="1:9" x14ac:dyDescent="0.3">
      <c r="A2773" s="56">
        <v>454496</v>
      </c>
      <c r="B2773" s="466">
        <v>425452</v>
      </c>
      <c r="C2773" s="56" t="s">
        <v>475</v>
      </c>
      <c r="D2773" s="56" t="s">
        <v>481</v>
      </c>
      <c r="E2773" s="376" t="s">
        <v>2038</v>
      </c>
      <c r="F2773" s="56">
        <v>493</v>
      </c>
      <c r="G2773" s="401">
        <v>43460</v>
      </c>
      <c r="H2773" s="27">
        <v>43826</v>
      </c>
      <c r="I2773" s="286">
        <v>503</v>
      </c>
    </row>
    <row r="2774" spans="1:9" x14ac:dyDescent="0.3">
      <c r="A2774" s="56">
        <v>454496</v>
      </c>
      <c r="B2774" s="375">
        <v>431141</v>
      </c>
      <c r="C2774" s="375" t="s">
        <v>503</v>
      </c>
      <c r="D2774" s="56" t="s">
        <v>481</v>
      </c>
      <c r="E2774" s="483" t="s">
        <v>2041</v>
      </c>
      <c r="F2774" s="56">
        <v>50</v>
      </c>
      <c r="G2774" s="401">
        <v>43426</v>
      </c>
      <c r="H2774" s="27">
        <v>43826</v>
      </c>
      <c r="I2774" s="286">
        <v>52</v>
      </c>
    </row>
    <row r="2775" spans="1:9" x14ac:dyDescent="0.3">
      <c r="A2775" s="56">
        <v>454496</v>
      </c>
      <c r="B2775" s="375">
        <v>431141</v>
      </c>
      <c r="C2775" s="375" t="s">
        <v>503</v>
      </c>
      <c r="D2775" s="56" t="s">
        <v>13</v>
      </c>
      <c r="E2775" s="483" t="s">
        <v>2042</v>
      </c>
      <c r="F2775" s="56">
        <v>238</v>
      </c>
      <c r="G2775" s="401">
        <v>43426</v>
      </c>
      <c r="H2775" s="27">
        <v>43826</v>
      </c>
      <c r="I2775" s="286">
        <v>249</v>
      </c>
    </row>
    <row r="2776" spans="1:9" x14ac:dyDescent="0.3">
      <c r="A2776" s="56">
        <v>454498</v>
      </c>
      <c r="B2776" s="466">
        <v>425429</v>
      </c>
      <c r="C2776" s="375" t="s">
        <v>475</v>
      </c>
      <c r="D2776" s="375" t="s">
        <v>481</v>
      </c>
      <c r="E2776" s="376" t="s">
        <v>2044</v>
      </c>
      <c r="F2776" s="375">
        <v>184</v>
      </c>
      <c r="G2776" s="468">
        <v>43426</v>
      </c>
      <c r="H2776" s="27">
        <v>43826</v>
      </c>
      <c r="I2776" s="286">
        <v>185</v>
      </c>
    </row>
    <row r="2777" spans="1:9" x14ac:dyDescent="0.3">
      <c r="A2777" s="56">
        <v>454498</v>
      </c>
      <c r="B2777" s="466">
        <v>425429</v>
      </c>
      <c r="C2777" s="375" t="s">
        <v>475</v>
      </c>
      <c r="D2777" s="375" t="s">
        <v>481</v>
      </c>
      <c r="E2777" s="382" t="s">
        <v>2045</v>
      </c>
      <c r="F2777" s="375">
        <v>569</v>
      </c>
      <c r="G2777" s="468">
        <v>43426</v>
      </c>
      <c r="H2777" s="27">
        <v>43826</v>
      </c>
      <c r="I2777" s="286">
        <v>571</v>
      </c>
    </row>
    <row r="2778" spans="1:9" x14ac:dyDescent="0.3">
      <c r="A2778" s="56">
        <v>454498</v>
      </c>
      <c r="B2778" s="375">
        <v>431125</v>
      </c>
      <c r="C2778" s="375" t="s">
        <v>503</v>
      </c>
      <c r="D2778" s="375" t="s">
        <v>13</v>
      </c>
      <c r="E2778" s="483" t="s">
        <v>2047</v>
      </c>
      <c r="F2778" s="466">
        <v>300</v>
      </c>
      <c r="G2778" s="468">
        <v>43426</v>
      </c>
      <c r="H2778" s="27">
        <v>43826</v>
      </c>
      <c r="I2778" s="286">
        <v>298</v>
      </c>
    </row>
    <row r="2779" spans="1:9" x14ac:dyDescent="0.3">
      <c r="A2779" s="56">
        <v>454498</v>
      </c>
      <c r="B2779" s="375">
        <v>431125</v>
      </c>
      <c r="C2779" s="375" t="s">
        <v>503</v>
      </c>
      <c r="D2779" s="375" t="s">
        <v>481</v>
      </c>
      <c r="E2779" s="382" t="s">
        <v>2048</v>
      </c>
      <c r="F2779" s="375">
        <v>103</v>
      </c>
      <c r="G2779" s="468">
        <v>43426</v>
      </c>
      <c r="H2779" s="27">
        <v>43826</v>
      </c>
      <c r="I2779" s="286">
        <v>103</v>
      </c>
    </row>
    <row r="2780" spans="1:9" x14ac:dyDescent="0.3">
      <c r="A2780" s="56">
        <v>454498</v>
      </c>
      <c r="B2780" s="466">
        <v>425450</v>
      </c>
      <c r="C2780" s="375" t="s">
        <v>475</v>
      </c>
      <c r="D2780" s="375" t="s">
        <v>481</v>
      </c>
      <c r="E2780" s="467" t="s">
        <v>2066</v>
      </c>
      <c r="F2780" s="375">
        <v>152</v>
      </c>
      <c r="G2780" s="468">
        <v>43426</v>
      </c>
      <c r="H2780" s="27">
        <v>43826</v>
      </c>
      <c r="I2780" s="286">
        <v>156</v>
      </c>
    </row>
    <row r="2781" spans="1:9" x14ac:dyDescent="0.3">
      <c r="A2781" s="24">
        <v>454498</v>
      </c>
      <c r="B2781" s="89">
        <v>425450</v>
      </c>
      <c r="C2781" s="26" t="s">
        <v>475</v>
      </c>
      <c r="D2781" s="26" t="s">
        <v>481</v>
      </c>
      <c r="E2781" s="301" t="s">
        <v>2069</v>
      </c>
      <c r="F2781" s="26">
        <v>969</v>
      </c>
      <c r="G2781" s="90">
        <v>43426</v>
      </c>
      <c r="H2781" s="27">
        <v>43826</v>
      </c>
      <c r="I2781" s="286">
        <v>1000</v>
      </c>
    </row>
    <row r="2782" spans="1:9" x14ac:dyDescent="0.3">
      <c r="A2782" s="24">
        <v>454498</v>
      </c>
      <c r="B2782" s="89">
        <v>425450</v>
      </c>
      <c r="C2782" s="26" t="s">
        <v>475</v>
      </c>
      <c r="D2782" s="26" t="s">
        <v>481</v>
      </c>
      <c r="E2782" s="301" t="s">
        <v>2070</v>
      </c>
      <c r="F2782" s="26">
        <v>433</v>
      </c>
      <c r="G2782" s="90">
        <v>43426</v>
      </c>
      <c r="H2782" s="27">
        <v>43826</v>
      </c>
      <c r="I2782" s="286">
        <v>413</v>
      </c>
    </row>
    <row r="2783" spans="1:9" x14ac:dyDescent="0.3">
      <c r="A2783" s="24">
        <v>454498</v>
      </c>
      <c r="B2783" s="89">
        <v>425450</v>
      </c>
      <c r="C2783" s="26" t="s">
        <v>475</v>
      </c>
      <c r="D2783" s="26" t="s">
        <v>481</v>
      </c>
      <c r="E2783" s="301" t="s">
        <v>2072</v>
      </c>
      <c r="F2783" s="26">
        <v>156</v>
      </c>
      <c r="G2783" s="90">
        <v>43426</v>
      </c>
      <c r="H2783" s="27">
        <v>43826</v>
      </c>
      <c r="I2783" s="286">
        <v>156</v>
      </c>
    </row>
    <row r="2784" spans="1:9" x14ac:dyDescent="0.3">
      <c r="A2784" s="24">
        <v>454498</v>
      </c>
      <c r="B2784" s="26">
        <v>431106</v>
      </c>
      <c r="C2784" s="26" t="s">
        <v>503</v>
      </c>
      <c r="D2784" s="26" t="s">
        <v>481</v>
      </c>
      <c r="E2784" s="301" t="s">
        <v>2094</v>
      </c>
      <c r="F2784" s="26">
        <v>128</v>
      </c>
      <c r="G2784" s="90">
        <v>43426</v>
      </c>
      <c r="H2784" s="27">
        <v>43826</v>
      </c>
      <c r="I2784" s="286">
        <v>128</v>
      </c>
    </row>
    <row r="2785" spans="1:9" x14ac:dyDescent="0.3">
      <c r="A2785" s="24">
        <v>454498</v>
      </c>
      <c r="B2785" s="26">
        <v>431106</v>
      </c>
      <c r="C2785" s="26" t="s">
        <v>503</v>
      </c>
      <c r="D2785" s="26" t="s">
        <v>481</v>
      </c>
      <c r="E2785" s="318" t="s">
        <v>2095</v>
      </c>
      <c r="F2785" s="26">
        <v>100</v>
      </c>
      <c r="G2785" s="90">
        <v>43426</v>
      </c>
      <c r="H2785" s="27">
        <v>43826</v>
      </c>
      <c r="I2785" s="286">
        <v>102</v>
      </c>
    </row>
    <row r="2786" spans="1:9" x14ac:dyDescent="0.3">
      <c r="A2786" s="24">
        <v>454498</v>
      </c>
      <c r="B2786" s="26">
        <v>431106</v>
      </c>
      <c r="C2786" s="26" t="s">
        <v>503</v>
      </c>
      <c r="D2786" s="26" t="s">
        <v>481</v>
      </c>
      <c r="E2786" s="318" t="s">
        <v>2097</v>
      </c>
      <c r="F2786" s="26">
        <v>50</v>
      </c>
      <c r="G2786" s="90">
        <v>43426</v>
      </c>
      <c r="H2786" s="27">
        <v>43826</v>
      </c>
      <c r="I2786" s="286">
        <v>48</v>
      </c>
    </row>
    <row r="2787" spans="1:9" x14ac:dyDescent="0.3">
      <c r="A2787" s="24">
        <v>454498</v>
      </c>
      <c r="B2787" s="26">
        <v>431106</v>
      </c>
      <c r="C2787" s="26" t="s">
        <v>503</v>
      </c>
      <c r="D2787" s="26" t="s">
        <v>481</v>
      </c>
      <c r="E2787" s="301" t="s">
        <v>2098</v>
      </c>
      <c r="F2787" s="26">
        <v>90</v>
      </c>
      <c r="G2787" s="90">
        <v>43426</v>
      </c>
      <c r="H2787" s="27">
        <v>43826</v>
      </c>
      <c r="I2787" s="286">
        <v>90</v>
      </c>
    </row>
    <row r="2788" spans="1:9" x14ac:dyDescent="0.3">
      <c r="A2788" s="24">
        <v>454498</v>
      </c>
      <c r="B2788" s="89">
        <v>425553</v>
      </c>
      <c r="C2788" s="26" t="s">
        <v>475</v>
      </c>
      <c r="D2788" s="26" t="s">
        <v>481</v>
      </c>
      <c r="E2788" s="60" t="s">
        <v>2101</v>
      </c>
      <c r="F2788" s="89">
        <v>59</v>
      </c>
      <c r="G2788" s="90">
        <v>43426</v>
      </c>
      <c r="H2788" s="27">
        <v>43826</v>
      </c>
      <c r="I2788" s="286">
        <v>59</v>
      </c>
    </row>
    <row r="2789" spans="1:9" x14ac:dyDescent="0.3">
      <c r="A2789" s="24">
        <v>454498</v>
      </c>
      <c r="B2789" s="89">
        <v>425553</v>
      </c>
      <c r="C2789" s="26" t="s">
        <v>475</v>
      </c>
      <c r="D2789" s="26" t="s">
        <v>481</v>
      </c>
      <c r="E2789" s="60" t="s">
        <v>2103</v>
      </c>
      <c r="F2789" s="89">
        <v>56</v>
      </c>
      <c r="G2789" s="90">
        <v>43426</v>
      </c>
      <c r="H2789" s="27">
        <v>43826</v>
      </c>
      <c r="I2789" s="286">
        <v>56</v>
      </c>
    </row>
    <row r="2790" spans="1:9" x14ac:dyDescent="0.3">
      <c r="A2790" s="24">
        <v>465724</v>
      </c>
      <c r="B2790" s="89">
        <v>425394</v>
      </c>
      <c r="C2790" s="26" t="s">
        <v>475</v>
      </c>
      <c r="D2790" s="24" t="s">
        <v>481</v>
      </c>
      <c r="E2790" s="25" t="s">
        <v>2128</v>
      </c>
      <c r="F2790" s="26">
        <v>218</v>
      </c>
      <c r="G2790" s="27">
        <v>43426</v>
      </c>
      <c r="H2790" s="27">
        <v>43826</v>
      </c>
      <c r="I2790" s="286">
        <v>222</v>
      </c>
    </row>
    <row r="2791" spans="1:9" x14ac:dyDescent="0.3">
      <c r="A2791" s="24">
        <v>465724</v>
      </c>
      <c r="B2791" s="89">
        <v>425394</v>
      </c>
      <c r="C2791" s="26" t="s">
        <v>475</v>
      </c>
      <c r="D2791" s="24" t="s">
        <v>481</v>
      </c>
      <c r="E2791" s="25" t="s">
        <v>2130</v>
      </c>
      <c r="F2791" s="26">
        <v>758</v>
      </c>
      <c r="G2791" s="27">
        <v>43426</v>
      </c>
      <c r="H2791" s="27">
        <v>43826</v>
      </c>
      <c r="I2791" s="286">
        <v>758</v>
      </c>
    </row>
    <row r="2792" spans="1:9" x14ac:dyDescent="0.3">
      <c r="A2792" s="24">
        <v>465724</v>
      </c>
      <c r="B2792" s="26">
        <v>431179</v>
      </c>
      <c r="C2792" s="26" t="s">
        <v>503</v>
      </c>
      <c r="D2792" s="24" t="s">
        <v>481</v>
      </c>
      <c r="E2792" s="25" t="s">
        <v>2137</v>
      </c>
      <c r="F2792" s="24">
        <v>60</v>
      </c>
      <c r="G2792" s="27">
        <v>43426</v>
      </c>
      <c r="H2792" s="27">
        <v>43826</v>
      </c>
      <c r="I2792" s="286">
        <v>63</v>
      </c>
    </row>
    <row r="2793" spans="1:9" x14ac:dyDescent="0.3">
      <c r="A2793" s="24">
        <v>465724</v>
      </c>
      <c r="B2793" s="89">
        <v>425417</v>
      </c>
      <c r="C2793" s="26" t="s">
        <v>475</v>
      </c>
      <c r="D2793" s="24" t="s">
        <v>481</v>
      </c>
      <c r="E2793" s="25" t="s">
        <v>2138</v>
      </c>
      <c r="F2793" s="24">
        <v>143</v>
      </c>
      <c r="G2793" s="27">
        <v>43426</v>
      </c>
      <c r="H2793" s="27">
        <v>43826</v>
      </c>
      <c r="I2793" s="286">
        <v>145</v>
      </c>
    </row>
    <row r="2794" spans="1:9" x14ac:dyDescent="0.3">
      <c r="A2794" s="24">
        <v>465724</v>
      </c>
      <c r="B2794" s="89">
        <v>425417</v>
      </c>
      <c r="C2794" s="26" t="s">
        <v>475</v>
      </c>
      <c r="D2794" s="24" t="s">
        <v>481</v>
      </c>
      <c r="E2794" s="25" t="s">
        <v>2140</v>
      </c>
      <c r="F2794" s="26">
        <v>493</v>
      </c>
      <c r="G2794" s="27">
        <v>43426</v>
      </c>
      <c r="H2794" s="27">
        <v>43826</v>
      </c>
      <c r="I2794" s="286">
        <v>497</v>
      </c>
    </row>
    <row r="2795" spans="1:9" x14ac:dyDescent="0.3">
      <c r="A2795" s="24">
        <v>465724</v>
      </c>
      <c r="B2795" s="89">
        <v>425437</v>
      </c>
      <c r="C2795" s="26" t="s">
        <v>475</v>
      </c>
      <c r="D2795" s="24" t="s">
        <v>481</v>
      </c>
      <c r="E2795" s="60" t="s">
        <v>2142</v>
      </c>
      <c r="F2795" s="26">
        <v>495</v>
      </c>
      <c r="G2795" s="27">
        <v>43426</v>
      </c>
      <c r="H2795" s="27">
        <v>43826</v>
      </c>
      <c r="I2795" s="286">
        <v>518</v>
      </c>
    </row>
    <row r="2796" spans="1:9" x14ac:dyDescent="0.3">
      <c r="A2796" s="56">
        <v>465724</v>
      </c>
      <c r="B2796" s="466">
        <v>425437</v>
      </c>
      <c r="C2796" s="375" t="s">
        <v>475</v>
      </c>
      <c r="D2796" s="56" t="s">
        <v>481</v>
      </c>
      <c r="E2796" s="376" t="s">
        <v>2144</v>
      </c>
      <c r="F2796" s="466">
        <v>158</v>
      </c>
      <c r="G2796" s="401">
        <v>43426</v>
      </c>
      <c r="H2796" s="401">
        <v>43826</v>
      </c>
      <c r="I2796" s="515">
        <v>165</v>
      </c>
    </row>
    <row r="2797" spans="1:9" x14ac:dyDescent="0.3">
      <c r="A2797" s="56">
        <v>465724</v>
      </c>
      <c r="B2797" s="375">
        <v>431127</v>
      </c>
      <c r="C2797" s="375" t="s">
        <v>503</v>
      </c>
      <c r="D2797" s="375" t="s">
        <v>13</v>
      </c>
      <c r="E2797" s="382" t="s">
        <v>2146</v>
      </c>
      <c r="F2797" s="375">
        <v>238</v>
      </c>
      <c r="G2797" s="468">
        <v>43426</v>
      </c>
      <c r="H2797" s="401">
        <v>43826</v>
      </c>
      <c r="I2797" s="515">
        <v>248</v>
      </c>
    </row>
    <row r="2798" spans="1:9" x14ac:dyDescent="0.3">
      <c r="A2798" s="24">
        <v>465724</v>
      </c>
      <c r="B2798" s="26">
        <v>431127</v>
      </c>
      <c r="C2798" s="26" t="s">
        <v>503</v>
      </c>
      <c r="D2798" s="26" t="s">
        <v>481</v>
      </c>
      <c r="E2798" s="25" t="s">
        <v>2147</v>
      </c>
      <c r="F2798" s="26">
        <v>50</v>
      </c>
      <c r="G2798" s="90">
        <v>43426</v>
      </c>
      <c r="H2798" s="27">
        <v>43826</v>
      </c>
      <c r="I2798" s="286">
        <v>52</v>
      </c>
    </row>
    <row r="2799" spans="1:9" ht="15.6" x14ac:dyDescent="0.3">
      <c r="A2799" s="1199">
        <v>522345</v>
      </c>
      <c r="B2799" s="24">
        <v>554744</v>
      </c>
      <c r="C2799" s="24" t="s">
        <v>475</v>
      </c>
      <c r="D2799" s="24" t="s">
        <v>481</v>
      </c>
      <c r="E2799" s="88" t="s">
        <v>3118</v>
      </c>
      <c r="F2799" s="89">
        <v>59</v>
      </c>
      <c r="G2799" s="27">
        <v>43818</v>
      </c>
      <c r="H2799" s="673">
        <v>43826</v>
      </c>
      <c r="I2799" s="693">
        <v>59</v>
      </c>
    </row>
    <row r="2800" spans="1:9" ht="15.6" x14ac:dyDescent="0.3">
      <c r="A2800" s="1219">
        <v>432735</v>
      </c>
      <c r="B2800" s="630">
        <v>550156</v>
      </c>
      <c r="C2800" s="630" t="s">
        <v>475</v>
      </c>
      <c r="D2800" s="630" t="s">
        <v>19</v>
      </c>
      <c r="E2800" s="631" t="s">
        <v>2972</v>
      </c>
      <c r="F2800" s="630">
        <v>10</v>
      </c>
      <c r="G2800" s="1204">
        <v>43823</v>
      </c>
      <c r="H2800" s="673">
        <v>43827</v>
      </c>
      <c r="I2800" s="674">
        <v>10</v>
      </c>
    </row>
    <row r="2801" spans="1:9" ht="15.6" x14ac:dyDescent="0.3">
      <c r="A2801" s="1293" t="s">
        <v>3405</v>
      </c>
      <c r="B2801" s="330">
        <v>425425</v>
      </c>
      <c r="C2801" s="330" t="s">
        <v>475</v>
      </c>
      <c r="D2801" s="330" t="s">
        <v>13</v>
      </c>
      <c r="E2801" s="844" t="s">
        <v>3407</v>
      </c>
      <c r="F2801" s="330">
        <v>3112</v>
      </c>
      <c r="G2801" s="328">
        <v>43829</v>
      </c>
      <c r="H2801" s="685">
        <v>43827</v>
      </c>
      <c r="I2801" s="686">
        <v>3264</v>
      </c>
    </row>
    <row r="2802" spans="1:9" ht="15.6" x14ac:dyDescent="0.3">
      <c r="A2802" s="1293" t="s">
        <v>3405</v>
      </c>
      <c r="B2802" s="330">
        <v>425425</v>
      </c>
      <c r="C2802" s="330" t="s">
        <v>475</v>
      </c>
      <c r="D2802" s="330" t="s">
        <v>13</v>
      </c>
      <c r="E2802" s="844" t="s">
        <v>3408</v>
      </c>
      <c r="F2802" s="330">
        <v>2491</v>
      </c>
      <c r="G2802" s="328">
        <v>43829</v>
      </c>
      <c r="H2802" s="685">
        <v>43827</v>
      </c>
      <c r="I2802" s="686">
        <v>2611</v>
      </c>
    </row>
    <row r="2803" spans="1:9" x14ac:dyDescent="0.3">
      <c r="A2803" s="370">
        <v>465724</v>
      </c>
      <c r="B2803" s="56">
        <v>425446</v>
      </c>
      <c r="C2803" s="56" t="s">
        <v>475</v>
      </c>
      <c r="D2803" s="56" t="s">
        <v>19</v>
      </c>
      <c r="E2803" s="376" t="s">
        <v>2214</v>
      </c>
      <c r="F2803" s="375">
        <v>250</v>
      </c>
      <c r="G2803" s="401">
        <v>43473</v>
      </c>
      <c r="H2803" s="401">
        <v>43830</v>
      </c>
      <c r="I2803" s="515">
        <v>250</v>
      </c>
    </row>
    <row r="2804" spans="1:9" ht="15.6" x14ac:dyDescent="0.3">
      <c r="A2804" s="723">
        <v>522345</v>
      </c>
      <c r="B2804" s="56">
        <v>554744</v>
      </c>
      <c r="C2804" s="56" t="s">
        <v>475</v>
      </c>
      <c r="D2804" s="56" t="s">
        <v>13</v>
      </c>
      <c r="E2804" s="467" t="s">
        <v>3120</v>
      </c>
      <c r="F2804" s="56">
        <v>1594</v>
      </c>
      <c r="G2804" s="401">
        <v>43785</v>
      </c>
      <c r="H2804" s="824">
        <v>43832</v>
      </c>
      <c r="I2804" s="1294">
        <v>1547</v>
      </c>
    </row>
    <row r="2805" spans="1:9" ht="15.6" x14ac:dyDescent="0.3">
      <c r="A2805" s="1272">
        <v>522345</v>
      </c>
      <c r="B2805" s="100">
        <v>554744</v>
      </c>
      <c r="C2805" s="100" t="s">
        <v>475</v>
      </c>
      <c r="D2805" s="100" t="s">
        <v>13</v>
      </c>
      <c r="E2805" s="1295" t="s">
        <v>3122</v>
      </c>
      <c r="F2805" s="100">
        <v>1991</v>
      </c>
      <c r="G2805" s="103">
        <v>43785</v>
      </c>
      <c r="H2805" s="633">
        <v>43832</v>
      </c>
      <c r="I2805" s="693">
        <v>1893</v>
      </c>
    </row>
    <row r="2806" spans="1:9" ht="15.6" x14ac:dyDescent="0.3">
      <c r="A2806" s="1296">
        <v>523139</v>
      </c>
      <c r="B2806" s="118">
        <v>566884</v>
      </c>
      <c r="C2806" s="118" t="s">
        <v>475</v>
      </c>
      <c r="D2806" s="118" t="s">
        <v>481</v>
      </c>
      <c r="E2806" s="1297" t="s">
        <v>3245</v>
      </c>
      <c r="F2806" s="1298">
        <v>658</v>
      </c>
      <c r="G2806" s="91">
        <v>43825</v>
      </c>
      <c r="H2806" s="1299">
        <v>43834</v>
      </c>
      <c r="I2806" s="674">
        <v>690</v>
      </c>
    </row>
    <row r="2807" spans="1:9" ht="15.6" x14ac:dyDescent="0.3">
      <c r="A2807" s="864">
        <v>523139</v>
      </c>
      <c r="B2807" s="24">
        <v>566884</v>
      </c>
      <c r="C2807" s="24" t="s">
        <v>475</v>
      </c>
      <c r="D2807" s="24" t="s">
        <v>13</v>
      </c>
      <c r="E2807" s="301" t="s">
        <v>3221</v>
      </c>
      <c r="F2807" s="289">
        <v>554</v>
      </c>
      <c r="G2807" s="27">
        <v>43841</v>
      </c>
      <c r="H2807" s="673">
        <v>43836</v>
      </c>
      <c r="I2807" s="674">
        <v>581</v>
      </c>
    </row>
    <row r="2808" spans="1:9" ht="15.6" x14ac:dyDescent="0.3">
      <c r="A2808" s="1293" t="s">
        <v>3405</v>
      </c>
      <c r="B2808" s="330">
        <v>425425</v>
      </c>
      <c r="C2808" s="330" t="s">
        <v>475</v>
      </c>
      <c r="D2808" s="330" t="s">
        <v>13</v>
      </c>
      <c r="E2808" s="844" t="s">
        <v>3406</v>
      </c>
      <c r="F2808" s="330">
        <v>2897</v>
      </c>
      <c r="G2808" s="328">
        <v>43832</v>
      </c>
      <c r="H2808" s="1300">
        <v>43836</v>
      </c>
      <c r="I2808" s="686">
        <v>3037</v>
      </c>
    </row>
    <row r="2809" spans="1:9" ht="15.6" x14ac:dyDescent="0.3">
      <c r="A2809" s="1301" t="s">
        <v>3405</v>
      </c>
      <c r="B2809" s="24">
        <v>425425</v>
      </c>
      <c r="C2809" s="24" t="s">
        <v>475</v>
      </c>
      <c r="D2809" s="24" t="s">
        <v>481</v>
      </c>
      <c r="E2809" s="88" t="s">
        <v>3410</v>
      </c>
      <c r="F2809" s="24">
        <v>270</v>
      </c>
      <c r="G2809" s="27">
        <v>43837</v>
      </c>
      <c r="H2809" s="673">
        <v>43836</v>
      </c>
      <c r="I2809" s="674">
        <v>278</v>
      </c>
    </row>
    <row r="2810" spans="1:9" ht="15.6" x14ac:dyDescent="0.3">
      <c r="A2810" s="1219">
        <v>432735</v>
      </c>
      <c r="B2810" s="630">
        <v>425425</v>
      </c>
      <c r="C2810" s="630" t="s">
        <v>475</v>
      </c>
      <c r="D2810" s="630" t="s">
        <v>13</v>
      </c>
      <c r="E2810" s="1226" t="s">
        <v>2937</v>
      </c>
      <c r="F2810" s="1302">
        <v>258</v>
      </c>
      <c r="G2810" s="1204">
        <v>43841</v>
      </c>
      <c r="H2810" s="1303">
        <v>43837</v>
      </c>
      <c r="I2810" s="674">
        <v>265</v>
      </c>
    </row>
    <row r="2811" spans="1:9" ht="15.6" x14ac:dyDescent="0.3">
      <c r="A2811" s="1219">
        <v>432735</v>
      </c>
      <c r="B2811" s="630">
        <v>425425</v>
      </c>
      <c r="C2811" s="630" t="s">
        <v>475</v>
      </c>
      <c r="D2811" s="630" t="s">
        <v>13</v>
      </c>
      <c r="E2811" s="1226" t="s">
        <v>2938</v>
      </c>
      <c r="F2811" s="1302">
        <v>579</v>
      </c>
      <c r="G2811" s="1204">
        <v>43841</v>
      </c>
      <c r="H2811" s="1303">
        <v>43837</v>
      </c>
      <c r="I2811" s="674">
        <v>597</v>
      </c>
    </row>
    <row r="2812" spans="1:9" ht="15.6" x14ac:dyDescent="0.3">
      <c r="A2812" s="1219">
        <v>432735</v>
      </c>
      <c r="B2812" s="630">
        <v>431090</v>
      </c>
      <c r="C2812" s="630" t="s">
        <v>503</v>
      </c>
      <c r="D2812" s="630" t="s">
        <v>13</v>
      </c>
      <c r="E2812" s="542" t="s">
        <v>2956</v>
      </c>
      <c r="F2812" s="24">
        <v>8</v>
      </c>
      <c r="G2812" s="27">
        <v>43841</v>
      </c>
      <c r="H2812" s="673">
        <v>43837</v>
      </c>
      <c r="I2812" s="674">
        <v>8</v>
      </c>
    </row>
    <row r="2813" spans="1:9" ht="15.6" x14ac:dyDescent="0.3">
      <c r="A2813" s="1219">
        <v>432735</v>
      </c>
      <c r="B2813" s="630">
        <v>550156</v>
      </c>
      <c r="C2813" s="630" t="s">
        <v>475</v>
      </c>
      <c r="D2813" s="630" t="s">
        <v>306</v>
      </c>
      <c r="E2813" s="631" t="s">
        <v>2977</v>
      </c>
      <c r="F2813" s="630">
        <v>20</v>
      </c>
      <c r="G2813" s="1204">
        <v>43843</v>
      </c>
      <c r="H2813" s="673">
        <v>43837</v>
      </c>
      <c r="I2813" s="674">
        <v>20</v>
      </c>
    </row>
    <row r="2814" spans="1:9" x14ac:dyDescent="0.3">
      <c r="A2814" s="481">
        <v>523142</v>
      </c>
      <c r="B2814" s="289">
        <v>566883</v>
      </c>
      <c r="C2814" s="24" t="s">
        <v>475</v>
      </c>
      <c r="D2814" s="24" t="s">
        <v>13</v>
      </c>
      <c r="E2814" s="25" t="s">
        <v>3028</v>
      </c>
      <c r="F2814" s="24">
        <v>308</v>
      </c>
      <c r="G2814" s="27">
        <v>43841</v>
      </c>
      <c r="H2814" s="27">
        <v>43837</v>
      </c>
      <c r="I2814" s="286">
        <v>298</v>
      </c>
    </row>
    <row r="2815" spans="1:9" x14ac:dyDescent="0.3">
      <c r="A2815" s="481">
        <v>523142</v>
      </c>
      <c r="B2815" s="24">
        <v>566883</v>
      </c>
      <c r="C2815" s="24" t="s">
        <v>475</v>
      </c>
      <c r="D2815" s="24" t="s">
        <v>13</v>
      </c>
      <c r="E2815" s="25" t="s">
        <v>3043</v>
      </c>
      <c r="F2815" s="24">
        <v>96</v>
      </c>
      <c r="G2815" s="27">
        <v>43841</v>
      </c>
      <c r="H2815" s="27">
        <v>43837</v>
      </c>
      <c r="I2815" s="286">
        <v>96</v>
      </c>
    </row>
    <row r="2816" spans="1:9" ht="15.6" x14ac:dyDescent="0.3">
      <c r="A2816" s="481">
        <v>523142</v>
      </c>
      <c r="B2816" s="24">
        <v>555483</v>
      </c>
      <c r="C2816" s="24" t="s">
        <v>503</v>
      </c>
      <c r="D2816" s="24" t="s">
        <v>13</v>
      </c>
      <c r="E2816" s="25" t="s">
        <v>3061</v>
      </c>
      <c r="F2816" s="24">
        <v>231</v>
      </c>
      <c r="G2816" s="27">
        <v>43841</v>
      </c>
      <c r="H2816" s="673">
        <v>43837</v>
      </c>
      <c r="I2816" s="674">
        <v>224</v>
      </c>
    </row>
    <row r="2817" spans="1:9" ht="15.6" x14ac:dyDescent="0.3">
      <c r="A2817" s="481">
        <v>523142</v>
      </c>
      <c r="B2817" s="24">
        <v>555483</v>
      </c>
      <c r="C2817" s="24" t="s">
        <v>503</v>
      </c>
      <c r="D2817" s="24" t="s">
        <v>13</v>
      </c>
      <c r="E2817" s="323" t="s">
        <v>3064</v>
      </c>
      <c r="F2817" s="358">
        <v>38</v>
      </c>
      <c r="G2817" s="27">
        <v>43841</v>
      </c>
      <c r="H2817" s="673">
        <v>43837</v>
      </c>
      <c r="I2817" s="674">
        <v>38</v>
      </c>
    </row>
    <row r="2818" spans="1:9" ht="15.6" x14ac:dyDescent="0.3">
      <c r="A2818" s="1199">
        <v>522344</v>
      </c>
      <c r="B2818" s="24">
        <v>554748</v>
      </c>
      <c r="C2818" s="24" t="s">
        <v>475</v>
      </c>
      <c r="D2818" s="24" t="s">
        <v>13</v>
      </c>
      <c r="E2818" s="323" t="s">
        <v>3087</v>
      </c>
      <c r="F2818" s="312">
        <v>1439</v>
      </c>
      <c r="G2818" s="27">
        <v>43841</v>
      </c>
      <c r="H2818" s="673">
        <v>43837</v>
      </c>
      <c r="I2818" s="674">
        <v>1500</v>
      </c>
    </row>
    <row r="2819" spans="1:9" ht="15.6" x14ac:dyDescent="0.3">
      <c r="A2819" s="1199">
        <v>522344</v>
      </c>
      <c r="B2819" s="24">
        <v>554748</v>
      </c>
      <c r="C2819" s="24" t="s">
        <v>475</v>
      </c>
      <c r="D2819" s="24" t="s">
        <v>13</v>
      </c>
      <c r="E2819" s="323" t="s">
        <v>3091</v>
      </c>
      <c r="F2819" s="312">
        <v>1111</v>
      </c>
      <c r="G2819" s="27">
        <v>43841</v>
      </c>
      <c r="H2819" s="673">
        <v>43837</v>
      </c>
      <c r="I2819" s="674">
        <v>1156</v>
      </c>
    </row>
    <row r="2820" spans="1:9" ht="15.6" x14ac:dyDescent="0.3">
      <c r="A2820" s="1199">
        <v>522344</v>
      </c>
      <c r="B2820" s="24">
        <v>566236</v>
      </c>
      <c r="C2820" s="24" t="s">
        <v>503</v>
      </c>
      <c r="D2820" s="24" t="s">
        <v>13</v>
      </c>
      <c r="E2820" s="323" t="s">
        <v>3105</v>
      </c>
      <c r="F2820" s="1285">
        <v>171</v>
      </c>
      <c r="G2820" s="27">
        <v>43841</v>
      </c>
      <c r="H2820" s="633">
        <v>43837</v>
      </c>
      <c r="I2820" s="693">
        <v>179</v>
      </c>
    </row>
    <row r="2821" spans="1:9" ht="15.6" x14ac:dyDescent="0.3">
      <c r="A2821" s="1199">
        <v>522345</v>
      </c>
      <c r="B2821" s="24">
        <v>554744</v>
      </c>
      <c r="C2821" s="24" t="s">
        <v>475</v>
      </c>
      <c r="D2821" s="24" t="s">
        <v>13</v>
      </c>
      <c r="E2821" s="25" t="s">
        <v>3115</v>
      </c>
      <c r="F2821" s="24">
        <v>226</v>
      </c>
      <c r="G2821" s="27">
        <v>43841</v>
      </c>
      <c r="H2821" s="673">
        <v>43837</v>
      </c>
      <c r="I2821" s="693">
        <v>233</v>
      </c>
    </row>
    <row r="2822" spans="1:9" ht="15.6" x14ac:dyDescent="0.3">
      <c r="A2822" s="864">
        <v>522344</v>
      </c>
      <c r="B2822" s="864">
        <v>566983</v>
      </c>
      <c r="C2822" s="864" t="s">
        <v>503</v>
      </c>
      <c r="D2822" s="24" t="s">
        <v>13</v>
      </c>
      <c r="E2822" s="323" t="s">
        <v>3207</v>
      </c>
      <c r="F2822" s="630">
        <v>85</v>
      </c>
      <c r="G2822" s="27">
        <v>43841</v>
      </c>
      <c r="H2822" s="673">
        <v>43837</v>
      </c>
      <c r="I2822" s="674">
        <v>89</v>
      </c>
    </row>
    <row r="2823" spans="1:9" ht="15.6" x14ac:dyDescent="0.3">
      <c r="A2823" s="864">
        <v>523139</v>
      </c>
      <c r="B2823" s="24">
        <v>566884</v>
      </c>
      <c r="C2823" s="24" t="s">
        <v>475</v>
      </c>
      <c r="D2823" s="24" t="s">
        <v>13</v>
      </c>
      <c r="E2823" s="310" t="s">
        <v>3229</v>
      </c>
      <c r="F2823" s="358">
        <v>1995</v>
      </c>
      <c r="G2823" s="90">
        <v>43841</v>
      </c>
      <c r="H2823" s="673">
        <v>43837</v>
      </c>
      <c r="I2823" s="674">
        <v>2078</v>
      </c>
    </row>
    <row r="2824" spans="1:9" ht="15.6" x14ac:dyDescent="0.3">
      <c r="A2824" s="864">
        <v>523139</v>
      </c>
      <c r="B2824" s="24">
        <v>566884</v>
      </c>
      <c r="C2824" s="24" t="s">
        <v>475</v>
      </c>
      <c r="D2824" s="24" t="s">
        <v>13</v>
      </c>
      <c r="E2824" s="310" t="s">
        <v>3230</v>
      </c>
      <c r="F2824" s="358">
        <v>2060</v>
      </c>
      <c r="G2824" s="90">
        <v>43841</v>
      </c>
      <c r="H2824" s="673">
        <v>43837</v>
      </c>
      <c r="I2824" s="674">
        <v>2161</v>
      </c>
    </row>
    <row r="2825" spans="1:9" ht="15.6" x14ac:dyDescent="0.3">
      <c r="A2825" s="864">
        <v>523139</v>
      </c>
      <c r="B2825" s="24">
        <v>555514</v>
      </c>
      <c r="C2825" s="24" t="s">
        <v>503</v>
      </c>
      <c r="D2825" s="24" t="s">
        <v>13</v>
      </c>
      <c r="E2825" s="25" t="s">
        <v>3267</v>
      </c>
      <c r="F2825" s="24">
        <v>66</v>
      </c>
      <c r="G2825" s="27">
        <v>43841</v>
      </c>
      <c r="H2825" s="673">
        <v>43837</v>
      </c>
      <c r="I2825" s="674">
        <v>69</v>
      </c>
    </row>
    <row r="2826" spans="1:9" ht="15.6" x14ac:dyDescent="0.3">
      <c r="A2826" s="864">
        <v>523139</v>
      </c>
      <c r="B2826" s="24">
        <v>555514</v>
      </c>
      <c r="C2826" s="24" t="s">
        <v>503</v>
      </c>
      <c r="D2826" s="24" t="s">
        <v>13</v>
      </c>
      <c r="E2826" s="323" t="s">
        <v>3274</v>
      </c>
      <c r="F2826" s="358">
        <v>262</v>
      </c>
      <c r="G2826" s="90">
        <v>43841</v>
      </c>
      <c r="H2826" s="673">
        <v>43837</v>
      </c>
      <c r="I2826" s="674">
        <v>273</v>
      </c>
    </row>
    <row r="2827" spans="1:9" ht="15.6" x14ac:dyDescent="0.3">
      <c r="A2827" s="864">
        <v>523139</v>
      </c>
      <c r="B2827" s="24">
        <v>555514</v>
      </c>
      <c r="C2827" s="24" t="s">
        <v>503</v>
      </c>
      <c r="D2827" s="24" t="s">
        <v>13</v>
      </c>
      <c r="E2827" s="323" t="s">
        <v>3277</v>
      </c>
      <c r="F2827" s="358">
        <v>145</v>
      </c>
      <c r="G2827" s="90">
        <v>43841</v>
      </c>
      <c r="H2827" s="673">
        <v>43837</v>
      </c>
      <c r="I2827" s="674">
        <v>151</v>
      </c>
    </row>
    <row r="2828" spans="1:9" ht="15.6" x14ac:dyDescent="0.3">
      <c r="A2828" s="864">
        <v>523143</v>
      </c>
      <c r="B2828" s="24">
        <v>566881</v>
      </c>
      <c r="C2828" s="24" t="s">
        <v>475</v>
      </c>
      <c r="D2828" s="24" t="s">
        <v>13</v>
      </c>
      <c r="E2828" s="60" t="s">
        <v>3310</v>
      </c>
      <c r="F2828" s="26">
        <v>468</v>
      </c>
      <c r="G2828" s="27">
        <v>43841</v>
      </c>
      <c r="H2828" s="673">
        <v>43837</v>
      </c>
      <c r="I2828" s="1218">
        <v>491</v>
      </c>
    </row>
    <row r="2829" spans="1:9" ht="15.6" x14ac:dyDescent="0.3">
      <c r="A2829" s="864">
        <v>523143</v>
      </c>
      <c r="B2829" s="24">
        <v>566881</v>
      </c>
      <c r="C2829" s="24" t="s">
        <v>475</v>
      </c>
      <c r="D2829" s="24" t="s">
        <v>13</v>
      </c>
      <c r="E2829" s="323" t="s">
        <v>3315</v>
      </c>
      <c r="F2829" s="358">
        <v>796</v>
      </c>
      <c r="G2829" s="27">
        <v>43841</v>
      </c>
      <c r="H2829" s="673">
        <v>43837</v>
      </c>
      <c r="I2829" s="1218">
        <v>829</v>
      </c>
    </row>
    <row r="2830" spans="1:9" ht="15.6" x14ac:dyDescent="0.3">
      <c r="A2830" s="864">
        <v>523143</v>
      </c>
      <c r="B2830" s="24">
        <v>566881</v>
      </c>
      <c r="C2830" s="24" t="s">
        <v>475</v>
      </c>
      <c r="D2830" s="24" t="s">
        <v>13</v>
      </c>
      <c r="E2830" s="323" t="s">
        <v>3317</v>
      </c>
      <c r="F2830" s="358">
        <v>1510</v>
      </c>
      <c r="G2830" s="27">
        <v>43841</v>
      </c>
      <c r="H2830" s="673">
        <v>43837</v>
      </c>
      <c r="I2830" s="1218">
        <v>1584</v>
      </c>
    </row>
    <row r="2831" spans="1:9" ht="15.6" x14ac:dyDescent="0.3">
      <c r="A2831" s="864">
        <v>523143</v>
      </c>
      <c r="B2831" s="24">
        <v>555473</v>
      </c>
      <c r="C2831" s="24" t="s">
        <v>503</v>
      </c>
      <c r="D2831" s="24" t="s">
        <v>13</v>
      </c>
      <c r="E2831" s="25" t="s">
        <v>3376</v>
      </c>
      <c r="F2831" s="24">
        <v>98</v>
      </c>
      <c r="G2831" s="27">
        <v>43841</v>
      </c>
      <c r="H2831" s="673">
        <v>43837</v>
      </c>
      <c r="I2831" s="674">
        <v>102</v>
      </c>
    </row>
    <row r="2832" spans="1:9" ht="15.6" x14ac:dyDescent="0.3">
      <c r="A2832" s="864">
        <v>523143</v>
      </c>
      <c r="B2832" s="24">
        <v>555473</v>
      </c>
      <c r="C2832" s="24" t="s">
        <v>503</v>
      </c>
      <c r="D2832" s="24" t="s">
        <v>13</v>
      </c>
      <c r="E2832" s="323" t="s">
        <v>3388</v>
      </c>
      <c r="F2832" s="358">
        <v>372</v>
      </c>
      <c r="G2832" s="27">
        <v>43841</v>
      </c>
      <c r="H2832" s="673">
        <v>43837</v>
      </c>
      <c r="I2832" s="674">
        <v>390</v>
      </c>
    </row>
    <row r="2833" spans="1:9" ht="15.6" x14ac:dyDescent="0.3">
      <c r="A2833" s="864">
        <v>523143</v>
      </c>
      <c r="B2833" s="24">
        <v>555473</v>
      </c>
      <c r="C2833" s="24" t="s">
        <v>503</v>
      </c>
      <c r="D2833" s="24" t="s">
        <v>13</v>
      </c>
      <c r="E2833" s="323" t="s">
        <v>3391</v>
      </c>
      <c r="F2833" s="358">
        <v>115</v>
      </c>
      <c r="G2833" s="27">
        <v>43841</v>
      </c>
      <c r="H2833" s="673">
        <v>43837</v>
      </c>
      <c r="I2833" s="674">
        <v>120</v>
      </c>
    </row>
    <row r="2834" spans="1:9" ht="15.6" x14ac:dyDescent="0.3">
      <c r="A2834" s="865">
        <v>523143</v>
      </c>
      <c r="B2834" s="330">
        <v>555473</v>
      </c>
      <c r="C2834" s="330" t="s">
        <v>503</v>
      </c>
      <c r="D2834" s="330" t="s">
        <v>13</v>
      </c>
      <c r="E2834" s="761" t="s">
        <v>3396</v>
      </c>
      <c r="F2834" s="762">
        <v>79</v>
      </c>
      <c r="G2834" s="328">
        <v>43841</v>
      </c>
      <c r="H2834" s="685">
        <v>43837</v>
      </c>
      <c r="I2834" s="686">
        <v>82</v>
      </c>
    </row>
    <row r="2835" spans="1:9" ht="15.6" x14ac:dyDescent="0.3">
      <c r="A2835" s="630">
        <v>465742</v>
      </c>
      <c r="B2835" s="26">
        <v>555481</v>
      </c>
      <c r="C2835" s="26" t="s">
        <v>503</v>
      </c>
      <c r="D2835" s="26" t="s">
        <v>306</v>
      </c>
      <c r="E2835" s="60">
        <v>1550180</v>
      </c>
      <c r="F2835" s="26">
        <v>20</v>
      </c>
      <c r="G2835" s="90">
        <v>43843</v>
      </c>
      <c r="H2835" s="673">
        <v>43837</v>
      </c>
      <c r="I2835" s="674">
        <v>20</v>
      </c>
    </row>
    <row r="2836" spans="1:9" ht="15.6" x14ac:dyDescent="0.3">
      <c r="A2836" s="864">
        <v>511781</v>
      </c>
      <c r="B2836" s="24">
        <v>554820</v>
      </c>
      <c r="C2836" s="24" t="s">
        <v>475</v>
      </c>
      <c r="D2836" s="24" t="s">
        <v>19</v>
      </c>
      <c r="E2836" s="25">
        <v>1541635</v>
      </c>
      <c r="F2836" s="24">
        <v>9</v>
      </c>
      <c r="G2836" s="27">
        <v>43846</v>
      </c>
      <c r="H2836" s="673">
        <v>43837</v>
      </c>
      <c r="I2836" s="674">
        <v>9</v>
      </c>
    </row>
    <row r="2837" spans="1:9" ht="15.6" x14ac:dyDescent="0.3">
      <c r="A2837" s="864">
        <v>511666</v>
      </c>
      <c r="B2837" s="24">
        <v>548985</v>
      </c>
      <c r="C2837" s="24" t="s">
        <v>503</v>
      </c>
      <c r="D2837" s="24" t="s">
        <v>306</v>
      </c>
      <c r="E2837" s="361">
        <v>1554814</v>
      </c>
      <c r="F2837" s="312">
        <v>20</v>
      </c>
      <c r="G2837" s="27">
        <v>43843</v>
      </c>
      <c r="H2837" s="673">
        <v>43837</v>
      </c>
      <c r="I2837" s="674">
        <v>20</v>
      </c>
    </row>
    <row r="2838" spans="1:9" ht="15.6" x14ac:dyDescent="0.3">
      <c r="A2838" s="864">
        <v>511666</v>
      </c>
      <c r="B2838" s="24">
        <v>550123</v>
      </c>
      <c r="C2838" s="24" t="s">
        <v>475</v>
      </c>
      <c r="D2838" s="24" t="s">
        <v>306</v>
      </c>
      <c r="E2838" s="25">
        <v>1554160</v>
      </c>
      <c r="F2838" s="24">
        <v>130</v>
      </c>
      <c r="G2838" s="27">
        <v>43843</v>
      </c>
      <c r="H2838" s="673">
        <v>43837</v>
      </c>
      <c r="I2838" s="674">
        <v>130</v>
      </c>
    </row>
    <row r="2839" spans="1:9" ht="15.6" x14ac:dyDescent="0.3">
      <c r="A2839" s="1092">
        <v>522346</v>
      </c>
      <c r="B2839" s="24">
        <v>554740</v>
      </c>
      <c r="C2839" s="24" t="s">
        <v>475</v>
      </c>
      <c r="D2839" s="24" t="s">
        <v>306</v>
      </c>
      <c r="E2839" s="25">
        <v>1554161</v>
      </c>
      <c r="F2839" s="24">
        <v>60</v>
      </c>
      <c r="G2839" s="27">
        <v>43843</v>
      </c>
      <c r="H2839" s="673">
        <v>43837</v>
      </c>
      <c r="I2839" s="674">
        <v>60</v>
      </c>
    </row>
    <row r="2840" spans="1:9" ht="15.6" x14ac:dyDescent="0.3">
      <c r="A2840" s="1293" t="s">
        <v>3405</v>
      </c>
      <c r="B2840" s="330">
        <v>425425</v>
      </c>
      <c r="C2840" s="330" t="s">
        <v>475</v>
      </c>
      <c r="D2840" s="330" t="s">
        <v>13</v>
      </c>
      <c r="E2840" s="844" t="s">
        <v>3409</v>
      </c>
      <c r="F2840" s="330">
        <v>1200</v>
      </c>
      <c r="G2840" s="328">
        <v>43839</v>
      </c>
      <c r="H2840" s="1304">
        <v>43838</v>
      </c>
      <c r="I2840" s="686">
        <v>1254</v>
      </c>
    </row>
    <row r="2841" spans="1:9" ht="15.6" x14ac:dyDescent="0.3">
      <c r="A2841" s="864">
        <v>511781</v>
      </c>
      <c r="B2841" s="24">
        <v>554820</v>
      </c>
      <c r="C2841" s="24" t="s">
        <v>475</v>
      </c>
      <c r="D2841" s="24" t="s">
        <v>11</v>
      </c>
      <c r="E2841" s="25" t="s">
        <v>3432</v>
      </c>
      <c r="F2841" s="24">
        <v>1000</v>
      </c>
      <c r="G2841" s="27">
        <v>43843</v>
      </c>
      <c r="H2841" s="673">
        <v>43838</v>
      </c>
      <c r="I2841" s="674">
        <v>866</v>
      </c>
    </row>
    <row r="2842" spans="1:9" ht="15.6" x14ac:dyDescent="0.3">
      <c r="A2842" s="864">
        <v>511781</v>
      </c>
      <c r="B2842" s="24">
        <v>555189</v>
      </c>
      <c r="C2842" s="24" t="s">
        <v>475</v>
      </c>
      <c r="D2842" s="24" t="s">
        <v>11</v>
      </c>
      <c r="E2842" s="25" t="s">
        <v>3436</v>
      </c>
      <c r="F2842" s="24">
        <v>500</v>
      </c>
      <c r="G2842" s="27">
        <v>43843</v>
      </c>
      <c r="H2842" s="673">
        <v>43838</v>
      </c>
      <c r="I2842" s="674">
        <v>475</v>
      </c>
    </row>
    <row r="2843" spans="1:9" ht="15.6" x14ac:dyDescent="0.3">
      <c r="A2843" s="1219">
        <v>432735</v>
      </c>
      <c r="B2843" s="630">
        <v>425425</v>
      </c>
      <c r="C2843" s="630" t="s">
        <v>475</v>
      </c>
      <c r="D2843" s="630" t="s">
        <v>19</v>
      </c>
      <c r="E2843" s="1226" t="s">
        <v>2936</v>
      </c>
      <c r="F2843" s="630">
        <v>94</v>
      </c>
      <c r="G2843" s="1204">
        <v>43839</v>
      </c>
      <c r="H2843" s="673">
        <v>43839</v>
      </c>
      <c r="I2843" s="674">
        <v>94</v>
      </c>
    </row>
    <row r="2844" spans="1:9" ht="15.6" x14ac:dyDescent="0.3">
      <c r="A2844" s="1219">
        <v>432735</v>
      </c>
      <c r="B2844" s="630">
        <v>425425</v>
      </c>
      <c r="C2844" s="630" t="s">
        <v>475</v>
      </c>
      <c r="D2844" s="630" t="s">
        <v>481</v>
      </c>
      <c r="E2844" s="1226" t="s">
        <v>2941</v>
      </c>
      <c r="F2844" s="1302">
        <v>100</v>
      </c>
      <c r="G2844" s="27">
        <v>43846</v>
      </c>
      <c r="H2844" s="673">
        <v>43840</v>
      </c>
      <c r="I2844" s="674">
        <v>100</v>
      </c>
    </row>
    <row r="2845" spans="1:9" ht="15.6" x14ac:dyDescent="0.3">
      <c r="A2845" s="1219">
        <v>432735</v>
      </c>
      <c r="B2845" s="630">
        <v>425425</v>
      </c>
      <c r="C2845" s="630" t="s">
        <v>475</v>
      </c>
      <c r="D2845" s="630" t="s">
        <v>13</v>
      </c>
      <c r="E2845" s="1226" t="s">
        <v>2942</v>
      </c>
      <c r="F2845" s="1302">
        <v>272</v>
      </c>
      <c r="G2845" s="1204">
        <v>43846</v>
      </c>
      <c r="H2845" s="673">
        <v>43840</v>
      </c>
      <c r="I2845" s="674">
        <v>279</v>
      </c>
    </row>
    <row r="2846" spans="1:9" ht="15.6" x14ac:dyDescent="0.3">
      <c r="A2846" s="1219">
        <v>432735</v>
      </c>
      <c r="B2846" s="630">
        <v>425425</v>
      </c>
      <c r="C2846" s="630" t="s">
        <v>475</v>
      </c>
      <c r="D2846" s="630" t="s">
        <v>13</v>
      </c>
      <c r="E2846" s="1226" t="s">
        <v>2943</v>
      </c>
      <c r="F2846" s="1302">
        <v>225</v>
      </c>
      <c r="G2846" s="1204">
        <v>43846</v>
      </c>
      <c r="H2846" s="673">
        <v>43840</v>
      </c>
      <c r="I2846" s="674">
        <v>230</v>
      </c>
    </row>
    <row r="2847" spans="1:9" ht="15.6" x14ac:dyDescent="0.3">
      <c r="A2847" s="1219">
        <v>432735</v>
      </c>
      <c r="B2847" s="630">
        <v>425425</v>
      </c>
      <c r="C2847" s="630" t="s">
        <v>475</v>
      </c>
      <c r="D2847" s="630" t="s">
        <v>481</v>
      </c>
      <c r="E2847" s="1226" t="s">
        <v>2944</v>
      </c>
      <c r="F2847" s="1302">
        <v>140</v>
      </c>
      <c r="G2847" s="1204">
        <v>43846</v>
      </c>
      <c r="H2847" s="673">
        <v>43840</v>
      </c>
      <c r="I2847" s="674">
        <v>142</v>
      </c>
    </row>
    <row r="2848" spans="1:9" ht="15.6" x14ac:dyDescent="0.3">
      <c r="A2848" s="1219">
        <v>432735</v>
      </c>
      <c r="B2848" s="630">
        <v>431090</v>
      </c>
      <c r="C2848" s="630" t="s">
        <v>503</v>
      </c>
      <c r="D2848" s="630" t="s">
        <v>13</v>
      </c>
      <c r="E2848" s="542" t="s">
        <v>2957</v>
      </c>
      <c r="F2848" s="24">
        <v>25</v>
      </c>
      <c r="G2848" s="27">
        <v>43846</v>
      </c>
      <c r="H2848" s="673">
        <v>43840</v>
      </c>
      <c r="I2848" s="674">
        <v>25</v>
      </c>
    </row>
    <row r="2849" spans="1:9" ht="15.6" x14ac:dyDescent="0.3">
      <c r="A2849" s="1219">
        <v>432735</v>
      </c>
      <c r="B2849" s="630">
        <v>431090</v>
      </c>
      <c r="C2849" s="630" t="s">
        <v>503</v>
      </c>
      <c r="D2849" s="630" t="s">
        <v>13</v>
      </c>
      <c r="E2849" s="542" t="s">
        <v>2958</v>
      </c>
      <c r="F2849" s="24">
        <v>17</v>
      </c>
      <c r="G2849" s="27">
        <v>43846</v>
      </c>
      <c r="H2849" s="673">
        <v>43840</v>
      </c>
      <c r="I2849" s="674">
        <v>17</v>
      </c>
    </row>
    <row r="2850" spans="1:9" ht="15.6" x14ac:dyDescent="0.3">
      <c r="A2850" s="1219">
        <v>432735</v>
      </c>
      <c r="B2850" s="630">
        <v>431090</v>
      </c>
      <c r="C2850" s="630" t="s">
        <v>503</v>
      </c>
      <c r="D2850" s="630" t="s">
        <v>481</v>
      </c>
      <c r="E2850" s="1226" t="s">
        <v>2959</v>
      </c>
      <c r="F2850" s="630">
        <v>28</v>
      </c>
      <c r="G2850" s="1204">
        <v>43846</v>
      </c>
      <c r="H2850" s="673">
        <v>43840</v>
      </c>
      <c r="I2850" s="674">
        <v>28</v>
      </c>
    </row>
    <row r="2851" spans="1:9" x14ac:dyDescent="0.3">
      <c r="A2851" s="481">
        <v>523142</v>
      </c>
      <c r="B2851" s="24">
        <v>566883</v>
      </c>
      <c r="C2851" s="24" t="s">
        <v>475</v>
      </c>
      <c r="D2851" s="24" t="s">
        <v>13</v>
      </c>
      <c r="E2851" s="25" t="s">
        <v>3029</v>
      </c>
      <c r="F2851" s="24">
        <v>469</v>
      </c>
      <c r="G2851" s="27">
        <v>43846</v>
      </c>
      <c r="H2851" s="27">
        <v>43840</v>
      </c>
      <c r="I2851" s="286">
        <v>450</v>
      </c>
    </row>
    <row r="2852" spans="1:9" x14ac:dyDescent="0.3">
      <c r="A2852" s="481">
        <v>523142</v>
      </c>
      <c r="B2852" s="24">
        <v>566883</v>
      </c>
      <c r="C2852" s="24" t="s">
        <v>475</v>
      </c>
      <c r="D2852" s="24" t="s">
        <v>13</v>
      </c>
      <c r="E2852" s="25" t="s">
        <v>3030</v>
      </c>
      <c r="F2852" s="24">
        <v>310</v>
      </c>
      <c r="G2852" s="27">
        <v>43846</v>
      </c>
      <c r="H2852" s="27">
        <v>43840</v>
      </c>
      <c r="I2852" s="286">
        <v>298</v>
      </c>
    </row>
    <row r="2853" spans="1:9" x14ac:dyDescent="0.3">
      <c r="A2853" s="481">
        <v>523142</v>
      </c>
      <c r="B2853" s="24">
        <v>566883</v>
      </c>
      <c r="C2853" s="24" t="s">
        <v>475</v>
      </c>
      <c r="D2853" s="24" t="s">
        <v>481</v>
      </c>
      <c r="E2853" s="25" t="s">
        <v>3031</v>
      </c>
      <c r="F2853" s="24">
        <v>100</v>
      </c>
      <c r="G2853" s="27">
        <v>43846</v>
      </c>
      <c r="H2853" s="27">
        <v>43840</v>
      </c>
      <c r="I2853" s="286">
        <v>97</v>
      </c>
    </row>
    <row r="2854" spans="1:9" x14ac:dyDescent="0.3">
      <c r="A2854" s="481">
        <v>523142</v>
      </c>
      <c r="B2854" s="24">
        <v>566883</v>
      </c>
      <c r="C2854" s="24" t="s">
        <v>475</v>
      </c>
      <c r="D2854" s="24" t="s">
        <v>481</v>
      </c>
      <c r="E2854" s="25" t="s">
        <v>3041</v>
      </c>
      <c r="F2854" s="24">
        <v>223</v>
      </c>
      <c r="G2854" s="27">
        <v>43846</v>
      </c>
      <c r="H2854" s="27">
        <v>43840</v>
      </c>
      <c r="I2854" s="286">
        <v>215</v>
      </c>
    </row>
    <row r="2855" spans="1:9" x14ac:dyDescent="0.3">
      <c r="A2855" s="481">
        <v>523142</v>
      </c>
      <c r="B2855" s="24">
        <v>566883</v>
      </c>
      <c r="C2855" s="24" t="s">
        <v>475</v>
      </c>
      <c r="D2855" s="24" t="s">
        <v>13</v>
      </c>
      <c r="E2855" s="25" t="s">
        <v>3044</v>
      </c>
      <c r="F2855" s="24">
        <v>130</v>
      </c>
      <c r="G2855" s="27">
        <v>43846</v>
      </c>
      <c r="H2855" s="27">
        <v>43840</v>
      </c>
      <c r="I2855" s="286">
        <v>130</v>
      </c>
    </row>
    <row r="2856" spans="1:9" x14ac:dyDescent="0.3">
      <c r="A2856" s="481">
        <v>523142</v>
      </c>
      <c r="B2856" s="24">
        <v>566883</v>
      </c>
      <c r="C2856" s="24" t="s">
        <v>475</v>
      </c>
      <c r="D2856" s="24" t="s">
        <v>13</v>
      </c>
      <c r="E2856" s="25" t="s">
        <v>3045</v>
      </c>
      <c r="F2856" s="24">
        <v>91</v>
      </c>
      <c r="G2856" s="27">
        <v>43846</v>
      </c>
      <c r="H2856" s="27">
        <v>43840</v>
      </c>
      <c r="I2856" s="286">
        <v>91</v>
      </c>
    </row>
    <row r="2857" spans="1:9" ht="15.6" x14ac:dyDescent="0.3">
      <c r="A2857" s="481">
        <v>523142</v>
      </c>
      <c r="B2857" s="24">
        <v>555483</v>
      </c>
      <c r="C2857" s="24" t="s">
        <v>503</v>
      </c>
      <c r="D2857" s="24" t="s">
        <v>13</v>
      </c>
      <c r="E2857" s="323" t="s">
        <v>3065</v>
      </c>
      <c r="F2857" s="358">
        <v>73</v>
      </c>
      <c r="G2857" s="27">
        <v>43846</v>
      </c>
      <c r="H2857" s="673">
        <v>43840</v>
      </c>
      <c r="I2857" s="674">
        <v>73</v>
      </c>
    </row>
    <row r="2858" spans="1:9" ht="15.6" x14ac:dyDescent="0.3">
      <c r="A2858" s="481">
        <v>523142</v>
      </c>
      <c r="B2858" s="24">
        <v>555483</v>
      </c>
      <c r="C2858" s="24" t="s">
        <v>503</v>
      </c>
      <c r="D2858" s="24" t="s">
        <v>13</v>
      </c>
      <c r="E2858" s="323" t="s">
        <v>3066</v>
      </c>
      <c r="F2858" s="358">
        <v>102</v>
      </c>
      <c r="G2858" s="27">
        <v>43846</v>
      </c>
      <c r="H2858" s="673">
        <v>43840</v>
      </c>
      <c r="I2858" s="674">
        <v>102</v>
      </c>
    </row>
    <row r="2859" spans="1:9" ht="15.6" x14ac:dyDescent="0.3">
      <c r="A2859" s="1199">
        <v>522344</v>
      </c>
      <c r="B2859" s="24">
        <v>554748</v>
      </c>
      <c r="C2859" s="24" t="s">
        <v>475</v>
      </c>
      <c r="D2859" s="24" t="s">
        <v>13</v>
      </c>
      <c r="E2859" s="323" t="s">
        <v>3088</v>
      </c>
      <c r="F2859" s="312">
        <v>1395</v>
      </c>
      <c r="G2859" s="27">
        <v>43846</v>
      </c>
      <c r="H2859" s="673">
        <v>43840</v>
      </c>
      <c r="I2859" s="674">
        <v>1297</v>
      </c>
    </row>
    <row r="2860" spans="1:9" ht="15.6" x14ac:dyDescent="0.3">
      <c r="A2860" s="1199">
        <v>522344</v>
      </c>
      <c r="B2860" s="24">
        <v>554748</v>
      </c>
      <c r="C2860" s="24" t="s">
        <v>475</v>
      </c>
      <c r="D2860" s="24" t="s">
        <v>13</v>
      </c>
      <c r="E2860" s="323" t="s">
        <v>3089</v>
      </c>
      <c r="F2860" s="312">
        <v>978</v>
      </c>
      <c r="G2860" s="27">
        <v>43846</v>
      </c>
      <c r="H2860" s="673">
        <v>43840</v>
      </c>
      <c r="I2860" s="674">
        <v>959</v>
      </c>
    </row>
    <row r="2861" spans="1:9" ht="15.6" x14ac:dyDescent="0.3">
      <c r="A2861" s="1199">
        <v>522344</v>
      </c>
      <c r="B2861" s="24">
        <v>554748</v>
      </c>
      <c r="C2861" s="24" t="s">
        <v>475</v>
      </c>
      <c r="D2861" s="24" t="s">
        <v>481</v>
      </c>
      <c r="E2861" s="323" t="s">
        <v>3090</v>
      </c>
      <c r="F2861" s="312">
        <v>72</v>
      </c>
      <c r="G2861" s="27">
        <v>43846</v>
      </c>
      <c r="H2861" s="673">
        <v>43840</v>
      </c>
      <c r="I2861" s="674">
        <v>75</v>
      </c>
    </row>
    <row r="2862" spans="1:9" ht="15.6" x14ac:dyDescent="0.3">
      <c r="A2862" s="1199">
        <v>522344</v>
      </c>
      <c r="B2862" s="24">
        <v>554748</v>
      </c>
      <c r="C2862" s="24" t="s">
        <v>475</v>
      </c>
      <c r="D2862" s="24" t="s">
        <v>481</v>
      </c>
      <c r="E2862" s="323" t="s">
        <v>3092</v>
      </c>
      <c r="F2862" s="312">
        <v>324</v>
      </c>
      <c r="G2862" s="27">
        <v>43846</v>
      </c>
      <c r="H2862" s="673">
        <v>43840</v>
      </c>
      <c r="I2862" s="674">
        <v>326</v>
      </c>
    </row>
    <row r="2863" spans="1:9" ht="15.6" x14ac:dyDescent="0.3">
      <c r="A2863" s="1199">
        <v>522345</v>
      </c>
      <c r="B2863" s="24">
        <v>554744</v>
      </c>
      <c r="C2863" s="24" t="s">
        <v>475</v>
      </c>
      <c r="D2863" s="24" t="s">
        <v>481</v>
      </c>
      <c r="E2863" s="25" t="s">
        <v>3114</v>
      </c>
      <c r="F2863" s="24">
        <v>58</v>
      </c>
      <c r="G2863" s="27">
        <v>43846</v>
      </c>
      <c r="H2863" s="673">
        <v>43840</v>
      </c>
      <c r="I2863" s="693">
        <v>58</v>
      </c>
    </row>
    <row r="2864" spans="1:9" ht="15.6" x14ac:dyDescent="0.3">
      <c r="A2864" s="864">
        <v>523139</v>
      </c>
      <c r="B2864" s="24">
        <v>566884</v>
      </c>
      <c r="C2864" s="24" t="s">
        <v>475</v>
      </c>
      <c r="D2864" s="24" t="s">
        <v>481</v>
      </c>
      <c r="E2864" s="25" t="s">
        <v>3224</v>
      </c>
      <c r="F2864" s="289">
        <v>73</v>
      </c>
      <c r="G2864" s="27">
        <v>43846</v>
      </c>
      <c r="H2864" s="673">
        <v>43840</v>
      </c>
      <c r="I2864" s="674">
        <v>76</v>
      </c>
    </row>
    <row r="2865" spans="1:9" ht="15.6" x14ac:dyDescent="0.3">
      <c r="A2865" s="864">
        <v>523139</v>
      </c>
      <c r="B2865" s="24">
        <v>566884</v>
      </c>
      <c r="C2865" s="24" t="s">
        <v>475</v>
      </c>
      <c r="D2865" s="24" t="s">
        <v>13</v>
      </c>
      <c r="E2865" s="310" t="s">
        <v>3231</v>
      </c>
      <c r="F2865" s="358">
        <v>2101</v>
      </c>
      <c r="G2865" s="90">
        <v>43846</v>
      </c>
      <c r="H2865" s="673">
        <v>43840</v>
      </c>
      <c r="I2865" s="674">
        <v>2204</v>
      </c>
    </row>
    <row r="2866" spans="1:9" ht="15.6" x14ac:dyDescent="0.3">
      <c r="A2866" s="864">
        <v>523139</v>
      </c>
      <c r="B2866" s="24">
        <v>566884</v>
      </c>
      <c r="C2866" s="24" t="s">
        <v>475</v>
      </c>
      <c r="D2866" s="24" t="s">
        <v>13</v>
      </c>
      <c r="E2866" s="310" t="s">
        <v>3232</v>
      </c>
      <c r="F2866" s="358">
        <v>1445</v>
      </c>
      <c r="G2866" s="90">
        <v>43846</v>
      </c>
      <c r="H2866" s="673">
        <v>43840</v>
      </c>
      <c r="I2866" s="674">
        <v>1515</v>
      </c>
    </row>
    <row r="2867" spans="1:9" ht="15.6" x14ac:dyDescent="0.3">
      <c r="A2867" s="864">
        <v>523139</v>
      </c>
      <c r="B2867" s="24">
        <v>566884</v>
      </c>
      <c r="C2867" s="24" t="s">
        <v>475</v>
      </c>
      <c r="D2867" s="24" t="s">
        <v>481</v>
      </c>
      <c r="E2867" s="323" t="s">
        <v>3233</v>
      </c>
      <c r="F2867" s="358">
        <v>192</v>
      </c>
      <c r="G2867" s="90">
        <v>43846</v>
      </c>
      <c r="H2867" s="673">
        <v>43840</v>
      </c>
      <c r="I2867" s="674">
        <v>199</v>
      </c>
    </row>
    <row r="2868" spans="1:9" ht="15.6" x14ac:dyDescent="0.3">
      <c r="A2868" s="864">
        <v>523139</v>
      </c>
      <c r="B2868" s="24">
        <v>566884</v>
      </c>
      <c r="C2868" s="24" t="s">
        <v>475</v>
      </c>
      <c r="D2868" s="24" t="s">
        <v>481</v>
      </c>
      <c r="E2868" s="310" t="s">
        <v>3237</v>
      </c>
      <c r="F2868" s="358">
        <v>550</v>
      </c>
      <c r="G2868" s="90">
        <v>43846</v>
      </c>
      <c r="H2868" s="673">
        <v>43840</v>
      </c>
      <c r="I2868" s="674">
        <v>576</v>
      </c>
    </row>
    <row r="2869" spans="1:9" ht="15.6" x14ac:dyDescent="0.3">
      <c r="A2869" s="864">
        <v>523139</v>
      </c>
      <c r="B2869" s="24">
        <v>555514</v>
      </c>
      <c r="C2869" s="24" t="s">
        <v>503</v>
      </c>
      <c r="D2869" s="24" t="s">
        <v>13</v>
      </c>
      <c r="E2869" s="323" t="s">
        <v>3278</v>
      </c>
      <c r="F2869" s="358">
        <v>131</v>
      </c>
      <c r="G2869" s="90">
        <v>43846</v>
      </c>
      <c r="H2869" s="673">
        <v>43840</v>
      </c>
      <c r="I2869" s="674">
        <v>137</v>
      </c>
    </row>
    <row r="2870" spans="1:9" ht="15.6" x14ac:dyDescent="0.3">
      <c r="A2870" s="864">
        <v>523139</v>
      </c>
      <c r="B2870" s="24">
        <v>555514</v>
      </c>
      <c r="C2870" s="24" t="s">
        <v>503</v>
      </c>
      <c r="D2870" s="24" t="s">
        <v>13</v>
      </c>
      <c r="E2870" s="323" t="s">
        <v>3279</v>
      </c>
      <c r="F2870" s="358">
        <v>168</v>
      </c>
      <c r="G2870" s="90">
        <v>43846</v>
      </c>
      <c r="H2870" s="673">
        <v>43840</v>
      </c>
      <c r="I2870" s="674">
        <v>176</v>
      </c>
    </row>
    <row r="2871" spans="1:9" ht="15.6" x14ac:dyDescent="0.3">
      <c r="A2871" s="864">
        <v>523143</v>
      </c>
      <c r="B2871" s="24">
        <v>566881</v>
      </c>
      <c r="C2871" s="24" t="s">
        <v>475</v>
      </c>
      <c r="D2871" s="24" t="s">
        <v>481</v>
      </c>
      <c r="E2871" s="60" t="s">
        <v>3312</v>
      </c>
      <c r="F2871" s="26">
        <v>135</v>
      </c>
      <c r="G2871" s="27">
        <v>43846</v>
      </c>
      <c r="H2871" s="673">
        <v>43840</v>
      </c>
      <c r="I2871" s="674">
        <v>141</v>
      </c>
    </row>
    <row r="2872" spans="1:9" ht="15.6" x14ac:dyDescent="0.3">
      <c r="A2872" s="864">
        <v>523143</v>
      </c>
      <c r="B2872" s="24">
        <v>566881</v>
      </c>
      <c r="C2872" s="24" t="s">
        <v>475</v>
      </c>
      <c r="D2872" s="24" t="s">
        <v>481</v>
      </c>
      <c r="E2872" s="323" t="s">
        <v>3313</v>
      </c>
      <c r="F2872" s="358">
        <v>461</v>
      </c>
      <c r="G2872" s="27">
        <v>43846</v>
      </c>
      <c r="H2872" s="673">
        <v>43840</v>
      </c>
      <c r="I2872" s="674">
        <v>481</v>
      </c>
    </row>
    <row r="2873" spans="1:9" ht="15.6" x14ac:dyDescent="0.3">
      <c r="A2873" s="864">
        <v>523143</v>
      </c>
      <c r="B2873" s="24">
        <v>566881</v>
      </c>
      <c r="C2873" s="24" t="s">
        <v>475</v>
      </c>
      <c r="D2873" s="24" t="s">
        <v>13</v>
      </c>
      <c r="E2873" s="323" t="s">
        <v>3319</v>
      </c>
      <c r="F2873" s="358">
        <v>1578</v>
      </c>
      <c r="G2873" s="27">
        <v>43846</v>
      </c>
      <c r="H2873" s="673">
        <v>43840</v>
      </c>
      <c r="I2873" s="1218">
        <v>1646</v>
      </c>
    </row>
    <row r="2874" spans="1:9" ht="15.6" x14ac:dyDescent="0.3">
      <c r="A2874" s="864">
        <v>523143</v>
      </c>
      <c r="B2874" s="24">
        <v>566881</v>
      </c>
      <c r="C2874" s="24" t="s">
        <v>475</v>
      </c>
      <c r="D2874" s="24" t="s">
        <v>13</v>
      </c>
      <c r="E2874" s="323" t="s">
        <v>3321</v>
      </c>
      <c r="F2874" s="358">
        <v>1034</v>
      </c>
      <c r="G2874" s="27">
        <v>43846</v>
      </c>
      <c r="H2874" s="673">
        <v>43840</v>
      </c>
      <c r="I2874" s="1218">
        <v>1084</v>
      </c>
    </row>
    <row r="2875" spans="1:9" ht="15.6" x14ac:dyDescent="0.3">
      <c r="A2875" s="864">
        <v>523143</v>
      </c>
      <c r="B2875" s="24">
        <v>566881</v>
      </c>
      <c r="C2875" s="24" t="s">
        <v>475</v>
      </c>
      <c r="D2875" s="24" t="s">
        <v>481</v>
      </c>
      <c r="E2875" s="323" t="s">
        <v>3323</v>
      </c>
      <c r="F2875" s="358">
        <v>178</v>
      </c>
      <c r="G2875" s="27">
        <v>43846</v>
      </c>
      <c r="H2875" s="673">
        <v>43840</v>
      </c>
      <c r="I2875" s="674">
        <v>185</v>
      </c>
    </row>
    <row r="2876" spans="1:9" ht="15.6" x14ac:dyDescent="0.3">
      <c r="A2876" s="864">
        <v>523143</v>
      </c>
      <c r="B2876" s="24">
        <v>555473</v>
      </c>
      <c r="C2876" s="24" t="s">
        <v>503</v>
      </c>
      <c r="D2876" s="24" t="s">
        <v>481</v>
      </c>
      <c r="E2876" s="323" t="s">
        <v>3387</v>
      </c>
      <c r="F2876" s="358">
        <v>198</v>
      </c>
      <c r="G2876" s="27">
        <v>43846</v>
      </c>
      <c r="H2876" s="673">
        <v>43840</v>
      </c>
      <c r="I2876" s="674">
        <v>204</v>
      </c>
    </row>
    <row r="2877" spans="1:9" ht="15.6" x14ac:dyDescent="0.3">
      <c r="A2877" s="864">
        <v>523143</v>
      </c>
      <c r="B2877" s="24">
        <v>555473</v>
      </c>
      <c r="C2877" s="24" t="s">
        <v>503</v>
      </c>
      <c r="D2877" s="24" t="s">
        <v>13</v>
      </c>
      <c r="E2877" s="323" t="s">
        <v>3389</v>
      </c>
      <c r="F2877" s="358">
        <v>378</v>
      </c>
      <c r="G2877" s="27">
        <v>43846</v>
      </c>
      <c r="H2877" s="673">
        <v>43840</v>
      </c>
      <c r="I2877" s="674">
        <v>396</v>
      </c>
    </row>
    <row r="2878" spans="1:9" ht="15.6" x14ac:dyDescent="0.3">
      <c r="A2878" s="864">
        <v>523143</v>
      </c>
      <c r="B2878" s="24">
        <v>555473</v>
      </c>
      <c r="C2878" s="24" t="s">
        <v>503</v>
      </c>
      <c r="D2878" s="24" t="s">
        <v>13</v>
      </c>
      <c r="E2878" s="323" t="s">
        <v>3390</v>
      </c>
      <c r="F2878" s="358">
        <v>450</v>
      </c>
      <c r="G2878" s="27">
        <v>43846</v>
      </c>
      <c r="H2878" s="673">
        <v>43840</v>
      </c>
      <c r="I2878" s="674">
        <v>470</v>
      </c>
    </row>
    <row r="2879" spans="1:9" ht="15.6" x14ac:dyDescent="0.3">
      <c r="A2879" s="1219">
        <v>432735</v>
      </c>
      <c r="B2879" s="630">
        <v>425425</v>
      </c>
      <c r="C2879" s="630" t="s">
        <v>475</v>
      </c>
      <c r="D2879" s="630" t="s">
        <v>306</v>
      </c>
      <c r="E2879" s="1226" t="s">
        <v>2939</v>
      </c>
      <c r="F2879" s="630">
        <v>178</v>
      </c>
      <c r="G2879" s="1204">
        <v>43843</v>
      </c>
      <c r="H2879" s="673">
        <v>43841</v>
      </c>
      <c r="I2879" s="674">
        <v>178</v>
      </c>
    </row>
    <row r="2880" spans="1:9" ht="15.6" x14ac:dyDescent="0.3">
      <c r="A2880" s="864">
        <v>511781</v>
      </c>
      <c r="B2880" s="24">
        <v>554820</v>
      </c>
      <c r="C2880" s="24" t="s">
        <v>475</v>
      </c>
      <c r="D2880" s="24" t="s">
        <v>306</v>
      </c>
      <c r="E2880" s="25">
        <v>1541405</v>
      </c>
      <c r="F2880" s="24">
        <v>66</v>
      </c>
      <c r="G2880" s="27">
        <v>43843</v>
      </c>
      <c r="H2880" s="673">
        <v>43841</v>
      </c>
      <c r="I2880" s="674">
        <v>66</v>
      </c>
    </row>
    <row r="2881" spans="1:9" ht="15.6" x14ac:dyDescent="0.3">
      <c r="A2881" s="864">
        <v>511781</v>
      </c>
      <c r="B2881" s="24">
        <v>554820</v>
      </c>
      <c r="C2881" s="24" t="s">
        <v>475</v>
      </c>
      <c r="D2881" s="24" t="s">
        <v>19</v>
      </c>
      <c r="E2881" s="25" t="s">
        <v>3433</v>
      </c>
      <c r="F2881" s="24">
        <v>108</v>
      </c>
      <c r="G2881" s="27">
        <v>43843</v>
      </c>
      <c r="H2881" s="673">
        <v>43841</v>
      </c>
      <c r="I2881" s="674">
        <v>108</v>
      </c>
    </row>
    <row r="2882" spans="1:9" ht="15.6" x14ac:dyDescent="0.3">
      <c r="A2882" s="1305">
        <v>432735</v>
      </c>
      <c r="B2882" s="650">
        <v>550156</v>
      </c>
      <c r="C2882" s="650" t="s">
        <v>475</v>
      </c>
      <c r="D2882" s="650" t="s">
        <v>306</v>
      </c>
      <c r="E2882" s="1306" t="s">
        <v>2970</v>
      </c>
      <c r="F2882" s="1307">
        <v>398</v>
      </c>
      <c r="G2882" s="1308">
        <v>43822</v>
      </c>
      <c r="H2882" s="685">
        <v>43843</v>
      </c>
      <c r="I2882" s="686">
        <v>398</v>
      </c>
    </row>
    <row r="2883" spans="1:9" ht="15.6" x14ac:dyDescent="0.3">
      <c r="A2883" s="1305">
        <v>432735</v>
      </c>
      <c r="B2883" s="650">
        <v>550156</v>
      </c>
      <c r="C2883" s="650" t="s">
        <v>475</v>
      </c>
      <c r="D2883" s="650" t="s">
        <v>19</v>
      </c>
      <c r="E2883" s="1306" t="s">
        <v>2971</v>
      </c>
      <c r="F2883" s="650">
        <v>74</v>
      </c>
      <c r="G2883" s="1308">
        <v>43822</v>
      </c>
      <c r="H2883" s="685">
        <v>43843</v>
      </c>
      <c r="I2883" s="686">
        <v>74</v>
      </c>
    </row>
    <row r="2884" spans="1:9" ht="15.6" x14ac:dyDescent="0.3">
      <c r="A2884" s="1305">
        <v>432735</v>
      </c>
      <c r="B2884" s="650">
        <v>550156</v>
      </c>
      <c r="C2884" s="650" t="s">
        <v>475</v>
      </c>
      <c r="D2884" s="650" t="s">
        <v>13</v>
      </c>
      <c r="E2884" s="1306" t="s">
        <v>2978</v>
      </c>
      <c r="F2884" s="650">
        <v>150</v>
      </c>
      <c r="G2884" s="1308">
        <v>43848</v>
      </c>
      <c r="H2884" s="685">
        <v>43844</v>
      </c>
      <c r="I2884" s="686">
        <v>150</v>
      </c>
    </row>
    <row r="2885" spans="1:9" ht="15.6" x14ac:dyDescent="0.3">
      <c r="A2885" s="864">
        <v>522344</v>
      </c>
      <c r="B2885" s="289">
        <v>567450</v>
      </c>
      <c r="C2885" s="24" t="s">
        <v>475</v>
      </c>
      <c r="D2885" s="24" t="s">
        <v>481</v>
      </c>
      <c r="E2885" s="25" t="s">
        <v>3170</v>
      </c>
      <c r="F2885" s="24">
        <v>153</v>
      </c>
      <c r="G2885" s="27">
        <v>43818</v>
      </c>
      <c r="H2885" s="673">
        <v>43844</v>
      </c>
      <c r="I2885" s="674">
        <v>158</v>
      </c>
    </row>
    <row r="2886" spans="1:9" ht="15.6" x14ac:dyDescent="0.3">
      <c r="A2886" s="864">
        <v>522344</v>
      </c>
      <c r="B2886" s="24">
        <v>567450</v>
      </c>
      <c r="C2886" s="24" t="s">
        <v>475</v>
      </c>
      <c r="D2886" s="24" t="s">
        <v>13</v>
      </c>
      <c r="E2886" s="25" t="s">
        <v>3171</v>
      </c>
      <c r="F2886" s="24">
        <v>722</v>
      </c>
      <c r="G2886" s="27">
        <v>43813</v>
      </c>
      <c r="H2886" s="673">
        <v>43844</v>
      </c>
      <c r="I2886" s="674">
        <v>755</v>
      </c>
    </row>
    <row r="2887" spans="1:9" ht="15.6" x14ac:dyDescent="0.3">
      <c r="A2887" s="864">
        <v>522344</v>
      </c>
      <c r="B2887" s="24">
        <v>567450</v>
      </c>
      <c r="C2887" s="24" t="s">
        <v>475</v>
      </c>
      <c r="D2887" s="24" t="s">
        <v>13</v>
      </c>
      <c r="E2887" s="25" t="s">
        <v>3172</v>
      </c>
      <c r="F2887" s="24">
        <v>699</v>
      </c>
      <c r="G2887" s="27">
        <v>43818</v>
      </c>
      <c r="H2887" s="673">
        <v>43844</v>
      </c>
      <c r="I2887" s="674">
        <v>733</v>
      </c>
    </row>
    <row r="2888" spans="1:9" ht="15.6" x14ac:dyDescent="0.3">
      <c r="A2888" s="864">
        <v>522344</v>
      </c>
      <c r="B2888" s="24">
        <v>567450</v>
      </c>
      <c r="C2888" s="24" t="s">
        <v>475</v>
      </c>
      <c r="D2888" s="24" t="s">
        <v>13</v>
      </c>
      <c r="E2888" s="25" t="s">
        <v>3173</v>
      </c>
      <c r="F2888" s="24">
        <v>483</v>
      </c>
      <c r="G2888" s="27">
        <v>43818</v>
      </c>
      <c r="H2888" s="673">
        <v>43844</v>
      </c>
      <c r="I2888" s="674">
        <v>507</v>
      </c>
    </row>
    <row r="2889" spans="1:9" ht="15.6" x14ac:dyDescent="0.3">
      <c r="A2889" s="864">
        <v>522344</v>
      </c>
      <c r="B2889" s="24">
        <v>567450</v>
      </c>
      <c r="C2889" s="24" t="s">
        <v>475</v>
      </c>
      <c r="D2889" s="24" t="s">
        <v>19</v>
      </c>
      <c r="E2889" s="323" t="s">
        <v>3199</v>
      </c>
      <c r="F2889" s="358">
        <v>141</v>
      </c>
      <c r="G2889" s="61">
        <v>43813</v>
      </c>
      <c r="H2889" s="673">
        <v>43844</v>
      </c>
      <c r="I2889" s="674">
        <v>141</v>
      </c>
    </row>
    <row r="2890" spans="1:9" ht="15.6" x14ac:dyDescent="0.3">
      <c r="A2890" s="864">
        <v>522344</v>
      </c>
      <c r="B2890" s="24">
        <v>567450</v>
      </c>
      <c r="C2890" s="24" t="s">
        <v>475</v>
      </c>
      <c r="D2890" s="24" t="s">
        <v>19</v>
      </c>
      <c r="E2890" s="323" t="s">
        <v>3201</v>
      </c>
      <c r="F2890" s="358">
        <v>10</v>
      </c>
      <c r="G2890" s="27">
        <v>43845</v>
      </c>
      <c r="H2890" s="673">
        <v>43844</v>
      </c>
      <c r="I2890" s="674">
        <v>10</v>
      </c>
    </row>
    <row r="2891" spans="1:9" ht="15.6" x14ac:dyDescent="0.3">
      <c r="A2891" s="864">
        <v>522344</v>
      </c>
      <c r="B2891" s="24">
        <v>567450</v>
      </c>
      <c r="C2891" s="24" t="s">
        <v>475</v>
      </c>
      <c r="D2891" s="24" t="s">
        <v>306</v>
      </c>
      <c r="E2891" s="361">
        <v>1554035</v>
      </c>
      <c r="F2891" s="312">
        <v>225</v>
      </c>
      <c r="G2891" s="61">
        <v>43813</v>
      </c>
      <c r="H2891" s="673">
        <v>43844</v>
      </c>
      <c r="I2891" s="674">
        <v>225</v>
      </c>
    </row>
    <row r="2892" spans="1:9" ht="15.6" x14ac:dyDescent="0.3">
      <c r="A2892" s="864">
        <v>522344</v>
      </c>
      <c r="B2892" s="24">
        <v>567450</v>
      </c>
      <c r="C2892" s="24" t="s">
        <v>475</v>
      </c>
      <c r="D2892" s="24" t="s">
        <v>19</v>
      </c>
      <c r="E2892" s="361">
        <v>1554781</v>
      </c>
      <c r="F2892" s="312">
        <v>25</v>
      </c>
      <c r="G2892" s="27">
        <v>43811</v>
      </c>
      <c r="H2892" s="673">
        <v>43844</v>
      </c>
      <c r="I2892" s="674">
        <v>25</v>
      </c>
    </row>
    <row r="2893" spans="1:9" ht="15.6" x14ac:dyDescent="0.3">
      <c r="A2893" s="864">
        <v>523139</v>
      </c>
      <c r="B2893" s="24">
        <v>566884</v>
      </c>
      <c r="C2893" s="24" t="s">
        <v>475</v>
      </c>
      <c r="D2893" s="24" t="s">
        <v>13</v>
      </c>
      <c r="E2893" s="310" t="s">
        <v>3235</v>
      </c>
      <c r="F2893" s="358">
        <v>154</v>
      </c>
      <c r="G2893" s="90">
        <v>43848</v>
      </c>
      <c r="H2893" s="673">
        <v>43844</v>
      </c>
      <c r="I2893" s="674">
        <v>150</v>
      </c>
    </row>
    <row r="2894" spans="1:9" ht="15.6" x14ac:dyDescent="0.3">
      <c r="A2894" s="864">
        <v>523143</v>
      </c>
      <c r="B2894" s="24">
        <v>566881</v>
      </c>
      <c r="C2894" s="24" t="s">
        <v>475</v>
      </c>
      <c r="D2894" s="24" t="s">
        <v>13</v>
      </c>
      <c r="E2894" s="60" t="s">
        <v>3339</v>
      </c>
      <c r="F2894" s="26">
        <v>209</v>
      </c>
      <c r="G2894" s="27">
        <v>43785</v>
      </c>
      <c r="H2894" s="673">
        <v>43844</v>
      </c>
      <c r="I2894" s="1218">
        <v>217</v>
      </c>
    </row>
    <row r="2895" spans="1:9" ht="15.6" x14ac:dyDescent="0.3">
      <c r="A2895" s="864">
        <v>523143</v>
      </c>
      <c r="B2895" s="24">
        <v>566881</v>
      </c>
      <c r="C2895" s="24" t="s">
        <v>475</v>
      </c>
      <c r="D2895" s="24" t="s">
        <v>481</v>
      </c>
      <c r="E2895" s="60" t="s">
        <v>3347</v>
      </c>
      <c r="F2895" s="26">
        <v>50</v>
      </c>
      <c r="G2895" s="27">
        <v>43790</v>
      </c>
      <c r="H2895" s="673">
        <v>43844</v>
      </c>
      <c r="I2895" s="674">
        <v>50</v>
      </c>
    </row>
    <row r="2896" spans="1:9" ht="15.6" x14ac:dyDescent="0.3">
      <c r="A2896" s="630">
        <v>465742</v>
      </c>
      <c r="B2896" s="26">
        <v>566882</v>
      </c>
      <c r="C2896" s="26" t="s">
        <v>475</v>
      </c>
      <c r="D2896" s="26" t="s">
        <v>13</v>
      </c>
      <c r="E2896" s="60" t="s">
        <v>3418</v>
      </c>
      <c r="F2896" s="89">
        <v>364</v>
      </c>
      <c r="G2896" s="90">
        <v>43848</v>
      </c>
      <c r="H2896" s="673">
        <v>43844</v>
      </c>
      <c r="I2896" s="674">
        <v>377</v>
      </c>
    </row>
    <row r="2897" spans="1:9" ht="15.6" x14ac:dyDescent="0.3">
      <c r="A2897" s="630">
        <v>465742</v>
      </c>
      <c r="B2897" s="26">
        <v>566882</v>
      </c>
      <c r="C2897" s="26" t="s">
        <v>475</v>
      </c>
      <c r="D2897" s="26" t="s">
        <v>13</v>
      </c>
      <c r="E2897" s="60" t="s">
        <v>3424</v>
      </c>
      <c r="F2897" s="89">
        <v>502</v>
      </c>
      <c r="G2897" s="90">
        <v>43848</v>
      </c>
      <c r="H2897" s="673">
        <v>43844</v>
      </c>
      <c r="I2897" s="674">
        <v>518</v>
      </c>
    </row>
    <row r="2898" spans="1:9" ht="15.6" x14ac:dyDescent="0.3">
      <c r="A2898" s="630">
        <v>465742</v>
      </c>
      <c r="B2898" s="26">
        <v>566882</v>
      </c>
      <c r="C2898" s="26" t="s">
        <v>475</v>
      </c>
      <c r="D2898" s="26" t="s">
        <v>13</v>
      </c>
      <c r="E2898" s="60" t="s">
        <v>3429</v>
      </c>
      <c r="F2898" s="312">
        <v>1359</v>
      </c>
      <c r="G2898" s="90">
        <v>43848</v>
      </c>
      <c r="H2898" s="673">
        <v>43844</v>
      </c>
      <c r="I2898" s="674">
        <v>1370</v>
      </c>
    </row>
    <row r="2899" spans="1:9" ht="15.6" x14ac:dyDescent="0.3">
      <c r="A2899" s="630">
        <v>465742</v>
      </c>
      <c r="B2899" s="26">
        <v>566882</v>
      </c>
      <c r="C2899" s="26" t="s">
        <v>475</v>
      </c>
      <c r="D2899" s="26" t="s">
        <v>13</v>
      </c>
      <c r="E2899" s="60" t="s">
        <v>3431</v>
      </c>
      <c r="F2899" s="312">
        <v>175</v>
      </c>
      <c r="G2899" s="90">
        <v>43848</v>
      </c>
      <c r="H2899" s="673">
        <v>43844</v>
      </c>
      <c r="I2899" s="674">
        <v>175</v>
      </c>
    </row>
    <row r="2900" spans="1:9" ht="15.6" x14ac:dyDescent="0.3">
      <c r="A2900" s="864">
        <v>511666</v>
      </c>
      <c r="B2900" s="24">
        <v>548985</v>
      </c>
      <c r="C2900" s="24" t="s">
        <v>503</v>
      </c>
      <c r="D2900" s="24" t="s">
        <v>13</v>
      </c>
      <c r="E2900" s="361" t="s">
        <v>3453</v>
      </c>
      <c r="F2900" s="312">
        <v>426</v>
      </c>
      <c r="G2900" s="27">
        <v>43848</v>
      </c>
      <c r="H2900" s="673">
        <v>43844</v>
      </c>
      <c r="I2900" s="674">
        <v>442</v>
      </c>
    </row>
    <row r="2901" spans="1:9" ht="15.6" x14ac:dyDescent="0.3">
      <c r="A2901" s="864">
        <v>511666</v>
      </c>
      <c r="B2901" s="24">
        <v>548985</v>
      </c>
      <c r="C2901" s="24" t="s">
        <v>503</v>
      </c>
      <c r="D2901" s="24" t="s">
        <v>13</v>
      </c>
      <c r="E2901" s="361" t="s">
        <v>3454</v>
      </c>
      <c r="F2901" s="312">
        <v>305</v>
      </c>
      <c r="G2901" s="27">
        <v>43848</v>
      </c>
      <c r="H2901" s="673">
        <v>43844</v>
      </c>
      <c r="I2901" s="674">
        <v>318</v>
      </c>
    </row>
    <row r="2902" spans="1:9" ht="15.6" x14ac:dyDescent="0.3">
      <c r="A2902" s="864">
        <v>511666</v>
      </c>
      <c r="B2902" s="24">
        <v>550123</v>
      </c>
      <c r="C2902" s="24" t="s">
        <v>475</v>
      </c>
      <c r="D2902" s="24" t="s">
        <v>13</v>
      </c>
      <c r="E2902" s="361" t="s">
        <v>3465</v>
      </c>
      <c r="F2902" s="312">
        <v>1971</v>
      </c>
      <c r="G2902" s="27">
        <v>43848</v>
      </c>
      <c r="H2902" s="673">
        <v>43844</v>
      </c>
      <c r="I2902" s="674">
        <v>2068</v>
      </c>
    </row>
    <row r="2903" spans="1:9" ht="15.6" x14ac:dyDescent="0.3">
      <c r="A2903" s="864">
        <v>511666</v>
      </c>
      <c r="B2903" s="24">
        <v>550123</v>
      </c>
      <c r="C2903" s="24" t="s">
        <v>475</v>
      </c>
      <c r="D2903" s="24" t="s">
        <v>13</v>
      </c>
      <c r="E2903" s="361" t="s">
        <v>3473</v>
      </c>
      <c r="F2903" s="312">
        <v>7049</v>
      </c>
      <c r="G2903" s="27">
        <v>43848</v>
      </c>
      <c r="H2903" s="673">
        <v>43844</v>
      </c>
      <c r="I2903" s="674">
        <v>7398</v>
      </c>
    </row>
    <row r="2904" spans="1:9" ht="15.6" x14ac:dyDescent="0.3">
      <c r="A2904" s="1092">
        <v>522346</v>
      </c>
      <c r="B2904" s="24">
        <v>554740</v>
      </c>
      <c r="C2904" s="24" t="s">
        <v>475</v>
      </c>
      <c r="D2904" s="24" t="s">
        <v>13</v>
      </c>
      <c r="E2904" s="361" t="s">
        <v>3493</v>
      </c>
      <c r="F2904" s="312">
        <v>321</v>
      </c>
      <c r="G2904" s="27">
        <v>43850</v>
      </c>
      <c r="H2904" s="673">
        <v>43844</v>
      </c>
      <c r="I2904" s="674">
        <v>334</v>
      </c>
    </row>
    <row r="2905" spans="1:9" ht="15.6" x14ac:dyDescent="0.3">
      <c r="A2905" s="1092">
        <v>522346</v>
      </c>
      <c r="B2905" s="864">
        <v>566981</v>
      </c>
      <c r="C2905" s="864" t="s">
        <v>503</v>
      </c>
      <c r="D2905" s="24" t="s">
        <v>13</v>
      </c>
      <c r="E2905" s="361" t="s">
        <v>3504</v>
      </c>
      <c r="F2905" s="312">
        <v>69</v>
      </c>
      <c r="G2905" s="27">
        <v>43850</v>
      </c>
      <c r="H2905" s="673">
        <v>43844</v>
      </c>
      <c r="I2905" s="674">
        <v>72</v>
      </c>
    </row>
    <row r="2906" spans="1:9" ht="15.6" x14ac:dyDescent="0.3">
      <c r="A2906" s="1092">
        <v>522346</v>
      </c>
      <c r="B2906" s="864">
        <v>566981</v>
      </c>
      <c r="C2906" s="864" t="s">
        <v>503</v>
      </c>
      <c r="D2906" s="24" t="s">
        <v>13</v>
      </c>
      <c r="E2906" s="361" t="s">
        <v>3507</v>
      </c>
      <c r="F2906" s="312">
        <v>448</v>
      </c>
      <c r="G2906" s="27">
        <v>43850</v>
      </c>
      <c r="H2906" s="673">
        <v>43844</v>
      </c>
      <c r="I2906" s="674">
        <v>467</v>
      </c>
    </row>
    <row r="2907" spans="1:9" ht="15.6" x14ac:dyDescent="0.3">
      <c r="A2907" s="1309">
        <v>511661</v>
      </c>
      <c r="B2907" s="330">
        <v>550134</v>
      </c>
      <c r="C2907" s="650" t="s">
        <v>475</v>
      </c>
      <c r="D2907" s="330" t="s">
        <v>13</v>
      </c>
      <c r="E2907" s="651" t="s">
        <v>3002</v>
      </c>
      <c r="F2907" s="330">
        <v>1885</v>
      </c>
      <c r="G2907" s="652">
        <v>43818</v>
      </c>
      <c r="H2907" s="652">
        <v>43845</v>
      </c>
      <c r="I2907" s="530">
        <v>1442</v>
      </c>
    </row>
    <row r="2908" spans="1:9" x14ac:dyDescent="0.3">
      <c r="A2908" s="1310">
        <v>523142</v>
      </c>
      <c r="B2908" s="330">
        <v>566883</v>
      </c>
      <c r="C2908" s="330" t="s">
        <v>475</v>
      </c>
      <c r="D2908" s="330" t="s">
        <v>13</v>
      </c>
      <c r="E2908" s="651" t="s">
        <v>3047</v>
      </c>
      <c r="F2908" s="330">
        <v>204</v>
      </c>
      <c r="G2908" s="652">
        <v>43818</v>
      </c>
      <c r="H2908" s="328">
        <v>43845</v>
      </c>
      <c r="I2908" s="530">
        <v>204</v>
      </c>
    </row>
    <row r="2909" spans="1:9" x14ac:dyDescent="0.3">
      <c r="A2909" s="1310">
        <v>523142</v>
      </c>
      <c r="B2909" s="330">
        <v>566883</v>
      </c>
      <c r="C2909" s="330" t="s">
        <v>475</v>
      </c>
      <c r="D2909" s="330" t="s">
        <v>481</v>
      </c>
      <c r="E2909" s="651" t="s">
        <v>3050</v>
      </c>
      <c r="F2909" s="330">
        <v>123</v>
      </c>
      <c r="G2909" s="652">
        <v>43818</v>
      </c>
      <c r="H2909" s="328">
        <v>43845</v>
      </c>
      <c r="I2909" s="530">
        <v>123</v>
      </c>
    </row>
    <row r="2910" spans="1:9" ht="15.6" x14ac:dyDescent="0.3">
      <c r="A2910" s="864">
        <v>523143</v>
      </c>
      <c r="B2910" s="24">
        <v>566881</v>
      </c>
      <c r="C2910" s="24" t="s">
        <v>475</v>
      </c>
      <c r="D2910" s="24" t="s">
        <v>13</v>
      </c>
      <c r="E2910" s="25" t="s">
        <v>3289</v>
      </c>
      <c r="F2910" s="24">
        <v>952</v>
      </c>
      <c r="G2910" s="61">
        <v>43818</v>
      </c>
      <c r="H2910" s="673">
        <v>43845</v>
      </c>
      <c r="I2910" s="1218">
        <v>998</v>
      </c>
    </row>
    <row r="2911" spans="1:9" ht="15.6" x14ac:dyDescent="0.3">
      <c r="A2911" s="864">
        <v>523143</v>
      </c>
      <c r="B2911" s="24">
        <v>566881</v>
      </c>
      <c r="C2911" s="24" t="s">
        <v>475</v>
      </c>
      <c r="D2911" s="24" t="s">
        <v>13</v>
      </c>
      <c r="E2911" s="25" t="s">
        <v>3290</v>
      </c>
      <c r="F2911" s="24">
        <v>645</v>
      </c>
      <c r="G2911" s="61">
        <v>43818</v>
      </c>
      <c r="H2911" s="673">
        <v>43845</v>
      </c>
      <c r="I2911" s="1218">
        <v>677</v>
      </c>
    </row>
    <row r="2912" spans="1:9" ht="15.6" x14ac:dyDescent="0.3">
      <c r="A2912" s="864">
        <v>523143</v>
      </c>
      <c r="B2912" s="24">
        <v>566881</v>
      </c>
      <c r="C2912" s="24" t="s">
        <v>475</v>
      </c>
      <c r="D2912" s="24" t="s">
        <v>13</v>
      </c>
      <c r="E2912" s="323" t="s">
        <v>3297</v>
      </c>
      <c r="F2912" s="358">
        <v>565</v>
      </c>
      <c r="G2912" s="27">
        <v>43846</v>
      </c>
      <c r="H2912" s="673">
        <v>43845</v>
      </c>
      <c r="I2912" s="1218">
        <v>593</v>
      </c>
    </row>
    <row r="2913" spans="1:9" ht="15.6" x14ac:dyDescent="0.3">
      <c r="A2913" s="864">
        <v>523143</v>
      </c>
      <c r="B2913" s="24">
        <v>566881</v>
      </c>
      <c r="C2913" s="24" t="s">
        <v>475</v>
      </c>
      <c r="D2913" s="24" t="s">
        <v>481</v>
      </c>
      <c r="E2913" s="60" t="s">
        <v>3303</v>
      </c>
      <c r="F2913" s="26">
        <v>275</v>
      </c>
      <c r="G2913" s="61">
        <v>43818</v>
      </c>
      <c r="H2913" s="673">
        <v>43845</v>
      </c>
      <c r="I2913" s="674">
        <v>286</v>
      </c>
    </row>
    <row r="2914" spans="1:9" ht="15.6" x14ac:dyDescent="0.3">
      <c r="A2914" s="864">
        <v>523143</v>
      </c>
      <c r="B2914" s="24">
        <v>566881</v>
      </c>
      <c r="C2914" s="24" t="s">
        <v>475</v>
      </c>
      <c r="D2914" s="24" t="s">
        <v>481</v>
      </c>
      <c r="E2914" s="60" t="s">
        <v>3306</v>
      </c>
      <c r="F2914" s="358">
        <v>140</v>
      </c>
      <c r="G2914" s="61">
        <v>43818</v>
      </c>
      <c r="H2914" s="673">
        <v>43845</v>
      </c>
      <c r="I2914" s="674">
        <v>145</v>
      </c>
    </row>
    <row r="2915" spans="1:9" ht="15.6" x14ac:dyDescent="0.3">
      <c r="A2915" s="864">
        <v>523143</v>
      </c>
      <c r="B2915" s="24">
        <v>566881</v>
      </c>
      <c r="C2915" s="24" t="s">
        <v>475</v>
      </c>
      <c r="D2915" s="24" t="s">
        <v>481</v>
      </c>
      <c r="E2915" s="60" t="s">
        <v>3307</v>
      </c>
      <c r="F2915" s="26">
        <v>51</v>
      </c>
      <c r="G2915" s="61">
        <v>43818</v>
      </c>
      <c r="H2915" s="673">
        <v>43845</v>
      </c>
      <c r="I2915" s="674">
        <v>51</v>
      </c>
    </row>
    <row r="2916" spans="1:9" ht="15.6" x14ac:dyDescent="0.3">
      <c r="A2916" s="864">
        <v>523143</v>
      </c>
      <c r="B2916" s="24">
        <v>566881</v>
      </c>
      <c r="C2916" s="24" t="s">
        <v>475</v>
      </c>
      <c r="D2916" s="24" t="s">
        <v>481</v>
      </c>
      <c r="E2916" s="60" t="s">
        <v>3308</v>
      </c>
      <c r="F2916" s="26">
        <v>188</v>
      </c>
      <c r="G2916" s="27">
        <v>43846</v>
      </c>
      <c r="H2916" s="673">
        <v>43845</v>
      </c>
      <c r="I2916" s="674">
        <v>197</v>
      </c>
    </row>
    <row r="2917" spans="1:9" ht="15.6" x14ac:dyDescent="0.3">
      <c r="A2917" s="864">
        <v>523143</v>
      </c>
      <c r="B2917" s="24">
        <v>555473</v>
      </c>
      <c r="C2917" s="24" t="s">
        <v>503</v>
      </c>
      <c r="D2917" s="24" t="s">
        <v>481</v>
      </c>
      <c r="E2917" s="25" t="s">
        <v>3377</v>
      </c>
      <c r="F2917" s="24">
        <v>260</v>
      </c>
      <c r="G2917" s="61">
        <v>43818</v>
      </c>
      <c r="H2917" s="673">
        <v>43845</v>
      </c>
      <c r="I2917" s="674">
        <v>267</v>
      </c>
    </row>
    <row r="2918" spans="1:9" ht="15.6" x14ac:dyDescent="0.3">
      <c r="A2918" s="864">
        <v>523143</v>
      </c>
      <c r="B2918" s="24">
        <v>555473</v>
      </c>
      <c r="C2918" s="24" t="s">
        <v>503</v>
      </c>
      <c r="D2918" s="24" t="s">
        <v>13</v>
      </c>
      <c r="E2918" s="25" t="s">
        <v>3381</v>
      </c>
      <c r="F2918" s="24">
        <v>542</v>
      </c>
      <c r="G2918" s="61">
        <v>43818</v>
      </c>
      <c r="H2918" s="673">
        <v>43845</v>
      </c>
      <c r="I2918" s="674">
        <v>564</v>
      </c>
    </row>
    <row r="2919" spans="1:9" ht="15.6" x14ac:dyDescent="0.3">
      <c r="A2919" s="864">
        <v>523143</v>
      </c>
      <c r="B2919" s="24">
        <v>555473</v>
      </c>
      <c r="C2919" s="24" t="s">
        <v>503</v>
      </c>
      <c r="D2919" s="24" t="s">
        <v>481</v>
      </c>
      <c r="E2919" s="323" t="s">
        <v>3393</v>
      </c>
      <c r="F2919" s="358">
        <v>50</v>
      </c>
      <c r="G2919" s="61">
        <v>43818</v>
      </c>
      <c r="H2919" s="673">
        <v>43845</v>
      </c>
      <c r="I2919" s="674">
        <v>52</v>
      </c>
    </row>
    <row r="2920" spans="1:9" ht="15.6" x14ac:dyDescent="0.3">
      <c r="A2920" s="864">
        <v>523139</v>
      </c>
      <c r="B2920" s="24">
        <v>566884</v>
      </c>
      <c r="C2920" s="24" t="s">
        <v>475</v>
      </c>
      <c r="D2920" s="24" t="s">
        <v>13</v>
      </c>
      <c r="E2920" s="301" t="s">
        <v>3216</v>
      </c>
      <c r="F2920" s="289">
        <v>41</v>
      </c>
      <c r="G2920" s="777">
        <v>43846</v>
      </c>
      <c r="H2920" s="673">
        <v>43846</v>
      </c>
      <c r="I2920" s="674">
        <v>46</v>
      </c>
    </row>
    <row r="2921" spans="1:9" x14ac:dyDescent="0.3">
      <c r="A2921" s="1310">
        <v>523142</v>
      </c>
      <c r="B2921" s="330">
        <v>566883</v>
      </c>
      <c r="C2921" s="330" t="s">
        <v>475</v>
      </c>
      <c r="D2921" s="330" t="s">
        <v>13</v>
      </c>
      <c r="E2921" s="651" t="s">
        <v>3048</v>
      </c>
      <c r="F2921" s="330">
        <v>152</v>
      </c>
      <c r="G2921" s="652">
        <v>43818</v>
      </c>
      <c r="H2921" s="328">
        <v>43847</v>
      </c>
      <c r="I2921" s="530">
        <v>152</v>
      </c>
    </row>
    <row r="2922" spans="1:9" ht="15.6" x14ac:dyDescent="0.3">
      <c r="A2922" s="1311">
        <v>522344</v>
      </c>
      <c r="B2922" s="1312">
        <v>554748</v>
      </c>
      <c r="C2922" s="330" t="s">
        <v>475</v>
      </c>
      <c r="D2922" s="330" t="s">
        <v>13</v>
      </c>
      <c r="E2922" s="651" t="s">
        <v>3073</v>
      </c>
      <c r="F2922" s="330">
        <v>895</v>
      </c>
      <c r="G2922" s="328">
        <v>43841</v>
      </c>
      <c r="H2922" s="685">
        <v>43847</v>
      </c>
      <c r="I2922" s="686">
        <v>930</v>
      </c>
    </row>
    <row r="2923" spans="1:9" ht="15.6" x14ac:dyDescent="0.3">
      <c r="A2923" s="1311">
        <v>522344</v>
      </c>
      <c r="B2923" s="330">
        <v>554748</v>
      </c>
      <c r="C2923" s="330" t="s">
        <v>475</v>
      </c>
      <c r="D2923" s="330" t="s">
        <v>13</v>
      </c>
      <c r="E2923" s="651" t="s">
        <v>3074</v>
      </c>
      <c r="F2923" s="330">
        <v>804</v>
      </c>
      <c r="G2923" s="328">
        <v>43846</v>
      </c>
      <c r="H2923" s="685">
        <v>43847</v>
      </c>
      <c r="I2923" s="686">
        <v>819</v>
      </c>
    </row>
    <row r="2924" spans="1:9" ht="15.6" x14ac:dyDescent="0.3">
      <c r="A2924" s="1311">
        <v>522344</v>
      </c>
      <c r="B2924" s="330">
        <v>554748</v>
      </c>
      <c r="C2924" s="330" t="s">
        <v>475</v>
      </c>
      <c r="D2924" s="330" t="s">
        <v>13</v>
      </c>
      <c r="E2924" s="651" t="s">
        <v>3075</v>
      </c>
      <c r="F2924" s="330">
        <v>591</v>
      </c>
      <c r="G2924" s="328">
        <v>43846</v>
      </c>
      <c r="H2924" s="685">
        <v>43847</v>
      </c>
      <c r="I2924" s="686">
        <v>613</v>
      </c>
    </row>
    <row r="2925" spans="1:9" ht="15.6" x14ac:dyDescent="0.3">
      <c r="A2925" s="1311">
        <v>522344</v>
      </c>
      <c r="B2925" s="330">
        <v>554748</v>
      </c>
      <c r="C2925" s="330" t="s">
        <v>475</v>
      </c>
      <c r="D2925" s="330" t="s">
        <v>481</v>
      </c>
      <c r="E2925" s="651" t="s">
        <v>3078</v>
      </c>
      <c r="F2925" s="330">
        <v>259</v>
      </c>
      <c r="G2925" s="328">
        <v>43846</v>
      </c>
      <c r="H2925" s="685">
        <v>43847</v>
      </c>
      <c r="I2925" s="686">
        <v>270</v>
      </c>
    </row>
    <row r="2926" spans="1:9" ht="15.6" x14ac:dyDescent="0.3">
      <c r="A2926" s="1311">
        <v>522345</v>
      </c>
      <c r="B2926" s="330">
        <v>567449</v>
      </c>
      <c r="C2926" s="330" t="s">
        <v>475</v>
      </c>
      <c r="D2926" s="330" t="s">
        <v>13</v>
      </c>
      <c r="E2926" s="651" t="s">
        <v>3143</v>
      </c>
      <c r="F2926" s="330">
        <v>289</v>
      </c>
      <c r="G2926" s="328">
        <v>43841</v>
      </c>
      <c r="H2926" s="685">
        <v>43847</v>
      </c>
      <c r="I2926" s="686">
        <v>276</v>
      </c>
    </row>
    <row r="2927" spans="1:9" ht="15.6" x14ac:dyDescent="0.3">
      <c r="A2927" s="1311">
        <v>522345</v>
      </c>
      <c r="B2927" s="330">
        <v>567449</v>
      </c>
      <c r="C2927" s="330" t="s">
        <v>475</v>
      </c>
      <c r="D2927" s="330" t="s">
        <v>13</v>
      </c>
      <c r="E2927" s="651" t="s">
        <v>3146</v>
      </c>
      <c r="F2927" s="1312">
        <v>281</v>
      </c>
      <c r="G2927" s="328">
        <v>43846</v>
      </c>
      <c r="H2927" s="685">
        <v>43847</v>
      </c>
      <c r="I2927" s="686">
        <v>77</v>
      </c>
    </row>
    <row r="2928" spans="1:9" ht="15.6" x14ac:dyDescent="0.3">
      <c r="A2928" s="1199">
        <v>522345</v>
      </c>
      <c r="B2928" s="24">
        <v>567449</v>
      </c>
      <c r="C2928" s="24" t="s">
        <v>475</v>
      </c>
      <c r="D2928" s="24" t="s">
        <v>13</v>
      </c>
      <c r="E2928" s="25" t="s">
        <v>3148</v>
      </c>
      <c r="F2928" s="24">
        <v>198</v>
      </c>
      <c r="G2928" s="27">
        <v>43846</v>
      </c>
      <c r="H2928" s="673">
        <v>43847</v>
      </c>
      <c r="I2928" s="674">
        <v>177</v>
      </c>
    </row>
    <row r="2929" spans="1:9" ht="15.6" x14ac:dyDescent="0.3">
      <c r="A2929" s="1199">
        <v>522345</v>
      </c>
      <c r="B2929" s="24">
        <v>567449</v>
      </c>
      <c r="C2929" s="24" t="s">
        <v>475</v>
      </c>
      <c r="D2929" s="24" t="s">
        <v>481</v>
      </c>
      <c r="E2929" s="25" t="s">
        <v>3151</v>
      </c>
      <c r="F2929" s="24">
        <v>66</v>
      </c>
      <c r="G2929" s="27">
        <v>43846</v>
      </c>
      <c r="H2929" s="673">
        <v>43847</v>
      </c>
      <c r="I2929" s="674">
        <v>64</v>
      </c>
    </row>
    <row r="2930" spans="1:9" ht="15.6" x14ac:dyDescent="0.3">
      <c r="A2930" s="864">
        <v>522344</v>
      </c>
      <c r="B2930" s="24">
        <v>567450</v>
      </c>
      <c r="C2930" s="24" t="s">
        <v>475</v>
      </c>
      <c r="D2930" s="24" t="s">
        <v>13</v>
      </c>
      <c r="E2930" s="323" t="s">
        <v>3182</v>
      </c>
      <c r="F2930" s="358">
        <v>331</v>
      </c>
      <c r="G2930" s="90">
        <v>43841</v>
      </c>
      <c r="H2930" s="673">
        <v>43847</v>
      </c>
      <c r="I2930" s="674">
        <v>347</v>
      </c>
    </row>
    <row r="2931" spans="1:9" ht="15.6" x14ac:dyDescent="0.3">
      <c r="A2931" s="864">
        <v>522344</v>
      </c>
      <c r="B2931" s="24">
        <v>567450</v>
      </c>
      <c r="C2931" s="24" t="s">
        <v>475</v>
      </c>
      <c r="D2931" s="24" t="s">
        <v>13</v>
      </c>
      <c r="E2931" s="323" t="s">
        <v>3183</v>
      </c>
      <c r="F2931" s="358">
        <v>324</v>
      </c>
      <c r="G2931" s="90">
        <v>43846</v>
      </c>
      <c r="H2931" s="673">
        <v>43847</v>
      </c>
      <c r="I2931" s="674">
        <v>339</v>
      </c>
    </row>
    <row r="2932" spans="1:9" ht="15.6" x14ac:dyDescent="0.3">
      <c r="A2932" s="864">
        <v>522344</v>
      </c>
      <c r="B2932" s="24">
        <v>567450</v>
      </c>
      <c r="C2932" s="24" t="s">
        <v>475</v>
      </c>
      <c r="D2932" s="24" t="s">
        <v>13</v>
      </c>
      <c r="E2932" s="323" t="s">
        <v>3184</v>
      </c>
      <c r="F2932" s="358">
        <v>231</v>
      </c>
      <c r="G2932" s="90">
        <v>43846</v>
      </c>
      <c r="H2932" s="673">
        <v>43847</v>
      </c>
      <c r="I2932" s="674">
        <v>242</v>
      </c>
    </row>
    <row r="2933" spans="1:9" ht="15.6" x14ac:dyDescent="0.3">
      <c r="A2933" s="864">
        <v>522344</v>
      </c>
      <c r="B2933" s="24">
        <v>567450</v>
      </c>
      <c r="C2933" s="24" t="s">
        <v>475</v>
      </c>
      <c r="D2933" s="24" t="s">
        <v>481</v>
      </c>
      <c r="E2933" s="323" t="s">
        <v>3185</v>
      </c>
      <c r="F2933" s="358">
        <v>66</v>
      </c>
      <c r="G2933" s="90">
        <v>43846</v>
      </c>
      <c r="H2933" s="673">
        <v>43847</v>
      </c>
      <c r="I2933" s="674">
        <v>69</v>
      </c>
    </row>
    <row r="2934" spans="1:9" ht="15.6" x14ac:dyDescent="0.3">
      <c r="A2934" s="864">
        <v>523139</v>
      </c>
      <c r="B2934" s="24">
        <v>566884</v>
      </c>
      <c r="C2934" s="24" t="s">
        <v>475</v>
      </c>
      <c r="D2934" s="24" t="s">
        <v>13</v>
      </c>
      <c r="E2934" s="301" t="s">
        <v>3214</v>
      </c>
      <c r="F2934" s="289">
        <v>31</v>
      </c>
      <c r="G2934" s="777">
        <v>43841</v>
      </c>
      <c r="H2934" s="673">
        <v>43847</v>
      </c>
      <c r="I2934" s="674">
        <v>34</v>
      </c>
    </row>
    <row r="2935" spans="1:9" ht="15.6" x14ac:dyDescent="0.3">
      <c r="A2935" s="864">
        <v>523139</v>
      </c>
      <c r="B2935" s="24">
        <v>566884</v>
      </c>
      <c r="C2935" s="24" t="s">
        <v>475</v>
      </c>
      <c r="D2935" s="24" t="s">
        <v>13</v>
      </c>
      <c r="E2935" s="301" t="s">
        <v>3218</v>
      </c>
      <c r="F2935" s="289">
        <v>35</v>
      </c>
      <c r="G2935" s="777">
        <v>43846</v>
      </c>
      <c r="H2935" s="673">
        <v>43847</v>
      </c>
      <c r="I2935" s="674">
        <v>38</v>
      </c>
    </row>
    <row r="2936" spans="1:9" ht="15.6" x14ac:dyDescent="0.3">
      <c r="A2936" s="864">
        <v>523143</v>
      </c>
      <c r="B2936" s="24">
        <v>566881</v>
      </c>
      <c r="C2936" s="24" t="s">
        <v>475</v>
      </c>
      <c r="D2936" s="24" t="s">
        <v>13</v>
      </c>
      <c r="E2936" s="323" t="s">
        <v>3300</v>
      </c>
      <c r="F2936" s="26">
        <v>407</v>
      </c>
      <c r="G2936" s="27">
        <v>43849</v>
      </c>
      <c r="H2936" s="673">
        <v>43847</v>
      </c>
      <c r="I2936" s="1218">
        <v>427</v>
      </c>
    </row>
    <row r="2937" spans="1:9" ht="15.6" x14ac:dyDescent="0.3">
      <c r="A2937" s="864">
        <v>523143</v>
      </c>
      <c r="B2937" s="24">
        <v>566881</v>
      </c>
      <c r="C2937" s="24" t="s">
        <v>475</v>
      </c>
      <c r="D2937" s="24" t="s">
        <v>481</v>
      </c>
      <c r="E2937" s="60" t="s">
        <v>3325</v>
      </c>
      <c r="F2937" s="358">
        <v>85</v>
      </c>
      <c r="G2937" s="27"/>
      <c r="H2937" s="673">
        <v>43847</v>
      </c>
      <c r="I2937" s="674">
        <v>87</v>
      </c>
    </row>
    <row r="2938" spans="1:9" ht="15.6" x14ac:dyDescent="0.3">
      <c r="A2938" s="750">
        <v>523143</v>
      </c>
      <c r="B2938" s="56">
        <v>555473</v>
      </c>
      <c r="C2938" s="56" t="s">
        <v>503</v>
      </c>
      <c r="D2938" s="56" t="s">
        <v>13</v>
      </c>
      <c r="E2938" s="382" t="s">
        <v>3382</v>
      </c>
      <c r="F2938" s="56">
        <v>608</v>
      </c>
      <c r="G2938" s="670">
        <v>43818</v>
      </c>
      <c r="H2938" s="673">
        <v>43847</v>
      </c>
      <c r="I2938" s="674">
        <v>632</v>
      </c>
    </row>
    <row r="2939" spans="1:9" ht="15.6" x14ac:dyDescent="0.3">
      <c r="A2939" s="764">
        <v>465742</v>
      </c>
      <c r="B2939" s="375">
        <v>566882</v>
      </c>
      <c r="C2939" s="375" t="s">
        <v>475</v>
      </c>
      <c r="D2939" s="375" t="s">
        <v>481</v>
      </c>
      <c r="E2939" s="376" t="s">
        <v>3425</v>
      </c>
      <c r="F2939" s="415">
        <v>110</v>
      </c>
      <c r="G2939" s="468">
        <v>43853</v>
      </c>
      <c r="H2939" s="673">
        <v>43847</v>
      </c>
      <c r="I2939" s="674">
        <v>114</v>
      </c>
    </row>
    <row r="2940" spans="1:9" ht="15.6" x14ac:dyDescent="0.3">
      <c r="A2940" s="864">
        <v>511666</v>
      </c>
      <c r="B2940" s="24">
        <v>550123</v>
      </c>
      <c r="C2940" s="24" t="s">
        <v>475</v>
      </c>
      <c r="D2940" s="24" t="s">
        <v>481</v>
      </c>
      <c r="E2940" s="361" t="s">
        <v>3466</v>
      </c>
      <c r="F2940" s="312">
        <v>150</v>
      </c>
      <c r="G2940" s="27">
        <v>43853</v>
      </c>
      <c r="H2940" s="673">
        <v>43847</v>
      </c>
      <c r="I2940" s="674">
        <v>157</v>
      </c>
    </row>
    <row r="2941" spans="1:9" ht="15.6" x14ac:dyDescent="0.3">
      <c r="A2941" s="864">
        <v>511666</v>
      </c>
      <c r="B2941" s="24">
        <v>550123</v>
      </c>
      <c r="C2941" s="24" t="s">
        <v>475</v>
      </c>
      <c r="D2941" s="24" t="s">
        <v>481</v>
      </c>
      <c r="E2941" s="361" t="s">
        <v>3474</v>
      </c>
      <c r="F2941" s="312">
        <v>82</v>
      </c>
      <c r="G2941" s="27">
        <v>43853</v>
      </c>
      <c r="H2941" s="673">
        <v>43847</v>
      </c>
      <c r="I2941" s="674">
        <v>85</v>
      </c>
    </row>
    <row r="2942" spans="1:9" ht="15.6" x14ac:dyDescent="0.3">
      <c r="A2942" s="1092">
        <v>522346</v>
      </c>
      <c r="B2942" s="24">
        <v>554740</v>
      </c>
      <c r="C2942" s="24" t="s">
        <v>475</v>
      </c>
      <c r="D2942" s="24" t="s">
        <v>481</v>
      </c>
      <c r="E2942" s="361" t="s">
        <v>3491</v>
      </c>
      <c r="F2942" s="312">
        <v>343</v>
      </c>
      <c r="G2942" s="27">
        <v>43853</v>
      </c>
      <c r="H2942" s="673">
        <v>43847</v>
      </c>
      <c r="I2942" s="674">
        <v>358</v>
      </c>
    </row>
    <row r="2943" spans="1:9" ht="15.6" x14ac:dyDescent="0.3">
      <c r="A2943" s="1092">
        <v>522346</v>
      </c>
      <c r="B2943" s="24">
        <v>554740</v>
      </c>
      <c r="C2943" s="24" t="s">
        <v>475</v>
      </c>
      <c r="D2943" s="24" t="s">
        <v>481</v>
      </c>
      <c r="E2943" s="361" t="s">
        <v>3496</v>
      </c>
      <c r="F2943" s="312">
        <v>156</v>
      </c>
      <c r="G2943" s="27">
        <v>43853</v>
      </c>
      <c r="H2943" s="673">
        <v>43847</v>
      </c>
      <c r="I2943" s="674">
        <v>160</v>
      </c>
    </row>
    <row r="2944" spans="1:9" ht="15.6" x14ac:dyDescent="0.3">
      <c r="A2944" s="1092">
        <v>522346</v>
      </c>
      <c r="B2944" s="864">
        <v>566981</v>
      </c>
      <c r="C2944" s="864" t="s">
        <v>503</v>
      </c>
      <c r="D2944" s="24" t="s">
        <v>481</v>
      </c>
      <c r="E2944" s="361" t="s">
        <v>3506</v>
      </c>
      <c r="F2944" s="312">
        <v>96</v>
      </c>
      <c r="G2944" s="27">
        <v>43853</v>
      </c>
      <c r="H2944" s="673">
        <v>43847</v>
      </c>
      <c r="I2944" s="674">
        <v>99</v>
      </c>
    </row>
    <row r="2945" spans="1:9" ht="28.8" x14ac:dyDescent="0.3">
      <c r="A2945" s="481" t="s">
        <v>3517</v>
      </c>
      <c r="B2945" s="289">
        <v>566883</v>
      </c>
      <c r="C2945" s="24" t="s">
        <v>475</v>
      </c>
      <c r="D2945" s="24" t="s">
        <v>481</v>
      </c>
      <c r="E2945" s="361" t="s">
        <v>3520</v>
      </c>
      <c r="F2945" s="312">
        <v>97</v>
      </c>
      <c r="G2945" s="27">
        <v>43853</v>
      </c>
      <c r="H2945" s="673">
        <v>43847</v>
      </c>
      <c r="I2945" s="674">
        <v>97</v>
      </c>
    </row>
    <row r="2946" spans="1:9" ht="15.6" x14ac:dyDescent="0.3">
      <c r="A2946" s="1219">
        <v>432735</v>
      </c>
      <c r="B2946" s="630">
        <v>425425</v>
      </c>
      <c r="C2946" s="630" t="s">
        <v>475</v>
      </c>
      <c r="D2946" s="630" t="s">
        <v>19</v>
      </c>
      <c r="E2946" s="631" t="s">
        <v>2940</v>
      </c>
      <c r="F2946" s="1302">
        <v>10</v>
      </c>
      <c r="G2946" s="1204">
        <v>43844</v>
      </c>
      <c r="H2946" s="673">
        <v>43850</v>
      </c>
      <c r="I2946" s="674">
        <v>10</v>
      </c>
    </row>
    <row r="2947" spans="1:9" ht="15.6" x14ac:dyDescent="0.3">
      <c r="A2947" s="864">
        <v>511781</v>
      </c>
      <c r="B2947" s="24">
        <v>554820</v>
      </c>
      <c r="C2947" s="24" t="s">
        <v>475</v>
      </c>
      <c r="D2947" s="24" t="s">
        <v>19</v>
      </c>
      <c r="E2947" s="25" t="s">
        <v>3435</v>
      </c>
      <c r="F2947" s="24">
        <v>10</v>
      </c>
      <c r="G2947" s="27">
        <v>43844</v>
      </c>
      <c r="H2947" s="673">
        <v>43850</v>
      </c>
      <c r="I2947" s="674">
        <v>10</v>
      </c>
    </row>
    <row r="2948" spans="1:9" ht="15.6" x14ac:dyDescent="0.3">
      <c r="A2948" s="1196">
        <v>511661</v>
      </c>
      <c r="B2948" s="24">
        <v>550134</v>
      </c>
      <c r="C2948" s="630" t="s">
        <v>475</v>
      </c>
      <c r="D2948" s="24" t="s">
        <v>13</v>
      </c>
      <c r="E2948" s="25" t="s">
        <v>3005</v>
      </c>
      <c r="F2948" s="24">
        <v>504</v>
      </c>
      <c r="G2948" s="61">
        <v>43813</v>
      </c>
      <c r="H2948" s="633">
        <v>43851</v>
      </c>
      <c r="I2948" s="286">
        <v>494</v>
      </c>
    </row>
    <row r="2949" spans="1:9" x14ac:dyDescent="0.3">
      <c r="A2949" s="481">
        <v>523142</v>
      </c>
      <c r="B2949" s="24">
        <v>566883</v>
      </c>
      <c r="C2949" s="24" t="s">
        <v>475</v>
      </c>
      <c r="D2949" s="24" t="s">
        <v>13</v>
      </c>
      <c r="E2949" s="25" t="s">
        <v>3040</v>
      </c>
      <c r="F2949" s="24">
        <v>412</v>
      </c>
      <c r="G2949" s="27">
        <v>43852</v>
      </c>
      <c r="H2949" s="27">
        <v>43851</v>
      </c>
      <c r="I2949" s="286">
        <v>412</v>
      </c>
    </row>
    <row r="2950" spans="1:9" x14ac:dyDescent="0.3">
      <c r="A2950" s="481">
        <v>523142</v>
      </c>
      <c r="B2950" s="24">
        <v>566883</v>
      </c>
      <c r="C2950" s="24" t="s">
        <v>475</v>
      </c>
      <c r="D2950" s="24" t="s">
        <v>13</v>
      </c>
      <c r="E2950" s="25" t="s">
        <v>3046</v>
      </c>
      <c r="F2950" s="24">
        <v>157</v>
      </c>
      <c r="G2950" s="61">
        <v>43813</v>
      </c>
      <c r="H2950" s="27">
        <v>43851</v>
      </c>
      <c r="I2950" s="286">
        <v>152</v>
      </c>
    </row>
    <row r="2951" spans="1:9" x14ac:dyDescent="0.3">
      <c r="A2951" s="481">
        <v>523142</v>
      </c>
      <c r="B2951" s="24">
        <v>566883</v>
      </c>
      <c r="C2951" s="24" t="s">
        <v>475</v>
      </c>
      <c r="D2951" s="24" t="s">
        <v>13</v>
      </c>
      <c r="E2951" s="323" t="s">
        <v>3049</v>
      </c>
      <c r="F2951" s="358">
        <v>878</v>
      </c>
      <c r="G2951" s="61">
        <v>43813</v>
      </c>
      <c r="H2951" s="27">
        <v>43851</v>
      </c>
      <c r="I2951" s="286">
        <v>789</v>
      </c>
    </row>
    <row r="2952" spans="1:9" ht="15.6" x14ac:dyDescent="0.3">
      <c r="A2952" s="864">
        <v>522344</v>
      </c>
      <c r="B2952" s="24">
        <v>567450</v>
      </c>
      <c r="C2952" s="24" t="s">
        <v>475</v>
      </c>
      <c r="D2952" s="24" t="s">
        <v>13</v>
      </c>
      <c r="E2952" s="25" t="s">
        <v>3178</v>
      </c>
      <c r="F2952" s="24">
        <v>618</v>
      </c>
      <c r="G2952" s="61">
        <v>43813</v>
      </c>
      <c r="H2952" s="673">
        <v>43851</v>
      </c>
      <c r="I2952" s="674">
        <v>649</v>
      </c>
    </row>
    <row r="2953" spans="1:9" ht="15.6" x14ac:dyDescent="0.3">
      <c r="A2953" s="630">
        <v>523139</v>
      </c>
      <c r="B2953" s="26">
        <v>566884</v>
      </c>
      <c r="C2953" s="26" t="s">
        <v>475</v>
      </c>
      <c r="D2953" s="26" t="s">
        <v>13</v>
      </c>
      <c r="E2953" s="323" t="s">
        <v>3226</v>
      </c>
      <c r="F2953" s="358">
        <v>578</v>
      </c>
      <c r="G2953" s="90">
        <v>43813</v>
      </c>
      <c r="H2953" s="780">
        <v>43851</v>
      </c>
      <c r="I2953" s="781">
        <v>607</v>
      </c>
    </row>
    <row r="2954" spans="1:9" ht="15.6" x14ac:dyDescent="0.3">
      <c r="A2954" s="864">
        <v>523139</v>
      </c>
      <c r="B2954" s="24">
        <v>555514</v>
      </c>
      <c r="C2954" s="24" t="s">
        <v>503</v>
      </c>
      <c r="D2954" s="24" t="s">
        <v>13</v>
      </c>
      <c r="E2954" s="338" t="s">
        <v>3268</v>
      </c>
      <c r="F2954" s="24">
        <v>18</v>
      </c>
      <c r="G2954" s="27">
        <v>43852</v>
      </c>
      <c r="H2954" s="673">
        <v>43851</v>
      </c>
      <c r="I2954" s="674">
        <v>18</v>
      </c>
    </row>
    <row r="2955" spans="1:9" ht="15.6" x14ac:dyDescent="0.3">
      <c r="A2955" s="630">
        <v>523139</v>
      </c>
      <c r="B2955" s="26">
        <v>555514</v>
      </c>
      <c r="C2955" s="26" t="s">
        <v>503</v>
      </c>
      <c r="D2955" s="26" t="s">
        <v>13</v>
      </c>
      <c r="E2955" s="318" t="s">
        <v>3272</v>
      </c>
      <c r="F2955" s="26">
        <v>59</v>
      </c>
      <c r="G2955" s="90">
        <v>43852</v>
      </c>
      <c r="H2955" s="780">
        <v>43851</v>
      </c>
      <c r="I2955" s="781">
        <v>59</v>
      </c>
    </row>
    <row r="2956" spans="1:9" ht="15.6" x14ac:dyDescent="0.3">
      <c r="A2956" s="864">
        <v>523143</v>
      </c>
      <c r="B2956" s="289">
        <v>566881</v>
      </c>
      <c r="C2956" s="24" t="s">
        <v>475</v>
      </c>
      <c r="D2956" s="24" t="s">
        <v>13</v>
      </c>
      <c r="E2956" s="25" t="s">
        <v>3288</v>
      </c>
      <c r="F2956" s="24">
        <v>936</v>
      </c>
      <c r="G2956" s="61">
        <v>43813</v>
      </c>
      <c r="H2956" s="673">
        <v>43851</v>
      </c>
      <c r="I2956" s="1313">
        <v>890</v>
      </c>
    </row>
    <row r="2957" spans="1:9" ht="15.6" x14ac:dyDescent="0.3">
      <c r="A2957" s="864">
        <v>523143</v>
      </c>
      <c r="B2957" s="24">
        <v>566881</v>
      </c>
      <c r="C2957" s="24" t="s">
        <v>475</v>
      </c>
      <c r="D2957" s="24" t="s">
        <v>13</v>
      </c>
      <c r="E2957" s="323" t="s">
        <v>3295</v>
      </c>
      <c r="F2957" s="358">
        <v>612</v>
      </c>
      <c r="G2957" s="27">
        <v>44077</v>
      </c>
      <c r="H2957" s="673">
        <v>43851</v>
      </c>
      <c r="I2957" s="1218">
        <v>642</v>
      </c>
    </row>
    <row r="2958" spans="1:9" ht="15.6" x14ac:dyDescent="0.3">
      <c r="A2958" s="864">
        <v>523143</v>
      </c>
      <c r="B2958" s="24">
        <v>566881</v>
      </c>
      <c r="C2958" s="24" t="s">
        <v>475</v>
      </c>
      <c r="D2958" s="24" t="s">
        <v>13</v>
      </c>
      <c r="E2958" s="60" t="s">
        <v>3299</v>
      </c>
      <c r="F2958" s="26">
        <v>492</v>
      </c>
      <c r="G2958" s="61">
        <v>43813</v>
      </c>
      <c r="H2958" s="673">
        <v>43851</v>
      </c>
      <c r="I2958" s="1218">
        <v>514</v>
      </c>
    </row>
    <row r="2959" spans="1:9" ht="15.6" x14ac:dyDescent="0.3">
      <c r="A2959" s="864">
        <v>523143</v>
      </c>
      <c r="B2959" s="24">
        <v>566881</v>
      </c>
      <c r="C2959" s="24" t="s">
        <v>475</v>
      </c>
      <c r="D2959" s="24" t="s">
        <v>13</v>
      </c>
      <c r="E2959" s="60" t="s">
        <v>3302</v>
      </c>
      <c r="F2959" s="26">
        <v>108</v>
      </c>
      <c r="G2959" s="61">
        <v>43813</v>
      </c>
      <c r="H2959" s="673">
        <v>43851</v>
      </c>
      <c r="I2959" s="1218">
        <v>108</v>
      </c>
    </row>
    <row r="2960" spans="1:9" ht="15.6" x14ac:dyDescent="0.3">
      <c r="A2960" s="864">
        <v>523143</v>
      </c>
      <c r="B2960" s="24">
        <v>566881</v>
      </c>
      <c r="C2960" s="24" t="s">
        <v>475</v>
      </c>
      <c r="D2960" s="24" t="s">
        <v>13</v>
      </c>
      <c r="E2960" s="60" t="s">
        <v>3304</v>
      </c>
      <c r="F2960" s="26">
        <v>321</v>
      </c>
      <c r="G2960" s="27">
        <v>43852</v>
      </c>
      <c r="H2960" s="673">
        <v>43851</v>
      </c>
      <c r="I2960" s="1218">
        <v>335</v>
      </c>
    </row>
    <row r="2961" spans="1:9" ht="15.6" x14ac:dyDescent="0.3">
      <c r="A2961" s="864">
        <v>523143</v>
      </c>
      <c r="B2961" s="24">
        <v>555473</v>
      </c>
      <c r="C2961" s="24" t="s">
        <v>503</v>
      </c>
      <c r="D2961" s="24" t="s">
        <v>13</v>
      </c>
      <c r="E2961" s="25" t="s">
        <v>3378</v>
      </c>
      <c r="F2961" s="24">
        <v>69</v>
      </c>
      <c r="G2961" s="27">
        <v>43852</v>
      </c>
      <c r="H2961" s="673">
        <v>43851</v>
      </c>
      <c r="I2961" s="674">
        <v>71</v>
      </c>
    </row>
    <row r="2962" spans="1:9" ht="15.6" x14ac:dyDescent="0.3">
      <c r="A2962" s="864">
        <v>523143</v>
      </c>
      <c r="B2962" s="24">
        <v>555473</v>
      </c>
      <c r="C2962" s="24" t="s">
        <v>503</v>
      </c>
      <c r="D2962" s="24" t="s">
        <v>13</v>
      </c>
      <c r="E2962" s="25" t="s">
        <v>3380</v>
      </c>
      <c r="F2962" s="24">
        <v>538</v>
      </c>
      <c r="G2962" s="61">
        <v>43813</v>
      </c>
      <c r="H2962" s="673">
        <v>43851</v>
      </c>
      <c r="I2962" s="674">
        <v>527</v>
      </c>
    </row>
    <row r="2963" spans="1:9" ht="15.6" x14ac:dyDescent="0.3">
      <c r="A2963" s="864">
        <v>523143</v>
      </c>
      <c r="B2963" s="24">
        <v>555473</v>
      </c>
      <c r="C2963" s="24" t="s">
        <v>503</v>
      </c>
      <c r="D2963" s="24" t="s">
        <v>13</v>
      </c>
      <c r="E2963" s="323" t="s">
        <v>3386</v>
      </c>
      <c r="F2963" s="358">
        <v>131</v>
      </c>
      <c r="G2963" s="61">
        <v>43813</v>
      </c>
      <c r="H2963" s="673">
        <v>43851</v>
      </c>
      <c r="I2963" s="674">
        <v>131</v>
      </c>
    </row>
    <row r="2964" spans="1:9" ht="15.6" x14ac:dyDescent="0.3">
      <c r="A2964" s="630">
        <v>465742</v>
      </c>
      <c r="B2964" s="26">
        <v>566882</v>
      </c>
      <c r="C2964" s="26" t="s">
        <v>475</v>
      </c>
      <c r="D2964" s="26" t="s">
        <v>13</v>
      </c>
      <c r="E2964" s="60" t="s">
        <v>3426</v>
      </c>
      <c r="F2964" s="358">
        <v>968</v>
      </c>
      <c r="G2964" s="90">
        <v>43855</v>
      </c>
      <c r="H2964" s="1227">
        <v>43851</v>
      </c>
      <c r="I2964" s="674">
        <v>968</v>
      </c>
    </row>
    <row r="2965" spans="1:9" ht="15.6" x14ac:dyDescent="0.3">
      <c r="A2965" s="630">
        <v>465742</v>
      </c>
      <c r="B2965" s="26">
        <v>566882</v>
      </c>
      <c r="C2965" s="26" t="s">
        <v>475</v>
      </c>
      <c r="D2965" s="26" t="s">
        <v>13</v>
      </c>
      <c r="E2965" s="60" t="s">
        <v>3430</v>
      </c>
      <c r="F2965" s="358">
        <v>1570</v>
      </c>
      <c r="G2965" s="90">
        <v>43855</v>
      </c>
      <c r="H2965" s="1227">
        <v>43851</v>
      </c>
      <c r="I2965" s="674">
        <v>1506</v>
      </c>
    </row>
    <row r="2966" spans="1:9" ht="15.6" x14ac:dyDescent="0.3">
      <c r="A2966" s="864">
        <v>511666</v>
      </c>
      <c r="B2966" s="24">
        <v>550123</v>
      </c>
      <c r="C2966" s="24" t="s">
        <v>475</v>
      </c>
      <c r="D2966" s="24" t="s">
        <v>13</v>
      </c>
      <c r="E2966" s="25" t="s">
        <v>3464</v>
      </c>
      <c r="F2966" s="24">
        <v>1190</v>
      </c>
      <c r="G2966" s="27"/>
      <c r="H2966" s="673">
        <v>43851</v>
      </c>
      <c r="I2966" s="674">
        <v>1249</v>
      </c>
    </row>
    <row r="2967" spans="1:9" ht="15.6" x14ac:dyDescent="0.3">
      <c r="A2967" s="864">
        <v>511666</v>
      </c>
      <c r="B2967" s="24">
        <v>550123</v>
      </c>
      <c r="C2967" s="24" t="s">
        <v>475</v>
      </c>
      <c r="D2967" s="24" t="s">
        <v>13</v>
      </c>
      <c r="E2967" s="361" t="s">
        <v>3470</v>
      </c>
      <c r="F2967" s="312">
        <v>2716</v>
      </c>
      <c r="G2967" s="27">
        <v>43855</v>
      </c>
      <c r="H2967" s="673">
        <v>43851</v>
      </c>
      <c r="I2967" s="674">
        <v>2824</v>
      </c>
    </row>
    <row r="2968" spans="1:9" ht="15.6" x14ac:dyDescent="0.3">
      <c r="A2968" s="1092">
        <v>522347</v>
      </c>
      <c r="B2968" s="24">
        <v>550174</v>
      </c>
      <c r="C2968" s="24" t="s">
        <v>475</v>
      </c>
      <c r="D2968" s="24" t="s">
        <v>13</v>
      </c>
      <c r="E2968" s="25" t="s">
        <v>3508</v>
      </c>
      <c r="F2968" s="24">
        <v>3802</v>
      </c>
      <c r="G2968" s="27">
        <v>43855</v>
      </c>
      <c r="H2968" s="673">
        <v>43851</v>
      </c>
      <c r="I2968" s="674">
        <v>4068</v>
      </c>
    </row>
    <row r="2969" spans="1:9" ht="15.6" x14ac:dyDescent="0.3">
      <c r="A2969" s="1092">
        <v>522347</v>
      </c>
      <c r="B2969" s="24">
        <v>550174</v>
      </c>
      <c r="C2969" s="24" t="s">
        <v>475</v>
      </c>
      <c r="D2969" s="24" t="s">
        <v>13</v>
      </c>
      <c r="E2969" s="25" t="s">
        <v>3511</v>
      </c>
      <c r="F2969" s="24">
        <v>2299</v>
      </c>
      <c r="G2969" s="27">
        <v>43855</v>
      </c>
      <c r="H2969" s="673">
        <v>43851</v>
      </c>
      <c r="I2969" s="674">
        <v>2433</v>
      </c>
    </row>
    <row r="2970" spans="1:9" ht="15.6" x14ac:dyDescent="0.3">
      <c r="A2970" s="1314">
        <v>511783</v>
      </c>
      <c r="B2970" s="24">
        <v>566904</v>
      </c>
      <c r="C2970" s="24" t="s">
        <v>475</v>
      </c>
      <c r="D2970" s="24" t="s">
        <v>13</v>
      </c>
      <c r="E2970" s="323" t="s">
        <v>3533</v>
      </c>
      <c r="F2970" s="358">
        <v>596</v>
      </c>
      <c r="G2970" s="27">
        <v>43855</v>
      </c>
      <c r="H2970" s="673">
        <v>43851</v>
      </c>
      <c r="I2970" s="674">
        <v>596</v>
      </c>
    </row>
    <row r="2971" spans="1:9" ht="15.6" x14ac:dyDescent="0.3">
      <c r="A2971" s="1219">
        <v>432735</v>
      </c>
      <c r="B2971" s="630">
        <v>549031</v>
      </c>
      <c r="C2971" s="630" t="s">
        <v>503</v>
      </c>
      <c r="D2971" s="630" t="s">
        <v>13</v>
      </c>
      <c r="E2971" s="318" t="s">
        <v>2964</v>
      </c>
      <c r="F2971" s="24">
        <v>31</v>
      </c>
      <c r="G2971" s="27">
        <v>43825</v>
      </c>
      <c r="H2971" s="673">
        <v>43852</v>
      </c>
      <c r="I2971" s="674">
        <v>31</v>
      </c>
    </row>
    <row r="2972" spans="1:9" ht="15.6" x14ac:dyDescent="0.3">
      <c r="A2972" s="1219">
        <v>432735</v>
      </c>
      <c r="B2972" s="630">
        <v>549031</v>
      </c>
      <c r="C2972" s="630" t="s">
        <v>503</v>
      </c>
      <c r="D2972" s="630" t="s">
        <v>481</v>
      </c>
      <c r="E2972" s="201" t="s">
        <v>2966</v>
      </c>
      <c r="F2972" s="630">
        <v>50</v>
      </c>
      <c r="G2972" s="27">
        <v>43825</v>
      </c>
      <c r="H2972" s="673">
        <v>43852</v>
      </c>
      <c r="I2972" s="674">
        <v>50</v>
      </c>
    </row>
    <row r="2973" spans="1:9" ht="15.6" x14ac:dyDescent="0.3">
      <c r="A2973" s="1219">
        <v>432735</v>
      </c>
      <c r="B2973" s="630">
        <v>549031</v>
      </c>
      <c r="C2973" s="630" t="s">
        <v>503</v>
      </c>
      <c r="D2973" s="630" t="s">
        <v>481</v>
      </c>
      <c r="E2973" s="201" t="s">
        <v>2967</v>
      </c>
      <c r="F2973" s="630">
        <v>50</v>
      </c>
      <c r="G2973" s="27">
        <v>43825</v>
      </c>
      <c r="H2973" s="673">
        <v>43852</v>
      </c>
      <c r="I2973" s="674">
        <v>50</v>
      </c>
    </row>
    <row r="2974" spans="1:9" ht="15.6" x14ac:dyDescent="0.3">
      <c r="A2974" s="1219">
        <v>432735</v>
      </c>
      <c r="B2974" s="630">
        <v>550156</v>
      </c>
      <c r="C2974" s="630" t="s">
        <v>475</v>
      </c>
      <c r="D2974" s="630" t="s">
        <v>481</v>
      </c>
      <c r="E2974" s="318" t="s">
        <v>2973</v>
      </c>
      <c r="F2974" s="630">
        <v>87</v>
      </c>
      <c r="G2974" s="27">
        <v>43825</v>
      </c>
      <c r="H2974" s="673">
        <v>43852</v>
      </c>
      <c r="I2974" s="674">
        <v>87</v>
      </c>
    </row>
    <row r="2975" spans="1:9" ht="15.6" x14ac:dyDescent="0.3">
      <c r="A2975" s="1219">
        <v>432735</v>
      </c>
      <c r="B2975" s="630">
        <v>550156</v>
      </c>
      <c r="C2975" s="630" t="s">
        <v>475</v>
      </c>
      <c r="D2975" s="630" t="s">
        <v>481</v>
      </c>
      <c r="E2975" s="631" t="s">
        <v>2974</v>
      </c>
      <c r="F2975" s="630">
        <v>276</v>
      </c>
      <c r="G2975" s="1204">
        <v>43825</v>
      </c>
      <c r="H2975" s="673">
        <v>43852</v>
      </c>
      <c r="I2975" s="674">
        <v>276</v>
      </c>
    </row>
    <row r="2976" spans="1:9" ht="15.6" x14ac:dyDescent="0.3">
      <c r="A2976" s="1219">
        <v>432735</v>
      </c>
      <c r="B2976" s="630">
        <v>550156</v>
      </c>
      <c r="C2976" s="630" t="s">
        <v>475</v>
      </c>
      <c r="D2976" s="630" t="s">
        <v>13</v>
      </c>
      <c r="E2976" s="631" t="s">
        <v>2975</v>
      </c>
      <c r="F2976" s="630">
        <v>1003</v>
      </c>
      <c r="G2976" s="1204">
        <v>43825</v>
      </c>
      <c r="H2976" s="673">
        <v>43852</v>
      </c>
      <c r="I2976" s="674">
        <v>1003</v>
      </c>
    </row>
    <row r="2977" spans="1:9" ht="15.6" x14ac:dyDescent="0.3">
      <c r="A2977" s="1196">
        <v>511661</v>
      </c>
      <c r="B2977" s="24">
        <v>550134</v>
      </c>
      <c r="C2977" s="630" t="s">
        <v>475</v>
      </c>
      <c r="D2977" s="24" t="s">
        <v>13</v>
      </c>
      <c r="E2977" s="25" t="s">
        <v>3001</v>
      </c>
      <c r="F2977" s="24">
        <v>2060</v>
      </c>
      <c r="G2977" s="61">
        <v>43813</v>
      </c>
      <c r="H2977" s="633">
        <v>43852</v>
      </c>
      <c r="I2977" s="286">
        <v>1988</v>
      </c>
    </row>
    <row r="2978" spans="1:9" ht="15.6" x14ac:dyDescent="0.3">
      <c r="A2978" s="864">
        <v>523143</v>
      </c>
      <c r="B2978" s="24">
        <v>566881</v>
      </c>
      <c r="C2978" s="24" t="s">
        <v>475</v>
      </c>
      <c r="D2978" s="24" t="s">
        <v>481</v>
      </c>
      <c r="E2978" s="60" t="s">
        <v>3344</v>
      </c>
      <c r="F2978" s="26">
        <v>408</v>
      </c>
      <c r="G2978" s="27"/>
      <c r="H2978" s="673">
        <v>43852</v>
      </c>
      <c r="I2978" s="674">
        <v>408</v>
      </c>
    </row>
    <row r="2979" spans="1:9" ht="15.6" x14ac:dyDescent="0.3">
      <c r="A2979" s="864">
        <v>523143</v>
      </c>
      <c r="B2979" s="24">
        <v>566881</v>
      </c>
      <c r="C2979" s="24" t="s">
        <v>475</v>
      </c>
      <c r="D2979" s="24" t="s">
        <v>481</v>
      </c>
      <c r="E2979" s="60" t="s">
        <v>3346</v>
      </c>
      <c r="F2979" s="26">
        <v>147</v>
      </c>
      <c r="G2979" s="27"/>
      <c r="H2979" s="673">
        <v>43852</v>
      </c>
      <c r="I2979" s="674">
        <v>152</v>
      </c>
    </row>
    <row r="2980" spans="1:9" ht="15.6" x14ac:dyDescent="0.3">
      <c r="A2980" s="864">
        <v>523143</v>
      </c>
      <c r="B2980" s="24">
        <v>555473</v>
      </c>
      <c r="C2980" s="24" t="s">
        <v>503</v>
      </c>
      <c r="D2980" s="24" t="s">
        <v>481</v>
      </c>
      <c r="E2980" s="338" t="s">
        <v>3401</v>
      </c>
      <c r="F2980" s="89">
        <v>65</v>
      </c>
      <c r="G2980" s="27"/>
      <c r="H2980" s="673">
        <v>43852</v>
      </c>
      <c r="I2980" s="674">
        <v>67</v>
      </c>
    </row>
    <row r="2981" spans="1:9" ht="15.6" x14ac:dyDescent="0.3">
      <c r="A2981" s="630">
        <v>465742</v>
      </c>
      <c r="B2981" s="26">
        <v>555481</v>
      </c>
      <c r="C2981" s="26" t="s">
        <v>503</v>
      </c>
      <c r="D2981" s="26" t="s">
        <v>13</v>
      </c>
      <c r="E2981" s="60" t="s">
        <v>3413</v>
      </c>
      <c r="F2981" s="26">
        <v>130</v>
      </c>
      <c r="G2981" s="90">
        <v>43825</v>
      </c>
      <c r="H2981" s="673">
        <v>43852</v>
      </c>
      <c r="I2981" s="674">
        <v>127</v>
      </c>
    </row>
    <row r="2982" spans="1:9" ht="15.6" x14ac:dyDescent="0.3">
      <c r="A2982" s="630">
        <v>465742</v>
      </c>
      <c r="B2982" s="26">
        <v>555481</v>
      </c>
      <c r="C2982" s="26" t="s">
        <v>503</v>
      </c>
      <c r="D2982" s="26" t="s">
        <v>481</v>
      </c>
      <c r="E2982" s="60" t="s">
        <v>3415</v>
      </c>
      <c r="F2982" s="26">
        <v>113</v>
      </c>
      <c r="G2982" s="90">
        <v>43825</v>
      </c>
      <c r="H2982" s="673">
        <v>43852</v>
      </c>
      <c r="I2982" s="674">
        <v>117</v>
      </c>
    </row>
    <row r="2983" spans="1:9" ht="15.6" x14ac:dyDescent="0.3">
      <c r="A2983" s="630">
        <v>465742</v>
      </c>
      <c r="B2983" s="26">
        <v>555481</v>
      </c>
      <c r="C2983" s="26" t="s">
        <v>503</v>
      </c>
      <c r="D2983" s="26" t="s">
        <v>481</v>
      </c>
      <c r="E2983" s="60" t="s">
        <v>3416</v>
      </c>
      <c r="F2983" s="26">
        <v>203</v>
      </c>
      <c r="G2983" s="90">
        <v>43825</v>
      </c>
      <c r="H2983" s="673">
        <v>43852</v>
      </c>
      <c r="I2983" s="674">
        <v>203</v>
      </c>
    </row>
    <row r="2984" spans="1:9" ht="15.6" x14ac:dyDescent="0.3">
      <c r="A2984" s="630">
        <v>465742</v>
      </c>
      <c r="B2984" s="26">
        <v>566882</v>
      </c>
      <c r="C2984" s="26" t="s">
        <v>475</v>
      </c>
      <c r="D2984" s="26" t="s">
        <v>481</v>
      </c>
      <c r="E2984" s="60" t="s">
        <v>3417</v>
      </c>
      <c r="F2984" s="26">
        <v>515</v>
      </c>
      <c r="G2984" s="90">
        <v>43825</v>
      </c>
      <c r="H2984" s="673">
        <v>43852</v>
      </c>
      <c r="I2984" s="674">
        <v>514</v>
      </c>
    </row>
    <row r="2985" spans="1:9" ht="15.6" x14ac:dyDescent="0.3">
      <c r="A2985" s="630">
        <v>465742</v>
      </c>
      <c r="B2985" s="26">
        <v>566882</v>
      </c>
      <c r="C2985" s="26" t="s">
        <v>475</v>
      </c>
      <c r="D2985" s="26" t="s">
        <v>13</v>
      </c>
      <c r="E2985" s="60" t="s">
        <v>3420</v>
      </c>
      <c r="F2985" s="26">
        <v>1085</v>
      </c>
      <c r="G2985" s="90">
        <v>43825</v>
      </c>
      <c r="H2985" s="673">
        <v>43852</v>
      </c>
      <c r="I2985" s="674">
        <v>1100</v>
      </c>
    </row>
    <row r="2986" spans="1:9" ht="15.6" x14ac:dyDescent="0.3">
      <c r="A2986" s="630">
        <v>465742</v>
      </c>
      <c r="B2986" s="26">
        <v>566882</v>
      </c>
      <c r="C2986" s="26" t="s">
        <v>475</v>
      </c>
      <c r="D2986" s="26" t="s">
        <v>481</v>
      </c>
      <c r="E2986" s="60" t="s">
        <v>3422</v>
      </c>
      <c r="F2986" s="26">
        <v>353</v>
      </c>
      <c r="G2986" s="90">
        <v>43825</v>
      </c>
      <c r="H2986" s="673">
        <v>43852</v>
      </c>
      <c r="I2986" s="674">
        <v>361</v>
      </c>
    </row>
    <row r="2987" spans="1:9" ht="15.6" x14ac:dyDescent="0.3">
      <c r="A2987" s="630" t="s">
        <v>3437</v>
      </c>
      <c r="B2987" s="24">
        <v>566881</v>
      </c>
      <c r="C2987" s="24" t="s">
        <v>475</v>
      </c>
      <c r="D2987" s="24" t="s">
        <v>13</v>
      </c>
      <c r="E2987" s="361" t="s">
        <v>3439</v>
      </c>
      <c r="F2987" s="312">
        <v>1618</v>
      </c>
      <c r="G2987" s="27">
        <v>43825</v>
      </c>
      <c r="H2987" s="673">
        <v>43852</v>
      </c>
      <c r="I2987" s="674">
        <v>1697</v>
      </c>
    </row>
    <row r="2988" spans="1:9" ht="15.6" x14ac:dyDescent="0.3">
      <c r="A2988" s="630" t="s">
        <v>3437</v>
      </c>
      <c r="B2988" s="24">
        <v>566881</v>
      </c>
      <c r="C2988" s="24" t="s">
        <v>475</v>
      </c>
      <c r="D2988" s="24" t="s">
        <v>481</v>
      </c>
      <c r="E2988" s="361" t="s">
        <v>3441</v>
      </c>
      <c r="F2988" s="312">
        <v>522</v>
      </c>
      <c r="G2988" s="27">
        <v>43825</v>
      </c>
      <c r="H2988" s="673">
        <v>43852</v>
      </c>
      <c r="I2988" s="674">
        <v>544</v>
      </c>
    </row>
    <row r="2989" spans="1:9" ht="15.6" x14ac:dyDescent="0.3">
      <c r="A2989" s="864">
        <v>511666</v>
      </c>
      <c r="B2989" s="24">
        <v>548985</v>
      </c>
      <c r="C2989" s="24" t="s">
        <v>503</v>
      </c>
      <c r="D2989" s="24" t="s">
        <v>481</v>
      </c>
      <c r="E2989" s="25" t="s">
        <v>3443</v>
      </c>
      <c r="F2989" s="24">
        <v>155</v>
      </c>
      <c r="G2989" s="27"/>
      <c r="H2989" s="673">
        <v>43852</v>
      </c>
      <c r="I2989" s="674">
        <v>158</v>
      </c>
    </row>
    <row r="2990" spans="1:9" ht="15.6" x14ac:dyDescent="0.3">
      <c r="A2990" s="864">
        <v>511666</v>
      </c>
      <c r="B2990" s="24">
        <v>548985</v>
      </c>
      <c r="C2990" s="24" t="s">
        <v>503</v>
      </c>
      <c r="D2990" s="24" t="s">
        <v>13</v>
      </c>
      <c r="E2990" s="25" t="s">
        <v>3447</v>
      </c>
      <c r="F2990" s="24">
        <v>1161</v>
      </c>
      <c r="G2990" s="27"/>
      <c r="H2990" s="673">
        <v>43852</v>
      </c>
      <c r="I2990" s="674">
        <v>1215</v>
      </c>
    </row>
    <row r="2991" spans="1:9" ht="15.6" x14ac:dyDescent="0.3">
      <c r="A2991" s="864">
        <v>511666</v>
      </c>
      <c r="B2991" s="24">
        <v>548985</v>
      </c>
      <c r="C2991" s="24" t="s">
        <v>503</v>
      </c>
      <c r="D2991" s="24" t="s">
        <v>481</v>
      </c>
      <c r="E2991" s="25" t="s">
        <v>3450</v>
      </c>
      <c r="F2991" s="24">
        <v>817</v>
      </c>
      <c r="G2991" s="27">
        <v>43825</v>
      </c>
      <c r="H2991" s="673">
        <v>43852</v>
      </c>
      <c r="I2991" s="674">
        <v>844</v>
      </c>
    </row>
    <row r="2992" spans="1:9" ht="15.6" x14ac:dyDescent="0.3">
      <c r="A2992" s="864">
        <v>511666</v>
      </c>
      <c r="B2992" s="24">
        <v>550123</v>
      </c>
      <c r="C2992" s="24" t="s">
        <v>475</v>
      </c>
      <c r="D2992" s="24" t="s">
        <v>481</v>
      </c>
      <c r="E2992" s="25" t="s">
        <v>3458</v>
      </c>
      <c r="F2992" s="24">
        <v>2279</v>
      </c>
      <c r="G2992" s="27"/>
      <c r="H2992" s="673">
        <v>43852</v>
      </c>
      <c r="I2992" s="674">
        <v>2389</v>
      </c>
    </row>
    <row r="2993" spans="1:9" ht="15.6" x14ac:dyDescent="0.3">
      <c r="A2993" s="864">
        <v>511666</v>
      </c>
      <c r="B2993" s="24">
        <v>550123</v>
      </c>
      <c r="C2993" s="24" t="s">
        <v>475</v>
      </c>
      <c r="D2993" s="24" t="s">
        <v>13</v>
      </c>
      <c r="E2993" s="25" t="s">
        <v>3462</v>
      </c>
      <c r="F2993" s="24">
        <v>4144</v>
      </c>
      <c r="G2993" s="27"/>
      <c r="H2993" s="673">
        <v>43852</v>
      </c>
      <c r="I2993" s="674">
        <v>4348</v>
      </c>
    </row>
    <row r="2994" spans="1:9" ht="15.6" x14ac:dyDescent="0.3">
      <c r="A2994" s="1092">
        <v>522346</v>
      </c>
      <c r="B2994" s="24">
        <v>554740</v>
      </c>
      <c r="C2994" s="24" t="s">
        <v>475</v>
      </c>
      <c r="D2994" s="24" t="s">
        <v>481</v>
      </c>
      <c r="E2994" s="25" t="s">
        <v>3480</v>
      </c>
      <c r="F2994" s="24">
        <v>204</v>
      </c>
      <c r="G2994" s="27">
        <v>43853</v>
      </c>
      <c r="H2994" s="673">
        <v>43852</v>
      </c>
      <c r="I2994" s="674">
        <v>214</v>
      </c>
    </row>
    <row r="2995" spans="1:9" ht="15.6" x14ac:dyDescent="0.3">
      <c r="A2995" s="1092">
        <v>522346</v>
      </c>
      <c r="B2995" s="24">
        <v>554740</v>
      </c>
      <c r="C2995" s="24" t="s">
        <v>475</v>
      </c>
      <c r="D2995" s="24" t="s">
        <v>481</v>
      </c>
      <c r="E2995" s="25" t="s">
        <v>3482</v>
      </c>
      <c r="F2995" s="24">
        <v>312</v>
      </c>
      <c r="G2995" s="27">
        <v>43853</v>
      </c>
      <c r="H2995" s="673">
        <v>43852</v>
      </c>
      <c r="I2995" s="674">
        <v>326</v>
      </c>
    </row>
    <row r="2996" spans="1:9" ht="15.6" x14ac:dyDescent="0.3">
      <c r="A2996" s="1092">
        <v>522346</v>
      </c>
      <c r="B2996" s="24">
        <v>554740</v>
      </c>
      <c r="C2996" s="24" t="s">
        <v>475</v>
      </c>
      <c r="D2996" s="24" t="s">
        <v>13</v>
      </c>
      <c r="E2996" s="25" t="s">
        <v>3485</v>
      </c>
      <c r="F2996" s="24">
        <v>2461</v>
      </c>
      <c r="G2996" s="27">
        <v>43853</v>
      </c>
      <c r="H2996" s="673">
        <v>43852</v>
      </c>
      <c r="I2996" s="674">
        <v>2583</v>
      </c>
    </row>
    <row r="2997" spans="1:9" ht="15.6" x14ac:dyDescent="0.3">
      <c r="A2997" s="1092">
        <v>522346</v>
      </c>
      <c r="B2997" s="24">
        <v>554740</v>
      </c>
      <c r="C2997" s="24" t="s">
        <v>475</v>
      </c>
      <c r="D2997" s="24" t="s">
        <v>481</v>
      </c>
      <c r="E2997" s="25" t="s">
        <v>3487</v>
      </c>
      <c r="F2997" s="24">
        <v>1115</v>
      </c>
      <c r="G2997" s="27">
        <v>43825</v>
      </c>
      <c r="H2997" s="673">
        <v>43852</v>
      </c>
      <c r="I2997" s="674">
        <v>1165</v>
      </c>
    </row>
    <row r="2998" spans="1:9" ht="15.6" x14ac:dyDescent="0.3">
      <c r="A2998" s="1092">
        <v>522346</v>
      </c>
      <c r="B2998" s="864">
        <v>566981</v>
      </c>
      <c r="C2998" s="864" t="s">
        <v>503</v>
      </c>
      <c r="D2998" s="24" t="s">
        <v>481</v>
      </c>
      <c r="E2998" s="323" t="s">
        <v>3501</v>
      </c>
      <c r="F2998" s="358">
        <v>183</v>
      </c>
      <c r="G2998" s="27">
        <v>43853</v>
      </c>
      <c r="H2998" s="673">
        <v>43852</v>
      </c>
      <c r="I2998" s="674">
        <v>188</v>
      </c>
    </row>
    <row r="2999" spans="1:9" ht="15.6" x14ac:dyDescent="0.3">
      <c r="A2999" s="1219">
        <v>432735</v>
      </c>
      <c r="B2999" s="630">
        <v>549031</v>
      </c>
      <c r="C2999" s="630" t="s">
        <v>503</v>
      </c>
      <c r="D2999" s="630" t="s">
        <v>13</v>
      </c>
      <c r="E2999" s="318" t="s">
        <v>2965</v>
      </c>
      <c r="F2999" s="24">
        <v>48</v>
      </c>
      <c r="G2999" s="27">
        <v>43825</v>
      </c>
      <c r="H2999" s="673">
        <v>43853</v>
      </c>
      <c r="I2999" s="674">
        <v>48</v>
      </c>
    </row>
    <row r="3000" spans="1:9" ht="15.6" x14ac:dyDescent="0.3">
      <c r="A3000" s="1219">
        <v>432735</v>
      </c>
      <c r="B3000" s="630">
        <v>550156</v>
      </c>
      <c r="C3000" s="630" t="s">
        <v>475</v>
      </c>
      <c r="D3000" s="630" t="s">
        <v>13</v>
      </c>
      <c r="E3000" s="631" t="s">
        <v>2976</v>
      </c>
      <c r="F3000" s="630">
        <v>660</v>
      </c>
      <c r="G3000" s="1204">
        <v>43825</v>
      </c>
      <c r="H3000" s="673">
        <v>43853</v>
      </c>
      <c r="I3000" s="674">
        <v>660</v>
      </c>
    </row>
    <row r="3001" spans="1:9" ht="15.6" x14ac:dyDescent="0.3">
      <c r="A3001" s="864">
        <v>522344</v>
      </c>
      <c r="B3001" s="24">
        <v>567450</v>
      </c>
      <c r="C3001" s="24" t="s">
        <v>475</v>
      </c>
      <c r="D3001" s="24" t="s">
        <v>19</v>
      </c>
      <c r="E3001" s="323" t="s">
        <v>3193</v>
      </c>
      <c r="F3001" s="358">
        <v>30</v>
      </c>
      <c r="G3001" s="27">
        <v>43855</v>
      </c>
      <c r="H3001" s="673">
        <v>43853</v>
      </c>
      <c r="I3001" s="674">
        <v>30</v>
      </c>
    </row>
    <row r="3002" spans="1:9" ht="15.6" x14ac:dyDescent="0.3">
      <c r="A3002" s="1315">
        <v>465742</v>
      </c>
      <c r="B3002" s="1316">
        <v>566882</v>
      </c>
      <c r="C3002" s="1316" t="s">
        <v>475</v>
      </c>
      <c r="D3002" s="1316" t="s">
        <v>13</v>
      </c>
      <c r="E3002" s="1317" t="s">
        <v>3421</v>
      </c>
      <c r="F3002" s="1316">
        <v>734</v>
      </c>
      <c r="G3002" s="1318">
        <v>43825</v>
      </c>
      <c r="H3002" s="673">
        <v>43853</v>
      </c>
      <c r="I3002" s="674">
        <v>744</v>
      </c>
    </row>
    <row r="3003" spans="1:9" ht="15.6" x14ac:dyDescent="0.3">
      <c r="A3003" s="608" t="s">
        <v>3437</v>
      </c>
      <c r="B3003" s="534">
        <v>566881</v>
      </c>
      <c r="C3003" s="534" t="s">
        <v>475</v>
      </c>
      <c r="D3003" s="534" t="s">
        <v>13</v>
      </c>
      <c r="E3003" s="892" t="s">
        <v>3440</v>
      </c>
      <c r="F3003" s="1026">
        <v>1167</v>
      </c>
      <c r="G3003" s="536">
        <v>43825</v>
      </c>
      <c r="H3003" s="673">
        <v>43853</v>
      </c>
      <c r="I3003" s="674">
        <v>1222</v>
      </c>
    </row>
    <row r="3004" spans="1:9" ht="15.6" x14ac:dyDescent="0.3">
      <c r="A3004" s="632">
        <v>511666</v>
      </c>
      <c r="B3004" s="534">
        <v>548985</v>
      </c>
      <c r="C3004" s="534" t="s">
        <v>503</v>
      </c>
      <c r="D3004" s="534" t="s">
        <v>13</v>
      </c>
      <c r="E3004" s="540" t="s">
        <v>3449</v>
      </c>
      <c r="F3004" s="534">
        <v>812</v>
      </c>
      <c r="G3004" s="536"/>
      <c r="H3004" s="673">
        <v>43853</v>
      </c>
      <c r="I3004" s="674">
        <v>850</v>
      </c>
    </row>
    <row r="3005" spans="1:9" ht="15.6" x14ac:dyDescent="0.3">
      <c r="A3005" s="632">
        <v>511666</v>
      </c>
      <c r="B3005" s="534">
        <v>550123</v>
      </c>
      <c r="C3005" s="534" t="s">
        <v>475</v>
      </c>
      <c r="D3005" s="534" t="s">
        <v>13</v>
      </c>
      <c r="E3005" s="892" t="s">
        <v>3471</v>
      </c>
      <c r="F3005" s="1026">
        <v>2686</v>
      </c>
      <c r="G3005" s="536">
        <v>43855</v>
      </c>
      <c r="H3005" s="673">
        <v>43853</v>
      </c>
      <c r="I3005" s="674">
        <v>2800</v>
      </c>
    </row>
    <row r="3006" spans="1:9" ht="15.6" x14ac:dyDescent="0.3">
      <c r="A3006" s="1319">
        <v>522346</v>
      </c>
      <c r="B3006" s="534">
        <v>554740</v>
      </c>
      <c r="C3006" s="534" t="s">
        <v>475</v>
      </c>
      <c r="D3006" s="534" t="s">
        <v>13</v>
      </c>
      <c r="E3006" s="540" t="s">
        <v>3486</v>
      </c>
      <c r="F3006" s="534">
        <v>2634</v>
      </c>
      <c r="G3006" s="536">
        <v>43831</v>
      </c>
      <c r="H3006" s="673">
        <v>43853</v>
      </c>
      <c r="I3006" s="674">
        <v>2761</v>
      </c>
    </row>
    <row r="3007" spans="1:9" ht="15.6" x14ac:dyDescent="0.3">
      <c r="A3007" s="1319">
        <v>522346</v>
      </c>
      <c r="B3007" s="632">
        <v>566981</v>
      </c>
      <c r="C3007" s="632" t="s">
        <v>503</v>
      </c>
      <c r="D3007" s="534" t="s">
        <v>13</v>
      </c>
      <c r="E3007" s="891" t="s">
        <v>3499</v>
      </c>
      <c r="F3007" s="1027">
        <v>765</v>
      </c>
      <c r="G3007" s="536">
        <v>43831</v>
      </c>
      <c r="H3007" s="673">
        <v>43853</v>
      </c>
      <c r="I3007" s="674">
        <v>793</v>
      </c>
    </row>
    <row r="3008" spans="1:9" ht="15.6" x14ac:dyDescent="0.3">
      <c r="A3008" s="632">
        <v>522344</v>
      </c>
      <c r="B3008" s="534">
        <v>567450</v>
      </c>
      <c r="C3008" s="534" t="s">
        <v>475</v>
      </c>
      <c r="D3008" s="534" t="s">
        <v>481</v>
      </c>
      <c r="E3008" s="540" t="s">
        <v>3180</v>
      </c>
      <c r="F3008" s="534">
        <v>82</v>
      </c>
      <c r="G3008" s="536">
        <v>43860</v>
      </c>
      <c r="H3008" s="673">
        <v>43854</v>
      </c>
      <c r="I3008" s="674">
        <v>85</v>
      </c>
    </row>
    <row r="3009" spans="1:9" ht="15.6" x14ac:dyDescent="0.3">
      <c r="A3009" s="608">
        <v>523139</v>
      </c>
      <c r="B3009" s="813">
        <v>566884</v>
      </c>
      <c r="C3009" s="813" t="s">
        <v>475</v>
      </c>
      <c r="D3009" s="813" t="s">
        <v>13</v>
      </c>
      <c r="E3009" s="812" t="s">
        <v>3217</v>
      </c>
      <c r="F3009" s="813">
        <v>135</v>
      </c>
      <c r="G3009" s="1320">
        <v>43857</v>
      </c>
      <c r="H3009" s="780">
        <v>43854</v>
      </c>
      <c r="I3009" s="781">
        <v>141</v>
      </c>
    </row>
    <row r="3010" spans="1:9" ht="15.6" x14ac:dyDescent="0.3">
      <c r="A3010" s="608">
        <v>523139</v>
      </c>
      <c r="B3010" s="813">
        <v>566884</v>
      </c>
      <c r="C3010" s="813" t="s">
        <v>475</v>
      </c>
      <c r="D3010" s="813" t="s">
        <v>13</v>
      </c>
      <c r="E3010" s="812" t="s">
        <v>3219</v>
      </c>
      <c r="F3010" s="813">
        <v>96</v>
      </c>
      <c r="G3010" s="1320">
        <v>43857</v>
      </c>
      <c r="H3010" s="780">
        <v>43854</v>
      </c>
      <c r="I3010" s="781">
        <v>100</v>
      </c>
    </row>
    <row r="3011" spans="1:9" ht="15.6" x14ac:dyDescent="0.3">
      <c r="A3011" s="608">
        <v>465742</v>
      </c>
      <c r="B3011" s="813">
        <v>566882</v>
      </c>
      <c r="C3011" s="813" t="s">
        <v>475</v>
      </c>
      <c r="D3011" s="813" t="s">
        <v>481</v>
      </c>
      <c r="E3011" s="812" t="s">
        <v>3427</v>
      </c>
      <c r="F3011" s="1027">
        <v>155</v>
      </c>
      <c r="G3011" s="1012">
        <v>43860</v>
      </c>
      <c r="H3011" s="673">
        <v>43854</v>
      </c>
      <c r="I3011" s="674">
        <v>155</v>
      </c>
    </row>
    <row r="3012" spans="1:9" ht="15.6" x14ac:dyDescent="0.3">
      <c r="A3012" s="608">
        <v>465742</v>
      </c>
      <c r="B3012" s="813">
        <v>566882</v>
      </c>
      <c r="C3012" s="813" t="s">
        <v>475</v>
      </c>
      <c r="D3012" s="813" t="s">
        <v>481</v>
      </c>
      <c r="E3012" s="812" t="s">
        <v>3428</v>
      </c>
      <c r="F3012" s="1027">
        <v>122</v>
      </c>
      <c r="G3012" s="1012">
        <v>43860</v>
      </c>
      <c r="H3012" s="673">
        <v>43854</v>
      </c>
      <c r="I3012" s="674">
        <v>116</v>
      </c>
    </row>
    <row r="3013" spans="1:9" ht="15.6" x14ac:dyDescent="0.3">
      <c r="A3013" s="632">
        <v>511666</v>
      </c>
      <c r="B3013" s="534">
        <v>550123</v>
      </c>
      <c r="C3013" s="534" t="s">
        <v>475</v>
      </c>
      <c r="D3013" s="534" t="s">
        <v>481</v>
      </c>
      <c r="E3013" s="892" t="s">
        <v>3472</v>
      </c>
      <c r="F3013" s="1026">
        <v>398</v>
      </c>
      <c r="G3013" s="536">
        <v>43860</v>
      </c>
      <c r="H3013" s="673">
        <v>43854</v>
      </c>
      <c r="I3013" s="674">
        <v>411</v>
      </c>
    </row>
    <row r="3014" spans="1:9" ht="15.6" x14ac:dyDescent="0.3">
      <c r="A3014" s="1319">
        <v>522347</v>
      </c>
      <c r="B3014" s="534">
        <v>550174</v>
      </c>
      <c r="C3014" s="534" t="s">
        <v>475</v>
      </c>
      <c r="D3014" s="534" t="s">
        <v>481</v>
      </c>
      <c r="E3014" s="540" t="s">
        <v>3509</v>
      </c>
      <c r="F3014" s="534">
        <v>292</v>
      </c>
      <c r="G3014" s="536">
        <v>43860</v>
      </c>
      <c r="H3014" s="673">
        <v>43854</v>
      </c>
      <c r="I3014" s="674">
        <v>311</v>
      </c>
    </row>
    <row r="3015" spans="1:9" ht="15.6" x14ac:dyDescent="0.3">
      <c r="A3015" s="1319">
        <v>522347</v>
      </c>
      <c r="B3015" s="534">
        <v>550174</v>
      </c>
      <c r="C3015" s="534" t="s">
        <v>475</v>
      </c>
      <c r="D3015" s="534" t="s">
        <v>481</v>
      </c>
      <c r="E3015" s="540" t="s">
        <v>3510</v>
      </c>
      <c r="F3015" s="534">
        <v>404</v>
      </c>
      <c r="G3015" s="536">
        <v>43860</v>
      </c>
      <c r="H3015" s="673">
        <v>43854</v>
      </c>
      <c r="I3015" s="674">
        <v>431</v>
      </c>
    </row>
    <row r="3016" spans="1:9" ht="15.6" x14ac:dyDescent="0.3">
      <c r="A3016" s="632" t="s">
        <v>3512</v>
      </c>
      <c r="B3016" s="534">
        <v>566884</v>
      </c>
      <c r="C3016" s="534" t="s">
        <v>475</v>
      </c>
      <c r="D3016" s="534" t="s">
        <v>13</v>
      </c>
      <c r="E3016" s="1013" t="s">
        <v>3515</v>
      </c>
      <c r="F3016" s="1026">
        <v>1366</v>
      </c>
      <c r="G3016" s="536">
        <v>43857</v>
      </c>
      <c r="H3016" s="673">
        <v>43854</v>
      </c>
      <c r="I3016" s="674">
        <v>1383</v>
      </c>
    </row>
    <row r="3017" spans="1:9" ht="15.6" x14ac:dyDescent="0.3">
      <c r="A3017" s="632" t="s">
        <v>3512</v>
      </c>
      <c r="B3017" s="534">
        <v>566884</v>
      </c>
      <c r="C3017" s="534" t="s">
        <v>475</v>
      </c>
      <c r="D3017" s="534" t="s">
        <v>13</v>
      </c>
      <c r="E3017" s="1013" t="s">
        <v>3516</v>
      </c>
      <c r="F3017" s="1026">
        <v>964</v>
      </c>
      <c r="G3017" s="536">
        <v>43857</v>
      </c>
      <c r="H3017" s="611">
        <v>43854</v>
      </c>
      <c r="I3017" s="674">
        <v>978</v>
      </c>
    </row>
    <row r="3018" spans="1:9" ht="15.6" x14ac:dyDescent="0.3">
      <c r="A3018" s="1321">
        <v>511783</v>
      </c>
      <c r="B3018" s="534">
        <v>566904</v>
      </c>
      <c r="C3018" s="534" t="s">
        <v>475</v>
      </c>
      <c r="D3018" s="534" t="s">
        <v>481</v>
      </c>
      <c r="E3018" s="891" t="s">
        <v>3532</v>
      </c>
      <c r="F3018" s="1027">
        <v>82</v>
      </c>
      <c r="G3018" s="536">
        <v>43860</v>
      </c>
      <c r="H3018" s="673">
        <v>43854</v>
      </c>
      <c r="I3018" s="674">
        <v>82</v>
      </c>
    </row>
    <row r="3019" spans="1:9" ht="15.6" x14ac:dyDescent="0.3">
      <c r="A3019" s="1322">
        <v>511783</v>
      </c>
      <c r="B3019" s="534">
        <v>566904</v>
      </c>
      <c r="C3019" s="534" t="s">
        <v>475</v>
      </c>
      <c r="D3019" s="534" t="s">
        <v>481</v>
      </c>
      <c r="E3019" s="892" t="s">
        <v>3535</v>
      </c>
      <c r="F3019" s="1026">
        <v>274</v>
      </c>
      <c r="G3019" s="536">
        <v>43860</v>
      </c>
      <c r="H3019" s="673">
        <v>43854</v>
      </c>
      <c r="I3019" s="674">
        <v>274</v>
      </c>
    </row>
    <row r="3020" spans="1:9" ht="15.6" x14ac:dyDescent="0.3">
      <c r="A3020" s="608">
        <v>523139</v>
      </c>
      <c r="B3020" s="813">
        <v>566884</v>
      </c>
      <c r="C3020" s="813" t="s">
        <v>475</v>
      </c>
      <c r="D3020" s="813" t="s">
        <v>481</v>
      </c>
      <c r="E3020" s="812" t="s">
        <v>3225</v>
      </c>
      <c r="F3020" s="813">
        <v>75</v>
      </c>
      <c r="G3020" s="1012">
        <v>43846</v>
      </c>
      <c r="H3020" s="780">
        <v>43857</v>
      </c>
      <c r="I3020" s="781">
        <v>78</v>
      </c>
    </row>
    <row r="3021" spans="1:9" ht="15.6" x14ac:dyDescent="0.3">
      <c r="A3021" s="632">
        <v>523143</v>
      </c>
      <c r="B3021" s="534">
        <v>566881</v>
      </c>
      <c r="C3021" s="534" t="s">
        <v>475</v>
      </c>
      <c r="D3021" s="534" t="s">
        <v>13</v>
      </c>
      <c r="E3021" s="812" t="s">
        <v>3334</v>
      </c>
      <c r="F3021" s="813">
        <v>1412</v>
      </c>
      <c r="G3021" s="536"/>
      <c r="H3021" s="673">
        <v>43857</v>
      </c>
      <c r="I3021" s="1218">
        <v>1412</v>
      </c>
    </row>
    <row r="3022" spans="1:9" ht="15.6" x14ac:dyDescent="0.3">
      <c r="A3022" s="632">
        <v>523143</v>
      </c>
      <c r="B3022" s="534">
        <v>566881</v>
      </c>
      <c r="C3022" s="534" t="s">
        <v>475</v>
      </c>
      <c r="D3022" s="534" t="s">
        <v>13</v>
      </c>
      <c r="E3022" s="812" t="s">
        <v>3336</v>
      </c>
      <c r="F3022" s="813">
        <v>1293</v>
      </c>
      <c r="G3022" s="536"/>
      <c r="H3022" s="673">
        <v>43857</v>
      </c>
      <c r="I3022" s="1218">
        <v>1293</v>
      </c>
    </row>
    <row r="3023" spans="1:9" ht="15.6" x14ac:dyDescent="0.3">
      <c r="A3023" s="632">
        <v>523143</v>
      </c>
      <c r="B3023" s="534">
        <v>566881</v>
      </c>
      <c r="C3023" s="534" t="s">
        <v>475</v>
      </c>
      <c r="D3023" s="534" t="s">
        <v>13</v>
      </c>
      <c r="E3023" s="812" t="s">
        <v>3338</v>
      </c>
      <c r="F3023" s="813">
        <v>944</v>
      </c>
      <c r="G3023" s="536"/>
      <c r="H3023" s="673">
        <v>43857</v>
      </c>
      <c r="I3023" s="1218">
        <v>944</v>
      </c>
    </row>
    <row r="3024" spans="1:9" ht="15.6" x14ac:dyDescent="0.3">
      <c r="A3024" s="632">
        <v>523143</v>
      </c>
      <c r="B3024" s="534">
        <v>566881</v>
      </c>
      <c r="C3024" s="534" t="s">
        <v>475</v>
      </c>
      <c r="D3024" s="534" t="s">
        <v>13</v>
      </c>
      <c r="E3024" s="812" t="s">
        <v>3341</v>
      </c>
      <c r="F3024" s="813">
        <v>629</v>
      </c>
      <c r="G3024" s="536"/>
      <c r="H3024" s="673">
        <v>43857</v>
      </c>
      <c r="I3024" s="1218">
        <v>654</v>
      </c>
    </row>
    <row r="3025" spans="1:9" ht="15.6" x14ac:dyDescent="0.3">
      <c r="A3025" s="632">
        <v>523143</v>
      </c>
      <c r="B3025" s="534">
        <v>555473</v>
      </c>
      <c r="C3025" s="534" t="s">
        <v>503</v>
      </c>
      <c r="D3025" s="24" t="s">
        <v>13</v>
      </c>
      <c r="E3025" s="338" t="s">
        <v>3399</v>
      </c>
      <c r="F3025" s="24">
        <v>125</v>
      </c>
      <c r="G3025" s="27"/>
      <c r="H3025" s="673">
        <v>43857</v>
      </c>
      <c r="I3025" s="674">
        <v>129</v>
      </c>
    </row>
    <row r="3026" spans="1:9" ht="15.6" x14ac:dyDescent="0.3">
      <c r="A3026" s="632" t="s">
        <v>3512</v>
      </c>
      <c r="B3026" s="534">
        <v>566884</v>
      </c>
      <c r="C3026" s="534" t="s">
        <v>475</v>
      </c>
      <c r="D3026" s="534" t="s">
        <v>481</v>
      </c>
      <c r="E3026" s="1013" t="s">
        <v>3513</v>
      </c>
      <c r="F3026" s="1026">
        <v>350</v>
      </c>
      <c r="G3026" s="536">
        <v>43858</v>
      </c>
      <c r="H3026" s="633">
        <v>43857</v>
      </c>
      <c r="I3026" s="674">
        <v>354</v>
      </c>
    </row>
    <row r="3027" spans="1:9" ht="15.6" x14ac:dyDescent="0.3">
      <c r="A3027" s="1323">
        <v>432735</v>
      </c>
      <c r="B3027" s="608">
        <v>425425</v>
      </c>
      <c r="C3027" s="608" t="s">
        <v>475</v>
      </c>
      <c r="D3027" s="630" t="s">
        <v>19</v>
      </c>
      <c r="E3027" s="631" t="s">
        <v>2945</v>
      </c>
      <c r="F3027" s="630">
        <v>124</v>
      </c>
      <c r="G3027" s="1204">
        <v>43867</v>
      </c>
      <c r="H3027" s="673">
        <v>43858</v>
      </c>
      <c r="I3027" s="674">
        <v>124</v>
      </c>
    </row>
    <row r="3028" spans="1:9" ht="15.6" x14ac:dyDescent="0.3">
      <c r="A3028" s="1323">
        <v>432735</v>
      </c>
      <c r="B3028" s="1324">
        <v>549031</v>
      </c>
      <c r="C3028" s="608" t="s">
        <v>503</v>
      </c>
      <c r="D3028" s="608" t="s">
        <v>13</v>
      </c>
      <c r="E3028" s="616" t="s">
        <v>2962</v>
      </c>
      <c r="F3028" s="608">
        <v>132</v>
      </c>
      <c r="G3028" s="536">
        <v>43820</v>
      </c>
      <c r="H3028" s="633">
        <v>43858</v>
      </c>
      <c r="I3028" s="674">
        <v>132</v>
      </c>
    </row>
    <row r="3029" spans="1:9" ht="15.6" x14ac:dyDescent="0.3">
      <c r="A3029" s="1323">
        <v>432735</v>
      </c>
      <c r="B3029" s="608">
        <v>549031</v>
      </c>
      <c r="C3029" s="608" t="s">
        <v>503</v>
      </c>
      <c r="D3029" s="608" t="s">
        <v>13</v>
      </c>
      <c r="E3029" s="1014" t="s">
        <v>2963</v>
      </c>
      <c r="F3029" s="534">
        <v>12</v>
      </c>
      <c r="G3029" s="536">
        <v>43820</v>
      </c>
      <c r="H3029" s="633">
        <v>43858</v>
      </c>
      <c r="I3029" s="674">
        <v>12</v>
      </c>
    </row>
    <row r="3030" spans="1:9" ht="15.6" x14ac:dyDescent="0.3">
      <c r="A3030" s="1323">
        <v>432735</v>
      </c>
      <c r="B3030" s="608">
        <v>550156</v>
      </c>
      <c r="C3030" s="608" t="s">
        <v>475</v>
      </c>
      <c r="D3030" s="630" t="s">
        <v>13</v>
      </c>
      <c r="E3030" s="631" t="s">
        <v>2968</v>
      </c>
      <c r="F3030" s="630">
        <v>647</v>
      </c>
      <c r="G3030" s="1204">
        <v>43820</v>
      </c>
      <c r="H3030" s="633">
        <v>43858</v>
      </c>
      <c r="I3030" s="674">
        <v>647</v>
      </c>
    </row>
    <row r="3031" spans="1:9" ht="15.6" x14ac:dyDescent="0.3">
      <c r="A3031" s="1323">
        <v>432735</v>
      </c>
      <c r="B3031" s="608">
        <v>550156</v>
      </c>
      <c r="C3031" s="608" t="s">
        <v>475</v>
      </c>
      <c r="D3031" s="608" t="s">
        <v>13</v>
      </c>
      <c r="E3031" s="616" t="s">
        <v>2969</v>
      </c>
      <c r="F3031" s="608">
        <v>967</v>
      </c>
      <c r="G3031" s="613">
        <v>43820</v>
      </c>
      <c r="H3031" s="633">
        <v>43858</v>
      </c>
      <c r="I3031" s="674">
        <v>967</v>
      </c>
    </row>
    <row r="3032" spans="1:9" ht="15.6" x14ac:dyDescent="0.3">
      <c r="A3032" s="608">
        <v>465742</v>
      </c>
      <c r="B3032" s="813">
        <v>566882</v>
      </c>
      <c r="C3032" s="813" t="s">
        <v>475</v>
      </c>
      <c r="D3032" s="813" t="s">
        <v>13</v>
      </c>
      <c r="E3032" s="812" t="s">
        <v>3423</v>
      </c>
      <c r="F3032" s="813">
        <v>2895</v>
      </c>
      <c r="G3032" s="1012">
        <v>43820</v>
      </c>
      <c r="H3032" s="1227">
        <v>43858</v>
      </c>
      <c r="I3032" s="674">
        <v>2683</v>
      </c>
    </row>
    <row r="3033" spans="1:9" ht="15.6" x14ac:dyDescent="0.3">
      <c r="A3033" s="608" t="s">
        <v>3437</v>
      </c>
      <c r="B3033" s="534">
        <v>566881</v>
      </c>
      <c r="C3033" s="534" t="s">
        <v>475</v>
      </c>
      <c r="D3033" s="534" t="s">
        <v>13</v>
      </c>
      <c r="E3033" s="892" t="s">
        <v>3438</v>
      </c>
      <c r="F3033" s="1026">
        <v>1741</v>
      </c>
      <c r="G3033" s="536">
        <v>43820</v>
      </c>
      <c r="H3033" s="673">
        <v>43858</v>
      </c>
      <c r="I3033" s="674">
        <v>1824</v>
      </c>
    </row>
    <row r="3034" spans="1:9" ht="15.6" x14ac:dyDescent="0.3">
      <c r="A3034" s="632">
        <v>511666</v>
      </c>
      <c r="B3034" s="534">
        <v>548985</v>
      </c>
      <c r="C3034" s="534" t="s">
        <v>503</v>
      </c>
      <c r="D3034" s="534" t="s">
        <v>13</v>
      </c>
      <c r="E3034" s="540" t="s">
        <v>3445</v>
      </c>
      <c r="F3034" s="534">
        <v>745</v>
      </c>
      <c r="G3034" s="536"/>
      <c r="H3034" s="673">
        <v>43858</v>
      </c>
      <c r="I3034" s="674">
        <v>725</v>
      </c>
    </row>
    <row r="3035" spans="1:9" ht="15.6" x14ac:dyDescent="0.3">
      <c r="A3035" s="632">
        <v>511666</v>
      </c>
      <c r="B3035" s="534">
        <v>548985</v>
      </c>
      <c r="C3035" s="534" t="s">
        <v>503</v>
      </c>
      <c r="D3035" s="534" t="s">
        <v>13</v>
      </c>
      <c r="E3035" s="540" t="s">
        <v>3452</v>
      </c>
      <c r="F3035" s="534">
        <v>560</v>
      </c>
      <c r="G3035" s="536"/>
      <c r="H3035" s="611">
        <v>43858</v>
      </c>
      <c r="I3035" s="674">
        <v>582</v>
      </c>
    </row>
    <row r="3036" spans="1:9" ht="15.6" x14ac:dyDescent="0.3">
      <c r="A3036" s="632">
        <v>511666</v>
      </c>
      <c r="B3036" s="534">
        <v>550123</v>
      </c>
      <c r="C3036" s="534" t="s">
        <v>475</v>
      </c>
      <c r="D3036" s="534" t="s">
        <v>481</v>
      </c>
      <c r="E3036" s="892" t="s">
        <v>3475</v>
      </c>
      <c r="F3036" s="1026">
        <v>278</v>
      </c>
      <c r="G3036" s="536">
        <v>43860</v>
      </c>
      <c r="H3036" s="673">
        <v>43858</v>
      </c>
      <c r="I3036" s="674">
        <v>286</v>
      </c>
    </row>
    <row r="3037" spans="1:9" ht="15.6" x14ac:dyDescent="0.3">
      <c r="A3037" s="608">
        <v>523139</v>
      </c>
      <c r="B3037" s="813">
        <v>566884</v>
      </c>
      <c r="C3037" s="813" t="s">
        <v>475</v>
      </c>
      <c r="D3037" s="813" t="s">
        <v>13</v>
      </c>
      <c r="E3037" s="812" t="s">
        <v>3215</v>
      </c>
      <c r="F3037" s="813">
        <v>95</v>
      </c>
      <c r="G3037" s="1320">
        <v>43860</v>
      </c>
      <c r="H3037" s="780">
        <v>43859</v>
      </c>
      <c r="I3037" s="781">
        <v>99</v>
      </c>
    </row>
    <row r="3038" spans="1:9" ht="15.6" x14ac:dyDescent="0.3">
      <c r="A3038" s="632">
        <v>511781</v>
      </c>
      <c r="B3038" s="534">
        <v>554820</v>
      </c>
      <c r="C3038" s="534" t="s">
        <v>475</v>
      </c>
      <c r="D3038" s="534" t="s">
        <v>19</v>
      </c>
      <c r="E3038" s="540" t="s">
        <v>3434</v>
      </c>
      <c r="F3038" s="534">
        <v>200</v>
      </c>
      <c r="G3038" s="536">
        <v>43844</v>
      </c>
      <c r="H3038" s="673">
        <v>43859</v>
      </c>
      <c r="I3038" s="674">
        <v>200</v>
      </c>
    </row>
    <row r="3039" spans="1:9" ht="15.6" x14ac:dyDescent="0.3">
      <c r="A3039" s="608">
        <v>465742</v>
      </c>
      <c r="B3039" s="813">
        <v>555481</v>
      </c>
      <c r="C3039" s="813" t="s">
        <v>503</v>
      </c>
      <c r="D3039" s="813" t="s">
        <v>13</v>
      </c>
      <c r="E3039" s="812" t="s">
        <v>3411</v>
      </c>
      <c r="F3039" s="813">
        <v>769</v>
      </c>
      <c r="G3039" s="1012">
        <v>43820</v>
      </c>
      <c r="H3039" s="1227">
        <v>43860</v>
      </c>
      <c r="I3039" s="674">
        <v>729</v>
      </c>
    </row>
    <row r="3040" spans="1:9" ht="15.6" x14ac:dyDescent="0.3">
      <c r="A3040" s="608">
        <v>465742</v>
      </c>
      <c r="B3040" s="813">
        <v>555481</v>
      </c>
      <c r="C3040" s="813" t="s">
        <v>503</v>
      </c>
      <c r="D3040" s="813" t="s">
        <v>13</v>
      </c>
      <c r="E3040" s="812" t="s">
        <v>3412</v>
      </c>
      <c r="F3040" s="813">
        <v>43</v>
      </c>
      <c r="G3040" s="1012">
        <v>43820</v>
      </c>
      <c r="H3040" s="1227">
        <v>43860</v>
      </c>
      <c r="I3040" s="674">
        <v>43</v>
      </c>
    </row>
    <row r="3041" spans="1:9" ht="15.6" x14ac:dyDescent="0.3">
      <c r="A3041" s="630">
        <v>465742</v>
      </c>
      <c r="B3041" s="26">
        <v>555481</v>
      </c>
      <c r="C3041" s="26" t="s">
        <v>503</v>
      </c>
      <c r="D3041" s="26" t="s">
        <v>13</v>
      </c>
      <c r="E3041" s="60" t="s">
        <v>3414</v>
      </c>
      <c r="F3041" s="26">
        <v>194</v>
      </c>
      <c r="G3041" s="90">
        <v>43825</v>
      </c>
      <c r="H3041" s="673">
        <v>43860</v>
      </c>
      <c r="I3041" s="674">
        <v>198</v>
      </c>
    </row>
    <row r="3042" spans="1:9" ht="15.6" x14ac:dyDescent="0.3">
      <c r="A3042" s="630">
        <v>465742</v>
      </c>
      <c r="B3042" s="26">
        <v>566882</v>
      </c>
      <c r="C3042" s="26" t="s">
        <v>475</v>
      </c>
      <c r="D3042" s="26" t="s">
        <v>13</v>
      </c>
      <c r="E3042" s="60" t="s">
        <v>3419</v>
      </c>
      <c r="F3042" s="26">
        <v>976</v>
      </c>
      <c r="G3042" s="90">
        <v>43820</v>
      </c>
      <c r="H3042" s="1227">
        <v>43860</v>
      </c>
      <c r="I3042" s="674">
        <v>929</v>
      </c>
    </row>
    <row r="3043" spans="1:9" ht="15.6" x14ac:dyDescent="0.3">
      <c r="A3043" s="1219">
        <v>432735</v>
      </c>
      <c r="B3043" s="630">
        <v>550187</v>
      </c>
      <c r="C3043" s="630" t="s">
        <v>475</v>
      </c>
      <c r="D3043" s="630" t="s">
        <v>306</v>
      </c>
      <c r="E3043" s="631" t="s">
        <v>2988</v>
      </c>
      <c r="F3043" s="630">
        <v>20</v>
      </c>
      <c r="G3043" s="1204">
        <v>43843</v>
      </c>
      <c r="H3043" s="673">
        <v>43861</v>
      </c>
      <c r="I3043" s="674">
        <v>20</v>
      </c>
    </row>
    <row r="3044" spans="1:9" ht="28.8" x14ac:dyDescent="0.3">
      <c r="A3044" s="481" t="s">
        <v>3517</v>
      </c>
      <c r="B3044" s="289">
        <v>566883</v>
      </c>
      <c r="C3044" s="24" t="s">
        <v>475</v>
      </c>
      <c r="D3044" s="24" t="s">
        <v>481</v>
      </c>
      <c r="E3044" s="361" t="s">
        <v>3521</v>
      </c>
      <c r="F3044" s="312">
        <v>50</v>
      </c>
      <c r="G3044" s="27">
        <v>43867</v>
      </c>
      <c r="H3044" s="673">
        <v>43861</v>
      </c>
      <c r="I3044" s="674">
        <v>50</v>
      </c>
    </row>
    <row r="3045" spans="1:9" ht="28.8" x14ac:dyDescent="0.3">
      <c r="A3045" s="481" t="s">
        <v>3517</v>
      </c>
      <c r="B3045" s="289">
        <v>566883</v>
      </c>
      <c r="C3045" s="24" t="s">
        <v>475</v>
      </c>
      <c r="D3045" s="24" t="s">
        <v>13</v>
      </c>
      <c r="E3045" s="361" t="s">
        <v>3523</v>
      </c>
      <c r="F3045" s="312">
        <v>880</v>
      </c>
      <c r="G3045" s="27">
        <v>43864</v>
      </c>
      <c r="H3045" s="673">
        <v>43862</v>
      </c>
      <c r="I3045" s="674">
        <v>921</v>
      </c>
    </row>
    <row r="3046" spans="1:9" ht="28.8" x14ac:dyDescent="0.3">
      <c r="A3046" s="481" t="s">
        <v>3517</v>
      </c>
      <c r="B3046" s="289">
        <v>566883</v>
      </c>
      <c r="C3046" s="24" t="s">
        <v>475</v>
      </c>
      <c r="D3046" s="24" t="s">
        <v>13</v>
      </c>
      <c r="E3046" s="361" t="s">
        <v>3524</v>
      </c>
      <c r="F3046" s="312">
        <v>569</v>
      </c>
      <c r="G3046" s="27">
        <v>43864</v>
      </c>
      <c r="H3046" s="673">
        <v>43862</v>
      </c>
      <c r="I3046" s="674">
        <v>594</v>
      </c>
    </row>
    <row r="3047" spans="1:9" ht="28.8" x14ac:dyDescent="0.3">
      <c r="A3047" s="85" t="s">
        <v>3517</v>
      </c>
      <c r="B3047" s="293">
        <v>566883</v>
      </c>
      <c r="C3047" s="26" t="s">
        <v>475</v>
      </c>
      <c r="D3047" s="26" t="s">
        <v>13</v>
      </c>
      <c r="E3047" s="323" t="s">
        <v>3527</v>
      </c>
      <c r="F3047" s="358">
        <v>1018</v>
      </c>
      <c r="G3047" s="90">
        <v>43864</v>
      </c>
      <c r="H3047" s="780">
        <v>43862</v>
      </c>
      <c r="I3047" s="781">
        <v>1068</v>
      </c>
    </row>
    <row r="3048" spans="1:9" ht="28.8" x14ac:dyDescent="0.3">
      <c r="A3048" s="85" t="s">
        <v>3517</v>
      </c>
      <c r="B3048" s="293">
        <v>566883</v>
      </c>
      <c r="C3048" s="26" t="s">
        <v>475</v>
      </c>
      <c r="D3048" s="26" t="s">
        <v>13</v>
      </c>
      <c r="E3048" s="323" t="s">
        <v>3528</v>
      </c>
      <c r="F3048" s="358">
        <v>664</v>
      </c>
      <c r="G3048" s="90">
        <v>43864</v>
      </c>
      <c r="H3048" s="780">
        <v>43862</v>
      </c>
      <c r="I3048" s="781">
        <v>695</v>
      </c>
    </row>
    <row r="3049" spans="1:9" ht="15.6" x14ac:dyDescent="0.3">
      <c r="A3049" s="864" t="s">
        <v>3536</v>
      </c>
      <c r="B3049" s="24">
        <v>554744</v>
      </c>
      <c r="C3049" s="24" t="s">
        <v>475</v>
      </c>
      <c r="D3049" s="24" t="s">
        <v>13</v>
      </c>
      <c r="E3049" s="361" t="s">
        <v>3541</v>
      </c>
      <c r="F3049" s="24">
        <v>1893</v>
      </c>
      <c r="G3049" s="27">
        <v>43864</v>
      </c>
      <c r="H3049" s="673">
        <v>43862</v>
      </c>
      <c r="I3049" s="674">
        <v>1803</v>
      </c>
    </row>
    <row r="3050" spans="1:9" ht="15.6" x14ac:dyDescent="0.3">
      <c r="A3050" s="864" t="s">
        <v>3536</v>
      </c>
      <c r="B3050" s="24">
        <v>554744</v>
      </c>
      <c r="C3050" s="24" t="s">
        <v>475</v>
      </c>
      <c r="D3050" s="24" t="s">
        <v>13</v>
      </c>
      <c r="E3050" s="361" t="s">
        <v>3542</v>
      </c>
      <c r="F3050" s="24">
        <v>1282</v>
      </c>
      <c r="G3050" s="27">
        <v>43864</v>
      </c>
      <c r="H3050" s="673">
        <v>43862</v>
      </c>
      <c r="I3050" s="674">
        <v>1282</v>
      </c>
    </row>
    <row r="3051" spans="1:9" ht="15.6" x14ac:dyDescent="0.3">
      <c r="A3051" s="864">
        <v>522344</v>
      </c>
      <c r="B3051" s="24">
        <v>567450</v>
      </c>
      <c r="C3051" s="24" t="s">
        <v>475</v>
      </c>
      <c r="D3051" s="24" t="s">
        <v>19</v>
      </c>
      <c r="E3051" s="323" t="s">
        <v>3200</v>
      </c>
      <c r="F3051" s="312">
        <v>10</v>
      </c>
      <c r="G3051" s="61">
        <v>43816</v>
      </c>
      <c r="H3051" s="673">
        <v>43864</v>
      </c>
      <c r="I3051" s="674">
        <v>10</v>
      </c>
    </row>
    <row r="3052" spans="1:9" ht="15.6" x14ac:dyDescent="0.3">
      <c r="A3052" s="865">
        <v>522344</v>
      </c>
      <c r="B3052" s="330">
        <v>567450</v>
      </c>
      <c r="C3052" s="330" t="s">
        <v>475</v>
      </c>
      <c r="D3052" s="330" t="s">
        <v>306</v>
      </c>
      <c r="E3052" s="761">
        <v>1554779</v>
      </c>
      <c r="F3052" s="762">
        <v>538</v>
      </c>
      <c r="G3052" s="652">
        <v>43815</v>
      </c>
      <c r="H3052" s="685">
        <v>43864</v>
      </c>
      <c r="I3052" s="686">
        <v>538</v>
      </c>
    </row>
    <row r="3053" spans="1:9" ht="15.6" x14ac:dyDescent="0.3">
      <c r="A3053" s="865">
        <v>522344</v>
      </c>
      <c r="B3053" s="330">
        <v>567450</v>
      </c>
      <c r="C3053" s="330" t="s">
        <v>475</v>
      </c>
      <c r="D3053" s="330" t="s">
        <v>19</v>
      </c>
      <c r="E3053" s="761">
        <v>1554272</v>
      </c>
      <c r="F3053" s="762">
        <v>161</v>
      </c>
      <c r="G3053" s="328">
        <v>43811</v>
      </c>
      <c r="H3053" s="685">
        <v>43864</v>
      </c>
      <c r="I3053" s="686">
        <v>161</v>
      </c>
    </row>
    <row r="3054" spans="1:9" ht="28.8" x14ac:dyDescent="0.3">
      <c r="A3054" s="481" t="s">
        <v>3517</v>
      </c>
      <c r="B3054" s="289">
        <v>566883</v>
      </c>
      <c r="C3054" s="24" t="s">
        <v>475</v>
      </c>
      <c r="D3054" s="24" t="s">
        <v>481</v>
      </c>
      <c r="E3054" s="323" t="s">
        <v>3525</v>
      </c>
      <c r="F3054" s="358">
        <v>50</v>
      </c>
      <c r="G3054" s="27">
        <v>43865</v>
      </c>
      <c r="H3054" s="673">
        <v>43864</v>
      </c>
      <c r="I3054" s="674">
        <v>50</v>
      </c>
    </row>
    <row r="3055" spans="1:9" ht="28.8" x14ac:dyDescent="0.3">
      <c r="A3055" s="481" t="s">
        <v>3517</v>
      </c>
      <c r="B3055" s="289">
        <v>566883</v>
      </c>
      <c r="C3055" s="24" t="s">
        <v>475</v>
      </c>
      <c r="D3055" s="24" t="s">
        <v>481</v>
      </c>
      <c r="E3055" s="323" t="s">
        <v>3529</v>
      </c>
      <c r="F3055" s="358">
        <v>257</v>
      </c>
      <c r="G3055" s="27">
        <v>43865</v>
      </c>
      <c r="H3055" s="673">
        <v>43864</v>
      </c>
      <c r="I3055" s="674">
        <v>268</v>
      </c>
    </row>
    <row r="3056" spans="1:9" ht="28.8" x14ac:dyDescent="0.3">
      <c r="A3056" s="481" t="s">
        <v>3517</v>
      </c>
      <c r="B3056" s="289">
        <v>566883</v>
      </c>
      <c r="C3056" s="24" t="s">
        <v>475</v>
      </c>
      <c r="D3056" s="24" t="s">
        <v>481</v>
      </c>
      <c r="E3056" s="323" t="s">
        <v>3531</v>
      </c>
      <c r="F3056" s="358">
        <v>150</v>
      </c>
      <c r="G3056" s="27">
        <v>43865</v>
      </c>
      <c r="H3056" s="673">
        <v>43864</v>
      </c>
      <c r="I3056" s="674">
        <v>150</v>
      </c>
    </row>
    <row r="3057" spans="1:9" ht="15.6" x14ac:dyDescent="0.3">
      <c r="A3057" s="864" t="s">
        <v>3536</v>
      </c>
      <c r="B3057" s="24">
        <v>554744</v>
      </c>
      <c r="C3057" s="24" t="s">
        <v>475</v>
      </c>
      <c r="D3057" s="24" t="s">
        <v>481</v>
      </c>
      <c r="E3057" s="323" t="s">
        <v>3543</v>
      </c>
      <c r="F3057" s="26">
        <v>553</v>
      </c>
      <c r="G3057" s="27">
        <v>43865</v>
      </c>
      <c r="H3057" s="673">
        <v>43864</v>
      </c>
      <c r="I3057" s="674">
        <v>532</v>
      </c>
    </row>
    <row r="3058" spans="1:9" ht="15.6" x14ac:dyDescent="0.3">
      <c r="A3058" s="864" t="s">
        <v>3536</v>
      </c>
      <c r="B3058" s="24">
        <v>555491</v>
      </c>
      <c r="C3058" s="864" t="s">
        <v>503</v>
      </c>
      <c r="D3058" s="24" t="s">
        <v>481</v>
      </c>
      <c r="E3058" s="60" t="s">
        <v>3545</v>
      </c>
      <c r="F3058" s="630">
        <v>50</v>
      </c>
      <c r="G3058" s="27">
        <v>43865</v>
      </c>
      <c r="H3058" s="673">
        <v>43864</v>
      </c>
      <c r="I3058" s="674">
        <v>50</v>
      </c>
    </row>
    <row r="3059" spans="1:9" ht="15.6" x14ac:dyDescent="0.3">
      <c r="A3059" s="1199" t="s">
        <v>3546</v>
      </c>
      <c r="B3059" s="24">
        <v>582301</v>
      </c>
      <c r="C3059" s="24" t="s">
        <v>475</v>
      </c>
      <c r="D3059" s="24" t="s">
        <v>481</v>
      </c>
      <c r="E3059" s="60" t="s">
        <v>3549</v>
      </c>
      <c r="F3059" s="26">
        <v>272</v>
      </c>
      <c r="G3059" s="27">
        <v>43865</v>
      </c>
      <c r="H3059" s="673">
        <v>43864</v>
      </c>
      <c r="I3059" s="674">
        <v>260</v>
      </c>
    </row>
    <row r="3060" spans="1:9" ht="15.6" x14ac:dyDescent="0.3">
      <c r="A3060" s="1199" t="s">
        <v>3546</v>
      </c>
      <c r="B3060" s="24">
        <v>582301</v>
      </c>
      <c r="C3060" s="24" t="s">
        <v>475</v>
      </c>
      <c r="D3060" s="24" t="s">
        <v>481</v>
      </c>
      <c r="E3060" s="60" t="s">
        <v>3552</v>
      </c>
      <c r="F3060" s="26">
        <v>164</v>
      </c>
      <c r="G3060" s="27">
        <v>43865</v>
      </c>
      <c r="H3060" s="673">
        <v>43864</v>
      </c>
      <c r="I3060" s="674">
        <v>159</v>
      </c>
    </row>
    <row r="3061" spans="1:9" ht="15.6" x14ac:dyDescent="0.3">
      <c r="A3061" s="1199" t="s">
        <v>3546</v>
      </c>
      <c r="B3061" s="24">
        <v>593409</v>
      </c>
      <c r="C3061" s="24" t="s">
        <v>503</v>
      </c>
      <c r="D3061" s="24" t="s">
        <v>481</v>
      </c>
      <c r="E3061" s="60" t="s">
        <v>3560</v>
      </c>
      <c r="F3061" s="26">
        <v>50</v>
      </c>
      <c r="G3061" s="27">
        <v>43865</v>
      </c>
      <c r="H3061" s="673">
        <v>43864</v>
      </c>
      <c r="I3061" s="674">
        <v>50</v>
      </c>
    </row>
    <row r="3062" spans="1:9" ht="15.6" x14ac:dyDescent="0.3">
      <c r="A3062" s="1199" t="s">
        <v>3546</v>
      </c>
      <c r="B3062" s="24">
        <v>593409</v>
      </c>
      <c r="C3062" s="24" t="s">
        <v>503</v>
      </c>
      <c r="D3062" s="24" t="s">
        <v>481</v>
      </c>
      <c r="E3062" s="60" t="s">
        <v>3561</v>
      </c>
      <c r="F3062" s="26">
        <v>74</v>
      </c>
      <c r="G3062" s="27">
        <v>43865</v>
      </c>
      <c r="H3062" s="673">
        <v>43864</v>
      </c>
      <c r="I3062" s="674">
        <v>74</v>
      </c>
    </row>
    <row r="3063" spans="1:9" ht="15.6" x14ac:dyDescent="0.3">
      <c r="A3063" s="1219">
        <v>432735</v>
      </c>
      <c r="B3063" s="630">
        <v>425425</v>
      </c>
      <c r="C3063" s="630" t="s">
        <v>475</v>
      </c>
      <c r="D3063" s="630" t="s">
        <v>13</v>
      </c>
      <c r="E3063" s="1226" t="s">
        <v>2947</v>
      </c>
      <c r="F3063" s="630">
        <v>255</v>
      </c>
      <c r="G3063" s="1204">
        <v>43869</v>
      </c>
      <c r="H3063" s="673">
        <v>43865</v>
      </c>
      <c r="I3063" s="674">
        <v>264</v>
      </c>
    </row>
    <row r="3064" spans="1:9" ht="15.6" x14ac:dyDescent="0.3">
      <c r="A3064" s="1219">
        <v>432735</v>
      </c>
      <c r="B3064" s="630">
        <v>425425</v>
      </c>
      <c r="C3064" s="630" t="s">
        <v>475</v>
      </c>
      <c r="D3064" s="630" t="s">
        <v>13</v>
      </c>
      <c r="E3064" s="1226" t="s">
        <v>2948</v>
      </c>
      <c r="F3064" s="630">
        <v>728</v>
      </c>
      <c r="G3064" s="1204">
        <v>43869</v>
      </c>
      <c r="H3064" s="673">
        <v>43865</v>
      </c>
      <c r="I3064" s="674">
        <v>734</v>
      </c>
    </row>
    <row r="3065" spans="1:9" ht="15.6" x14ac:dyDescent="0.3">
      <c r="A3065" s="1219">
        <v>432735</v>
      </c>
      <c r="B3065" s="630">
        <v>425425</v>
      </c>
      <c r="C3065" s="630" t="s">
        <v>475</v>
      </c>
      <c r="D3065" s="630" t="s">
        <v>19</v>
      </c>
      <c r="E3065" s="1226" t="s">
        <v>2949</v>
      </c>
      <c r="F3065" s="630">
        <v>10</v>
      </c>
      <c r="G3065" s="1204">
        <v>43872</v>
      </c>
      <c r="H3065" s="673">
        <v>43865</v>
      </c>
      <c r="I3065" s="674">
        <v>10</v>
      </c>
    </row>
    <row r="3066" spans="1:9" ht="15.6" x14ac:dyDescent="0.3">
      <c r="A3066" s="1219">
        <v>432735</v>
      </c>
      <c r="B3066" s="630">
        <v>431090</v>
      </c>
      <c r="C3066" s="630" t="s">
        <v>503</v>
      </c>
      <c r="D3066" s="630" t="s">
        <v>13</v>
      </c>
      <c r="E3066" s="1226" t="s">
        <v>2960</v>
      </c>
      <c r="F3066" s="630">
        <v>50</v>
      </c>
      <c r="G3066" s="1204">
        <v>43869</v>
      </c>
      <c r="H3066" s="673">
        <v>43865</v>
      </c>
      <c r="I3066" s="674">
        <v>52</v>
      </c>
    </row>
    <row r="3067" spans="1:9" ht="15.6" x14ac:dyDescent="0.3">
      <c r="A3067" s="481">
        <v>523142</v>
      </c>
      <c r="B3067" s="24">
        <v>566883</v>
      </c>
      <c r="C3067" s="24" t="s">
        <v>475</v>
      </c>
      <c r="D3067" s="24" t="s">
        <v>13</v>
      </c>
      <c r="E3067" s="25" t="s">
        <v>3032</v>
      </c>
      <c r="F3067" s="24">
        <v>739</v>
      </c>
      <c r="G3067" s="27">
        <v>43869</v>
      </c>
      <c r="H3067" s="27">
        <v>43865</v>
      </c>
      <c r="I3067" s="674">
        <v>709</v>
      </c>
    </row>
    <row r="3068" spans="1:9" ht="15.6" x14ac:dyDescent="0.3">
      <c r="A3068" s="481">
        <v>523142</v>
      </c>
      <c r="B3068" s="24">
        <v>566883</v>
      </c>
      <c r="C3068" s="24" t="s">
        <v>475</v>
      </c>
      <c r="D3068" s="24" t="s">
        <v>13</v>
      </c>
      <c r="E3068" s="25" t="s">
        <v>3042</v>
      </c>
      <c r="F3068" s="24">
        <v>725</v>
      </c>
      <c r="G3068" s="27">
        <v>43869</v>
      </c>
      <c r="H3068" s="27">
        <v>43865</v>
      </c>
      <c r="I3068" s="674">
        <v>691</v>
      </c>
    </row>
    <row r="3069" spans="1:9" ht="15.6" x14ac:dyDescent="0.3">
      <c r="A3069" s="481">
        <v>523142</v>
      </c>
      <c r="B3069" s="24">
        <v>555483</v>
      </c>
      <c r="C3069" s="24" t="s">
        <v>503</v>
      </c>
      <c r="D3069" s="24" t="s">
        <v>13</v>
      </c>
      <c r="E3069" s="60" t="s">
        <v>3057</v>
      </c>
      <c r="F3069" s="89">
        <v>53</v>
      </c>
      <c r="G3069" s="27">
        <v>43869</v>
      </c>
      <c r="H3069" s="673">
        <v>43865</v>
      </c>
      <c r="I3069" s="674">
        <v>53</v>
      </c>
    </row>
    <row r="3070" spans="1:9" ht="15.6" x14ac:dyDescent="0.3">
      <c r="A3070" s="1199">
        <v>522345</v>
      </c>
      <c r="B3070" s="24">
        <v>554744</v>
      </c>
      <c r="C3070" s="24" t="s">
        <v>475</v>
      </c>
      <c r="D3070" s="24" t="s">
        <v>13</v>
      </c>
      <c r="E3070" s="338" t="s">
        <v>3116</v>
      </c>
      <c r="F3070" s="89">
        <v>206</v>
      </c>
      <c r="G3070" s="27">
        <v>43813</v>
      </c>
      <c r="H3070" s="673">
        <v>43865</v>
      </c>
      <c r="I3070" s="693">
        <v>206</v>
      </c>
    </row>
    <row r="3071" spans="1:9" ht="15.6" x14ac:dyDescent="0.3">
      <c r="A3071" s="1311">
        <v>522345</v>
      </c>
      <c r="B3071" s="330">
        <v>554744</v>
      </c>
      <c r="C3071" s="330" t="s">
        <v>475</v>
      </c>
      <c r="D3071" s="330" t="s">
        <v>13</v>
      </c>
      <c r="E3071" s="1325" t="s">
        <v>3117</v>
      </c>
      <c r="F3071" s="330">
        <v>666</v>
      </c>
      <c r="G3071" s="652">
        <v>43813</v>
      </c>
      <c r="H3071" s="797">
        <v>43865</v>
      </c>
      <c r="I3071" s="1326">
        <v>648</v>
      </c>
    </row>
    <row r="3072" spans="1:9" ht="15.6" x14ac:dyDescent="0.3">
      <c r="A3072" s="864">
        <v>523139</v>
      </c>
      <c r="B3072" s="24">
        <v>566884</v>
      </c>
      <c r="C3072" s="24" t="s">
        <v>475</v>
      </c>
      <c r="D3072" s="24" t="s">
        <v>13</v>
      </c>
      <c r="E3072" s="301" t="s">
        <v>3222</v>
      </c>
      <c r="F3072" s="289">
        <v>271</v>
      </c>
      <c r="G3072" s="27">
        <v>43869</v>
      </c>
      <c r="H3072" s="673">
        <v>43865</v>
      </c>
      <c r="I3072" s="674">
        <v>283</v>
      </c>
    </row>
    <row r="3073" spans="1:9" ht="15.6" x14ac:dyDescent="0.3">
      <c r="A3073" s="864">
        <v>523139</v>
      </c>
      <c r="B3073" s="24">
        <v>566884</v>
      </c>
      <c r="C3073" s="24" t="s">
        <v>475</v>
      </c>
      <c r="D3073" s="24" t="s">
        <v>13</v>
      </c>
      <c r="E3073" s="310" t="s">
        <v>3239</v>
      </c>
      <c r="F3073" s="358">
        <v>574</v>
      </c>
      <c r="G3073" s="90">
        <v>43869</v>
      </c>
      <c r="H3073" s="673">
        <v>43865</v>
      </c>
      <c r="I3073" s="674">
        <v>602</v>
      </c>
    </row>
    <row r="3074" spans="1:9" ht="15.6" x14ac:dyDescent="0.3">
      <c r="A3074" s="864">
        <v>523139</v>
      </c>
      <c r="B3074" s="24">
        <v>566884</v>
      </c>
      <c r="C3074" s="24" t="s">
        <v>475</v>
      </c>
      <c r="D3074" s="24" t="s">
        <v>13</v>
      </c>
      <c r="E3074" s="310" t="s">
        <v>3242</v>
      </c>
      <c r="F3074" s="312">
        <v>770</v>
      </c>
      <c r="G3074" s="27">
        <v>43869</v>
      </c>
      <c r="H3074" s="673">
        <v>43865</v>
      </c>
      <c r="I3074" s="674">
        <v>807</v>
      </c>
    </row>
    <row r="3075" spans="1:9" ht="15.6" x14ac:dyDescent="0.3">
      <c r="A3075" s="864">
        <v>523139</v>
      </c>
      <c r="B3075" s="24">
        <v>566884</v>
      </c>
      <c r="C3075" s="24" t="s">
        <v>475</v>
      </c>
      <c r="D3075" s="24" t="s">
        <v>13</v>
      </c>
      <c r="E3075" s="361" t="s">
        <v>3243</v>
      </c>
      <c r="F3075" s="312">
        <v>688</v>
      </c>
      <c r="G3075" s="27">
        <v>43869</v>
      </c>
      <c r="H3075" s="673">
        <v>43865</v>
      </c>
      <c r="I3075" s="674">
        <v>699</v>
      </c>
    </row>
    <row r="3076" spans="1:9" ht="15.6" x14ac:dyDescent="0.3">
      <c r="A3076" s="864">
        <v>523139</v>
      </c>
      <c r="B3076" s="24">
        <v>555514</v>
      </c>
      <c r="C3076" s="24" t="s">
        <v>503</v>
      </c>
      <c r="D3076" s="24" t="s">
        <v>13</v>
      </c>
      <c r="E3076" s="361" t="s">
        <v>3280</v>
      </c>
      <c r="F3076" s="312">
        <v>136</v>
      </c>
      <c r="G3076" s="27">
        <v>43869</v>
      </c>
      <c r="H3076" s="673">
        <v>43865</v>
      </c>
      <c r="I3076" s="674">
        <v>142</v>
      </c>
    </row>
    <row r="3077" spans="1:9" ht="15.6" x14ac:dyDescent="0.3">
      <c r="A3077" s="864">
        <v>523139</v>
      </c>
      <c r="B3077" s="24">
        <v>555514</v>
      </c>
      <c r="C3077" s="24" t="s">
        <v>503</v>
      </c>
      <c r="D3077" s="24" t="s">
        <v>13</v>
      </c>
      <c r="E3077" s="361" t="s">
        <v>3281</v>
      </c>
      <c r="F3077" s="312">
        <v>68</v>
      </c>
      <c r="G3077" s="27">
        <v>43869</v>
      </c>
      <c r="H3077" s="673">
        <v>43865</v>
      </c>
      <c r="I3077" s="674">
        <v>70</v>
      </c>
    </row>
    <row r="3078" spans="1:9" ht="15.6" x14ac:dyDescent="0.3">
      <c r="A3078" s="864">
        <v>523143</v>
      </c>
      <c r="B3078" s="24">
        <v>566881</v>
      </c>
      <c r="C3078" s="24" t="s">
        <v>475</v>
      </c>
      <c r="D3078" s="24" t="s">
        <v>13</v>
      </c>
      <c r="E3078" s="323" t="s">
        <v>3327</v>
      </c>
      <c r="F3078" s="358">
        <v>4104</v>
      </c>
      <c r="G3078" s="27">
        <v>43869</v>
      </c>
      <c r="H3078" s="673">
        <v>43865</v>
      </c>
      <c r="I3078" s="1218">
        <v>4003</v>
      </c>
    </row>
    <row r="3079" spans="1:9" ht="15.6" x14ac:dyDescent="0.3">
      <c r="A3079" s="864">
        <v>523143</v>
      </c>
      <c r="B3079" s="24">
        <v>566881</v>
      </c>
      <c r="C3079" s="24" t="s">
        <v>475</v>
      </c>
      <c r="D3079" s="24" t="s">
        <v>13</v>
      </c>
      <c r="E3079" s="323" t="s">
        <v>3328</v>
      </c>
      <c r="F3079" s="358">
        <v>379</v>
      </c>
      <c r="G3079" s="27">
        <v>43869</v>
      </c>
      <c r="H3079" s="673">
        <v>43865</v>
      </c>
      <c r="I3079" s="1218">
        <v>381</v>
      </c>
    </row>
    <row r="3080" spans="1:9" ht="15.6" x14ac:dyDescent="0.3">
      <c r="A3080" s="864">
        <v>523143</v>
      </c>
      <c r="B3080" s="24">
        <v>555473</v>
      </c>
      <c r="C3080" s="24" t="s">
        <v>503</v>
      </c>
      <c r="D3080" s="24" t="s">
        <v>13</v>
      </c>
      <c r="E3080" s="323" t="s">
        <v>3394</v>
      </c>
      <c r="F3080" s="358">
        <v>730</v>
      </c>
      <c r="G3080" s="27">
        <v>43869</v>
      </c>
      <c r="H3080" s="673">
        <v>43865</v>
      </c>
      <c r="I3080" s="674">
        <v>731</v>
      </c>
    </row>
    <row r="3081" spans="1:9" ht="15.6" x14ac:dyDescent="0.3">
      <c r="A3081" s="864" t="s">
        <v>3512</v>
      </c>
      <c r="B3081" s="24">
        <v>566884</v>
      </c>
      <c r="C3081" s="24" t="s">
        <v>475</v>
      </c>
      <c r="D3081" s="24" t="s">
        <v>13</v>
      </c>
      <c r="E3081" s="310" t="s">
        <v>3514</v>
      </c>
      <c r="F3081" s="358">
        <v>1408</v>
      </c>
      <c r="G3081" s="27">
        <v>43860</v>
      </c>
      <c r="H3081" s="633">
        <v>43865</v>
      </c>
      <c r="I3081" s="674">
        <v>1428</v>
      </c>
    </row>
    <row r="3082" spans="1:9" ht="28.8" x14ac:dyDescent="0.3">
      <c r="A3082" s="481" t="s">
        <v>3517</v>
      </c>
      <c r="B3082" s="289">
        <v>566883</v>
      </c>
      <c r="C3082" s="24" t="s">
        <v>475</v>
      </c>
      <c r="D3082" s="24" t="s">
        <v>13</v>
      </c>
      <c r="E3082" s="310" t="s">
        <v>3519</v>
      </c>
      <c r="F3082" s="358">
        <v>3020</v>
      </c>
      <c r="G3082" s="27">
        <v>43862</v>
      </c>
      <c r="H3082" s="673">
        <v>43865</v>
      </c>
      <c r="I3082" s="674">
        <v>3166</v>
      </c>
    </row>
    <row r="3083" spans="1:9" ht="15.6" x14ac:dyDescent="0.3">
      <c r="A3083" s="1199" t="s">
        <v>3546</v>
      </c>
      <c r="B3083" s="24">
        <v>582301</v>
      </c>
      <c r="C3083" s="24" t="s">
        <v>475</v>
      </c>
      <c r="D3083" s="24" t="s">
        <v>13</v>
      </c>
      <c r="E3083" s="60" t="s">
        <v>3554</v>
      </c>
      <c r="F3083" s="26">
        <v>1090</v>
      </c>
      <c r="G3083" s="27">
        <v>43864</v>
      </c>
      <c r="H3083" s="673">
        <v>43865</v>
      </c>
      <c r="I3083" s="674">
        <v>1039</v>
      </c>
    </row>
    <row r="3084" spans="1:9" ht="15.6" x14ac:dyDescent="0.3">
      <c r="A3084" s="1199" t="s">
        <v>3546</v>
      </c>
      <c r="B3084" s="24">
        <v>582301</v>
      </c>
      <c r="C3084" s="24" t="s">
        <v>475</v>
      </c>
      <c r="D3084" s="24" t="s">
        <v>13</v>
      </c>
      <c r="E3084" s="60" t="s">
        <v>3555</v>
      </c>
      <c r="F3084" s="26">
        <v>740</v>
      </c>
      <c r="G3084" s="27">
        <v>43864</v>
      </c>
      <c r="H3084" s="673">
        <v>43865</v>
      </c>
      <c r="I3084" s="674">
        <v>705</v>
      </c>
    </row>
    <row r="3085" spans="1:9" ht="15.6" x14ac:dyDescent="0.3">
      <c r="A3085" s="1199" t="s">
        <v>3546</v>
      </c>
      <c r="B3085" s="24">
        <v>593409</v>
      </c>
      <c r="C3085" s="24" t="s">
        <v>503</v>
      </c>
      <c r="D3085" s="24" t="s">
        <v>13</v>
      </c>
      <c r="E3085" s="60" t="s">
        <v>3557</v>
      </c>
      <c r="F3085" s="26">
        <v>69</v>
      </c>
      <c r="G3085" s="27">
        <v>43864</v>
      </c>
      <c r="H3085" s="673">
        <v>43865</v>
      </c>
      <c r="I3085" s="674">
        <v>69</v>
      </c>
    </row>
    <row r="3086" spans="1:9" ht="15.6" x14ac:dyDescent="0.3">
      <c r="A3086" s="1199" t="s">
        <v>3546</v>
      </c>
      <c r="B3086" s="24">
        <v>593409</v>
      </c>
      <c r="C3086" s="24" t="s">
        <v>503</v>
      </c>
      <c r="D3086" s="24" t="s">
        <v>13</v>
      </c>
      <c r="E3086" s="60" t="s">
        <v>3558</v>
      </c>
      <c r="F3086" s="26">
        <v>102</v>
      </c>
      <c r="G3086" s="27">
        <v>43864</v>
      </c>
      <c r="H3086" s="673">
        <v>43865</v>
      </c>
      <c r="I3086" s="674">
        <v>102</v>
      </c>
    </row>
    <row r="3087" spans="1:9" ht="28.8" x14ac:dyDescent="0.3">
      <c r="A3087" s="481" t="s">
        <v>3517</v>
      </c>
      <c r="B3087" s="289">
        <v>566883</v>
      </c>
      <c r="C3087" s="24" t="s">
        <v>475</v>
      </c>
      <c r="D3087" s="24" t="s">
        <v>13</v>
      </c>
      <c r="E3087" s="323" t="s">
        <v>3522</v>
      </c>
      <c r="F3087" s="358">
        <v>884</v>
      </c>
      <c r="G3087" s="27">
        <v>43867</v>
      </c>
      <c r="H3087" s="673">
        <v>43866</v>
      </c>
      <c r="I3087" s="674">
        <v>888</v>
      </c>
    </row>
    <row r="3088" spans="1:9" ht="28.8" x14ac:dyDescent="0.3">
      <c r="A3088" s="481" t="s">
        <v>3517</v>
      </c>
      <c r="B3088" s="289">
        <v>566883</v>
      </c>
      <c r="C3088" s="24" t="s">
        <v>475</v>
      </c>
      <c r="D3088" s="24" t="s">
        <v>13</v>
      </c>
      <c r="E3088" s="323" t="s">
        <v>3526</v>
      </c>
      <c r="F3088" s="358">
        <v>1009</v>
      </c>
      <c r="G3088" s="27">
        <v>43867</v>
      </c>
      <c r="H3088" s="673">
        <v>43866</v>
      </c>
      <c r="I3088" s="674">
        <v>1058</v>
      </c>
    </row>
    <row r="3089" spans="1:9" ht="28.8" x14ac:dyDescent="0.3">
      <c r="A3089" s="481" t="s">
        <v>3517</v>
      </c>
      <c r="B3089" s="289">
        <v>566883</v>
      </c>
      <c r="C3089" s="24" t="s">
        <v>475</v>
      </c>
      <c r="D3089" s="24" t="s">
        <v>13</v>
      </c>
      <c r="E3089" s="323" t="s">
        <v>3530</v>
      </c>
      <c r="F3089" s="358">
        <v>1350</v>
      </c>
      <c r="G3089" s="27">
        <v>43867</v>
      </c>
      <c r="H3089" s="673">
        <v>43866</v>
      </c>
      <c r="I3089" s="674">
        <v>1294</v>
      </c>
    </row>
    <row r="3090" spans="1:9" ht="15.6" x14ac:dyDescent="0.3">
      <c r="A3090" s="864" t="s">
        <v>3536</v>
      </c>
      <c r="B3090" s="24">
        <v>555491</v>
      </c>
      <c r="C3090" s="864" t="s">
        <v>503</v>
      </c>
      <c r="D3090" s="24" t="s">
        <v>13</v>
      </c>
      <c r="E3090" s="60" t="s">
        <v>3544</v>
      </c>
      <c r="F3090" s="630">
        <v>106</v>
      </c>
      <c r="G3090" s="27">
        <v>43867</v>
      </c>
      <c r="H3090" s="673">
        <v>43866</v>
      </c>
      <c r="I3090" s="674">
        <v>103</v>
      </c>
    </row>
    <row r="3091" spans="1:9" ht="15.6" x14ac:dyDescent="0.3">
      <c r="A3091" s="1219">
        <v>432735</v>
      </c>
      <c r="B3091" s="630">
        <v>425425</v>
      </c>
      <c r="C3091" s="630" t="s">
        <v>475</v>
      </c>
      <c r="D3091" s="630" t="s">
        <v>306</v>
      </c>
      <c r="E3091" s="1226" t="s">
        <v>2946</v>
      </c>
      <c r="F3091" s="630">
        <v>238</v>
      </c>
      <c r="G3091" s="1204">
        <v>43869</v>
      </c>
      <c r="H3091" s="673">
        <v>43867</v>
      </c>
      <c r="I3091" s="674">
        <v>238</v>
      </c>
    </row>
    <row r="3092" spans="1:9" ht="15.6" x14ac:dyDescent="0.3">
      <c r="A3092" s="1219">
        <v>432735</v>
      </c>
      <c r="B3092" s="630">
        <v>425425</v>
      </c>
      <c r="C3092" s="630" t="s">
        <v>475</v>
      </c>
      <c r="D3092" s="630" t="s">
        <v>481</v>
      </c>
      <c r="E3092" s="1226" t="s">
        <v>2950</v>
      </c>
      <c r="F3092" s="630">
        <v>127</v>
      </c>
      <c r="G3092" s="27">
        <v>43874</v>
      </c>
      <c r="H3092" s="673">
        <v>43868</v>
      </c>
      <c r="I3092" s="674">
        <v>132</v>
      </c>
    </row>
    <row r="3093" spans="1:9" ht="15.6" x14ac:dyDescent="0.3">
      <c r="A3093" s="864">
        <v>523139</v>
      </c>
      <c r="B3093" s="24">
        <v>566884</v>
      </c>
      <c r="C3093" s="24" t="s">
        <v>475</v>
      </c>
      <c r="D3093" s="24" t="s">
        <v>481</v>
      </c>
      <c r="E3093" s="361" t="s">
        <v>3241</v>
      </c>
      <c r="F3093" s="312">
        <v>51</v>
      </c>
      <c r="G3093" s="27">
        <v>43874</v>
      </c>
      <c r="H3093" s="673">
        <v>43868</v>
      </c>
      <c r="I3093" s="674">
        <v>51</v>
      </c>
    </row>
    <row r="3094" spans="1:9" ht="15.6" x14ac:dyDescent="0.3">
      <c r="A3094" s="864">
        <v>523143</v>
      </c>
      <c r="B3094" s="24">
        <v>566881</v>
      </c>
      <c r="C3094" s="24" t="s">
        <v>475</v>
      </c>
      <c r="D3094" s="24" t="s">
        <v>481</v>
      </c>
      <c r="E3094" s="323" t="s">
        <v>3326</v>
      </c>
      <c r="F3094" s="358">
        <v>404</v>
      </c>
      <c r="G3094" s="27">
        <v>43874</v>
      </c>
      <c r="H3094" s="673">
        <v>43868</v>
      </c>
      <c r="I3094" s="674">
        <v>403</v>
      </c>
    </row>
    <row r="3095" spans="1:9" ht="15.6" x14ac:dyDescent="0.3">
      <c r="A3095" s="864">
        <v>523143</v>
      </c>
      <c r="B3095" s="24">
        <v>555473</v>
      </c>
      <c r="C3095" s="24" t="s">
        <v>503</v>
      </c>
      <c r="D3095" s="24" t="s">
        <v>481</v>
      </c>
      <c r="E3095" s="323" t="s">
        <v>3395</v>
      </c>
      <c r="F3095" s="358">
        <v>150</v>
      </c>
      <c r="G3095" s="27">
        <v>43874</v>
      </c>
      <c r="H3095" s="673">
        <v>43868</v>
      </c>
      <c r="I3095" s="674">
        <v>152</v>
      </c>
    </row>
    <row r="3096" spans="1:9" ht="28.8" x14ac:dyDescent="0.3">
      <c r="A3096" s="481" t="s">
        <v>3517</v>
      </c>
      <c r="B3096" s="289">
        <v>566883</v>
      </c>
      <c r="C3096" s="24" t="s">
        <v>475</v>
      </c>
      <c r="D3096" s="24" t="s">
        <v>481</v>
      </c>
      <c r="E3096" s="323" t="s">
        <v>3518</v>
      </c>
      <c r="F3096" s="358">
        <v>60</v>
      </c>
      <c r="G3096" s="27">
        <v>43874</v>
      </c>
      <c r="H3096" s="673">
        <v>43868</v>
      </c>
      <c r="I3096" s="674">
        <v>60</v>
      </c>
    </row>
    <row r="3097" spans="1:9" ht="15.6" x14ac:dyDescent="0.3">
      <c r="A3097" s="1199" t="s">
        <v>3546</v>
      </c>
      <c r="B3097" s="24">
        <v>582301</v>
      </c>
      <c r="C3097" s="24" t="s">
        <v>475</v>
      </c>
      <c r="D3097" s="24" t="s">
        <v>13</v>
      </c>
      <c r="E3097" s="60" t="s">
        <v>3548</v>
      </c>
      <c r="F3097" s="26">
        <v>1002</v>
      </c>
      <c r="G3097" s="27">
        <v>43867</v>
      </c>
      <c r="H3097" s="673">
        <v>43868</v>
      </c>
      <c r="I3097" s="674">
        <v>955</v>
      </c>
    </row>
    <row r="3098" spans="1:9" ht="15.6" x14ac:dyDescent="0.3">
      <c r="A3098" s="1199" t="s">
        <v>3546</v>
      </c>
      <c r="B3098" s="24">
        <v>582301</v>
      </c>
      <c r="C3098" s="24" t="s">
        <v>475</v>
      </c>
      <c r="D3098" s="24" t="s">
        <v>13</v>
      </c>
      <c r="E3098" s="60" t="s">
        <v>3553</v>
      </c>
      <c r="F3098" s="26">
        <v>1065</v>
      </c>
      <c r="G3098" s="27">
        <v>43867</v>
      </c>
      <c r="H3098" s="673">
        <v>43868</v>
      </c>
      <c r="I3098" s="674">
        <v>1015</v>
      </c>
    </row>
    <row r="3099" spans="1:9" ht="15.6" x14ac:dyDescent="0.3">
      <c r="A3099" s="1199" t="s">
        <v>3546</v>
      </c>
      <c r="B3099" s="24">
        <v>593409</v>
      </c>
      <c r="C3099" s="24" t="s">
        <v>503</v>
      </c>
      <c r="D3099" s="24" t="s">
        <v>13</v>
      </c>
      <c r="E3099" s="60" t="s">
        <v>3556</v>
      </c>
      <c r="F3099" s="26">
        <v>24</v>
      </c>
      <c r="G3099" s="27">
        <v>43867</v>
      </c>
      <c r="H3099" s="673">
        <v>43868</v>
      </c>
      <c r="I3099" s="674">
        <v>24</v>
      </c>
    </row>
    <row r="3100" spans="1:9" ht="15.6" x14ac:dyDescent="0.3">
      <c r="A3100" s="1199" t="s">
        <v>3546</v>
      </c>
      <c r="B3100" s="24">
        <v>593409</v>
      </c>
      <c r="C3100" s="24" t="s">
        <v>503</v>
      </c>
      <c r="D3100" s="24" t="s">
        <v>13</v>
      </c>
      <c r="E3100" s="60" t="s">
        <v>3562</v>
      </c>
      <c r="F3100" s="24">
        <v>129</v>
      </c>
      <c r="G3100" s="27">
        <v>43867</v>
      </c>
      <c r="H3100" s="673">
        <v>43868</v>
      </c>
      <c r="I3100" s="674">
        <v>125</v>
      </c>
    </row>
    <row r="3101" spans="1:9" ht="15.6" x14ac:dyDescent="0.3">
      <c r="A3101" s="1219">
        <v>432735</v>
      </c>
      <c r="B3101" s="1285">
        <v>550187</v>
      </c>
      <c r="C3101" s="630" t="s">
        <v>475</v>
      </c>
      <c r="D3101" s="630" t="s">
        <v>13</v>
      </c>
      <c r="E3101" s="1226" t="s">
        <v>2979</v>
      </c>
      <c r="F3101" s="630">
        <v>496</v>
      </c>
      <c r="G3101" s="1204">
        <v>43820</v>
      </c>
      <c r="H3101" s="673">
        <v>43869</v>
      </c>
      <c r="I3101" s="674">
        <v>512</v>
      </c>
    </row>
    <row r="3102" spans="1:9" ht="15.6" x14ac:dyDescent="0.3">
      <c r="A3102" s="1219">
        <v>432735</v>
      </c>
      <c r="B3102" s="630">
        <v>550187</v>
      </c>
      <c r="C3102" s="630" t="s">
        <v>475</v>
      </c>
      <c r="D3102" s="630" t="s">
        <v>13</v>
      </c>
      <c r="E3102" s="1226" t="s">
        <v>2980</v>
      </c>
      <c r="F3102" s="630">
        <v>382</v>
      </c>
      <c r="G3102" s="1204">
        <v>43820</v>
      </c>
      <c r="H3102" s="673">
        <v>43869</v>
      </c>
      <c r="I3102" s="674">
        <v>391</v>
      </c>
    </row>
    <row r="3103" spans="1:9" ht="15.6" x14ac:dyDescent="0.3">
      <c r="A3103" s="1219">
        <v>432735</v>
      </c>
      <c r="B3103" s="630">
        <v>550187</v>
      </c>
      <c r="C3103" s="630" t="s">
        <v>475</v>
      </c>
      <c r="D3103" s="630" t="s">
        <v>306</v>
      </c>
      <c r="E3103" s="631" t="s">
        <v>2981</v>
      </c>
      <c r="F3103" s="630">
        <v>36</v>
      </c>
      <c r="G3103" s="1204">
        <v>43822</v>
      </c>
      <c r="H3103" s="673">
        <v>43869</v>
      </c>
      <c r="I3103" s="674">
        <v>36</v>
      </c>
    </row>
    <row r="3104" spans="1:9" ht="15.6" x14ac:dyDescent="0.3">
      <c r="A3104" s="1219">
        <v>432735</v>
      </c>
      <c r="B3104" s="630">
        <v>550187</v>
      </c>
      <c r="C3104" s="630" t="s">
        <v>475</v>
      </c>
      <c r="D3104" s="630" t="s">
        <v>19</v>
      </c>
      <c r="E3104" s="631" t="s">
        <v>2982</v>
      </c>
      <c r="F3104" s="630">
        <v>88</v>
      </c>
      <c r="G3104" s="1204">
        <v>43822</v>
      </c>
      <c r="H3104" s="673">
        <v>43869</v>
      </c>
      <c r="I3104" s="674">
        <v>88</v>
      </c>
    </row>
    <row r="3105" spans="1:9" ht="15.6" x14ac:dyDescent="0.3">
      <c r="A3105" s="1219">
        <v>432735</v>
      </c>
      <c r="B3105" s="630">
        <v>550187</v>
      </c>
      <c r="C3105" s="630" t="s">
        <v>475</v>
      </c>
      <c r="D3105" s="630" t="s">
        <v>19</v>
      </c>
      <c r="E3105" s="631" t="s">
        <v>2983</v>
      </c>
      <c r="F3105" s="630">
        <v>10</v>
      </c>
      <c r="G3105" s="1204">
        <v>43823</v>
      </c>
      <c r="H3105" s="673">
        <v>43869</v>
      </c>
      <c r="I3105" s="674">
        <v>10</v>
      </c>
    </row>
    <row r="3106" spans="1:9" ht="15.6" x14ac:dyDescent="0.3">
      <c r="A3106" s="1225">
        <v>432735</v>
      </c>
      <c r="B3106" s="764">
        <v>550187</v>
      </c>
      <c r="C3106" s="764" t="s">
        <v>475</v>
      </c>
      <c r="D3106" s="764" t="s">
        <v>481</v>
      </c>
      <c r="E3106" s="1265" t="s">
        <v>2984</v>
      </c>
      <c r="F3106" s="764">
        <v>120</v>
      </c>
      <c r="G3106" s="1327">
        <v>43825</v>
      </c>
      <c r="H3106" s="673">
        <v>43869</v>
      </c>
      <c r="I3106" s="674">
        <v>120</v>
      </c>
    </row>
    <row r="3107" spans="1:9" ht="15.6" x14ac:dyDescent="0.3">
      <c r="A3107" s="1225">
        <v>432735</v>
      </c>
      <c r="B3107" s="764">
        <v>550187</v>
      </c>
      <c r="C3107" s="764" t="s">
        <v>475</v>
      </c>
      <c r="D3107" s="764" t="s">
        <v>13</v>
      </c>
      <c r="E3107" s="1265" t="s">
        <v>2985</v>
      </c>
      <c r="F3107" s="764">
        <v>513</v>
      </c>
      <c r="G3107" s="1327">
        <v>43825</v>
      </c>
      <c r="H3107" s="673">
        <v>43869</v>
      </c>
      <c r="I3107" s="674">
        <v>530</v>
      </c>
    </row>
    <row r="3108" spans="1:9" ht="15.6" x14ac:dyDescent="0.3">
      <c r="A3108" s="1225">
        <v>432735</v>
      </c>
      <c r="B3108" s="764">
        <v>550187</v>
      </c>
      <c r="C3108" s="764" t="s">
        <v>475</v>
      </c>
      <c r="D3108" s="764" t="s">
        <v>13</v>
      </c>
      <c r="E3108" s="1265" t="s">
        <v>2986</v>
      </c>
      <c r="F3108" s="764">
        <v>328</v>
      </c>
      <c r="G3108" s="1327">
        <v>43825</v>
      </c>
      <c r="H3108" s="673">
        <v>43869</v>
      </c>
      <c r="I3108" s="674">
        <v>336</v>
      </c>
    </row>
    <row r="3109" spans="1:9" ht="15.6" x14ac:dyDescent="0.3">
      <c r="A3109" s="1225">
        <v>432735</v>
      </c>
      <c r="B3109" s="764">
        <v>550187</v>
      </c>
      <c r="C3109" s="764" t="s">
        <v>475</v>
      </c>
      <c r="D3109" s="764" t="s">
        <v>481</v>
      </c>
      <c r="E3109" s="666" t="s">
        <v>2987</v>
      </c>
      <c r="F3109" s="764">
        <v>50</v>
      </c>
      <c r="G3109" s="401">
        <v>43825</v>
      </c>
      <c r="H3109" s="673">
        <v>43869</v>
      </c>
      <c r="I3109" s="674">
        <v>52</v>
      </c>
    </row>
    <row r="3110" spans="1:9" ht="15.6" x14ac:dyDescent="0.3">
      <c r="A3110" s="1225">
        <v>432735</v>
      </c>
      <c r="B3110" s="764">
        <v>550187</v>
      </c>
      <c r="C3110" s="764" t="s">
        <v>475</v>
      </c>
      <c r="D3110" s="56" t="s">
        <v>19</v>
      </c>
      <c r="E3110" s="469">
        <v>1543744</v>
      </c>
      <c r="F3110" s="750">
        <v>35</v>
      </c>
      <c r="G3110" s="670">
        <v>43818</v>
      </c>
      <c r="H3110" s="673">
        <v>43869</v>
      </c>
      <c r="I3110" s="674">
        <v>35</v>
      </c>
    </row>
    <row r="3111" spans="1:9" ht="15.6" x14ac:dyDescent="0.3">
      <c r="A3111" s="1225">
        <v>432735</v>
      </c>
      <c r="B3111" s="764">
        <v>555489</v>
      </c>
      <c r="C3111" s="764" t="s">
        <v>503</v>
      </c>
      <c r="D3111" s="764" t="s">
        <v>13</v>
      </c>
      <c r="E3111" s="469" t="s">
        <v>2989</v>
      </c>
      <c r="F3111" s="764">
        <v>50</v>
      </c>
      <c r="G3111" s="401">
        <v>43820</v>
      </c>
      <c r="H3111" s="673">
        <v>43869</v>
      </c>
      <c r="I3111" s="674">
        <v>52</v>
      </c>
    </row>
    <row r="3112" spans="1:9" ht="15.6" x14ac:dyDescent="0.3">
      <c r="A3112" s="1225">
        <v>432735</v>
      </c>
      <c r="B3112" s="764">
        <v>555489</v>
      </c>
      <c r="C3112" s="764" t="s">
        <v>503</v>
      </c>
      <c r="D3112" s="764" t="s">
        <v>481</v>
      </c>
      <c r="E3112" s="469" t="s">
        <v>2990</v>
      </c>
      <c r="F3112" s="764">
        <v>50</v>
      </c>
      <c r="G3112" s="401">
        <v>43825</v>
      </c>
      <c r="H3112" s="673">
        <v>43869</v>
      </c>
      <c r="I3112" s="674">
        <v>52</v>
      </c>
    </row>
    <row r="3113" spans="1:9" ht="15.6" x14ac:dyDescent="0.3">
      <c r="A3113" s="750">
        <v>523143</v>
      </c>
      <c r="B3113" s="56">
        <v>566881</v>
      </c>
      <c r="C3113" s="56" t="s">
        <v>475</v>
      </c>
      <c r="D3113" s="56" t="s">
        <v>481</v>
      </c>
      <c r="E3113" s="470" t="s">
        <v>3314</v>
      </c>
      <c r="F3113" s="415">
        <v>209</v>
      </c>
      <c r="G3113" s="757">
        <v>43872</v>
      </c>
      <c r="H3113" s="673">
        <v>43871</v>
      </c>
      <c r="I3113" s="674">
        <v>218</v>
      </c>
    </row>
    <row r="3114" spans="1:9" ht="15.6" x14ac:dyDescent="0.3">
      <c r="A3114" s="750">
        <v>523143</v>
      </c>
      <c r="B3114" s="56">
        <v>566881</v>
      </c>
      <c r="C3114" s="56" t="s">
        <v>475</v>
      </c>
      <c r="D3114" s="56" t="s">
        <v>13</v>
      </c>
      <c r="E3114" s="470" t="s">
        <v>3316</v>
      </c>
      <c r="F3114" s="415">
        <v>348</v>
      </c>
      <c r="G3114" s="757">
        <v>43872</v>
      </c>
      <c r="H3114" s="673">
        <v>43871</v>
      </c>
      <c r="I3114" s="674">
        <v>362</v>
      </c>
    </row>
    <row r="3115" spans="1:9" ht="15.6" x14ac:dyDescent="0.3">
      <c r="A3115" s="750">
        <v>523143</v>
      </c>
      <c r="B3115" s="56">
        <v>566881</v>
      </c>
      <c r="C3115" s="56" t="s">
        <v>475</v>
      </c>
      <c r="D3115" s="56" t="s">
        <v>13</v>
      </c>
      <c r="E3115" s="470" t="s">
        <v>3318</v>
      </c>
      <c r="F3115" s="415">
        <v>745</v>
      </c>
      <c r="G3115" s="757">
        <v>43872</v>
      </c>
      <c r="H3115" s="673">
        <v>43871</v>
      </c>
      <c r="I3115" s="674">
        <v>781</v>
      </c>
    </row>
    <row r="3116" spans="1:9" ht="15.6" x14ac:dyDescent="0.3">
      <c r="A3116" s="750">
        <v>523143</v>
      </c>
      <c r="B3116" s="56">
        <v>566881</v>
      </c>
      <c r="C3116" s="56" t="s">
        <v>475</v>
      </c>
      <c r="D3116" s="56" t="s">
        <v>13</v>
      </c>
      <c r="E3116" s="470" t="s">
        <v>3320</v>
      </c>
      <c r="F3116" s="415">
        <v>714</v>
      </c>
      <c r="G3116" s="757">
        <v>43872</v>
      </c>
      <c r="H3116" s="673">
        <v>43871</v>
      </c>
      <c r="I3116" s="674">
        <v>749</v>
      </c>
    </row>
    <row r="3117" spans="1:9" ht="15.6" x14ac:dyDescent="0.3">
      <c r="A3117" s="750">
        <v>523143</v>
      </c>
      <c r="B3117" s="56">
        <v>566881</v>
      </c>
      <c r="C3117" s="56" t="s">
        <v>475</v>
      </c>
      <c r="D3117" s="56" t="s">
        <v>13</v>
      </c>
      <c r="E3117" s="470" t="s">
        <v>3322</v>
      </c>
      <c r="F3117" s="415">
        <v>509</v>
      </c>
      <c r="G3117" s="757">
        <v>43872</v>
      </c>
      <c r="H3117" s="673">
        <v>43871</v>
      </c>
      <c r="I3117" s="674">
        <v>533</v>
      </c>
    </row>
    <row r="3118" spans="1:9" ht="15.6" x14ac:dyDescent="0.3">
      <c r="A3118" s="750">
        <v>523143</v>
      </c>
      <c r="B3118" s="56">
        <v>566881</v>
      </c>
      <c r="C3118" s="56" t="s">
        <v>475</v>
      </c>
      <c r="D3118" s="56" t="s">
        <v>481</v>
      </c>
      <c r="E3118" s="470" t="s">
        <v>3324</v>
      </c>
      <c r="F3118" s="415">
        <v>88</v>
      </c>
      <c r="G3118" s="757">
        <v>43872</v>
      </c>
      <c r="H3118" s="673">
        <v>43871</v>
      </c>
      <c r="I3118" s="674">
        <v>91</v>
      </c>
    </row>
    <row r="3119" spans="1:9" ht="15.6" x14ac:dyDescent="0.3">
      <c r="A3119" s="750">
        <v>523143</v>
      </c>
      <c r="B3119" s="56">
        <v>555473</v>
      </c>
      <c r="C3119" s="56" t="s">
        <v>503</v>
      </c>
      <c r="D3119" s="56" t="s">
        <v>13</v>
      </c>
      <c r="E3119" s="470" t="s">
        <v>3392</v>
      </c>
      <c r="F3119" s="415">
        <v>76</v>
      </c>
      <c r="G3119" s="757">
        <v>43872</v>
      </c>
      <c r="H3119" s="673">
        <v>43871</v>
      </c>
      <c r="I3119" s="674">
        <v>79</v>
      </c>
    </row>
    <row r="3120" spans="1:9" ht="15.6" x14ac:dyDescent="0.3">
      <c r="A3120" s="370">
        <v>523142</v>
      </c>
      <c r="B3120" s="56">
        <v>566883</v>
      </c>
      <c r="C3120" s="56" t="s">
        <v>475</v>
      </c>
      <c r="D3120" s="56" t="s">
        <v>13</v>
      </c>
      <c r="E3120" s="666" t="s">
        <v>3034</v>
      </c>
      <c r="F3120" s="56">
        <v>1437</v>
      </c>
      <c r="G3120" s="401">
        <v>43841</v>
      </c>
      <c r="H3120" s="27">
        <v>43872</v>
      </c>
      <c r="I3120" s="674">
        <v>1400</v>
      </c>
    </row>
    <row r="3121" spans="1:9" ht="15.6" x14ac:dyDescent="0.3">
      <c r="A3121" s="864">
        <v>523139</v>
      </c>
      <c r="B3121" s="24">
        <v>566884</v>
      </c>
      <c r="C3121" s="24" t="s">
        <v>475</v>
      </c>
      <c r="D3121" s="24" t="s">
        <v>13</v>
      </c>
      <c r="E3121" s="301" t="s">
        <v>3223</v>
      </c>
      <c r="F3121" s="289">
        <v>317</v>
      </c>
      <c r="G3121" s="27">
        <v>43876</v>
      </c>
      <c r="H3121" s="673">
        <v>43872</v>
      </c>
      <c r="I3121" s="674">
        <v>337</v>
      </c>
    </row>
    <row r="3122" spans="1:9" ht="15.6" x14ac:dyDescent="0.3">
      <c r="A3122" s="864">
        <v>523139</v>
      </c>
      <c r="B3122" s="24">
        <v>566884</v>
      </c>
      <c r="C3122" s="24" t="s">
        <v>475</v>
      </c>
      <c r="D3122" s="24" t="s">
        <v>13</v>
      </c>
      <c r="E3122" s="310" t="s">
        <v>3236</v>
      </c>
      <c r="F3122" s="358">
        <v>229</v>
      </c>
      <c r="G3122" s="90">
        <v>43876</v>
      </c>
      <c r="H3122" s="673">
        <v>43872</v>
      </c>
      <c r="I3122" s="674">
        <v>218</v>
      </c>
    </row>
    <row r="3123" spans="1:9" ht="15.6" x14ac:dyDescent="0.3">
      <c r="A3123" s="864">
        <v>511666</v>
      </c>
      <c r="B3123" s="24">
        <v>548985</v>
      </c>
      <c r="C3123" s="24" t="s">
        <v>503</v>
      </c>
      <c r="D3123" s="24" t="s">
        <v>13</v>
      </c>
      <c r="E3123" s="323" t="s">
        <v>3455</v>
      </c>
      <c r="F3123" s="358">
        <v>124</v>
      </c>
      <c r="G3123" s="27">
        <v>43876</v>
      </c>
      <c r="H3123" s="673">
        <v>43872</v>
      </c>
      <c r="I3123" s="674">
        <v>126</v>
      </c>
    </row>
    <row r="3124" spans="1:9" ht="15.6" x14ac:dyDescent="0.3">
      <c r="A3124" s="864">
        <v>511666</v>
      </c>
      <c r="B3124" s="24">
        <v>550123</v>
      </c>
      <c r="C3124" s="24" t="s">
        <v>475</v>
      </c>
      <c r="D3124" s="24" t="s">
        <v>13</v>
      </c>
      <c r="E3124" s="323" t="s">
        <v>3467</v>
      </c>
      <c r="F3124" s="358">
        <v>678</v>
      </c>
      <c r="G3124" s="27">
        <v>43876</v>
      </c>
      <c r="H3124" s="673">
        <v>43872</v>
      </c>
      <c r="I3124" s="674">
        <v>674</v>
      </c>
    </row>
    <row r="3125" spans="1:9" ht="15.6" x14ac:dyDescent="0.3">
      <c r="A3125" s="864">
        <v>511666</v>
      </c>
      <c r="B3125" s="24">
        <v>550123</v>
      </c>
      <c r="C3125" s="24" t="s">
        <v>475</v>
      </c>
      <c r="D3125" s="24" t="s">
        <v>13</v>
      </c>
      <c r="E3125" s="323" t="s">
        <v>3469</v>
      </c>
      <c r="F3125" s="358">
        <v>2682</v>
      </c>
      <c r="G3125" s="27">
        <v>43876</v>
      </c>
      <c r="H3125" s="673">
        <v>43872</v>
      </c>
      <c r="I3125" s="674">
        <v>2680</v>
      </c>
    </row>
    <row r="3126" spans="1:9" ht="15.6" x14ac:dyDescent="0.3">
      <c r="A3126" s="1092">
        <v>522346</v>
      </c>
      <c r="B3126" s="24">
        <v>554740</v>
      </c>
      <c r="C3126" s="24" t="s">
        <v>475</v>
      </c>
      <c r="D3126" s="24" t="s">
        <v>13</v>
      </c>
      <c r="E3126" s="323" t="s">
        <v>3490</v>
      </c>
      <c r="F3126" s="358">
        <v>109</v>
      </c>
      <c r="G3126" s="27">
        <v>43878</v>
      </c>
      <c r="H3126" s="673">
        <v>43872</v>
      </c>
      <c r="I3126" s="674">
        <v>113</v>
      </c>
    </row>
    <row r="3127" spans="1:9" ht="15.6" x14ac:dyDescent="0.3">
      <c r="A3127" s="1092">
        <v>522346</v>
      </c>
      <c r="B3127" s="24">
        <v>554740</v>
      </c>
      <c r="C3127" s="24" t="s">
        <v>475</v>
      </c>
      <c r="D3127" s="24" t="s">
        <v>13</v>
      </c>
      <c r="E3127" s="323" t="s">
        <v>3495</v>
      </c>
      <c r="F3127" s="358">
        <v>158</v>
      </c>
      <c r="G3127" s="27">
        <v>43878</v>
      </c>
      <c r="H3127" s="673">
        <v>43872</v>
      </c>
      <c r="I3127" s="674">
        <v>165</v>
      </c>
    </row>
    <row r="3128" spans="1:9" ht="15.6" x14ac:dyDescent="0.3">
      <c r="A3128" s="1092">
        <v>522346</v>
      </c>
      <c r="B3128" s="864">
        <v>566981</v>
      </c>
      <c r="C3128" s="864" t="s">
        <v>503</v>
      </c>
      <c r="D3128" s="24" t="s">
        <v>13</v>
      </c>
      <c r="E3128" s="323" t="s">
        <v>3505</v>
      </c>
      <c r="F3128" s="358">
        <v>189</v>
      </c>
      <c r="G3128" s="27">
        <v>43878</v>
      </c>
      <c r="H3128" s="673">
        <v>43872</v>
      </c>
      <c r="I3128" s="674">
        <v>198</v>
      </c>
    </row>
    <row r="3129" spans="1:9" ht="15.6" x14ac:dyDescent="0.3">
      <c r="A3129" s="1199">
        <v>522345</v>
      </c>
      <c r="B3129" s="289">
        <v>567449</v>
      </c>
      <c r="C3129" s="24" t="s">
        <v>475</v>
      </c>
      <c r="D3129" s="24" t="s">
        <v>13</v>
      </c>
      <c r="E3129" s="338" t="s">
        <v>3132</v>
      </c>
      <c r="F3129" s="24">
        <v>716</v>
      </c>
      <c r="G3129" s="27">
        <v>43845</v>
      </c>
      <c r="H3129" s="673">
        <v>43873</v>
      </c>
      <c r="I3129" s="674">
        <v>751</v>
      </c>
    </row>
    <row r="3130" spans="1:9" ht="15.6" x14ac:dyDescent="0.3">
      <c r="A3130" s="1199">
        <v>522345</v>
      </c>
      <c r="B3130" s="24">
        <v>567449</v>
      </c>
      <c r="C3130" s="24" t="s">
        <v>475</v>
      </c>
      <c r="D3130" s="24" t="s">
        <v>13</v>
      </c>
      <c r="E3130" s="338" t="s">
        <v>3134</v>
      </c>
      <c r="F3130" s="24">
        <v>686</v>
      </c>
      <c r="G3130" s="27">
        <v>43845</v>
      </c>
      <c r="H3130" s="673">
        <v>43873</v>
      </c>
      <c r="I3130" s="674">
        <v>719</v>
      </c>
    </row>
    <row r="3131" spans="1:9" ht="15.6" x14ac:dyDescent="0.3">
      <c r="A3131" s="1199">
        <v>522345</v>
      </c>
      <c r="B3131" s="24">
        <v>567449</v>
      </c>
      <c r="C3131" s="24" t="s">
        <v>475</v>
      </c>
      <c r="D3131" s="24" t="s">
        <v>13</v>
      </c>
      <c r="E3131" s="338" t="s">
        <v>3136</v>
      </c>
      <c r="F3131" s="24">
        <v>472</v>
      </c>
      <c r="G3131" s="27">
        <v>43845</v>
      </c>
      <c r="H3131" s="673">
        <v>43873</v>
      </c>
      <c r="I3131" s="674">
        <v>493</v>
      </c>
    </row>
    <row r="3132" spans="1:9" ht="15.6" x14ac:dyDescent="0.3">
      <c r="A3132" s="1199">
        <v>522345</v>
      </c>
      <c r="B3132" s="24">
        <v>567449</v>
      </c>
      <c r="C3132" s="24" t="s">
        <v>475</v>
      </c>
      <c r="D3132" s="24" t="s">
        <v>481</v>
      </c>
      <c r="E3132" s="25" t="s">
        <v>3141</v>
      </c>
      <c r="F3132" s="24">
        <v>159</v>
      </c>
      <c r="G3132" s="27">
        <v>43845</v>
      </c>
      <c r="H3132" s="673">
        <v>43873</v>
      </c>
      <c r="I3132" s="674">
        <v>164</v>
      </c>
    </row>
    <row r="3133" spans="1:9" ht="15.6" x14ac:dyDescent="0.3">
      <c r="A3133" s="1199">
        <v>522345</v>
      </c>
      <c r="B3133" s="24">
        <v>567449</v>
      </c>
      <c r="C3133" s="24" t="s">
        <v>475</v>
      </c>
      <c r="D3133" s="24" t="s">
        <v>13</v>
      </c>
      <c r="E3133" s="338" t="s">
        <v>3144</v>
      </c>
      <c r="F3133" s="24">
        <v>289</v>
      </c>
      <c r="G3133" s="27">
        <f>H3133-30</f>
        <v>43843</v>
      </c>
      <c r="H3133" s="673">
        <v>43873</v>
      </c>
      <c r="I3133" s="674">
        <v>282</v>
      </c>
    </row>
    <row r="3134" spans="1:9" ht="15.6" x14ac:dyDescent="0.3">
      <c r="A3134" s="1199">
        <v>522345</v>
      </c>
      <c r="B3134" s="24">
        <v>567449</v>
      </c>
      <c r="C3134" s="24" t="s">
        <v>475</v>
      </c>
      <c r="D3134" s="24" t="s">
        <v>13</v>
      </c>
      <c r="E3134" s="338" t="s">
        <v>3147</v>
      </c>
      <c r="F3134" s="289">
        <v>281</v>
      </c>
      <c r="G3134" s="27">
        <f t="shared" ref="G3134:G3136" si="0">H3134-30</f>
        <v>43843</v>
      </c>
      <c r="H3134" s="673">
        <v>43873</v>
      </c>
      <c r="I3134" s="674">
        <v>290</v>
      </c>
    </row>
    <row r="3135" spans="1:9" ht="15.6" x14ac:dyDescent="0.3">
      <c r="A3135" s="1199">
        <v>522345</v>
      </c>
      <c r="B3135" s="24">
        <v>567449</v>
      </c>
      <c r="C3135" s="24" t="s">
        <v>475</v>
      </c>
      <c r="D3135" s="24" t="s">
        <v>13</v>
      </c>
      <c r="E3135" s="338" t="s">
        <v>3149</v>
      </c>
      <c r="F3135" s="24">
        <v>198</v>
      </c>
      <c r="G3135" s="27">
        <f t="shared" si="0"/>
        <v>43843</v>
      </c>
      <c r="H3135" s="673">
        <v>43873</v>
      </c>
      <c r="I3135" s="674">
        <v>199</v>
      </c>
    </row>
    <row r="3136" spans="1:9" ht="15.6" x14ac:dyDescent="0.3">
      <c r="A3136" s="1199">
        <v>522345</v>
      </c>
      <c r="B3136" s="24">
        <v>567449</v>
      </c>
      <c r="C3136" s="24" t="s">
        <v>475</v>
      </c>
      <c r="D3136" s="24" t="s">
        <v>481</v>
      </c>
      <c r="E3136" s="338" t="s">
        <v>3152</v>
      </c>
      <c r="F3136" s="24">
        <v>66</v>
      </c>
      <c r="G3136" s="27">
        <f t="shared" si="0"/>
        <v>43843</v>
      </c>
      <c r="H3136" s="673">
        <v>43873</v>
      </c>
      <c r="I3136" s="674">
        <v>66</v>
      </c>
    </row>
    <row r="3137" spans="1:9" ht="15.6" x14ac:dyDescent="0.3">
      <c r="A3137" s="1199">
        <v>522345</v>
      </c>
      <c r="B3137" s="24">
        <v>567449</v>
      </c>
      <c r="C3137" s="24" t="s">
        <v>475</v>
      </c>
      <c r="D3137" s="24" t="s">
        <v>306</v>
      </c>
      <c r="E3137" s="542">
        <v>1551270</v>
      </c>
      <c r="F3137" s="358">
        <v>476</v>
      </c>
      <c r="G3137" s="61">
        <v>43813</v>
      </c>
      <c r="H3137" s="673">
        <v>43873</v>
      </c>
      <c r="I3137" s="674">
        <v>476</v>
      </c>
    </row>
    <row r="3138" spans="1:9" ht="15.6" x14ac:dyDescent="0.3">
      <c r="A3138" s="1199">
        <v>522345</v>
      </c>
      <c r="B3138" s="24">
        <v>567449</v>
      </c>
      <c r="C3138" s="24" t="s">
        <v>475</v>
      </c>
      <c r="D3138" s="24" t="s">
        <v>19</v>
      </c>
      <c r="E3138" s="542">
        <v>1551271</v>
      </c>
      <c r="F3138" s="358">
        <v>219</v>
      </c>
      <c r="G3138" s="27">
        <v>43811</v>
      </c>
      <c r="H3138" s="673">
        <v>43873</v>
      </c>
      <c r="I3138" s="674">
        <v>219</v>
      </c>
    </row>
    <row r="3139" spans="1:9" ht="15.6" x14ac:dyDescent="0.3">
      <c r="A3139" s="1199">
        <v>522345</v>
      </c>
      <c r="B3139" s="24">
        <v>567449</v>
      </c>
      <c r="C3139" s="24" t="s">
        <v>475</v>
      </c>
      <c r="D3139" s="24" t="s">
        <v>19</v>
      </c>
      <c r="E3139" s="542" t="s">
        <v>3159</v>
      </c>
      <c r="F3139" s="358">
        <v>46</v>
      </c>
      <c r="G3139" s="27">
        <v>43845</v>
      </c>
      <c r="H3139" s="673">
        <v>43873</v>
      </c>
      <c r="I3139" s="674">
        <v>46</v>
      </c>
    </row>
    <row r="3140" spans="1:9" ht="15.6" x14ac:dyDescent="0.3">
      <c r="A3140" s="1199">
        <v>522345</v>
      </c>
      <c r="B3140" s="24">
        <v>567449</v>
      </c>
      <c r="C3140" s="24" t="s">
        <v>475</v>
      </c>
      <c r="D3140" s="24" t="s">
        <v>19</v>
      </c>
      <c r="E3140" s="542" t="s">
        <v>3161</v>
      </c>
      <c r="F3140" s="358">
        <v>36</v>
      </c>
      <c r="G3140" s="27">
        <v>43845</v>
      </c>
      <c r="H3140" s="673">
        <v>43873</v>
      </c>
      <c r="I3140" s="674">
        <v>36</v>
      </c>
    </row>
    <row r="3141" spans="1:9" ht="15.6" x14ac:dyDescent="0.3">
      <c r="A3141" s="1199">
        <v>522345</v>
      </c>
      <c r="B3141" s="24">
        <v>567449</v>
      </c>
      <c r="C3141" s="24" t="s">
        <v>475</v>
      </c>
      <c r="D3141" s="24" t="s">
        <v>19</v>
      </c>
      <c r="E3141" s="542" t="s">
        <v>3163</v>
      </c>
      <c r="F3141" s="358">
        <v>10</v>
      </c>
      <c r="G3141" s="27">
        <v>43845</v>
      </c>
      <c r="H3141" s="673">
        <v>43873</v>
      </c>
      <c r="I3141" s="674">
        <v>10</v>
      </c>
    </row>
    <row r="3142" spans="1:9" ht="15.6" x14ac:dyDescent="0.3">
      <c r="A3142" s="1199">
        <v>522345</v>
      </c>
      <c r="B3142" s="864">
        <v>566980</v>
      </c>
      <c r="C3142" s="864" t="s">
        <v>503</v>
      </c>
      <c r="D3142" s="24" t="s">
        <v>13</v>
      </c>
      <c r="E3142" s="542" t="s">
        <v>3167</v>
      </c>
      <c r="F3142" s="358">
        <v>129</v>
      </c>
      <c r="G3142" s="27">
        <v>43852</v>
      </c>
      <c r="H3142" s="673">
        <v>43873</v>
      </c>
      <c r="I3142" s="674">
        <v>129</v>
      </c>
    </row>
    <row r="3143" spans="1:9" ht="15.6" x14ac:dyDescent="0.3">
      <c r="A3143" s="1199">
        <v>522345</v>
      </c>
      <c r="B3143" s="864">
        <v>566980</v>
      </c>
      <c r="C3143" s="864" t="s">
        <v>503</v>
      </c>
      <c r="D3143" s="24" t="s">
        <v>481</v>
      </c>
      <c r="E3143" s="542" t="s">
        <v>3169</v>
      </c>
      <c r="F3143" s="358">
        <v>50</v>
      </c>
      <c r="G3143" s="27">
        <v>43845</v>
      </c>
      <c r="H3143" s="673">
        <v>43873</v>
      </c>
      <c r="I3143" s="674">
        <v>50</v>
      </c>
    </row>
    <row r="3144" spans="1:9" ht="15.6" x14ac:dyDescent="0.3">
      <c r="A3144" s="864">
        <v>523139</v>
      </c>
      <c r="B3144" s="24">
        <v>566884</v>
      </c>
      <c r="C3144" s="24" t="s">
        <v>475</v>
      </c>
      <c r="D3144" s="24" t="s">
        <v>481</v>
      </c>
      <c r="E3144" s="310" t="s">
        <v>3238</v>
      </c>
      <c r="F3144" s="358">
        <v>24</v>
      </c>
      <c r="G3144" s="90">
        <v>43881</v>
      </c>
      <c r="H3144" s="673">
        <v>43875</v>
      </c>
      <c r="I3144" s="674">
        <v>24</v>
      </c>
    </row>
    <row r="3145" spans="1:9" ht="15.6" x14ac:dyDescent="0.3">
      <c r="A3145" s="864">
        <v>511666</v>
      </c>
      <c r="B3145" s="24">
        <v>550123</v>
      </c>
      <c r="C3145" s="24" t="s">
        <v>475</v>
      </c>
      <c r="D3145" s="24" t="s">
        <v>481</v>
      </c>
      <c r="E3145" s="323" t="s">
        <v>3468</v>
      </c>
      <c r="F3145" s="358">
        <v>84</v>
      </c>
      <c r="G3145" s="27">
        <v>43881</v>
      </c>
      <c r="H3145" s="673">
        <v>43875</v>
      </c>
      <c r="I3145" s="674">
        <v>87</v>
      </c>
    </row>
    <row r="3146" spans="1:9" ht="15.6" x14ac:dyDescent="0.3">
      <c r="A3146" s="864">
        <v>523143</v>
      </c>
      <c r="B3146" s="24">
        <v>566881</v>
      </c>
      <c r="C3146" s="24" t="s">
        <v>475</v>
      </c>
      <c r="D3146" s="24" t="s">
        <v>13</v>
      </c>
      <c r="E3146" s="60" t="s">
        <v>3311</v>
      </c>
      <c r="F3146" s="26">
        <v>221</v>
      </c>
      <c r="G3146" s="27">
        <v>43869</v>
      </c>
      <c r="H3146" s="673">
        <v>43876</v>
      </c>
      <c r="I3146" s="674">
        <v>228</v>
      </c>
    </row>
    <row r="3147" spans="1:9" ht="15.6" x14ac:dyDescent="0.3">
      <c r="A3147" s="864">
        <v>522344</v>
      </c>
      <c r="B3147" s="24">
        <v>567450</v>
      </c>
      <c r="C3147" s="24" t="s">
        <v>475</v>
      </c>
      <c r="D3147" s="24" t="s">
        <v>481</v>
      </c>
      <c r="E3147" s="323" t="s">
        <v>3187</v>
      </c>
      <c r="F3147" s="358">
        <v>73</v>
      </c>
      <c r="G3147" s="90">
        <v>43874</v>
      </c>
      <c r="H3147" s="673">
        <v>43878</v>
      </c>
      <c r="I3147" s="674">
        <v>76</v>
      </c>
    </row>
    <row r="3148" spans="1:9" ht="15.6" x14ac:dyDescent="0.3">
      <c r="A3148" s="864">
        <v>522344</v>
      </c>
      <c r="B3148" s="56">
        <v>567450</v>
      </c>
      <c r="C3148" s="56" t="s">
        <v>475</v>
      </c>
      <c r="D3148" s="56" t="s">
        <v>13</v>
      </c>
      <c r="E3148" s="470" t="s">
        <v>3192</v>
      </c>
      <c r="F3148" s="415">
        <v>1288</v>
      </c>
      <c r="G3148" s="468">
        <v>43869</v>
      </c>
      <c r="H3148" s="673">
        <v>43878</v>
      </c>
      <c r="I3148" s="880">
        <v>1351</v>
      </c>
    </row>
    <row r="3149" spans="1:9" ht="15.6" x14ac:dyDescent="0.3">
      <c r="A3149" s="864">
        <v>511666</v>
      </c>
      <c r="B3149" s="56">
        <v>550123</v>
      </c>
      <c r="C3149" s="56" t="s">
        <v>475</v>
      </c>
      <c r="D3149" s="56" t="s">
        <v>306</v>
      </c>
      <c r="E3149" s="470">
        <v>1555719</v>
      </c>
      <c r="F3149" s="415">
        <v>20</v>
      </c>
      <c r="G3149" s="401">
        <v>43878</v>
      </c>
      <c r="H3149" s="673">
        <v>43878</v>
      </c>
      <c r="I3149" s="880">
        <v>20</v>
      </c>
    </row>
    <row r="3150" spans="1:9" ht="15.6" x14ac:dyDescent="0.3">
      <c r="A3150" s="1092">
        <v>522347</v>
      </c>
      <c r="B3150" s="56">
        <v>550174</v>
      </c>
      <c r="C3150" s="56" t="s">
        <v>475</v>
      </c>
      <c r="D3150" s="56" t="s">
        <v>306</v>
      </c>
      <c r="E3150" s="376">
        <v>1554162</v>
      </c>
      <c r="F3150" s="375">
        <v>20</v>
      </c>
      <c r="G3150" s="401">
        <v>43878</v>
      </c>
      <c r="H3150" s="673">
        <v>43878</v>
      </c>
      <c r="I3150" s="880">
        <v>20</v>
      </c>
    </row>
    <row r="3151" spans="1:9" ht="15.6" x14ac:dyDescent="0.3">
      <c r="A3151" s="864" t="s">
        <v>3536</v>
      </c>
      <c r="B3151" s="56">
        <v>554744</v>
      </c>
      <c r="C3151" s="56" t="s">
        <v>475</v>
      </c>
      <c r="D3151" s="56" t="s">
        <v>13</v>
      </c>
      <c r="E3151" s="470" t="s">
        <v>3537</v>
      </c>
      <c r="F3151" s="375">
        <v>708</v>
      </c>
      <c r="G3151" s="401">
        <v>43867</v>
      </c>
      <c r="H3151" s="673">
        <v>43878</v>
      </c>
      <c r="I3151" s="880">
        <v>681</v>
      </c>
    </row>
    <row r="3152" spans="1:9" ht="15.6" x14ac:dyDescent="0.3">
      <c r="A3152" s="864" t="s">
        <v>3536</v>
      </c>
      <c r="B3152" s="56">
        <v>554744</v>
      </c>
      <c r="C3152" s="56" t="s">
        <v>475</v>
      </c>
      <c r="D3152" s="56" t="s">
        <v>13</v>
      </c>
      <c r="E3152" s="470" t="s">
        <v>3540</v>
      </c>
      <c r="F3152" s="375">
        <v>1914</v>
      </c>
      <c r="G3152" s="401">
        <v>43867</v>
      </c>
      <c r="H3152" s="673">
        <v>43878</v>
      </c>
      <c r="I3152" s="880">
        <v>1829</v>
      </c>
    </row>
    <row r="3153" spans="1:9" ht="15.6" x14ac:dyDescent="0.3">
      <c r="A3153" s="864">
        <v>523139</v>
      </c>
      <c r="B3153" s="56">
        <v>566884</v>
      </c>
      <c r="C3153" s="56" t="s">
        <v>475</v>
      </c>
      <c r="D3153" s="56" t="s">
        <v>13</v>
      </c>
      <c r="E3153" s="467" t="s">
        <v>3220</v>
      </c>
      <c r="F3153" s="385">
        <v>468</v>
      </c>
      <c r="G3153" s="401">
        <v>43869</v>
      </c>
      <c r="H3153" s="673">
        <v>43880</v>
      </c>
      <c r="I3153" s="880">
        <v>491</v>
      </c>
    </row>
    <row r="3154" spans="1:9" ht="15.6" x14ac:dyDescent="0.3">
      <c r="A3154" s="1311" t="s">
        <v>3546</v>
      </c>
      <c r="B3154" s="397">
        <v>582301</v>
      </c>
      <c r="C3154" s="397" t="s">
        <v>475</v>
      </c>
      <c r="D3154" s="397" t="s">
        <v>481</v>
      </c>
      <c r="E3154" s="945" t="s">
        <v>3551</v>
      </c>
      <c r="F3154" s="397">
        <v>65</v>
      </c>
      <c r="G3154" s="400">
        <v>43886</v>
      </c>
      <c r="H3154" s="685">
        <v>43885</v>
      </c>
      <c r="I3154" s="1328">
        <v>65</v>
      </c>
    </row>
    <row r="3155" spans="1:9" ht="15.6" x14ac:dyDescent="0.3">
      <c r="A3155" s="1329">
        <v>522346</v>
      </c>
      <c r="B3155" s="397">
        <v>554740</v>
      </c>
      <c r="C3155" s="397" t="s">
        <v>475</v>
      </c>
      <c r="D3155" s="397" t="s">
        <v>13</v>
      </c>
      <c r="E3155" s="823" t="s">
        <v>3492</v>
      </c>
      <c r="F3155" s="1292">
        <v>1403</v>
      </c>
      <c r="G3155" s="400">
        <v>43850</v>
      </c>
      <c r="H3155" s="685">
        <v>43886</v>
      </c>
      <c r="I3155" s="1328">
        <v>1468</v>
      </c>
    </row>
    <row r="3156" spans="1:9" ht="15.6" x14ac:dyDescent="0.3">
      <c r="A3156" s="1329">
        <v>522346</v>
      </c>
      <c r="B3156" s="397">
        <v>554740</v>
      </c>
      <c r="C3156" s="397" t="s">
        <v>475</v>
      </c>
      <c r="D3156" s="397" t="s">
        <v>13</v>
      </c>
      <c r="E3156" s="823" t="s">
        <v>3494</v>
      </c>
      <c r="F3156" s="1292">
        <v>3726</v>
      </c>
      <c r="G3156" s="400">
        <v>43850</v>
      </c>
      <c r="H3156" s="685">
        <v>43886</v>
      </c>
      <c r="I3156" s="1328">
        <v>3908</v>
      </c>
    </row>
    <row r="3157" spans="1:9" ht="15.6" x14ac:dyDescent="0.3">
      <c r="A3157" s="1311" t="s">
        <v>3546</v>
      </c>
      <c r="B3157" s="397">
        <v>582301</v>
      </c>
      <c r="C3157" s="397" t="s">
        <v>475</v>
      </c>
      <c r="D3157" s="397" t="s">
        <v>13</v>
      </c>
      <c r="E3157" s="945" t="s">
        <v>3547</v>
      </c>
      <c r="F3157" s="397">
        <v>592</v>
      </c>
      <c r="G3157" s="400">
        <v>43888</v>
      </c>
      <c r="H3157" s="685">
        <v>43887</v>
      </c>
      <c r="I3157" s="1328">
        <v>378</v>
      </c>
    </row>
    <row r="3158" spans="1:9" ht="15.6" x14ac:dyDescent="0.3">
      <c r="A3158" s="1311" t="s">
        <v>3546</v>
      </c>
      <c r="B3158" s="397">
        <v>582301</v>
      </c>
      <c r="C3158" s="397" t="s">
        <v>475</v>
      </c>
      <c r="D3158" s="397" t="s">
        <v>13</v>
      </c>
      <c r="E3158" s="945" t="s">
        <v>3550</v>
      </c>
      <c r="F3158" s="397">
        <v>352</v>
      </c>
      <c r="G3158" s="400">
        <v>43888</v>
      </c>
      <c r="H3158" s="685">
        <v>43887</v>
      </c>
      <c r="I3158" s="1328">
        <v>339</v>
      </c>
    </row>
    <row r="3159" spans="1:9" ht="15.6" x14ac:dyDescent="0.3">
      <c r="A3159" s="864">
        <v>522344</v>
      </c>
      <c r="B3159" s="56">
        <v>567450</v>
      </c>
      <c r="C3159" s="56" t="s">
        <v>475</v>
      </c>
      <c r="D3159" s="56" t="s">
        <v>13</v>
      </c>
      <c r="E3159" s="666" t="s">
        <v>3179</v>
      </c>
      <c r="F3159" s="385">
        <v>547</v>
      </c>
      <c r="G3159" s="401">
        <v>43855</v>
      </c>
      <c r="H3159" s="673">
        <v>43893</v>
      </c>
      <c r="I3159" s="880">
        <v>572</v>
      </c>
    </row>
    <row r="3160" spans="1:9" ht="15.6" x14ac:dyDescent="0.3">
      <c r="A3160" s="1330">
        <v>511783</v>
      </c>
      <c r="B3160" s="37">
        <v>566904</v>
      </c>
      <c r="C3160" s="37" t="s">
        <v>475</v>
      </c>
      <c r="D3160" s="37" t="s">
        <v>13</v>
      </c>
      <c r="E3160" s="759" t="s">
        <v>3534</v>
      </c>
      <c r="F3160" s="420">
        <v>2861</v>
      </c>
      <c r="G3160" s="39">
        <v>43855</v>
      </c>
      <c r="H3160" s="675">
        <v>43893</v>
      </c>
      <c r="I3160" s="772">
        <v>2773</v>
      </c>
    </row>
    <row r="3161" spans="1:9" ht="15.6" x14ac:dyDescent="0.3">
      <c r="A3161" s="1198" t="s">
        <v>3546</v>
      </c>
      <c r="B3161" s="37">
        <v>593409</v>
      </c>
      <c r="C3161" s="37" t="s">
        <v>503</v>
      </c>
      <c r="D3161" s="37" t="s">
        <v>13</v>
      </c>
      <c r="E3161" s="544" t="s">
        <v>3559</v>
      </c>
      <c r="F3161" s="37">
        <v>69</v>
      </c>
      <c r="G3161" s="39">
        <v>43895</v>
      </c>
      <c r="H3161" s="675">
        <v>43893</v>
      </c>
      <c r="I3161" s="772">
        <v>68</v>
      </c>
    </row>
    <row r="3162" spans="1:9" ht="15.6" x14ac:dyDescent="0.3">
      <c r="A3162" s="866" t="s">
        <v>3536</v>
      </c>
      <c r="B3162" s="37">
        <v>554744</v>
      </c>
      <c r="C3162" s="37" t="s">
        <v>475</v>
      </c>
      <c r="D3162" s="37" t="s">
        <v>13</v>
      </c>
      <c r="E3162" s="1084" t="s">
        <v>3538</v>
      </c>
      <c r="F3162" s="405">
        <v>155</v>
      </c>
      <c r="G3162" s="39">
        <v>43888</v>
      </c>
      <c r="H3162" s="675">
        <v>43896</v>
      </c>
      <c r="I3162" s="772">
        <v>150</v>
      </c>
    </row>
    <row r="3163" spans="1:9" ht="15.6" x14ac:dyDescent="0.3">
      <c r="A3163" s="866" t="s">
        <v>3536</v>
      </c>
      <c r="B3163" s="37">
        <v>554744</v>
      </c>
      <c r="C3163" s="37" t="s">
        <v>475</v>
      </c>
      <c r="D3163" s="37" t="s">
        <v>13</v>
      </c>
      <c r="E3163" s="1084" t="s">
        <v>3539</v>
      </c>
      <c r="F3163" s="405">
        <v>1664</v>
      </c>
      <c r="G3163" s="39">
        <v>43888</v>
      </c>
      <c r="H3163" s="675">
        <v>43896</v>
      </c>
      <c r="I3163" s="772">
        <v>1228</v>
      </c>
    </row>
    <row r="3164" spans="1:9" ht="15.6" x14ac:dyDescent="0.3">
      <c r="A3164" s="864">
        <v>523139</v>
      </c>
      <c r="B3164" s="56">
        <v>566884</v>
      </c>
      <c r="C3164" s="56" t="s">
        <v>475</v>
      </c>
      <c r="D3164" s="56" t="s">
        <v>481</v>
      </c>
      <c r="E3164" s="382" t="s">
        <v>3572</v>
      </c>
      <c r="F3164" s="56">
        <v>68</v>
      </c>
      <c r="G3164" s="401">
        <v>43930</v>
      </c>
      <c r="H3164" s="27">
        <v>43923</v>
      </c>
      <c r="I3164" s="515">
        <v>68</v>
      </c>
    </row>
    <row r="3165" spans="1:9" ht="15.6" x14ac:dyDescent="0.3">
      <c r="A3165" s="864">
        <v>523139</v>
      </c>
      <c r="B3165" s="56">
        <v>566884</v>
      </c>
      <c r="C3165" s="56" t="s">
        <v>475</v>
      </c>
      <c r="D3165" s="56" t="s">
        <v>481</v>
      </c>
      <c r="E3165" s="382" t="s">
        <v>3573</v>
      </c>
      <c r="F3165" s="56">
        <v>50</v>
      </c>
      <c r="G3165" s="401">
        <v>43930</v>
      </c>
      <c r="H3165" s="27">
        <v>43923</v>
      </c>
      <c r="I3165" s="515">
        <v>50</v>
      </c>
    </row>
    <row r="3166" spans="1:9" ht="15.6" x14ac:dyDescent="0.3">
      <c r="A3166" s="864">
        <v>523139</v>
      </c>
      <c r="B3166" s="466">
        <v>555514</v>
      </c>
      <c r="C3166" s="56" t="s">
        <v>503</v>
      </c>
      <c r="D3166" s="56" t="s">
        <v>481</v>
      </c>
      <c r="E3166" s="382" t="s">
        <v>3576</v>
      </c>
      <c r="F3166" s="56">
        <v>52</v>
      </c>
      <c r="G3166" s="401">
        <v>43930</v>
      </c>
      <c r="H3166" s="27">
        <v>43923</v>
      </c>
      <c r="I3166" s="515">
        <v>52</v>
      </c>
    </row>
    <row r="3167" spans="1:9" x14ac:dyDescent="0.3">
      <c r="A3167" s="481">
        <v>523143</v>
      </c>
      <c r="B3167" s="56">
        <v>566881</v>
      </c>
      <c r="C3167" s="56" t="s">
        <v>475</v>
      </c>
      <c r="D3167" s="56" t="s">
        <v>481</v>
      </c>
      <c r="E3167" s="382" t="s">
        <v>3580</v>
      </c>
      <c r="F3167" s="385">
        <v>237</v>
      </c>
      <c r="G3167" s="401">
        <v>43930</v>
      </c>
      <c r="H3167" s="27">
        <v>43923</v>
      </c>
      <c r="I3167" s="515">
        <v>228</v>
      </c>
    </row>
    <row r="3168" spans="1:9" x14ac:dyDescent="0.3">
      <c r="A3168" s="481">
        <v>523143</v>
      </c>
      <c r="B3168" s="466">
        <v>555473</v>
      </c>
      <c r="C3168" s="56" t="s">
        <v>503</v>
      </c>
      <c r="D3168" s="56" t="s">
        <v>481</v>
      </c>
      <c r="E3168" s="382" t="s">
        <v>3581</v>
      </c>
      <c r="F3168" s="56">
        <v>111</v>
      </c>
      <c r="G3168" s="401">
        <v>43930</v>
      </c>
      <c r="H3168" s="27">
        <v>43923</v>
      </c>
      <c r="I3168" s="515">
        <v>116</v>
      </c>
    </row>
    <row r="3169" spans="1:9" x14ac:dyDescent="0.3">
      <c r="A3169" s="481">
        <v>522344</v>
      </c>
      <c r="B3169" s="56">
        <v>554748</v>
      </c>
      <c r="C3169" s="56" t="s">
        <v>475</v>
      </c>
      <c r="D3169" s="56" t="s">
        <v>481</v>
      </c>
      <c r="E3169" s="666" t="s">
        <v>3585</v>
      </c>
      <c r="F3169" s="466">
        <v>63</v>
      </c>
      <c r="G3169" s="401">
        <v>43888</v>
      </c>
      <c r="H3169" s="917">
        <v>43923</v>
      </c>
      <c r="I3169" s="515">
        <v>63</v>
      </c>
    </row>
    <row r="3170" spans="1:9" x14ac:dyDescent="0.3">
      <c r="A3170" s="481">
        <v>522344</v>
      </c>
      <c r="B3170" s="56">
        <v>554748</v>
      </c>
      <c r="C3170" s="56" t="s">
        <v>475</v>
      </c>
      <c r="D3170" s="56" t="s">
        <v>481</v>
      </c>
      <c r="E3170" s="470" t="s">
        <v>3586</v>
      </c>
      <c r="F3170" s="56">
        <v>52</v>
      </c>
      <c r="G3170" s="401">
        <v>43930</v>
      </c>
      <c r="H3170" s="27">
        <v>43923</v>
      </c>
      <c r="I3170" s="515">
        <v>52</v>
      </c>
    </row>
    <row r="3171" spans="1:9" x14ac:dyDescent="0.3">
      <c r="A3171" s="481">
        <v>522344</v>
      </c>
      <c r="B3171" s="56">
        <v>554748</v>
      </c>
      <c r="C3171" s="56" t="s">
        <v>475</v>
      </c>
      <c r="D3171" s="56" t="s">
        <v>481</v>
      </c>
      <c r="E3171" s="666" t="s">
        <v>3587</v>
      </c>
      <c r="F3171" s="466">
        <v>345</v>
      </c>
      <c r="G3171" s="401">
        <v>43888</v>
      </c>
      <c r="H3171" s="917">
        <v>43923</v>
      </c>
      <c r="I3171" s="515">
        <v>357</v>
      </c>
    </row>
    <row r="3172" spans="1:9" x14ac:dyDescent="0.3">
      <c r="A3172" s="481">
        <v>522344</v>
      </c>
      <c r="B3172" s="56">
        <v>554748</v>
      </c>
      <c r="C3172" s="56" t="s">
        <v>475</v>
      </c>
      <c r="D3172" s="56" t="s">
        <v>481</v>
      </c>
      <c r="E3172" s="470" t="s">
        <v>3588</v>
      </c>
      <c r="F3172" s="56">
        <v>110</v>
      </c>
      <c r="G3172" s="401">
        <v>43930</v>
      </c>
      <c r="H3172" s="27">
        <v>43923</v>
      </c>
      <c r="I3172" s="515">
        <v>115</v>
      </c>
    </row>
    <row r="3173" spans="1:9" x14ac:dyDescent="0.3">
      <c r="A3173" s="481">
        <v>432735</v>
      </c>
      <c r="B3173" s="466">
        <v>425425</v>
      </c>
      <c r="C3173" s="56" t="s">
        <v>475</v>
      </c>
      <c r="D3173" s="56" t="s">
        <v>481</v>
      </c>
      <c r="E3173" s="470" t="s">
        <v>3596</v>
      </c>
      <c r="F3173" s="56">
        <v>50</v>
      </c>
      <c r="G3173" s="401">
        <v>43930</v>
      </c>
      <c r="H3173" s="27">
        <v>43923</v>
      </c>
      <c r="I3173" s="515">
        <v>50</v>
      </c>
    </row>
    <row r="3174" spans="1:9" ht="15.6" x14ac:dyDescent="0.3">
      <c r="A3174" s="656">
        <v>523139</v>
      </c>
      <c r="B3174" s="46">
        <v>566884</v>
      </c>
      <c r="C3174" s="46" t="s">
        <v>475</v>
      </c>
      <c r="D3174" s="46" t="s">
        <v>19</v>
      </c>
      <c r="E3174" s="38">
        <v>1568817</v>
      </c>
      <c r="F3174" s="46">
        <v>14</v>
      </c>
      <c r="G3174" s="47">
        <v>43937</v>
      </c>
      <c r="H3174" s="1331">
        <v>43927</v>
      </c>
      <c r="I3174" s="543">
        <v>14</v>
      </c>
    </row>
    <row r="3175" spans="1:9" x14ac:dyDescent="0.3">
      <c r="A3175" s="480">
        <v>529293</v>
      </c>
      <c r="B3175" s="464">
        <v>586759</v>
      </c>
      <c r="C3175" s="37" t="s">
        <v>503</v>
      </c>
      <c r="D3175" s="37" t="s">
        <v>306</v>
      </c>
      <c r="E3175" s="465">
        <v>1568850</v>
      </c>
      <c r="F3175" s="37">
        <v>60</v>
      </c>
      <c r="G3175" s="39">
        <v>43906</v>
      </c>
      <c r="H3175" s="1332">
        <v>43927</v>
      </c>
      <c r="I3175" s="1078">
        <v>60</v>
      </c>
    </row>
    <row r="3176" spans="1:9" x14ac:dyDescent="0.3">
      <c r="A3176" s="1333">
        <v>529293</v>
      </c>
      <c r="B3176" s="534">
        <v>588171</v>
      </c>
      <c r="C3176" s="534" t="s">
        <v>475</v>
      </c>
      <c r="D3176" s="534" t="s">
        <v>13</v>
      </c>
      <c r="E3176" s="891" t="s">
        <v>3579</v>
      </c>
      <c r="F3176" s="534">
        <v>214</v>
      </c>
      <c r="G3176" s="536">
        <v>43932</v>
      </c>
      <c r="H3176" s="742">
        <v>43928</v>
      </c>
      <c r="I3176" s="1037">
        <v>218</v>
      </c>
    </row>
    <row r="3177" spans="1:9" x14ac:dyDescent="0.3">
      <c r="A3177" s="386">
        <v>523025</v>
      </c>
      <c r="B3177" s="464">
        <v>588213</v>
      </c>
      <c r="C3177" s="37" t="s">
        <v>475</v>
      </c>
      <c r="D3177" s="37" t="s">
        <v>306</v>
      </c>
      <c r="E3177" s="465">
        <v>1568879</v>
      </c>
      <c r="F3177" s="37">
        <v>90</v>
      </c>
      <c r="G3177" s="39">
        <v>43906</v>
      </c>
      <c r="H3177" s="1334">
        <v>43928</v>
      </c>
      <c r="I3177" s="1078">
        <v>90</v>
      </c>
    </row>
    <row r="3178" spans="1:9" x14ac:dyDescent="0.3">
      <c r="A3178" s="1333">
        <v>523142</v>
      </c>
      <c r="B3178" s="534">
        <v>566883</v>
      </c>
      <c r="C3178" s="534" t="s">
        <v>475</v>
      </c>
      <c r="D3178" s="534" t="s">
        <v>13</v>
      </c>
      <c r="E3178" s="891" t="s">
        <v>3584</v>
      </c>
      <c r="F3178" s="534">
        <v>458</v>
      </c>
      <c r="G3178" s="536">
        <v>43932</v>
      </c>
      <c r="H3178" s="536">
        <v>43928</v>
      </c>
      <c r="I3178" s="1037">
        <v>465</v>
      </c>
    </row>
    <row r="3179" spans="1:9" x14ac:dyDescent="0.3">
      <c r="A3179" s="1333">
        <v>522344</v>
      </c>
      <c r="B3179" s="534">
        <v>554748</v>
      </c>
      <c r="C3179" s="534" t="s">
        <v>475</v>
      </c>
      <c r="D3179" s="534" t="s">
        <v>13</v>
      </c>
      <c r="E3179" s="891" t="s">
        <v>3589</v>
      </c>
      <c r="F3179" s="534">
        <v>178</v>
      </c>
      <c r="G3179" s="536">
        <v>43932</v>
      </c>
      <c r="H3179" s="536">
        <v>43928</v>
      </c>
      <c r="I3179" s="1037">
        <v>182</v>
      </c>
    </row>
    <row r="3180" spans="1:9" x14ac:dyDescent="0.3">
      <c r="A3180" s="1333">
        <v>522344</v>
      </c>
      <c r="B3180" s="534">
        <v>554748</v>
      </c>
      <c r="C3180" s="534" t="s">
        <v>475</v>
      </c>
      <c r="D3180" s="24" t="s">
        <v>13</v>
      </c>
      <c r="E3180" s="323" t="s">
        <v>3590</v>
      </c>
      <c r="F3180" s="358">
        <v>121</v>
      </c>
      <c r="G3180" s="90">
        <v>43932</v>
      </c>
      <c r="H3180" s="536">
        <v>43928</v>
      </c>
      <c r="I3180" s="286">
        <v>124</v>
      </c>
    </row>
    <row r="3181" spans="1:9" x14ac:dyDescent="0.3">
      <c r="A3181" s="1333">
        <v>490306</v>
      </c>
      <c r="B3181" s="708">
        <v>588190</v>
      </c>
      <c r="C3181" s="534" t="s">
        <v>475</v>
      </c>
      <c r="D3181" s="24" t="s">
        <v>13</v>
      </c>
      <c r="E3181" s="25" t="s">
        <v>3594</v>
      </c>
      <c r="F3181" s="24">
        <v>90</v>
      </c>
      <c r="G3181" s="27">
        <v>43932</v>
      </c>
      <c r="H3181" s="536">
        <v>43928</v>
      </c>
      <c r="I3181" s="286">
        <v>90</v>
      </c>
    </row>
    <row r="3182" spans="1:9" x14ac:dyDescent="0.3">
      <c r="A3182" s="1333">
        <v>490306</v>
      </c>
      <c r="B3182" s="708">
        <v>588227</v>
      </c>
      <c r="C3182" s="534" t="s">
        <v>475</v>
      </c>
      <c r="D3182" s="24" t="s">
        <v>13</v>
      </c>
      <c r="E3182" s="25" t="s">
        <v>3595</v>
      </c>
      <c r="F3182" s="24">
        <v>73</v>
      </c>
      <c r="G3182" s="27">
        <v>43932</v>
      </c>
      <c r="H3182" s="536">
        <v>43928</v>
      </c>
      <c r="I3182" s="286">
        <v>76</v>
      </c>
    </row>
    <row r="3183" spans="1:9" x14ac:dyDescent="0.3">
      <c r="A3183" s="1335">
        <v>523033</v>
      </c>
      <c r="B3183" s="1051">
        <v>586598</v>
      </c>
      <c r="C3183" s="537" t="s">
        <v>475</v>
      </c>
      <c r="D3183" s="9" t="s">
        <v>306</v>
      </c>
      <c r="E3183" s="311">
        <v>1571878</v>
      </c>
      <c r="F3183" s="1336">
        <v>987</v>
      </c>
      <c r="G3183" s="11">
        <v>43906</v>
      </c>
      <c r="H3183" s="1334">
        <v>43928</v>
      </c>
      <c r="I3183" s="335">
        <v>987</v>
      </c>
    </row>
    <row r="3184" spans="1:9" x14ac:dyDescent="0.3">
      <c r="A3184" s="1333">
        <v>523033</v>
      </c>
      <c r="B3184" s="708">
        <v>586598</v>
      </c>
      <c r="C3184" s="534" t="s">
        <v>475</v>
      </c>
      <c r="D3184" s="24" t="s">
        <v>13</v>
      </c>
      <c r="E3184" s="310" t="s">
        <v>3600</v>
      </c>
      <c r="F3184" s="24">
        <v>287</v>
      </c>
      <c r="G3184" s="27">
        <v>43932</v>
      </c>
      <c r="H3184" s="1337">
        <v>43928</v>
      </c>
      <c r="I3184" s="286">
        <v>292</v>
      </c>
    </row>
    <row r="3185" spans="1:9" x14ac:dyDescent="0.3">
      <c r="A3185" s="1333">
        <v>523033</v>
      </c>
      <c r="B3185" s="534">
        <v>586819</v>
      </c>
      <c r="C3185" s="534" t="s">
        <v>503</v>
      </c>
      <c r="D3185" s="24" t="s">
        <v>13</v>
      </c>
      <c r="E3185" s="318" t="s">
        <v>3604</v>
      </c>
      <c r="F3185" s="24">
        <v>58</v>
      </c>
      <c r="G3185" s="27">
        <v>43932</v>
      </c>
      <c r="H3185" s="1337">
        <v>43928</v>
      </c>
      <c r="I3185" s="286">
        <v>60</v>
      </c>
    </row>
    <row r="3186" spans="1:9" ht="15.6" x14ac:dyDescent="0.3">
      <c r="A3186" s="632">
        <v>523139</v>
      </c>
      <c r="B3186" s="708">
        <v>566884</v>
      </c>
      <c r="C3186" s="534" t="s">
        <v>475</v>
      </c>
      <c r="D3186" s="24" t="s">
        <v>13</v>
      </c>
      <c r="E3186" s="301" t="s">
        <v>3575</v>
      </c>
      <c r="F3186" s="24">
        <v>900</v>
      </c>
      <c r="G3186" s="27">
        <v>43939</v>
      </c>
      <c r="H3186" s="1338">
        <v>43934</v>
      </c>
      <c r="I3186" s="286">
        <v>870</v>
      </c>
    </row>
    <row r="3187" spans="1:9" x14ac:dyDescent="0.3">
      <c r="A3187" s="1333">
        <v>523023</v>
      </c>
      <c r="B3187" s="708">
        <v>588155</v>
      </c>
      <c r="C3187" s="534" t="s">
        <v>475</v>
      </c>
      <c r="D3187" s="534" t="s">
        <v>13</v>
      </c>
      <c r="E3187" s="812" t="s">
        <v>3582</v>
      </c>
      <c r="F3187" s="708">
        <v>753</v>
      </c>
      <c r="G3187" s="536">
        <v>43922</v>
      </c>
      <c r="H3187" s="1339">
        <v>43934</v>
      </c>
      <c r="I3187" s="1037">
        <v>787</v>
      </c>
    </row>
    <row r="3188" spans="1:9" x14ac:dyDescent="0.3">
      <c r="A3188" s="1333">
        <v>523142</v>
      </c>
      <c r="B3188" s="534">
        <v>566883</v>
      </c>
      <c r="C3188" s="534" t="s">
        <v>475</v>
      </c>
      <c r="D3188" s="24" t="s">
        <v>13</v>
      </c>
      <c r="E3188" s="25" t="s">
        <v>3583</v>
      </c>
      <c r="F3188" s="89">
        <v>341</v>
      </c>
      <c r="G3188" s="27">
        <v>43911</v>
      </c>
      <c r="H3188" s="1340">
        <v>43934</v>
      </c>
      <c r="I3188" s="286">
        <v>335</v>
      </c>
    </row>
    <row r="3189" spans="1:9" x14ac:dyDescent="0.3">
      <c r="A3189" s="1333">
        <v>522344</v>
      </c>
      <c r="B3189" s="708">
        <v>588147</v>
      </c>
      <c r="C3189" s="534" t="s">
        <v>475</v>
      </c>
      <c r="D3189" s="24" t="s">
        <v>13</v>
      </c>
      <c r="E3189" s="60" t="s">
        <v>3592</v>
      </c>
      <c r="F3189" s="89">
        <v>251</v>
      </c>
      <c r="G3189" s="27">
        <v>43911</v>
      </c>
      <c r="H3189" s="1340">
        <v>43934</v>
      </c>
      <c r="I3189" s="286">
        <v>261</v>
      </c>
    </row>
    <row r="3190" spans="1:9" x14ac:dyDescent="0.3">
      <c r="A3190" s="1333">
        <v>522344</v>
      </c>
      <c r="B3190" s="708">
        <v>588147</v>
      </c>
      <c r="C3190" s="534" t="s">
        <v>475</v>
      </c>
      <c r="D3190" s="24" t="s">
        <v>13</v>
      </c>
      <c r="E3190" s="323" t="s">
        <v>3593</v>
      </c>
      <c r="F3190" s="89">
        <v>257</v>
      </c>
      <c r="G3190" s="27">
        <v>43911</v>
      </c>
      <c r="H3190" s="1340">
        <v>43934</v>
      </c>
      <c r="I3190" s="286">
        <v>268</v>
      </c>
    </row>
    <row r="3191" spans="1:9" x14ac:dyDescent="0.3">
      <c r="A3191" s="1333">
        <v>465742</v>
      </c>
      <c r="B3191" s="708">
        <v>566882</v>
      </c>
      <c r="C3191" s="534" t="s">
        <v>475</v>
      </c>
      <c r="D3191" s="24" t="s">
        <v>13</v>
      </c>
      <c r="E3191" s="301" t="s">
        <v>3599</v>
      </c>
      <c r="F3191" s="24">
        <v>1581</v>
      </c>
      <c r="G3191" s="27">
        <v>43904</v>
      </c>
      <c r="H3191" s="1341">
        <v>43934</v>
      </c>
      <c r="I3191" s="286">
        <v>1211</v>
      </c>
    </row>
    <row r="3192" spans="1:9" ht="15.6" x14ac:dyDescent="0.3">
      <c r="A3192" s="632">
        <v>523139</v>
      </c>
      <c r="B3192" s="534">
        <v>566884</v>
      </c>
      <c r="C3192" s="534" t="s">
        <v>475</v>
      </c>
      <c r="D3192" s="24" t="s">
        <v>481</v>
      </c>
      <c r="E3192" s="301" t="s">
        <v>3574</v>
      </c>
      <c r="F3192" s="24">
        <v>78</v>
      </c>
      <c r="G3192" s="27">
        <v>43944</v>
      </c>
      <c r="H3192" s="1338">
        <v>43938</v>
      </c>
      <c r="I3192" s="530">
        <v>78</v>
      </c>
    </row>
    <row r="3193" spans="1:9" ht="15.6" x14ac:dyDescent="0.3">
      <c r="A3193" s="632">
        <v>523139</v>
      </c>
      <c r="B3193" s="708">
        <v>555514</v>
      </c>
      <c r="C3193" s="534" t="s">
        <v>503</v>
      </c>
      <c r="D3193" s="24" t="s">
        <v>13</v>
      </c>
      <c r="E3193" s="25" t="s">
        <v>3577</v>
      </c>
      <c r="F3193" s="24">
        <v>189</v>
      </c>
      <c r="G3193" s="27">
        <v>43897</v>
      </c>
      <c r="H3193" s="536">
        <v>43942</v>
      </c>
      <c r="I3193" s="286">
        <v>189</v>
      </c>
    </row>
    <row r="3194" spans="1:9" ht="15.6" x14ac:dyDescent="0.3">
      <c r="A3194" s="750">
        <v>523139</v>
      </c>
      <c r="B3194" s="466">
        <v>555514</v>
      </c>
      <c r="C3194" s="56" t="s">
        <v>503</v>
      </c>
      <c r="D3194" s="56" t="s">
        <v>13</v>
      </c>
      <c r="E3194" s="382" t="s">
        <v>3578</v>
      </c>
      <c r="F3194" s="56">
        <v>1549</v>
      </c>
      <c r="G3194" s="401">
        <v>43897</v>
      </c>
      <c r="H3194" s="536">
        <v>43942</v>
      </c>
      <c r="I3194" s="515">
        <v>1522</v>
      </c>
    </row>
    <row r="3195" spans="1:9" x14ac:dyDescent="0.3">
      <c r="A3195" s="481">
        <v>522344</v>
      </c>
      <c r="B3195" s="24">
        <v>554748</v>
      </c>
      <c r="C3195" s="24" t="s">
        <v>475</v>
      </c>
      <c r="D3195" s="24" t="s">
        <v>13</v>
      </c>
      <c r="E3195" s="60" t="s">
        <v>3591</v>
      </c>
      <c r="F3195" s="26">
        <v>5429</v>
      </c>
      <c r="G3195" s="90">
        <v>43897</v>
      </c>
      <c r="H3195" s="917">
        <v>43942</v>
      </c>
      <c r="I3195" s="286">
        <v>4880</v>
      </c>
    </row>
    <row r="3196" spans="1:9" x14ac:dyDescent="0.3">
      <c r="A3196" s="481">
        <v>432735</v>
      </c>
      <c r="B3196" s="89">
        <v>425425</v>
      </c>
      <c r="C3196" s="24" t="s">
        <v>475</v>
      </c>
      <c r="D3196" s="24" t="s">
        <v>13</v>
      </c>
      <c r="E3196" s="323" t="s">
        <v>3597</v>
      </c>
      <c r="F3196" s="24">
        <v>378</v>
      </c>
      <c r="G3196" s="27">
        <v>43953</v>
      </c>
      <c r="H3196" s="27">
        <v>43949</v>
      </c>
      <c r="I3196" s="286">
        <v>392</v>
      </c>
    </row>
    <row r="3197" spans="1:9" x14ac:dyDescent="0.3">
      <c r="A3197" s="481">
        <v>432735</v>
      </c>
      <c r="B3197" s="89">
        <v>425425</v>
      </c>
      <c r="C3197" s="24" t="s">
        <v>475</v>
      </c>
      <c r="D3197" s="24" t="s">
        <v>13</v>
      </c>
      <c r="E3197" s="310" t="s">
        <v>3598</v>
      </c>
      <c r="F3197" s="24">
        <v>2472</v>
      </c>
      <c r="G3197" s="27">
        <v>43953</v>
      </c>
      <c r="H3197" s="27">
        <v>43949</v>
      </c>
      <c r="I3197" s="286">
        <v>2566</v>
      </c>
    </row>
    <row r="3198" spans="1:9" x14ac:dyDescent="0.3">
      <c r="A3198" s="480">
        <v>523033</v>
      </c>
      <c r="B3198" s="23">
        <v>586598</v>
      </c>
      <c r="C3198" s="9" t="s">
        <v>475</v>
      </c>
      <c r="D3198" s="9" t="s">
        <v>13</v>
      </c>
      <c r="E3198" s="321" t="s">
        <v>3601</v>
      </c>
      <c r="F3198" s="287">
        <v>2229</v>
      </c>
      <c r="G3198" s="11">
        <v>43904</v>
      </c>
      <c r="H3198" s="1332">
        <v>43949</v>
      </c>
      <c r="I3198" s="286">
        <v>2270</v>
      </c>
    </row>
    <row r="3199" spans="1:9" x14ac:dyDescent="0.3">
      <c r="A3199" s="386">
        <v>523033</v>
      </c>
      <c r="B3199" s="464">
        <v>586598</v>
      </c>
      <c r="C3199" s="37" t="s">
        <v>475</v>
      </c>
      <c r="D3199" s="37" t="s">
        <v>13</v>
      </c>
      <c r="E3199" s="747" t="s">
        <v>3602</v>
      </c>
      <c r="F3199" s="405">
        <v>11335</v>
      </c>
      <c r="G3199" s="39">
        <v>43904</v>
      </c>
      <c r="H3199" s="1332">
        <v>43949</v>
      </c>
      <c r="I3199" s="515">
        <v>11272</v>
      </c>
    </row>
    <row r="3200" spans="1:9" x14ac:dyDescent="0.3">
      <c r="A3200" s="386">
        <v>523033</v>
      </c>
      <c r="B3200" s="37">
        <v>586819</v>
      </c>
      <c r="C3200" s="37" t="s">
        <v>503</v>
      </c>
      <c r="D3200" s="37" t="s">
        <v>13</v>
      </c>
      <c r="E3200" s="926" t="s">
        <v>3603</v>
      </c>
      <c r="F3200" s="37">
        <v>401</v>
      </c>
      <c r="G3200" s="39">
        <v>43904</v>
      </c>
      <c r="H3200" s="1332">
        <v>43949</v>
      </c>
      <c r="I3200" s="515">
        <v>417</v>
      </c>
    </row>
    <row r="3201" spans="1:9" x14ac:dyDescent="0.3">
      <c r="A3201" s="480">
        <v>523033</v>
      </c>
      <c r="B3201" s="9">
        <v>586819</v>
      </c>
      <c r="C3201" s="9" t="s">
        <v>503</v>
      </c>
      <c r="D3201" s="9" t="s">
        <v>13</v>
      </c>
      <c r="E3201" s="311" t="s">
        <v>3605</v>
      </c>
      <c r="F3201" s="9">
        <v>915</v>
      </c>
      <c r="G3201" s="11">
        <v>43904</v>
      </c>
      <c r="H3201" s="1332">
        <v>43949</v>
      </c>
      <c r="I3201" s="286">
        <v>952</v>
      </c>
    </row>
    <row r="3202" spans="1:9" x14ac:dyDescent="0.3">
      <c r="A3202" s="24">
        <v>540296</v>
      </c>
      <c r="B3202" s="24">
        <v>622091</v>
      </c>
      <c r="C3202" s="24" t="s">
        <v>475</v>
      </c>
      <c r="D3202" s="24" t="s">
        <v>13</v>
      </c>
      <c r="E3202" s="323" t="s">
        <v>1348</v>
      </c>
      <c r="F3202" s="24">
        <v>171</v>
      </c>
      <c r="G3202" s="27">
        <v>43974</v>
      </c>
      <c r="H3202" s="27">
        <v>43970</v>
      </c>
      <c r="I3202" s="24">
        <v>164</v>
      </c>
    </row>
    <row r="3203" spans="1:9" x14ac:dyDescent="0.3">
      <c r="A3203" s="24">
        <v>540296</v>
      </c>
      <c r="B3203" s="24">
        <v>622091</v>
      </c>
      <c r="C3203" s="24" t="s">
        <v>475</v>
      </c>
      <c r="D3203" s="9" t="s">
        <v>1065</v>
      </c>
      <c r="E3203" s="323" t="s">
        <v>1356</v>
      </c>
      <c r="F3203" s="24">
        <v>1445</v>
      </c>
      <c r="G3203" s="27">
        <v>43974</v>
      </c>
      <c r="H3203" s="27">
        <v>43970</v>
      </c>
      <c r="I3203" s="285">
        <v>1213</v>
      </c>
    </row>
    <row r="3204" spans="1:9" x14ac:dyDescent="0.3">
      <c r="A3204" s="24">
        <v>540296</v>
      </c>
      <c r="B3204" s="24">
        <v>622779</v>
      </c>
      <c r="C3204" s="24" t="s">
        <v>503</v>
      </c>
      <c r="D3204" s="9" t="s">
        <v>1065</v>
      </c>
      <c r="E3204" s="318" t="s">
        <v>1361</v>
      </c>
      <c r="F3204" s="24">
        <v>101</v>
      </c>
      <c r="G3204" s="27">
        <v>43967</v>
      </c>
      <c r="H3204" s="27">
        <v>43970</v>
      </c>
      <c r="I3204" s="24">
        <v>101</v>
      </c>
    </row>
    <row r="3205" spans="1:9" x14ac:dyDescent="0.3">
      <c r="A3205" s="24">
        <v>540296</v>
      </c>
      <c r="B3205" s="24">
        <v>622779</v>
      </c>
      <c r="C3205" s="24" t="s">
        <v>503</v>
      </c>
      <c r="D3205" s="24" t="s">
        <v>13</v>
      </c>
      <c r="E3205" s="318" t="s">
        <v>1362</v>
      </c>
      <c r="F3205" s="24">
        <v>16</v>
      </c>
      <c r="G3205" s="27">
        <v>43967</v>
      </c>
      <c r="H3205" s="27">
        <v>43970</v>
      </c>
      <c r="I3205" s="24">
        <v>16</v>
      </c>
    </row>
    <row r="3206" spans="1:9" x14ac:dyDescent="0.3">
      <c r="A3206" s="9">
        <v>432735</v>
      </c>
      <c r="B3206" s="9">
        <v>622085</v>
      </c>
      <c r="C3206" s="9" t="s">
        <v>475</v>
      </c>
      <c r="D3206" s="9" t="s">
        <v>48</v>
      </c>
      <c r="E3206" s="303">
        <v>1576655</v>
      </c>
      <c r="F3206" s="287">
        <v>125</v>
      </c>
      <c r="G3206" s="11">
        <v>43969</v>
      </c>
      <c r="H3206" s="11">
        <v>43977</v>
      </c>
      <c r="I3206" s="9">
        <v>125</v>
      </c>
    </row>
    <row r="3207" spans="1:9" x14ac:dyDescent="0.3">
      <c r="A3207" s="405">
        <v>523033</v>
      </c>
      <c r="B3207" s="405">
        <v>622121</v>
      </c>
      <c r="C3207" s="37" t="s">
        <v>475</v>
      </c>
      <c r="D3207" s="37" t="s">
        <v>48</v>
      </c>
      <c r="E3207" s="775">
        <v>1576640</v>
      </c>
      <c r="F3207" s="405">
        <v>130</v>
      </c>
      <c r="G3207" s="39">
        <v>43969</v>
      </c>
      <c r="H3207" s="11">
        <v>43977</v>
      </c>
      <c r="I3207" s="37">
        <v>130</v>
      </c>
    </row>
    <row r="3208" spans="1:9" x14ac:dyDescent="0.3">
      <c r="A3208" s="9">
        <v>523033</v>
      </c>
      <c r="B3208" s="9">
        <v>622121</v>
      </c>
      <c r="C3208" s="9" t="s">
        <v>475</v>
      </c>
      <c r="D3208" s="9" t="s">
        <v>48</v>
      </c>
      <c r="E3208" s="303">
        <v>1576721</v>
      </c>
      <c r="F3208" s="9">
        <v>24</v>
      </c>
      <c r="G3208" s="11">
        <v>43965</v>
      </c>
      <c r="H3208" s="11">
        <v>43977</v>
      </c>
      <c r="I3208" s="9">
        <v>24</v>
      </c>
    </row>
    <row r="3209" spans="1:9" ht="15" thickBot="1" x14ac:dyDescent="0.35">
      <c r="A3209" s="9">
        <v>523033</v>
      </c>
      <c r="B3209" s="9">
        <v>622121</v>
      </c>
      <c r="C3209" s="9" t="s">
        <v>475</v>
      </c>
      <c r="D3209" s="9" t="s">
        <v>48</v>
      </c>
      <c r="E3209" s="303" t="s">
        <v>1079</v>
      </c>
      <c r="F3209" s="9">
        <v>488</v>
      </c>
      <c r="G3209" s="11">
        <v>43970</v>
      </c>
      <c r="H3209" s="305">
        <v>43977</v>
      </c>
      <c r="I3209" s="9">
        <v>488</v>
      </c>
    </row>
    <row r="3210" spans="1:9" x14ac:dyDescent="0.3">
      <c r="A3210" s="1020">
        <v>523033</v>
      </c>
      <c r="B3210" s="537">
        <v>622121</v>
      </c>
      <c r="C3210" s="537" t="s">
        <v>475</v>
      </c>
      <c r="D3210" s="537" t="s">
        <v>48</v>
      </c>
      <c r="E3210" s="1015" t="s">
        <v>1080</v>
      </c>
      <c r="F3210" s="537">
        <v>14</v>
      </c>
      <c r="G3210" s="539">
        <v>43970</v>
      </c>
      <c r="H3210" s="1342">
        <v>43977</v>
      </c>
      <c r="I3210" s="537">
        <v>14</v>
      </c>
    </row>
    <row r="3211" spans="1:9" x14ac:dyDescent="0.3">
      <c r="A3211" s="1020">
        <v>523143</v>
      </c>
      <c r="B3211" s="537">
        <v>566881</v>
      </c>
      <c r="C3211" s="537" t="s">
        <v>475</v>
      </c>
      <c r="D3211" s="537" t="s">
        <v>48</v>
      </c>
      <c r="E3211" s="1015">
        <v>1576600</v>
      </c>
      <c r="F3211" s="537">
        <v>524</v>
      </c>
      <c r="G3211" s="539">
        <v>43983</v>
      </c>
      <c r="H3211" s="1343">
        <v>43977</v>
      </c>
      <c r="I3211" s="537">
        <v>524</v>
      </c>
    </row>
    <row r="3212" spans="1:9" x14ac:dyDescent="0.3">
      <c r="A3212" s="1344">
        <v>523143</v>
      </c>
      <c r="B3212" s="731">
        <v>566881</v>
      </c>
      <c r="C3212" s="731" t="s">
        <v>475</v>
      </c>
      <c r="D3212" s="731" t="s">
        <v>48</v>
      </c>
      <c r="E3212" s="1345">
        <v>1576685</v>
      </c>
      <c r="F3212" s="731">
        <v>86</v>
      </c>
      <c r="G3212" s="1346">
        <v>43979</v>
      </c>
      <c r="H3212" s="1347">
        <v>43977</v>
      </c>
      <c r="I3212" s="731">
        <v>86</v>
      </c>
    </row>
    <row r="3213" spans="1:9" x14ac:dyDescent="0.3">
      <c r="A3213" s="1020">
        <v>523143</v>
      </c>
      <c r="B3213" s="537">
        <v>566881</v>
      </c>
      <c r="C3213" s="537" t="s">
        <v>475</v>
      </c>
      <c r="D3213" s="537" t="s">
        <v>48</v>
      </c>
      <c r="E3213" s="1015" t="s">
        <v>1138</v>
      </c>
      <c r="F3213" s="890">
        <v>530</v>
      </c>
      <c r="G3213" s="539">
        <v>43984</v>
      </c>
      <c r="H3213" s="1343">
        <v>43977</v>
      </c>
      <c r="I3213" s="537">
        <v>530</v>
      </c>
    </row>
    <row r="3214" spans="1:9" x14ac:dyDescent="0.3">
      <c r="A3214" s="37">
        <v>523143</v>
      </c>
      <c r="B3214" s="37">
        <v>566881</v>
      </c>
      <c r="C3214" s="37" t="s">
        <v>475</v>
      </c>
      <c r="D3214" s="37" t="s">
        <v>48</v>
      </c>
      <c r="E3214" s="775" t="s">
        <v>1139</v>
      </c>
      <c r="F3214" s="405">
        <v>14</v>
      </c>
      <c r="G3214" s="39">
        <v>43984</v>
      </c>
      <c r="H3214" s="1347">
        <v>43977</v>
      </c>
      <c r="I3214" s="37">
        <v>14</v>
      </c>
    </row>
    <row r="3215" spans="1:9" x14ac:dyDescent="0.3">
      <c r="A3215" s="1020">
        <v>535527</v>
      </c>
      <c r="B3215" s="537">
        <v>622757</v>
      </c>
      <c r="C3215" s="537" t="s">
        <v>503</v>
      </c>
      <c r="D3215" s="9" t="s">
        <v>48</v>
      </c>
      <c r="E3215" s="307" t="s">
        <v>1242</v>
      </c>
      <c r="F3215" s="9">
        <v>80</v>
      </c>
      <c r="G3215" s="11">
        <v>43984</v>
      </c>
      <c r="H3215" s="1343">
        <v>43977</v>
      </c>
      <c r="I3215" s="9">
        <v>80</v>
      </c>
    </row>
    <row r="3216" spans="1:9" x14ac:dyDescent="0.3">
      <c r="A3216" s="1348">
        <v>540296</v>
      </c>
      <c r="B3216" s="890">
        <v>622091</v>
      </c>
      <c r="C3216" s="537" t="s">
        <v>475</v>
      </c>
      <c r="D3216" s="9" t="s">
        <v>48</v>
      </c>
      <c r="E3216" s="303">
        <v>1576718</v>
      </c>
      <c r="F3216" s="9">
        <v>36</v>
      </c>
      <c r="G3216" s="11">
        <v>43965</v>
      </c>
      <c r="H3216" s="1343">
        <v>43977</v>
      </c>
      <c r="I3216" s="9">
        <v>36</v>
      </c>
    </row>
    <row r="3217" spans="1:9" x14ac:dyDescent="0.3">
      <c r="A3217" s="1020">
        <v>540296</v>
      </c>
      <c r="B3217" s="537">
        <v>622091</v>
      </c>
      <c r="C3217" s="537" t="s">
        <v>475</v>
      </c>
      <c r="D3217" s="9" t="s">
        <v>48</v>
      </c>
      <c r="E3217" s="303">
        <v>1576768</v>
      </c>
      <c r="F3217" s="291">
        <v>85</v>
      </c>
      <c r="G3217" s="11">
        <v>43969</v>
      </c>
      <c r="H3217" s="1343">
        <v>43977</v>
      </c>
      <c r="I3217" s="9">
        <v>85</v>
      </c>
    </row>
    <row r="3218" spans="1:9" x14ac:dyDescent="0.3">
      <c r="A3218" s="1020">
        <v>432735</v>
      </c>
      <c r="B3218" s="537">
        <v>622085</v>
      </c>
      <c r="C3218" s="537" t="s">
        <v>475</v>
      </c>
      <c r="D3218" s="157" t="s">
        <v>483</v>
      </c>
      <c r="E3218" s="303" t="s">
        <v>1057</v>
      </c>
      <c r="F3218" s="287">
        <v>80</v>
      </c>
      <c r="G3218" s="11">
        <v>43972</v>
      </c>
      <c r="H3218" s="1343">
        <v>43979</v>
      </c>
      <c r="I3218" s="9">
        <v>78</v>
      </c>
    </row>
    <row r="3219" spans="1:9" x14ac:dyDescent="0.3">
      <c r="A3219" s="1020">
        <v>432735</v>
      </c>
      <c r="B3219" s="537">
        <v>622085</v>
      </c>
      <c r="C3219" s="537" t="s">
        <v>475</v>
      </c>
      <c r="D3219" s="9" t="s">
        <v>13</v>
      </c>
      <c r="E3219" s="303" t="s">
        <v>1060</v>
      </c>
      <c r="F3219" s="287">
        <v>1019</v>
      </c>
      <c r="G3219" s="11">
        <v>43972</v>
      </c>
      <c r="H3219" s="1343">
        <v>43979</v>
      </c>
      <c r="I3219" s="9">
        <v>988</v>
      </c>
    </row>
    <row r="3220" spans="1:9" x14ac:dyDescent="0.3">
      <c r="A3220" s="37">
        <v>432735</v>
      </c>
      <c r="B3220" s="37">
        <v>622085</v>
      </c>
      <c r="C3220" s="37" t="s">
        <v>475</v>
      </c>
      <c r="D3220" s="37" t="s">
        <v>13</v>
      </c>
      <c r="E3220" s="775" t="s">
        <v>1061</v>
      </c>
      <c r="F3220" s="405">
        <v>710</v>
      </c>
      <c r="G3220" s="39">
        <v>43972</v>
      </c>
      <c r="H3220" s="1343">
        <v>43979</v>
      </c>
      <c r="I3220" s="37">
        <v>689</v>
      </c>
    </row>
    <row r="3221" spans="1:9" x14ac:dyDescent="0.3">
      <c r="A3221" s="1344">
        <v>432735</v>
      </c>
      <c r="B3221" s="731">
        <v>622085</v>
      </c>
      <c r="C3221" s="731" t="s">
        <v>475</v>
      </c>
      <c r="D3221" s="731" t="s">
        <v>481</v>
      </c>
      <c r="E3221" s="1345" t="s">
        <v>1062</v>
      </c>
      <c r="F3221" s="1349">
        <v>274</v>
      </c>
      <c r="G3221" s="1346">
        <v>43972</v>
      </c>
      <c r="H3221" s="1343">
        <v>43979</v>
      </c>
      <c r="I3221" s="731">
        <v>267</v>
      </c>
    </row>
    <row r="3222" spans="1:9" x14ac:dyDescent="0.3">
      <c r="A3222" s="1020">
        <v>432735</v>
      </c>
      <c r="B3222" s="537">
        <v>622612</v>
      </c>
      <c r="C3222" s="537" t="s">
        <v>503</v>
      </c>
      <c r="D3222" s="157" t="s">
        <v>483</v>
      </c>
      <c r="E3222" s="303" t="s">
        <v>1063</v>
      </c>
      <c r="F3222" s="287">
        <v>30</v>
      </c>
      <c r="G3222" s="11">
        <v>43972</v>
      </c>
      <c r="H3222" s="1350">
        <v>43979</v>
      </c>
      <c r="I3222" s="9">
        <v>30</v>
      </c>
    </row>
    <row r="3223" spans="1:9" x14ac:dyDescent="0.3">
      <c r="A3223" s="1020">
        <v>432735</v>
      </c>
      <c r="B3223" s="537">
        <v>622612</v>
      </c>
      <c r="C3223" s="537" t="s">
        <v>503</v>
      </c>
      <c r="D3223" s="9" t="s">
        <v>481</v>
      </c>
      <c r="E3223" s="303" t="s">
        <v>1064</v>
      </c>
      <c r="F3223" s="287">
        <v>50</v>
      </c>
      <c r="G3223" s="11">
        <v>43972</v>
      </c>
      <c r="H3223" s="1343">
        <v>43979</v>
      </c>
      <c r="I3223" s="9">
        <v>50</v>
      </c>
    </row>
    <row r="3224" spans="1:9" x14ac:dyDescent="0.3">
      <c r="A3224" s="1020">
        <v>432735</v>
      </c>
      <c r="B3224" s="537">
        <v>622612</v>
      </c>
      <c r="C3224" s="537" t="s">
        <v>503</v>
      </c>
      <c r="D3224" s="9" t="s">
        <v>13</v>
      </c>
      <c r="E3224" s="303" t="s">
        <v>1068</v>
      </c>
      <c r="F3224" s="287">
        <v>19</v>
      </c>
      <c r="G3224" s="11">
        <v>43972</v>
      </c>
      <c r="H3224" s="1343">
        <v>43979</v>
      </c>
      <c r="I3224" s="9">
        <v>19</v>
      </c>
    </row>
    <row r="3225" spans="1:9" x14ac:dyDescent="0.3">
      <c r="A3225" s="1020">
        <v>432735</v>
      </c>
      <c r="B3225" s="537">
        <v>622612</v>
      </c>
      <c r="C3225" s="537" t="s">
        <v>503</v>
      </c>
      <c r="D3225" s="9" t="s">
        <v>13</v>
      </c>
      <c r="E3225" s="303" t="s">
        <v>1069</v>
      </c>
      <c r="F3225" s="287">
        <v>38</v>
      </c>
      <c r="G3225" s="11">
        <v>43972</v>
      </c>
      <c r="H3225" s="1343">
        <v>43979</v>
      </c>
      <c r="I3225" s="9">
        <v>38</v>
      </c>
    </row>
    <row r="3226" spans="1:9" x14ac:dyDescent="0.3">
      <c r="A3226" s="1020">
        <v>540296</v>
      </c>
      <c r="B3226" s="537">
        <v>622091</v>
      </c>
      <c r="C3226" s="537" t="s">
        <v>475</v>
      </c>
      <c r="D3226" s="9" t="s">
        <v>13</v>
      </c>
      <c r="E3226" s="307" t="s">
        <v>1350</v>
      </c>
      <c r="F3226" s="9">
        <v>161</v>
      </c>
      <c r="G3226" s="11">
        <v>43979</v>
      </c>
      <c r="H3226" s="1343">
        <v>43979</v>
      </c>
      <c r="I3226" s="9">
        <v>159</v>
      </c>
    </row>
    <row r="3227" spans="1:9" x14ac:dyDescent="0.3">
      <c r="A3227" s="1020">
        <v>540296</v>
      </c>
      <c r="B3227" s="537">
        <v>622091</v>
      </c>
      <c r="C3227" s="537" t="s">
        <v>475</v>
      </c>
      <c r="D3227" s="9" t="s">
        <v>13</v>
      </c>
      <c r="E3227" s="307" t="s">
        <v>1352</v>
      </c>
      <c r="F3227" s="9">
        <v>124</v>
      </c>
      <c r="G3227" s="11">
        <v>43979</v>
      </c>
      <c r="H3227" s="1343">
        <v>43979</v>
      </c>
      <c r="I3227" s="9">
        <v>120</v>
      </c>
    </row>
    <row r="3228" spans="1:9" x14ac:dyDescent="0.3">
      <c r="A3228" s="37">
        <v>540296</v>
      </c>
      <c r="B3228" s="37">
        <v>622091</v>
      </c>
      <c r="C3228" s="37" t="s">
        <v>475</v>
      </c>
      <c r="D3228" s="1094" t="s">
        <v>483</v>
      </c>
      <c r="E3228" s="505" t="s">
        <v>1354</v>
      </c>
      <c r="F3228" s="37">
        <v>194</v>
      </c>
      <c r="G3228" s="39">
        <v>43979</v>
      </c>
      <c r="H3228" s="1343">
        <v>43979</v>
      </c>
      <c r="I3228" s="37">
        <v>189</v>
      </c>
    </row>
    <row r="3229" spans="1:9" x14ac:dyDescent="0.3">
      <c r="A3229" s="9">
        <v>540296</v>
      </c>
      <c r="B3229" s="9">
        <v>622091</v>
      </c>
      <c r="C3229" s="9" t="s">
        <v>475</v>
      </c>
      <c r="D3229" s="9" t="s">
        <v>481</v>
      </c>
      <c r="E3229" s="307" t="s">
        <v>1358</v>
      </c>
      <c r="F3229" s="9">
        <v>90</v>
      </c>
      <c r="G3229" s="11">
        <v>43979</v>
      </c>
      <c r="H3229" s="1343">
        <v>43979</v>
      </c>
      <c r="I3229" s="9">
        <v>88</v>
      </c>
    </row>
    <row r="3230" spans="1:9" x14ac:dyDescent="0.3">
      <c r="A3230" s="37">
        <v>540296</v>
      </c>
      <c r="B3230" s="37">
        <v>622779</v>
      </c>
      <c r="C3230" s="37" t="s">
        <v>503</v>
      </c>
      <c r="D3230" s="1094" t="s">
        <v>483</v>
      </c>
      <c r="E3230" s="926" t="s">
        <v>1360</v>
      </c>
      <c r="F3230" s="37">
        <v>43</v>
      </c>
      <c r="G3230" s="39">
        <v>43972</v>
      </c>
      <c r="H3230" s="39">
        <v>43979</v>
      </c>
      <c r="I3230" s="37">
        <v>43</v>
      </c>
    </row>
    <row r="3231" spans="1:9" x14ac:dyDescent="0.3">
      <c r="A3231" s="9">
        <v>540296</v>
      </c>
      <c r="B3231" s="9">
        <v>622779</v>
      </c>
      <c r="C3231" s="9" t="s">
        <v>503</v>
      </c>
      <c r="D3231" s="9" t="s">
        <v>13</v>
      </c>
      <c r="E3231" s="311" t="s">
        <v>1363</v>
      </c>
      <c r="F3231" s="9">
        <v>26</v>
      </c>
      <c r="G3231" s="11">
        <v>43972</v>
      </c>
      <c r="H3231" s="11">
        <v>43979</v>
      </c>
      <c r="I3231" s="9">
        <v>26</v>
      </c>
    </row>
    <row r="3232" spans="1:9" x14ac:dyDescent="0.3">
      <c r="A3232" s="9">
        <v>540296</v>
      </c>
      <c r="B3232" s="9">
        <v>622779</v>
      </c>
      <c r="C3232" s="9" t="s">
        <v>503</v>
      </c>
      <c r="D3232" s="9" t="s">
        <v>13</v>
      </c>
      <c r="E3232" s="311" t="s">
        <v>1364</v>
      </c>
      <c r="F3232" s="9">
        <v>48</v>
      </c>
      <c r="G3232" s="11">
        <v>43972</v>
      </c>
      <c r="H3232" s="11">
        <v>43979</v>
      </c>
      <c r="I3232" s="9">
        <v>48</v>
      </c>
    </row>
    <row r="3233" spans="1:9" x14ac:dyDescent="0.3">
      <c r="A3233" s="9">
        <v>540296</v>
      </c>
      <c r="B3233" s="9">
        <v>622779</v>
      </c>
      <c r="C3233" s="9" t="s">
        <v>503</v>
      </c>
      <c r="D3233" s="9" t="s">
        <v>481</v>
      </c>
      <c r="E3233" s="311" t="s">
        <v>1365</v>
      </c>
      <c r="F3233" s="9">
        <v>67</v>
      </c>
      <c r="G3233" s="11">
        <v>43972</v>
      </c>
      <c r="H3233" s="11">
        <v>43979</v>
      </c>
      <c r="I3233" s="9">
        <v>67</v>
      </c>
    </row>
    <row r="3234" spans="1:9" x14ac:dyDescent="0.3">
      <c r="A3234" s="9">
        <v>523033</v>
      </c>
      <c r="B3234" s="9">
        <v>622121</v>
      </c>
      <c r="C3234" s="9" t="s">
        <v>475</v>
      </c>
      <c r="D3234" s="9" t="s">
        <v>13</v>
      </c>
      <c r="E3234" s="303" t="s">
        <v>1073</v>
      </c>
      <c r="F3234" s="287">
        <v>183</v>
      </c>
      <c r="G3234" s="11">
        <v>43972</v>
      </c>
      <c r="H3234" s="11">
        <v>43980</v>
      </c>
      <c r="I3234" s="9">
        <v>189</v>
      </c>
    </row>
    <row r="3235" spans="1:9" x14ac:dyDescent="0.3">
      <c r="A3235" s="9">
        <v>523033</v>
      </c>
      <c r="B3235" s="9">
        <v>622121</v>
      </c>
      <c r="C3235" s="9" t="s">
        <v>475</v>
      </c>
      <c r="D3235" s="9" t="s">
        <v>13</v>
      </c>
      <c r="E3235" s="303" t="s">
        <v>1074</v>
      </c>
      <c r="F3235" s="287">
        <v>137</v>
      </c>
      <c r="G3235" s="11">
        <v>43972</v>
      </c>
      <c r="H3235" s="11">
        <v>43980</v>
      </c>
      <c r="I3235" s="9">
        <v>140</v>
      </c>
    </row>
    <row r="3236" spans="1:9" x14ac:dyDescent="0.3">
      <c r="A3236" s="24">
        <v>523033</v>
      </c>
      <c r="B3236" s="24">
        <v>622121</v>
      </c>
      <c r="C3236" s="24" t="s">
        <v>475</v>
      </c>
      <c r="D3236" s="24" t="s">
        <v>481</v>
      </c>
      <c r="E3236" s="301" t="s">
        <v>1076</v>
      </c>
      <c r="F3236" s="289">
        <v>58</v>
      </c>
      <c r="G3236" s="27">
        <v>43972</v>
      </c>
      <c r="H3236" s="27">
        <v>43980</v>
      </c>
      <c r="I3236" s="24">
        <v>58</v>
      </c>
    </row>
    <row r="3237" spans="1:9" x14ac:dyDescent="0.3">
      <c r="A3237" s="24">
        <v>523033</v>
      </c>
      <c r="B3237" s="24">
        <v>622121</v>
      </c>
      <c r="C3237" s="24" t="s">
        <v>475</v>
      </c>
      <c r="D3237" s="157" t="s">
        <v>483</v>
      </c>
      <c r="E3237" s="301" t="s">
        <v>1077</v>
      </c>
      <c r="F3237" s="289">
        <v>268</v>
      </c>
      <c r="G3237" s="27">
        <v>43972</v>
      </c>
      <c r="H3237" s="27">
        <v>43980</v>
      </c>
      <c r="I3237" s="24">
        <v>275</v>
      </c>
    </row>
    <row r="3238" spans="1:9" x14ac:dyDescent="0.3">
      <c r="A3238" s="56">
        <v>523142</v>
      </c>
      <c r="B3238" s="56">
        <v>621834</v>
      </c>
      <c r="C3238" s="56" t="s">
        <v>475</v>
      </c>
      <c r="D3238" s="37" t="s">
        <v>13</v>
      </c>
      <c r="E3238" s="382" t="s">
        <v>1122</v>
      </c>
      <c r="F3238" s="385">
        <v>929</v>
      </c>
      <c r="G3238" s="401">
        <v>43972</v>
      </c>
      <c r="H3238" s="27">
        <v>43980</v>
      </c>
      <c r="I3238" s="56">
        <v>929</v>
      </c>
    </row>
    <row r="3239" spans="1:9" x14ac:dyDescent="0.3">
      <c r="A3239" s="24">
        <v>523142</v>
      </c>
      <c r="B3239" s="24">
        <v>621834</v>
      </c>
      <c r="C3239" s="24" t="s">
        <v>475</v>
      </c>
      <c r="D3239" s="9" t="s">
        <v>13</v>
      </c>
      <c r="E3239" s="25" t="s">
        <v>1123</v>
      </c>
      <c r="F3239" s="289">
        <v>649</v>
      </c>
      <c r="G3239" s="27">
        <v>43972</v>
      </c>
      <c r="H3239" s="27">
        <v>43980</v>
      </c>
      <c r="I3239" s="24">
        <v>649</v>
      </c>
    </row>
    <row r="3240" spans="1:9" x14ac:dyDescent="0.3">
      <c r="A3240" s="24">
        <v>523142</v>
      </c>
      <c r="B3240" s="24">
        <v>621834</v>
      </c>
      <c r="C3240" s="24" t="s">
        <v>475</v>
      </c>
      <c r="D3240" s="24" t="s">
        <v>481</v>
      </c>
      <c r="E3240" s="25" t="s">
        <v>1124</v>
      </c>
      <c r="F3240" s="289">
        <v>279</v>
      </c>
      <c r="G3240" s="27">
        <v>43972</v>
      </c>
      <c r="H3240" s="27">
        <v>43980</v>
      </c>
      <c r="I3240" s="24">
        <v>279</v>
      </c>
    </row>
    <row r="3241" spans="1:9" x14ac:dyDescent="0.3">
      <c r="A3241" s="24">
        <v>523142</v>
      </c>
      <c r="B3241" s="24">
        <v>621834</v>
      </c>
      <c r="C3241" s="24" t="s">
        <v>475</v>
      </c>
      <c r="D3241" s="157" t="s">
        <v>483</v>
      </c>
      <c r="E3241" s="301" t="s">
        <v>1125</v>
      </c>
      <c r="F3241" s="289">
        <v>107</v>
      </c>
      <c r="G3241" s="27">
        <v>43972</v>
      </c>
      <c r="H3241" s="27">
        <v>43980</v>
      </c>
      <c r="I3241" s="24">
        <v>107</v>
      </c>
    </row>
    <row r="3242" spans="1:9" x14ac:dyDescent="0.3">
      <c r="A3242" s="56">
        <v>523142</v>
      </c>
      <c r="B3242" s="56">
        <v>622764</v>
      </c>
      <c r="C3242" s="56" t="s">
        <v>503</v>
      </c>
      <c r="D3242" s="37" t="s">
        <v>13</v>
      </c>
      <c r="E3242" s="382" t="s">
        <v>1133</v>
      </c>
      <c r="F3242" s="385">
        <v>295</v>
      </c>
      <c r="G3242" s="401">
        <v>43972</v>
      </c>
      <c r="H3242" s="27">
        <v>43980</v>
      </c>
      <c r="I3242" s="56">
        <v>292</v>
      </c>
    </row>
    <row r="3243" spans="1:9" x14ac:dyDescent="0.3">
      <c r="A3243" s="24">
        <v>523142</v>
      </c>
      <c r="B3243" s="24">
        <v>622764</v>
      </c>
      <c r="C3243" s="24" t="s">
        <v>503</v>
      </c>
      <c r="D3243" s="9" t="s">
        <v>13</v>
      </c>
      <c r="E3243" s="25" t="s">
        <v>1134</v>
      </c>
      <c r="F3243" s="289">
        <v>260</v>
      </c>
      <c r="G3243" s="27">
        <v>43972</v>
      </c>
      <c r="H3243" s="27">
        <v>43980</v>
      </c>
      <c r="I3243" s="24">
        <v>257</v>
      </c>
    </row>
    <row r="3244" spans="1:9" x14ac:dyDescent="0.3">
      <c r="A3244" s="24">
        <v>523142</v>
      </c>
      <c r="B3244" s="24">
        <v>622764</v>
      </c>
      <c r="C3244" s="24" t="s">
        <v>503</v>
      </c>
      <c r="D3244" s="24" t="s">
        <v>481</v>
      </c>
      <c r="E3244" s="25" t="s">
        <v>1136</v>
      </c>
      <c r="F3244" s="289">
        <v>132</v>
      </c>
      <c r="G3244" s="27">
        <v>43972</v>
      </c>
      <c r="H3244" s="27">
        <v>43980</v>
      </c>
      <c r="I3244" s="24">
        <v>132</v>
      </c>
    </row>
    <row r="3245" spans="1:9" x14ac:dyDescent="0.3">
      <c r="A3245" s="24">
        <v>523142</v>
      </c>
      <c r="B3245" s="24">
        <v>622764</v>
      </c>
      <c r="C3245" s="24" t="s">
        <v>503</v>
      </c>
      <c r="D3245" s="157" t="s">
        <v>483</v>
      </c>
      <c r="E3245" s="25" t="s">
        <v>1137</v>
      </c>
      <c r="F3245" s="289">
        <v>30</v>
      </c>
      <c r="G3245" s="27">
        <v>43972</v>
      </c>
      <c r="H3245" s="27">
        <v>43980</v>
      </c>
      <c r="I3245" s="24">
        <v>30</v>
      </c>
    </row>
    <row r="3246" spans="1:9" x14ac:dyDescent="0.3">
      <c r="A3246" s="9">
        <v>523143</v>
      </c>
      <c r="B3246" s="9">
        <v>566881</v>
      </c>
      <c r="C3246" s="9" t="s">
        <v>475</v>
      </c>
      <c r="D3246" s="157" t="s">
        <v>483</v>
      </c>
      <c r="E3246" s="303" t="s">
        <v>1140</v>
      </c>
      <c r="F3246" s="287">
        <v>131</v>
      </c>
      <c r="G3246" s="11">
        <v>43986</v>
      </c>
      <c r="H3246" s="11">
        <v>43980</v>
      </c>
      <c r="I3246" s="9">
        <v>128</v>
      </c>
    </row>
    <row r="3247" spans="1:9" x14ac:dyDescent="0.3">
      <c r="A3247" s="9">
        <v>535527</v>
      </c>
      <c r="B3247" s="9">
        <v>621836</v>
      </c>
      <c r="C3247" s="9" t="s">
        <v>475</v>
      </c>
      <c r="D3247" s="9" t="s">
        <v>481</v>
      </c>
      <c r="E3247" s="307" t="s">
        <v>1175</v>
      </c>
      <c r="F3247" s="9">
        <v>661</v>
      </c>
      <c r="G3247" s="11">
        <v>43986</v>
      </c>
      <c r="H3247" s="11">
        <v>43980</v>
      </c>
      <c r="I3247" s="9">
        <v>693</v>
      </c>
    </row>
    <row r="3248" spans="1:9" x14ac:dyDescent="0.3">
      <c r="A3248" s="9">
        <v>535527</v>
      </c>
      <c r="B3248" s="9">
        <v>621836</v>
      </c>
      <c r="C3248" s="9" t="s">
        <v>475</v>
      </c>
      <c r="D3248" s="9" t="s">
        <v>481</v>
      </c>
      <c r="E3248" s="307" t="s">
        <v>1178</v>
      </c>
      <c r="F3248" s="9">
        <v>174</v>
      </c>
      <c r="G3248" s="11">
        <v>43986</v>
      </c>
      <c r="H3248" s="11">
        <v>43980</v>
      </c>
      <c r="I3248" s="9">
        <v>180</v>
      </c>
    </row>
    <row r="3249" spans="1:9" x14ac:dyDescent="0.3">
      <c r="A3249" s="9">
        <v>535527</v>
      </c>
      <c r="B3249" s="9">
        <v>621836</v>
      </c>
      <c r="C3249" s="9" t="s">
        <v>475</v>
      </c>
      <c r="D3249" s="9" t="s">
        <v>13</v>
      </c>
      <c r="E3249" s="307" t="s">
        <v>1184</v>
      </c>
      <c r="F3249" s="9">
        <v>2767</v>
      </c>
      <c r="G3249" s="11">
        <v>43986</v>
      </c>
      <c r="H3249" s="11">
        <v>43980</v>
      </c>
      <c r="I3249" s="9">
        <v>2904</v>
      </c>
    </row>
    <row r="3250" spans="1:9" x14ac:dyDescent="0.3">
      <c r="A3250" s="37">
        <v>535527</v>
      </c>
      <c r="B3250" s="37">
        <v>621836</v>
      </c>
      <c r="C3250" s="37" t="s">
        <v>475</v>
      </c>
      <c r="D3250" s="37" t="s">
        <v>13</v>
      </c>
      <c r="E3250" s="505" t="s">
        <v>1186</v>
      </c>
      <c r="F3250" s="37">
        <v>1890</v>
      </c>
      <c r="G3250" s="39">
        <v>43986</v>
      </c>
      <c r="H3250" s="11">
        <v>43980</v>
      </c>
      <c r="I3250" s="37">
        <v>1983</v>
      </c>
    </row>
    <row r="3251" spans="1:9" x14ac:dyDescent="0.3">
      <c r="A3251" s="9">
        <v>535527</v>
      </c>
      <c r="B3251" s="9">
        <v>622757</v>
      </c>
      <c r="C3251" s="9" t="s">
        <v>503</v>
      </c>
      <c r="D3251" s="9" t="s">
        <v>13</v>
      </c>
      <c r="E3251" s="311" t="s">
        <v>1234</v>
      </c>
      <c r="F3251" s="62">
        <v>484</v>
      </c>
      <c r="G3251" s="11">
        <v>43972</v>
      </c>
      <c r="H3251" s="11">
        <v>43980</v>
      </c>
      <c r="I3251" s="9">
        <v>506</v>
      </c>
    </row>
    <row r="3252" spans="1:9" x14ac:dyDescent="0.3">
      <c r="A3252" s="37">
        <v>535527</v>
      </c>
      <c r="B3252" s="37">
        <v>622757</v>
      </c>
      <c r="C3252" s="37" t="s">
        <v>503</v>
      </c>
      <c r="D3252" s="37" t="s">
        <v>13</v>
      </c>
      <c r="E3252" s="926" t="s">
        <v>1235</v>
      </c>
      <c r="F3252" s="46">
        <v>610</v>
      </c>
      <c r="G3252" s="39">
        <v>43972</v>
      </c>
      <c r="H3252" s="11">
        <v>43980</v>
      </c>
      <c r="I3252" s="37">
        <v>640</v>
      </c>
    </row>
    <row r="3253" spans="1:9" x14ac:dyDescent="0.3">
      <c r="A3253" s="37">
        <v>535527</v>
      </c>
      <c r="B3253" s="37">
        <v>622757</v>
      </c>
      <c r="C3253" s="37" t="s">
        <v>503</v>
      </c>
      <c r="D3253" s="1094" t="s">
        <v>483</v>
      </c>
      <c r="E3253" s="505" t="s">
        <v>1236</v>
      </c>
      <c r="F3253" s="37">
        <v>87</v>
      </c>
      <c r="G3253" s="39">
        <v>43986</v>
      </c>
      <c r="H3253" s="11">
        <v>43980</v>
      </c>
      <c r="I3253" s="37">
        <v>87</v>
      </c>
    </row>
    <row r="3254" spans="1:9" x14ac:dyDescent="0.3">
      <c r="A3254" s="37">
        <v>535527</v>
      </c>
      <c r="B3254" s="37">
        <v>622757</v>
      </c>
      <c r="C3254" s="37" t="s">
        <v>503</v>
      </c>
      <c r="D3254" s="37" t="s">
        <v>481</v>
      </c>
      <c r="E3254" s="926" t="s">
        <v>1238</v>
      </c>
      <c r="F3254" s="46">
        <v>200</v>
      </c>
      <c r="G3254" s="39">
        <v>43972</v>
      </c>
      <c r="H3254" s="39">
        <v>43980</v>
      </c>
      <c r="I3254" s="37">
        <v>210</v>
      </c>
    </row>
    <row r="3255" spans="1:9" x14ac:dyDescent="0.3">
      <c r="A3255" s="56">
        <v>540296</v>
      </c>
      <c r="B3255" s="56">
        <v>622091</v>
      </c>
      <c r="C3255" s="56" t="s">
        <v>475</v>
      </c>
      <c r="D3255" s="37" t="s">
        <v>13</v>
      </c>
      <c r="E3255" s="470" t="s">
        <v>1351</v>
      </c>
      <c r="F3255" s="56">
        <v>115</v>
      </c>
      <c r="G3255" s="401">
        <v>43986</v>
      </c>
      <c r="H3255" s="401">
        <v>43980</v>
      </c>
      <c r="I3255" s="56">
        <v>112</v>
      </c>
    </row>
    <row r="3256" spans="1:9" x14ac:dyDescent="0.3">
      <c r="A3256" s="56">
        <v>540296</v>
      </c>
      <c r="B3256" s="56">
        <v>622091</v>
      </c>
      <c r="C3256" s="56" t="s">
        <v>475</v>
      </c>
      <c r="D3256" s="37" t="s">
        <v>13</v>
      </c>
      <c r="E3256" s="470" t="s">
        <v>1353</v>
      </c>
      <c r="F3256" s="56">
        <v>88</v>
      </c>
      <c r="G3256" s="401">
        <v>43986</v>
      </c>
      <c r="H3256" s="401">
        <v>43980</v>
      </c>
      <c r="I3256" s="56">
        <v>85</v>
      </c>
    </row>
    <row r="3257" spans="1:9" x14ac:dyDescent="0.3">
      <c r="A3257" s="24">
        <v>540296</v>
      </c>
      <c r="B3257" s="24">
        <v>622091</v>
      </c>
      <c r="C3257" s="24" t="s">
        <v>475</v>
      </c>
      <c r="D3257" s="9" t="s">
        <v>481</v>
      </c>
      <c r="E3257" s="323" t="s">
        <v>1355</v>
      </c>
      <c r="F3257" s="24">
        <v>200</v>
      </c>
      <c r="G3257" s="27">
        <v>43986</v>
      </c>
      <c r="H3257" s="401">
        <v>43980</v>
      </c>
      <c r="I3257" s="24">
        <v>194</v>
      </c>
    </row>
    <row r="3258" spans="1:9" x14ac:dyDescent="0.3">
      <c r="A3258" s="56">
        <v>540296</v>
      </c>
      <c r="B3258" s="56">
        <v>622091</v>
      </c>
      <c r="C3258" s="56" t="s">
        <v>475</v>
      </c>
      <c r="D3258" s="56" t="s">
        <v>481</v>
      </c>
      <c r="E3258" s="470" t="s">
        <v>1359</v>
      </c>
      <c r="F3258" s="56">
        <v>57</v>
      </c>
      <c r="G3258" s="401">
        <v>43986</v>
      </c>
      <c r="H3258" s="401">
        <v>43980</v>
      </c>
      <c r="I3258" s="56">
        <v>57</v>
      </c>
    </row>
    <row r="3259" spans="1:9" x14ac:dyDescent="0.3">
      <c r="A3259" s="9">
        <v>432735</v>
      </c>
      <c r="B3259" s="9">
        <v>622085</v>
      </c>
      <c r="C3259" s="9" t="s">
        <v>475</v>
      </c>
      <c r="D3259" s="9" t="s">
        <v>13</v>
      </c>
      <c r="E3259" s="303" t="s">
        <v>1058</v>
      </c>
      <c r="F3259" s="287">
        <v>686</v>
      </c>
      <c r="G3259" s="11">
        <v>43967</v>
      </c>
      <c r="H3259" s="11">
        <v>43981</v>
      </c>
      <c r="I3259" s="9">
        <v>671</v>
      </c>
    </row>
    <row r="3260" spans="1:9" x14ac:dyDescent="0.3">
      <c r="A3260" s="37">
        <v>432735</v>
      </c>
      <c r="B3260" s="37">
        <v>622085</v>
      </c>
      <c r="C3260" s="37" t="s">
        <v>475</v>
      </c>
      <c r="D3260" s="37" t="s">
        <v>13</v>
      </c>
      <c r="E3260" s="775" t="s">
        <v>1059</v>
      </c>
      <c r="F3260" s="405">
        <v>1005</v>
      </c>
      <c r="G3260" s="39">
        <v>43967</v>
      </c>
      <c r="H3260" s="11">
        <v>43981</v>
      </c>
      <c r="I3260" s="37">
        <v>1007</v>
      </c>
    </row>
    <row r="3261" spans="1:9" x14ac:dyDescent="0.3">
      <c r="A3261" s="56">
        <v>432735</v>
      </c>
      <c r="B3261" s="56">
        <v>622612</v>
      </c>
      <c r="C3261" s="56" t="s">
        <v>503</v>
      </c>
      <c r="D3261" s="37" t="s">
        <v>1065</v>
      </c>
      <c r="E3261" s="467" t="s">
        <v>1066</v>
      </c>
      <c r="F3261" s="385">
        <v>89</v>
      </c>
      <c r="G3261" s="401">
        <v>43967</v>
      </c>
      <c r="H3261" s="27">
        <v>43981</v>
      </c>
      <c r="I3261" s="37">
        <v>93</v>
      </c>
    </row>
    <row r="3262" spans="1:9" x14ac:dyDescent="0.3">
      <c r="A3262" s="56">
        <v>432735</v>
      </c>
      <c r="B3262" s="56">
        <v>622612</v>
      </c>
      <c r="C3262" s="56" t="s">
        <v>503</v>
      </c>
      <c r="D3262" s="56" t="s">
        <v>13</v>
      </c>
      <c r="E3262" s="467" t="s">
        <v>1067</v>
      </c>
      <c r="F3262" s="385">
        <v>12</v>
      </c>
      <c r="G3262" s="401">
        <v>43967</v>
      </c>
      <c r="H3262" s="401">
        <v>43981</v>
      </c>
      <c r="I3262" s="37">
        <v>12</v>
      </c>
    </row>
    <row r="3263" spans="1:9" x14ac:dyDescent="0.3">
      <c r="A3263" s="56">
        <v>523033</v>
      </c>
      <c r="B3263" s="56">
        <v>622121</v>
      </c>
      <c r="C3263" s="56" t="s">
        <v>475</v>
      </c>
      <c r="D3263" s="56" t="s">
        <v>13</v>
      </c>
      <c r="E3263" s="467" t="s">
        <v>1072</v>
      </c>
      <c r="F3263" s="385">
        <v>194</v>
      </c>
      <c r="G3263" s="401">
        <v>43967</v>
      </c>
      <c r="H3263" s="401">
        <v>43981</v>
      </c>
      <c r="I3263" s="56">
        <v>200</v>
      </c>
    </row>
    <row r="3264" spans="1:9" x14ac:dyDescent="0.3">
      <c r="A3264" s="56">
        <v>523033</v>
      </c>
      <c r="B3264" s="56">
        <v>622121</v>
      </c>
      <c r="C3264" s="56" t="s">
        <v>475</v>
      </c>
      <c r="D3264" s="37" t="s">
        <v>1065</v>
      </c>
      <c r="E3264" s="467" t="s">
        <v>1075</v>
      </c>
      <c r="F3264" s="385">
        <v>2462</v>
      </c>
      <c r="G3264" s="401">
        <v>43967</v>
      </c>
      <c r="H3264" s="401">
        <v>43981</v>
      </c>
      <c r="I3264" s="37">
        <v>2427</v>
      </c>
    </row>
    <row r="3265" spans="1:9" x14ac:dyDescent="0.3">
      <c r="A3265" s="37">
        <v>523143</v>
      </c>
      <c r="B3265" s="37">
        <v>566881</v>
      </c>
      <c r="C3265" s="37" t="s">
        <v>475</v>
      </c>
      <c r="D3265" s="37" t="s">
        <v>1065</v>
      </c>
      <c r="E3265" s="775" t="s">
        <v>1141</v>
      </c>
      <c r="F3265" s="405">
        <v>427</v>
      </c>
      <c r="G3265" s="39">
        <v>43981</v>
      </c>
      <c r="H3265" s="39">
        <v>43981</v>
      </c>
      <c r="I3265" s="37">
        <v>424</v>
      </c>
    </row>
    <row r="3266" spans="1:9" x14ac:dyDescent="0.3">
      <c r="A3266" s="37">
        <v>535527</v>
      </c>
      <c r="B3266" s="37">
        <v>621836</v>
      </c>
      <c r="C3266" s="37" t="s">
        <v>475</v>
      </c>
      <c r="D3266" s="37" t="s">
        <v>13</v>
      </c>
      <c r="E3266" s="505" t="s">
        <v>1172</v>
      </c>
      <c r="F3266" s="37">
        <v>1174</v>
      </c>
      <c r="G3266" s="39">
        <v>43981</v>
      </c>
      <c r="H3266" s="39">
        <v>43981</v>
      </c>
      <c r="I3266" s="37">
        <v>1230</v>
      </c>
    </row>
    <row r="3267" spans="1:9" x14ac:dyDescent="0.3">
      <c r="A3267" s="37">
        <v>535527</v>
      </c>
      <c r="B3267" s="37">
        <v>621836</v>
      </c>
      <c r="C3267" s="37" t="s">
        <v>475</v>
      </c>
      <c r="D3267" s="37" t="s">
        <v>1065</v>
      </c>
      <c r="E3267" s="926" t="s">
        <v>1174</v>
      </c>
      <c r="F3267" s="405">
        <v>810</v>
      </c>
      <c r="G3267" s="39">
        <v>43967</v>
      </c>
      <c r="H3267" s="39">
        <v>43981</v>
      </c>
      <c r="I3267" s="37">
        <v>844</v>
      </c>
    </row>
    <row r="3268" spans="1:9" x14ac:dyDescent="0.3">
      <c r="A3268" s="37">
        <v>535527</v>
      </c>
      <c r="B3268" s="37">
        <v>621836</v>
      </c>
      <c r="C3268" s="37" t="s">
        <v>475</v>
      </c>
      <c r="D3268" s="37" t="s">
        <v>13</v>
      </c>
      <c r="E3268" s="505" t="s">
        <v>1181</v>
      </c>
      <c r="F3268" s="37">
        <v>2694</v>
      </c>
      <c r="G3268" s="39">
        <v>43981</v>
      </c>
      <c r="H3268" s="39">
        <v>43981</v>
      </c>
      <c r="I3268" s="37">
        <v>2826</v>
      </c>
    </row>
    <row r="3269" spans="1:9" x14ac:dyDescent="0.3">
      <c r="A3269" s="37">
        <v>535527</v>
      </c>
      <c r="B3269" s="37">
        <v>622757</v>
      </c>
      <c r="C3269" s="37" t="s">
        <v>503</v>
      </c>
      <c r="D3269" s="37" t="s">
        <v>1065</v>
      </c>
      <c r="E3269" s="505" t="s">
        <v>1231</v>
      </c>
      <c r="F3269" s="37">
        <v>211</v>
      </c>
      <c r="G3269" s="39">
        <v>43981</v>
      </c>
      <c r="H3269" s="39">
        <v>43981</v>
      </c>
      <c r="I3269" s="37">
        <v>218</v>
      </c>
    </row>
    <row r="3270" spans="1:9" x14ac:dyDescent="0.3">
      <c r="A3270" s="37">
        <v>535527</v>
      </c>
      <c r="B3270" s="37">
        <v>622757</v>
      </c>
      <c r="C3270" s="37" t="s">
        <v>503</v>
      </c>
      <c r="D3270" s="56" t="s">
        <v>13</v>
      </c>
      <c r="E3270" s="926" t="s">
        <v>1233</v>
      </c>
      <c r="F3270" s="46">
        <v>482</v>
      </c>
      <c r="G3270" s="39">
        <v>43967</v>
      </c>
      <c r="H3270" s="39">
        <v>43981</v>
      </c>
      <c r="I3270" s="37">
        <v>506</v>
      </c>
    </row>
    <row r="3271" spans="1:9" ht="15" thickBot="1" x14ac:dyDescent="0.35">
      <c r="A3271" s="397">
        <v>432735</v>
      </c>
      <c r="B3271" s="397">
        <v>622085</v>
      </c>
      <c r="C3271" s="397" t="s">
        <v>475</v>
      </c>
      <c r="D3271" s="397" t="s">
        <v>48</v>
      </c>
      <c r="E3271" s="805">
        <v>1575277</v>
      </c>
      <c r="F3271" s="399">
        <v>20</v>
      </c>
      <c r="G3271" s="400">
        <v>43990</v>
      </c>
      <c r="H3271" s="400">
        <v>43984</v>
      </c>
      <c r="I3271" s="37">
        <v>20</v>
      </c>
    </row>
    <row r="3272" spans="1:9" x14ac:dyDescent="0.3">
      <c r="A3272" s="1039">
        <v>523033</v>
      </c>
      <c r="B3272" s="727">
        <v>622121</v>
      </c>
      <c r="C3272" s="727" t="s">
        <v>475</v>
      </c>
      <c r="D3272" s="727" t="s">
        <v>48</v>
      </c>
      <c r="E3272" s="1351" t="s">
        <v>1078</v>
      </c>
      <c r="F3272" s="1352">
        <v>48</v>
      </c>
      <c r="G3272" s="742">
        <v>43969</v>
      </c>
      <c r="H3272" s="742">
        <v>43984</v>
      </c>
      <c r="I3272" s="720">
        <v>48</v>
      </c>
    </row>
    <row r="3273" spans="1:9" x14ac:dyDescent="0.3">
      <c r="A3273" s="1019">
        <v>523033</v>
      </c>
      <c r="B3273" s="534">
        <v>622121</v>
      </c>
      <c r="C3273" s="534" t="s">
        <v>475</v>
      </c>
      <c r="D3273" s="710" t="s">
        <v>48</v>
      </c>
      <c r="E3273" s="717">
        <v>1575305</v>
      </c>
      <c r="F3273" s="1353">
        <v>20</v>
      </c>
      <c r="G3273" s="536">
        <v>43990</v>
      </c>
      <c r="H3273" s="536">
        <v>43984</v>
      </c>
      <c r="I3273" s="534">
        <v>20</v>
      </c>
    </row>
    <row r="3274" spans="1:9" x14ac:dyDescent="0.3">
      <c r="A3274" s="1354">
        <v>523142</v>
      </c>
      <c r="B3274" s="534">
        <v>566883</v>
      </c>
      <c r="C3274" s="534" t="s">
        <v>475</v>
      </c>
      <c r="D3274" s="534" t="s">
        <v>48</v>
      </c>
      <c r="E3274" s="25">
        <v>1576616</v>
      </c>
      <c r="F3274" s="26">
        <v>138</v>
      </c>
      <c r="G3274" s="27">
        <v>43988</v>
      </c>
      <c r="H3274" s="536">
        <v>43984</v>
      </c>
      <c r="I3274" s="534">
        <v>138</v>
      </c>
    </row>
    <row r="3275" spans="1:9" x14ac:dyDescent="0.3">
      <c r="A3275" s="1019">
        <v>523142</v>
      </c>
      <c r="B3275" s="534">
        <v>566883</v>
      </c>
      <c r="C3275" s="534" t="s">
        <v>475</v>
      </c>
      <c r="D3275" s="534" t="s">
        <v>48</v>
      </c>
      <c r="E3275" s="540">
        <v>1581127</v>
      </c>
      <c r="F3275" s="534">
        <v>12</v>
      </c>
      <c r="G3275" s="536">
        <v>43993</v>
      </c>
      <c r="H3275" s="536">
        <v>43984</v>
      </c>
      <c r="I3275" s="534">
        <v>12</v>
      </c>
    </row>
    <row r="3276" spans="1:9" x14ac:dyDescent="0.3">
      <c r="A3276" s="1019">
        <v>523142</v>
      </c>
      <c r="B3276" s="534">
        <v>566883</v>
      </c>
      <c r="C3276" s="534" t="s">
        <v>475</v>
      </c>
      <c r="D3276" s="534" t="s">
        <v>13</v>
      </c>
      <c r="E3276" s="891" t="s">
        <v>1101</v>
      </c>
      <c r="F3276" s="534">
        <v>864</v>
      </c>
      <c r="G3276" s="536">
        <v>43988</v>
      </c>
      <c r="H3276" s="536">
        <v>43984</v>
      </c>
      <c r="I3276" s="534">
        <v>864</v>
      </c>
    </row>
    <row r="3277" spans="1:9" x14ac:dyDescent="0.3">
      <c r="A3277" s="1019">
        <v>523142</v>
      </c>
      <c r="B3277" s="534">
        <v>566883</v>
      </c>
      <c r="C3277" s="534" t="s">
        <v>475</v>
      </c>
      <c r="D3277" s="537" t="s">
        <v>1065</v>
      </c>
      <c r="E3277" s="891" t="s">
        <v>1107</v>
      </c>
      <c r="F3277" s="534">
        <v>670</v>
      </c>
      <c r="G3277" s="536">
        <v>43988</v>
      </c>
      <c r="H3277" s="536">
        <v>43984</v>
      </c>
      <c r="I3277" s="534">
        <v>670</v>
      </c>
    </row>
    <row r="3278" spans="1:9" x14ac:dyDescent="0.3">
      <c r="A3278" s="1019">
        <v>523142</v>
      </c>
      <c r="B3278" s="534">
        <v>566883</v>
      </c>
      <c r="C3278" s="534" t="s">
        <v>475</v>
      </c>
      <c r="D3278" s="534" t="s">
        <v>48</v>
      </c>
      <c r="E3278" s="891" t="s">
        <v>1112</v>
      </c>
      <c r="F3278" s="534">
        <v>168</v>
      </c>
      <c r="G3278" s="536">
        <v>43990</v>
      </c>
      <c r="H3278" s="536">
        <v>43984</v>
      </c>
      <c r="I3278" s="534">
        <v>168</v>
      </c>
    </row>
    <row r="3279" spans="1:9" x14ac:dyDescent="0.3">
      <c r="A3279" s="1019">
        <v>523142</v>
      </c>
      <c r="B3279" s="534">
        <v>555483</v>
      </c>
      <c r="C3279" s="534" t="s">
        <v>503</v>
      </c>
      <c r="D3279" s="537" t="s">
        <v>1065</v>
      </c>
      <c r="E3279" s="891" t="s">
        <v>1116</v>
      </c>
      <c r="F3279" s="534">
        <v>169</v>
      </c>
      <c r="G3279" s="536">
        <v>43988</v>
      </c>
      <c r="H3279" s="536">
        <v>43984</v>
      </c>
      <c r="I3279" s="534">
        <v>169</v>
      </c>
    </row>
    <row r="3280" spans="1:9" x14ac:dyDescent="0.3">
      <c r="A3280" s="1019">
        <v>523142</v>
      </c>
      <c r="B3280" s="534">
        <v>621834</v>
      </c>
      <c r="C3280" s="534" t="s">
        <v>475</v>
      </c>
      <c r="D3280" s="534" t="s">
        <v>13</v>
      </c>
      <c r="E3280" s="540" t="s">
        <v>1121</v>
      </c>
      <c r="F3280" s="1353">
        <v>926</v>
      </c>
      <c r="G3280" s="536">
        <v>43967</v>
      </c>
      <c r="H3280" s="536">
        <v>43984</v>
      </c>
      <c r="I3280" s="534">
        <v>926</v>
      </c>
    </row>
    <row r="3281" spans="1:9" x14ac:dyDescent="0.3">
      <c r="A3281" s="1019">
        <v>523142</v>
      </c>
      <c r="B3281" s="534">
        <v>622764</v>
      </c>
      <c r="C3281" s="534" t="s">
        <v>503</v>
      </c>
      <c r="D3281" s="534" t="s">
        <v>13</v>
      </c>
      <c r="E3281" s="540" t="s">
        <v>1132</v>
      </c>
      <c r="F3281" s="1353">
        <v>249</v>
      </c>
      <c r="G3281" s="27">
        <v>43967</v>
      </c>
      <c r="H3281" s="536">
        <v>43984</v>
      </c>
      <c r="I3281" s="534">
        <v>246</v>
      </c>
    </row>
    <row r="3282" spans="1:9" x14ac:dyDescent="0.3">
      <c r="A3282" s="1019">
        <v>523142</v>
      </c>
      <c r="B3282" s="534">
        <v>622764</v>
      </c>
      <c r="C3282" s="534" t="s">
        <v>503</v>
      </c>
      <c r="D3282" s="537" t="s">
        <v>1065</v>
      </c>
      <c r="E3282" s="540" t="s">
        <v>1135</v>
      </c>
      <c r="F3282" s="1353">
        <v>75</v>
      </c>
      <c r="G3282" s="536">
        <v>43967</v>
      </c>
      <c r="H3282" s="536">
        <v>43984</v>
      </c>
      <c r="I3282" s="534">
        <v>73</v>
      </c>
    </row>
    <row r="3283" spans="1:9" x14ac:dyDescent="0.3">
      <c r="A3283" s="1019">
        <v>540296</v>
      </c>
      <c r="B3283" s="534">
        <v>622091</v>
      </c>
      <c r="C3283" s="534" t="s">
        <v>475</v>
      </c>
      <c r="D3283" s="534" t="s">
        <v>13</v>
      </c>
      <c r="E3283" s="891" t="s">
        <v>1349</v>
      </c>
      <c r="F3283" s="534">
        <v>124</v>
      </c>
      <c r="G3283" s="536">
        <v>43988</v>
      </c>
      <c r="H3283" s="536">
        <v>43984</v>
      </c>
      <c r="I3283" s="534">
        <v>120</v>
      </c>
    </row>
    <row r="3284" spans="1:9" x14ac:dyDescent="0.3">
      <c r="A3284" s="1019">
        <v>540296</v>
      </c>
      <c r="B3284" s="534">
        <v>622091</v>
      </c>
      <c r="C3284" s="534" t="s">
        <v>475</v>
      </c>
      <c r="D3284" s="537" t="s">
        <v>13</v>
      </c>
      <c r="E3284" s="891" t="s">
        <v>1357</v>
      </c>
      <c r="F3284" s="534">
        <v>1245</v>
      </c>
      <c r="G3284" s="536">
        <v>43988</v>
      </c>
      <c r="H3284" s="536">
        <v>43984</v>
      </c>
      <c r="I3284" s="534">
        <v>1183</v>
      </c>
    </row>
    <row r="3285" spans="1:9" x14ac:dyDescent="0.3">
      <c r="A3285" s="1019">
        <v>523142</v>
      </c>
      <c r="B3285" s="534">
        <v>566883</v>
      </c>
      <c r="C3285" s="534" t="s">
        <v>475</v>
      </c>
      <c r="D3285" s="534" t="s">
        <v>481</v>
      </c>
      <c r="E3285" s="891" t="s">
        <v>1097</v>
      </c>
      <c r="F3285" s="534">
        <v>138</v>
      </c>
      <c r="G3285" s="536">
        <v>43993</v>
      </c>
      <c r="H3285" s="536">
        <v>43987</v>
      </c>
      <c r="I3285" s="534">
        <v>135</v>
      </c>
    </row>
    <row r="3286" spans="1:9" x14ac:dyDescent="0.3">
      <c r="A3286" s="1019">
        <v>523142</v>
      </c>
      <c r="B3286" s="534">
        <v>566883</v>
      </c>
      <c r="C3286" s="534" t="s">
        <v>475</v>
      </c>
      <c r="D3286" s="148" t="s">
        <v>483</v>
      </c>
      <c r="E3286" s="891" t="s">
        <v>1099</v>
      </c>
      <c r="F3286" s="534">
        <v>121</v>
      </c>
      <c r="G3286" s="536">
        <v>43993</v>
      </c>
      <c r="H3286" s="536">
        <v>43987</v>
      </c>
      <c r="I3286" s="534">
        <v>118</v>
      </c>
    </row>
    <row r="3287" spans="1:9" x14ac:dyDescent="0.3">
      <c r="A3287" s="1019">
        <v>523142</v>
      </c>
      <c r="B3287" s="534">
        <v>566883</v>
      </c>
      <c r="C3287" s="534" t="s">
        <v>475</v>
      </c>
      <c r="D3287" s="537" t="s">
        <v>13</v>
      </c>
      <c r="E3287" s="891" t="s">
        <v>1103</v>
      </c>
      <c r="F3287" s="534">
        <v>885</v>
      </c>
      <c r="G3287" s="536">
        <v>43993</v>
      </c>
      <c r="H3287" s="536">
        <v>43987</v>
      </c>
      <c r="I3287" s="534">
        <v>868</v>
      </c>
    </row>
    <row r="3288" spans="1:9" x14ac:dyDescent="0.3">
      <c r="A3288" s="1019">
        <v>523142</v>
      </c>
      <c r="B3288" s="534">
        <v>566883</v>
      </c>
      <c r="C3288" s="534" t="s">
        <v>475</v>
      </c>
      <c r="D3288" s="537" t="s">
        <v>13</v>
      </c>
      <c r="E3288" s="891" t="s">
        <v>1105</v>
      </c>
      <c r="F3288" s="534">
        <v>585</v>
      </c>
      <c r="G3288" s="536">
        <v>43993</v>
      </c>
      <c r="H3288" s="536">
        <v>43987</v>
      </c>
      <c r="I3288" s="534">
        <v>573</v>
      </c>
    </row>
    <row r="3289" spans="1:9" x14ac:dyDescent="0.3">
      <c r="A3289" s="1019">
        <v>432735</v>
      </c>
      <c r="B3289" s="534">
        <v>622612</v>
      </c>
      <c r="C3289" s="534" t="s">
        <v>503</v>
      </c>
      <c r="D3289" s="534" t="s">
        <v>48</v>
      </c>
      <c r="E3289" s="540">
        <v>1576744</v>
      </c>
      <c r="F3289" s="534">
        <v>24</v>
      </c>
      <c r="G3289" s="536">
        <v>43965</v>
      </c>
      <c r="H3289" s="1337">
        <v>43991</v>
      </c>
      <c r="I3289" s="537">
        <v>24</v>
      </c>
    </row>
    <row r="3290" spans="1:9" x14ac:dyDescent="0.3">
      <c r="A3290" s="1019">
        <v>523142</v>
      </c>
      <c r="B3290" s="534">
        <v>566883</v>
      </c>
      <c r="C3290" s="534" t="s">
        <v>475</v>
      </c>
      <c r="D3290" s="534" t="s">
        <v>48</v>
      </c>
      <c r="E3290" s="540">
        <v>1576659</v>
      </c>
      <c r="F3290" s="534">
        <v>68</v>
      </c>
      <c r="G3290" s="27">
        <v>43986</v>
      </c>
      <c r="H3290" s="536">
        <v>43991</v>
      </c>
      <c r="I3290" s="534">
        <v>68</v>
      </c>
    </row>
    <row r="3291" spans="1:9" x14ac:dyDescent="0.3">
      <c r="A3291" s="1019">
        <v>523142</v>
      </c>
      <c r="B3291" s="534">
        <v>566883</v>
      </c>
      <c r="C3291" s="534" t="s">
        <v>475</v>
      </c>
      <c r="D3291" s="24" t="s">
        <v>48</v>
      </c>
      <c r="E3291" s="25">
        <v>1581128</v>
      </c>
      <c r="F3291" s="1355">
        <v>30</v>
      </c>
      <c r="G3291" s="27">
        <v>43995</v>
      </c>
      <c r="H3291" s="536">
        <v>43991</v>
      </c>
      <c r="I3291" s="534">
        <v>30</v>
      </c>
    </row>
    <row r="3292" spans="1:9" x14ac:dyDescent="0.3">
      <c r="A3292" s="1019">
        <v>523142</v>
      </c>
      <c r="B3292" s="534">
        <v>566883</v>
      </c>
      <c r="C3292" s="534" t="s">
        <v>475</v>
      </c>
      <c r="D3292" s="534" t="s">
        <v>48</v>
      </c>
      <c r="E3292" s="540" t="s">
        <v>1081</v>
      </c>
      <c r="F3292" s="1355">
        <v>168</v>
      </c>
      <c r="G3292" s="27">
        <v>43995</v>
      </c>
      <c r="H3292" s="536">
        <v>43991</v>
      </c>
      <c r="I3292" s="534">
        <v>168</v>
      </c>
    </row>
    <row r="3293" spans="1:9" x14ac:dyDescent="0.3">
      <c r="A3293" s="1019">
        <v>523142</v>
      </c>
      <c r="B3293" s="534">
        <v>566883</v>
      </c>
      <c r="C3293" s="534" t="s">
        <v>475</v>
      </c>
      <c r="D3293" s="534" t="s">
        <v>48</v>
      </c>
      <c r="E3293" s="540" t="s">
        <v>1082</v>
      </c>
      <c r="F3293" s="1353">
        <v>530</v>
      </c>
      <c r="G3293" s="27">
        <v>43998</v>
      </c>
      <c r="H3293" s="536">
        <v>43991</v>
      </c>
      <c r="I3293" s="534">
        <v>530</v>
      </c>
    </row>
    <row r="3294" spans="1:9" x14ac:dyDescent="0.3">
      <c r="A3294" s="1019">
        <v>523142</v>
      </c>
      <c r="B3294" s="534">
        <v>566883</v>
      </c>
      <c r="C3294" s="534" t="s">
        <v>475</v>
      </c>
      <c r="D3294" s="534" t="s">
        <v>48</v>
      </c>
      <c r="E3294" s="540" t="s">
        <v>1083</v>
      </c>
      <c r="F3294" s="1353">
        <v>530</v>
      </c>
      <c r="G3294" s="27">
        <v>43991</v>
      </c>
      <c r="H3294" s="536">
        <v>43991</v>
      </c>
      <c r="I3294" s="534">
        <v>530</v>
      </c>
    </row>
    <row r="3295" spans="1:9" x14ac:dyDescent="0.3">
      <c r="A3295" s="1019">
        <v>523142</v>
      </c>
      <c r="B3295" s="534">
        <v>566883</v>
      </c>
      <c r="C3295" s="534" t="s">
        <v>475</v>
      </c>
      <c r="D3295" s="534" t="s">
        <v>13</v>
      </c>
      <c r="E3295" s="891" t="s">
        <v>1102</v>
      </c>
      <c r="F3295" s="534">
        <v>594</v>
      </c>
      <c r="G3295" s="536">
        <v>43995</v>
      </c>
      <c r="H3295" s="536">
        <v>43991</v>
      </c>
      <c r="I3295" s="534">
        <v>588</v>
      </c>
    </row>
    <row r="3296" spans="1:9" x14ac:dyDescent="0.3">
      <c r="A3296" s="1019">
        <v>523142</v>
      </c>
      <c r="B3296" s="534">
        <v>566883</v>
      </c>
      <c r="C3296" s="534" t="s">
        <v>475</v>
      </c>
      <c r="D3296" s="537" t="s">
        <v>13</v>
      </c>
      <c r="E3296" s="323" t="s">
        <v>1108</v>
      </c>
      <c r="F3296" s="24">
        <v>1988</v>
      </c>
      <c r="G3296" s="27">
        <v>43995</v>
      </c>
      <c r="H3296" s="536">
        <v>43991</v>
      </c>
      <c r="I3296" s="534">
        <v>1957</v>
      </c>
    </row>
    <row r="3297" spans="1:9" x14ac:dyDescent="0.3">
      <c r="A3297" s="1019">
        <v>523142</v>
      </c>
      <c r="B3297" s="534">
        <v>566883</v>
      </c>
      <c r="C3297" s="534" t="s">
        <v>475</v>
      </c>
      <c r="D3297" s="537" t="s">
        <v>1065</v>
      </c>
      <c r="E3297" s="25" t="s">
        <v>1111</v>
      </c>
      <c r="F3297" s="289">
        <v>1254</v>
      </c>
      <c r="G3297" s="27">
        <v>43995</v>
      </c>
      <c r="H3297" s="536">
        <v>43991</v>
      </c>
      <c r="I3297" s="534">
        <v>1192</v>
      </c>
    </row>
    <row r="3298" spans="1:9" x14ac:dyDescent="0.3">
      <c r="A3298" s="1019">
        <v>523142</v>
      </c>
      <c r="B3298" s="534">
        <v>566883</v>
      </c>
      <c r="C3298" s="534" t="s">
        <v>475</v>
      </c>
      <c r="D3298" s="534" t="s">
        <v>48</v>
      </c>
      <c r="E3298" s="323" t="s">
        <v>1113</v>
      </c>
      <c r="F3298" s="24">
        <v>168</v>
      </c>
      <c r="G3298" s="27">
        <v>43997</v>
      </c>
      <c r="H3298" s="536">
        <v>43991</v>
      </c>
      <c r="I3298" s="534">
        <v>168</v>
      </c>
    </row>
    <row r="3299" spans="1:9" x14ac:dyDescent="0.3">
      <c r="A3299" s="1019">
        <v>523142</v>
      </c>
      <c r="B3299" s="534">
        <v>555483</v>
      </c>
      <c r="C3299" s="534" t="s">
        <v>503</v>
      </c>
      <c r="D3299" s="537" t="s">
        <v>13</v>
      </c>
      <c r="E3299" s="891" t="s">
        <v>1117</v>
      </c>
      <c r="F3299" s="534">
        <v>106</v>
      </c>
      <c r="G3299" s="536">
        <v>43995</v>
      </c>
      <c r="H3299" s="536">
        <v>43991</v>
      </c>
      <c r="I3299" s="534">
        <v>109</v>
      </c>
    </row>
    <row r="3300" spans="1:9" x14ac:dyDescent="0.3">
      <c r="A3300" s="1019">
        <v>535527</v>
      </c>
      <c r="B3300" s="534">
        <v>621836</v>
      </c>
      <c r="C3300" s="534" t="s">
        <v>475</v>
      </c>
      <c r="D3300" s="534" t="s">
        <v>48</v>
      </c>
      <c r="E3300" s="891" t="s">
        <v>1190</v>
      </c>
      <c r="F3300" s="1353">
        <v>58</v>
      </c>
      <c r="G3300" s="536">
        <v>43983</v>
      </c>
      <c r="H3300" s="536">
        <v>43991</v>
      </c>
      <c r="I3300" s="534">
        <v>58</v>
      </c>
    </row>
    <row r="3301" spans="1:9" x14ac:dyDescent="0.3">
      <c r="A3301" s="1019">
        <v>535527</v>
      </c>
      <c r="B3301" s="534">
        <v>621836</v>
      </c>
      <c r="C3301" s="534" t="s">
        <v>475</v>
      </c>
      <c r="D3301" s="9" t="s">
        <v>1065</v>
      </c>
      <c r="E3301" s="60" t="s">
        <v>1198</v>
      </c>
      <c r="F3301" s="24">
        <v>355</v>
      </c>
      <c r="G3301" s="27">
        <v>43995</v>
      </c>
      <c r="H3301" s="536">
        <v>43991</v>
      </c>
      <c r="I3301" s="534">
        <v>367</v>
      </c>
    </row>
    <row r="3302" spans="1:9" ht="15" thickBot="1" x14ac:dyDescent="0.35">
      <c r="A3302" s="1019">
        <v>535527</v>
      </c>
      <c r="B3302" s="534">
        <v>621836</v>
      </c>
      <c r="C3302" s="534" t="s">
        <v>475</v>
      </c>
      <c r="D3302" s="24" t="s">
        <v>13</v>
      </c>
      <c r="E3302" s="323" t="s">
        <v>1203</v>
      </c>
      <c r="F3302" s="534">
        <v>589</v>
      </c>
      <c r="G3302" s="27">
        <v>43995</v>
      </c>
      <c r="H3302" s="536">
        <v>43991</v>
      </c>
      <c r="I3302" s="534">
        <v>618</v>
      </c>
    </row>
    <row r="3303" spans="1:9" x14ac:dyDescent="0.3">
      <c r="A3303" s="1016">
        <v>535527</v>
      </c>
      <c r="B3303" s="720">
        <v>622757</v>
      </c>
      <c r="C3303" s="720" t="s">
        <v>503</v>
      </c>
      <c r="D3303" s="720" t="s">
        <v>13</v>
      </c>
      <c r="E3303" s="887" t="s">
        <v>1243</v>
      </c>
      <c r="F3303" s="720">
        <v>9</v>
      </c>
      <c r="G3303" s="27">
        <v>43995</v>
      </c>
      <c r="H3303" s="851">
        <v>43991</v>
      </c>
      <c r="I3303" s="720">
        <v>9</v>
      </c>
    </row>
    <row r="3304" spans="1:9" x14ac:dyDescent="0.3">
      <c r="A3304" s="1019">
        <v>535527</v>
      </c>
      <c r="B3304" s="534">
        <v>622757</v>
      </c>
      <c r="C3304" s="534" t="s">
        <v>503</v>
      </c>
      <c r="D3304" s="537" t="s">
        <v>1065</v>
      </c>
      <c r="E3304" s="323" t="s">
        <v>1251</v>
      </c>
      <c r="F3304" s="24">
        <v>40</v>
      </c>
      <c r="G3304" s="27">
        <v>43995</v>
      </c>
      <c r="H3304" s="536">
        <v>43991</v>
      </c>
      <c r="I3304" s="534">
        <v>40</v>
      </c>
    </row>
    <row r="3305" spans="1:9" x14ac:dyDescent="0.3">
      <c r="A3305" s="1019">
        <v>540296</v>
      </c>
      <c r="B3305" s="534">
        <v>622779</v>
      </c>
      <c r="C3305" s="534" t="s">
        <v>503</v>
      </c>
      <c r="D3305" s="537" t="s">
        <v>1065</v>
      </c>
      <c r="E3305" s="318" t="s">
        <v>1366</v>
      </c>
      <c r="F3305" s="24">
        <v>40</v>
      </c>
      <c r="G3305" s="27">
        <v>43995</v>
      </c>
      <c r="H3305" s="536">
        <v>43991</v>
      </c>
      <c r="I3305" s="534">
        <v>40</v>
      </c>
    </row>
    <row r="3306" spans="1:9" x14ac:dyDescent="0.3">
      <c r="A3306" s="1019">
        <v>540296</v>
      </c>
      <c r="B3306" s="534">
        <v>622779</v>
      </c>
      <c r="C3306" s="534" t="s">
        <v>503</v>
      </c>
      <c r="D3306" s="534" t="s">
        <v>13</v>
      </c>
      <c r="E3306" s="318" t="s">
        <v>1367</v>
      </c>
      <c r="F3306" s="24">
        <v>8</v>
      </c>
      <c r="G3306" s="27">
        <v>43995</v>
      </c>
      <c r="H3306" s="536">
        <v>43991</v>
      </c>
      <c r="I3306" s="534">
        <v>8</v>
      </c>
    </row>
    <row r="3307" spans="1:9" x14ac:dyDescent="0.3">
      <c r="A3307" s="1019">
        <v>523142</v>
      </c>
      <c r="B3307" s="534">
        <v>566883</v>
      </c>
      <c r="C3307" s="534" t="s">
        <v>475</v>
      </c>
      <c r="D3307" s="534" t="s">
        <v>481</v>
      </c>
      <c r="E3307" s="323" t="s">
        <v>1098</v>
      </c>
      <c r="F3307" s="534">
        <v>139</v>
      </c>
      <c r="G3307" s="27">
        <v>44000</v>
      </c>
      <c r="H3307" s="536">
        <v>43994</v>
      </c>
      <c r="I3307" s="534">
        <v>136</v>
      </c>
    </row>
    <row r="3308" spans="1:9" x14ac:dyDescent="0.3">
      <c r="A3308" s="1019">
        <v>523142</v>
      </c>
      <c r="B3308" s="534">
        <v>566883</v>
      </c>
      <c r="C3308" s="534" t="s">
        <v>475</v>
      </c>
      <c r="D3308" s="537" t="s">
        <v>481</v>
      </c>
      <c r="E3308" s="323" t="s">
        <v>1100</v>
      </c>
      <c r="F3308" s="534">
        <v>269</v>
      </c>
      <c r="G3308" s="27">
        <v>44000</v>
      </c>
      <c r="H3308" s="536">
        <v>43994</v>
      </c>
      <c r="I3308" s="534">
        <v>266</v>
      </c>
    </row>
    <row r="3309" spans="1:9" x14ac:dyDescent="0.3">
      <c r="A3309" s="1019">
        <v>523142</v>
      </c>
      <c r="B3309" s="534">
        <v>566883</v>
      </c>
      <c r="C3309" s="534" t="s">
        <v>475</v>
      </c>
      <c r="D3309" s="537" t="s">
        <v>13</v>
      </c>
      <c r="E3309" s="891" t="s">
        <v>1104</v>
      </c>
      <c r="F3309" s="534">
        <v>635</v>
      </c>
      <c r="G3309" s="536">
        <v>44000</v>
      </c>
      <c r="H3309" s="536">
        <v>43994</v>
      </c>
      <c r="I3309" s="534">
        <v>628</v>
      </c>
    </row>
    <row r="3310" spans="1:9" x14ac:dyDescent="0.3">
      <c r="A3310" s="1019">
        <v>523142</v>
      </c>
      <c r="B3310" s="534">
        <v>566883</v>
      </c>
      <c r="C3310" s="534" t="s">
        <v>475</v>
      </c>
      <c r="D3310" s="537" t="s">
        <v>13</v>
      </c>
      <c r="E3310" s="891" t="s">
        <v>1106</v>
      </c>
      <c r="F3310" s="534">
        <v>385</v>
      </c>
      <c r="G3310" s="536">
        <v>44000</v>
      </c>
      <c r="H3310" s="536">
        <v>43994</v>
      </c>
      <c r="I3310" s="534">
        <v>380</v>
      </c>
    </row>
    <row r="3311" spans="1:9" x14ac:dyDescent="0.3">
      <c r="A3311" s="1019">
        <v>523142</v>
      </c>
      <c r="B3311" s="534">
        <v>566883</v>
      </c>
      <c r="C3311" s="534" t="s">
        <v>475</v>
      </c>
      <c r="D3311" s="148" t="s">
        <v>483</v>
      </c>
      <c r="E3311" s="540" t="s">
        <v>1110</v>
      </c>
      <c r="F3311" s="1353">
        <v>206</v>
      </c>
      <c r="G3311" s="536">
        <v>44000</v>
      </c>
      <c r="H3311" s="536">
        <v>43994</v>
      </c>
      <c r="I3311" s="534">
        <v>202</v>
      </c>
    </row>
    <row r="3312" spans="1:9" x14ac:dyDescent="0.3">
      <c r="A3312" s="1019">
        <v>535527</v>
      </c>
      <c r="B3312" s="534">
        <v>621836</v>
      </c>
      <c r="C3312" s="534" t="s">
        <v>475</v>
      </c>
      <c r="D3312" s="534" t="s">
        <v>481</v>
      </c>
      <c r="E3312" s="891" t="s">
        <v>1196</v>
      </c>
      <c r="F3312" s="534">
        <v>82</v>
      </c>
      <c r="G3312" s="536">
        <v>44000</v>
      </c>
      <c r="H3312" s="536">
        <v>43994</v>
      </c>
      <c r="I3312" s="534">
        <v>85</v>
      </c>
    </row>
    <row r="3313" spans="1:9" x14ac:dyDescent="0.3">
      <c r="A3313" s="1019">
        <v>535527</v>
      </c>
      <c r="B3313" s="534">
        <v>621836</v>
      </c>
      <c r="C3313" s="534" t="s">
        <v>475</v>
      </c>
      <c r="D3313" s="148" t="s">
        <v>483</v>
      </c>
      <c r="E3313" s="891" t="s">
        <v>1201</v>
      </c>
      <c r="F3313" s="534">
        <v>50</v>
      </c>
      <c r="G3313" s="536">
        <v>44000</v>
      </c>
      <c r="H3313" s="536">
        <v>43994</v>
      </c>
      <c r="I3313" s="534">
        <v>50</v>
      </c>
    </row>
    <row r="3314" spans="1:9" x14ac:dyDescent="0.3">
      <c r="A3314" s="1019">
        <v>535527</v>
      </c>
      <c r="B3314" s="534">
        <v>621836</v>
      </c>
      <c r="C3314" s="534" t="s">
        <v>475</v>
      </c>
      <c r="D3314" s="537" t="s">
        <v>13</v>
      </c>
      <c r="E3314" s="323" t="s">
        <v>1205</v>
      </c>
      <c r="F3314" s="534">
        <v>584</v>
      </c>
      <c r="G3314" s="27">
        <v>44000</v>
      </c>
      <c r="H3314" s="536">
        <v>43994</v>
      </c>
      <c r="I3314" s="534">
        <v>613</v>
      </c>
    </row>
    <row r="3315" spans="1:9" x14ac:dyDescent="0.3">
      <c r="A3315" s="1019">
        <v>535527</v>
      </c>
      <c r="B3315" s="534">
        <v>621836</v>
      </c>
      <c r="C3315" s="534" t="s">
        <v>475</v>
      </c>
      <c r="D3315" s="537" t="s">
        <v>13</v>
      </c>
      <c r="E3315" s="891" t="s">
        <v>1207</v>
      </c>
      <c r="F3315" s="534">
        <v>400</v>
      </c>
      <c r="G3315" s="536">
        <v>44000</v>
      </c>
      <c r="H3315" s="536">
        <v>43994</v>
      </c>
      <c r="I3315" s="534">
        <v>419</v>
      </c>
    </row>
    <row r="3316" spans="1:9" x14ac:dyDescent="0.3">
      <c r="A3316" s="1019">
        <v>535527</v>
      </c>
      <c r="B3316" s="534">
        <v>622757</v>
      </c>
      <c r="C3316" s="534" t="s">
        <v>503</v>
      </c>
      <c r="D3316" s="537" t="s">
        <v>13</v>
      </c>
      <c r="E3316" s="891" t="s">
        <v>1245</v>
      </c>
      <c r="F3316" s="534">
        <v>16</v>
      </c>
      <c r="G3316" s="536">
        <v>44000</v>
      </c>
      <c r="H3316" s="536">
        <v>43994</v>
      </c>
      <c r="I3316" s="534">
        <v>16</v>
      </c>
    </row>
    <row r="3317" spans="1:9" x14ac:dyDescent="0.3">
      <c r="A3317" s="1019">
        <v>535527</v>
      </c>
      <c r="B3317" s="534">
        <v>622757</v>
      </c>
      <c r="C3317" s="534" t="s">
        <v>503</v>
      </c>
      <c r="D3317" s="537" t="s">
        <v>13</v>
      </c>
      <c r="E3317" s="891" t="s">
        <v>1247</v>
      </c>
      <c r="F3317" s="534">
        <v>26</v>
      </c>
      <c r="G3317" s="536">
        <v>44000</v>
      </c>
      <c r="H3317" s="536">
        <v>43994</v>
      </c>
      <c r="I3317" s="534">
        <v>26</v>
      </c>
    </row>
    <row r="3318" spans="1:9" x14ac:dyDescent="0.3">
      <c r="A3318" s="1019">
        <v>535527</v>
      </c>
      <c r="B3318" s="534">
        <v>622757</v>
      </c>
      <c r="C3318" s="534" t="s">
        <v>503</v>
      </c>
      <c r="D3318" s="534" t="s">
        <v>481</v>
      </c>
      <c r="E3318" s="891" t="s">
        <v>1249</v>
      </c>
      <c r="F3318" s="534">
        <v>50</v>
      </c>
      <c r="G3318" s="536">
        <v>44000</v>
      </c>
      <c r="H3318" s="536">
        <v>43994</v>
      </c>
      <c r="I3318" s="534">
        <v>50</v>
      </c>
    </row>
    <row r="3319" spans="1:9" x14ac:dyDescent="0.3">
      <c r="A3319" s="1019">
        <v>540296</v>
      </c>
      <c r="B3319" s="534">
        <v>622779</v>
      </c>
      <c r="C3319" s="534" t="s">
        <v>503</v>
      </c>
      <c r="D3319" s="537" t="s">
        <v>13</v>
      </c>
      <c r="E3319" s="1014" t="s">
        <v>1368</v>
      </c>
      <c r="F3319" s="534">
        <v>14</v>
      </c>
      <c r="G3319" s="536">
        <v>44000</v>
      </c>
      <c r="H3319" s="536">
        <v>43994</v>
      </c>
      <c r="I3319" s="534">
        <v>14</v>
      </c>
    </row>
    <row r="3320" spans="1:9" ht="15" thickBot="1" x14ac:dyDescent="0.35">
      <c r="A3320" s="1019">
        <v>540296</v>
      </c>
      <c r="B3320" s="534">
        <v>622779</v>
      </c>
      <c r="C3320" s="534" t="s">
        <v>503</v>
      </c>
      <c r="D3320" s="9" t="s">
        <v>13</v>
      </c>
      <c r="E3320" s="318" t="s">
        <v>1369</v>
      </c>
      <c r="F3320" s="534">
        <v>28</v>
      </c>
      <c r="G3320" s="27">
        <v>44000</v>
      </c>
      <c r="H3320" s="536">
        <v>43994</v>
      </c>
      <c r="I3320" s="534">
        <v>28</v>
      </c>
    </row>
    <row r="3321" spans="1:9" x14ac:dyDescent="0.3">
      <c r="A3321" s="1356">
        <v>523033</v>
      </c>
      <c r="B3321" s="695">
        <v>621928</v>
      </c>
      <c r="C3321" s="696" t="s">
        <v>475</v>
      </c>
      <c r="D3321" s="696" t="s">
        <v>1065</v>
      </c>
      <c r="E3321" s="1357" t="s">
        <v>1070</v>
      </c>
      <c r="F3321" s="696">
        <v>788</v>
      </c>
      <c r="G3321" s="1056">
        <v>43967</v>
      </c>
      <c r="H3321" s="539">
        <v>43998</v>
      </c>
      <c r="I3321" s="696">
        <v>733</v>
      </c>
    </row>
    <row r="3322" spans="1:9" x14ac:dyDescent="0.3">
      <c r="A3322" s="1020">
        <v>523142</v>
      </c>
      <c r="B3322" s="537">
        <v>555483</v>
      </c>
      <c r="C3322" s="537" t="s">
        <v>503</v>
      </c>
      <c r="D3322" s="537" t="s">
        <v>1065</v>
      </c>
      <c r="E3322" s="541" t="s">
        <v>1118</v>
      </c>
      <c r="F3322" s="890">
        <v>200</v>
      </c>
      <c r="G3322" s="539">
        <v>44002</v>
      </c>
      <c r="H3322" s="539">
        <v>43998</v>
      </c>
      <c r="I3322" s="537">
        <v>200</v>
      </c>
    </row>
    <row r="3323" spans="1:9" x14ac:dyDescent="0.3">
      <c r="A3323" s="1020">
        <v>523142</v>
      </c>
      <c r="B3323" s="537">
        <v>621834</v>
      </c>
      <c r="C3323" s="537" t="s">
        <v>475</v>
      </c>
      <c r="D3323" s="537" t="s">
        <v>1065</v>
      </c>
      <c r="E3323" s="541" t="s">
        <v>1126</v>
      </c>
      <c r="F3323" s="890">
        <v>768</v>
      </c>
      <c r="G3323" s="539">
        <v>43967</v>
      </c>
      <c r="H3323" s="539">
        <v>43998</v>
      </c>
      <c r="I3323" s="537">
        <v>784</v>
      </c>
    </row>
    <row r="3324" spans="1:9" x14ac:dyDescent="0.3">
      <c r="A3324" s="1020">
        <v>535520</v>
      </c>
      <c r="B3324" s="537">
        <v>621918</v>
      </c>
      <c r="C3324" s="537" t="s">
        <v>475</v>
      </c>
      <c r="D3324" s="537" t="s">
        <v>1065</v>
      </c>
      <c r="E3324" s="1063" t="s">
        <v>1154</v>
      </c>
      <c r="F3324" s="537">
        <v>758</v>
      </c>
      <c r="G3324" s="539">
        <v>44002</v>
      </c>
      <c r="H3324" s="539">
        <v>43998</v>
      </c>
      <c r="I3324" s="537">
        <v>791</v>
      </c>
    </row>
    <row r="3325" spans="1:9" x14ac:dyDescent="0.3">
      <c r="A3325" s="1020">
        <v>535520</v>
      </c>
      <c r="B3325" s="537">
        <v>622589</v>
      </c>
      <c r="C3325" s="537" t="s">
        <v>503</v>
      </c>
      <c r="D3325" s="537" t="s">
        <v>48</v>
      </c>
      <c r="E3325" s="541">
        <v>1576743</v>
      </c>
      <c r="F3325" s="537">
        <v>96</v>
      </c>
      <c r="G3325" s="539">
        <v>43965</v>
      </c>
      <c r="H3325" s="539">
        <v>43998</v>
      </c>
      <c r="I3325" s="537">
        <v>96</v>
      </c>
    </row>
    <row r="3326" spans="1:9" x14ac:dyDescent="0.3">
      <c r="A3326" s="1020">
        <v>535520</v>
      </c>
      <c r="B3326" s="537">
        <v>622589</v>
      </c>
      <c r="C3326" s="537" t="s">
        <v>503</v>
      </c>
      <c r="D3326" s="537" t="s">
        <v>1065</v>
      </c>
      <c r="E3326" s="541" t="s">
        <v>1164</v>
      </c>
      <c r="F3326" s="890">
        <v>176</v>
      </c>
      <c r="G3326" s="539">
        <v>43967</v>
      </c>
      <c r="H3326" s="539">
        <v>43998</v>
      </c>
      <c r="I3326" s="537">
        <v>176</v>
      </c>
    </row>
    <row r="3327" spans="1:9" x14ac:dyDescent="0.3">
      <c r="A3327" s="1020">
        <v>535527</v>
      </c>
      <c r="B3327" s="537">
        <v>621836</v>
      </c>
      <c r="C3327" s="537" t="s">
        <v>475</v>
      </c>
      <c r="D3327" s="537" t="s">
        <v>13</v>
      </c>
      <c r="E3327" s="1063" t="s">
        <v>1171</v>
      </c>
      <c r="F3327" s="1358">
        <f>2345-910</f>
        <v>1435</v>
      </c>
      <c r="G3327" s="539">
        <v>44002</v>
      </c>
      <c r="H3327" s="1359">
        <v>43998</v>
      </c>
      <c r="I3327" s="537">
        <v>1395</v>
      </c>
    </row>
    <row r="3328" spans="1:9" x14ac:dyDescent="0.3">
      <c r="A3328" s="1020">
        <v>535527</v>
      </c>
      <c r="B3328" s="537">
        <v>621836</v>
      </c>
      <c r="C3328" s="537" t="s">
        <v>475</v>
      </c>
      <c r="D3328" s="537" t="s">
        <v>48</v>
      </c>
      <c r="E3328" s="1063" t="s">
        <v>1189</v>
      </c>
      <c r="F3328" s="1360">
        <v>168</v>
      </c>
      <c r="G3328" s="539">
        <v>44004</v>
      </c>
      <c r="H3328" s="539">
        <v>43998</v>
      </c>
      <c r="I3328" s="537">
        <v>168</v>
      </c>
    </row>
    <row r="3329" spans="1:9" x14ac:dyDescent="0.3">
      <c r="A3329" s="1020">
        <v>535527</v>
      </c>
      <c r="B3329" s="537">
        <v>621836</v>
      </c>
      <c r="C3329" s="537" t="s">
        <v>475</v>
      </c>
      <c r="D3329" s="537" t="s">
        <v>48</v>
      </c>
      <c r="E3329" s="307" t="s">
        <v>1193</v>
      </c>
      <c r="F3329" s="890">
        <v>50</v>
      </c>
      <c r="G3329" s="11">
        <v>44005</v>
      </c>
      <c r="H3329" s="539">
        <v>43998</v>
      </c>
      <c r="I3329" s="537">
        <v>50</v>
      </c>
    </row>
    <row r="3330" spans="1:9" x14ac:dyDescent="0.3">
      <c r="A3330" s="1020">
        <v>535527</v>
      </c>
      <c r="B3330" s="537">
        <v>621836</v>
      </c>
      <c r="C3330" s="537" t="s">
        <v>475</v>
      </c>
      <c r="D3330" s="537" t="s">
        <v>13</v>
      </c>
      <c r="E3330" s="814" t="s">
        <v>1199</v>
      </c>
      <c r="F3330" s="890">
        <v>510</v>
      </c>
      <c r="G3330" s="539">
        <v>44002</v>
      </c>
      <c r="H3330" s="539">
        <v>43998</v>
      </c>
      <c r="I3330" s="537">
        <v>514</v>
      </c>
    </row>
    <row r="3331" spans="1:9" x14ac:dyDescent="0.3">
      <c r="A3331" s="1020">
        <v>535527</v>
      </c>
      <c r="B3331" s="537">
        <v>621836</v>
      </c>
      <c r="C3331" s="537" t="s">
        <v>475</v>
      </c>
      <c r="D3331" s="24" t="s">
        <v>13</v>
      </c>
      <c r="E3331" s="307" t="s">
        <v>1204</v>
      </c>
      <c r="F3331" s="890">
        <v>775</v>
      </c>
      <c r="G3331" s="11">
        <v>44002</v>
      </c>
      <c r="H3331" s="539">
        <v>43998</v>
      </c>
      <c r="I3331" s="537">
        <v>782</v>
      </c>
    </row>
    <row r="3332" spans="1:9" x14ac:dyDescent="0.3">
      <c r="A3332" s="1020">
        <v>535527</v>
      </c>
      <c r="B3332" s="537">
        <v>622757</v>
      </c>
      <c r="C3332" s="537" t="s">
        <v>503</v>
      </c>
      <c r="D3332" s="534" t="s">
        <v>13</v>
      </c>
      <c r="E3332" s="307" t="s">
        <v>1244</v>
      </c>
      <c r="F3332" s="537">
        <v>9</v>
      </c>
      <c r="G3332" s="11">
        <v>44002</v>
      </c>
      <c r="H3332" s="539">
        <v>43998</v>
      </c>
      <c r="I3332" s="537">
        <v>9</v>
      </c>
    </row>
    <row r="3333" spans="1:9" ht="15" thickBot="1" x14ac:dyDescent="0.35">
      <c r="A3333" s="1020">
        <v>535527</v>
      </c>
      <c r="B3333" s="537">
        <v>622757</v>
      </c>
      <c r="C3333" s="537" t="s">
        <v>503</v>
      </c>
      <c r="D3333" s="537" t="s">
        <v>13</v>
      </c>
      <c r="E3333" s="307" t="s">
        <v>1252</v>
      </c>
      <c r="F3333" s="537">
        <v>40</v>
      </c>
      <c r="G3333" s="11">
        <v>44002</v>
      </c>
      <c r="H3333" s="539">
        <v>43998</v>
      </c>
      <c r="I3333" s="537">
        <v>40</v>
      </c>
    </row>
    <row r="3334" spans="1:9" x14ac:dyDescent="0.3">
      <c r="A3334" s="1052">
        <v>535529</v>
      </c>
      <c r="B3334" s="696">
        <v>622013</v>
      </c>
      <c r="C3334" s="696" t="s">
        <v>475</v>
      </c>
      <c r="D3334" s="720" t="s">
        <v>13</v>
      </c>
      <c r="E3334" s="1361" t="s">
        <v>1276</v>
      </c>
      <c r="F3334" s="696">
        <v>1666</v>
      </c>
      <c r="G3334" s="1056">
        <v>44002</v>
      </c>
      <c r="H3334" s="1056">
        <v>43998</v>
      </c>
      <c r="I3334" s="696">
        <v>1604</v>
      </c>
    </row>
    <row r="3335" spans="1:9" x14ac:dyDescent="0.3">
      <c r="A3335" s="1020">
        <v>535529</v>
      </c>
      <c r="B3335" s="537">
        <v>622013</v>
      </c>
      <c r="C3335" s="537" t="s">
        <v>475</v>
      </c>
      <c r="D3335" s="537" t="s">
        <v>48</v>
      </c>
      <c r="E3335" s="1063" t="s">
        <v>1293</v>
      </c>
      <c r="F3335" s="537">
        <v>129</v>
      </c>
      <c r="G3335" s="539">
        <v>44004</v>
      </c>
      <c r="H3335" s="539">
        <v>43998</v>
      </c>
      <c r="I3335" s="537">
        <v>129</v>
      </c>
    </row>
    <row r="3336" spans="1:9" x14ac:dyDescent="0.3">
      <c r="A3336" s="1020">
        <v>535529</v>
      </c>
      <c r="B3336" s="537">
        <v>622758</v>
      </c>
      <c r="C3336" s="537" t="s">
        <v>503</v>
      </c>
      <c r="D3336" s="537" t="s">
        <v>1065</v>
      </c>
      <c r="E3336" s="1063" t="s">
        <v>1295</v>
      </c>
      <c r="F3336" s="537">
        <v>318</v>
      </c>
      <c r="G3336" s="539">
        <v>44002</v>
      </c>
      <c r="H3336" s="539">
        <v>43998</v>
      </c>
      <c r="I3336" s="537">
        <v>307</v>
      </c>
    </row>
    <row r="3337" spans="1:9" x14ac:dyDescent="0.3">
      <c r="A3337" s="1020">
        <v>535529</v>
      </c>
      <c r="B3337" s="537">
        <v>622758</v>
      </c>
      <c r="C3337" s="537" t="s">
        <v>503</v>
      </c>
      <c r="D3337" s="534" t="s">
        <v>13</v>
      </c>
      <c r="E3337" s="1063" t="s">
        <v>1301</v>
      </c>
      <c r="F3337" s="537">
        <v>241</v>
      </c>
      <c r="G3337" s="539">
        <v>44002</v>
      </c>
      <c r="H3337" s="539">
        <v>43998</v>
      </c>
      <c r="I3337" s="537">
        <v>241</v>
      </c>
    </row>
    <row r="3338" spans="1:9" x14ac:dyDescent="0.3">
      <c r="A3338" s="1020">
        <v>535529</v>
      </c>
      <c r="B3338" s="537">
        <v>622758</v>
      </c>
      <c r="C3338" s="537" t="s">
        <v>503</v>
      </c>
      <c r="D3338" s="537" t="s">
        <v>48</v>
      </c>
      <c r="E3338" s="1015" t="s">
        <v>1309</v>
      </c>
      <c r="F3338" s="537">
        <v>14</v>
      </c>
      <c r="G3338" s="539">
        <v>44004</v>
      </c>
      <c r="H3338" s="539">
        <v>43998</v>
      </c>
      <c r="I3338" s="537">
        <v>14</v>
      </c>
    </row>
    <row r="3339" spans="1:9" x14ac:dyDescent="0.3">
      <c r="A3339" s="1020">
        <v>537090</v>
      </c>
      <c r="B3339" s="537">
        <v>623268</v>
      </c>
      <c r="C3339" s="537" t="s">
        <v>475</v>
      </c>
      <c r="D3339" s="537" t="s">
        <v>48</v>
      </c>
      <c r="E3339" s="541">
        <v>1576642</v>
      </c>
      <c r="F3339" s="537">
        <v>570</v>
      </c>
      <c r="G3339" s="539">
        <v>44004</v>
      </c>
      <c r="H3339" s="539">
        <v>43998</v>
      </c>
      <c r="I3339" s="537">
        <v>570</v>
      </c>
    </row>
    <row r="3340" spans="1:9" x14ac:dyDescent="0.3">
      <c r="A3340" s="1020">
        <v>537090</v>
      </c>
      <c r="B3340" s="537">
        <v>623268</v>
      </c>
      <c r="C3340" s="537" t="s">
        <v>475</v>
      </c>
      <c r="D3340" s="537" t="s">
        <v>1065</v>
      </c>
      <c r="E3340" s="541" t="s">
        <v>1310</v>
      </c>
      <c r="F3340" s="537">
        <v>211</v>
      </c>
      <c r="G3340" s="539">
        <v>44002</v>
      </c>
      <c r="H3340" s="539">
        <v>43998</v>
      </c>
      <c r="I3340" s="537">
        <v>180</v>
      </c>
    </row>
    <row r="3341" spans="1:9" x14ac:dyDescent="0.3">
      <c r="A3341" s="1020">
        <v>537090</v>
      </c>
      <c r="B3341" s="537">
        <v>623268</v>
      </c>
      <c r="C3341" s="537" t="s">
        <v>475</v>
      </c>
      <c r="D3341" s="537" t="s">
        <v>48</v>
      </c>
      <c r="E3341" s="541" t="s">
        <v>1312</v>
      </c>
      <c r="F3341" s="537">
        <v>166</v>
      </c>
      <c r="G3341" s="539">
        <v>44004</v>
      </c>
      <c r="H3341" s="539">
        <v>43998</v>
      </c>
      <c r="I3341" s="537">
        <v>166</v>
      </c>
    </row>
    <row r="3342" spans="1:9" x14ac:dyDescent="0.3">
      <c r="A3342" s="1020">
        <v>540291</v>
      </c>
      <c r="B3342" s="537">
        <v>621857</v>
      </c>
      <c r="C3342" s="537" t="s">
        <v>475</v>
      </c>
      <c r="D3342" s="537" t="s">
        <v>1065</v>
      </c>
      <c r="E3342" s="1063" t="s">
        <v>1317</v>
      </c>
      <c r="F3342" s="537">
        <v>2603</v>
      </c>
      <c r="G3342" s="539">
        <v>44002</v>
      </c>
      <c r="H3342" s="539">
        <v>43998</v>
      </c>
      <c r="I3342" s="537">
        <v>2565</v>
      </c>
    </row>
    <row r="3343" spans="1:9" ht="15" thickBot="1" x14ac:dyDescent="0.35">
      <c r="A3343" s="1020">
        <v>540291</v>
      </c>
      <c r="B3343" s="537">
        <v>621857</v>
      </c>
      <c r="C3343" s="537" t="s">
        <v>475</v>
      </c>
      <c r="D3343" s="534" t="s">
        <v>13</v>
      </c>
      <c r="E3343" s="1063" t="s">
        <v>1320</v>
      </c>
      <c r="F3343" s="537">
        <f>5679-3257</f>
        <v>2422</v>
      </c>
      <c r="G3343" s="539">
        <v>44002</v>
      </c>
      <c r="H3343" s="539">
        <v>43998</v>
      </c>
      <c r="I3343" s="537">
        <v>2422</v>
      </c>
    </row>
    <row r="3344" spans="1:9" x14ac:dyDescent="0.3">
      <c r="A3344" s="1362">
        <v>540291</v>
      </c>
      <c r="B3344" s="643">
        <v>621857</v>
      </c>
      <c r="C3344" s="643" t="s">
        <v>475</v>
      </c>
      <c r="D3344" s="643" t="s">
        <v>48</v>
      </c>
      <c r="E3344" s="1363" t="s">
        <v>1324</v>
      </c>
      <c r="F3344" s="643">
        <v>109</v>
      </c>
      <c r="G3344" s="645">
        <v>44004</v>
      </c>
      <c r="H3344" s="645">
        <v>43998</v>
      </c>
      <c r="I3344" s="643">
        <v>109</v>
      </c>
    </row>
    <row r="3345" spans="1:9" x14ac:dyDescent="0.3">
      <c r="A3345" s="1364">
        <v>540291</v>
      </c>
      <c r="B3345" s="9">
        <v>622760</v>
      </c>
      <c r="C3345" s="9" t="s">
        <v>503</v>
      </c>
      <c r="D3345" s="9" t="s">
        <v>1065</v>
      </c>
      <c r="E3345" s="307" t="s">
        <v>1332</v>
      </c>
      <c r="F3345" s="9">
        <v>441</v>
      </c>
      <c r="G3345" s="11">
        <v>44002</v>
      </c>
      <c r="H3345" s="539">
        <v>43998</v>
      </c>
      <c r="I3345" s="1365">
        <v>451</v>
      </c>
    </row>
    <row r="3346" spans="1:9" x14ac:dyDescent="0.3">
      <c r="A3346" s="1366">
        <v>540296</v>
      </c>
      <c r="B3346" s="287">
        <v>622067</v>
      </c>
      <c r="C3346" s="9" t="s">
        <v>475</v>
      </c>
      <c r="D3346" s="9" t="s">
        <v>48</v>
      </c>
      <c r="E3346" s="303">
        <v>1576767</v>
      </c>
      <c r="F3346" s="9">
        <v>50</v>
      </c>
      <c r="G3346" s="11">
        <v>43969</v>
      </c>
      <c r="H3346" s="11">
        <v>43998</v>
      </c>
      <c r="I3346" s="1365">
        <v>50</v>
      </c>
    </row>
    <row r="3347" spans="1:9" x14ac:dyDescent="0.3">
      <c r="A3347" s="1364">
        <v>540296</v>
      </c>
      <c r="B3347" s="9">
        <v>622067</v>
      </c>
      <c r="C3347" s="9" t="s">
        <v>475</v>
      </c>
      <c r="D3347" s="9" t="s">
        <v>1065</v>
      </c>
      <c r="E3347" s="303" t="s">
        <v>1347</v>
      </c>
      <c r="F3347" s="9">
        <v>932</v>
      </c>
      <c r="G3347" s="11">
        <v>43967</v>
      </c>
      <c r="H3347" s="11">
        <v>43998</v>
      </c>
      <c r="I3347" s="9">
        <v>921</v>
      </c>
    </row>
    <row r="3348" spans="1:9" x14ac:dyDescent="0.3">
      <c r="A3348" s="1364">
        <v>535527</v>
      </c>
      <c r="B3348" s="9">
        <v>621836</v>
      </c>
      <c r="C3348" s="9" t="s">
        <v>475</v>
      </c>
      <c r="D3348" s="9" t="s">
        <v>481</v>
      </c>
      <c r="E3348" s="307" t="s">
        <v>1197</v>
      </c>
      <c r="F3348" s="287">
        <v>145</v>
      </c>
      <c r="G3348" s="11">
        <v>44007</v>
      </c>
      <c r="H3348" s="539">
        <v>44001</v>
      </c>
      <c r="I3348" s="9">
        <v>147</v>
      </c>
    </row>
    <row r="3349" spans="1:9" x14ac:dyDescent="0.3">
      <c r="A3349" s="1364">
        <v>535527</v>
      </c>
      <c r="B3349" s="9">
        <v>621836</v>
      </c>
      <c r="C3349" s="9" t="s">
        <v>475</v>
      </c>
      <c r="D3349" s="9" t="s">
        <v>481</v>
      </c>
      <c r="E3349" s="307" t="s">
        <v>1202</v>
      </c>
      <c r="F3349" s="287">
        <v>64</v>
      </c>
      <c r="G3349" s="11">
        <v>44007</v>
      </c>
      <c r="H3349" s="539">
        <v>44001</v>
      </c>
      <c r="I3349" s="1365">
        <v>64</v>
      </c>
    </row>
    <row r="3350" spans="1:9" x14ac:dyDescent="0.3">
      <c r="A3350" s="1364">
        <v>535527</v>
      </c>
      <c r="B3350" s="9">
        <v>621836</v>
      </c>
      <c r="C3350" s="9" t="s">
        <v>475</v>
      </c>
      <c r="D3350" s="9" t="s">
        <v>13</v>
      </c>
      <c r="E3350" s="307" t="s">
        <v>1206</v>
      </c>
      <c r="F3350" s="287">
        <v>778</v>
      </c>
      <c r="G3350" s="11">
        <v>44007</v>
      </c>
      <c r="H3350" s="11">
        <v>44001</v>
      </c>
      <c r="I3350" s="9">
        <v>786</v>
      </c>
    </row>
    <row r="3351" spans="1:9" x14ac:dyDescent="0.3">
      <c r="A3351" s="1364">
        <v>535527</v>
      </c>
      <c r="B3351" s="9">
        <v>621836</v>
      </c>
      <c r="C3351" s="9" t="s">
        <v>475</v>
      </c>
      <c r="D3351" s="9" t="s">
        <v>13</v>
      </c>
      <c r="E3351" s="307" t="s">
        <v>1208</v>
      </c>
      <c r="F3351" s="287">
        <v>545</v>
      </c>
      <c r="G3351" s="11">
        <v>44007</v>
      </c>
      <c r="H3351" s="11">
        <v>44001</v>
      </c>
      <c r="I3351" s="9">
        <v>551</v>
      </c>
    </row>
    <row r="3352" spans="1:9" x14ac:dyDescent="0.3">
      <c r="A3352" s="1364">
        <v>535527</v>
      </c>
      <c r="B3352" s="9">
        <v>622757</v>
      </c>
      <c r="C3352" s="9" t="s">
        <v>503</v>
      </c>
      <c r="D3352" s="9" t="s">
        <v>13</v>
      </c>
      <c r="E3352" s="307" t="s">
        <v>1246</v>
      </c>
      <c r="F3352" s="9">
        <v>16</v>
      </c>
      <c r="G3352" s="11">
        <v>44007</v>
      </c>
      <c r="H3352" s="11">
        <v>44001</v>
      </c>
      <c r="I3352" s="9">
        <v>16</v>
      </c>
    </row>
    <row r="3353" spans="1:9" x14ac:dyDescent="0.3">
      <c r="A3353" s="1364">
        <v>535527</v>
      </c>
      <c r="B3353" s="9">
        <v>622757</v>
      </c>
      <c r="C3353" s="9" t="s">
        <v>503</v>
      </c>
      <c r="D3353" s="9" t="s">
        <v>13</v>
      </c>
      <c r="E3353" s="307" t="s">
        <v>1248</v>
      </c>
      <c r="F3353" s="9">
        <v>26</v>
      </c>
      <c r="G3353" s="11">
        <v>44007</v>
      </c>
      <c r="H3353" s="11">
        <v>44001</v>
      </c>
      <c r="I3353" s="9">
        <v>26</v>
      </c>
    </row>
    <row r="3354" spans="1:9" x14ac:dyDescent="0.3">
      <c r="A3354" s="1364">
        <v>535527</v>
      </c>
      <c r="B3354" s="9">
        <v>622757</v>
      </c>
      <c r="C3354" s="9" t="s">
        <v>503</v>
      </c>
      <c r="D3354" s="9" t="s">
        <v>481</v>
      </c>
      <c r="E3354" s="307" t="s">
        <v>1250</v>
      </c>
      <c r="F3354" s="9">
        <v>50</v>
      </c>
      <c r="G3354" s="11">
        <v>44007</v>
      </c>
      <c r="H3354" s="11">
        <v>44001</v>
      </c>
      <c r="I3354" s="9">
        <v>50</v>
      </c>
    </row>
    <row r="3355" spans="1:9" x14ac:dyDescent="0.3">
      <c r="A3355" s="1364">
        <v>535529</v>
      </c>
      <c r="B3355" s="9">
        <v>622013</v>
      </c>
      <c r="C3355" s="9" t="s">
        <v>475</v>
      </c>
      <c r="D3355" s="9" t="s">
        <v>13</v>
      </c>
      <c r="E3355" s="307" t="s">
        <v>1278</v>
      </c>
      <c r="F3355" s="9">
        <v>1739</v>
      </c>
      <c r="G3355" s="11">
        <v>44007</v>
      </c>
      <c r="H3355" s="11">
        <v>44001</v>
      </c>
      <c r="I3355" s="9">
        <v>1755</v>
      </c>
    </row>
    <row r="3356" spans="1:9" x14ac:dyDescent="0.3">
      <c r="A3356" s="1364">
        <v>535529</v>
      </c>
      <c r="B3356" s="9">
        <v>622013</v>
      </c>
      <c r="C3356" s="9" t="s">
        <v>475</v>
      </c>
      <c r="D3356" s="9" t="s">
        <v>13</v>
      </c>
      <c r="E3356" s="307" t="s">
        <v>1280</v>
      </c>
      <c r="F3356" s="9">
        <v>1167</v>
      </c>
      <c r="G3356" s="11">
        <v>44007</v>
      </c>
      <c r="H3356" s="11">
        <v>44001</v>
      </c>
      <c r="I3356" s="9">
        <v>1177</v>
      </c>
    </row>
    <row r="3357" spans="1:9" x14ac:dyDescent="0.3">
      <c r="A3357" s="1364">
        <v>535529</v>
      </c>
      <c r="B3357" s="9">
        <v>622013</v>
      </c>
      <c r="C3357" s="9" t="s">
        <v>475</v>
      </c>
      <c r="D3357" s="9" t="s">
        <v>481</v>
      </c>
      <c r="E3357" s="307" t="s">
        <v>1282</v>
      </c>
      <c r="F3357" s="9">
        <v>484</v>
      </c>
      <c r="G3357" s="11">
        <v>44007</v>
      </c>
      <c r="H3357" s="11">
        <v>44001</v>
      </c>
      <c r="I3357" s="9">
        <v>484</v>
      </c>
    </row>
    <row r="3358" spans="1:9" x14ac:dyDescent="0.3">
      <c r="A3358" s="1364">
        <v>535529</v>
      </c>
      <c r="B3358" s="9">
        <v>622013</v>
      </c>
      <c r="C3358" s="9" t="s">
        <v>475</v>
      </c>
      <c r="D3358" s="157" t="s">
        <v>483</v>
      </c>
      <c r="E3358" s="307" t="s">
        <v>1284</v>
      </c>
      <c r="F3358" s="9">
        <v>218</v>
      </c>
      <c r="G3358" s="11">
        <v>44007</v>
      </c>
      <c r="H3358" s="11">
        <v>44001</v>
      </c>
      <c r="I3358" s="9">
        <v>218</v>
      </c>
    </row>
    <row r="3359" spans="1:9" x14ac:dyDescent="0.3">
      <c r="A3359" s="1364">
        <v>535529</v>
      </c>
      <c r="B3359" s="9">
        <v>622013</v>
      </c>
      <c r="C3359" s="9" t="s">
        <v>475</v>
      </c>
      <c r="D3359" s="9" t="s">
        <v>1065</v>
      </c>
      <c r="E3359" s="307" t="s">
        <v>1286</v>
      </c>
      <c r="F3359" s="9">
        <v>1626</v>
      </c>
      <c r="G3359" s="11">
        <v>44002</v>
      </c>
      <c r="H3359" s="11">
        <v>44001</v>
      </c>
      <c r="I3359" s="9">
        <v>1566</v>
      </c>
    </row>
    <row r="3360" spans="1:9" x14ac:dyDescent="0.3">
      <c r="A3360" s="1364">
        <v>535529</v>
      </c>
      <c r="B3360" s="9">
        <v>622758</v>
      </c>
      <c r="C3360" s="9" t="s">
        <v>503</v>
      </c>
      <c r="D3360" s="9" t="s">
        <v>481</v>
      </c>
      <c r="E3360" s="307" t="s">
        <v>1297</v>
      </c>
      <c r="F3360" s="9">
        <v>111</v>
      </c>
      <c r="G3360" s="11">
        <v>44007</v>
      </c>
      <c r="H3360" s="11">
        <v>44001</v>
      </c>
      <c r="I3360" s="9">
        <v>108</v>
      </c>
    </row>
    <row r="3361" spans="1:9" x14ac:dyDescent="0.3">
      <c r="A3361" s="1364">
        <v>535529</v>
      </c>
      <c r="B3361" s="9">
        <v>622758</v>
      </c>
      <c r="C3361" s="9" t="s">
        <v>503</v>
      </c>
      <c r="D3361" s="9" t="s">
        <v>13</v>
      </c>
      <c r="E3361" s="307" t="s">
        <v>1303</v>
      </c>
      <c r="F3361" s="9">
        <v>183</v>
      </c>
      <c r="G3361" s="11">
        <v>44007</v>
      </c>
      <c r="H3361" s="11">
        <v>44001</v>
      </c>
      <c r="I3361" s="9">
        <v>178</v>
      </c>
    </row>
    <row r="3362" spans="1:9" x14ac:dyDescent="0.3">
      <c r="A3362" s="1364">
        <v>535529</v>
      </c>
      <c r="B3362" s="9">
        <v>622758</v>
      </c>
      <c r="C3362" s="9" t="s">
        <v>503</v>
      </c>
      <c r="D3362" s="9" t="s">
        <v>13</v>
      </c>
      <c r="E3362" s="307" t="s">
        <v>1305</v>
      </c>
      <c r="F3362" s="9">
        <v>253</v>
      </c>
      <c r="G3362" s="11">
        <v>44007</v>
      </c>
      <c r="H3362" s="11">
        <v>44001</v>
      </c>
      <c r="I3362" s="9">
        <v>248</v>
      </c>
    </row>
    <row r="3363" spans="1:9" x14ac:dyDescent="0.3">
      <c r="A3363" s="1364">
        <v>535529</v>
      </c>
      <c r="B3363" s="9">
        <v>622758</v>
      </c>
      <c r="C3363" s="9" t="s">
        <v>503</v>
      </c>
      <c r="D3363" s="157" t="s">
        <v>483</v>
      </c>
      <c r="E3363" s="307" t="s">
        <v>1307</v>
      </c>
      <c r="F3363" s="9">
        <v>99</v>
      </c>
      <c r="G3363" s="11">
        <v>44007</v>
      </c>
      <c r="H3363" s="11">
        <v>44001</v>
      </c>
      <c r="I3363" s="9">
        <v>99</v>
      </c>
    </row>
    <row r="3364" spans="1:9" x14ac:dyDescent="0.3">
      <c r="A3364" s="1364">
        <v>540291</v>
      </c>
      <c r="B3364" s="9">
        <v>621857</v>
      </c>
      <c r="C3364" s="9" t="s">
        <v>475</v>
      </c>
      <c r="D3364" s="9" t="s">
        <v>481</v>
      </c>
      <c r="E3364" s="307" t="s">
        <v>1315</v>
      </c>
      <c r="F3364" s="9">
        <v>596</v>
      </c>
      <c r="G3364" s="11">
        <v>44007</v>
      </c>
      <c r="H3364" s="11">
        <v>44001</v>
      </c>
      <c r="I3364" s="9">
        <v>585</v>
      </c>
    </row>
    <row r="3365" spans="1:9" x14ac:dyDescent="0.3">
      <c r="A3365" s="1364">
        <v>540291</v>
      </c>
      <c r="B3365" s="9">
        <v>621857</v>
      </c>
      <c r="C3365" s="9" t="s">
        <v>475</v>
      </c>
      <c r="D3365" s="157" t="s">
        <v>483</v>
      </c>
      <c r="E3365" s="307" t="s">
        <v>1322</v>
      </c>
      <c r="F3365" s="9">
        <v>229</v>
      </c>
      <c r="G3365" s="11">
        <v>44007</v>
      </c>
      <c r="H3365" s="11">
        <v>44001</v>
      </c>
      <c r="I3365" s="9">
        <v>229</v>
      </c>
    </row>
    <row r="3366" spans="1:9" x14ac:dyDescent="0.3">
      <c r="A3366" s="1364">
        <v>540291</v>
      </c>
      <c r="B3366" s="9">
        <v>622760</v>
      </c>
      <c r="C3366" s="9" t="s">
        <v>503</v>
      </c>
      <c r="D3366" s="157" t="s">
        <v>483</v>
      </c>
      <c r="E3366" s="307" t="s">
        <v>1330</v>
      </c>
      <c r="F3366" s="9">
        <v>137</v>
      </c>
      <c r="G3366" s="11">
        <v>44007</v>
      </c>
      <c r="H3366" s="11">
        <v>44001</v>
      </c>
      <c r="I3366" s="9">
        <v>139</v>
      </c>
    </row>
    <row r="3367" spans="1:9" x14ac:dyDescent="0.3">
      <c r="A3367" s="1364">
        <v>523142</v>
      </c>
      <c r="B3367" s="9">
        <v>566883</v>
      </c>
      <c r="C3367" s="9" t="s">
        <v>475</v>
      </c>
      <c r="D3367" s="9" t="s">
        <v>1065</v>
      </c>
      <c r="E3367" s="15" t="s">
        <v>1084</v>
      </c>
      <c r="F3367" s="287">
        <v>660</v>
      </c>
      <c r="G3367" s="11">
        <v>44009</v>
      </c>
      <c r="H3367" s="11">
        <v>44005</v>
      </c>
      <c r="I3367" s="9">
        <v>649</v>
      </c>
    </row>
    <row r="3368" spans="1:9" x14ac:dyDescent="0.3">
      <c r="A3368" s="1364">
        <v>523142</v>
      </c>
      <c r="B3368" s="9">
        <v>566883</v>
      </c>
      <c r="C3368" s="9" t="s">
        <v>475</v>
      </c>
      <c r="D3368" s="9" t="s">
        <v>1065</v>
      </c>
      <c r="E3368" s="15" t="s">
        <v>1114</v>
      </c>
      <c r="F3368" s="287">
        <v>1350</v>
      </c>
      <c r="G3368" s="11">
        <v>44009</v>
      </c>
      <c r="H3368" s="11">
        <v>44005</v>
      </c>
      <c r="I3368" s="9">
        <v>1375</v>
      </c>
    </row>
    <row r="3369" spans="1:9" x14ac:dyDescent="0.3">
      <c r="A3369" s="1364" t="s">
        <v>1127</v>
      </c>
      <c r="B3369" s="9">
        <v>621834</v>
      </c>
      <c r="C3369" s="9" t="s">
        <v>475</v>
      </c>
      <c r="D3369" s="9" t="s">
        <v>1065</v>
      </c>
      <c r="E3369" s="307" t="s">
        <v>1129</v>
      </c>
      <c r="F3369" s="287">
        <v>1000</v>
      </c>
      <c r="G3369" s="11">
        <v>44009</v>
      </c>
      <c r="H3369" s="11">
        <v>44005</v>
      </c>
      <c r="I3369" s="9">
        <v>1042</v>
      </c>
    </row>
    <row r="3370" spans="1:9" x14ac:dyDescent="0.3">
      <c r="A3370" s="1364">
        <v>535527</v>
      </c>
      <c r="B3370" s="9">
        <v>621836</v>
      </c>
      <c r="C3370" s="9" t="s">
        <v>475</v>
      </c>
      <c r="D3370" s="9" t="s">
        <v>13</v>
      </c>
      <c r="E3370" s="307" t="s">
        <v>1182</v>
      </c>
      <c r="F3370" s="9">
        <v>1214</v>
      </c>
      <c r="G3370" s="11">
        <v>44009</v>
      </c>
      <c r="H3370" s="11">
        <v>44005</v>
      </c>
      <c r="I3370" s="9">
        <v>1262</v>
      </c>
    </row>
    <row r="3371" spans="1:9" x14ac:dyDescent="0.3">
      <c r="A3371" s="1364">
        <v>535527</v>
      </c>
      <c r="B3371" s="9">
        <v>621836</v>
      </c>
      <c r="C3371" s="9" t="s">
        <v>475</v>
      </c>
      <c r="D3371" s="9" t="s">
        <v>48</v>
      </c>
      <c r="E3371" s="311">
        <v>1582625</v>
      </c>
      <c r="F3371" s="9">
        <v>106</v>
      </c>
      <c r="G3371" s="11">
        <v>43965</v>
      </c>
      <c r="H3371" s="11">
        <v>44005</v>
      </c>
      <c r="I3371" s="9">
        <v>106</v>
      </c>
    </row>
    <row r="3372" spans="1:9" x14ac:dyDescent="0.3">
      <c r="A3372" s="1364">
        <v>535527</v>
      </c>
      <c r="B3372" s="9">
        <v>621836</v>
      </c>
      <c r="C3372" s="9" t="s">
        <v>475</v>
      </c>
      <c r="D3372" s="9" t="s">
        <v>48</v>
      </c>
      <c r="E3372" s="311">
        <v>1582628</v>
      </c>
      <c r="F3372" s="287">
        <v>338</v>
      </c>
      <c r="G3372" s="11">
        <v>43969</v>
      </c>
      <c r="H3372" s="11">
        <v>44005</v>
      </c>
      <c r="I3372" s="9">
        <v>338</v>
      </c>
    </row>
    <row r="3373" spans="1:9" x14ac:dyDescent="0.3">
      <c r="A3373" s="1364">
        <v>535527</v>
      </c>
      <c r="B3373" s="9">
        <v>621836</v>
      </c>
      <c r="C3373" s="9" t="s">
        <v>475</v>
      </c>
      <c r="D3373" s="9" t="s">
        <v>48</v>
      </c>
      <c r="E3373" s="307" t="s">
        <v>1191</v>
      </c>
      <c r="F3373" s="287">
        <v>57</v>
      </c>
      <c r="G3373" s="11">
        <v>44011</v>
      </c>
      <c r="H3373" s="11">
        <v>44005</v>
      </c>
      <c r="I3373" s="9">
        <v>57</v>
      </c>
    </row>
    <row r="3374" spans="1:9" ht="15" thickBot="1" x14ac:dyDescent="0.35">
      <c r="A3374" s="1364">
        <v>535527</v>
      </c>
      <c r="B3374" s="9">
        <v>621836</v>
      </c>
      <c r="C3374" s="9" t="s">
        <v>475</v>
      </c>
      <c r="D3374" s="9" t="s">
        <v>48</v>
      </c>
      <c r="E3374" s="307" t="s">
        <v>1192</v>
      </c>
      <c r="F3374" s="9">
        <v>220</v>
      </c>
      <c r="G3374" s="11">
        <v>44012</v>
      </c>
      <c r="H3374" s="11">
        <v>44005</v>
      </c>
      <c r="I3374" s="9">
        <v>220</v>
      </c>
    </row>
    <row r="3375" spans="1:9" x14ac:dyDescent="0.3">
      <c r="A3375" s="1367">
        <v>535527</v>
      </c>
      <c r="B3375" s="766">
        <v>622757</v>
      </c>
      <c r="C3375" s="766" t="s">
        <v>503</v>
      </c>
      <c r="D3375" s="766" t="s">
        <v>48</v>
      </c>
      <c r="E3375" s="767">
        <v>1584404</v>
      </c>
      <c r="F3375" s="768">
        <v>64</v>
      </c>
      <c r="G3375" s="1368">
        <v>43965</v>
      </c>
      <c r="H3375" s="645">
        <v>44005</v>
      </c>
      <c r="I3375" s="643">
        <v>64</v>
      </c>
    </row>
    <row r="3376" spans="1:9" x14ac:dyDescent="0.3">
      <c r="A3376" s="1369">
        <v>535527</v>
      </c>
      <c r="B3376" s="8">
        <v>622757</v>
      </c>
      <c r="C3376" s="8" t="s">
        <v>503</v>
      </c>
      <c r="D3376" s="8" t="s">
        <v>48</v>
      </c>
      <c r="E3376" s="300" t="s">
        <v>1240</v>
      </c>
      <c r="F3376" s="8">
        <v>15</v>
      </c>
      <c r="G3376" s="12">
        <v>44011</v>
      </c>
      <c r="H3376" s="11">
        <v>44005</v>
      </c>
      <c r="I3376" s="9">
        <v>15</v>
      </c>
    </row>
    <row r="3377" spans="1:9" x14ac:dyDescent="0.3">
      <c r="A3377" s="1369">
        <v>535527</v>
      </c>
      <c r="B3377" s="8">
        <v>622757</v>
      </c>
      <c r="C3377" s="8" t="s">
        <v>503</v>
      </c>
      <c r="D3377" s="8" t="s">
        <v>48</v>
      </c>
      <c r="E3377" s="300" t="s">
        <v>1241</v>
      </c>
      <c r="F3377" s="8">
        <v>80</v>
      </c>
      <c r="G3377" s="12">
        <v>44012</v>
      </c>
      <c r="H3377" s="11">
        <v>44005</v>
      </c>
      <c r="I3377" s="9">
        <v>80</v>
      </c>
    </row>
    <row r="3378" spans="1:9" x14ac:dyDescent="0.3">
      <c r="A3378" s="1369">
        <v>535527</v>
      </c>
      <c r="B3378" s="8">
        <v>622757</v>
      </c>
      <c r="C3378" s="8" t="s">
        <v>503</v>
      </c>
      <c r="D3378" s="8" t="s">
        <v>48</v>
      </c>
      <c r="E3378" s="299">
        <v>1584690</v>
      </c>
      <c r="F3378" s="1370">
        <v>32</v>
      </c>
      <c r="G3378" s="12">
        <v>44014</v>
      </c>
      <c r="H3378" s="11">
        <v>44005</v>
      </c>
      <c r="I3378" s="9">
        <v>32</v>
      </c>
    </row>
    <row r="3379" spans="1:9" x14ac:dyDescent="0.3">
      <c r="A3379" s="1369">
        <v>540291</v>
      </c>
      <c r="B3379" s="8">
        <v>621857</v>
      </c>
      <c r="C3379" s="8" t="s">
        <v>475</v>
      </c>
      <c r="D3379" s="8" t="s">
        <v>48</v>
      </c>
      <c r="E3379" s="32">
        <v>1576667</v>
      </c>
      <c r="F3379" s="8">
        <v>56</v>
      </c>
      <c r="G3379" s="12">
        <v>44000</v>
      </c>
      <c r="H3379" s="11">
        <v>44005</v>
      </c>
      <c r="I3379" s="66">
        <v>56</v>
      </c>
    </row>
    <row r="3380" spans="1:9" x14ac:dyDescent="0.3">
      <c r="A3380" s="1369">
        <v>540291</v>
      </c>
      <c r="B3380" s="8">
        <v>621857</v>
      </c>
      <c r="C3380" s="8" t="s">
        <v>475</v>
      </c>
      <c r="D3380" s="8" t="s">
        <v>48</v>
      </c>
      <c r="E3380" s="32">
        <v>1576596</v>
      </c>
      <c r="F3380" s="8">
        <v>987</v>
      </c>
      <c r="G3380" s="12">
        <v>44004</v>
      </c>
      <c r="H3380" s="11">
        <v>44005</v>
      </c>
      <c r="I3380" s="9">
        <v>987</v>
      </c>
    </row>
    <row r="3381" spans="1:9" x14ac:dyDescent="0.3">
      <c r="A3381" s="8">
        <v>540291</v>
      </c>
      <c r="B3381" s="8">
        <v>621857</v>
      </c>
      <c r="C3381" s="8" t="s">
        <v>475</v>
      </c>
      <c r="D3381" s="8"/>
      <c r="E3381" s="300" t="s">
        <v>1318</v>
      </c>
      <c r="F3381" s="8">
        <v>2423</v>
      </c>
      <c r="G3381" s="12">
        <v>44009</v>
      </c>
      <c r="H3381" s="11">
        <v>44005</v>
      </c>
      <c r="I3381" s="66">
        <v>2412</v>
      </c>
    </row>
    <row r="3382" spans="1:9" x14ac:dyDescent="0.3">
      <c r="A3382" s="1371">
        <v>540291</v>
      </c>
      <c r="B3382" s="48">
        <v>621857</v>
      </c>
      <c r="C3382" s="48" t="s">
        <v>475</v>
      </c>
      <c r="D3382" s="100" t="s">
        <v>13</v>
      </c>
      <c r="E3382" s="309" t="s">
        <v>1321</v>
      </c>
      <c r="F3382" s="48">
        <f>2342+3257</f>
        <v>5599</v>
      </c>
      <c r="G3382" s="51">
        <v>44009</v>
      </c>
      <c r="H3382" s="11">
        <v>44005</v>
      </c>
      <c r="I3382" s="9">
        <v>5724</v>
      </c>
    </row>
    <row r="3383" spans="1:9" x14ac:dyDescent="0.3">
      <c r="A3383" s="1369">
        <v>540291</v>
      </c>
      <c r="B3383" s="8">
        <v>621857</v>
      </c>
      <c r="C3383" s="8" t="s">
        <v>475</v>
      </c>
      <c r="D3383" s="8" t="s">
        <v>48</v>
      </c>
      <c r="E3383" s="300" t="s">
        <v>1325</v>
      </c>
      <c r="F3383" s="8">
        <v>83</v>
      </c>
      <c r="G3383" s="12">
        <v>44011</v>
      </c>
      <c r="H3383" s="11">
        <v>44005</v>
      </c>
      <c r="I3383" s="9">
        <v>83</v>
      </c>
    </row>
    <row r="3384" spans="1:9" x14ac:dyDescent="0.3">
      <c r="A3384" s="1369">
        <v>540291</v>
      </c>
      <c r="B3384" s="8">
        <v>622760</v>
      </c>
      <c r="C3384" s="8" t="s">
        <v>503</v>
      </c>
      <c r="D3384" s="8" t="s">
        <v>13</v>
      </c>
      <c r="E3384" s="32" t="s">
        <v>1328</v>
      </c>
      <c r="F3384" s="288">
        <f>272+277+343-446</f>
        <v>446</v>
      </c>
      <c r="G3384" s="12">
        <v>44002</v>
      </c>
      <c r="H3384" s="11">
        <v>44005</v>
      </c>
      <c r="I3384" s="9">
        <v>462</v>
      </c>
    </row>
    <row r="3385" spans="1:9" x14ac:dyDescent="0.3">
      <c r="A3385" s="1369">
        <v>540291</v>
      </c>
      <c r="B3385" s="8">
        <v>622760</v>
      </c>
      <c r="C3385" s="8" t="s">
        <v>503</v>
      </c>
      <c r="D3385" s="8" t="s">
        <v>13</v>
      </c>
      <c r="E3385" s="300" t="s">
        <v>1333</v>
      </c>
      <c r="F3385" s="8">
        <v>174</v>
      </c>
      <c r="G3385" s="12">
        <v>44009</v>
      </c>
      <c r="H3385" s="11">
        <v>44005</v>
      </c>
      <c r="I3385" s="9">
        <v>179</v>
      </c>
    </row>
    <row r="3386" spans="1:9" x14ac:dyDescent="0.3">
      <c r="A3386" s="1369">
        <v>523142</v>
      </c>
      <c r="B3386" s="8">
        <v>566883</v>
      </c>
      <c r="C3386" s="8" t="s">
        <v>475</v>
      </c>
      <c r="D3386" s="236" t="s">
        <v>483</v>
      </c>
      <c r="E3386" s="32" t="s">
        <v>1085</v>
      </c>
      <c r="F3386" s="266">
        <v>95</v>
      </c>
      <c r="G3386" s="12">
        <v>44014</v>
      </c>
      <c r="H3386" s="11">
        <v>44008</v>
      </c>
      <c r="I3386" s="9">
        <v>92</v>
      </c>
    </row>
    <row r="3387" spans="1:9" x14ac:dyDescent="0.3">
      <c r="A3387" s="1369">
        <v>523142</v>
      </c>
      <c r="B3387" s="8">
        <v>566883</v>
      </c>
      <c r="C3387" s="8" t="s">
        <v>475</v>
      </c>
      <c r="D3387" s="8" t="s">
        <v>481</v>
      </c>
      <c r="E3387" s="32" t="s">
        <v>1087</v>
      </c>
      <c r="F3387" s="266">
        <v>70</v>
      </c>
      <c r="G3387" s="11">
        <v>44014</v>
      </c>
      <c r="H3387" s="11">
        <v>44008</v>
      </c>
      <c r="I3387" s="9">
        <v>68</v>
      </c>
    </row>
    <row r="3388" spans="1:9" x14ac:dyDescent="0.3">
      <c r="A3388" s="1369">
        <v>523142</v>
      </c>
      <c r="B3388" s="8">
        <v>566883</v>
      </c>
      <c r="C3388" s="8" t="s">
        <v>475</v>
      </c>
      <c r="D3388" s="236" t="s">
        <v>483</v>
      </c>
      <c r="E3388" s="32" t="s">
        <v>1115</v>
      </c>
      <c r="F3388" s="266">
        <v>150</v>
      </c>
      <c r="G3388" s="12">
        <v>44014</v>
      </c>
      <c r="H3388" s="11">
        <v>44008</v>
      </c>
      <c r="I3388" s="9">
        <v>153</v>
      </c>
    </row>
    <row r="3389" spans="1:9" x14ac:dyDescent="0.3">
      <c r="A3389" s="1369">
        <v>523143</v>
      </c>
      <c r="B3389" s="8">
        <v>623542</v>
      </c>
      <c r="C3389" s="8" t="s">
        <v>475</v>
      </c>
      <c r="D3389" s="8" t="s">
        <v>481</v>
      </c>
      <c r="E3389" s="265" t="s">
        <v>1143</v>
      </c>
      <c r="F3389" s="266">
        <v>199</v>
      </c>
      <c r="G3389" s="12">
        <v>44007</v>
      </c>
      <c r="H3389" s="11">
        <v>44008</v>
      </c>
      <c r="I3389" s="66">
        <v>195</v>
      </c>
    </row>
    <row r="3390" spans="1:9" x14ac:dyDescent="0.3">
      <c r="A3390" s="1369">
        <v>523143</v>
      </c>
      <c r="B3390" s="8">
        <v>623542</v>
      </c>
      <c r="C3390" s="8" t="s">
        <v>475</v>
      </c>
      <c r="D3390" s="236" t="s">
        <v>483</v>
      </c>
      <c r="E3390" s="265" t="s">
        <v>1145</v>
      </c>
      <c r="F3390" s="266">
        <v>118</v>
      </c>
      <c r="G3390" s="12">
        <v>44007</v>
      </c>
      <c r="H3390" s="11">
        <v>44008</v>
      </c>
      <c r="I3390" s="9">
        <v>116</v>
      </c>
    </row>
    <row r="3391" spans="1:9" x14ac:dyDescent="0.3">
      <c r="A3391" s="1369">
        <v>534499</v>
      </c>
      <c r="B3391" s="8">
        <v>622751</v>
      </c>
      <c r="C3391" s="8" t="s">
        <v>503</v>
      </c>
      <c r="D3391" s="236" t="s">
        <v>483</v>
      </c>
      <c r="E3391" s="32" t="s">
        <v>1152</v>
      </c>
      <c r="F3391" s="8">
        <v>30</v>
      </c>
      <c r="G3391" s="12">
        <v>44007</v>
      </c>
      <c r="H3391" s="11">
        <v>44008</v>
      </c>
      <c r="I3391" s="9">
        <v>30</v>
      </c>
    </row>
    <row r="3392" spans="1:9" x14ac:dyDescent="0.3">
      <c r="A3392" s="1369">
        <v>535520</v>
      </c>
      <c r="B3392" s="8">
        <v>621918</v>
      </c>
      <c r="C3392" s="8" t="s">
        <v>475</v>
      </c>
      <c r="D3392" s="236" t="s">
        <v>483</v>
      </c>
      <c r="E3392" s="32" t="s">
        <v>1157</v>
      </c>
      <c r="F3392" s="266">
        <v>141</v>
      </c>
      <c r="G3392" s="12">
        <v>44007</v>
      </c>
      <c r="H3392" s="11">
        <v>44008</v>
      </c>
      <c r="I3392" s="9">
        <v>146</v>
      </c>
    </row>
    <row r="3393" spans="1:9" x14ac:dyDescent="0.3">
      <c r="A3393" s="1369">
        <v>535520</v>
      </c>
      <c r="B3393" s="8">
        <v>622589</v>
      </c>
      <c r="C3393" s="8" t="s">
        <v>503</v>
      </c>
      <c r="D3393" s="236" t="s">
        <v>483</v>
      </c>
      <c r="E3393" s="17" t="s">
        <v>1166</v>
      </c>
      <c r="F3393" s="266">
        <v>76</v>
      </c>
      <c r="G3393" s="12">
        <v>44007</v>
      </c>
      <c r="H3393" s="11">
        <v>44008</v>
      </c>
      <c r="I3393" s="9">
        <v>76</v>
      </c>
    </row>
    <row r="3394" spans="1:9" x14ac:dyDescent="0.3">
      <c r="A3394" s="1369">
        <v>535527</v>
      </c>
      <c r="B3394" s="8">
        <v>621836</v>
      </c>
      <c r="C3394" s="8" t="s">
        <v>475</v>
      </c>
      <c r="D3394" s="8" t="s">
        <v>481</v>
      </c>
      <c r="E3394" s="300" t="s">
        <v>1176</v>
      </c>
      <c r="F3394" s="8">
        <v>713</v>
      </c>
      <c r="G3394" s="12">
        <v>44014</v>
      </c>
      <c r="H3394" s="11">
        <v>44008</v>
      </c>
      <c r="I3394" s="9">
        <v>744</v>
      </c>
    </row>
    <row r="3395" spans="1:9" x14ac:dyDescent="0.3">
      <c r="A3395" s="1369">
        <v>540291</v>
      </c>
      <c r="B3395" s="8">
        <v>621857</v>
      </c>
      <c r="C3395" s="8" t="s">
        <v>475</v>
      </c>
      <c r="D3395" s="8" t="s">
        <v>481</v>
      </c>
      <c r="E3395" s="300" t="s">
        <v>1316</v>
      </c>
      <c r="F3395" s="8">
        <v>289</v>
      </c>
      <c r="G3395" s="12">
        <v>44014</v>
      </c>
      <c r="H3395" s="11">
        <v>44008</v>
      </c>
      <c r="I3395" s="9">
        <v>282</v>
      </c>
    </row>
    <row r="3396" spans="1:9" x14ac:dyDescent="0.3">
      <c r="A3396" s="1369">
        <v>540291</v>
      </c>
      <c r="B3396" s="8">
        <v>621857</v>
      </c>
      <c r="C3396" s="8" t="s">
        <v>475</v>
      </c>
      <c r="D3396" s="8" t="s">
        <v>481</v>
      </c>
      <c r="E3396" s="300" t="s">
        <v>1323</v>
      </c>
      <c r="F3396" s="8">
        <v>218</v>
      </c>
      <c r="G3396" s="12">
        <v>44014</v>
      </c>
      <c r="H3396" s="11">
        <v>44008</v>
      </c>
      <c r="I3396" s="9">
        <v>215</v>
      </c>
    </row>
    <row r="3397" spans="1:9" x14ac:dyDescent="0.3">
      <c r="A3397" s="1369">
        <v>540291</v>
      </c>
      <c r="B3397" s="8">
        <v>622760</v>
      </c>
      <c r="C3397" s="8" t="s">
        <v>503</v>
      </c>
      <c r="D3397" s="8" t="s">
        <v>481</v>
      </c>
      <c r="E3397" s="300" t="s">
        <v>1331</v>
      </c>
      <c r="F3397" s="8">
        <v>55</v>
      </c>
      <c r="G3397" s="12">
        <v>44014</v>
      </c>
      <c r="H3397" s="11">
        <v>44008</v>
      </c>
      <c r="I3397" s="9">
        <v>55</v>
      </c>
    </row>
    <row r="3398" spans="1:9" x14ac:dyDescent="0.3">
      <c r="A3398" s="1369">
        <v>540291</v>
      </c>
      <c r="B3398" s="8">
        <v>622760</v>
      </c>
      <c r="C3398" s="8" t="s">
        <v>503</v>
      </c>
      <c r="D3398" s="8" t="s">
        <v>481</v>
      </c>
      <c r="E3398" s="32" t="s">
        <v>1334</v>
      </c>
      <c r="F3398" s="8">
        <v>176</v>
      </c>
      <c r="G3398" s="12">
        <v>44007</v>
      </c>
      <c r="H3398" s="11">
        <v>44008</v>
      </c>
      <c r="I3398" s="9">
        <v>183</v>
      </c>
    </row>
    <row r="3399" spans="1:9" x14ac:dyDescent="0.3">
      <c r="A3399" s="1369">
        <v>535527</v>
      </c>
      <c r="B3399" s="8">
        <v>621836</v>
      </c>
      <c r="C3399" s="8" t="s">
        <v>475</v>
      </c>
      <c r="D3399" s="8" t="s">
        <v>13</v>
      </c>
      <c r="E3399" s="300" t="s">
        <v>1185</v>
      </c>
      <c r="F3399" s="8">
        <v>3142</v>
      </c>
      <c r="G3399" s="12">
        <v>44014</v>
      </c>
      <c r="H3399" s="11">
        <v>44009</v>
      </c>
      <c r="I3399" s="9">
        <v>3286</v>
      </c>
    </row>
    <row r="3400" spans="1:9" x14ac:dyDescent="0.3">
      <c r="A3400" s="1369">
        <v>535527</v>
      </c>
      <c r="B3400" s="8">
        <v>621836</v>
      </c>
      <c r="C3400" s="8" t="s">
        <v>475</v>
      </c>
      <c r="D3400" s="8" t="s">
        <v>13</v>
      </c>
      <c r="E3400" s="300" t="s">
        <v>1187</v>
      </c>
      <c r="F3400" s="8">
        <v>2183</v>
      </c>
      <c r="G3400" s="12">
        <v>44014</v>
      </c>
      <c r="H3400" s="11">
        <v>44009</v>
      </c>
      <c r="I3400" s="9">
        <v>2282</v>
      </c>
    </row>
    <row r="3401" spans="1:9" x14ac:dyDescent="0.3">
      <c r="A3401" s="1369">
        <v>523033</v>
      </c>
      <c r="B3401" s="8">
        <v>621928</v>
      </c>
      <c r="C3401" s="8" t="s">
        <v>475</v>
      </c>
      <c r="D3401" s="236" t="s">
        <v>483</v>
      </c>
      <c r="E3401" s="265" t="s">
        <v>1071</v>
      </c>
      <c r="F3401" s="8">
        <v>84</v>
      </c>
      <c r="G3401" s="12">
        <v>43972</v>
      </c>
      <c r="H3401" s="11">
        <v>44011</v>
      </c>
      <c r="I3401" s="9">
        <v>82</v>
      </c>
    </row>
    <row r="3402" spans="1:9" x14ac:dyDescent="0.3">
      <c r="A3402" s="1372">
        <v>535520</v>
      </c>
      <c r="B3402" s="13">
        <v>621918</v>
      </c>
      <c r="C3402" s="13" t="s">
        <v>475</v>
      </c>
      <c r="D3402" s="236" t="s">
        <v>483</v>
      </c>
      <c r="E3402" s="63" t="s">
        <v>1153</v>
      </c>
      <c r="F3402" s="278">
        <v>343</v>
      </c>
      <c r="G3402" s="34">
        <v>43972</v>
      </c>
      <c r="H3402" s="27">
        <v>44011</v>
      </c>
      <c r="I3402" s="24">
        <v>355</v>
      </c>
    </row>
    <row r="3403" spans="1:9" x14ac:dyDescent="0.3">
      <c r="A3403" s="1372">
        <v>535520</v>
      </c>
      <c r="B3403" s="13">
        <v>622589</v>
      </c>
      <c r="C3403" s="13" t="s">
        <v>503</v>
      </c>
      <c r="D3403" s="236" t="s">
        <v>483</v>
      </c>
      <c r="E3403" s="63" t="s">
        <v>1163</v>
      </c>
      <c r="F3403" s="278">
        <v>66</v>
      </c>
      <c r="G3403" s="34">
        <v>43972</v>
      </c>
      <c r="H3403" s="27">
        <v>44011</v>
      </c>
      <c r="I3403" s="24">
        <v>66</v>
      </c>
    </row>
    <row r="3404" spans="1:9" x14ac:dyDescent="0.3">
      <c r="A3404" s="1372">
        <v>535527</v>
      </c>
      <c r="B3404" s="13">
        <v>621836</v>
      </c>
      <c r="C3404" s="13" t="s">
        <v>475</v>
      </c>
      <c r="D3404" s="8" t="s">
        <v>481</v>
      </c>
      <c r="E3404" s="295" t="s">
        <v>1179</v>
      </c>
      <c r="F3404" s="278">
        <v>196</v>
      </c>
      <c r="G3404" s="34">
        <v>44007</v>
      </c>
      <c r="H3404" s="27">
        <v>44011</v>
      </c>
      <c r="I3404" s="24">
        <v>192</v>
      </c>
    </row>
    <row r="3405" spans="1:9" x14ac:dyDescent="0.3">
      <c r="A3405" s="1372">
        <v>535527</v>
      </c>
      <c r="B3405" s="13">
        <v>621836</v>
      </c>
      <c r="C3405" s="13" t="s">
        <v>475</v>
      </c>
      <c r="D3405" s="236" t="s">
        <v>483</v>
      </c>
      <c r="E3405" s="98" t="s">
        <v>1180</v>
      </c>
      <c r="F3405" s="278">
        <v>303</v>
      </c>
      <c r="G3405" s="34">
        <v>43972</v>
      </c>
      <c r="H3405" s="27">
        <v>44011</v>
      </c>
      <c r="I3405" s="24">
        <v>311</v>
      </c>
    </row>
    <row r="3406" spans="1:9" x14ac:dyDescent="0.3">
      <c r="A3406" s="1372">
        <v>523142</v>
      </c>
      <c r="B3406" s="13">
        <v>566883</v>
      </c>
      <c r="C3406" s="13" t="s">
        <v>475</v>
      </c>
      <c r="D3406" s="13" t="s">
        <v>13</v>
      </c>
      <c r="E3406" s="63" t="s">
        <v>1086</v>
      </c>
      <c r="F3406" s="302">
        <f>281+279+215</f>
        <v>775</v>
      </c>
      <c r="G3406" s="34">
        <v>44009</v>
      </c>
      <c r="H3406" s="27">
        <v>44012</v>
      </c>
      <c r="I3406" s="286">
        <v>765</v>
      </c>
    </row>
    <row r="3407" spans="1:9" x14ac:dyDescent="0.3">
      <c r="A3407" s="1372">
        <v>523142</v>
      </c>
      <c r="B3407" s="13">
        <v>566883</v>
      </c>
      <c r="C3407" s="13" t="s">
        <v>475</v>
      </c>
      <c r="D3407" s="8" t="s">
        <v>1065</v>
      </c>
      <c r="E3407" s="63" t="s">
        <v>1088</v>
      </c>
      <c r="F3407" s="278">
        <v>533</v>
      </c>
      <c r="G3407" s="34">
        <v>44016</v>
      </c>
      <c r="H3407" s="27">
        <v>44012</v>
      </c>
      <c r="I3407" s="24">
        <v>538</v>
      </c>
    </row>
    <row r="3408" spans="1:9" x14ac:dyDescent="0.3">
      <c r="A3408" s="1372">
        <v>523142</v>
      </c>
      <c r="B3408" s="13">
        <v>621834</v>
      </c>
      <c r="C3408" s="13" t="s">
        <v>475</v>
      </c>
      <c r="D3408" s="8" t="s">
        <v>1065</v>
      </c>
      <c r="E3408" s="63" t="s">
        <v>1119</v>
      </c>
      <c r="F3408" s="278">
        <v>2297</v>
      </c>
      <c r="G3408" s="34">
        <v>43967</v>
      </c>
      <c r="H3408" s="27">
        <v>44012</v>
      </c>
      <c r="I3408" s="24">
        <v>2365</v>
      </c>
    </row>
    <row r="3409" spans="1:9" x14ac:dyDescent="0.3">
      <c r="A3409" s="1372">
        <v>523142</v>
      </c>
      <c r="B3409" s="13">
        <v>621834</v>
      </c>
      <c r="C3409" s="13" t="s">
        <v>475</v>
      </c>
      <c r="D3409" s="271" t="s">
        <v>48</v>
      </c>
      <c r="E3409" s="63">
        <v>1582904</v>
      </c>
      <c r="F3409" s="278">
        <v>40</v>
      </c>
      <c r="G3409" s="34">
        <v>43990</v>
      </c>
      <c r="H3409" s="27">
        <v>44012</v>
      </c>
      <c r="I3409" s="24">
        <v>40</v>
      </c>
    </row>
    <row r="3410" spans="1:9" x14ac:dyDescent="0.3">
      <c r="A3410" s="1372">
        <v>523142</v>
      </c>
      <c r="B3410" s="13">
        <v>622764</v>
      </c>
      <c r="C3410" s="13" t="s">
        <v>503</v>
      </c>
      <c r="D3410" s="8" t="s">
        <v>1065</v>
      </c>
      <c r="E3410" s="63" t="s">
        <v>1130</v>
      </c>
      <c r="F3410" s="278">
        <v>252</v>
      </c>
      <c r="G3410" s="34">
        <v>43967</v>
      </c>
      <c r="H3410" s="27">
        <v>44012</v>
      </c>
      <c r="I3410" s="24">
        <v>261</v>
      </c>
    </row>
    <row r="3411" spans="1:9" x14ac:dyDescent="0.3">
      <c r="A3411" s="1372">
        <v>523142</v>
      </c>
      <c r="B3411" s="13">
        <v>622764</v>
      </c>
      <c r="C3411" s="13" t="s">
        <v>503</v>
      </c>
      <c r="D3411" s="271" t="s">
        <v>48</v>
      </c>
      <c r="E3411" s="63">
        <v>1581416</v>
      </c>
      <c r="F3411" s="278">
        <f>40+20</f>
        <v>60</v>
      </c>
      <c r="G3411" s="34">
        <v>43990</v>
      </c>
      <c r="H3411" s="27">
        <v>44012</v>
      </c>
      <c r="I3411" s="24">
        <v>60</v>
      </c>
    </row>
    <row r="3412" spans="1:9" x14ac:dyDescent="0.3">
      <c r="A3412" s="1372">
        <v>523143</v>
      </c>
      <c r="B3412" s="13">
        <v>623542</v>
      </c>
      <c r="C3412" s="13" t="s">
        <v>475</v>
      </c>
      <c r="D3412" s="13" t="s">
        <v>48</v>
      </c>
      <c r="E3412" s="277">
        <v>1576679</v>
      </c>
      <c r="F3412" s="13">
        <v>48</v>
      </c>
      <c r="G3412" s="34">
        <v>44000</v>
      </c>
      <c r="H3412" s="27">
        <v>44012</v>
      </c>
      <c r="I3412" s="24">
        <v>48</v>
      </c>
    </row>
    <row r="3413" spans="1:9" x14ac:dyDescent="0.3">
      <c r="A3413" s="1372">
        <v>523143</v>
      </c>
      <c r="B3413" s="13">
        <v>623542</v>
      </c>
      <c r="C3413" s="13" t="s">
        <v>475</v>
      </c>
      <c r="D3413" s="13" t="s">
        <v>48</v>
      </c>
      <c r="E3413" s="277">
        <v>1576658</v>
      </c>
      <c r="F3413" s="13">
        <v>206</v>
      </c>
      <c r="G3413" s="34">
        <v>44004</v>
      </c>
      <c r="H3413" s="27">
        <v>44012</v>
      </c>
      <c r="I3413" s="24">
        <v>206</v>
      </c>
    </row>
    <row r="3414" spans="1:9" x14ac:dyDescent="0.3">
      <c r="A3414" s="1372">
        <v>523143</v>
      </c>
      <c r="B3414" s="13">
        <v>623542</v>
      </c>
      <c r="C3414" s="13" t="s">
        <v>475</v>
      </c>
      <c r="D3414" s="13" t="s">
        <v>13</v>
      </c>
      <c r="E3414" s="277" t="s">
        <v>1142</v>
      </c>
      <c r="F3414" s="302">
        <f>1014+1102+720</f>
        <v>2836</v>
      </c>
      <c r="G3414" s="34">
        <v>44002</v>
      </c>
      <c r="H3414" s="27">
        <v>44012</v>
      </c>
      <c r="I3414" s="24">
        <v>2777</v>
      </c>
    </row>
    <row r="3415" spans="1:9" x14ac:dyDescent="0.3">
      <c r="A3415" s="1372">
        <v>523143</v>
      </c>
      <c r="B3415" s="13">
        <v>623542</v>
      </c>
      <c r="C3415" s="13" t="s">
        <v>475</v>
      </c>
      <c r="D3415" s="8" t="s">
        <v>1065</v>
      </c>
      <c r="E3415" s="277" t="s">
        <v>1144</v>
      </c>
      <c r="F3415" s="278">
        <v>838</v>
      </c>
      <c r="G3415" s="34">
        <v>44002</v>
      </c>
      <c r="H3415" s="27">
        <v>44012</v>
      </c>
      <c r="I3415" s="24">
        <v>824</v>
      </c>
    </row>
    <row r="3416" spans="1:9" x14ac:dyDescent="0.3">
      <c r="A3416" s="1372">
        <v>523143</v>
      </c>
      <c r="B3416" s="13">
        <v>623542</v>
      </c>
      <c r="C3416" s="13" t="s">
        <v>475</v>
      </c>
      <c r="D3416" s="13" t="s">
        <v>48</v>
      </c>
      <c r="E3416" s="277" t="s">
        <v>1146</v>
      </c>
      <c r="F3416" s="278">
        <v>69</v>
      </c>
      <c r="G3416" s="34">
        <v>44004</v>
      </c>
      <c r="H3416" s="27">
        <v>44012</v>
      </c>
      <c r="I3416" s="24">
        <v>69</v>
      </c>
    </row>
    <row r="3417" spans="1:9" x14ac:dyDescent="0.3">
      <c r="A3417" s="1372">
        <v>523143</v>
      </c>
      <c r="B3417" s="13">
        <v>623542</v>
      </c>
      <c r="C3417" s="13" t="s">
        <v>475</v>
      </c>
      <c r="D3417" s="13" t="s">
        <v>48</v>
      </c>
      <c r="E3417" s="277" t="s">
        <v>1147</v>
      </c>
      <c r="F3417" s="278">
        <v>48</v>
      </c>
      <c r="G3417" s="34">
        <v>44004</v>
      </c>
      <c r="H3417" s="27">
        <v>44012</v>
      </c>
      <c r="I3417" s="24">
        <v>48</v>
      </c>
    </row>
    <row r="3418" spans="1:9" x14ac:dyDescent="0.3">
      <c r="A3418" s="1372">
        <v>523143</v>
      </c>
      <c r="B3418" s="13">
        <v>623542</v>
      </c>
      <c r="C3418" s="13" t="s">
        <v>475</v>
      </c>
      <c r="D3418" s="13" t="s">
        <v>48</v>
      </c>
      <c r="E3418" s="277" t="s">
        <v>1148</v>
      </c>
      <c r="F3418" s="278">
        <v>14</v>
      </c>
      <c r="G3418" s="34">
        <v>44005</v>
      </c>
      <c r="H3418" s="27">
        <v>44012</v>
      </c>
      <c r="I3418" s="24">
        <v>14</v>
      </c>
    </row>
    <row r="3419" spans="1:9" ht="15" thickBot="1" x14ac:dyDescent="0.35">
      <c r="A3419" s="1372">
        <v>535520</v>
      </c>
      <c r="B3419" s="13">
        <v>621918</v>
      </c>
      <c r="C3419" s="13" t="s">
        <v>475</v>
      </c>
      <c r="D3419" s="8" t="s">
        <v>1065</v>
      </c>
      <c r="E3419" s="63" t="s">
        <v>1156</v>
      </c>
      <c r="F3419" s="278">
        <v>1101</v>
      </c>
      <c r="G3419" s="34">
        <v>44002</v>
      </c>
      <c r="H3419" s="27">
        <v>44012</v>
      </c>
      <c r="I3419" s="24">
        <v>1151</v>
      </c>
    </row>
    <row r="3420" spans="1:9" x14ac:dyDescent="0.3">
      <c r="A3420" s="1373">
        <v>535520</v>
      </c>
      <c r="B3420" s="659">
        <v>622589</v>
      </c>
      <c r="C3420" s="659" t="s">
        <v>503</v>
      </c>
      <c r="D3420" s="659" t="s">
        <v>48</v>
      </c>
      <c r="E3420" s="660">
        <v>1576793</v>
      </c>
      <c r="F3420" s="658">
        <v>32</v>
      </c>
      <c r="G3420" s="661">
        <v>44000</v>
      </c>
      <c r="H3420" s="662">
        <v>44012</v>
      </c>
      <c r="I3420" s="1374">
        <v>32</v>
      </c>
    </row>
    <row r="3421" spans="1:9" x14ac:dyDescent="0.3">
      <c r="A3421" s="1372">
        <v>535520</v>
      </c>
      <c r="B3421" s="13">
        <v>622589</v>
      </c>
      <c r="C3421" s="13" t="s">
        <v>503</v>
      </c>
      <c r="D3421" s="8" t="s">
        <v>1065</v>
      </c>
      <c r="E3421" s="98" t="s">
        <v>1167</v>
      </c>
      <c r="F3421" s="278">
        <v>236</v>
      </c>
      <c r="G3421" s="34">
        <v>44002</v>
      </c>
      <c r="H3421" s="27">
        <v>44012</v>
      </c>
      <c r="I3421" s="24">
        <v>246</v>
      </c>
    </row>
    <row r="3422" spans="1:9" x14ac:dyDescent="0.3">
      <c r="A3422" s="1372">
        <v>535527</v>
      </c>
      <c r="B3422" s="13">
        <v>621836</v>
      </c>
      <c r="C3422" s="13" t="s">
        <v>475</v>
      </c>
      <c r="D3422" s="13" t="s">
        <v>13</v>
      </c>
      <c r="E3422" s="354" t="s">
        <v>1183</v>
      </c>
      <c r="F3422" s="13">
        <v>1903</v>
      </c>
      <c r="G3422" s="34">
        <v>44016</v>
      </c>
      <c r="H3422" s="27">
        <v>44012</v>
      </c>
      <c r="I3422" s="24">
        <v>1996</v>
      </c>
    </row>
    <row r="3423" spans="1:9" x14ac:dyDescent="0.3">
      <c r="A3423" s="1372">
        <v>535527</v>
      </c>
      <c r="B3423" s="13">
        <v>621836</v>
      </c>
      <c r="C3423" s="13" t="s">
        <v>475</v>
      </c>
      <c r="D3423" s="13" t="s">
        <v>48</v>
      </c>
      <c r="E3423" s="354" t="s">
        <v>1188</v>
      </c>
      <c r="F3423" s="1375">
        <v>225</v>
      </c>
      <c r="G3423" s="34">
        <v>44018</v>
      </c>
      <c r="H3423" s="27">
        <v>44012</v>
      </c>
      <c r="I3423" s="24">
        <v>225</v>
      </c>
    </row>
    <row r="3424" spans="1:9" x14ac:dyDescent="0.3">
      <c r="A3424" s="1372">
        <v>535527</v>
      </c>
      <c r="B3424" s="13">
        <v>621836</v>
      </c>
      <c r="C3424" s="13" t="s">
        <v>475</v>
      </c>
      <c r="D3424" s="13" t="s">
        <v>48</v>
      </c>
      <c r="E3424" s="354" t="s">
        <v>1195</v>
      </c>
      <c r="F3424" s="13">
        <v>220</v>
      </c>
      <c r="G3424" s="34">
        <v>44019</v>
      </c>
      <c r="H3424" s="27">
        <v>44012</v>
      </c>
      <c r="I3424" s="24">
        <v>220</v>
      </c>
    </row>
    <row r="3425" spans="1:9" x14ac:dyDescent="0.3">
      <c r="A3425" s="1372">
        <v>535527</v>
      </c>
      <c r="B3425" s="13">
        <v>621836</v>
      </c>
      <c r="C3425" s="13" t="s">
        <v>475</v>
      </c>
      <c r="D3425" s="271" t="s">
        <v>48</v>
      </c>
      <c r="E3425" s="315">
        <v>1584341</v>
      </c>
      <c r="F3425" s="316">
        <v>137</v>
      </c>
      <c r="G3425" s="34">
        <v>43990</v>
      </c>
      <c r="H3425" s="27">
        <v>44012</v>
      </c>
      <c r="I3425" s="24">
        <v>137</v>
      </c>
    </row>
    <row r="3426" spans="1:9" x14ac:dyDescent="0.3">
      <c r="A3426" s="1372">
        <v>535527</v>
      </c>
      <c r="B3426" s="13">
        <v>621836</v>
      </c>
      <c r="C3426" s="13" t="s">
        <v>475</v>
      </c>
      <c r="D3426" s="13" t="s">
        <v>48</v>
      </c>
      <c r="E3426" s="295" t="s">
        <v>1215</v>
      </c>
      <c r="F3426" s="278">
        <v>103</v>
      </c>
      <c r="G3426" s="34">
        <v>44004</v>
      </c>
      <c r="H3426" s="458">
        <v>44012</v>
      </c>
      <c r="I3426" s="24">
        <v>103</v>
      </c>
    </row>
    <row r="3427" spans="1:9" x14ac:dyDescent="0.3">
      <c r="A3427" s="1372">
        <v>535527</v>
      </c>
      <c r="B3427" s="13">
        <v>622757</v>
      </c>
      <c r="C3427" s="13" t="s">
        <v>503</v>
      </c>
      <c r="D3427" s="13" t="s">
        <v>48</v>
      </c>
      <c r="E3427" s="295" t="s">
        <v>1239</v>
      </c>
      <c r="F3427" s="13">
        <v>15</v>
      </c>
      <c r="G3427" s="34">
        <v>44018</v>
      </c>
      <c r="H3427" s="27">
        <v>44012</v>
      </c>
      <c r="I3427" s="24">
        <v>15</v>
      </c>
    </row>
    <row r="3428" spans="1:9" x14ac:dyDescent="0.3">
      <c r="A3428" s="1372">
        <v>535529</v>
      </c>
      <c r="B3428" s="13">
        <v>621862</v>
      </c>
      <c r="C3428" s="13" t="s">
        <v>475</v>
      </c>
      <c r="D3428" s="8" t="s">
        <v>1065</v>
      </c>
      <c r="E3428" s="63" t="s">
        <v>1262</v>
      </c>
      <c r="F3428" s="13">
        <v>649</v>
      </c>
      <c r="G3428" s="34">
        <v>44002</v>
      </c>
      <c r="H3428" s="27">
        <v>44012</v>
      </c>
      <c r="I3428" s="24">
        <v>673</v>
      </c>
    </row>
    <row r="3429" spans="1:9" x14ac:dyDescent="0.3">
      <c r="A3429" s="1372">
        <v>535529</v>
      </c>
      <c r="B3429" s="13">
        <v>621862</v>
      </c>
      <c r="C3429" s="13" t="s">
        <v>475</v>
      </c>
      <c r="D3429" s="13" t="s">
        <v>13</v>
      </c>
      <c r="E3429" s="63" t="s">
        <v>1263</v>
      </c>
      <c r="F3429" s="13">
        <v>1226</v>
      </c>
      <c r="G3429" s="34">
        <v>44002</v>
      </c>
      <c r="H3429" s="27">
        <v>44012</v>
      </c>
      <c r="I3429" s="24">
        <v>1276</v>
      </c>
    </row>
    <row r="3430" spans="1:9" x14ac:dyDescent="0.3">
      <c r="A3430" s="1372">
        <v>535529</v>
      </c>
      <c r="B3430" s="13">
        <v>621862</v>
      </c>
      <c r="C3430" s="13" t="s">
        <v>475</v>
      </c>
      <c r="D3430" s="13" t="s">
        <v>48</v>
      </c>
      <c r="E3430" s="63" t="s">
        <v>1268</v>
      </c>
      <c r="F3430" s="13">
        <v>69</v>
      </c>
      <c r="G3430" s="34">
        <v>44004</v>
      </c>
      <c r="H3430" s="27">
        <v>44012</v>
      </c>
      <c r="I3430" s="24">
        <v>69</v>
      </c>
    </row>
    <row r="3431" spans="1:9" x14ac:dyDescent="0.3">
      <c r="A3431" s="1372">
        <v>535529</v>
      </c>
      <c r="B3431" s="13">
        <v>621862</v>
      </c>
      <c r="C3431" s="13" t="s">
        <v>475</v>
      </c>
      <c r="D3431" s="13" t="s">
        <v>48</v>
      </c>
      <c r="E3431" s="63" t="s">
        <v>1269</v>
      </c>
      <c r="F3431" s="13">
        <v>518</v>
      </c>
      <c r="G3431" s="34">
        <v>44005</v>
      </c>
      <c r="H3431" s="27">
        <v>44012</v>
      </c>
      <c r="I3431" s="24">
        <v>518</v>
      </c>
    </row>
    <row r="3432" spans="1:9" x14ac:dyDescent="0.3">
      <c r="A3432" s="1372">
        <v>535529</v>
      </c>
      <c r="B3432" s="13">
        <v>621862</v>
      </c>
      <c r="C3432" s="13" t="s">
        <v>475</v>
      </c>
      <c r="D3432" s="13" t="s">
        <v>48</v>
      </c>
      <c r="E3432" s="63" t="s">
        <v>1270</v>
      </c>
      <c r="F3432" s="13">
        <v>14</v>
      </c>
      <c r="G3432" s="34">
        <v>44005</v>
      </c>
      <c r="H3432" s="27">
        <v>44012</v>
      </c>
      <c r="I3432" s="24">
        <v>14</v>
      </c>
    </row>
    <row r="3433" spans="1:9" x14ac:dyDescent="0.3">
      <c r="A3433" s="1372">
        <v>535529</v>
      </c>
      <c r="B3433" s="13">
        <v>622727</v>
      </c>
      <c r="C3433" s="13" t="s">
        <v>503</v>
      </c>
      <c r="D3433" s="13" t="s">
        <v>48</v>
      </c>
      <c r="E3433" s="63">
        <v>1576794</v>
      </c>
      <c r="F3433" s="13">
        <v>96</v>
      </c>
      <c r="G3433" s="34">
        <v>44000</v>
      </c>
      <c r="H3433" s="27">
        <v>44012</v>
      </c>
      <c r="I3433" s="24">
        <v>96</v>
      </c>
    </row>
    <row r="3434" spans="1:9" x14ac:dyDescent="0.3">
      <c r="A3434" s="1372">
        <v>535529</v>
      </c>
      <c r="B3434" s="13">
        <v>622727</v>
      </c>
      <c r="C3434" s="13" t="s">
        <v>503</v>
      </c>
      <c r="D3434" s="9" t="s">
        <v>1065</v>
      </c>
      <c r="E3434" s="25" t="s">
        <v>1274</v>
      </c>
      <c r="F3434" s="24">
        <v>174</v>
      </c>
      <c r="G3434" s="27">
        <v>44002</v>
      </c>
      <c r="H3434" s="27">
        <v>44012</v>
      </c>
      <c r="I3434" s="24">
        <v>180</v>
      </c>
    </row>
    <row r="3435" spans="1:9" x14ac:dyDescent="0.3">
      <c r="A3435" s="1372">
        <v>535529</v>
      </c>
      <c r="B3435" s="13">
        <v>622727</v>
      </c>
      <c r="C3435" s="13" t="s">
        <v>503</v>
      </c>
      <c r="D3435" s="24" t="s">
        <v>48</v>
      </c>
      <c r="E3435" s="25" t="s">
        <v>1275</v>
      </c>
      <c r="F3435" s="24">
        <v>14</v>
      </c>
      <c r="G3435" s="27">
        <v>44004</v>
      </c>
      <c r="H3435" s="27">
        <v>44012</v>
      </c>
      <c r="I3435" s="24">
        <v>14</v>
      </c>
    </row>
    <row r="3436" spans="1:9" x14ac:dyDescent="0.3">
      <c r="A3436" s="1372">
        <v>535529</v>
      </c>
      <c r="B3436" s="13">
        <v>622013</v>
      </c>
      <c r="C3436" s="13" t="s">
        <v>475</v>
      </c>
      <c r="D3436" s="24" t="s">
        <v>48</v>
      </c>
      <c r="E3436" s="60">
        <v>1589788</v>
      </c>
      <c r="F3436" s="24">
        <v>28</v>
      </c>
      <c r="G3436" s="27">
        <v>44000</v>
      </c>
      <c r="H3436" s="27">
        <v>44012</v>
      </c>
      <c r="I3436" s="24">
        <v>28</v>
      </c>
    </row>
    <row r="3437" spans="1:9" x14ac:dyDescent="0.3">
      <c r="A3437" s="1372">
        <v>535529</v>
      </c>
      <c r="B3437" s="13">
        <v>622013</v>
      </c>
      <c r="C3437" s="13" t="s">
        <v>475</v>
      </c>
      <c r="D3437" s="24" t="s">
        <v>13</v>
      </c>
      <c r="E3437" s="323" t="s">
        <v>1277</v>
      </c>
      <c r="F3437" s="24">
        <v>965</v>
      </c>
      <c r="G3437" s="27">
        <v>44016</v>
      </c>
      <c r="H3437" s="27">
        <v>44012</v>
      </c>
      <c r="I3437" s="24">
        <v>955</v>
      </c>
    </row>
    <row r="3438" spans="1:9" x14ac:dyDescent="0.3">
      <c r="A3438" s="1372">
        <v>535529</v>
      </c>
      <c r="B3438" s="13">
        <v>622013</v>
      </c>
      <c r="C3438" s="13" t="s">
        <v>475</v>
      </c>
      <c r="D3438" s="9" t="s">
        <v>13</v>
      </c>
      <c r="E3438" s="323" t="s">
        <v>1287</v>
      </c>
      <c r="F3438" s="24">
        <v>841</v>
      </c>
      <c r="G3438" s="27">
        <v>44016</v>
      </c>
      <c r="H3438" s="27">
        <v>44012</v>
      </c>
      <c r="I3438" s="24">
        <v>862</v>
      </c>
    </row>
    <row r="3439" spans="1:9" x14ac:dyDescent="0.3">
      <c r="A3439" s="1372">
        <v>535529</v>
      </c>
      <c r="B3439" s="13">
        <v>622013</v>
      </c>
      <c r="C3439" s="13" t="s">
        <v>475</v>
      </c>
      <c r="D3439" s="24" t="s">
        <v>48</v>
      </c>
      <c r="E3439" s="323" t="s">
        <v>1294</v>
      </c>
      <c r="F3439" s="24">
        <v>83</v>
      </c>
      <c r="G3439" s="27">
        <v>44018</v>
      </c>
      <c r="H3439" s="27">
        <v>44012</v>
      </c>
      <c r="I3439" s="24">
        <v>83</v>
      </c>
    </row>
    <row r="3440" spans="1:9" x14ac:dyDescent="0.3">
      <c r="A3440" s="1372">
        <v>535529</v>
      </c>
      <c r="B3440" s="13">
        <v>622758</v>
      </c>
      <c r="C3440" s="13" t="s">
        <v>503</v>
      </c>
      <c r="D3440" s="13" t="s">
        <v>48</v>
      </c>
      <c r="E3440" s="277">
        <v>1576797</v>
      </c>
      <c r="F3440" s="13">
        <v>56</v>
      </c>
      <c r="G3440" s="34">
        <v>44000</v>
      </c>
      <c r="H3440" s="27">
        <v>44012</v>
      </c>
      <c r="I3440" s="24">
        <v>56</v>
      </c>
    </row>
    <row r="3441" spans="1:9" x14ac:dyDescent="0.3">
      <c r="A3441" s="1372">
        <v>535529</v>
      </c>
      <c r="B3441" s="13">
        <v>622758</v>
      </c>
      <c r="C3441" s="13" t="s">
        <v>503</v>
      </c>
      <c r="D3441" s="8" t="s">
        <v>13</v>
      </c>
      <c r="E3441" s="295" t="s">
        <v>1296</v>
      </c>
      <c r="F3441" s="13">
        <v>144</v>
      </c>
      <c r="G3441" s="34">
        <v>44016</v>
      </c>
      <c r="H3441" s="27">
        <v>44012</v>
      </c>
      <c r="I3441" s="24">
        <v>141</v>
      </c>
    </row>
    <row r="3442" spans="1:9" x14ac:dyDescent="0.3">
      <c r="A3442" s="1372">
        <v>535529</v>
      </c>
      <c r="B3442" s="13">
        <v>622758</v>
      </c>
      <c r="C3442" s="13" t="s">
        <v>503</v>
      </c>
      <c r="D3442" s="13" t="s">
        <v>13</v>
      </c>
      <c r="E3442" s="295" t="s">
        <v>1302</v>
      </c>
      <c r="F3442" s="13">
        <v>210</v>
      </c>
      <c r="G3442" s="34">
        <v>44016</v>
      </c>
      <c r="H3442" s="27">
        <v>44012</v>
      </c>
      <c r="I3442" s="24">
        <v>210</v>
      </c>
    </row>
    <row r="3443" spans="1:9" x14ac:dyDescent="0.3">
      <c r="A3443" s="1372">
        <v>540291</v>
      </c>
      <c r="B3443" s="13">
        <v>622760</v>
      </c>
      <c r="C3443" s="13" t="s">
        <v>503</v>
      </c>
      <c r="D3443" s="13" t="s">
        <v>13</v>
      </c>
      <c r="E3443" s="63" t="s">
        <v>1329</v>
      </c>
      <c r="F3443" s="302">
        <v>446</v>
      </c>
      <c r="G3443" s="34">
        <v>44016</v>
      </c>
      <c r="H3443" s="27">
        <v>44012</v>
      </c>
      <c r="I3443" s="24">
        <v>449</v>
      </c>
    </row>
    <row r="3444" spans="1:9" x14ac:dyDescent="0.3">
      <c r="A3444" s="1372">
        <v>535520</v>
      </c>
      <c r="B3444" s="13">
        <v>621918</v>
      </c>
      <c r="C3444" s="13" t="s">
        <v>475</v>
      </c>
      <c r="D3444" s="8" t="s">
        <v>13</v>
      </c>
      <c r="E3444" s="295" t="s">
        <v>1155</v>
      </c>
      <c r="F3444" s="13">
        <v>1661</v>
      </c>
      <c r="G3444" s="34">
        <v>44009</v>
      </c>
      <c r="H3444" s="27">
        <v>44013</v>
      </c>
      <c r="I3444" s="24">
        <v>1584</v>
      </c>
    </row>
    <row r="3445" spans="1:9" x14ac:dyDescent="0.3">
      <c r="A3445" s="1372">
        <v>535527</v>
      </c>
      <c r="B3445" s="13">
        <v>621836</v>
      </c>
      <c r="C3445" s="13" t="s">
        <v>475</v>
      </c>
      <c r="D3445" s="8" t="s">
        <v>13</v>
      </c>
      <c r="E3445" s="295" t="s">
        <v>1173</v>
      </c>
      <c r="F3445" s="84">
        <f>2227+910</f>
        <v>3137</v>
      </c>
      <c r="G3445" s="34">
        <v>44009</v>
      </c>
      <c r="H3445" s="27">
        <v>44013</v>
      </c>
      <c r="I3445" s="24">
        <v>3235</v>
      </c>
    </row>
    <row r="3446" spans="1:9" x14ac:dyDescent="0.3">
      <c r="A3446" s="1372">
        <v>523142</v>
      </c>
      <c r="B3446" s="13">
        <v>566883</v>
      </c>
      <c r="C3446" s="13" t="s">
        <v>475</v>
      </c>
      <c r="D3446" s="13" t="s">
        <v>481</v>
      </c>
      <c r="E3446" s="63" t="s">
        <v>1093</v>
      </c>
      <c r="F3446" s="278">
        <v>168</v>
      </c>
      <c r="G3446" s="34">
        <v>44021</v>
      </c>
      <c r="H3446" s="27">
        <v>44015</v>
      </c>
      <c r="I3446" s="24">
        <v>172</v>
      </c>
    </row>
    <row r="3447" spans="1:9" x14ac:dyDescent="0.3">
      <c r="A3447" s="1372">
        <v>535527</v>
      </c>
      <c r="B3447" s="13">
        <v>621836</v>
      </c>
      <c r="C3447" s="13" t="s">
        <v>475</v>
      </c>
      <c r="D3447" s="13" t="s">
        <v>481</v>
      </c>
      <c r="E3447" s="317" t="s">
        <v>1221</v>
      </c>
      <c r="F3447" s="13">
        <v>51</v>
      </c>
      <c r="G3447" s="34">
        <v>44007</v>
      </c>
      <c r="H3447" s="27">
        <v>44015</v>
      </c>
      <c r="I3447" s="24">
        <v>51</v>
      </c>
    </row>
    <row r="3448" spans="1:9" x14ac:dyDescent="0.3">
      <c r="A3448" s="1372">
        <v>535529</v>
      </c>
      <c r="B3448" s="13">
        <v>621862</v>
      </c>
      <c r="C3448" s="13" t="s">
        <v>475</v>
      </c>
      <c r="D3448" s="236" t="s">
        <v>483</v>
      </c>
      <c r="E3448" s="63" t="s">
        <v>1261</v>
      </c>
      <c r="F3448" s="13">
        <v>160</v>
      </c>
      <c r="G3448" s="34">
        <v>44007</v>
      </c>
      <c r="H3448" s="27">
        <v>44015</v>
      </c>
      <c r="I3448" s="24">
        <v>163</v>
      </c>
    </row>
    <row r="3449" spans="1:9" x14ac:dyDescent="0.3">
      <c r="A3449" s="1372">
        <v>535529</v>
      </c>
      <c r="B3449" s="13">
        <v>621862</v>
      </c>
      <c r="C3449" s="13" t="s">
        <v>475</v>
      </c>
      <c r="D3449" s="8" t="s">
        <v>13</v>
      </c>
      <c r="E3449" s="63" t="s">
        <v>1264</v>
      </c>
      <c r="F3449" s="13">
        <v>1286</v>
      </c>
      <c r="G3449" s="34">
        <v>44007</v>
      </c>
      <c r="H3449" s="27">
        <v>44015</v>
      </c>
      <c r="I3449" s="24">
        <v>1349</v>
      </c>
    </row>
    <row r="3450" spans="1:9" x14ac:dyDescent="0.3">
      <c r="A3450" s="1372">
        <v>535529</v>
      </c>
      <c r="B3450" s="13">
        <v>621862</v>
      </c>
      <c r="C3450" s="13" t="s">
        <v>475</v>
      </c>
      <c r="D3450" s="8" t="s">
        <v>13</v>
      </c>
      <c r="E3450" s="63" t="s">
        <v>1265</v>
      </c>
      <c r="F3450" s="13">
        <v>855</v>
      </c>
      <c r="G3450" s="34">
        <v>44007</v>
      </c>
      <c r="H3450" s="27">
        <v>44015</v>
      </c>
      <c r="I3450" s="24">
        <v>896</v>
      </c>
    </row>
    <row r="3451" spans="1:9" x14ac:dyDescent="0.3">
      <c r="A3451" s="1372">
        <v>535529</v>
      </c>
      <c r="B3451" s="13">
        <v>621862</v>
      </c>
      <c r="C3451" s="13" t="s">
        <v>475</v>
      </c>
      <c r="D3451" s="13" t="s">
        <v>481</v>
      </c>
      <c r="E3451" s="63" t="s">
        <v>1267</v>
      </c>
      <c r="F3451" s="13">
        <v>383</v>
      </c>
      <c r="G3451" s="34">
        <v>44007</v>
      </c>
      <c r="H3451" s="27">
        <v>44015</v>
      </c>
      <c r="I3451" s="24">
        <v>397</v>
      </c>
    </row>
    <row r="3452" spans="1:9" x14ac:dyDescent="0.3">
      <c r="A3452" s="1372">
        <v>535529</v>
      </c>
      <c r="B3452" s="13">
        <v>622727</v>
      </c>
      <c r="C3452" s="13" t="s">
        <v>503</v>
      </c>
      <c r="D3452" s="236" t="s">
        <v>483</v>
      </c>
      <c r="E3452" s="63" t="s">
        <v>1273</v>
      </c>
      <c r="F3452" s="13">
        <v>55</v>
      </c>
      <c r="G3452" s="34">
        <v>44007</v>
      </c>
      <c r="H3452" s="27">
        <v>44015</v>
      </c>
      <c r="I3452" s="24">
        <v>55</v>
      </c>
    </row>
    <row r="3453" spans="1:9" x14ac:dyDescent="0.3">
      <c r="A3453" s="1372">
        <v>535529</v>
      </c>
      <c r="B3453" s="13">
        <v>622013</v>
      </c>
      <c r="C3453" s="13" t="s">
        <v>475</v>
      </c>
      <c r="D3453" s="8" t="s">
        <v>13</v>
      </c>
      <c r="E3453" s="295" t="s">
        <v>1279</v>
      </c>
      <c r="F3453" s="13">
        <v>1010</v>
      </c>
      <c r="G3453" s="34">
        <v>44021</v>
      </c>
      <c r="H3453" s="27">
        <v>44015</v>
      </c>
      <c r="I3453" s="24">
        <v>1020</v>
      </c>
    </row>
    <row r="3454" spans="1:9" x14ac:dyDescent="0.3">
      <c r="A3454" s="1372">
        <v>535529</v>
      </c>
      <c r="B3454" s="13">
        <v>622013</v>
      </c>
      <c r="C3454" s="13" t="s">
        <v>475</v>
      </c>
      <c r="D3454" s="8" t="s">
        <v>13</v>
      </c>
      <c r="E3454" s="295" t="s">
        <v>1281</v>
      </c>
      <c r="F3454" s="13">
        <v>665</v>
      </c>
      <c r="G3454" s="34">
        <v>44021</v>
      </c>
      <c r="H3454" s="27">
        <v>44015</v>
      </c>
      <c r="I3454" s="24">
        <v>665</v>
      </c>
    </row>
    <row r="3455" spans="1:9" x14ac:dyDescent="0.3">
      <c r="A3455" s="1372">
        <v>535529</v>
      </c>
      <c r="B3455" s="13">
        <v>622013</v>
      </c>
      <c r="C3455" s="13" t="s">
        <v>475</v>
      </c>
      <c r="D3455" s="13" t="s">
        <v>481</v>
      </c>
      <c r="E3455" s="295" t="s">
        <v>1283</v>
      </c>
      <c r="F3455" s="13">
        <v>319</v>
      </c>
      <c r="G3455" s="34">
        <v>44021</v>
      </c>
      <c r="H3455" s="27">
        <v>44015</v>
      </c>
      <c r="I3455" s="24">
        <v>332</v>
      </c>
    </row>
    <row r="3456" spans="1:9" x14ac:dyDescent="0.3">
      <c r="A3456" s="1372">
        <v>535529</v>
      </c>
      <c r="B3456" s="13">
        <v>622013</v>
      </c>
      <c r="C3456" s="13" t="s">
        <v>475</v>
      </c>
      <c r="D3456" s="8" t="s">
        <v>481</v>
      </c>
      <c r="E3456" s="295" t="s">
        <v>1285</v>
      </c>
      <c r="F3456" s="13">
        <v>173</v>
      </c>
      <c r="G3456" s="34">
        <v>44021</v>
      </c>
      <c r="H3456" s="27">
        <v>44015</v>
      </c>
      <c r="I3456" s="24">
        <v>177</v>
      </c>
    </row>
    <row r="3457" spans="1:9" x14ac:dyDescent="0.3">
      <c r="A3457" s="1372">
        <v>535529</v>
      </c>
      <c r="B3457" s="13">
        <v>622758</v>
      </c>
      <c r="C3457" s="13" t="s">
        <v>503</v>
      </c>
      <c r="D3457" s="13" t="s">
        <v>481</v>
      </c>
      <c r="E3457" s="295" t="s">
        <v>1298</v>
      </c>
      <c r="F3457" s="13">
        <v>94</v>
      </c>
      <c r="G3457" s="34">
        <v>44021</v>
      </c>
      <c r="H3457" s="27">
        <v>44015</v>
      </c>
      <c r="I3457" s="24">
        <v>94</v>
      </c>
    </row>
    <row r="3458" spans="1:9" x14ac:dyDescent="0.3">
      <c r="A3458" s="1372">
        <v>535529</v>
      </c>
      <c r="B3458" s="13">
        <v>622758</v>
      </c>
      <c r="C3458" s="13" t="s">
        <v>503</v>
      </c>
      <c r="D3458" s="66" t="s">
        <v>13</v>
      </c>
      <c r="E3458" s="323" t="s">
        <v>1304</v>
      </c>
      <c r="F3458" s="13">
        <v>160</v>
      </c>
      <c r="G3458" s="27">
        <v>44021</v>
      </c>
      <c r="H3458" s="27">
        <v>44015</v>
      </c>
      <c r="I3458" s="24">
        <v>157</v>
      </c>
    </row>
    <row r="3459" spans="1:9" x14ac:dyDescent="0.3">
      <c r="A3459" s="1372">
        <v>535529</v>
      </c>
      <c r="B3459" s="13">
        <v>622758</v>
      </c>
      <c r="C3459" s="13" t="s">
        <v>503</v>
      </c>
      <c r="D3459" s="9" t="s">
        <v>13</v>
      </c>
      <c r="E3459" s="323" t="s">
        <v>1306</v>
      </c>
      <c r="F3459" s="13">
        <v>226</v>
      </c>
      <c r="G3459" s="27">
        <v>44021</v>
      </c>
      <c r="H3459" s="27">
        <v>44015</v>
      </c>
      <c r="I3459" s="24">
        <v>223</v>
      </c>
    </row>
    <row r="3460" spans="1:9" x14ac:dyDescent="0.3">
      <c r="A3460" s="1372">
        <v>535529</v>
      </c>
      <c r="B3460" s="13">
        <v>622758</v>
      </c>
      <c r="C3460" s="13" t="s">
        <v>503</v>
      </c>
      <c r="D3460" s="8" t="s">
        <v>481</v>
      </c>
      <c r="E3460" s="295" t="s">
        <v>1308</v>
      </c>
      <c r="F3460" s="13">
        <v>44</v>
      </c>
      <c r="G3460" s="34">
        <v>44021</v>
      </c>
      <c r="H3460" s="27">
        <v>44015</v>
      </c>
      <c r="I3460" s="24">
        <v>44</v>
      </c>
    </row>
    <row r="3461" spans="1:9" x14ac:dyDescent="0.3">
      <c r="A3461" s="1372">
        <v>523142</v>
      </c>
      <c r="B3461" s="13">
        <v>621834</v>
      </c>
      <c r="C3461" s="13" t="s">
        <v>475</v>
      </c>
      <c r="D3461" s="236" t="s">
        <v>483</v>
      </c>
      <c r="E3461" s="317" t="s">
        <v>1120</v>
      </c>
      <c r="F3461" s="278">
        <v>330</v>
      </c>
      <c r="G3461" s="34">
        <v>43972</v>
      </c>
      <c r="H3461" s="27">
        <v>44018</v>
      </c>
      <c r="I3461" s="24">
        <v>341</v>
      </c>
    </row>
    <row r="3462" spans="1:9" x14ac:dyDescent="0.3">
      <c r="A3462" s="1372">
        <v>523142</v>
      </c>
      <c r="B3462" s="13">
        <v>622764</v>
      </c>
      <c r="C3462" s="13" t="s">
        <v>503</v>
      </c>
      <c r="D3462" s="236" t="s">
        <v>483</v>
      </c>
      <c r="E3462" s="63" t="s">
        <v>1131</v>
      </c>
      <c r="F3462" s="278">
        <v>60</v>
      </c>
      <c r="G3462" s="34">
        <v>43972</v>
      </c>
      <c r="H3462" s="27">
        <v>44018</v>
      </c>
      <c r="I3462" s="24">
        <v>60</v>
      </c>
    </row>
    <row r="3463" spans="1:9" x14ac:dyDescent="0.3">
      <c r="A3463" s="1372">
        <v>535527</v>
      </c>
      <c r="B3463" s="13">
        <v>621836</v>
      </c>
      <c r="C3463" s="13" t="s">
        <v>475</v>
      </c>
      <c r="D3463" s="236" t="s">
        <v>483</v>
      </c>
      <c r="E3463" s="295" t="s">
        <v>1177</v>
      </c>
      <c r="F3463" s="13">
        <v>400</v>
      </c>
      <c r="G3463" s="34">
        <v>44014</v>
      </c>
      <c r="H3463" s="27">
        <v>44018</v>
      </c>
      <c r="I3463" s="24">
        <v>409</v>
      </c>
    </row>
    <row r="3464" spans="1:9" ht="15" thickBot="1" x14ac:dyDescent="0.35">
      <c r="A3464" s="1372">
        <v>535527</v>
      </c>
      <c r="B3464" s="13">
        <v>622757</v>
      </c>
      <c r="C3464" s="13" t="s">
        <v>503</v>
      </c>
      <c r="D3464" s="8" t="s">
        <v>481</v>
      </c>
      <c r="E3464" s="295" t="s">
        <v>1237</v>
      </c>
      <c r="F3464" s="13">
        <v>30</v>
      </c>
      <c r="G3464" s="34">
        <v>44014</v>
      </c>
      <c r="H3464" s="27">
        <v>44018</v>
      </c>
      <c r="I3464" s="24">
        <v>30</v>
      </c>
    </row>
    <row r="3465" spans="1:9" x14ac:dyDescent="0.3">
      <c r="A3465" s="1016">
        <v>523142</v>
      </c>
      <c r="B3465" s="720">
        <v>566883</v>
      </c>
      <c r="C3465" s="720" t="s">
        <v>475</v>
      </c>
      <c r="D3465" s="696" t="s">
        <v>1065</v>
      </c>
      <c r="E3465" s="721" t="s">
        <v>1109</v>
      </c>
      <c r="F3465" s="719">
        <v>204</v>
      </c>
      <c r="G3465" s="851">
        <v>44023</v>
      </c>
      <c r="H3465" s="851">
        <v>44019</v>
      </c>
      <c r="I3465" s="720">
        <v>199</v>
      </c>
    </row>
    <row r="3466" spans="1:9" x14ac:dyDescent="0.3">
      <c r="A3466" s="1019">
        <v>523143</v>
      </c>
      <c r="B3466" s="534">
        <v>623542</v>
      </c>
      <c r="C3466" s="534" t="s">
        <v>475</v>
      </c>
      <c r="D3466" s="710" t="s">
        <v>48</v>
      </c>
      <c r="E3466" s="717">
        <v>1582918</v>
      </c>
      <c r="F3466" s="1353">
        <v>20</v>
      </c>
      <c r="G3466" s="536">
        <v>44025</v>
      </c>
      <c r="H3466" s="536">
        <v>44019</v>
      </c>
      <c r="I3466" s="534">
        <v>20</v>
      </c>
    </row>
    <row r="3467" spans="1:9" x14ac:dyDescent="0.3">
      <c r="A3467" s="1019">
        <v>535527</v>
      </c>
      <c r="B3467" s="534">
        <v>621836</v>
      </c>
      <c r="C3467" s="534" t="s">
        <v>475</v>
      </c>
      <c r="D3467" s="534" t="s">
        <v>13</v>
      </c>
      <c r="E3467" s="1014" t="s">
        <v>1220</v>
      </c>
      <c r="F3467" s="534">
        <v>495</v>
      </c>
      <c r="G3467" s="536">
        <v>44002</v>
      </c>
      <c r="H3467" s="536">
        <v>44019</v>
      </c>
      <c r="I3467" s="534">
        <v>484</v>
      </c>
    </row>
    <row r="3468" spans="1:9" x14ac:dyDescent="0.3">
      <c r="A3468" s="1019">
        <v>537090</v>
      </c>
      <c r="B3468" s="534">
        <v>623268</v>
      </c>
      <c r="C3468" s="534" t="s">
        <v>475</v>
      </c>
      <c r="D3468" s="534" t="s">
        <v>11</v>
      </c>
      <c r="E3468" s="891" t="s">
        <v>1311</v>
      </c>
      <c r="F3468" s="534">
        <v>894</v>
      </c>
      <c r="G3468" s="536">
        <v>44025</v>
      </c>
      <c r="H3468" s="536">
        <v>44019</v>
      </c>
      <c r="I3468" s="534">
        <v>899</v>
      </c>
    </row>
    <row r="3469" spans="1:9" x14ac:dyDescent="0.3">
      <c r="A3469" s="1019">
        <v>540291</v>
      </c>
      <c r="B3469" s="534">
        <v>621857</v>
      </c>
      <c r="C3469" s="534" t="s">
        <v>475</v>
      </c>
      <c r="D3469" s="534" t="s">
        <v>11</v>
      </c>
      <c r="E3469" s="812" t="s">
        <v>1319</v>
      </c>
      <c r="F3469" s="534">
        <v>536</v>
      </c>
      <c r="G3469" s="536">
        <v>44025</v>
      </c>
      <c r="H3469" s="536">
        <v>44019</v>
      </c>
      <c r="I3469" s="534">
        <v>548</v>
      </c>
    </row>
    <row r="3470" spans="1:9" x14ac:dyDescent="0.3">
      <c r="A3470" s="1019">
        <v>540296</v>
      </c>
      <c r="B3470" s="534">
        <v>622779</v>
      </c>
      <c r="C3470" s="534" t="s">
        <v>503</v>
      </c>
      <c r="D3470" s="534" t="s">
        <v>48</v>
      </c>
      <c r="E3470" s="812">
        <v>1583228</v>
      </c>
      <c r="F3470" s="534">
        <v>24</v>
      </c>
      <c r="G3470" s="536">
        <v>43965</v>
      </c>
      <c r="H3470" s="536">
        <v>44019</v>
      </c>
      <c r="I3470" s="534">
        <v>24</v>
      </c>
    </row>
    <row r="3471" spans="1:9" x14ac:dyDescent="0.3">
      <c r="A3471" s="1019">
        <v>540296</v>
      </c>
      <c r="B3471" s="534">
        <v>622779</v>
      </c>
      <c r="C3471" s="534" t="s">
        <v>503</v>
      </c>
      <c r="D3471" s="537" t="s">
        <v>1065</v>
      </c>
      <c r="E3471" s="1014" t="s">
        <v>1370</v>
      </c>
      <c r="F3471" s="534">
        <v>63</v>
      </c>
      <c r="G3471" s="536">
        <v>44023</v>
      </c>
      <c r="H3471" s="536">
        <v>44019</v>
      </c>
      <c r="I3471" s="534">
        <v>64</v>
      </c>
    </row>
    <row r="3472" spans="1:9" x14ac:dyDescent="0.3">
      <c r="A3472" s="1019">
        <v>540296</v>
      </c>
      <c r="B3472" s="534">
        <v>622779</v>
      </c>
      <c r="C3472" s="534" t="s">
        <v>503</v>
      </c>
      <c r="D3472" s="534" t="s">
        <v>13</v>
      </c>
      <c r="E3472" s="717" t="s">
        <v>1371</v>
      </c>
      <c r="F3472" s="534">
        <v>7</v>
      </c>
      <c r="G3472" s="536">
        <v>44023</v>
      </c>
      <c r="H3472" s="536">
        <v>44019</v>
      </c>
      <c r="I3472" s="534">
        <v>7</v>
      </c>
    </row>
    <row r="3473" spans="1:9" x14ac:dyDescent="0.3">
      <c r="A3473" s="1019" t="s">
        <v>1375</v>
      </c>
      <c r="B3473" s="534">
        <v>566883</v>
      </c>
      <c r="C3473" s="534" t="s">
        <v>475</v>
      </c>
      <c r="D3473" s="537" t="s">
        <v>1065</v>
      </c>
      <c r="E3473" s="540" t="s">
        <v>1376</v>
      </c>
      <c r="F3473" s="534">
        <v>3133</v>
      </c>
      <c r="G3473" s="536">
        <v>44023</v>
      </c>
      <c r="H3473" s="536">
        <v>44019</v>
      </c>
      <c r="I3473" s="534">
        <v>3191</v>
      </c>
    </row>
    <row r="3474" spans="1:9" x14ac:dyDescent="0.3">
      <c r="A3474" s="1354">
        <v>535527</v>
      </c>
      <c r="B3474" s="534">
        <v>621836</v>
      </c>
      <c r="C3474" s="534" t="s">
        <v>475</v>
      </c>
      <c r="D3474" s="537" t="s">
        <v>1065</v>
      </c>
      <c r="E3474" s="891" t="s">
        <v>1170</v>
      </c>
      <c r="F3474" s="708">
        <v>1328</v>
      </c>
      <c r="G3474" s="536">
        <v>44016</v>
      </c>
      <c r="H3474" s="536">
        <v>44020</v>
      </c>
      <c r="I3474" s="534">
        <v>1391</v>
      </c>
    </row>
    <row r="3475" spans="1:9" x14ac:dyDescent="0.3">
      <c r="A3475" s="1019">
        <v>535527</v>
      </c>
      <c r="B3475" s="534">
        <v>622757</v>
      </c>
      <c r="C3475" s="534" t="s">
        <v>503</v>
      </c>
      <c r="D3475" s="537" t="s">
        <v>13</v>
      </c>
      <c r="E3475" s="891" t="s">
        <v>1232</v>
      </c>
      <c r="F3475" s="534">
        <v>168</v>
      </c>
      <c r="G3475" s="536">
        <v>44016</v>
      </c>
      <c r="H3475" s="536">
        <v>44020</v>
      </c>
      <c r="I3475" s="534">
        <v>175</v>
      </c>
    </row>
    <row r="3476" spans="1:9" x14ac:dyDescent="0.3">
      <c r="A3476" s="1019">
        <v>523142</v>
      </c>
      <c r="B3476" s="534">
        <v>566883</v>
      </c>
      <c r="C3476" s="534" t="s">
        <v>475</v>
      </c>
      <c r="D3476" s="148" t="s">
        <v>483</v>
      </c>
      <c r="E3476" s="540" t="s">
        <v>1089</v>
      </c>
      <c r="F3476" s="1353">
        <v>90</v>
      </c>
      <c r="G3476" s="536">
        <v>44021</v>
      </c>
      <c r="H3476" s="536">
        <v>44022</v>
      </c>
      <c r="I3476" s="534">
        <v>92</v>
      </c>
    </row>
    <row r="3477" spans="1:9" x14ac:dyDescent="0.3">
      <c r="A3477" s="1019">
        <v>535527</v>
      </c>
      <c r="B3477" s="534">
        <v>621836</v>
      </c>
      <c r="C3477" s="534" t="s">
        <v>475</v>
      </c>
      <c r="D3477" s="534" t="s">
        <v>13</v>
      </c>
      <c r="E3477" s="1014" t="s">
        <v>1211</v>
      </c>
      <c r="F3477" s="1355">
        <v>1140</v>
      </c>
      <c r="G3477" s="536">
        <v>44014</v>
      </c>
      <c r="H3477" s="536">
        <v>44022</v>
      </c>
      <c r="I3477" s="534">
        <v>1194</v>
      </c>
    </row>
    <row r="3478" spans="1:9" x14ac:dyDescent="0.3">
      <c r="A3478" s="1019">
        <v>535527</v>
      </c>
      <c r="B3478" s="534">
        <v>621836</v>
      </c>
      <c r="C3478" s="534" t="s">
        <v>475</v>
      </c>
      <c r="D3478" s="534" t="s">
        <v>13</v>
      </c>
      <c r="E3478" s="1014" t="s">
        <v>1212</v>
      </c>
      <c r="F3478" s="1355">
        <v>752</v>
      </c>
      <c r="G3478" s="536">
        <v>44014</v>
      </c>
      <c r="H3478" s="536">
        <v>44022</v>
      </c>
      <c r="I3478" s="534">
        <v>789</v>
      </c>
    </row>
    <row r="3479" spans="1:9" x14ac:dyDescent="0.3">
      <c r="A3479" s="1019">
        <v>540296</v>
      </c>
      <c r="B3479" s="534">
        <v>622779</v>
      </c>
      <c r="C3479" s="534" t="s">
        <v>503</v>
      </c>
      <c r="D3479" s="537" t="s">
        <v>13</v>
      </c>
      <c r="E3479" s="717" t="s">
        <v>1372</v>
      </c>
      <c r="F3479" s="534">
        <v>18</v>
      </c>
      <c r="G3479" s="536">
        <v>44028</v>
      </c>
      <c r="H3479" s="536">
        <v>44022</v>
      </c>
      <c r="I3479" s="534">
        <v>18</v>
      </c>
    </row>
    <row r="3480" spans="1:9" x14ac:dyDescent="0.3">
      <c r="A3480" s="1019">
        <v>540296</v>
      </c>
      <c r="B3480" s="534">
        <v>622779</v>
      </c>
      <c r="C3480" s="534" t="s">
        <v>503</v>
      </c>
      <c r="D3480" s="537" t="s">
        <v>13</v>
      </c>
      <c r="E3480" s="717" t="s">
        <v>1373</v>
      </c>
      <c r="F3480" s="534">
        <v>36</v>
      </c>
      <c r="G3480" s="536">
        <v>44028</v>
      </c>
      <c r="H3480" s="536">
        <v>44022</v>
      </c>
      <c r="I3480" s="534">
        <v>36</v>
      </c>
    </row>
    <row r="3481" spans="1:9" x14ac:dyDescent="0.3">
      <c r="A3481" s="1019" t="s">
        <v>1375</v>
      </c>
      <c r="B3481" s="534">
        <v>566883</v>
      </c>
      <c r="C3481" s="534" t="s">
        <v>475</v>
      </c>
      <c r="D3481" s="157" t="s">
        <v>483</v>
      </c>
      <c r="E3481" s="25" t="s">
        <v>1377</v>
      </c>
      <c r="F3481" s="24">
        <v>898</v>
      </c>
      <c r="G3481" s="27">
        <v>44028</v>
      </c>
      <c r="H3481" s="536">
        <v>44022</v>
      </c>
      <c r="I3481" s="534">
        <v>909</v>
      </c>
    </row>
    <row r="3482" spans="1:9" x14ac:dyDescent="0.3">
      <c r="A3482" s="1019">
        <v>523142</v>
      </c>
      <c r="B3482" s="534">
        <v>566883</v>
      </c>
      <c r="C3482" s="534" t="s">
        <v>475</v>
      </c>
      <c r="D3482" s="534" t="s">
        <v>13</v>
      </c>
      <c r="E3482" s="540" t="s">
        <v>1096</v>
      </c>
      <c r="F3482" s="1355">
        <f>630+704+434</f>
        <v>1768</v>
      </c>
      <c r="G3482" s="536">
        <v>44016</v>
      </c>
      <c r="H3482" s="536">
        <v>44026</v>
      </c>
      <c r="I3482" s="1037">
        <v>1820</v>
      </c>
    </row>
    <row r="3483" spans="1:9" x14ac:dyDescent="0.3">
      <c r="A3483" s="1019">
        <v>535520</v>
      </c>
      <c r="B3483" s="534">
        <v>621918</v>
      </c>
      <c r="C3483" s="534" t="s">
        <v>475</v>
      </c>
      <c r="D3483" s="710" t="s">
        <v>48</v>
      </c>
      <c r="E3483" s="540">
        <v>1582903</v>
      </c>
      <c r="F3483" s="1353">
        <v>60</v>
      </c>
      <c r="G3483" s="536">
        <v>44025</v>
      </c>
      <c r="H3483" s="536">
        <v>44026</v>
      </c>
      <c r="I3483" s="534">
        <v>60</v>
      </c>
    </row>
    <row r="3484" spans="1:9" x14ac:dyDescent="0.3">
      <c r="A3484" s="1019">
        <v>535520</v>
      </c>
      <c r="B3484" s="534">
        <v>621918</v>
      </c>
      <c r="C3484" s="534" t="s">
        <v>475</v>
      </c>
      <c r="D3484" s="537" t="s">
        <v>1065</v>
      </c>
      <c r="E3484" s="540" t="s">
        <v>1160</v>
      </c>
      <c r="F3484" s="1353">
        <v>1161</v>
      </c>
      <c r="G3484" s="536">
        <v>44030</v>
      </c>
      <c r="H3484" s="536">
        <v>44026</v>
      </c>
      <c r="I3484" s="534">
        <v>1210</v>
      </c>
    </row>
    <row r="3485" spans="1:9" x14ac:dyDescent="0.3">
      <c r="A3485" s="1019">
        <v>535520</v>
      </c>
      <c r="B3485" s="534">
        <v>622589</v>
      </c>
      <c r="C3485" s="534" t="s">
        <v>503</v>
      </c>
      <c r="D3485" s="710" t="s">
        <v>48</v>
      </c>
      <c r="E3485" s="540">
        <v>1581406</v>
      </c>
      <c r="F3485" s="1353">
        <v>60</v>
      </c>
      <c r="G3485" s="536">
        <v>44025</v>
      </c>
      <c r="H3485" s="536">
        <v>44026</v>
      </c>
      <c r="I3485" s="534">
        <v>60</v>
      </c>
    </row>
    <row r="3486" spans="1:9" x14ac:dyDescent="0.3">
      <c r="A3486" s="1019">
        <v>535520</v>
      </c>
      <c r="B3486" s="534">
        <v>622589</v>
      </c>
      <c r="C3486" s="534" t="s">
        <v>503</v>
      </c>
      <c r="D3486" s="537" t="s">
        <v>1065</v>
      </c>
      <c r="E3486" s="812" t="s">
        <v>1165</v>
      </c>
      <c r="F3486" s="1353">
        <v>127</v>
      </c>
      <c r="G3486" s="536">
        <v>44030</v>
      </c>
      <c r="H3486" s="536">
        <v>44026</v>
      </c>
      <c r="I3486" s="534">
        <v>130</v>
      </c>
    </row>
    <row r="3487" spans="1:9" ht="15" thickBot="1" x14ac:dyDescent="0.35">
      <c r="A3487" s="1019">
        <v>535527</v>
      </c>
      <c r="B3487" s="534">
        <v>621836</v>
      </c>
      <c r="C3487" s="534" t="s">
        <v>475</v>
      </c>
      <c r="D3487" s="537" t="s">
        <v>1065</v>
      </c>
      <c r="E3487" s="1014" t="s">
        <v>1214</v>
      </c>
      <c r="F3487" s="1355">
        <v>528</v>
      </c>
      <c r="G3487" s="536">
        <v>44009</v>
      </c>
      <c r="H3487" s="536">
        <v>44026</v>
      </c>
      <c r="I3487" s="534">
        <v>531</v>
      </c>
    </row>
    <row r="3488" spans="1:9" x14ac:dyDescent="0.3">
      <c r="A3488" s="1016">
        <v>535527</v>
      </c>
      <c r="B3488" s="720">
        <v>622757</v>
      </c>
      <c r="C3488" s="720" t="s">
        <v>503</v>
      </c>
      <c r="D3488" s="696" t="s">
        <v>1065</v>
      </c>
      <c r="E3488" s="887" t="s">
        <v>1257</v>
      </c>
      <c r="F3488" s="720">
        <v>484</v>
      </c>
      <c r="G3488" s="851">
        <v>44030</v>
      </c>
      <c r="H3488" s="851">
        <v>44026</v>
      </c>
      <c r="I3488" s="720">
        <v>504</v>
      </c>
    </row>
    <row r="3489" spans="1:9" x14ac:dyDescent="0.3">
      <c r="A3489" s="13">
        <v>535529</v>
      </c>
      <c r="B3489" s="13">
        <v>621862</v>
      </c>
      <c r="C3489" s="13" t="s">
        <v>475</v>
      </c>
      <c r="D3489" s="271" t="s">
        <v>48</v>
      </c>
      <c r="E3489" s="63">
        <v>1582912</v>
      </c>
      <c r="F3489" s="13">
        <v>20</v>
      </c>
      <c r="G3489" s="34">
        <v>44025</v>
      </c>
      <c r="H3489" s="1376">
        <v>44026</v>
      </c>
      <c r="I3489" s="727">
        <v>20</v>
      </c>
    </row>
    <row r="3490" spans="1:9" x14ac:dyDescent="0.3">
      <c r="A3490" s="1039">
        <v>535529</v>
      </c>
      <c r="B3490" s="727">
        <v>621862</v>
      </c>
      <c r="C3490" s="727" t="s">
        <v>475</v>
      </c>
      <c r="D3490" s="731" t="s">
        <v>1065</v>
      </c>
      <c r="E3490" s="728" t="s">
        <v>1266</v>
      </c>
      <c r="F3490" s="727">
        <v>616</v>
      </c>
      <c r="G3490" s="742">
        <v>44030</v>
      </c>
      <c r="H3490" s="536">
        <v>44026</v>
      </c>
      <c r="I3490" s="534">
        <v>643</v>
      </c>
    </row>
    <row r="3491" spans="1:9" x14ac:dyDescent="0.3">
      <c r="A3491" s="13">
        <v>535529</v>
      </c>
      <c r="B3491" s="13">
        <v>622727</v>
      </c>
      <c r="C3491" s="13" t="s">
        <v>503</v>
      </c>
      <c r="D3491" s="271" t="s">
        <v>48</v>
      </c>
      <c r="E3491" s="63">
        <v>1581389</v>
      </c>
      <c r="F3491" s="13">
        <v>20</v>
      </c>
      <c r="G3491" s="34">
        <v>44025</v>
      </c>
      <c r="H3491" s="1376">
        <v>44026</v>
      </c>
      <c r="I3491" s="534">
        <v>20</v>
      </c>
    </row>
    <row r="3492" spans="1:9" x14ac:dyDescent="0.3">
      <c r="A3492" s="1039">
        <v>535529</v>
      </c>
      <c r="B3492" s="727">
        <v>622727</v>
      </c>
      <c r="C3492" s="727" t="s">
        <v>503</v>
      </c>
      <c r="D3492" s="731" t="s">
        <v>1065</v>
      </c>
      <c r="E3492" s="1377" t="s">
        <v>1271</v>
      </c>
      <c r="F3492" s="727">
        <v>91</v>
      </c>
      <c r="G3492" s="742">
        <v>44030</v>
      </c>
      <c r="H3492" s="536">
        <v>44026</v>
      </c>
      <c r="I3492" s="534">
        <v>93</v>
      </c>
    </row>
    <row r="3493" spans="1:9" x14ac:dyDescent="0.3">
      <c r="A3493" s="13">
        <v>535529</v>
      </c>
      <c r="B3493" s="13">
        <v>622013</v>
      </c>
      <c r="C3493" s="13" t="s">
        <v>475</v>
      </c>
      <c r="D3493" s="13" t="s">
        <v>48</v>
      </c>
      <c r="E3493" s="277">
        <v>1589790</v>
      </c>
      <c r="F3493" s="13">
        <v>36</v>
      </c>
      <c r="G3493" s="34">
        <v>44004</v>
      </c>
      <c r="H3493" s="1376">
        <v>44026</v>
      </c>
      <c r="I3493" s="534">
        <v>36</v>
      </c>
    </row>
    <row r="3494" spans="1:9" x14ac:dyDescent="0.3">
      <c r="A3494" s="1039">
        <v>535529</v>
      </c>
      <c r="B3494" s="727">
        <v>622013</v>
      </c>
      <c r="C3494" s="727" t="s">
        <v>475</v>
      </c>
      <c r="D3494" s="727" t="s">
        <v>48</v>
      </c>
      <c r="E3494" s="1351">
        <v>1576674</v>
      </c>
      <c r="F3494" s="727">
        <v>16</v>
      </c>
      <c r="G3494" s="742">
        <v>44028</v>
      </c>
      <c r="H3494" s="1341">
        <v>44026</v>
      </c>
      <c r="I3494" s="534">
        <v>16</v>
      </c>
    </row>
    <row r="3495" spans="1:9" x14ac:dyDescent="0.3">
      <c r="A3495" s="1019">
        <v>535529</v>
      </c>
      <c r="B3495" s="534">
        <v>622013</v>
      </c>
      <c r="C3495" s="534" t="s">
        <v>475</v>
      </c>
      <c r="D3495" s="710" t="s">
        <v>48</v>
      </c>
      <c r="E3495" s="717">
        <v>1582906</v>
      </c>
      <c r="F3495" s="534">
        <v>65</v>
      </c>
      <c r="G3495" s="536">
        <v>44025</v>
      </c>
      <c r="H3495" s="536">
        <v>44026</v>
      </c>
      <c r="I3495" s="534">
        <v>65</v>
      </c>
    </row>
    <row r="3496" spans="1:9" x14ac:dyDescent="0.3">
      <c r="A3496" s="1019">
        <v>535529</v>
      </c>
      <c r="B3496" s="534">
        <v>622758</v>
      </c>
      <c r="C3496" s="534" t="s">
        <v>503</v>
      </c>
      <c r="D3496" s="710" t="s">
        <v>48</v>
      </c>
      <c r="E3496" s="717">
        <v>1581429</v>
      </c>
      <c r="F3496" s="534">
        <v>22</v>
      </c>
      <c r="G3496" s="536">
        <v>44025</v>
      </c>
      <c r="H3496" s="536">
        <v>44026</v>
      </c>
      <c r="I3496" s="534">
        <v>22</v>
      </c>
    </row>
    <row r="3497" spans="1:9" x14ac:dyDescent="0.3">
      <c r="A3497" s="1019">
        <v>540291</v>
      </c>
      <c r="B3497" s="534">
        <v>621857</v>
      </c>
      <c r="C3497" s="534" t="s">
        <v>475</v>
      </c>
      <c r="D3497" s="710" t="s">
        <v>48</v>
      </c>
      <c r="E3497" s="540">
        <v>1582907</v>
      </c>
      <c r="F3497" s="534">
        <v>49</v>
      </c>
      <c r="G3497" s="536">
        <v>44025</v>
      </c>
      <c r="H3497" s="536">
        <v>44026</v>
      </c>
      <c r="I3497" s="534">
        <v>49</v>
      </c>
    </row>
    <row r="3498" spans="1:9" x14ac:dyDescent="0.3">
      <c r="A3498" s="13">
        <v>540291</v>
      </c>
      <c r="B3498" s="13">
        <v>622760</v>
      </c>
      <c r="C3498" s="13" t="s">
        <v>503</v>
      </c>
      <c r="D3498" s="271" t="s">
        <v>48</v>
      </c>
      <c r="E3498" s="63">
        <v>1581408</v>
      </c>
      <c r="F3498" s="13">
        <v>41</v>
      </c>
      <c r="G3498" s="34">
        <v>44025</v>
      </c>
      <c r="H3498" s="1376">
        <v>44026</v>
      </c>
      <c r="I3498" s="534">
        <v>41</v>
      </c>
    </row>
    <row r="3499" spans="1:9" x14ac:dyDescent="0.3">
      <c r="A3499" s="1039">
        <v>535520</v>
      </c>
      <c r="B3499" s="727">
        <v>622589</v>
      </c>
      <c r="C3499" s="727" t="s">
        <v>503</v>
      </c>
      <c r="D3499" s="731" t="s">
        <v>1065</v>
      </c>
      <c r="E3499" s="1009" t="s">
        <v>1168</v>
      </c>
      <c r="F3499" s="1352">
        <v>147</v>
      </c>
      <c r="G3499" s="742">
        <v>43995</v>
      </c>
      <c r="H3499" s="536">
        <v>44027</v>
      </c>
      <c r="I3499" s="534">
        <v>147</v>
      </c>
    </row>
    <row r="3500" spans="1:9" x14ac:dyDescent="0.3">
      <c r="A3500" s="1019">
        <v>535527</v>
      </c>
      <c r="B3500" s="534">
        <v>621836</v>
      </c>
      <c r="C3500" s="534" t="s">
        <v>475</v>
      </c>
      <c r="D3500" s="537" t="s">
        <v>13</v>
      </c>
      <c r="E3500" s="812" t="s">
        <v>1200</v>
      </c>
      <c r="F3500" s="534">
        <v>1114</v>
      </c>
      <c r="G3500" s="536">
        <v>44009</v>
      </c>
      <c r="H3500" s="536">
        <v>44027</v>
      </c>
      <c r="I3500" s="534">
        <v>1146</v>
      </c>
    </row>
    <row r="3501" spans="1:9" x14ac:dyDescent="0.3">
      <c r="A3501" s="13">
        <v>535527</v>
      </c>
      <c r="B3501" s="13">
        <v>621836</v>
      </c>
      <c r="C3501" s="13" t="s">
        <v>475</v>
      </c>
      <c r="D3501" s="13" t="s">
        <v>13</v>
      </c>
      <c r="E3501" s="317" t="s">
        <v>1210</v>
      </c>
      <c r="F3501" s="284">
        <v>1100</v>
      </c>
      <c r="G3501" s="34">
        <v>44009</v>
      </c>
      <c r="H3501" s="1376">
        <v>44027</v>
      </c>
      <c r="I3501" s="534">
        <v>1123</v>
      </c>
    </row>
    <row r="3502" spans="1:9" x14ac:dyDescent="0.3">
      <c r="A3502" s="1039">
        <v>540296</v>
      </c>
      <c r="B3502" s="727">
        <v>622067</v>
      </c>
      <c r="C3502" s="727" t="s">
        <v>475</v>
      </c>
      <c r="D3502" s="142" t="s">
        <v>483</v>
      </c>
      <c r="E3502" s="1351" t="s">
        <v>1346</v>
      </c>
      <c r="F3502" s="727">
        <v>112</v>
      </c>
      <c r="G3502" s="742">
        <v>43972</v>
      </c>
      <c r="H3502" s="1341">
        <v>44027</v>
      </c>
      <c r="I3502" s="534">
        <v>112</v>
      </c>
    </row>
    <row r="3503" spans="1:9" x14ac:dyDescent="0.3">
      <c r="A3503" s="13">
        <v>535520</v>
      </c>
      <c r="B3503" s="13">
        <v>621918</v>
      </c>
      <c r="C3503" s="13" t="s">
        <v>475</v>
      </c>
      <c r="D3503" s="236" t="s">
        <v>483</v>
      </c>
      <c r="E3503" s="63" t="s">
        <v>1161</v>
      </c>
      <c r="F3503" s="278">
        <v>116</v>
      </c>
      <c r="G3503" s="34">
        <v>44035</v>
      </c>
      <c r="H3503" s="1376">
        <v>44029</v>
      </c>
      <c r="I3503" s="534">
        <v>119</v>
      </c>
    </row>
    <row r="3504" spans="1:9" x14ac:dyDescent="0.3">
      <c r="A3504" s="1039">
        <v>535527</v>
      </c>
      <c r="B3504" s="727">
        <v>621836</v>
      </c>
      <c r="C3504" s="727" t="s">
        <v>475</v>
      </c>
      <c r="D3504" s="142" t="s">
        <v>483</v>
      </c>
      <c r="E3504" s="1378" t="s">
        <v>1209</v>
      </c>
      <c r="F3504" s="1379">
        <v>61</v>
      </c>
      <c r="G3504" s="742">
        <v>44014</v>
      </c>
      <c r="H3504" s="536">
        <v>44029</v>
      </c>
      <c r="I3504" s="534">
        <v>61</v>
      </c>
    </row>
    <row r="3505" spans="1:9" x14ac:dyDescent="0.3">
      <c r="A3505" s="13">
        <v>535527</v>
      </c>
      <c r="B3505" s="13">
        <v>621836</v>
      </c>
      <c r="C3505" s="13" t="s">
        <v>475</v>
      </c>
      <c r="D3505" s="13" t="s">
        <v>481</v>
      </c>
      <c r="E3505" s="317" t="s">
        <v>1213</v>
      </c>
      <c r="F3505" s="284">
        <v>280</v>
      </c>
      <c r="G3505" s="34">
        <v>44014</v>
      </c>
      <c r="H3505" s="1376">
        <v>44029</v>
      </c>
      <c r="I3505" s="534">
        <v>294</v>
      </c>
    </row>
    <row r="3506" spans="1:9" x14ac:dyDescent="0.3">
      <c r="A3506" s="1039">
        <v>535527</v>
      </c>
      <c r="B3506" s="727">
        <v>622757</v>
      </c>
      <c r="C3506" s="727" t="s">
        <v>503</v>
      </c>
      <c r="D3506" s="142" t="s">
        <v>483</v>
      </c>
      <c r="E3506" s="1377" t="s">
        <v>1253</v>
      </c>
      <c r="F3506" s="727">
        <v>81</v>
      </c>
      <c r="G3506" s="742">
        <v>44035</v>
      </c>
      <c r="H3506" s="536">
        <v>44029</v>
      </c>
      <c r="I3506" s="534">
        <v>83</v>
      </c>
    </row>
    <row r="3507" spans="1:9" x14ac:dyDescent="0.3">
      <c r="A3507" s="1019">
        <v>535529</v>
      </c>
      <c r="B3507" s="534">
        <v>622013</v>
      </c>
      <c r="C3507" s="534" t="s">
        <v>475</v>
      </c>
      <c r="D3507" s="148" t="s">
        <v>483</v>
      </c>
      <c r="E3507" s="1014" t="s">
        <v>1290</v>
      </c>
      <c r="F3507" s="534">
        <v>146</v>
      </c>
      <c r="G3507" s="536">
        <v>44035</v>
      </c>
      <c r="H3507" s="536">
        <v>44029</v>
      </c>
      <c r="I3507" s="534">
        <v>146</v>
      </c>
    </row>
    <row r="3508" spans="1:9" x14ac:dyDescent="0.3">
      <c r="A3508" s="13">
        <v>540291</v>
      </c>
      <c r="B3508" s="13">
        <v>621857</v>
      </c>
      <c r="C3508" s="13" t="s">
        <v>475</v>
      </c>
      <c r="D3508" s="236" t="s">
        <v>483</v>
      </c>
      <c r="E3508" s="63" t="s">
        <v>1314</v>
      </c>
      <c r="F3508" s="13">
        <v>457</v>
      </c>
      <c r="G3508" s="34">
        <v>44035</v>
      </c>
      <c r="H3508" s="1376">
        <v>44029</v>
      </c>
      <c r="I3508" s="534">
        <v>458</v>
      </c>
    </row>
    <row r="3509" spans="1:9" x14ac:dyDescent="0.3">
      <c r="A3509" s="1344">
        <v>535527</v>
      </c>
      <c r="B3509" s="731">
        <v>621836</v>
      </c>
      <c r="C3509" s="731" t="s">
        <v>475</v>
      </c>
      <c r="D3509" s="142" t="s">
        <v>483</v>
      </c>
      <c r="E3509" s="1380" t="s">
        <v>1223</v>
      </c>
      <c r="F3509" s="731">
        <v>266</v>
      </c>
      <c r="G3509" s="1346">
        <v>44007</v>
      </c>
      <c r="H3509" s="539">
        <v>44032</v>
      </c>
      <c r="I3509" s="537">
        <v>278</v>
      </c>
    </row>
    <row r="3510" spans="1:9" x14ac:dyDescent="0.3">
      <c r="A3510" s="1020">
        <v>535527</v>
      </c>
      <c r="B3510" s="537">
        <v>621836</v>
      </c>
      <c r="C3510" s="537" t="s">
        <v>475</v>
      </c>
      <c r="D3510" s="148" t="s">
        <v>483</v>
      </c>
      <c r="E3510" s="814" t="s">
        <v>1224</v>
      </c>
      <c r="F3510" s="537">
        <v>18</v>
      </c>
      <c r="G3510" s="539">
        <v>44007</v>
      </c>
      <c r="H3510" s="539">
        <v>44032</v>
      </c>
      <c r="I3510" s="537">
        <v>18</v>
      </c>
    </row>
    <row r="3511" spans="1:9" x14ac:dyDescent="0.3">
      <c r="A3511" s="1020">
        <v>535527</v>
      </c>
      <c r="B3511" s="537">
        <v>622757</v>
      </c>
      <c r="C3511" s="537" t="s">
        <v>503</v>
      </c>
      <c r="D3511" s="534" t="s">
        <v>13</v>
      </c>
      <c r="E3511" s="1381" t="s">
        <v>1254</v>
      </c>
      <c r="F3511" s="537">
        <v>270</v>
      </c>
      <c r="G3511" s="539">
        <v>44023</v>
      </c>
      <c r="H3511" s="539">
        <v>44033</v>
      </c>
      <c r="I3511" s="537">
        <v>280</v>
      </c>
    </row>
    <row r="3512" spans="1:9" x14ac:dyDescent="0.3">
      <c r="A3512" s="1020">
        <v>535527</v>
      </c>
      <c r="B3512" s="537">
        <v>622757</v>
      </c>
      <c r="C3512" s="537" t="s">
        <v>503</v>
      </c>
      <c r="D3512" s="537" t="s">
        <v>1065</v>
      </c>
      <c r="E3512" s="1381" t="s">
        <v>1255</v>
      </c>
      <c r="F3512" s="537">
        <v>97</v>
      </c>
      <c r="G3512" s="539">
        <v>44023</v>
      </c>
      <c r="H3512" s="539">
        <v>44033</v>
      </c>
      <c r="I3512" s="537">
        <v>97</v>
      </c>
    </row>
    <row r="3513" spans="1:9" x14ac:dyDescent="0.3">
      <c r="A3513" s="1020">
        <v>535527</v>
      </c>
      <c r="B3513" s="537">
        <v>621836</v>
      </c>
      <c r="C3513" s="537" t="s">
        <v>475</v>
      </c>
      <c r="D3513" s="537" t="s">
        <v>1065</v>
      </c>
      <c r="E3513" s="1381" t="s">
        <v>1225</v>
      </c>
      <c r="F3513" s="537">
        <v>2290</v>
      </c>
      <c r="G3513" s="539">
        <v>44002</v>
      </c>
      <c r="H3513" s="539">
        <v>44034</v>
      </c>
      <c r="I3513" s="537">
        <v>2394</v>
      </c>
    </row>
    <row r="3514" spans="1:9" x14ac:dyDescent="0.3">
      <c r="A3514" s="8">
        <v>535527</v>
      </c>
      <c r="B3514" s="8">
        <v>621836</v>
      </c>
      <c r="C3514" s="8" t="s">
        <v>475</v>
      </c>
      <c r="D3514" s="8" t="s">
        <v>1065</v>
      </c>
      <c r="E3514" s="17" t="s">
        <v>1226</v>
      </c>
      <c r="F3514" s="8">
        <v>136</v>
      </c>
      <c r="G3514" s="12">
        <v>44002</v>
      </c>
      <c r="H3514" s="1382">
        <v>44034</v>
      </c>
      <c r="I3514" s="537">
        <v>139</v>
      </c>
    </row>
    <row r="3515" spans="1:9" x14ac:dyDescent="0.3">
      <c r="A3515" s="8">
        <v>534499</v>
      </c>
      <c r="B3515" s="8">
        <v>622080</v>
      </c>
      <c r="C3515" s="8" t="s">
        <v>475</v>
      </c>
      <c r="D3515" s="236" t="s">
        <v>483</v>
      </c>
      <c r="E3515" s="32" t="s">
        <v>1149</v>
      </c>
      <c r="F3515" s="8">
        <v>50</v>
      </c>
      <c r="G3515" s="12">
        <v>44007</v>
      </c>
      <c r="H3515" s="1382">
        <v>44039</v>
      </c>
      <c r="I3515" s="537">
        <v>50</v>
      </c>
    </row>
    <row r="3516" spans="1:9" x14ac:dyDescent="0.3">
      <c r="A3516" s="1344">
        <v>535527</v>
      </c>
      <c r="B3516" s="731">
        <v>621836</v>
      </c>
      <c r="C3516" s="731" t="s">
        <v>475</v>
      </c>
      <c r="D3516" s="9" t="s">
        <v>48</v>
      </c>
      <c r="E3516" s="307" t="s">
        <v>1194</v>
      </c>
      <c r="F3516" s="9">
        <v>220</v>
      </c>
      <c r="G3516" s="11">
        <v>44026</v>
      </c>
      <c r="H3516" s="539">
        <v>44039</v>
      </c>
      <c r="I3516" s="537">
        <v>220</v>
      </c>
    </row>
    <row r="3517" spans="1:9" x14ac:dyDescent="0.3">
      <c r="A3517" s="8">
        <v>535527</v>
      </c>
      <c r="B3517" s="8">
        <v>621836</v>
      </c>
      <c r="C3517" s="8" t="s">
        <v>475</v>
      </c>
      <c r="D3517" s="13" t="s">
        <v>13</v>
      </c>
      <c r="E3517" s="17" t="s">
        <v>1218</v>
      </c>
      <c r="F3517" s="8">
        <v>3792</v>
      </c>
      <c r="G3517" s="12">
        <v>44023</v>
      </c>
      <c r="H3517" s="1382">
        <v>44039</v>
      </c>
      <c r="I3517" s="537">
        <v>3960</v>
      </c>
    </row>
    <row r="3518" spans="1:9" x14ac:dyDescent="0.3">
      <c r="A3518" s="1344">
        <v>523142</v>
      </c>
      <c r="B3518" s="731">
        <v>566883</v>
      </c>
      <c r="C3518" s="731" t="s">
        <v>475</v>
      </c>
      <c r="D3518" s="9" t="s">
        <v>1065</v>
      </c>
      <c r="E3518" s="10" t="s">
        <v>1090</v>
      </c>
      <c r="F3518" s="291">
        <v>646</v>
      </c>
      <c r="G3518" s="11">
        <v>44044</v>
      </c>
      <c r="H3518" s="539">
        <v>44040</v>
      </c>
      <c r="I3518" s="537">
        <v>618</v>
      </c>
    </row>
    <row r="3519" spans="1:9" x14ac:dyDescent="0.3">
      <c r="A3519" s="8">
        <v>523142</v>
      </c>
      <c r="B3519" s="8">
        <v>566883</v>
      </c>
      <c r="C3519" s="8" t="s">
        <v>475</v>
      </c>
      <c r="D3519" s="13" t="s">
        <v>13</v>
      </c>
      <c r="E3519" s="353" t="s">
        <v>1094</v>
      </c>
      <c r="F3519" s="288">
        <f>976+1004+691-1000</f>
        <v>1671</v>
      </c>
      <c r="G3519" s="12">
        <v>44044</v>
      </c>
      <c r="H3519" s="1382">
        <v>44040</v>
      </c>
      <c r="I3519" s="537">
        <v>1658</v>
      </c>
    </row>
    <row r="3520" spans="1:9" x14ac:dyDescent="0.3">
      <c r="A3520" s="1344">
        <v>534499</v>
      </c>
      <c r="B3520" s="731">
        <v>622080</v>
      </c>
      <c r="C3520" s="731" t="s">
        <v>475</v>
      </c>
      <c r="D3520" s="9" t="s">
        <v>1065</v>
      </c>
      <c r="E3520" s="15" t="s">
        <v>1150</v>
      </c>
      <c r="F3520" s="9">
        <v>359</v>
      </c>
      <c r="G3520" s="11">
        <v>44002</v>
      </c>
      <c r="H3520" s="539">
        <v>44040</v>
      </c>
      <c r="I3520" s="537">
        <v>374</v>
      </c>
    </row>
    <row r="3521" spans="1:9" x14ac:dyDescent="0.3">
      <c r="A3521" s="8">
        <v>535527</v>
      </c>
      <c r="B3521" s="8">
        <v>621836</v>
      </c>
      <c r="C3521" s="8" t="s">
        <v>475</v>
      </c>
      <c r="D3521" s="8" t="s">
        <v>1065</v>
      </c>
      <c r="E3521" s="17" t="s">
        <v>1222</v>
      </c>
      <c r="F3521" s="8">
        <v>988</v>
      </c>
      <c r="G3521" s="12">
        <v>44023</v>
      </c>
      <c r="H3521" s="1382">
        <v>44040</v>
      </c>
      <c r="I3521" s="1383">
        <v>1031</v>
      </c>
    </row>
    <row r="3522" spans="1:9" x14ac:dyDescent="0.3">
      <c r="A3522" s="1344">
        <v>535529</v>
      </c>
      <c r="B3522" s="48">
        <v>622013</v>
      </c>
      <c r="C3522" s="48" t="s">
        <v>475</v>
      </c>
      <c r="D3522" s="48" t="s">
        <v>1065</v>
      </c>
      <c r="E3522" s="1384" t="s">
        <v>1291</v>
      </c>
      <c r="F3522" s="48">
        <v>2339</v>
      </c>
      <c r="G3522" s="51">
        <v>44030</v>
      </c>
      <c r="H3522" s="113">
        <v>44040</v>
      </c>
      <c r="I3522" s="1383">
        <v>2358</v>
      </c>
    </row>
    <row r="3523" spans="1:9" x14ac:dyDescent="0.3">
      <c r="A3523" s="1020">
        <v>535529</v>
      </c>
      <c r="B3523" s="8">
        <v>622758</v>
      </c>
      <c r="C3523" s="8" t="s">
        <v>503</v>
      </c>
      <c r="D3523" s="8" t="s">
        <v>1065</v>
      </c>
      <c r="E3523" s="300" t="s">
        <v>1299</v>
      </c>
      <c r="F3523" s="8">
        <v>237</v>
      </c>
      <c r="G3523" s="12">
        <v>44030</v>
      </c>
      <c r="H3523" s="1385">
        <v>44040</v>
      </c>
      <c r="I3523" s="1383">
        <v>239</v>
      </c>
    </row>
    <row r="3524" spans="1:9" x14ac:dyDescent="0.3">
      <c r="A3524" s="1020">
        <v>540291</v>
      </c>
      <c r="B3524" s="731">
        <v>621857</v>
      </c>
      <c r="C3524" s="731" t="s">
        <v>475</v>
      </c>
      <c r="D3524" s="9" t="s">
        <v>1065</v>
      </c>
      <c r="E3524" s="15" t="s">
        <v>1313</v>
      </c>
      <c r="F3524" s="9">
        <v>4793</v>
      </c>
      <c r="G3524" s="11">
        <v>44030</v>
      </c>
      <c r="H3524" s="1386">
        <v>44040</v>
      </c>
      <c r="I3524" s="537">
        <v>4550</v>
      </c>
    </row>
    <row r="3525" spans="1:9" x14ac:dyDescent="0.3">
      <c r="A3525" s="8">
        <v>540291</v>
      </c>
      <c r="B3525" s="8">
        <v>622760</v>
      </c>
      <c r="C3525" s="8" t="s">
        <v>503</v>
      </c>
      <c r="D3525" s="8" t="s">
        <v>1065</v>
      </c>
      <c r="E3525" s="300" t="s">
        <v>1326</v>
      </c>
      <c r="F3525" s="8">
        <v>322</v>
      </c>
      <c r="G3525" s="12">
        <v>44030</v>
      </c>
      <c r="H3525" s="1387">
        <v>44040</v>
      </c>
      <c r="I3525" s="537">
        <v>329</v>
      </c>
    </row>
    <row r="3526" spans="1:9" x14ac:dyDescent="0.3">
      <c r="A3526" s="1344">
        <v>523142</v>
      </c>
      <c r="B3526" s="731">
        <v>566883</v>
      </c>
      <c r="C3526" s="731" t="s">
        <v>475</v>
      </c>
      <c r="D3526" s="9" t="s">
        <v>481</v>
      </c>
      <c r="E3526" s="10" t="s">
        <v>1091</v>
      </c>
      <c r="F3526" s="287">
        <v>241</v>
      </c>
      <c r="G3526" s="11">
        <v>44049</v>
      </c>
      <c r="H3526" s="539">
        <v>44042</v>
      </c>
      <c r="I3526" s="537">
        <v>241</v>
      </c>
    </row>
    <row r="3527" spans="1:9" ht="15" thickBot="1" x14ac:dyDescent="0.35">
      <c r="A3527" s="8">
        <v>523142</v>
      </c>
      <c r="B3527" s="8">
        <v>566883</v>
      </c>
      <c r="C3527" s="8" t="s">
        <v>475</v>
      </c>
      <c r="D3527" s="236" t="s">
        <v>483</v>
      </c>
      <c r="E3527" s="17" t="s">
        <v>1092</v>
      </c>
      <c r="F3527" s="266">
        <v>119</v>
      </c>
      <c r="G3527" s="12">
        <v>44049</v>
      </c>
      <c r="H3527" s="1382">
        <v>44042</v>
      </c>
      <c r="I3527" s="1388">
        <v>116</v>
      </c>
    </row>
    <row r="3528" spans="1:9" x14ac:dyDescent="0.3">
      <c r="A3528" s="1367">
        <v>535527</v>
      </c>
      <c r="B3528" s="766">
        <v>621836</v>
      </c>
      <c r="C3528" s="766" t="s">
        <v>475</v>
      </c>
      <c r="D3528" s="1389" t="s">
        <v>483</v>
      </c>
      <c r="E3528" s="1390" t="s">
        <v>1216</v>
      </c>
      <c r="F3528" s="766">
        <f>132-73</f>
        <v>59</v>
      </c>
      <c r="G3528" s="1368">
        <v>44028</v>
      </c>
      <c r="H3528" s="645">
        <v>44042</v>
      </c>
      <c r="I3528" s="643">
        <v>59</v>
      </c>
    </row>
    <row r="3529" spans="1:9" x14ac:dyDescent="0.3">
      <c r="A3529" s="1369">
        <v>535527</v>
      </c>
      <c r="B3529" s="8">
        <v>621836</v>
      </c>
      <c r="C3529" s="8" t="s">
        <v>475</v>
      </c>
      <c r="D3529" s="8" t="s">
        <v>481</v>
      </c>
      <c r="E3529" s="17" t="s">
        <v>1219</v>
      </c>
      <c r="F3529" s="8">
        <v>287</v>
      </c>
      <c r="G3529" s="12">
        <v>44028</v>
      </c>
      <c r="H3529" s="11">
        <v>44042</v>
      </c>
      <c r="I3529" s="9">
        <v>300</v>
      </c>
    </row>
    <row r="3530" spans="1:9" x14ac:dyDescent="0.3">
      <c r="A3530" s="1369">
        <v>535527</v>
      </c>
      <c r="B3530" s="8">
        <v>622757</v>
      </c>
      <c r="C3530" s="8" t="s">
        <v>503</v>
      </c>
      <c r="D3530" s="8" t="s">
        <v>481</v>
      </c>
      <c r="E3530" s="306" t="s">
        <v>1256</v>
      </c>
      <c r="F3530" s="8">
        <v>100</v>
      </c>
      <c r="G3530" s="12">
        <v>44028</v>
      </c>
      <c r="H3530" s="11">
        <v>44042</v>
      </c>
      <c r="I3530" s="9">
        <v>104</v>
      </c>
    </row>
    <row r="3531" spans="1:9" x14ac:dyDescent="0.3">
      <c r="A3531" s="1369" t="s">
        <v>1127</v>
      </c>
      <c r="B3531" s="8">
        <v>621834</v>
      </c>
      <c r="C3531" s="8" t="s">
        <v>475</v>
      </c>
      <c r="D3531" s="236" t="s">
        <v>483</v>
      </c>
      <c r="E3531" s="299" t="s">
        <v>1128</v>
      </c>
      <c r="F3531" s="266">
        <v>110</v>
      </c>
      <c r="G3531" s="12">
        <v>44021</v>
      </c>
      <c r="H3531" s="11">
        <v>44046</v>
      </c>
      <c r="I3531" s="9">
        <v>110</v>
      </c>
    </row>
    <row r="3532" spans="1:9" x14ac:dyDescent="0.3">
      <c r="A3532" s="1369">
        <v>534499</v>
      </c>
      <c r="B3532" s="8">
        <v>622080</v>
      </c>
      <c r="C3532" s="8" t="s">
        <v>475</v>
      </c>
      <c r="D3532" s="271" t="s">
        <v>48</v>
      </c>
      <c r="E3532" s="32">
        <v>1582909</v>
      </c>
      <c r="F3532" s="8">
        <v>20</v>
      </c>
      <c r="G3532" s="12">
        <v>44025</v>
      </c>
      <c r="H3532" s="304">
        <v>44046</v>
      </c>
      <c r="I3532" s="9">
        <v>20</v>
      </c>
    </row>
    <row r="3533" spans="1:9" x14ac:dyDescent="0.3">
      <c r="A3533" s="1369">
        <v>523142</v>
      </c>
      <c r="B3533" s="8">
        <v>566883</v>
      </c>
      <c r="C3533" s="8" t="s">
        <v>475</v>
      </c>
      <c r="D3533" s="8" t="s">
        <v>1065</v>
      </c>
      <c r="E3533" s="292" t="s">
        <v>1095</v>
      </c>
      <c r="F3533" s="288">
        <v>1000</v>
      </c>
      <c r="G3533" s="12">
        <v>44051</v>
      </c>
      <c r="H3533" s="11">
        <v>44047</v>
      </c>
      <c r="I3533" s="9">
        <v>967</v>
      </c>
    </row>
    <row r="3534" spans="1:9" x14ac:dyDescent="0.3">
      <c r="A3534" s="1369">
        <v>535520</v>
      </c>
      <c r="B3534" s="8">
        <v>621918</v>
      </c>
      <c r="C3534" s="8" t="s">
        <v>475</v>
      </c>
      <c r="D3534" s="8" t="s">
        <v>1065</v>
      </c>
      <c r="E3534" s="32" t="s">
        <v>1158</v>
      </c>
      <c r="F3534" s="8">
        <v>1663</v>
      </c>
      <c r="G3534" s="12">
        <v>44030</v>
      </c>
      <c r="H3534" s="305">
        <v>44047</v>
      </c>
      <c r="I3534" s="9">
        <v>1690</v>
      </c>
    </row>
    <row r="3535" spans="1:9" x14ac:dyDescent="0.3">
      <c r="A3535" s="1369">
        <v>535527</v>
      </c>
      <c r="B3535" s="8">
        <v>621836</v>
      </c>
      <c r="C3535" s="8" t="s">
        <v>475</v>
      </c>
      <c r="D3535" s="8" t="s">
        <v>1065</v>
      </c>
      <c r="E3535" s="17" t="s">
        <v>1228</v>
      </c>
      <c r="F3535" s="8">
        <v>422</v>
      </c>
      <c r="G3535" s="12">
        <v>44051</v>
      </c>
      <c r="H3535" s="11">
        <v>44047</v>
      </c>
      <c r="I3535" s="9">
        <v>441</v>
      </c>
    </row>
    <row r="3536" spans="1:9" x14ac:dyDescent="0.3">
      <c r="A3536" s="1369">
        <v>535527</v>
      </c>
      <c r="B3536" s="8">
        <v>622757</v>
      </c>
      <c r="C3536" s="8" t="s">
        <v>503</v>
      </c>
      <c r="D3536" s="8" t="s">
        <v>1065</v>
      </c>
      <c r="E3536" s="306" t="s">
        <v>1259</v>
      </c>
      <c r="F3536" s="8">
        <v>141</v>
      </c>
      <c r="G3536" s="12">
        <v>44051</v>
      </c>
      <c r="H3536" s="11">
        <v>44047</v>
      </c>
      <c r="I3536" s="9">
        <v>145</v>
      </c>
    </row>
    <row r="3537" spans="1:9" x14ac:dyDescent="0.3">
      <c r="A3537" s="1369">
        <v>535527</v>
      </c>
      <c r="B3537" s="8">
        <v>622757</v>
      </c>
      <c r="C3537" s="8" t="s">
        <v>503</v>
      </c>
      <c r="D3537" s="13" t="s">
        <v>13</v>
      </c>
      <c r="E3537" s="306" t="s">
        <v>1260</v>
      </c>
      <c r="F3537" s="8">
        <v>338</v>
      </c>
      <c r="G3537" s="12">
        <v>44051</v>
      </c>
      <c r="H3537" s="11">
        <v>44047</v>
      </c>
      <c r="I3537" s="9">
        <v>354</v>
      </c>
    </row>
    <row r="3538" spans="1:9" x14ac:dyDescent="0.3">
      <c r="A3538" s="1369">
        <v>535529</v>
      </c>
      <c r="B3538" s="8">
        <v>622013</v>
      </c>
      <c r="C3538" s="8" t="s">
        <v>475</v>
      </c>
      <c r="D3538" s="8" t="s">
        <v>1065</v>
      </c>
      <c r="E3538" s="17" t="s">
        <v>1289</v>
      </c>
      <c r="F3538" s="8">
        <v>2028</v>
      </c>
      <c r="G3538" s="12">
        <v>44030</v>
      </c>
      <c r="H3538" s="304">
        <v>44047</v>
      </c>
      <c r="I3538" s="9">
        <v>2068</v>
      </c>
    </row>
    <row r="3539" spans="1:9" x14ac:dyDescent="0.3">
      <c r="A3539" s="1369">
        <v>540296</v>
      </c>
      <c r="B3539" s="8">
        <v>622779</v>
      </c>
      <c r="C3539" s="8" t="s">
        <v>503</v>
      </c>
      <c r="D3539" s="9" t="s">
        <v>1065</v>
      </c>
      <c r="E3539" s="15" t="s">
        <v>1374</v>
      </c>
      <c r="F3539" s="9">
        <v>47</v>
      </c>
      <c r="G3539" s="11">
        <v>44051</v>
      </c>
      <c r="H3539" s="11">
        <v>44047</v>
      </c>
      <c r="I3539" s="9">
        <v>47</v>
      </c>
    </row>
    <row r="3540" spans="1:9" x14ac:dyDescent="0.3">
      <c r="A3540" s="1369">
        <v>535520</v>
      </c>
      <c r="B3540" s="8">
        <v>621918</v>
      </c>
      <c r="C3540" s="8" t="s">
        <v>475</v>
      </c>
      <c r="D3540" s="157" t="s">
        <v>483</v>
      </c>
      <c r="E3540" s="15" t="s">
        <v>1159</v>
      </c>
      <c r="F3540" s="9">
        <v>174</v>
      </c>
      <c r="G3540" s="11">
        <v>44035</v>
      </c>
      <c r="H3540" s="305">
        <v>44050</v>
      </c>
      <c r="I3540" s="9">
        <v>179</v>
      </c>
    </row>
    <row r="3541" spans="1:9" x14ac:dyDescent="0.3">
      <c r="A3541" s="1369">
        <v>535527</v>
      </c>
      <c r="B3541" s="8">
        <v>621836</v>
      </c>
      <c r="C3541" s="8" t="s">
        <v>475</v>
      </c>
      <c r="D3541" s="9" t="s">
        <v>481</v>
      </c>
      <c r="E3541" s="10" t="s">
        <v>1227</v>
      </c>
      <c r="F3541" s="9">
        <v>192</v>
      </c>
      <c r="G3541" s="11">
        <v>44056</v>
      </c>
      <c r="H3541" s="11">
        <v>44050</v>
      </c>
      <c r="I3541" s="9">
        <v>198</v>
      </c>
    </row>
    <row r="3542" spans="1:9" x14ac:dyDescent="0.3">
      <c r="A3542" s="1369">
        <v>535527</v>
      </c>
      <c r="B3542" s="8">
        <v>622757</v>
      </c>
      <c r="C3542" s="8" t="s">
        <v>503</v>
      </c>
      <c r="D3542" s="9" t="s">
        <v>481</v>
      </c>
      <c r="E3542" s="311" t="s">
        <v>1258</v>
      </c>
      <c r="F3542" s="9">
        <v>156</v>
      </c>
      <c r="G3542" s="11">
        <v>44056</v>
      </c>
      <c r="H3542" s="11">
        <v>44050</v>
      </c>
      <c r="I3542" s="9">
        <v>160</v>
      </c>
    </row>
    <row r="3543" spans="1:9" x14ac:dyDescent="0.3">
      <c r="A3543" s="1369">
        <v>535527</v>
      </c>
      <c r="B3543" s="8">
        <v>621836</v>
      </c>
      <c r="C3543" s="8" t="s">
        <v>475</v>
      </c>
      <c r="D3543" s="9" t="s">
        <v>481</v>
      </c>
      <c r="E3543" s="10" t="s">
        <v>1217</v>
      </c>
      <c r="F3543" s="9">
        <v>73</v>
      </c>
      <c r="G3543" s="11">
        <v>44054</v>
      </c>
      <c r="H3543" s="11">
        <v>44053</v>
      </c>
      <c r="I3543" s="9">
        <v>73</v>
      </c>
    </row>
    <row r="3544" spans="1:9" x14ac:dyDescent="0.3">
      <c r="A3544" s="1369">
        <v>535520</v>
      </c>
      <c r="B3544" s="8">
        <v>622589</v>
      </c>
      <c r="C3544" s="8" t="s">
        <v>503</v>
      </c>
      <c r="D3544" s="9" t="s">
        <v>1065</v>
      </c>
      <c r="E3544" s="307" t="s">
        <v>1169</v>
      </c>
      <c r="F3544" s="287">
        <v>92</v>
      </c>
      <c r="G3544" s="11">
        <v>44058</v>
      </c>
      <c r="H3544" s="11">
        <v>44054</v>
      </c>
      <c r="I3544" s="24">
        <v>94</v>
      </c>
    </row>
    <row r="3545" spans="1:9" x14ac:dyDescent="0.3">
      <c r="A3545" s="1369">
        <v>535527</v>
      </c>
      <c r="B3545" s="8">
        <v>621836</v>
      </c>
      <c r="C3545" s="8" t="s">
        <v>475</v>
      </c>
      <c r="D3545" s="9" t="s">
        <v>1065</v>
      </c>
      <c r="E3545" s="307" t="s">
        <v>1229</v>
      </c>
      <c r="F3545" s="9">
        <v>1000</v>
      </c>
      <c r="G3545" s="11">
        <v>44058</v>
      </c>
      <c r="H3545" s="11">
        <v>44054</v>
      </c>
      <c r="I3545" s="9">
        <v>954</v>
      </c>
    </row>
    <row r="3546" spans="1:9" x14ac:dyDescent="0.3">
      <c r="A3546" s="1369">
        <v>535529</v>
      </c>
      <c r="B3546" s="8">
        <v>622727</v>
      </c>
      <c r="C3546" s="8" t="s">
        <v>503</v>
      </c>
      <c r="D3546" s="9" t="s">
        <v>1065</v>
      </c>
      <c r="E3546" s="307" t="s">
        <v>1272</v>
      </c>
      <c r="F3546" s="9">
        <v>59</v>
      </c>
      <c r="G3546" s="11">
        <v>44058</v>
      </c>
      <c r="H3546" s="11">
        <v>44054</v>
      </c>
      <c r="I3546" s="24">
        <v>61</v>
      </c>
    </row>
    <row r="3547" spans="1:9" x14ac:dyDescent="0.3">
      <c r="A3547" s="1372">
        <v>535529</v>
      </c>
      <c r="B3547" s="13">
        <v>622013</v>
      </c>
      <c r="C3547" s="13" t="s">
        <v>475</v>
      </c>
      <c r="D3547" s="24" t="s">
        <v>48</v>
      </c>
      <c r="E3547" s="60" t="s">
        <v>1292</v>
      </c>
      <c r="F3547" s="24">
        <v>25</v>
      </c>
      <c r="G3547" s="27">
        <v>44032</v>
      </c>
      <c r="H3547" s="27">
        <v>44054</v>
      </c>
      <c r="I3547" s="24">
        <v>25</v>
      </c>
    </row>
    <row r="3548" spans="1:9" x14ac:dyDescent="0.3">
      <c r="A3548" s="1372">
        <v>535529</v>
      </c>
      <c r="B3548" s="13">
        <v>622013</v>
      </c>
      <c r="C3548" s="13" t="s">
        <v>475</v>
      </c>
      <c r="D3548" s="157" t="s">
        <v>483</v>
      </c>
      <c r="E3548" s="60" t="s">
        <v>1288</v>
      </c>
      <c r="F3548" s="24">
        <v>248</v>
      </c>
      <c r="G3548" s="27">
        <v>44035</v>
      </c>
      <c r="H3548" s="27">
        <v>44056</v>
      </c>
      <c r="I3548" s="9">
        <v>253</v>
      </c>
    </row>
    <row r="3549" spans="1:9" x14ac:dyDescent="0.3">
      <c r="A3549" s="1369">
        <v>535520</v>
      </c>
      <c r="B3549" s="8">
        <v>621918</v>
      </c>
      <c r="C3549" s="8" t="s">
        <v>475</v>
      </c>
      <c r="D3549" s="9" t="s">
        <v>48</v>
      </c>
      <c r="E3549" s="15" t="s">
        <v>1162</v>
      </c>
      <c r="F3549" s="9">
        <v>834</v>
      </c>
      <c r="G3549" s="11">
        <v>44033</v>
      </c>
      <c r="H3549" s="305">
        <v>44057</v>
      </c>
      <c r="I3549" s="9">
        <v>834</v>
      </c>
    </row>
    <row r="3550" spans="1:9" x14ac:dyDescent="0.3">
      <c r="A3550" s="1372">
        <v>535527</v>
      </c>
      <c r="B3550" s="13">
        <v>621836</v>
      </c>
      <c r="C3550" s="13" t="s">
        <v>475</v>
      </c>
      <c r="D3550" s="24" t="s">
        <v>13</v>
      </c>
      <c r="E3550" s="60" t="s">
        <v>1230</v>
      </c>
      <c r="F3550" s="24">
        <v>1085</v>
      </c>
      <c r="G3550" s="27">
        <v>44051</v>
      </c>
      <c r="H3550" s="27">
        <v>44061</v>
      </c>
      <c r="I3550" s="9">
        <v>1294</v>
      </c>
    </row>
    <row r="3551" spans="1:9" x14ac:dyDescent="0.3">
      <c r="A3551" s="1369">
        <v>540291</v>
      </c>
      <c r="B3551" s="8">
        <v>621887</v>
      </c>
      <c r="C3551" s="8" t="s">
        <v>475</v>
      </c>
      <c r="D3551" s="8" t="s">
        <v>481</v>
      </c>
      <c r="E3551" s="32" t="s">
        <v>1336</v>
      </c>
      <c r="F3551" s="266">
        <v>300</v>
      </c>
      <c r="G3551" s="12">
        <v>44007</v>
      </c>
      <c r="H3551" s="304">
        <v>44067</v>
      </c>
      <c r="I3551" s="9">
        <v>294</v>
      </c>
    </row>
    <row r="3552" spans="1:9" x14ac:dyDescent="0.3">
      <c r="A3552" s="1369">
        <v>540291</v>
      </c>
      <c r="B3552" s="8">
        <v>621887</v>
      </c>
      <c r="C3552" s="8" t="s">
        <v>475</v>
      </c>
      <c r="D3552" s="236" t="s">
        <v>483</v>
      </c>
      <c r="E3552" s="32" t="s">
        <v>1337</v>
      </c>
      <c r="F3552" s="266">
        <v>197</v>
      </c>
      <c r="G3552" s="12">
        <v>44007</v>
      </c>
      <c r="H3552" s="304">
        <v>44067</v>
      </c>
      <c r="I3552" s="9">
        <v>193</v>
      </c>
    </row>
    <row r="3553" spans="1:9" x14ac:dyDescent="0.3">
      <c r="A3553" s="1369">
        <v>540291</v>
      </c>
      <c r="B3553" s="8">
        <v>622582</v>
      </c>
      <c r="C3553" s="8" t="s">
        <v>503</v>
      </c>
      <c r="D3553" s="8" t="s">
        <v>481</v>
      </c>
      <c r="E3553" s="32" t="s">
        <v>1340</v>
      </c>
      <c r="F3553" s="8">
        <v>153</v>
      </c>
      <c r="G3553" s="12">
        <v>44007</v>
      </c>
      <c r="H3553" s="304">
        <v>44067</v>
      </c>
      <c r="I3553" s="9">
        <v>148</v>
      </c>
    </row>
    <row r="3554" spans="1:9" x14ac:dyDescent="0.3">
      <c r="A3554" s="1369">
        <v>540291</v>
      </c>
      <c r="B3554" s="8">
        <v>622582</v>
      </c>
      <c r="C3554" s="8" t="s">
        <v>503</v>
      </c>
      <c r="D3554" s="236" t="s">
        <v>483</v>
      </c>
      <c r="E3554" s="32" t="s">
        <v>1344</v>
      </c>
      <c r="F3554" s="8">
        <v>44</v>
      </c>
      <c r="G3554" s="12">
        <v>44007</v>
      </c>
      <c r="H3554" s="304">
        <v>44067</v>
      </c>
      <c r="I3554" s="9">
        <v>44</v>
      </c>
    </row>
    <row r="3555" spans="1:9" x14ac:dyDescent="0.3">
      <c r="A3555" s="1372">
        <v>535529</v>
      </c>
      <c r="B3555" s="13">
        <v>622758</v>
      </c>
      <c r="C3555" s="13" t="s">
        <v>503</v>
      </c>
      <c r="D3555" s="8" t="s">
        <v>1065</v>
      </c>
      <c r="E3555" s="295" t="s">
        <v>1300</v>
      </c>
      <c r="F3555" s="13">
        <v>153</v>
      </c>
      <c r="G3555" s="34">
        <v>44058</v>
      </c>
      <c r="H3555" s="326">
        <v>44069</v>
      </c>
      <c r="I3555" s="24">
        <v>149</v>
      </c>
    </row>
    <row r="3556" spans="1:9" x14ac:dyDescent="0.3">
      <c r="A3556" s="1391">
        <v>540291</v>
      </c>
      <c r="B3556" s="271">
        <v>622760</v>
      </c>
      <c r="C3556" s="271" t="s">
        <v>503</v>
      </c>
      <c r="D3556" s="9" t="s">
        <v>1065</v>
      </c>
      <c r="E3556" s="819" t="s">
        <v>1327</v>
      </c>
      <c r="F3556" s="330">
        <v>214</v>
      </c>
      <c r="G3556" s="328">
        <v>44058</v>
      </c>
      <c r="H3556" s="329">
        <v>44069</v>
      </c>
      <c r="I3556" s="330">
        <v>215</v>
      </c>
    </row>
    <row r="3557" spans="1:9" x14ac:dyDescent="0.3">
      <c r="A3557" s="1369">
        <v>540291</v>
      </c>
      <c r="B3557" s="8">
        <v>621887</v>
      </c>
      <c r="C3557" s="8" t="s">
        <v>475</v>
      </c>
      <c r="D3557" s="8" t="s">
        <v>1065</v>
      </c>
      <c r="E3557" s="32" t="s">
        <v>1338</v>
      </c>
      <c r="F3557" s="266">
        <v>785</v>
      </c>
      <c r="G3557" s="12">
        <v>44002</v>
      </c>
      <c r="H3557" s="113">
        <v>44069</v>
      </c>
      <c r="I3557" s="9">
        <v>769</v>
      </c>
    </row>
    <row r="3558" spans="1:9" x14ac:dyDescent="0.3">
      <c r="A3558" s="1369">
        <v>540291</v>
      </c>
      <c r="B3558" s="48">
        <v>621887</v>
      </c>
      <c r="C3558" s="48" t="s">
        <v>475</v>
      </c>
      <c r="D3558" s="100" t="s">
        <v>13</v>
      </c>
      <c r="E3558" s="50" t="s">
        <v>1339</v>
      </c>
      <c r="F3558" s="1392">
        <f>1019+1074+707</f>
        <v>2800</v>
      </c>
      <c r="G3558" s="51">
        <v>44002</v>
      </c>
      <c r="H3558" s="304">
        <v>44069</v>
      </c>
      <c r="I3558" s="9">
        <v>2742</v>
      </c>
    </row>
    <row r="3559" spans="1:9" x14ac:dyDescent="0.3">
      <c r="A3559" s="1369">
        <v>540291</v>
      </c>
      <c r="B3559" s="8">
        <v>622582</v>
      </c>
      <c r="C3559" s="8" t="s">
        <v>503</v>
      </c>
      <c r="D3559" s="13" t="s">
        <v>13</v>
      </c>
      <c r="E3559" s="32" t="s">
        <v>1343</v>
      </c>
      <c r="F3559" s="288">
        <f>254+257+313</f>
        <v>824</v>
      </c>
      <c r="G3559" s="12">
        <v>44002</v>
      </c>
      <c r="H3559" s="304">
        <v>44069</v>
      </c>
      <c r="I3559" s="9">
        <v>783</v>
      </c>
    </row>
    <row r="3560" spans="1:9" x14ac:dyDescent="0.3">
      <c r="A3560" s="1369">
        <v>540291</v>
      </c>
      <c r="B3560" s="8">
        <v>622582</v>
      </c>
      <c r="C3560" s="8" t="s">
        <v>503</v>
      </c>
      <c r="D3560" s="8" t="s">
        <v>1065</v>
      </c>
      <c r="E3560" s="32" t="s">
        <v>1345</v>
      </c>
      <c r="F3560" s="8">
        <v>144</v>
      </c>
      <c r="G3560" s="12">
        <v>44002</v>
      </c>
      <c r="H3560" s="304">
        <v>44069</v>
      </c>
      <c r="I3560" s="9">
        <v>139</v>
      </c>
    </row>
    <row r="3561" spans="1:9" x14ac:dyDescent="0.3">
      <c r="A3561" s="1372">
        <v>535529</v>
      </c>
      <c r="B3561" s="13">
        <v>622013</v>
      </c>
      <c r="C3561" s="13" t="s">
        <v>475</v>
      </c>
      <c r="D3561" s="271" t="s">
        <v>48</v>
      </c>
      <c r="E3561" s="98">
        <v>1582915</v>
      </c>
      <c r="F3561" s="79">
        <v>21</v>
      </c>
      <c r="G3561" s="27">
        <v>44053</v>
      </c>
      <c r="H3561" s="34">
        <v>44075</v>
      </c>
      <c r="I3561" s="24">
        <v>21</v>
      </c>
    </row>
    <row r="3562" spans="1:9" x14ac:dyDescent="0.3">
      <c r="A3562" s="1369">
        <v>540291</v>
      </c>
      <c r="B3562" s="8">
        <v>621887</v>
      </c>
      <c r="C3562" s="8" t="s">
        <v>475</v>
      </c>
      <c r="D3562" s="271" t="s">
        <v>48</v>
      </c>
      <c r="E3562" s="32">
        <v>1582911</v>
      </c>
      <c r="F3562" s="8">
        <v>20</v>
      </c>
      <c r="G3562" s="12">
        <v>44025</v>
      </c>
      <c r="H3562" s="12">
        <v>44082</v>
      </c>
      <c r="I3562" s="9">
        <v>20</v>
      </c>
    </row>
    <row r="3563" spans="1:9" x14ac:dyDescent="0.3">
      <c r="A3563" s="1372">
        <v>534499</v>
      </c>
      <c r="B3563" s="100">
        <v>622751</v>
      </c>
      <c r="C3563" s="100" t="s">
        <v>503</v>
      </c>
      <c r="D3563" s="48" t="s">
        <v>1065</v>
      </c>
      <c r="E3563" s="1295" t="s">
        <v>1151</v>
      </c>
      <c r="F3563" s="100">
        <v>40</v>
      </c>
      <c r="G3563" s="103">
        <v>44002</v>
      </c>
      <c r="H3563" s="27">
        <v>44083</v>
      </c>
      <c r="I3563" s="24">
        <v>40</v>
      </c>
    </row>
    <row r="3564" spans="1:9" x14ac:dyDescent="0.3">
      <c r="A3564" s="1369">
        <v>540291</v>
      </c>
      <c r="B3564" s="8">
        <v>621887</v>
      </c>
      <c r="C3564" s="8" t="s">
        <v>475</v>
      </c>
      <c r="D3564" s="8" t="s">
        <v>1065</v>
      </c>
      <c r="E3564" s="32" t="s">
        <v>1335</v>
      </c>
      <c r="F3564" s="8">
        <v>744</v>
      </c>
      <c r="G3564" s="12">
        <v>44030</v>
      </c>
      <c r="H3564" s="11">
        <v>44089</v>
      </c>
      <c r="I3564" s="9">
        <v>729</v>
      </c>
    </row>
    <row r="3565" spans="1:9" x14ac:dyDescent="0.3">
      <c r="A3565" s="1369">
        <v>540291</v>
      </c>
      <c r="B3565" s="8">
        <v>622582</v>
      </c>
      <c r="C3565" s="8" t="s">
        <v>503</v>
      </c>
      <c r="D3565" s="9" t="s">
        <v>1065</v>
      </c>
      <c r="E3565" s="307" t="s">
        <v>1342</v>
      </c>
      <c r="F3565" s="62">
        <v>73</v>
      </c>
      <c r="G3565" s="11">
        <v>44030</v>
      </c>
      <c r="H3565" s="11">
        <v>44089</v>
      </c>
      <c r="I3565" s="9">
        <v>73</v>
      </c>
    </row>
    <row r="3566" spans="1:9" x14ac:dyDescent="0.3">
      <c r="A3566" s="1372">
        <v>540291</v>
      </c>
      <c r="B3566" s="13">
        <v>622582</v>
      </c>
      <c r="C3566" s="13" t="s">
        <v>503</v>
      </c>
      <c r="D3566" s="9" t="s">
        <v>1065</v>
      </c>
      <c r="E3566" s="323" t="s">
        <v>1341</v>
      </c>
      <c r="F3566" s="26">
        <v>47</v>
      </c>
      <c r="G3566" s="27">
        <v>44058</v>
      </c>
      <c r="H3566" s="27">
        <v>44116</v>
      </c>
      <c r="I3566" s="9">
        <v>47</v>
      </c>
    </row>
    <row r="3567" spans="1:9" x14ac:dyDescent="0.3">
      <c r="A3567" s="1372" t="s">
        <v>3569</v>
      </c>
      <c r="B3567" s="13">
        <v>656936</v>
      </c>
      <c r="C3567" s="13" t="s">
        <v>475</v>
      </c>
      <c r="D3567" s="24" t="s">
        <v>481</v>
      </c>
      <c r="E3567" s="301" t="s">
        <v>3570</v>
      </c>
      <c r="F3567" s="24">
        <v>542</v>
      </c>
      <c r="G3567" s="27">
        <v>44138</v>
      </c>
      <c r="H3567" s="27">
        <v>44137</v>
      </c>
      <c r="I3567" s="286">
        <v>548</v>
      </c>
    </row>
    <row r="3568" spans="1:9" x14ac:dyDescent="0.3">
      <c r="A3568" s="1372" t="s">
        <v>3569</v>
      </c>
      <c r="B3568" s="13">
        <v>656936</v>
      </c>
      <c r="C3568" s="13" t="s">
        <v>475</v>
      </c>
      <c r="D3568" s="24" t="s">
        <v>13</v>
      </c>
      <c r="E3568" s="301" t="s">
        <v>3571</v>
      </c>
      <c r="F3568" s="24">
        <v>4408</v>
      </c>
      <c r="G3568" s="27">
        <v>44140</v>
      </c>
      <c r="H3568" s="27">
        <v>44140</v>
      </c>
      <c r="I3568" s="286">
        <v>4439</v>
      </c>
    </row>
    <row r="3569" spans="1:9" x14ac:dyDescent="0.3">
      <c r="A3569" s="1391">
        <v>432735</v>
      </c>
      <c r="B3569" s="271">
        <v>425425</v>
      </c>
      <c r="C3569" s="271" t="s">
        <v>475</v>
      </c>
      <c r="D3569" s="271" t="s">
        <v>13</v>
      </c>
      <c r="E3569" s="1287" t="s">
        <v>3565</v>
      </c>
      <c r="F3569" s="271">
        <v>1256</v>
      </c>
      <c r="G3569" s="328">
        <v>44149</v>
      </c>
      <c r="H3569" s="1393">
        <v>44144</v>
      </c>
      <c r="I3569" s="530">
        <v>1253</v>
      </c>
    </row>
    <row r="3570" spans="1:9" x14ac:dyDescent="0.3">
      <c r="A3570" s="1391">
        <v>432735</v>
      </c>
      <c r="B3570" s="271">
        <v>431090</v>
      </c>
      <c r="C3570" s="271" t="s">
        <v>503</v>
      </c>
      <c r="D3570" s="271" t="s">
        <v>13</v>
      </c>
      <c r="E3570" s="272" t="s">
        <v>3567</v>
      </c>
      <c r="F3570" s="271">
        <v>50</v>
      </c>
      <c r="G3570" s="274">
        <v>44149</v>
      </c>
      <c r="H3570" s="328">
        <v>44144</v>
      </c>
      <c r="I3570" s="530">
        <v>49</v>
      </c>
    </row>
    <row r="3571" spans="1:9" x14ac:dyDescent="0.3">
      <c r="A3571" s="1391">
        <v>432735</v>
      </c>
      <c r="B3571" s="271">
        <v>431090</v>
      </c>
      <c r="C3571" s="271" t="s">
        <v>503</v>
      </c>
      <c r="D3571" s="271" t="s">
        <v>13</v>
      </c>
      <c r="E3571" s="272" t="s">
        <v>3568</v>
      </c>
      <c r="F3571" s="271">
        <v>50</v>
      </c>
      <c r="G3571" s="274">
        <v>44149</v>
      </c>
      <c r="H3571" s="328">
        <v>44145</v>
      </c>
      <c r="I3571" s="530">
        <v>52</v>
      </c>
    </row>
    <row r="3572" spans="1:9" x14ac:dyDescent="0.3">
      <c r="A3572" s="1391">
        <v>432735</v>
      </c>
      <c r="B3572" s="271">
        <v>425425</v>
      </c>
      <c r="C3572" s="271" t="s">
        <v>475</v>
      </c>
      <c r="D3572" s="271" t="s">
        <v>481</v>
      </c>
      <c r="E3572" s="272" t="s">
        <v>3563</v>
      </c>
      <c r="F3572" s="271">
        <v>115</v>
      </c>
      <c r="G3572" s="274">
        <v>44154</v>
      </c>
      <c r="H3572" s="1393">
        <v>44147</v>
      </c>
      <c r="I3572" s="530">
        <v>118</v>
      </c>
    </row>
    <row r="3573" spans="1:9" ht="15" thickBot="1" x14ac:dyDescent="0.35">
      <c r="A3573" s="1391">
        <v>432735</v>
      </c>
      <c r="B3573" s="271">
        <v>425425</v>
      </c>
      <c r="C3573" s="271" t="s">
        <v>475</v>
      </c>
      <c r="D3573" s="330" t="s">
        <v>481</v>
      </c>
      <c r="E3573" s="1287" t="s">
        <v>3564</v>
      </c>
      <c r="F3573" s="271">
        <v>100</v>
      </c>
      <c r="G3573" s="328">
        <v>44154</v>
      </c>
      <c r="H3573" s="328">
        <v>44147</v>
      </c>
      <c r="I3573" s="530">
        <v>98</v>
      </c>
    </row>
    <row r="3574" spans="1:9" x14ac:dyDescent="0.3">
      <c r="A3574" s="1394">
        <v>432735</v>
      </c>
      <c r="B3574" s="679">
        <v>431090</v>
      </c>
      <c r="C3574" s="679" t="s">
        <v>503</v>
      </c>
      <c r="D3574" s="679" t="s">
        <v>481</v>
      </c>
      <c r="E3574" s="1395" t="s">
        <v>3566</v>
      </c>
      <c r="F3574" s="679">
        <v>30</v>
      </c>
      <c r="G3574" s="681">
        <v>44154</v>
      </c>
      <c r="H3574" s="681">
        <v>44176</v>
      </c>
      <c r="I3574" s="1396">
        <v>30</v>
      </c>
    </row>
    <row r="3575" spans="1:9" x14ac:dyDescent="0.3">
      <c r="A3575" s="1372">
        <v>552988</v>
      </c>
      <c r="B3575" s="13">
        <v>674864</v>
      </c>
      <c r="C3575" s="13" t="s">
        <v>503</v>
      </c>
      <c r="D3575" s="13" t="s">
        <v>13</v>
      </c>
      <c r="E3575" s="63" t="s">
        <v>1818</v>
      </c>
      <c r="F3575" s="13">
        <v>1055</v>
      </c>
      <c r="G3575" s="34">
        <f>H3575-30</f>
        <v>44170</v>
      </c>
      <c r="H3575" s="34">
        <v>44200</v>
      </c>
      <c r="I3575" s="13">
        <v>1093</v>
      </c>
    </row>
    <row r="3576" spans="1:9" x14ac:dyDescent="0.3">
      <c r="A3576" s="1372">
        <v>552988</v>
      </c>
      <c r="B3576" s="13">
        <v>674864</v>
      </c>
      <c r="C3576" s="13" t="s">
        <v>503</v>
      </c>
      <c r="D3576" s="13" t="s">
        <v>13</v>
      </c>
      <c r="E3576" s="63" t="s">
        <v>1819</v>
      </c>
      <c r="F3576" s="13">
        <v>3472</v>
      </c>
      <c r="G3576" s="34">
        <f t="shared" ref="G3576:G3639" si="1">H3576-30</f>
        <v>44170</v>
      </c>
      <c r="H3576" s="91">
        <v>44200</v>
      </c>
      <c r="I3576" s="118">
        <v>3642</v>
      </c>
    </row>
    <row r="3577" spans="1:9" x14ac:dyDescent="0.3">
      <c r="A3577" s="1372">
        <v>552988</v>
      </c>
      <c r="B3577" s="13">
        <v>678624</v>
      </c>
      <c r="C3577" s="13" t="s">
        <v>475</v>
      </c>
      <c r="D3577" s="13" t="s">
        <v>13</v>
      </c>
      <c r="E3577" s="63" t="s">
        <v>1818</v>
      </c>
      <c r="F3577" s="13">
        <v>5777</v>
      </c>
      <c r="G3577" s="34">
        <f t="shared" si="1"/>
        <v>44170</v>
      </c>
      <c r="H3577" s="27">
        <v>44200</v>
      </c>
      <c r="I3577" s="24">
        <v>6046</v>
      </c>
    </row>
    <row r="3578" spans="1:9" x14ac:dyDescent="0.3">
      <c r="A3578" s="1372">
        <v>552988</v>
      </c>
      <c r="B3578" s="13">
        <v>678624</v>
      </c>
      <c r="C3578" s="13" t="s">
        <v>475</v>
      </c>
      <c r="D3578" s="13" t="s">
        <v>13</v>
      </c>
      <c r="E3578" s="25" t="s">
        <v>1819</v>
      </c>
      <c r="F3578" s="13">
        <v>7812</v>
      </c>
      <c r="G3578" s="34">
        <f t="shared" si="1"/>
        <v>44170</v>
      </c>
      <c r="H3578" s="27">
        <v>44200</v>
      </c>
      <c r="I3578" s="24">
        <v>8196</v>
      </c>
    </row>
    <row r="3579" spans="1:9" x14ac:dyDescent="0.3">
      <c r="A3579" s="1397">
        <v>557237</v>
      </c>
      <c r="B3579" s="13">
        <v>674425</v>
      </c>
      <c r="C3579" s="13" t="s">
        <v>503</v>
      </c>
      <c r="D3579" s="13" t="s">
        <v>481</v>
      </c>
      <c r="E3579" s="63" t="s">
        <v>1818</v>
      </c>
      <c r="F3579" s="13">
        <v>108</v>
      </c>
      <c r="G3579" s="34">
        <f t="shared" si="1"/>
        <v>44170</v>
      </c>
      <c r="H3579" s="27">
        <v>44200</v>
      </c>
      <c r="I3579" s="24">
        <v>108</v>
      </c>
    </row>
    <row r="3580" spans="1:9" x14ac:dyDescent="0.3">
      <c r="A3580" s="1397">
        <v>557237</v>
      </c>
      <c r="B3580" s="13">
        <v>678577</v>
      </c>
      <c r="C3580" s="13" t="s">
        <v>475</v>
      </c>
      <c r="D3580" s="13" t="s">
        <v>481</v>
      </c>
      <c r="E3580" s="63" t="s">
        <v>1818</v>
      </c>
      <c r="F3580" s="278">
        <v>299</v>
      </c>
      <c r="G3580" s="34">
        <f t="shared" si="1"/>
        <v>44170</v>
      </c>
      <c r="H3580" s="27">
        <v>44200</v>
      </c>
      <c r="I3580" s="24">
        <v>303</v>
      </c>
    </row>
    <row r="3581" spans="1:9" x14ac:dyDescent="0.3">
      <c r="A3581" s="1372" t="s">
        <v>1821</v>
      </c>
      <c r="B3581" s="13">
        <v>678577</v>
      </c>
      <c r="C3581" s="13" t="s">
        <v>475</v>
      </c>
      <c r="D3581" s="13" t="s">
        <v>481</v>
      </c>
      <c r="E3581" s="63" t="s">
        <v>1819</v>
      </c>
      <c r="F3581" s="278">
        <v>200</v>
      </c>
      <c r="G3581" s="34">
        <f t="shared" si="1"/>
        <v>44170</v>
      </c>
      <c r="H3581" s="27">
        <v>44200</v>
      </c>
      <c r="I3581" s="24">
        <v>208</v>
      </c>
    </row>
    <row r="3582" spans="1:9" x14ac:dyDescent="0.3">
      <c r="A3582" s="1372">
        <v>552988</v>
      </c>
      <c r="B3582" s="13">
        <v>678624</v>
      </c>
      <c r="C3582" s="13" t="s">
        <v>475</v>
      </c>
      <c r="D3582" s="13" t="s">
        <v>19</v>
      </c>
      <c r="E3582" s="63" t="s">
        <v>48</v>
      </c>
      <c r="F3582" s="13">
        <v>36</v>
      </c>
      <c r="G3582" s="34">
        <f t="shared" si="1"/>
        <v>44171</v>
      </c>
      <c r="H3582" s="27">
        <v>44201</v>
      </c>
      <c r="I3582" s="24">
        <v>36</v>
      </c>
    </row>
    <row r="3583" spans="1:9" x14ac:dyDescent="0.3">
      <c r="A3583" s="1372">
        <v>552988</v>
      </c>
      <c r="B3583" s="13">
        <v>678624</v>
      </c>
      <c r="C3583" s="13" t="s">
        <v>475</v>
      </c>
      <c r="D3583" s="13" t="s">
        <v>19</v>
      </c>
      <c r="E3583" s="63" t="s">
        <v>48</v>
      </c>
      <c r="F3583" s="13">
        <v>12</v>
      </c>
      <c r="G3583" s="34">
        <f t="shared" si="1"/>
        <v>44171</v>
      </c>
      <c r="H3583" s="27">
        <v>44201</v>
      </c>
      <c r="I3583" s="24">
        <v>12</v>
      </c>
    </row>
    <row r="3584" spans="1:9" x14ac:dyDescent="0.3">
      <c r="A3584" s="1372">
        <v>543762</v>
      </c>
      <c r="B3584" s="13">
        <v>678611</v>
      </c>
      <c r="C3584" s="13" t="s">
        <v>475</v>
      </c>
      <c r="D3584" s="13" t="s">
        <v>19</v>
      </c>
      <c r="E3584" s="63" t="s">
        <v>48</v>
      </c>
      <c r="F3584" s="13">
        <v>15</v>
      </c>
      <c r="G3584" s="34">
        <f t="shared" si="1"/>
        <v>44171</v>
      </c>
      <c r="H3584" s="27">
        <v>44201</v>
      </c>
      <c r="I3584" s="24">
        <v>15</v>
      </c>
    </row>
    <row r="3585" spans="1:9" x14ac:dyDescent="0.3">
      <c r="A3585" s="1397">
        <v>551971</v>
      </c>
      <c r="B3585" s="13">
        <v>678614</v>
      </c>
      <c r="C3585" s="13" t="s">
        <v>475</v>
      </c>
      <c r="D3585" s="13" t="s">
        <v>306</v>
      </c>
      <c r="E3585" s="63" t="s">
        <v>1818</v>
      </c>
      <c r="F3585" s="13">
        <v>30</v>
      </c>
      <c r="G3585" s="34">
        <f t="shared" si="1"/>
        <v>44171</v>
      </c>
      <c r="H3585" s="27">
        <v>44201</v>
      </c>
      <c r="I3585" s="24">
        <v>30</v>
      </c>
    </row>
    <row r="3586" spans="1:9" x14ac:dyDescent="0.3">
      <c r="A3586" s="1397">
        <v>552995</v>
      </c>
      <c r="B3586" s="13">
        <v>678581</v>
      </c>
      <c r="C3586" s="13" t="s">
        <v>475</v>
      </c>
      <c r="D3586" s="13" t="s">
        <v>19</v>
      </c>
      <c r="E3586" s="63" t="s">
        <v>48</v>
      </c>
      <c r="F3586" s="278">
        <v>59</v>
      </c>
      <c r="G3586" s="34">
        <f t="shared" si="1"/>
        <v>44171</v>
      </c>
      <c r="H3586" s="458">
        <v>44201</v>
      </c>
      <c r="I3586" s="24">
        <v>59</v>
      </c>
    </row>
    <row r="3587" spans="1:9" x14ac:dyDescent="0.3">
      <c r="A3587" s="1397">
        <v>557237</v>
      </c>
      <c r="B3587" s="13">
        <v>674425</v>
      </c>
      <c r="C3587" s="13" t="s">
        <v>503</v>
      </c>
      <c r="D3587" s="13" t="s">
        <v>19</v>
      </c>
      <c r="E3587" s="63" t="s">
        <v>48</v>
      </c>
      <c r="F3587" s="13">
        <v>12</v>
      </c>
      <c r="G3587" s="34">
        <f t="shared" si="1"/>
        <v>44171</v>
      </c>
      <c r="H3587" s="27">
        <v>44201</v>
      </c>
      <c r="I3587" s="24">
        <v>12</v>
      </c>
    </row>
    <row r="3588" spans="1:9" x14ac:dyDescent="0.3">
      <c r="A3588" s="1397">
        <v>557237</v>
      </c>
      <c r="B3588" s="13">
        <v>678577</v>
      </c>
      <c r="C3588" s="13" t="s">
        <v>475</v>
      </c>
      <c r="D3588" s="13" t="s">
        <v>306</v>
      </c>
      <c r="E3588" s="63" t="s">
        <v>48</v>
      </c>
      <c r="F3588" s="278">
        <v>438</v>
      </c>
      <c r="G3588" s="34">
        <f t="shared" si="1"/>
        <v>44171</v>
      </c>
      <c r="H3588" s="27">
        <v>44201</v>
      </c>
      <c r="I3588" s="24">
        <v>438</v>
      </c>
    </row>
    <row r="3589" spans="1:9" x14ac:dyDescent="0.3">
      <c r="A3589" s="365">
        <v>557237</v>
      </c>
      <c r="B3589" s="13">
        <v>678577</v>
      </c>
      <c r="C3589" s="13" t="s">
        <v>475</v>
      </c>
      <c r="D3589" s="13" t="s">
        <v>19</v>
      </c>
      <c r="E3589" s="63" t="s">
        <v>48</v>
      </c>
      <c r="F3589" s="278">
        <v>34</v>
      </c>
      <c r="G3589" s="34">
        <f t="shared" si="1"/>
        <v>44171</v>
      </c>
      <c r="H3589" s="27">
        <v>44201</v>
      </c>
      <c r="I3589" s="24">
        <v>34</v>
      </c>
    </row>
    <row r="3590" spans="1:9" x14ac:dyDescent="0.3">
      <c r="A3590" s="1398">
        <v>557237</v>
      </c>
      <c r="B3590" s="100">
        <v>678577</v>
      </c>
      <c r="C3590" s="100" t="s">
        <v>475</v>
      </c>
      <c r="D3590" s="100" t="s">
        <v>19</v>
      </c>
      <c r="E3590" s="275" t="s">
        <v>48</v>
      </c>
      <c r="F3590" s="297">
        <v>592</v>
      </c>
      <c r="G3590" s="34">
        <f t="shared" si="1"/>
        <v>44171</v>
      </c>
      <c r="H3590" s="27">
        <v>44201</v>
      </c>
      <c r="I3590" s="24">
        <v>592</v>
      </c>
    </row>
    <row r="3591" spans="1:9" x14ac:dyDescent="0.3">
      <c r="A3591" s="1397">
        <v>557237</v>
      </c>
      <c r="B3591" s="13">
        <v>678577</v>
      </c>
      <c r="C3591" s="13" t="s">
        <v>475</v>
      </c>
      <c r="D3591" s="13" t="s">
        <v>19</v>
      </c>
      <c r="E3591" s="63" t="s">
        <v>48</v>
      </c>
      <c r="F3591" s="278">
        <v>28</v>
      </c>
      <c r="G3591" s="34">
        <f t="shared" si="1"/>
        <v>44171</v>
      </c>
      <c r="H3591" s="27">
        <v>44201</v>
      </c>
      <c r="I3591" s="24">
        <v>28</v>
      </c>
    </row>
    <row r="3592" spans="1:9" x14ac:dyDescent="0.3">
      <c r="A3592" s="1372">
        <v>551956</v>
      </c>
      <c r="B3592" s="278">
        <v>678570</v>
      </c>
      <c r="C3592" s="13" t="s">
        <v>475</v>
      </c>
      <c r="D3592" s="13" t="s">
        <v>11</v>
      </c>
      <c r="E3592" s="63" t="s">
        <v>1819</v>
      </c>
      <c r="F3592" s="13">
        <v>200</v>
      </c>
      <c r="G3592" s="34">
        <f t="shared" si="1"/>
        <v>44171</v>
      </c>
      <c r="H3592" s="27">
        <v>44201</v>
      </c>
      <c r="I3592" s="24">
        <v>208</v>
      </c>
    </row>
    <row r="3593" spans="1:9" x14ac:dyDescent="0.3">
      <c r="A3593" s="1372">
        <v>551956</v>
      </c>
      <c r="B3593" s="13">
        <v>678570</v>
      </c>
      <c r="C3593" s="13" t="s">
        <v>475</v>
      </c>
      <c r="D3593" s="13" t="s">
        <v>306</v>
      </c>
      <c r="E3593" s="63" t="s">
        <v>1818</v>
      </c>
      <c r="F3593" s="13">
        <v>50</v>
      </c>
      <c r="G3593" s="34">
        <f t="shared" si="1"/>
        <v>44171</v>
      </c>
      <c r="H3593" s="27">
        <v>44201</v>
      </c>
      <c r="I3593" s="24">
        <v>50</v>
      </c>
    </row>
    <row r="3594" spans="1:9" x14ac:dyDescent="0.3">
      <c r="A3594" s="1372">
        <v>551968</v>
      </c>
      <c r="B3594" s="13">
        <v>683392</v>
      </c>
      <c r="C3594" s="13" t="s">
        <v>475</v>
      </c>
      <c r="D3594" s="13" t="s">
        <v>11</v>
      </c>
      <c r="E3594" s="63" t="s">
        <v>1819</v>
      </c>
      <c r="F3594" s="84">
        <v>1000</v>
      </c>
      <c r="G3594" s="34">
        <f t="shared" si="1"/>
        <v>44171</v>
      </c>
      <c r="H3594" s="27">
        <v>44201</v>
      </c>
      <c r="I3594" s="24">
        <v>1008</v>
      </c>
    </row>
    <row r="3595" spans="1:9" x14ac:dyDescent="0.3">
      <c r="A3595" s="1372">
        <v>551954</v>
      </c>
      <c r="B3595" s="13">
        <v>678620</v>
      </c>
      <c r="C3595" s="13" t="s">
        <v>475</v>
      </c>
      <c r="D3595" s="24" t="s">
        <v>19</v>
      </c>
      <c r="E3595" s="25" t="s">
        <v>48</v>
      </c>
      <c r="F3595" s="24">
        <v>55</v>
      </c>
      <c r="G3595" s="34">
        <f t="shared" si="1"/>
        <v>44171</v>
      </c>
      <c r="H3595" s="27">
        <v>44201</v>
      </c>
      <c r="I3595" s="24">
        <v>55</v>
      </c>
    </row>
    <row r="3596" spans="1:9" x14ac:dyDescent="0.3">
      <c r="A3596" s="1399">
        <v>552988</v>
      </c>
      <c r="B3596" s="13">
        <v>674864</v>
      </c>
      <c r="C3596" s="13" t="s">
        <v>503</v>
      </c>
      <c r="D3596" s="24" t="s">
        <v>481</v>
      </c>
      <c r="E3596" s="25" t="s">
        <v>1818</v>
      </c>
      <c r="F3596" s="24">
        <v>273</v>
      </c>
      <c r="G3596" s="34">
        <f t="shared" si="1"/>
        <v>44172</v>
      </c>
      <c r="H3596" s="27">
        <v>44202</v>
      </c>
      <c r="I3596" s="24">
        <v>282</v>
      </c>
    </row>
    <row r="3597" spans="1:9" x14ac:dyDescent="0.3">
      <c r="A3597" s="1372">
        <v>552988</v>
      </c>
      <c r="B3597" s="13">
        <v>674864</v>
      </c>
      <c r="C3597" s="13" t="s">
        <v>503</v>
      </c>
      <c r="D3597" s="24" t="s">
        <v>481</v>
      </c>
      <c r="E3597" s="25" t="s">
        <v>1819</v>
      </c>
      <c r="F3597" s="24">
        <v>534</v>
      </c>
      <c r="G3597" s="34">
        <f t="shared" si="1"/>
        <v>44172</v>
      </c>
      <c r="H3597" s="27">
        <v>44202</v>
      </c>
      <c r="I3597" s="24">
        <v>556</v>
      </c>
    </row>
    <row r="3598" spans="1:9" x14ac:dyDescent="0.3">
      <c r="A3598" s="1372">
        <v>552988</v>
      </c>
      <c r="B3598" s="13">
        <v>678624</v>
      </c>
      <c r="C3598" s="13" t="s">
        <v>475</v>
      </c>
      <c r="D3598" s="24" t="s">
        <v>481</v>
      </c>
      <c r="E3598" s="25" t="s">
        <v>1818</v>
      </c>
      <c r="F3598" s="24">
        <v>823</v>
      </c>
      <c r="G3598" s="34">
        <f t="shared" si="1"/>
        <v>44172</v>
      </c>
      <c r="H3598" s="27">
        <v>44202</v>
      </c>
      <c r="I3598" s="24">
        <v>854</v>
      </c>
    </row>
    <row r="3599" spans="1:9" x14ac:dyDescent="0.3">
      <c r="A3599" s="1372">
        <v>552988</v>
      </c>
      <c r="B3599" s="13">
        <v>678624</v>
      </c>
      <c r="C3599" s="13" t="s">
        <v>475</v>
      </c>
      <c r="D3599" s="24" t="s">
        <v>481</v>
      </c>
      <c r="E3599" s="25" t="s">
        <v>1819</v>
      </c>
      <c r="F3599" s="24">
        <v>939</v>
      </c>
      <c r="G3599" s="34">
        <f t="shared" si="1"/>
        <v>44172</v>
      </c>
      <c r="H3599" s="27">
        <v>44202</v>
      </c>
      <c r="I3599" s="24">
        <v>969</v>
      </c>
    </row>
    <row r="3600" spans="1:9" x14ac:dyDescent="0.3">
      <c r="A3600" s="1372">
        <v>500788</v>
      </c>
      <c r="B3600" s="13">
        <v>518608</v>
      </c>
      <c r="C3600" s="13" t="s">
        <v>475</v>
      </c>
      <c r="D3600" s="24" t="s">
        <v>306</v>
      </c>
      <c r="E3600" s="25" t="s">
        <v>48</v>
      </c>
      <c r="F3600" s="24">
        <v>214</v>
      </c>
      <c r="G3600" s="34">
        <f t="shared" si="1"/>
        <v>44172</v>
      </c>
      <c r="H3600" s="27">
        <v>44202</v>
      </c>
      <c r="I3600" s="24">
        <v>214</v>
      </c>
    </row>
    <row r="3601" spans="1:9" x14ac:dyDescent="0.3">
      <c r="A3601" s="1372">
        <v>500788</v>
      </c>
      <c r="B3601" s="13">
        <v>518608</v>
      </c>
      <c r="C3601" s="13" t="s">
        <v>475</v>
      </c>
      <c r="D3601" s="24" t="s">
        <v>19</v>
      </c>
      <c r="E3601" s="25" t="s">
        <v>48</v>
      </c>
      <c r="F3601" s="24">
        <v>24</v>
      </c>
      <c r="G3601" s="34">
        <f t="shared" si="1"/>
        <v>44172</v>
      </c>
      <c r="H3601" s="27">
        <v>44202</v>
      </c>
      <c r="I3601" s="24">
        <v>24</v>
      </c>
    </row>
    <row r="3602" spans="1:9" x14ac:dyDescent="0.3">
      <c r="A3602" s="13">
        <v>500788</v>
      </c>
      <c r="B3602" s="13">
        <v>518608</v>
      </c>
      <c r="C3602" s="13" t="s">
        <v>475</v>
      </c>
      <c r="D3602" s="13" t="s">
        <v>19</v>
      </c>
      <c r="E3602" s="63" t="s">
        <v>48</v>
      </c>
      <c r="F3602" s="13">
        <v>384</v>
      </c>
      <c r="G3602" s="34">
        <f t="shared" si="1"/>
        <v>44172</v>
      </c>
      <c r="H3602" s="27">
        <v>44202</v>
      </c>
      <c r="I3602" s="24">
        <v>384</v>
      </c>
    </row>
    <row r="3603" spans="1:9" x14ac:dyDescent="0.3">
      <c r="A3603" s="1398">
        <v>557237</v>
      </c>
      <c r="B3603" s="100">
        <v>674425</v>
      </c>
      <c r="C3603" s="100" t="s">
        <v>503</v>
      </c>
      <c r="D3603" s="24" t="s">
        <v>13</v>
      </c>
      <c r="E3603" s="25" t="s">
        <v>1818</v>
      </c>
      <c r="F3603" s="24">
        <v>554</v>
      </c>
      <c r="G3603" s="34">
        <f t="shared" si="1"/>
        <v>44173</v>
      </c>
      <c r="H3603" s="27">
        <v>44203</v>
      </c>
      <c r="I3603" s="24">
        <v>554</v>
      </c>
    </row>
    <row r="3604" spans="1:9" x14ac:dyDescent="0.3">
      <c r="A3604" s="365">
        <v>557237</v>
      </c>
      <c r="B3604" s="13">
        <v>678577</v>
      </c>
      <c r="C3604" s="13" t="s">
        <v>475</v>
      </c>
      <c r="D3604" s="13" t="s">
        <v>13</v>
      </c>
      <c r="E3604" s="63" t="s">
        <v>1818</v>
      </c>
      <c r="F3604" s="278">
        <v>2484</v>
      </c>
      <c r="G3604" s="34">
        <f t="shared" si="1"/>
        <v>44173</v>
      </c>
      <c r="H3604" s="27">
        <v>44203</v>
      </c>
      <c r="I3604" s="24">
        <v>2508</v>
      </c>
    </row>
    <row r="3605" spans="1:9" x14ac:dyDescent="0.3">
      <c r="A3605" s="1400" t="s">
        <v>1821</v>
      </c>
      <c r="B3605" s="100">
        <v>678577</v>
      </c>
      <c r="C3605" s="100" t="s">
        <v>475</v>
      </c>
      <c r="D3605" s="24" t="s">
        <v>13</v>
      </c>
      <c r="E3605" s="25" t="s">
        <v>1819</v>
      </c>
      <c r="F3605" s="289">
        <v>964</v>
      </c>
      <c r="G3605" s="34">
        <f t="shared" si="1"/>
        <v>44173</v>
      </c>
      <c r="H3605" s="27">
        <v>44203</v>
      </c>
      <c r="I3605" s="24">
        <v>1010</v>
      </c>
    </row>
    <row r="3606" spans="1:9" x14ac:dyDescent="0.3">
      <c r="A3606" s="1372">
        <v>543762</v>
      </c>
      <c r="B3606" s="13">
        <v>678611</v>
      </c>
      <c r="C3606" s="13" t="s">
        <v>475</v>
      </c>
      <c r="D3606" s="24" t="s">
        <v>19</v>
      </c>
      <c r="E3606" s="25" t="s">
        <v>48</v>
      </c>
      <c r="F3606" s="24">
        <v>21</v>
      </c>
      <c r="G3606" s="34">
        <f t="shared" si="1"/>
        <v>44178</v>
      </c>
      <c r="H3606" s="27">
        <v>44208</v>
      </c>
      <c r="I3606" s="24">
        <v>21</v>
      </c>
    </row>
    <row r="3607" spans="1:9" x14ac:dyDescent="0.3">
      <c r="A3607" s="1397">
        <v>551971</v>
      </c>
      <c r="B3607" s="13">
        <v>678614</v>
      </c>
      <c r="C3607" s="13" t="s">
        <v>475</v>
      </c>
      <c r="D3607" s="24" t="s">
        <v>13</v>
      </c>
      <c r="E3607" s="25" t="s">
        <v>1818</v>
      </c>
      <c r="F3607" s="24">
        <v>934</v>
      </c>
      <c r="G3607" s="34">
        <f t="shared" si="1"/>
        <v>44178</v>
      </c>
      <c r="H3607" s="61">
        <v>44208</v>
      </c>
      <c r="I3607" s="24">
        <v>931</v>
      </c>
    </row>
    <row r="3608" spans="1:9" x14ac:dyDescent="0.3">
      <c r="A3608" s="1397">
        <v>552995</v>
      </c>
      <c r="B3608" s="13">
        <v>674401</v>
      </c>
      <c r="C3608" s="13" t="s">
        <v>503</v>
      </c>
      <c r="D3608" s="24" t="s">
        <v>13</v>
      </c>
      <c r="E3608" s="25" t="s">
        <v>1818</v>
      </c>
      <c r="F3608" s="24">
        <v>228</v>
      </c>
      <c r="G3608" s="34">
        <f t="shared" si="1"/>
        <v>44178</v>
      </c>
      <c r="H3608" s="27">
        <v>44208</v>
      </c>
      <c r="I3608" s="24">
        <v>228</v>
      </c>
    </row>
    <row r="3609" spans="1:9" x14ac:dyDescent="0.3">
      <c r="A3609" s="1397">
        <v>552995</v>
      </c>
      <c r="B3609" s="13">
        <v>674401</v>
      </c>
      <c r="C3609" s="13" t="s">
        <v>503</v>
      </c>
      <c r="D3609" s="24" t="s">
        <v>13</v>
      </c>
      <c r="E3609" s="25" t="s">
        <v>1818</v>
      </c>
      <c r="F3609" s="24">
        <v>962</v>
      </c>
      <c r="G3609" s="34">
        <f t="shared" si="1"/>
        <v>44178</v>
      </c>
      <c r="H3609" s="27">
        <v>44208</v>
      </c>
      <c r="I3609" s="24">
        <v>959</v>
      </c>
    </row>
    <row r="3610" spans="1:9" x14ac:dyDescent="0.3">
      <c r="A3610" s="1397">
        <v>552995</v>
      </c>
      <c r="B3610" s="13">
        <v>678581</v>
      </c>
      <c r="C3610" s="13" t="s">
        <v>475</v>
      </c>
      <c r="D3610" s="13" t="s">
        <v>13</v>
      </c>
      <c r="E3610" s="63" t="s">
        <v>1818</v>
      </c>
      <c r="F3610" s="13">
        <v>1289</v>
      </c>
      <c r="G3610" s="34">
        <f t="shared" si="1"/>
        <v>44178</v>
      </c>
      <c r="H3610" s="319">
        <v>44208</v>
      </c>
      <c r="I3610" s="24">
        <v>1253</v>
      </c>
    </row>
    <row r="3611" spans="1:9" x14ac:dyDescent="0.3">
      <c r="A3611" s="1397">
        <v>552995</v>
      </c>
      <c r="B3611" s="13">
        <v>678581</v>
      </c>
      <c r="C3611" s="13" t="s">
        <v>475</v>
      </c>
      <c r="D3611" s="13" t="s">
        <v>13</v>
      </c>
      <c r="E3611" s="63" t="s">
        <v>1819</v>
      </c>
      <c r="F3611" s="13">
        <v>1448</v>
      </c>
      <c r="G3611" s="34">
        <f t="shared" si="1"/>
        <v>44178</v>
      </c>
      <c r="H3611" s="319">
        <v>44208</v>
      </c>
      <c r="I3611" s="24">
        <v>1448</v>
      </c>
    </row>
    <row r="3612" spans="1:9" x14ac:dyDescent="0.3">
      <c r="A3612" s="1397">
        <v>552995</v>
      </c>
      <c r="B3612" s="13">
        <v>678581</v>
      </c>
      <c r="C3612" s="13" t="s">
        <v>475</v>
      </c>
      <c r="D3612" s="13" t="s">
        <v>19</v>
      </c>
      <c r="E3612" s="63" t="s">
        <v>48</v>
      </c>
      <c r="F3612" s="13">
        <v>23</v>
      </c>
      <c r="G3612" s="34">
        <f t="shared" si="1"/>
        <v>44178</v>
      </c>
      <c r="H3612" s="319">
        <v>44208</v>
      </c>
      <c r="I3612" s="24">
        <v>23</v>
      </c>
    </row>
    <row r="3613" spans="1:9" x14ac:dyDescent="0.3">
      <c r="A3613" s="1397">
        <v>552995</v>
      </c>
      <c r="B3613" s="13">
        <v>678581</v>
      </c>
      <c r="C3613" s="13" t="s">
        <v>475</v>
      </c>
      <c r="D3613" s="13" t="s">
        <v>19</v>
      </c>
      <c r="E3613" s="63" t="s">
        <v>48</v>
      </c>
      <c r="F3613" s="100">
        <v>1476</v>
      </c>
      <c r="G3613" s="34">
        <f t="shared" si="1"/>
        <v>44178</v>
      </c>
      <c r="H3613" s="458">
        <v>44208</v>
      </c>
      <c r="I3613" s="24">
        <v>1476</v>
      </c>
    </row>
    <row r="3614" spans="1:9" x14ac:dyDescent="0.3">
      <c r="A3614" s="1397">
        <v>552995</v>
      </c>
      <c r="B3614" s="100">
        <v>678581</v>
      </c>
      <c r="C3614" s="100" t="s">
        <v>475</v>
      </c>
      <c r="D3614" s="100" t="s">
        <v>306</v>
      </c>
      <c r="E3614" s="275" t="s">
        <v>48</v>
      </c>
      <c r="F3614" s="100">
        <v>918</v>
      </c>
      <c r="G3614" s="34">
        <f t="shared" si="1"/>
        <v>44178</v>
      </c>
      <c r="H3614" s="458">
        <v>44208</v>
      </c>
      <c r="I3614" s="24">
        <v>918</v>
      </c>
    </row>
    <row r="3615" spans="1:9" x14ac:dyDescent="0.3">
      <c r="A3615" s="1397">
        <v>557237</v>
      </c>
      <c r="B3615" s="13">
        <v>674425</v>
      </c>
      <c r="C3615" s="13" t="s">
        <v>503</v>
      </c>
      <c r="D3615" s="13" t="s">
        <v>13</v>
      </c>
      <c r="E3615" s="63" t="s">
        <v>1818</v>
      </c>
      <c r="F3615" s="13">
        <v>384</v>
      </c>
      <c r="G3615" s="34">
        <f t="shared" si="1"/>
        <v>44178</v>
      </c>
      <c r="H3615" s="34">
        <v>44208</v>
      </c>
      <c r="I3615" s="24">
        <v>393</v>
      </c>
    </row>
    <row r="3616" spans="1:9" x14ac:dyDescent="0.3">
      <c r="A3616" s="1397">
        <v>557237</v>
      </c>
      <c r="B3616" s="13">
        <v>674425</v>
      </c>
      <c r="C3616" s="13" t="s">
        <v>503</v>
      </c>
      <c r="D3616" s="13" t="s">
        <v>13</v>
      </c>
      <c r="E3616" s="63" t="s">
        <v>1818</v>
      </c>
      <c r="F3616" s="100">
        <v>243</v>
      </c>
      <c r="G3616" s="34">
        <f t="shared" si="1"/>
        <v>44178</v>
      </c>
      <c r="H3616" s="27">
        <v>44208</v>
      </c>
      <c r="I3616" s="24">
        <v>251</v>
      </c>
    </row>
    <row r="3617" spans="1:9" x14ac:dyDescent="0.3">
      <c r="A3617" s="1397">
        <v>557237</v>
      </c>
      <c r="B3617" s="100">
        <v>674425</v>
      </c>
      <c r="C3617" s="100" t="s">
        <v>503</v>
      </c>
      <c r="D3617" s="100" t="s">
        <v>13</v>
      </c>
      <c r="E3617" s="275" t="s">
        <v>1819</v>
      </c>
      <c r="F3617" s="100">
        <v>70</v>
      </c>
      <c r="G3617" s="34">
        <f t="shared" si="1"/>
        <v>44178</v>
      </c>
      <c r="H3617" s="27">
        <v>44208</v>
      </c>
      <c r="I3617" s="24">
        <v>70</v>
      </c>
    </row>
    <row r="3618" spans="1:9" x14ac:dyDescent="0.3">
      <c r="A3618" s="1397">
        <v>557237</v>
      </c>
      <c r="B3618" s="13">
        <v>678577</v>
      </c>
      <c r="C3618" s="13" t="s">
        <v>475</v>
      </c>
      <c r="D3618" s="13" t="s">
        <v>13</v>
      </c>
      <c r="E3618" s="63" t="s">
        <v>1818</v>
      </c>
      <c r="F3618" s="13">
        <v>2917</v>
      </c>
      <c r="G3618" s="34">
        <f t="shared" si="1"/>
        <v>44178</v>
      </c>
      <c r="H3618" s="34">
        <v>44208</v>
      </c>
      <c r="I3618" s="24">
        <v>2887</v>
      </c>
    </row>
    <row r="3619" spans="1:9" x14ac:dyDescent="0.3">
      <c r="A3619" s="1397">
        <v>557237</v>
      </c>
      <c r="B3619" s="13">
        <v>678577</v>
      </c>
      <c r="C3619" s="13" t="s">
        <v>475</v>
      </c>
      <c r="D3619" s="13" t="s">
        <v>13</v>
      </c>
      <c r="E3619" s="63" t="s">
        <v>1818</v>
      </c>
      <c r="F3619" s="13">
        <v>2484</v>
      </c>
      <c r="G3619" s="34">
        <f t="shared" si="1"/>
        <v>44178</v>
      </c>
      <c r="H3619" s="27">
        <v>44208</v>
      </c>
      <c r="I3619" s="24">
        <v>2399</v>
      </c>
    </row>
    <row r="3620" spans="1:9" x14ac:dyDescent="0.3">
      <c r="A3620" s="1397">
        <v>557237</v>
      </c>
      <c r="B3620" s="13">
        <v>678577</v>
      </c>
      <c r="C3620" s="13" t="s">
        <v>475</v>
      </c>
      <c r="D3620" s="13" t="s">
        <v>19</v>
      </c>
      <c r="E3620" s="63" t="s">
        <v>48</v>
      </c>
      <c r="F3620" s="13">
        <v>230</v>
      </c>
      <c r="G3620" s="34">
        <f t="shared" si="1"/>
        <v>44178</v>
      </c>
      <c r="H3620" s="34">
        <v>44208</v>
      </c>
      <c r="I3620" s="24">
        <v>230</v>
      </c>
    </row>
    <row r="3621" spans="1:9" x14ac:dyDescent="0.3">
      <c r="A3621" s="1397">
        <v>557237</v>
      </c>
      <c r="B3621" s="13">
        <v>678577</v>
      </c>
      <c r="C3621" s="13" t="s">
        <v>475</v>
      </c>
      <c r="D3621" s="13" t="s">
        <v>19</v>
      </c>
      <c r="E3621" s="63" t="s">
        <v>48</v>
      </c>
      <c r="F3621" s="13">
        <v>21</v>
      </c>
      <c r="G3621" s="34">
        <f t="shared" si="1"/>
        <v>44178</v>
      </c>
      <c r="H3621" s="34">
        <v>44208</v>
      </c>
      <c r="I3621" s="24">
        <v>21</v>
      </c>
    </row>
    <row r="3622" spans="1:9" x14ac:dyDescent="0.3">
      <c r="A3622" s="1397">
        <v>557237</v>
      </c>
      <c r="B3622" s="13">
        <v>678577</v>
      </c>
      <c r="C3622" s="13" t="s">
        <v>475</v>
      </c>
      <c r="D3622" s="13" t="s">
        <v>306</v>
      </c>
      <c r="E3622" s="63" t="s">
        <v>48</v>
      </c>
      <c r="F3622" s="13">
        <v>76</v>
      </c>
      <c r="G3622" s="34">
        <f t="shared" si="1"/>
        <v>44178</v>
      </c>
      <c r="H3622" s="34">
        <v>44208</v>
      </c>
      <c r="I3622" s="24">
        <v>76</v>
      </c>
    </row>
    <row r="3623" spans="1:9" x14ac:dyDescent="0.3">
      <c r="A3623" s="1397">
        <v>557238</v>
      </c>
      <c r="B3623" s="13">
        <v>674445</v>
      </c>
      <c r="C3623" s="13" t="s">
        <v>503</v>
      </c>
      <c r="D3623" s="13" t="s">
        <v>13</v>
      </c>
      <c r="E3623" s="63" t="s">
        <v>1818</v>
      </c>
      <c r="F3623" s="100">
        <v>82</v>
      </c>
      <c r="G3623" s="34">
        <f t="shared" si="1"/>
        <v>44178</v>
      </c>
      <c r="H3623" s="27">
        <v>44208</v>
      </c>
      <c r="I3623" s="24">
        <v>82</v>
      </c>
    </row>
    <row r="3624" spans="1:9" x14ac:dyDescent="0.3">
      <c r="A3624" s="1397">
        <v>557238</v>
      </c>
      <c r="B3624" s="100">
        <v>674445</v>
      </c>
      <c r="C3624" s="100" t="s">
        <v>503</v>
      </c>
      <c r="D3624" s="100" t="s">
        <v>13</v>
      </c>
      <c r="E3624" s="275" t="s">
        <v>1818</v>
      </c>
      <c r="F3624" s="100">
        <v>160</v>
      </c>
      <c r="G3624" s="34">
        <f t="shared" si="1"/>
        <v>44178</v>
      </c>
      <c r="H3624" s="27">
        <v>44208</v>
      </c>
      <c r="I3624" s="24">
        <v>163</v>
      </c>
    </row>
    <row r="3625" spans="1:9" x14ac:dyDescent="0.3">
      <c r="A3625" s="1397">
        <v>557238</v>
      </c>
      <c r="B3625" s="278">
        <v>678608</v>
      </c>
      <c r="C3625" s="13" t="s">
        <v>475</v>
      </c>
      <c r="D3625" s="13" t="s">
        <v>13</v>
      </c>
      <c r="E3625" s="63" t="s">
        <v>1818</v>
      </c>
      <c r="F3625" s="13">
        <v>1034</v>
      </c>
      <c r="G3625" s="34">
        <f t="shared" si="1"/>
        <v>44178</v>
      </c>
      <c r="H3625" s="27">
        <v>44208</v>
      </c>
      <c r="I3625" s="24">
        <v>1063</v>
      </c>
    </row>
    <row r="3626" spans="1:9" x14ac:dyDescent="0.3">
      <c r="A3626" s="1397">
        <v>557238</v>
      </c>
      <c r="B3626" s="278">
        <v>678608</v>
      </c>
      <c r="C3626" s="13" t="s">
        <v>475</v>
      </c>
      <c r="D3626" s="13" t="s">
        <v>13</v>
      </c>
      <c r="E3626" s="63" t="s">
        <v>1818</v>
      </c>
      <c r="F3626" s="13">
        <v>623</v>
      </c>
      <c r="G3626" s="34">
        <f t="shared" si="1"/>
        <v>44178</v>
      </c>
      <c r="H3626" s="27">
        <v>44208</v>
      </c>
      <c r="I3626" s="24">
        <v>634</v>
      </c>
    </row>
    <row r="3627" spans="1:9" x14ac:dyDescent="0.3">
      <c r="A3627" s="1397">
        <v>557238</v>
      </c>
      <c r="B3627" s="278">
        <v>678608</v>
      </c>
      <c r="C3627" s="13" t="s">
        <v>475</v>
      </c>
      <c r="D3627" s="13" t="s">
        <v>13</v>
      </c>
      <c r="E3627" s="63" t="s">
        <v>1819</v>
      </c>
      <c r="F3627" s="13">
        <v>1761</v>
      </c>
      <c r="G3627" s="34">
        <f t="shared" si="1"/>
        <v>44178</v>
      </c>
      <c r="H3627" s="27">
        <v>44208</v>
      </c>
      <c r="I3627" s="24">
        <v>1841</v>
      </c>
    </row>
    <row r="3628" spans="1:9" x14ac:dyDescent="0.3">
      <c r="A3628" s="1372">
        <v>551956</v>
      </c>
      <c r="B3628" s="13">
        <v>678570</v>
      </c>
      <c r="C3628" s="13" t="s">
        <v>475</v>
      </c>
      <c r="D3628" s="13" t="s">
        <v>13</v>
      </c>
      <c r="E3628" s="63" t="s">
        <v>1818</v>
      </c>
      <c r="F3628" s="13">
        <v>962</v>
      </c>
      <c r="G3628" s="34">
        <f t="shared" si="1"/>
        <v>44178</v>
      </c>
      <c r="H3628" s="27">
        <v>44208</v>
      </c>
      <c r="I3628" s="24">
        <v>989</v>
      </c>
    </row>
    <row r="3629" spans="1:9" x14ac:dyDescent="0.3">
      <c r="A3629" s="1372">
        <v>535519</v>
      </c>
      <c r="B3629" s="278">
        <v>678580</v>
      </c>
      <c r="C3629" s="13" t="s">
        <v>475</v>
      </c>
      <c r="D3629" s="13" t="s">
        <v>13</v>
      </c>
      <c r="E3629" s="63" t="s">
        <v>1818</v>
      </c>
      <c r="F3629" s="13">
        <v>416</v>
      </c>
      <c r="G3629" s="34">
        <f t="shared" si="1"/>
        <v>44178</v>
      </c>
      <c r="H3629" s="27">
        <v>44208</v>
      </c>
      <c r="I3629" s="24">
        <v>316</v>
      </c>
    </row>
    <row r="3630" spans="1:9" x14ac:dyDescent="0.3">
      <c r="A3630" s="1372">
        <v>535519</v>
      </c>
      <c r="B3630" s="13">
        <v>678580</v>
      </c>
      <c r="C3630" s="13" t="s">
        <v>475</v>
      </c>
      <c r="D3630" s="13" t="s">
        <v>13</v>
      </c>
      <c r="E3630" s="63" t="s">
        <v>1819</v>
      </c>
      <c r="F3630" s="13">
        <v>2045</v>
      </c>
      <c r="G3630" s="34">
        <f t="shared" si="1"/>
        <v>44178</v>
      </c>
      <c r="H3630" s="27">
        <v>44208</v>
      </c>
      <c r="I3630" s="24">
        <v>2125</v>
      </c>
    </row>
    <row r="3631" spans="1:9" x14ac:dyDescent="0.3">
      <c r="A3631" s="1372">
        <v>551954</v>
      </c>
      <c r="B3631" s="13">
        <v>678620</v>
      </c>
      <c r="C3631" s="13" t="s">
        <v>475</v>
      </c>
      <c r="D3631" s="13" t="s">
        <v>19</v>
      </c>
      <c r="E3631" s="63" t="s">
        <v>48</v>
      </c>
      <c r="F3631" s="13">
        <v>36</v>
      </c>
      <c r="G3631" s="34">
        <f t="shared" si="1"/>
        <v>44178</v>
      </c>
      <c r="H3631" s="27">
        <v>44208</v>
      </c>
      <c r="I3631" s="24">
        <v>36</v>
      </c>
    </row>
    <row r="3632" spans="1:9" x14ac:dyDescent="0.3">
      <c r="A3632" s="1372">
        <v>551954</v>
      </c>
      <c r="B3632" s="13">
        <v>678620</v>
      </c>
      <c r="C3632" s="13" t="s">
        <v>475</v>
      </c>
      <c r="D3632" s="13" t="s">
        <v>13</v>
      </c>
      <c r="E3632" s="63" t="s">
        <v>1819</v>
      </c>
      <c r="F3632" s="13">
        <v>4868</v>
      </c>
      <c r="G3632" s="34">
        <f t="shared" si="1"/>
        <v>44178</v>
      </c>
      <c r="H3632" s="27">
        <v>44208</v>
      </c>
      <c r="I3632" s="24">
        <v>5038</v>
      </c>
    </row>
    <row r="3633" spans="1:9" x14ac:dyDescent="0.3">
      <c r="A3633" s="1372">
        <v>551954</v>
      </c>
      <c r="B3633" s="13">
        <v>674403</v>
      </c>
      <c r="C3633" s="13" t="s">
        <v>503</v>
      </c>
      <c r="D3633" s="13" t="s">
        <v>13</v>
      </c>
      <c r="E3633" s="63" t="s">
        <v>1818</v>
      </c>
      <c r="F3633" s="13">
        <v>1122</v>
      </c>
      <c r="G3633" s="34">
        <f t="shared" si="1"/>
        <v>44178</v>
      </c>
      <c r="H3633" s="27">
        <v>44208</v>
      </c>
      <c r="I3633" s="24">
        <v>1153</v>
      </c>
    </row>
    <row r="3634" spans="1:9" x14ac:dyDescent="0.3">
      <c r="A3634" s="1372">
        <v>551954</v>
      </c>
      <c r="B3634" s="13">
        <v>674403</v>
      </c>
      <c r="C3634" s="13" t="s">
        <v>503</v>
      </c>
      <c r="D3634" s="13" t="s">
        <v>13</v>
      </c>
      <c r="E3634" s="63" t="s">
        <v>1819</v>
      </c>
      <c r="F3634" s="13">
        <v>156</v>
      </c>
      <c r="G3634" s="34">
        <f t="shared" si="1"/>
        <v>44178</v>
      </c>
      <c r="H3634" s="27">
        <v>44208</v>
      </c>
      <c r="I3634" s="24">
        <v>159</v>
      </c>
    </row>
    <row r="3635" spans="1:9" x14ac:dyDescent="0.3">
      <c r="A3635" s="1397">
        <v>552995</v>
      </c>
      <c r="B3635" s="13">
        <v>678581</v>
      </c>
      <c r="C3635" s="13" t="s">
        <v>475</v>
      </c>
      <c r="D3635" s="13" t="s">
        <v>13</v>
      </c>
      <c r="E3635" s="63" t="s">
        <v>1818</v>
      </c>
      <c r="F3635" s="13">
        <v>4019</v>
      </c>
      <c r="G3635" s="34">
        <f t="shared" si="1"/>
        <v>44179</v>
      </c>
      <c r="H3635" s="458">
        <v>44209</v>
      </c>
      <c r="I3635" s="24">
        <v>3918</v>
      </c>
    </row>
    <row r="3636" spans="1:9" x14ac:dyDescent="0.3">
      <c r="A3636" s="1397">
        <v>557238</v>
      </c>
      <c r="B3636" s="13">
        <v>674445</v>
      </c>
      <c r="C3636" s="13" t="s">
        <v>503</v>
      </c>
      <c r="D3636" s="13" t="s">
        <v>19</v>
      </c>
      <c r="E3636" s="63" t="s">
        <v>48</v>
      </c>
      <c r="F3636" s="13">
        <v>12</v>
      </c>
      <c r="G3636" s="34">
        <f t="shared" si="1"/>
        <v>44179</v>
      </c>
      <c r="H3636" s="27">
        <v>44209</v>
      </c>
      <c r="I3636" s="24">
        <v>12</v>
      </c>
    </row>
    <row r="3637" spans="1:9" x14ac:dyDescent="0.3">
      <c r="A3637" s="1372">
        <v>551954</v>
      </c>
      <c r="B3637" s="13">
        <v>678620</v>
      </c>
      <c r="C3637" s="13" t="s">
        <v>475</v>
      </c>
      <c r="D3637" s="13" t="s">
        <v>306</v>
      </c>
      <c r="E3637" s="63" t="s">
        <v>48</v>
      </c>
      <c r="F3637" s="13">
        <v>816</v>
      </c>
      <c r="G3637" s="34">
        <f t="shared" si="1"/>
        <v>44179</v>
      </c>
      <c r="H3637" s="27">
        <v>44209</v>
      </c>
      <c r="I3637" s="24">
        <v>816</v>
      </c>
    </row>
    <row r="3638" spans="1:9" x14ac:dyDescent="0.3">
      <c r="A3638" s="1372">
        <v>551954</v>
      </c>
      <c r="B3638" s="13">
        <v>678620</v>
      </c>
      <c r="C3638" s="13" t="s">
        <v>475</v>
      </c>
      <c r="D3638" s="13" t="s">
        <v>19</v>
      </c>
      <c r="E3638" s="63" t="s">
        <v>48</v>
      </c>
      <c r="F3638" s="13">
        <v>1184</v>
      </c>
      <c r="G3638" s="34">
        <f t="shared" si="1"/>
        <v>44179</v>
      </c>
      <c r="H3638" s="27">
        <v>44209</v>
      </c>
      <c r="I3638" s="24">
        <v>1184</v>
      </c>
    </row>
    <row r="3639" spans="1:9" x14ac:dyDescent="0.3">
      <c r="A3639" s="1372">
        <v>551954</v>
      </c>
      <c r="B3639" s="13">
        <v>678620</v>
      </c>
      <c r="C3639" s="13" t="s">
        <v>475</v>
      </c>
      <c r="D3639" s="13" t="s">
        <v>13</v>
      </c>
      <c r="E3639" s="63" t="s">
        <v>1818</v>
      </c>
      <c r="F3639" s="13">
        <v>5956</v>
      </c>
      <c r="G3639" s="34">
        <f t="shared" si="1"/>
        <v>44179</v>
      </c>
      <c r="H3639" s="27">
        <v>44209</v>
      </c>
      <c r="I3639" s="24">
        <v>6066</v>
      </c>
    </row>
    <row r="3640" spans="1:9" x14ac:dyDescent="0.3">
      <c r="A3640" s="1372">
        <v>551954</v>
      </c>
      <c r="B3640" s="13">
        <v>674403</v>
      </c>
      <c r="C3640" s="13" t="s">
        <v>503</v>
      </c>
      <c r="D3640" s="13" t="s">
        <v>19</v>
      </c>
      <c r="E3640" s="63" t="s">
        <v>48</v>
      </c>
      <c r="F3640" s="13">
        <v>360</v>
      </c>
      <c r="G3640" s="34">
        <f t="shared" ref="G3640:G3703" si="2">H3640-30</f>
        <v>44179</v>
      </c>
      <c r="H3640" s="27">
        <v>44209</v>
      </c>
      <c r="I3640" s="24">
        <v>360</v>
      </c>
    </row>
    <row r="3641" spans="1:9" x14ac:dyDescent="0.3">
      <c r="A3641" s="1372">
        <v>552988</v>
      </c>
      <c r="B3641" s="13">
        <v>678624</v>
      </c>
      <c r="C3641" s="13" t="s">
        <v>475</v>
      </c>
      <c r="D3641" s="13" t="s">
        <v>19</v>
      </c>
      <c r="E3641" s="63" t="s">
        <v>48</v>
      </c>
      <c r="F3641" s="13">
        <v>14</v>
      </c>
      <c r="G3641" s="34">
        <f t="shared" si="2"/>
        <v>44180</v>
      </c>
      <c r="H3641" s="27">
        <v>44210</v>
      </c>
      <c r="I3641" s="24">
        <v>14</v>
      </c>
    </row>
    <row r="3642" spans="1:9" x14ac:dyDescent="0.3">
      <c r="A3642" s="1372">
        <v>552988</v>
      </c>
      <c r="B3642" s="13">
        <v>678624</v>
      </c>
      <c r="C3642" s="13" t="s">
        <v>475</v>
      </c>
      <c r="D3642" s="24" t="s">
        <v>306</v>
      </c>
      <c r="E3642" s="25" t="s">
        <v>1818</v>
      </c>
      <c r="F3642" s="24">
        <v>180</v>
      </c>
      <c r="G3642" s="34">
        <f t="shared" si="2"/>
        <v>44185</v>
      </c>
      <c r="H3642" s="27">
        <v>44215</v>
      </c>
      <c r="I3642" s="24">
        <v>180</v>
      </c>
    </row>
    <row r="3643" spans="1:9" x14ac:dyDescent="0.3">
      <c r="A3643" s="1401">
        <v>551971</v>
      </c>
      <c r="B3643" s="13">
        <v>678614</v>
      </c>
      <c r="C3643" s="13" t="s">
        <v>475</v>
      </c>
      <c r="D3643" s="24" t="s">
        <v>481</v>
      </c>
      <c r="E3643" s="25" t="s">
        <v>1818</v>
      </c>
      <c r="F3643" s="24">
        <v>116</v>
      </c>
      <c r="G3643" s="34">
        <f t="shared" si="2"/>
        <v>44185</v>
      </c>
      <c r="H3643" s="61">
        <v>44215</v>
      </c>
      <c r="I3643" s="24">
        <v>120</v>
      </c>
    </row>
    <row r="3644" spans="1:9" x14ac:dyDescent="0.3">
      <c r="A3644" s="1397">
        <v>552995</v>
      </c>
      <c r="B3644" s="13">
        <v>674401</v>
      </c>
      <c r="C3644" s="13" t="s">
        <v>503</v>
      </c>
      <c r="D3644" s="24" t="s">
        <v>481</v>
      </c>
      <c r="E3644" s="25" t="s">
        <v>1818</v>
      </c>
      <c r="F3644" s="24">
        <v>60</v>
      </c>
      <c r="G3644" s="34">
        <f t="shared" si="2"/>
        <v>44185</v>
      </c>
      <c r="H3644" s="27">
        <v>44215</v>
      </c>
      <c r="I3644" s="24">
        <v>60</v>
      </c>
    </row>
    <row r="3645" spans="1:9" x14ac:dyDescent="0.3">
      <c r="A3645" s="1397">
        <v>552995</v>
      </c>
      <c r="B3645" s="13">
        <v>674401</v>
      </c>
      <c r="C3645" s="13" t="s">
        <v>503</v>
      </c>
      <c r="D3645" s="24" t="s">
        <v>481</v>
      </c>
      <c r="E3645" s="25" t="s">
        <v>1818</v>
      </c>
      <c r="F3645" s="24">
        <v>182</v>
      </c>
      <c r="G3645" s="34">
        <f t="shared" si="2"/>
        <v>44185</v>
      </c>
      <c r="H3645" s="27">
        <v>44215</v>
      </c>
      <c r="I3645" s="24">
        <v>185</v>
      </c>
    </row>
    <row r="3646" spans="1:9" x14ac:dyDescent="0.3">
      <c r="A3646" s="1397">
        <v>552995</v>
      </c>
      <c r="B3646" s="13">
        <v>674401</v>
      </c>
      <c r="C3646" s="13" t="s">
        <v>503</v>
      </c>
      <c r="D3646" s="24" t="s">
        <v>13</v>
      </c>
      <c r="E3646" s="25" t="s">
        <v>1818</v>
      </c>
      <c r="F3646" s="24">
        <v>84</v>
      </c>
      <c r="G3646" s="34">
        <f t="shared" si="2"/>
        <v>44185</v>
      </c>
      <c r="H3646" s="27">
        <v>44215</v>
      </c>
      <c r="I3646" s="24">
        <v>87</v>
      </c>
    </row>
    <row r="3647" spans="1:9" x14ac:dyDescent="0.3">
      <c r="A3647" s="1397">
        <v>552995</v>
      </c>
      <c r="B3647" s="13">
        <v>678581</v>
      </c>
      <c r="C3647" s="13" t="s">
        <v>475</v>
      </c>
      <c r="D3647" s="24" t="s">
        <v>481</v>
      </c>
      <c r="E3647" s="25" t="s">
        <v>1818</v>
      </c>
      <c r="F3647" s="24">
        <v>100</v>
      </c>
      <c r="G3647" s="34">
        <f t="shared" si="2"/>
        <v>44185</v>
      </c>
      <c r="H3647" s="458">
        <v>44215</v>
      </c>
      <c r="I3647" s="24">
        <v>104</v>
      </c>
    </row>
    <row r="3648" spans="1:9" x14ac:dyDescent="0.3">
      <c r="A3648" s="1397">
        <v>552995</v>
      </c>
      <c r="B3648" s="13">
        <v>678581</v>
      </c>
      <c r="C3648" s="13" t="s">
        <v>475</v>
      </c>
      <c r="D3648" s="24" t="s">
        <v>481</v>
      </c>
      <c r="E3648" s="25" t="s">
        <v>1818</v>
      </c>
      <c r="F3648" s="24">
        <v>439</v>
      </c>
      <c r="G3648" s="34">
        <f t="shared" si="2"/>
        <v>44185</v>
      </c>
      <c r="H3648" s="458">
        <v>44215</v>
      </c>
      <c r="I3648" s="24">
        <v>422</v>
      </c>
    </row>
    <row r="3649" spans="1:9" x14ac:dyDescent="0.3">
      <c r="A3649" s="1397">
        <v>552995</v>
      </c>
      <c r="B3649" s="13">
        <v>678581</v>
      </c>
      <c r="C3649" s="13" t="s">
        <v>475</v>
      </c>
      <c r="D3649" s="24" t="s">
        <v>481</v>
      </c>
      <c r="E3649" s="25" t="s">
        <v>1819</v>
      </c>
      <c r="F3649" s="24">
        <v>161</v>
      </c>
      <c r="G3649" s="34">
        <f t="shared" si="2"/>
        <v>44185</v>
      </c>
      <c r="H3649" s="458">
        <v>44215</v>
      </c>
      <c r="I3649" s="24">
        <v>167</v>
      </c>
    </row>
    <row r="3650" spans="1:9" x14ac:dyDescent="0.3">
      <c r="A3650" s="1397">
        <v>557237</v>
      </c>
      <c r="B3650" s="13">
        <v>674425</v>
      </c>
      <c r="C3650" s="13" t="s">
        <v>503</v>
      </c>
      <c r="D3650" s="13" t="s">
        <v>481</v>
      </c>
      <c r="E3650" s="63" t="s">
        <v>1818</v>
      </c>
      <c r="F3650" s="13">
        <v>48</v>
      </c>
      <c r="G3650" s="34">
        <f t="shared" si="2"/>
        <v>44185</v>
      </c>
      <c r="H3650" s="27">
        <v>44215</v>
      </c>
      <c r="I3650" s="24">
        <v>50</v>
      </c>
    </row>
    <row r="3651" spans="1:9" x14ac:dyDescent="0.3">
      <c r="A3651" s="1397">
        <v>557237</v>
      </c>
      <c r="B3651" s="13">
        <v>674425</v>
      </c>
      <c r="C3651" s="13" t="s">
        <v>503</v>
      </c>
      <c r="D3651" s="13" t="s">
        <v>481</v>
      </c>
      <c r="E3651" s="63" t="s">
        <v>1818</v>
      </c>
      <c r="F3651" s="13">
        <v>49</v>
      </c>
      <c r="G3651" s="34">
        <f t="shared" si="2"/>
        <v>44185</v>
      </c>
      <c r="H3651" s="27">
        <v>44215</v>
      </c>
      <c r="I3651" s="24">
        <v>51</v>
      </c>
    </row>
    <row r="3652" spans="1:9" x14ac:dyDescent="0.3">
      <c r="A3652" s="1397">
        <v>557237</v>
      </c>
      <c r="B3652" s="13">
        <v>674425</v>
      </c>
      <c r="C3652" s="13" t="s">
        <v>503</v>
      </c>
      <c r="D3652" s="13" t="s">
        <v>481</v>
      </c>
      <c r="E3652" s="63" t="s">
        <v>1819</v>
      </c>
      <c r="F3652" s="13">
        <v>30</v>
      </c>
      <c r="G3652" s="34">
        <f t="shared" si="2"/>
        <v>44185</v>
      </c>
      <c r="H3652" s="27">
        <v>44215</v>
      </c>
      <c r="I3652" s="24">
        <v>31</v>
      </c>
    </row>
    <row r="3653" spans="1:9" x14ac:dyDescent="0.3">
      <c r="A3653" s="1397">
        <v>557237</v>
      </c>
      <c r="B3653" s="13">
        <v>678577</v>
      </c>
      <c r="C3653" s="13" t="s">
        <v>475</v>
      </c>
      <c r="D3653" s="13" t="s">
        <v>481</v>
      </c>
      <c r="E3653" s="63" t="s">
        <v>1818</v>
      </c>
      <c r="F3653" s="13">
        <v>280</v>
      </c>
      <c r="G3653" s="34">
        <f t="shared" si="2"/>
        <v>44185</v>
      </c>
      <c r="H3653" s="27">
        <v>44215</v>
      </c>
      <c r="I3653" s="24">
        <v>288</v>
      </c>
    </row>
    <row r="3654" spans="1:9" x14ac:dyDescent="0.3">
      <c r="A3654" s="1397">
        <v>557237</v>
      </c>
      <c r="B3654" s="13">
        <v>678577</v>
      </c>
      <c r="C3654" s="13" t="s">
        <v>475</v>
      </c>
      <c r="D3654" s="13" t="s">
        <v>481</v>
      </c>
      <c r="E3654" s="63" t="s">
        <v>1818</v>
      </c>
      <c r="F3654" s="13">
        <v>299</v>
      </c>
      <c r="G3654" s="34">
        <f t="shared" si="2"/>
        <v>44185</v>
      </c>
      <c r="H3654" s="27">
        <v>44215</v>
      </c>
      <c r="I3654" s="24">
        <v>273</v>
      </c>
    </row>
    <row r="3655" spans="1:9" ht="15" thickBot="1" x14ac:dyDescent="0.35">
      <c r="A3655" s="1397">
        <v>557237</v>
      </c>
      <c r="B3655" s="13">
        <v>678577</v>
      </c>
      <c r="C3655" s="13" t="s">
        <v>475</v>
      </c>
      <c r="D3655" s="13" t="s">
        <v>13</v>
      </c>
      <c r="E3655" s="63" t="s">
        <v>1818</v>
      </c>
      <c r="F3655" s="13">
        <v>1850</v>
      </c>
      <c r="G3655" s="34">
        <f t="shared" si="2"/>
        <v>44185</v>
      </c>
      <c r="H3655" s="27">
        <v>44215</v>
      </c>
      <c r="I3655" s="24">
        <v>1810</v>
      </c>
    </row>
    <row r="3656" spans="1:9" ht="15" thickBot="1" x14ac:dyDescent="0.35">
      <c r="A3656" s="1065">
        <v>557238</v>
      </c>
      <c r="B3656" s="720">
        <v>674445</v>
      </c>
      <c r="C3656" s="720" t="s">
        <v>503</v>
      </c>
      <c r="D3656" s="720" t="s">
        <v>481</v>
      </c>
      <c r="E3656" s="721" t="s">
        <v>1818</v>
      </c>
      <c r="F3656" s="720">
        <v>34</v>
      </c>
      <c r="G3656" s="34">
        <f t="shared" si="2"/>
        <v>44185</v>
      </c>
      <c r="H3656" s="851">
        <v>44215</v>
      </c>
      <c r="I3656" s="720">
        <v>34</v>
      </c>
    </row>
    <row r="3657" spans="1:9" ht="15" thickBot="1" x14ac:dyDescent="0.35">
      <c r="A3657" s="1041">
        <v>557238</v>
      </c>
      <c r="B3657" s="1353">
        <v>678608</v>
      </c>
      <c r="C3657" s="534" t="s">
        <v>475</v>
      </c>
      <c r="D3657" s="534" t="s">
        <v>481</v>
      </c>
      <c r="E3657" s="540" t="s">
        <v>1818</v>
      </c>
      <c r="F3657" s="534">
        <v>69</v>
      </c>
      <c r="G3657" s="34">
        <f t="shared" si="2"/>
        <v>44185</v>
      </c>
      <c r="H3657" s="851">
        <v>44215</v>
      </c>
      <c r="I3657" s="534">
        <v>72</v>
      </c>
    </row>
    <row r="3658" spans="1:9" x14ac:dyDescent="0.3">
      <c r="A3658" s="1041">
        <v>557238</v>
      </c>
      <c r="B3658" s="1353">
        <v>678608</v>
      </c>
      <c r="C3658" s="534" t="s">
        <v>475</v>
      </c>
      <c r="D3658" s="534" t="s">
        <v>481</v>
      </c>
      <c r="E3658" s="540" t="s">
        <v>1818</v>
      </c>
      <c r="F3658" s="534">
        <v>110</v>
      </c>
      <c r="G3658" s="34">
        <f t="shared" si="2"/>
        <v>44185</v>
      </c>
      <c r="H3658" s="851">
        <v>44215</v>
      </c>
      <c r="I3658" s="534">
        <v>115</v>
      </c>
    </row>
    <row r="3659" spans="1:9" x14ac:dyDescent="0.3">
      <c r="A3659" s="1041">
        <v>557238</v>
      </c>
      <c r="B3659" s="1353">
        <v>678608</v>
      </c>
      <c r="C3659" s="534" t="s">
        <v>475</v>
      </c>
      <c r="D3659" s="534" t="s">
        <v>481</v>
      </c>
      <c r="E3659" s="25" t="s">
        <v>1819</v>
      </c>
      <c r="F3659" s="24">
        <v>185</v>
      </c>
      <c r="G3659" s="34">
        <f t="shared" si="2"/>
        <v>44185</v>
      </c>
      <c r="H3659" s="536">
        <v>44215</v>
      </c>
      <c r="I3659" s="534">
        <v>192</v>
      </c>
    </row>
    <row r="3660" spans="1:9" x14ac:dyDescent="0.3">
      <c r="A3660" s="1019">
        <v>551956</v>
      </c>
      <c r="B3660" s="534">
        <v>678570</v>
      </c>
      <c r="C3660" s="534" t="s">
        <v>475</v>
      </c>
      <c r="D3660" s="534" t="s">
        <v>481</v>
      </c>
      <c r="E3660" s="25" t="s">
        <v>1818</v>
      </c>
      <c r="F3660" s="24">
        <v>112</v>
      </c>
      <c r="G3660" s="34">
        <f t="shared" si="2"/>
        <v>44185</v>
      </c>
      <c r="H3660" s="536">
        <v>44215</v>
      </c>
      <c r="I3660" s="534">
        <v>116</v>
      </c>
    </row>
    <row r="3661" spans="1:9" x14ac:dyDescent="0.3">
      <c r="A3661" s="1019">
        <v>551956</v>
      </c>
      <c r="B3661" s="534">
        <v>678570</v>
      </c>
      <c r="C3661" s="534" t="s">
        <v>475</v>
      </c>
      <c r="D3661" s="534" t="s">
        <v>13</v>
      </c>
      <c r="E3661" s="25" t="s">
        <v>1818</v>
      </c>
      <c r="F3661" s="24">
        <v>339</v>
      </c>
      <c r="G3661" s="34">
        <f t="shared" si="2"/>
        <v>44185</v>
      </c>
      <c r="H3661" s="536">
        <v>44215</v>
      </c>
      <c r="I3661" s="534">
        <v>353</v>
      </c>
    </row>
    <row r="3662" spans="1:9" x14ac:dyDescent="0.3">
      <c r="A3662" s="1019">
        <v>535519</v>
      </c>
      <c r="B3662" s="1353">
        <v>678580</v>
      </c>
      <c r="C3662" s="534" t="s">
        <v>475</v>
      </c>
      <c r="D3662" s="534" t="s">
        <v>481</v>
      </c>
      <c r="E3662" s="25" t="s">
        <v>1819</v>
      </c>
      <c r="F3662" s="24">
        <v>255</v>
      </c>
      <c r="G3662" s="34">
        <f t="shared" si="2"/>
        <v>44185</v>
      </c>
      <c r="H3662" s="536">
        <v>44215</v>
      </c>
      <c r="I3662" s="534">
        <v>256</v>
      </c>
    </row>
    <row r="3663" spans="1:9" x14ac:dyDescent="0.3">
      <c r="A3663" s="1019">
        <v>551954</v>
      </c>
      <c r="B3663" s="534">
        <v>678620</v>
      </c>
      <c r="C3663" s="534" t="s">
        <v>475</v>
      </c>
      <c r="D3663" s="534" t="s">
        <v>481</v>
      </c>
      <c r="E3663" s="25" t="s">
        <v>1818</v>
      </c>
      <c r="F3663" s="24">
        <v>665</v>
      </c>
      <c r="G3663" s="34">
        <f t="shared" si="2"/>
        <v>44185</v>
      </c>
      <c r="H3663" s="536">
        <v>44215</v>
      </c>
      <c r="I3663" s="534">
        <v>685</v>
      </c>
    </row>
    <row r="3664" spans="1:9" x14ac:dyDescent="0.3">
      <c r="A3664" s="1019">
        <v>551954</v>
      </c>
      <c r="B3664" s="534">
        <v>678620</v>
      </c>
      <c r="C3664" s="534" t="s">
        <v>475</v>
      </c>
      <c r="D3664" s="534" t="s">
        <v>481</v>
      </c>
      <c r="E3664" s="25" t="s">
        <v>1819</v>
      </c>
      <c r="F3664" s="24">
        <v>528</v>
      </c>
      <c r="G3664" s="34">
        <f t="shared" si="2"/>
        <v>44185</v>
      </c>
      <c r="H3664" s="536">
        <v>44215</v>
      </c>
      <c r="I3664" s="534">
        <v>541</v>
      </c>
    </row>
    <row r="3665" spans="1:9" x14ac:dyDescent="0.3">
      <c r="A3665" s="1019">
        <v>551954</v>
      </c>
      <c r="B3665" s="534">
        <v>674403</v>
      </c>
      <c r="C3665" s="534" t="s">
        <v>503</v>
      </c>
      <c r="D3665" s="534" t="s">
        <v>481</v>
      </c>
      <c r="E3665" s="25" t="s">
        <v>1818</v>
      </c>
      <c r="F3665" s="24">
        <v>215</v>
      </c>
      <c r="G3665" s="34">
        <f t="shared" si="2"/>
        <v>44185</v>
      </c>
      <c r="H3665" s="536">
        <v>44215</v>
      </c>
      <c r="I3665" s="534">
        <v>224</v>
      </c>
    </row>
    <row r="3666" spans="1:9" x14ac:dyDescent="0.3">
      <c r="A3666" s="1019">
        <v>551954</v>
      </c>
      <c r="B3666" s="534">
        <v>674403</v>
      </c>
      <c r="C3666" s="534" t="s">
        <v>503</v>
      </c>
      <c r="D3666" s="534" t="s">
        <v>481</v>
      </c>
      <c r="E3666" s="25" t="s">
        <v>1819</v>
      </c>
      <c r="F3666" s="24">
        <v>100</v>
      </c>
      <c r="G3666" s="34">
        <f t="shared" si="2"/>
        <v>44185</v>
      </c>
      <c r="H3666" s="536">
        <v>44215</v>
      </c>
      <c r="I3666" s="534">
        <v>104</v>
      </c>
    </row>
    <row r="3667" spans="1:9" x14ac:dyDescent="0.3">
      <c r="A3667" s="1019">
        <v>551954</v>
      </c>
      <c r="B3667" s="534">
        <v>674403</v>
      </c>
      <c r="C3667" s="534" t="s">
        <v>503</v>
      </c>
      <c r="D3667" s="534" t="s">
        <v>13</v>
      </c>
      <c r="E3667" s="540" t="s">
        <v>1818</v>
      </c>
      <c r="F3667" s="534">
        <v>81</v>
      </c>
      <c r="G3667" s="34">
        <f t="shared" si="2"/>
        <v>44185</v>
      </c>
      <c r="H3667" s="536">
        <v>44215</v>
      </c>
      <c r="I3667" s="534">
        <v>84</v>
      </c>
    </row>
    <row r="3668" spans="1:9" x14ac:dyDescent="0.3">
      <c r="A3668" s="1019" t="s">
        <v>1820</v>
      </c>
      <c r="B3668" s="534">
        <v>678581</v>
      </c>
      <c r="C3668" s="534" t="s">
        <v>475</v>
      </c>
      <c r="D3668" s="534" t="s">
        <v>481</v>
      </c>
      <c r="E3668" s="25" t="s">
        <v>1818</v>
      </c>
      <c r="F3668" s="534">
        <v>140</v>
      </c>
      <c r="G3668" s="34">
        <f t="shared" si="2"/>
        <v>44191</v>
      </c>
      <c r="H3668" s="536">
        <v>44221</v>
      </c>
      <c r="I3668" s="534">
        <v>141</v>
      </c>
    </row>
    <row r="3669" spans="1:9" ht="15" thickBot="1" x14ac:dyDescent="0.35">
      <c r="A3669" s="1020">
        <v>552988</v>
      </c>
      <c r="B3669" s="537">
        <v>674864</v>
      </c>
      <c r="C3669" s="537" t="s">
        <v>503</v>
      </c>
      <c r="D3669" s="537" t="s">
        <v>13</v>
      </c>
      <c r="E3669" s="541" t="s">
        <v>1818</v>
      </c>
      <c r="F3669" s="537">
        <v>335</v>
      </c>
      <c r="G3669" s="34">
        <f t="shared" si="2"/>
        <v>44192</v>
      </c>
      <c r="H3669" s="539">
        <v>44222</v>
      </c>
      <c r="I3669" s="537">
        <v>350</v>
      </c>
    </row>
    <row r="3670" spans="1:9" ht="15" thickBot="1" x14ac:dyDescent="0.35">
      <c r="A3670" s="1020">
        <v>552988</v>
      </c>
      <c r="B3670" s="537">
        <v>674864</v>
      </c>
      <c r="C3670" s="537" t="s">
        <v>503</v>
      </c>
      <c r="D3670" s="537" t="s">
        <v>13</v>
      </c>
      <c r="E3670" s="541" t="s">
        <v>1819</v>
      </c>
      <c r="F3670" s="537">
        <v>653</v>
      </c>
      <c r="G3670" s="34">
        <f t="shared" si="2"/>
        <v>44192</v>
      </c>
      <c r="H3670" s="1056">
        <v>44222</v>
      </c>
      <c r="I3670" s="537">
        <v>684</v>
      </c>
    </row>
    <row r="3671" spans="1:9" x14ac:dyDescent="0.3">
      <c r="A3671" s="1019">
        <v>552988</v>
      </c>
      <c r="B3671" s="534">
        <v>678624</v>
      </c>
      <c r="C3671" s="534" t="s">
        <v>475</v>
      </c>
      <c r="D3671" s="534" t="s">
        <v>13</v>
      </c>
      <c r="E3671" s="540" t="s">
        <v>1818</v>
      </c>
      <c r="F3671" s="534">
        <v>2118</v>
      </c>
      <c r="G3671" s="34">
        <f t="shared" si="2"/>
        <v>44192</v>
      </c>
      <c r="H3671" s="851">
        <v>44222</v>
      </c>
      <c r="I3671" s="534">
        <v>2223</v>
      </c>
    </row>
    <row r="3672" spans="1:9" x14ac:dyDescent="0.3">
      <c r="A3672" s="1048">
        <v>552995</v>
      </c>
      <c r="B3672" s="537">
        <v>674401</v>
      </c>
      <c r="C3672" s="537" t="s">
        <v>503</v>
      </c>
      <c r="D3672" s="537" t="s">
        <v>481</v>
      </c>
      <c r="E3672" s="541" t="s">
        <v>1818</v>
      </c>
      <c r="F3672" s="537">
        <v>50</v>
      </c>
      <c r="G3672" s="34">
        <f t="shared" si="2"/>
        <v>44192</v>
      </c>
      <c r="H3672" s="539">
        <v>44222</v>
      </c>
      <c r="I3672" s="537">
        <v>52</v>
      </c>
    </row>
    <row r="3673" spans="1:9" x14ac:dyDescent="0.3">
      <c r="A3673" s="1048">
        <v>557237</v>
      </c>
      <c r="B3673" s="537">
        <v>678577</v>
      </c>
      <c r="C3673" s="537" t="s">
        <v>475</v>
      </c>
      <c r="D3673" s="537" t="s">
        <v>481</v>
      </c>
      <c r="E3673" s="541" t="s">
        <v>1818</v>
      </c>
      <c r="F3673" s="537">
        <v>150</v>
      </c>
      <c r="G3673" s="34">
        <f t="shared" si="2"/>
        <v>44192</v>
      </c>
      <c r="H3673" s="539">
        <v>44222</v>
      </c>
      <c r="I3673" s="537">
        <v>148</v>
      </c>
    </row>
    <row r="3674" spans="1:9" x14ac:dyDescent="0.3">
      <c r="A3674" s="1020">
        <v>551956</v>
      </c>
      <c r="B3674" s="537">
        <v>678570</v>
      </c>
      <c r="C3674" s="537" t="s">
        <v>475</v>
      </c>
      <c r="D3674" s="537" t="s">
        <v>481</v>
      </c>
      <c r="E3674" s="541" t="s">
        <v>1818</v>
      </c>
      <c r="F3674" s="9">
        <v>56</v>
      </c>
      <c r="G3674" s="34">
        <f t="shared" si="2"/>
        <v>44192</v>
      </c>
      <c r="H3674" s="539">
        <v>44222</v>
      </c>
      <c r="I3674" s="537">
        <v>58</v>
      </c>
    </row>
    <row r="3675" spans="1:9" x14ac:dyDescent="0.3">
      <c r="A3675" s="1019" t="s">
        <v>1820</v>
      </c>
      <c r="B3675" s="534">
        <v>678581</v>
      </c>
      <c r="C3675" s="534" t="s">
        <v>475</v>
      </c>
      <c r="D3675" s="534" t="s">
        <v>13</v>
      </c>
      <c r="E3675" s="540" t="s">
        <v>1818</v>
      </c>
      <c r="F3675" s="534">
        <v>1000</v>
      </c>
      <c r="G3675" s="34">
        <f t="shared" si="2"/>
        <v>44192</v>
      </c>
      <c r="H3675" s="536">
        <v>44222</v>
      </c>
      <c r="I3675" s="534">
        <v>1010</v>
      </c>
    </row>
    <row r="3676" spans="1:9" x14ac:dyDescent="0.3">
      <c r="A3676" s="1020">
        <v>551954</v>
      </c>
      <c r="B3676" s="537">
        <v>674403</v>
      </c>
      <c r="C3676" s="537" t="s">
        <v>503</v>
      </c>
      <c r="D3676" s="537" t="s">
        <v>481</v>
      </c>
      <c r="E3676" s="541" t="s">
        <v>1818</v>
      </c>
      <c r="F3676" s="537">
        <v>47</v>
      </c>
      <c r="G3676" s="34">
        <f t="shared" si="2"/>
        <v>44192</v>
      </c>
      <c r="H3676" s="539">
        <v>44222</v>
      </c>
      <c r="I3676" s="537">
        <v>49</v>
      </c>
    </row>
    <row r="3677" spans="1:9" x14ac:dyDescent="0.3">
      <c r="A3677" s="1019" t="s">
        <v>1820</v>
      </c>
      <c r="B3677" s="534">
        <v>678581</v>
      </c>
      <c r="C3677" s="534" t="s">
        <v>475</v>
      </c>
      <c r="D3677" s="534" t="s">
        <v>13</v>
      </c>
      <c r="E3677" s="540" t="s">
        <v>1818</v>
      </c>
      <c r="F3677" s="534">
        <v>1480</v>
      </c>
      <c r="G3677" s="34">
        <f t="shared" si="2"/>
        <v>44194</v>
      </c>
      <c r="H3677" s="536">
        <v>44224</v>
      </c>
      <c r="I3677" s="534">
        <v>1469</v>
      </c>
    </row>
    <row r="3678" spans="1:9" x14ac:dyDescent="0.3">
      <c r="A3678" s="1020">
        <v>552988</v>
      </c>
      <c r="B3678" s="537">
        <v>674864</v>
      </c>
      <c r="C3678" s="537" t="s">
        <v>503</v>
      </c>
      <c r="D3678" s="537" t="s">
        <v>481</v>
      </c>
      <c r="E3678" s="541" t="s">
        <v>1819</v>
      </c>
      <c r="F3678" s="537">
        <v>225</v>
      </c>
      <c r="G3678" s="34">
        <f t="shared" si="2"/>
        <v>44199</v>
      </c>
      <c r="H3678" s="539">
        <v>44229</v>
      </c>
      <c r="I3678" s="537">
        <v>235</v>
      </c>
    </row>
    <row r="3679" spans="1:9" x14ac:dyDescent="0.3">
      <c r="A3679" s="1020">
        <v>552988</v>
      </c>
      <c r="B3679" s="537">
        <v>678624</v>
      </c>
      <c r="C3679" s="537" t="s">
        <v>475</v>
      </c>
      <c r="D3679" s="537" t="s">
        <v>481</v>
      </c>
      <c r="E3679" s="541" t="s">
        <v>1818</v>
      </c>
      <c r="F3679" s="537">
        <v>342</v>
      </c>
      <c r="G3679" s="34">
        <f t="shared" si="2"/>
        <v>44199</v>
      </c>
      <c r="H3679" s="539">
        <v>44229</v>
      </c>
      <c r="I3679" s="537">
        <v>358</v>
      </c>
    </row>
    <row r="3680" spans="1:9" x14ac:dyDescent="0.3">
      <c r="A3680" s="1402">
        <v>552995</v>
      </c>
      <c r="B3680" s="815">
        <v>678581</v>
      </c>
      <c r="C3680" s="815" t="s">
        <v>475</v>
      </c>
      <c r="D3680" s="815" t="s">
        <v>11</v>
      </c>
      <c r="E3680" s="814" t="s">
        <v>1819</v>
      </c>
      <c r="F3680" s="815">
        <v>50</v>
      </c>
      <c r="G3680" s="34">
        <f t="shared" si="2"/>
        <v>44199</v>
      </c>
      <c r="H3680" s="1359">
        <v>44229</v>
      </c>
      <c r="I3680" s="537">
        <v>52</v>
      </c>
    </row>
    <row r="3681" spans="1:9" x14ac:dyDescent="0.3">
      <c r="A3681" s="1402">
        <v>557238</v>
      </c>
      <c r="B3681" s="1403">
        <v>678608</v>
      </c>
      <c r="C3681" s="815" t="s">
        <v>475</v>
      </c>
      <c r="D3681" s="62" t="s">
        <v>11</v>
      </c>
      <c r="E3681" s="10" t="s">
        <v>1819</v>
      </c>
      <c r="F3681" s="62">
        <v>50</v>
      </c>
      <c r="G3681" s="34">
        <f t="shared" si="2"/>
        <v>44199</v>
      </c>
      <c r="H3681" s="539">
        <v>44229</v>
      </c>
      <c r="I3681" s="537">
        <v>52</v>
      </c>
    </row>
    <row r="3682" spans="1:9" x14ac:dyDescent="0.3">
      <c r="A3682" s="1404">
        <v>535519</v>
      </c>
      <c r="B3682" s="1403">
        <v>678580</v>
      </c>
      <c r="C3682" s="815" t="s">
        <v>475</v>
      </c>
      <c r="D3682" s="62" t="s">
        <v>11</v>
      </c>
      <c r="E3682" s="10" t="s">
        <v>1819</v>
      </c>
      <c r="F3682" s="62">
        <v>337</v>
      </c>
      <c r="G3682" s="34">
        <f t="shared" si="2"/>
        <v>44199</v>
      </c>
      <c r="H3682" s="539">
        <v>44229</v>
      </c>
      <c r="I3682" s="537">
        <v>322</v>
      </c>
    </row>
    <row r="3683" spans="1:9" x14ac:dyDescent="0.3">
      <c r="A3683" s="1020" t="s">
        <v>1820</v>
      </c>
      <c r="B3683" s="537">
        <v>678581</v>
      </c>
      <c r="C3683" s="537" t="s">
        <v>475</v>
      </c>
      <c r="D3683" s="9" t="s">
        <v>481</v>
      </c>
      <c r="E3683" s="15" t="s">
        <v>1818</v>
      </c>
      <c r="F3683" s="9">
        <v>100</v>
      </c>
      <c r="G3683" s="34">
        <f t="shared" si="2"/>
        <v>44199</v>
      </c>
      <c r="H3683" s="539">
        <v>44229</v>
      </c>
      <c r="I3683" s="537">
        <v>101</v>
      </c>
    </row>
    <row r="3684" spans="1:9" x14ac:dyDescent="0.3">
      <c r="A3684" s="1405">
        <v>511779</v>
      </c>
      <c r="B3684" s="1403">
        <v>682035</v>
      </c>
      <c r="C3684" s="815" t="s">
        <v>475</v>
      </c>
      <c r="D3684" s="62" t="s">
        <v>11</v>
      </c>
      <c r="E3684" s="10" t="s">
        <v>1819</v>
      </c>
      <c r="F3684" s="291">
        <v>500</v>
      </c>
      <c r="G3684" s="34">
        <f t="shared" si="2"/>
        <v>44200</v>
      </c>
      <c r="H3684" s="539">
        <v>44230</v>
      </c>
      <c r="I3684" s="537">
        <v>451</v>
      </c>
    </row>
    <row r="3685" spans="1:9" x14ac:dyDescent="0.3">
      <c r="A3685" s="1406">
        <v>552995</v>
      </c>
      <c r="B3685" s="813">
        <v>674401</v>
      </c>
      <c r="C3685" s="813" t="s">
        <v>503</v>
      </c>
      <c r="D3685" s="26" t="s">
        <v>13</v>
      </c>
      <c r="E3685" s="60" t="s">
        <v>1818</v>
      </c>
      <c r="F3685" s="26">
        <v>218</v>
      </c>
      <c r="G3685" s="34">
        <f t="shared" si="2"/>
        <v>44205</v>
      </c>
      <c r="H3685" s="536">
        <v>44235</v>
      </c>
      <c r="I3685" s="534">
        <v>224</v>
      </c>
    </row>
    <row r="3686" spans="1:9" x14ac:dyDescent="0.3">
      <c r="A3686" s="1406">
        <v>552995</v>
      </c>
      <c r="B3686" s="813">
        <v>678581</v>
      </c>
      <c r="C3686" s="813" t="s">
        <v>475</v>
      </c>
      <c r="D3686" s="26" t="s">
        <v>13</v>
      </c>
      <c r="E3686" s="60" t="s">
        <v>1818</v>
      </c>
      <c r="F3686" s="26">
        <v>862</v>
      </c>
      <c r="G3686" s="34">
        <f t="shared" si="2"/>
        <v>44205</v>
      </c>
      <c r="H3686" s="1341">
        <v>44235</v>
      </c>
      <c r="I3686" s="534">
        <v>898</v>
      </c>
    </row>
    <row r="3687" spans="1:9" x14ac:dyDescent="0.3">
      <c r="A3687" s="1406">
        <v>557237</v>
      </c>
      <c r="B3687" s="813">
        <v>674425</v>
      </c>
      <c r="C3687" s="813" t="s">
        <v>503</v>
      </c>
      <c r="D3687" s="26" t="s">
        <v>13</v>
      </c>
      <c r="E3687" s="60" t="s">
        <v>1818</v>
      </c>
      <c r="F3687" s="26">
        <v>322</v>
      </c>
      <c r="G3687" s="34">
        <f t="shared" si="2"/>
        <v>44205</v>
      </c>
      <c r="H3687" s="536">
        <v>44235</v>
      </c>
      <c r="I3687" s="534">
        <v>335</v>
      </c>
    </row>
    <row r="3688" spans="1:9" x14ac:dyDescent="0.3">
      <c r="A3688" s="1406">
        <v>557237</v>
      </c>
      <c r="B3688" s="813">
        <v>678577</v>
      </c>
      <c r="C3688" s="813" t="s">
        <v>475</v>
      </c>
      <c r="D3688" s="26" t="s">
        <v>13</v>
      </c>
      <c r="E3688" s="60" t="s">
        <v>1818</v>
      </c>
      <c r="F3688" s="26">
        <v>2400</v>
      </c>
      <c r="G3688" s="34">
        <f t="shared" si="2"/>
        <v>44205</v>
      </c>
      <c r="H3688" s="536">
        <v>44235</v>
      </c>
      <c r="I3688" s="534">
        <v>2505</v>
      </c>
    </row>
    <row r="3689" spans="1:9" x14ac:dyDescent="0.3">
      <c r="A3689" s="1406">
        <v>557237</v>
      </c>
      <c r="B3689" s="813">
        <v>674425</v>
      </c>
      <c r="C3689" s="813" t="s">
        <v>503</v>
      </c>
      <c r="D3689" s="26" t="s">
        <v>481</v>
      </c>
      <c r="E3689" s="60" t="s">
        <v>1818</v>
      </c>
      <c r="F3689" s="26">
        <v>55</v>
      </c>
      <c r="G3689" s="34">
        <f t="shared" si="2"/>
        <v>44212</v>
      </c>
      <c r="H3689" s="536">
        <v>44242</v>
      </c>
      <c r="I3689" s="534">
        <v>57</v>
      </c>
    </row>
    <row r="3690" spans="1:9" x14ac:dyDescent="0.3">
      <c r="A3690" s="1406">
        <v>552995</v>
      </c>
      <c r="B3690" s="813">
        <v>678581</v>
      </c>
      <c r="C3690" s="813" t="s">
        <v>475</v>
      </c>
      <c r="D3690" s="26" t="s">
        <v>481</v>
      </c>
      <c r="E3690" s="60" t="s">
        <v>1818</v>
      </c>
      <c r="F3690" s="26">
        <v>168</v>
      </c>
      <c r="G3690" s="34">
        <f t="shared" si="2"/>
        <v>44213</v>
      </c>
      <c r="H3690" s="1338">
        <v>44243</v>
      </c>
      <c r="I3690" s="534">
        <v>168</v>
      </c>
    </row>
    <row r="3691" spans="1:9" x14ac:dyDescent="0.3">
      <c r="A3691" s="1406">
        <v>557237</v>
      </c>
      <c r="B3691" s="813">
        <v>678577</v>
      </c>
      <c r="C3691" s="813" t="s">
        <v>475</v>
      </c>
      <c r="D3691" s="26" t="s">
        <v>481</v>
      </c>
      <c r="E3691" s="60" t="s">
        <v>1818</v>
      </c>
      <c r="F3691" s="26">
        <v>264</v>
      </c>
      <c r="G3691" s="34">
        <f t="shared" si="2"/>
        <v>44213</v>
      </c>
      <c r="H3691" s="536">
        <v>44243</v>
      </c>
      <c r="I3691" s="534">
        <v>274</v>
      </c>
    </row>
    <row r="3692" spans="1:9" x14ac:dyDescent="0.3">
      <c r="A3692" s="1019">
        <v>432735</v>
      </c>
      <c r="B3692" s="534">
        <v>425425</v>
      </c>
      <c r="C3692" s="534" t="s">
        <v>475</v>
      </c>
      <c r="D3692" s="24" t="s">
        <v>13</v>
      </c>
      <c r="E3692" s="301" t="s">
        <v>1823</v>
      </c>
      <c r="F3692" s="534">
        <v>865</v>
      </c>
      <c r="G3692" s="34">
        <f t="shared" si="2"/>
        <v>44226</v>
      </c>
      <c r="H3692" s="1337">
        <v>44256</v>
      </c>
      <c r="I3692" s="534">
        <v>865</v>
      </c>
    </row>
    <row r="3693" spans="1:9" x14ac:dyDescent="0.3">
      <c r="A3693" s="1019">
        <v>432735</v>
      </c>
      <c r="B3693" s="534">
        <v>431090</v>
      </c>
      <c r="C3693" s="534" t="s">
        <v>503</v>
      </c>
      <c r="D3693" s="534" t="s">
        <v>13</v>
      </c>
      <c r="E3693" s="301" t="s">
        <v>1826</v>
      </c>
      <c r="F3693" s="534">
        <v>159</v>
      </c>
      <c r="G3693" s="34">
        <f t="shared" si="2"/>
        <v>44226</v>
      </c>
      <c r="H3693" s="1337">
        <v>44256</v>
      </c>
      <c r="I3693" s="534">
        <v>159</v>
      </c>
    </row>
    <row r="3694" spans="1:9" x14ac:dyDescent="0.3">
      <c r="A3694" s="1019">
        <v>432735</v>
      </c>
      <c r="B3694" s="534">
        <v>431090</v>
      </c>
      <c r="C3694" s="534" t="s">
        <v>503</v>
      </c>
      <c r="D3694" s="24" t="s">
        <v>13</v>
      </c>
      <c r="E3694" s="301" t="s">
        <v>1827</v>
      </c>
      <c r="F3694" s="534">
        <v>103</v>
      </c>
      <c r="G3694" s="34">
        <f t="shared" si="2"/>
        <v>44226</v>
      </c>
      <c r="H3694" s="1337">
        <v>44256</v>
      </c>
      <c r="I3694" s="534">
        <v>103</v>
      </c>
    </row>
    <row r="3695" spans="1:9" x14ac:dyDescent="0.3">
      <c r="A3695" s="1354">
        <v>557237</v>
      </c>
      <c r="B3695" s="534">
        <v>700628</v>
      </c>
      <c r="C3695" s="534" t="s">
        <v>475</v>
      </c>
      <c r="D3695" s="24" t="s">
        <v>19</v>
      </c>
      <c r="E3695" s="301">
        <v>1621401</v>
      </c>
      <c r="F3695" s="534">
        <v>102</v>
      </c>
      <c r="G3695" s="34">
        <f t="shared" si="2"/>
        <v>44233</v>
      </c>
      <c r="H3695" s="1337">
        <v>44263</v>
      </c>
      <c r="I3695" s="534">
        <v>102</v>
      </c>
    </row>
    <row r="3696" spans="1:9" x14ac:dyDescent="0.3">
      <c r="A3696" s="1041">
        <v>552995</v>
      </c>
      <c r="B3696" s="534">
        <v>678581</v>
      </c>
      <c r="C3696" s="534" t="s">
        <v>475</v>
      </c>
      <c r="D3696" s="24" t="s">
        <v>19</v>
      </c>
      <c r="E3696" s="323">
        <v>1623567</v>
      </c>
      <c r="F3696" s="534">
        <v>28</v>
      </c>
      <c r="G3696" s="34">
        <f t="shared" si="2"/>
        <v>44233</v>
      </c>
      <c r="H3696" s="536">
        <v>44263</v>
      </c>
      <c r="I3696" s="534">
        <v>28</v>
      </c>
    </row>
    <row r="3697" spans="1:9" x14ac:dyDescent="0.3">
      <c r="A3697" s="1041">
        <v>552995</v>
      </c>
      <c r="B3697" s="534">
        <v>678581</v>
      </c>
      <c r="C3697" s="534" t="s">
        <v>475</v>
      </c>
      <c r="D3697" s="24" t="s">
        <v>19</v>
      </c>
      <c r="E3697" s="310">
        <v>1623553</v>
      </c>
      <c r="F3697" s="534">
        <v>521</v>
      </c>
      <c r="G3697" s="34">
        <f t="shared" si="2"/>
        <v>44233</v>
      </c>
      <c r="H3697" s="1337">
        <v>44263</v>
      </c>
      <c r="I3697" s="534">
        <v>521</v>
      </c>
    </row>
    <row r="3698" spans="1:9" x14ac:dyDescent="0.3">
      <c r="A3698" s="1041">
        <v>552995</v>
      </c>
      <c r="B3698" s="534">
        <v>678581</v>
      </c>
      <c r="C3698" s="534" t="s">
        <v>475</v>
      </c>
      <c r="D3698" s="534" t="s">
        <v>19</v>
      </c>
      <c r="E3698" s="323" t="s">
        <v>1846</v>
      </c>
      <c r="F3698" s="534">
        <v>666</v>
      </c>
      <c r="G3698" s="34">
        <f t="shared" si="2"/>
        <v>44233</v>
      </c>
      <c r="H3698" s="536">
        <v>44263</v>
      </c>
      <c r="I3698" s="534">
        <v>666</v>
      </c>
    </row>
    <row r="3699" spans="1:9" x14ac:dyDescent="0.3">
      <c r="A3699" s="1041">
        <v>552995</v>
      </c>
      <c r="B3699" s="534">
        <v>678581</v>
      </c>
      <c r="C3699" s="534" t="s">
        <v>475</v>
      </c>
      <c r="D3699" s="534" t="s">
        <v>19</v>
      </c>
      <c r="E3699" s="323" t="s">
        <v>1847</v>
      </c>
      <c r="F3699" s="534">
        <v>18</v>
      </c>
      <c r="G3699" s="34">
        <f t="shared" si="2"/>
        <v>44233</v>
      </c>
      <c r="H3699" s="536">
        <v>44263</v>
      </c>
      <c r="I3699" s="534">
        <v>18</v>
      </c>
    </row>
    <row r="3700" spans="1:9" x14ac:dyDescent="0.3">
      <c r="A3700" s="1041">
        <v>557237</v>
      </c>
      <c r="B3700" s="534">
        <v>674425</v>
      </c>
      <c r="C3700" s="534" t="s">
        <v>503</v>
      </c>
      <c r="D3700" s="534" t="s">
        <v>19</v>
      </c>
      <c r="E3700" s="60" t="s">
        <v>1859</v>
      </c>
      <c r="F3700" s="534">
        <v>330</v>
      </c>
      <c r="G3700" s="34">
        <f t="shared" si="2"/>
        <v>44233</v>
      </c>
      <c r="H3700" s="536">
        <v>44263</v>
      </c>
      <c r="I3700" s="534">
        <v>330</v>
      </c>
    </row>
    <row r="3701" spans="1:9" x14ac:dyDescent="0.3">
      <c r="A3701" s="1041">
        <v>557237</v>
      </c>
      <c r="B3701" s="534">
        <v>674425</v>
      </c>
      <c r="C3701" s="534" t="s">
        <v>503</v>
      </c>
      <c r="D3701" s="534" t="s">
        <v>19</v>
      </c>
      <c r="E3701" s="812" t="s">
        <v>1860</v>
      </c>
      <c r="F3701" s="534">
        <v>24</v>
      </c>
      <c r="G3701" s="34">
        <f t="shared" si="2"/>
        <v>44233</v>
      </c>
      <c r="H3701" s="536">
        <v>44263</v>
      </c>
      <c r="I3701" s="534">
        <v>24</v>
      </c>
    </row>
    <row r="3702" spans="1:9" x14ac:dyDescent="0.3">
      <c r="A3702" s="1041">
        <v>557237</v>
      </c>
      <c r="B3702" s="534">
        <v>678577</v>
      </c>
      <c r="C3702" s="534" t="s">
        <v>475</v>
      </c>
      <c r="D3702" s="534" t="s">
        <v>19</v>
      </c>
      <c r="E3702" s="812" t="s">
        <v>1869</v>
      </c>
      <c r="F3702" s="534">
        <v>84</v>
      </c>
      <c r="G3702" s="34">
        <f t="shared" si="2"/>
        <v>44233</v>
      </c>
      <c r="H3702" s="536">
        <v>44263</v>
      </c>
      <c r="I3702" s="534">
        <v>84</v>
      </c>
    </row>
    <row r="3703" spans="1:9" x14ac:dyDescent="0.3">
      <c r="A3703" s="1041">
        <v>557237</v>
      </c>
      <c r="B3703" s="534">
        <v>678577</v>
      </c>
      <c r="C3703" s="534" t="s">
        <v>475</v>
      </c>
      <c r="D3703" s="534" t="s">
        <v>19</v>
      </c>
      <c r="E3703" s="1014">
        <v>1624168</v>
      </c>
      <c r="F3703" s="534">
        <v>99</v>
      </c>
      <c r="G3703" s="34">
        <f t="shared" si="2"/>
        <v>44233</v>
      </c>
      <c r="H3703" s="1337">
        <v>44263</v>
      </c>
      <c r="I3703" s="534">
        <v>99</v>
      </c>
    </row>
    <row r="3704" spans="1:9" x14ac:dyDescent="0.3">
      <c r="A3704" s="1041">
        <v>557237</v>
      </c>
      <c r="B3704" s="534">
        <v>678577</v>
      </c>
      <c r="C3704" s="534" t="s">
        <v>475</v>
      </c>
      <c r="D3704" s="534" t="s">
        <v>19</v>
      </c>
      <c r="E3704" s="812">
        <v>1624492</v>
      </c>
      <c r="F3704" s="534">
        <v>92</v>
      </c>
      <c r="G3704" s="34">
        <f t="shared" ref="G3704:G3767" si="3">H3704-30</f>
        <v>44233</v>
      </c>
      <c r="H3704" s="536">
        <v>44263</v>
      </c>
      <c r="I3704" s="534">
        <v>92</v>
      </c>
    </row>
    <row r="3705" spans="1:9" x14ac:dyDescent="0.3">
      <c r="A3705" s="1041">
        <v>557237</v>
      </c>
      <c r="B3705" s="534">
        <v>678577</v>
      </c>
      <c r="C3705" s="534" t="s">
        <v>475</v>
      </c>
      <c r="D3705" s="534" t="s">
        <v>306</v>
      </c>
      <c r="E3705" s="1014">
        <v>1624170</v>
      </c>
      <c r="F3705" s="534">
        <v>160</v>
      </c>
      <c r="G3705" s="34">
        <f t="shared" si="3"/>
        <v>44233</v>
      </c>
      <c r="H3705" s="536">
        <v>44263</v>
      </c>
      <c r="I3705" s="534">
        <v>160</v>
      </c>
    </row>
    <row r="3706" spans="1:9" x14ac:dyDescent="0.3">
      <c r="A3706" s="1041">
        <v>557237</v>
      </c>
      <c r="B3706" s="534">
        <v>678577</v>
      </c>
      <c r="C3706" s="534" t="s">
        <v>475</v>
      </c>
      <c r="D3706" s="534" t="s">
        <v>306</v>
      </c>
      <c r="E3706" s="1014">
        <v>1624493</v>
      </c>
      <c r="F3706" s="534">
        <v>160</v>
      </c>
      <c r="G3706" s="34">
        <f t="shared" si="3"/>
        <v>44233</v>
      </c>
      <c r="H3706" s="536">
        <v>44263</v>
      </c>
      <c r="I3706" s="534">
        <v>160</v>
      </c>
    </row>
    <row r="3707" spans="1:9" x14ac:dyDescent="0.3">
      <c r="A3707" s="1041">
        <v>558200</v>
      </c>
      <c r="B3707" s="534">
        <v>700566</v>
      </c>
      <c r="C3707" s="534" t="s">
        <v>475</v>
      </c>
      <c r="D3707" s="534" t="s">
        <v>306</v>
      </c>
      <c r="E3707" s="1013">
        <v>1623569</v>
      </c>
      <c r="F3707" s="534">
        <v>726</v>
      </c>
      <c r="G3707" s="34">
        <f t="shared" si="3"/>
        <v>44233</v>
      </c>
      <c r="H3707" s="536">
        <v>44263</v>
      </c>
      <c r="I3707" s="534">
        <v>726</v>
      </c>
    </row>
    <row r="3708" spans="1:9" x14ac:dyDescent="0.3">
      <c r="A3708" s="1041">
        <v>558200</v>
      </c>
      <c r="B3708" s="534">
        <v>700566</v>
      </c>
      <c r="C3708" s="534" t="s">
        <v>475</v>
      </c>
      <c r="D3708" s="534" t="s">
        <v>19</v>
      </c>
      <c r="E3708" s="1013">
        <v>1623555</v>
      </c>
      <c r="F3708" s="534">
        <v>228</v>
      </c>
      <c r="G3708" s="34">
        <f t="shared" si="3"/>
        <v>44233</v>
      </c>
      <c r="H3708" s="1337">
        <v>44263</v>
      </c>
      <c r="I3708" s="534">
        <v>228</v>
      </c>
    </row>
    <row r="3709" spans="1:9" x14ac:dyDescent="0.3">
      <c r="A3709" s="1041">
        <v>558200</v>
      </c>
      <c r="B3709" s="534">
        <v>700566</v>
      </c>
      <c r="C3709" s="534" t="s">
        <v>475</v>
      </c>
      <c r="D3709" s="534" t="s">
        <v>19</v>
      </c>
      <c r="E3709" s="891" t="s">
        <v>1901</v>
      </c>
      <c r="F3709" s="534">
        <v>36</v>
      </c>
      <c r="G3709" s="34">
        <f t="shared" si="3"/>
        <v>44233</v>
      </c>
      <c r="H3709" s="536">
        <v>44263</v>
      </c>
      <c r="I3709" s="534">
        <v>36</v>
      </c>
    </row>
    <row r="3710" spans="1:9" x14ac:dyDescent="0.3">
      <c r="A3710" s="1041">
        <v>558200</v>
      </c>
      <c r="B3710" s="534">
        <v>700566</v>
      </c>
      <c r="C3710" s="534" t="s">
        <v>475</v>
      </c>
      <c r="D3710" s="534" t="s">
        <v>19</v>
      </c>
      <c r="E3710" s="891" t="s">
        <v>1902</v>
      </c>
      <c r="F3710" s="534">
        <v>36</v>
      </c>
      <c r="G3710" s="34">
        <f t="shared" si="3"/>
        <v>44233</v>
      </c>
      <c r="H3710" s="536">
        <v>44263</v>
      </c>
      <c r="I3710" s="534">
        <v>36</v>
      </c>
    </row>
    <row r="3711" spans="1:9" x14ac:dyDescent="0.3">
      <c r="A3711" s="1041">
        <v>558200</v>
      </c>
      <c r="B3711" s="534">
        <v>700981</v>
      </c>
      <c r="C3711" s="534" t="s">
        <v>503</v>
      </c>
      <c r="D3711" s="534" t="s">
        <v>19</v>
      </c>
      <c r="E3711" s="1013">
        <v>1623582</v>
      </c>
      <c r="F3711" s="534">
        <v>6</v>
      </c>
      <c r="G3711" s="34">
        <f t="shared" si="3"/>
        <v>44233</v>
      </c>
      <c r="H3711" s="1337">
        <v>44263</v>
      </c>
      <c r="I3711" s="534">
        <v>6</v>
      </c>
    </row>
    <row r="3712" spans="1:9" x14ac:dyDescent="0.3">
      <c r="A3712" s="1041">
        <v>558183</v>
      </c>
      <c r="B3712" s="534">
        <v>700658</v>
      </c>
      <c r="C3712" s="534" t="s">
        <v>475</v>
      </c>
      <c r="D3712" s="534" t="s">
        <v>306</v>
      </c>
      <c r="E3712" s="1013">
        <v>1624174</v>
      </c>
      <c r="F3712" s="534">
        <v>60</v>
      </c>
      <c r="G3712" s="34">
        <f t="shared" si="3"/>
        <v>44233</v>
      </c>
      <c r="H3712" s="536">
        <v>44263</v>
      </c>
      <c r="I3712" s="534">
        <v>60</v>
      </c>
    </row>
    <row r="3713" spans="1:9" x14ac:dyDescent="0.3">
      <c r="A3713" s="1041">
        <v>558183</v>
      </c>
      <c r="B3713" s="534">
        <v>700658</v>
      </c>
      <c r="C3713" s="534" t="s">
        <v>475</v>
      </c>
      <c r="D3713" s="534" t="s">
        <v>19</v>
      </c>
      <c r="E3713" s="1013">
        <v>1623895</v>
      </c>
      <c r="F3713" s="534">
        <v>96</v>
      </c>
      <c r="G3713" s="34">
        <f t="shared" si="3"/>
        <v>44233</v>
      </c>
      <c r="H3713" s="1337">
        <v>44263</v>
      </c>
      <c r="I3713" s="534">
        <v>96</v>
      </c>
    </row>
    <row r="3714" spans="1:9" x14ac:dyDescent="0.3">
      <c r="A3714" s="1019">
        <v>557237</v>
      </c>
      <c r="B3714" s="534">
        <v>700628</v>
      </c>
      <c r="C3714" s="534" t="s">
        <v>475</v>
      </c>
      <c r="D3714" s="534" t="s">
        <v>19</v>
      </c>
      <c r="E3714" s="540" t="s">
        <v>1828</v>
      </c>
      <c r="F3714" s="534">
        <v>726</v>
      </c>
      <c r="G3714" s="34">
        <f t="shared" si="3"/>
        <v>44234</v>
      </c>
      <c r="H3714" s="536">
        <v>44264</v>
      </c>
      <c r="I3714" s="534">
        <v>726</v>
      </c>
    </row>
    <row r="3715" spans="1:9" x14ac:dyDescent="0.3">
      <c r="A3715" s="1019">
        <v>557237</v>
      </c>
      <c r="B3715" s="534">
        <v>700628</v>
      </c>
      <c r="C3715" s="534" t="s">
        <v>475</v>
      </c>
      <c r="D3715" s="534" t="s">
        <v>19</v>
      </c>
      <c r="E3715" s="540" t="s">
        <v>1829</v>
      </c>
      <c r="F3715" s="534">
        <v>18</v>
      </c>
      <c r="G3715" s="34">
        <f t="shared" si="3"/>
        <v>44234</v>
      </c>
      <c r="H3715" s="536">
        <v>44264</v>
      </c>
      <c r="I3715" s="534">
        <v>18</v>
      </c>
    </row>
    <row r="3716" spans="1:9" x14ac:dyDescent="0.3">
      <c r="A3716" s="1407">
        <v>432735</v>
      </c>
      <c r="B3716" s="710">
        <v>425425</v>
      </c>
      <c r="C3716" s="710" t="s">
        <v>475</v>
      </c>
      <c r="D3716" s="330" t="s">
        <v>481</v>
      </c>
      <c r="E3716" s="651" t="s">
        <v>1822</v>
      </c>
      <c r="F3716" s="534">
        <v>176</v>
      </c>
      <c r="G3716" s="34">
        <f t="shared" si="3"/>
        <v>44237</v>
      </c>
      <c r="H3716" s="736">
        <v>44267</v>
      </c>
      <c r="I3716" s="534">
        <v>176</v>
      </c>
    </row>
    <row r="3717" spans="1:9" x14ac:dyDescent="0.3">
      <c r="A3717" s="1031">
        <v>432735</v>
      </c>
      <c r="B3717" s="710">
        <v>425425</v>
      </c>
      <c r="C3717" s="710" t="s">
        <v>475</v>
      </c>
      <c r="D3717" s="330" t="s">
        <v>481</v>
      </c>
      <c r="E3717" s="651" t="s">
        <v>1824</v>
      </c>
      <c r="F3717" s="710">
        <v>50</v>
      </c>
      <c r="G3717" s="34">
        <f t="shared" si="3"/>
        <v>44237</v>
      </c>
      <c r="H3717" s="736">
        <v>44267</v>
      </c>
      <c r="I3717" s="710">
        <v>50</v>
      </c>
    </row>
    <row r="3718" spans="1:9" x14ac:dyDescent="0.3">
      <c r="A3718" s="1031">
        <v>432735</v>
      </c>
      <c r="B3718" s="710">
        <v>431090</v>
      </c>
      <c r="C3718" s="710" t="s">
        <v>503</v>
      </c>
      <c r="D3718" s="330" t="s">
        <v>481</v>
      </c>
      <c r="E3718" s="651" t="s">
        <v>1825</v>
      </c>
      <c r="F3718" s="710">
        <v>80</v>
      </c>
      <c r="G3718" s="34">
        <f t="shared" si="3"/>
        <v>44237</v>
      </c>
      <c r="H3718" s="736">
        <v>44267</v>
      </c>
      <c r="I3718" s="710">
        <v>80</v>
      </c>
    </row>
    <row r="3719" spans="1:9" x14ac:dyDescent="0.3">
      <c r="A3719" s="1031">
        <v>557237</v>
      </c>
      <c r="B3719" s="271">
        <v>700628</v>
      </c>
      <c r="C3719" s="271" t="s">
        <v>475</v>
      </c>
      <c r="D3719" s="271" t="s">
        <v>481</v>
      </c>
      <c r="E3719" s="1408" t="s">
        <v>1830</v>
      </c>
      <c r="F3719" s="1409">
        <v>125</v>
      </c>
      <c r="G3719" s="34">
        <f t="shared" si="3"/>
        <v>44237</v>
      </c>
      <c r="H3719" s="274">
        <v>44267</v>
      </c>
      <c r="I3719" s="1409">
        <v>125</v>
      </c>
    </row>
    <row r="3720" spans="1:9" x14ac:dyDescent="0.3">
      <c r="A3720" s="1410">
        <v>552995</v>
      </c>
      <c r="B3720" s="271">
        <v>674401</v>
      </c>
      <c r="C3720" s="271" t="s">
        <v>503</v>
      </c>
      <c r="D3720" s="271" t="s">
        <v>481</v>
      </c>
      <c r="E3720" s="1408" t="s">
        <v>1832</v>
      </c>
      <c r="F3720" s="1409">
        <v>74</v>
      </c>
      <c r="G3720" s="34">
        <f t="shared" si="3"/>
        <v>44237</v>
      </c>
      <c r="H3720" s="274">
        <v>44267</v>
      </c>
      <c r="I3720" s="1409">
        <v>74</v>
      </c>
    </row>
    <row r="3721" spans="1:9" x14ac:dyDescent="0.3">
      <c r="A3721" s="1410">
        <v>552995</v>
      </c>
      <c r="B3721" s="271">
        <v>678581</v>
      </c>
      <c r="C3721" s="271" t="s">
        <v>475</v>
      </c>
      <c r="D3721" s="271" t="s">
        <v>481</v>
      </c>
      <c r="E3721" s="1408" t="s">
        <v>1839</v>
      </c>
      <c r="F3721" s="1409">
        <v>557</v>
      </c>
      <c r="G3721" s="34">
        <f t="shared" si="3"/>
        <v>44237</v>
      </c>
      <c r="H3721" s="274">
        <v>44267</v>
      </c>
      <c r="I3721" s="1409">
        <v>557</v>
      </c>
    </row>
    <row r="3722" spans="1:9" x14ac:dyDescent="0.3">
      <c r="A3722" s="1410">
        <v>552995</v>
      </c>
      <c r="B3722" s="271">
        <v>678581</v>
      </c>
      <c r="C3722" s="271" t="s">
        <v>475</v>
      </c>
      <c r="D3722" s="271" t="s">
        <v>481</v>
      </c>
      <c r="E3722" s="272" t="s">
        <v>1841</v>
      </c>
      <c r="F3722" s="1409">
        <v>113</v>
      </c>
      <c r="G3722" s="34">
        <f t="shared" si="3"/>
        <v>44237</v>
      </c>
      <c r="H3722" s="274">
        <v>44267</v>
      </c>
      <c r="I3722" s="1409">
        <v>113</v>
      </c>
    </row>
    <row r="3723" spans="1:9" x14ac:dyDescent="0.3">
      <c r="A3723" s="1410">
        <v>557237</v>
      </c>
      <c r="B3723" s="271">
        <v>674425</v>
      </c>
      <c r="C3723" s="271" t="s">
        <v>503</v>
      </c>
      <c r="D3723" s="271" t="s">
        <v>481</v>
      </c>
      <c r="E3723" s="1408" t="s">
        <v>1849</v>
      </c>
      <c r="F3723" s="1409">
        <v>66</v>
      </c>
      <c r="G3723" s="34">
        <f t="shared" si="3"/>
        <v>44237</v>
      </c>
      <c r="H3723" s="274">
        <v>44267</v>
      </c>
      <c r="I3723" s="1409">
        <v>66</v>
      </c>
    </row>
    <row r="3724" spans="1:9" x14ac:dyDescent="0.3">
      <c r="A3724" s="1410">
        <v>557237</v>
      </c>
      <c r="B3724" s="271">
        <v>674425</v>
      </c>
      <c r="C3724" s="271" t="s">
        <v>503</v>
      </c>
      <c r="D3724" s="271" t="s">
        <v>481</v>
      </c>
      <c r="E3724" s="272" t="s">
        <v>1852</v>
      </c>
      <c r="F3724" s="1409">
        <v>105</v>
      </c>
      <c r="G3724" s="34">
        <f t="shared" si="3"/>
        <v>44237</v>
      </c>
      <c r="H3724" s="274">
        <v>44267</v>
      </c>
      <c r="I3724" s="1409">
        <v>105</v>
      </c>
    </row>
    <row r="3725" spans="1:9" x14ac:dyDescent="0.3">
      <c r="A3725" s="1410">
        <v>557237</v>
      </c>
      <c r="B3725" s="271">
        <v>678577</v>
      </c>
      <c r="C3725" s="271" t="s">
        <v>475</v>
      </c>
      <c r="D3725" s="271" t="s">
        <v>481</v>
      </c>
      <c r="E3725" s="1408" t="s">
        <v>1864</v>
      </c>
      <c r="F3725" s="1409">
        <v>155</v>
      </c>
      <c r="G3725" s="34">
        <f t="shared" si="3"/>
        <v>44237</v>
      </c>
      <c r="H3725" s="274">
        <v>44267</v>
      </c>
      <c r="I3725" s="1409">
        <v>155</v>
      </c>
    </row>
    <row r="3726" spans="1:9" x14ac:dyDescent="0.3">
      <c r="A3726" s="1410">
        <v>551956</v>
      </c>
      <c r="B3726" s="271">
        <v>674570</v>
      </c>
      <c r="C3726" s="271" t="s">
        <v>503</v>
      </c>
      <c r="D3726" s="271" t="s">
        <v>481</v>
      </c>
      <c r="E3726" s="1408" t="s">
        <v>1879</v>
      </c>
      <c r="F3726" s="1409">
        <v>104</v>
      </c>
      <c r="G3726" s="34">
        <f t="shared" si="3"/>
        <v>44237</v>
      </c>
      <c r="H3726" s="274">
        <v>44267</v>
      </c>
      <c r="I3726" s="1409">
        <v>104</v>
      </c>
    </row>
    <row r="3727" spans="1:9" x14ac:dyDescent="0.3">
      <c r="A3727" s="1410">
        <v>551956</v>
      </c>
      <c r="B3727" s="271">
        <v>678570</v>
      </c>
      <c r="C3727" s="271" t="s">
        <v>475</v>
      </c>
      <c r="D3727" s="271" t="s">
        <v>481</v>
      </c>
      <c r="E3727" s="272" t="s">
        <v>1885</v>
      </c>
      <c r="F3727" s="1409">
        <v>506</v>
      </c>
      <c r="G3727" s="34">
        <f t="shared" si="3"/>
        <v>44237</v>
      </c>
      <c r="H3727" s="274">
        <v>44267</v>
      </c>
      <c r="I3727" s="1409">
        <v>506</v>
      </c>
    </row>
    <row r="3728" spans="1:9" x14ac:dyDescent="0.3">
      <c r="A3728" s="1410">
        <v>551956</v>
      </c>
      <c r="B3728" s="271">
        <v>678570</v>
      </c>
      <c r="C3728" s="271" t="s">
        <v>475</v>
      </c>
      <c r="D3728" s="271" t="s">
        <v>481</v>
      </c>
      <c r="E3728" s="1408" t="s">
        <v>1887</v>
      </c>
      <c r="F3728" s="1409">
        <v>431</v>
      </c>
      <c r="G3728" s="34">
        <f t="shared" si="3"/>
        <v>44237</v>
      </c>
      <c r="H3728" s="274">
        <v>44267</v>
      </c>
      <c r="I3728" s="1409">
        <v>431</v>
      </c>
    </row>
    <row r="3729" spans="1:9" x14ac:dyDescent="0.3">
      <c r="A3729" s="1410">
        <v>558200</v>
      </c>
      <c r="B3729" s="271">
        <v>700566</v>
      </c>
      <c r="C3729" s="271" t="s">
        <v>475</v>
      </c>
      <c r="D3729" s="271" t="s">
        <v>481</v>
      </c>
      <c r="E3729" s="356" t="s">
        <v>1895</v>
      </c>
      <c r="F3729" s="1409">
        <v>630</v>
      </c>
      <c r="G3729" s="34">
        <f t="shared" si="3"/>
        <v>44237</v>
      </c>
      <c r="H3729" s="274">
        <v>44267</v>
      </c>
      <c r="I3729" s="1409">
        <v>630</v>
      </c>
    </row>
    <row r="3730" spans="1:9" x14ac:dyDescent="0.3">
      <c r="A3730" s="1410">
        <v>558200</v>
      </c>
      <c r="B3730" s="271">
        <v>700566</v>
      </c>
      <c r="C3730" s="271" t="s">
        <v>475</v>
      </c>
      <c r="D3730" s="271" t="s">
        <v>481</v>
      </c>
      <c r="E3730" s="1411" t="s">
        <v>1896</v>
      </c>
      <c r="F3730" s="1409">
        <v>257</v>
      </c>
      <c r="G3730" s="34">
        <f t="shared" si="3"/>
        <v>44237</v>
      </c>
      <c r="H3730" s="1412">
        <v>44267</v>
      </c>
      <c r="I3730" s="1409">
        <v>257</v>
      </c>
    </row>
    <row r="3731" spans="1:9" x14ac:dyDescent="0.3">
      <c r="A3731" s="1410">
        <v>558200</v>
      </c>
      <c r="B3731" s="738">
        <v>700981</v>
      </c>
      <c r="C3731" s="738" t="s">
        <v>503</v>
      </c>
      <c r="D3731" s="330" t="s">
        <v>481</v>
      </c>
      <c r="E3731" s="1411" t="s">
        <v>1903</v>
      </c>
      <c r="F3731" s="534">
        <v>168</v>
      </c>
      <c r="G3731" s="34">
        <f t="shared" si="3"/>
        <v>44237</v>
      </c>
      <c r="H3731" s="741">
        <v>44267</v>
      </c>
      <c r="I3731" s="534">
        <v>168</v>
      </c>
    </row>
    <row r="3732" spans="1:9" x14ac:dyDescent="0.3">
      <c r="A3732" s="1410">
        <v>558200</v>
      </c>
      <c r="B3732" s="710">
        <v>700981</v>
      </c>
      <c r="C3732" s="710" t="s">
        <v>503</v>
      </c>
      <c r="D3732" s="330" t="s">
        <v>481</v>
      </c>
      <c r="E3732" s="1411" t="s">
        <v>1904</v>
      </c>
      <c r="F3732" s="534">
        <v>52</v>
      </c>
      <c r="G3732" s="34">
        <f t="shared" si="3"/>
        <v>44237</v>
      </c>
      <c r="H3732" s="736">
        <v>44267</v>
      </c>
      <c r="I3732" s="534">
        <v>52</v>
      </c>
    </row>
    <row r="3733" spans="1:9" x14ac:dyDescent="0.3">
      <c r="A3733" s="1410">
        <v>558189</v>
      </c>
      <c r="B3733" s="710">
        <v>700577</v>
      </c>
      <c r="C3733" s="710" t="s">
        <v>475</v>
      </c>
      <c r="D3733" s="330" t="s">
        <v>481</v>
      </c>
      <c r="E3733" s="1411" t="s">
        <v>1909</v>
      </c>
      <c r="F3733" s="534">
        <v>139</v>
      </c>
      <c r="G3733" s="34">
        <f t="shared" si="3"/>
        <v>44237</v>
      </c>
      <c r="H3733" s="736">
        <v>44267</v>
      </c>
      <c r="I3733" s="534">
        <v>139</v>
      </c>
    </row>
    <row r="3734" spans="1:9" x14ac:dyDescent="0.3">
      <c r="A3734" s="1410">
        <v>558189</v>
      </c>
      <c r="B3734" s="710">
        <v>700577</v>
      </c>
      <c r="C3734" s="710" t="s">
        <v>475</v>
      </c>
      <c r="D3734" s="330" t="s">
        <v>481</v>
      </c>
      <c r="E3734" s="1411" t="s">
        <v>1910</v>
      </c>
      <c r="F3734" s="534">
        <v>433</v>
      </c>
      <c r="G3734" s="34">
        <f t="shared" si="3"/>
        <v>44237</v>
      </c>
      <c r="H3734" s="736">
        <v>44267</v>
      </c>
      <c r="I3734" s="534">
        <v>433</v>
      </c>
    </row>
    <row r="3735" spans="1:9" x14ac:dyDescent="0.3">
      <c r="A3735" s="1410">
        <v>558189</v>
      </c>
      <c r="B3735" s="710">
        <v>700961</v>
      </c>
      <c r="C3735" s="710" t="s">
        <v>503</v>
      </c>
      <c r="D3735" s="330" t="s">
        <v>481</v>
      </c>
      <c r="E3735" s="1411" t="s">
        <v>1916</v>
      </c>
      <c r="F3735" s="534">
        <v>130</v>
      </c>
      <c r="G3735" s="34">
        <f t="shared" si="3"/>
        <v>44237</v>
      </c>
      <c r="H3735" s="736">
        <v>44267</v>
      </c>
      <c r="I3735" s="534">
        <v>130</v>
      </c>
    </row>
    <row r="3736" spans="1:9" x14ac:dyDescent="0.3">
      <c r="A3736" s="1031">
        <v>557237</v>
      </c>
      <c r="B3736" s="710">
        <v>700628</v>
      </c>
      <c r="C3736" s="710" t="s">
        <v>475</v>
      </c>
      <c r="D3736" s="330" t="s">
        <v>13</v>
      </c>
      <c r="E3736" s="1287" t="s">
        <v>1831</v>
      </c>
      <c r="F3736" s="710">
        <v>797</v>
      </c>
      <c r="G3736" s="34">
        <f t="shared" si="3"/>
        <v>44240</v>
      </c>
      <c r="H3736" s="1413">
        <v>44270</v>
      </c>
      <c r="I3736" s="710">
        <v>797</v>
      </c>
    </row>
    <row r="3737" spans="1:9" x14ac:dyDescent="0.3">
      <c r="A3737" s="1410">
        <v>552995</v>
      </c>
      <c r="B3737" s="710">
        <v>674401</v>
      </c>
      <c r="C3737" s="710" t="s">
        <v>503</v>
      </c>
      <c r="D3737" s="330" t="s">
        <v>13</v>
      </c>
      <c r="E3737" s="1287" t="s">
        <v>1834</v>
      </c>
      <c r="F3737" s="710">
        <v>314</v>
      </c>
      <c r="G3737" s="34">
        <f t="shared" si="3"/>
        <v>44240</v>
      </c>
      <c r="H3737" s="1413">
        <v>44270</v>
      </c>
      <c r="I3737" s="710">
        <v>314</v>
      </c>
    </row>
    <row r="3738" spans="1:9" x14ac:dyDescent="0.3">
      <c r="A3738" s="1410">
        <v>552995</v>
      </c>
      <c r="B3738" s="710">
        <v>674401</v>
      </c>
      <c r="C3738" s="710" t="s">
        <v>503</v>
      </c>
      <c r="D3738" s="330" t="s">
        <v>13</v>
      </c>
      <c r="E3738" s="1287" t="s">
        <v>1838</v>
      </c>
      <c r="F3738" s="710">
        <v>358</v>
      </c>
      <c r="G3738" s="34">
        <f t="shared" si="3"/>
        <v>44240</v>
      </c>
      <c r="H3738" s="1413">
        <v>44270</v>
      </c>
      <c r="I3738" s="710">
        <v>358</v>
      </c>
    </row>
    <row r="3739" spans="1:9" x14ac:dyDescent="0.3">
      <c r="A3739" s="1410">
        <v>552995</v>
      </c>
      <c r="B3739" s="710">
        <v>678581</v>
      </c>
      <c r="C3739" s="710" t="s">
        <v>475</v>
      </c>
      <c r="D3739" s="330" t="s">
        <v>13</v>
      </c>
      <c r="E3739" s="1287" t="s">
        <v>1842</v>
      </c>
      <c r="F3739" s="710">
        <v>4152</v>
      </c>
      <c r="G3739" s="34">
        <f t="shared" si="3"/>
        <v>44240</v>
      </c>
      <c r="H3739" s="1413">
        <v>44270</v>
      </c>
      <c r="I3739" s="710">
        <v>4152</v>
      </c>
    </row>
    <row r="3740" spans="1:9" x14ac:dyDescent="0.3">
      <c r="A3740" s="1410">
        <v>552995</v>
      </c>
      <c r="B3740" s="710">
        <v>678581</v>
      </c>
      <c r="C3740" s="710" t="s">
        <v>475</v>
      </c>
      <c r="D3740" s="330" t="s">
        <v>13</v>
      </c>
      <c r="E3740" s="1287" t="s">
        <v>1845</v>
      </c>
      <c r="F3740" s="710">
        <v>1035</v>
      </c>
      <c r="G3740" s="34">
        <f t="shared" si="3"/>
        <v>44240</v>
      </c>
      <c r="H3740" s="1413">
        <v>44270</v>
      </c>
      <c r="I3740" s="710">
        <v>1035</v>
      </c>
    </row>
    <row r="3741" spans="1:9" x14ac:dyDescent="0.3">
      <c r="A3741" s="1410">
        <v>557237</v>
      </c>
      <c r="B3741" s="710">
        <v>674425</v>
      </c>
      <c r="C3741" s="710" t="s">
        <v>503</v>
      </c>
      <c r="D3741" s="330" t="s">
        <v>13</v>
      </c>
      <c r="E3741" s="1287" t="s">
        <v>1854</v>
      </c>
      <c r="F3741" s="710">
        <v>222</v>
      </c>
      <c r="G3741" s="34">
        <f t="shared" si="3"/>
        <v>44240</v>
      </c>
      <c r="H3741" s="1413">
        <v>44270</v>
      </c>
      <c r="I3741" s="710">
        <v>222</v>
      </c>
    </row>
    <row r="3742" spans="1:9" x14ac:dyDescent="0.3">
      <c r="A3742" s="1410">
        <v>557237</v>
      </c>
      <c r="B3742" s="710">
        <v>674425</v>
      </c>
      <c r="C3742" s="710" t="s">
        <v>503</v>
      </c>
      <c r="D3742" s="330" t="s">
        <v>13</v>
      </c>
      <c r="E3742" s="1287" t="s">
        <v>1856</v>
      </c>
      <c r="F3742" s="710">
        <v>486</v>
      </c>
      <c r="G3742" s="34">
        <f t="shared" si="3"/>
        <v>44240</v>
      </c>
      <c r="H3742" s="1413">
        <v>44270</v>
      </c>
      <c r="I3742" s="710">
        <v>486</v>
      </c>
    </row>
    <row r="3743" spans="1:9" x14ac:dyDescent="0.3">
      <c r="A3743" s="1410">
        <v>557237</v>
      </c>
      <c r="B3743" s="710">
        <v>678577</v>
      </c>
      <c r="C3743" s="710" t="s">
        <v>475</v>
      </c>
      <c r="D3743" s="710" t="s">
        <v>13</v>
      </c>
      <c r="E3743" s="1414" t="s">
        <v>1868</v>
      </c>
      <c r="F3743" s="710">
        <v>206</v>
      </c>
      <c r="G3743" s="34">
        <f t="shared" si="3"/>
        <v>44240</v>
      </c>
      <c r="H3743" s="1413">
        <v>44270</v>
      </c>
      <c r="I3743" s="710">
        <v>206</v>
      </c>
    </row>
    <row r="3744" spans="1:9" x14ac:dyDescent="0.3">
      <c r="A3744" s="1410">
        <v>557237</v>
      </c>
      <c r="B3744" s="710">
        <v>678577</v>
      </c>
      <c r="C3744" s="710" t="s">
        <v>475</v>
      </c>
      <c r="D3744" s="710" t="s">
        <v>19</v>
      </c>
      <c r="E3744" s="817" t="s">
        <v>1870</v>
      </c>
      <c r="F3744" s="710">
        <v>17</v>
      </c>
      <c r="G3744" s="34">
        <f t="shared" si="3"/>
        <v>44240</v>
      </c>
      <c r="H3744" s="736">
        <v>44270</v>
      </c>
      <c r="I3744" s="710">
        <v>17</v>
      </c>
    </row>
    <row r="3745" spans="1:9" x14ac:dyDescent="0.3">
      <c r="A3745" s="1410">
        <v>557237</v>
      </c>
      <c r="B3745" s="710">
        <v>678577</v>
      </c>
      <c r="C3745" s="710" t="s">
        <v>475</v>
      </c>
      <c r="D3745" s="710" t="s">
        <v>19</v>
      </c>
      <c r="E3745" s="817" t="s">
        <v>1871</v>
      </c>
      <c r="F3745" s="710">
        <v>84</v>
      </c>
      <c r="G3745" s="34">
        <f t="shared" si="3"/>
        <v>44240</v>
      </c>
      <c r="H3745" s="736">
        <v>44270</v>
      </c>
      <c r="I3745" s="710">
        <v>84</v>
      </c>
    </row>
    <row r="3746" spans="1:9" x14ac:dyDescent="0.3">
      <c r="A3746" s="1410">
        <v>551956</v>
      </c>
      <c r="B3746" s="710">
        <v>674570</v>
      </c>
      <c r="C3746" s="710" t="s">
        <v>503</v>
      </c>
      <c r="D3746" s="710" t="s">
        <v>13</v>
      </c>
      <c r="E3746" s="1414" t="s">
        <v>1881</v>
      </c>
      <c r="F3746" s="710">
        <v>528</v>
      </c>
      <c r="G3746" s="34">
        <f t="shared" si="3"/>
        <v>44240</v>
      </c>
      <c r="H3746" s="1413">
        <v>44270</v>
      </c>
      <c r="I3746" s="710">
        <v>528</v>
      </c>
    </row>
    <row r="3747" spans="1:9" x14ac:dyDescent="0.3">
      <c r="A3747" s="1410">
        <v>551956</v>
      </c>
      <c r="B3747" s="710">
        <v>674570</v>
      </c>
      <c r="C3747" s="710" t="s">
        <v>503</v>
      </c>
      <c r="D3747" s="710" t="s">
        <v>13</v>
      </c>
      <c r="E3747" s="1414" t="s">
        <v>1883</v>
      </c>
      <c r="F3747" s="710">
        <v>189</v>
      </c>
      <c r="G3747" s="34">
        <f t="shared" si="3"/>
        <v>44240</v>
      </c>
      <c r="H3747" s="1413">
        <v>44270</v>
      </c>
      <c r="I3747" s="710">
        <v>189</v>
      </c>
    </row>
    <row r="3748" spans="1:9" x14ac:dyDescent="0.3">
      <c r="A3748" s="1410">
        <v>551956</v>
      </c>
      <c r="B3748" s="710">
        <v>678570</v>
      </c>
      <c r="C3748" s="710" t="s">
        <v>475</v>
      </c>
      <c r="D3748" s="710" t="s">
        <v>13</v>
      </c>
      <c r="E3748" s="1414" t="s">
        <v>1889</v>
      </c>
      <c r="F3748" s="710">
        <v>3153</v>
      </c>
      <c r="G3748" s="34">
        <f t="shared" si="3"/>
        <v>44240</v>
      </c>
      <c r="H3748" s="1413">
        <v>44270</v>
      </c>
      <c r="I3748" s="710">
        <v>3153</v>
      </c>
    </row>
    <row r="3749" spans="1:9" x14ac:dyDescent="0.3">
      <c r="A3749" s="1410">
        <v>551956</v>
      </c>
      <c r="B3749" s="710">
        <v>678570</v>
      </c>
      <c r="C3749" s="710" t="s">
        <v>475</v>
      </c>
      <c r="D3749" s="710" t="s">
        <v>13</v>
      </c>
      <c r="E3749" s="1414" t="s">
        <v>1892</v>
      </c>
      <c r="F3749" s="710">
        <v>3970</v>
      </c>
      <c r="G3749" s="34">
        <f t="shared" si="3"/>
        <v>44240</v>
      </c>
      <c r="H3749" s="1413">
        <v>44270</v>
      </c>
      <c r="I3749" s="710">
        <v>3970</v>
      </c>
    </row>
    <row r="3750" spans="1:9" x14ac:dyDescent="0.3">
      <c r="A3750" s="1410">
        <v>558200</v>
      </c>
      <c r="B3750" s="710">
        <v>700566</v>
      </c>
      <c r="C3750" s="710" t="s">
        <v>475</v>
      </c>
      <c r="D3750" s="710" t="s">
        <v>13</v>
      </c>
      <c r="E3750" s="1415" t="s">
        <v>1898</v>
      </c>
      <c r="F3750" s="710">
        <v>5097</v>
      </c>
      <c r="G3750" s="34">
        <f t="shared" si="3"/>
        <v>44240</v>
      </c>
      <c r="H3750" s="1413">
        <v>44270</v>
      </c>
      <c r="I3750" s="710">
        <v>5097</v>
      </c>
    </row>
    <row r="3751" spans="1:9" x14ac:dyDescent="0.3">
      <c r="A3751" s="1410">
        <v>558200</v>
      </c>
      <c r="B3751" s="710">
        <v>700566</v>
      </c>
      <c r="C3751" s="710" t="s">
        <v>475</v>
      </c>
      <c r="D3751" s="710" t="s">
        <v>13</v>
      </c>
      <c r="E3751" s="1415" t="s">
        <v>1899</v>
      </c>
      <c r="F3751" s="710">
        <v>2579</v>
      </c>
      <c r="G3751" s="34">
        <f t="shared" si="3"/>
        <v>44240</v>
      </c>
      <c r="H3751" s="1413">
        <v>44270</v>
      </c>
      <c r="I3751" s="710">
        <v>2579</v>
      </c>
    </row>
    <row r="3752" spans="1:9" x14ac:dyDescent="0.3">
      <c r="A3752" s="1410">
        <v>558200</v>
      </c>
      <c r="B3752" s="710">
        <v>700566</v>
      </c>
      <c r="C3752" s="710" t="s">
        <v>475</v>
      </c>
      <c r="D3752" s="710" t="s">
        <v>13</v>
      </c>
      <c r="E3752" s="1028" t="s">
        <v>1900</v>
      </c>
      <c r="F3752" s="710">
        <v>287</v>
      </c>
      <c r="G3752" s="34">
        <f t="shared" si="3"/>
        <v>44240</v>
      </c>
      <c r="H3752" s="736">
        <v>44270</v>
      </c>
      <c r="I3752" s="710">
        <v>287</v>
      </c>
    </row>
    <row r="3753" spans="1:9" x14ac:dyDescent="0.3">
      <c r="A3753" s="1410">
        <v>558200</v>
      </c>
      <c r="B3753" s="710">
        <v>700981</v>
      </c>
      <c r="C3753" s="710" t="s">
        <v>503</v>
      </c>
      <c r="D3753" s="710" t="s">
        <v>13</v>
      </c>
      <c r="E3753" s="1415" t="s">
        <v>1906</v>
      </c>
      <c r="F3753" s="710">
        <v>286</v>
      </c>
      <c r="G3753" s="34">
        <f t="shared" si="3"/>
        <v>44240</v>
      </c>
      <c r="H3753" s="1413">
        <v>44270</v>
      </c>
      <c r="I3753" s="710">
        <v>286</v>
      </c>
    </row>
    <row r="3754" spans="1:9" x14ac:dyDescent="0.3">
      <c r="A3754" s="1410">
        <v>558200</v>
      </c>
      <c r="B3754" s="710">
        <v>700981</v>
      </c>
      <c r="C3754" s="710" t="s">
        <v>503</v>
      </c>
      <c r="D3754" s="330" t="s">
        <v>13</v>
      </c>
      <c r="E3754" s="1411" t="s">
        <v>1907</v>
      </c>
      <c r="F3754" s="710">
        <v>52</v>
      </c>
      <c r="G3754" s="34">
        <f t="shared" si="3"/>
        <v>44240</v>
      </c>
      <c r="H3754" s="1413">
        <v>44270</v>
      </c>
      <c r="I3754" s="710">
        <v>52</v>
      </c>
    </row>
    <row r="3755" spans="1:9" x14ac:dyDescent="0.3">
      <c r="A3755" s="1410">
        <v>558200</v>
      </c>
      <c r="B3755" s="710">
        <v>700981</v>
      </c>
      <c r="C3755" s="710" t="s">
        <v>503</v>
      </c>
      <c r="D3755" s="330" t="s">
        <v>13</v>
      </c>
      <c r="E3755" s="819" t="s">
        <v>1908</v>
      </c>
      <c r="F3755" s="710">
        <v>52</v>
      </c>
      <c r="G3755" s="34">
        <f t="shared" si="3"/>
        <v>44240</v>
      </c>
      <c r="H3755" s="736">
        <v>44270</v>
      </c>
      <c r="I3755" s="710">
        <v>52</v>
      </c>
    </row>
    <row r="3756" spans="1:9" x14ac:dyDescent="0.3">
      <c r="A3756" s="1410">
        <v>558189</v>
      </c>
      <c r="B3756" s="710">
        <v>700577</v>
      </c>
      <c r="C3756" s="710" t="s">
        <v>475</v>
      </c>
      <c r="D3756" s="330" t="s">
        <v>13</v>
      </c>
      <c r="E3756" s="1411" t="s">
        <v>1912</v>
      </c>
      <c r="F3756" s="710">
        <v>1220</v>
      </c>
      <c r="G3756" s="34">
        <f t="shared" si="3"/>
        <v>44240</v>
      </c>
      <c r="H3756" s="1413">
        <v>44270</v>
      </c>
      <c r="I3756" s="710">
        <v>1220</v>
      </c>
    </row>
    <row r="3757" spans="1:9" x14ac:dyDescent="0.3">
      <c r="A3757" s="1410">
        <v>558189</v>
      </c>
      <c r="B3757" s="710">
        <v>700577</v>
      </c>
      <c r="C3757" s="710" t="s">
        <v>475</v>
      </c>
      <c r="D3757" s="330" t="s">
        <v>13</v>
      </c>
      <c r="E3757" s="1411" t="s">
        <v>1914</v>
      </c>
      <c r="F3757" s="710">
        <v>4192</v>
      </c>
      <c r="G3757" s="34">
        <f t="shared" si="3"/>
        <v>44240</v>
      </c>
      <c r="H3757" s="1413">
        <v>44270</v>
      </c>
      <c r="I3757" s="710">
        <v>4192</v>
      </c>
    </row>
    <row r="3758" spans="1:9" x14ac:dyDescent="0.3">
      <c r="A3758" s="1410">
        <v>558189</v>
      </c>
      <c r="B3758" s="710">
        <v>700961</v>
      </c>
      <c r="C3758" s="710" t="s">
        <v>503</v>
      </c>
      <c r="D3758" s="330" t="s">
        <v>13</v>
      </c>
      <c r="E3758" s="1411" t="s">
        <v>1917</v>
      </c>
      <c r="F3758" s="710">
        <v>344</v>
      </c>
      <c r="G3758" s="34">
        <f t="shared" si="3"/>
        <v>44240</v>
      </c>
      <c r="H3758" s="1413">
        <v>44270</v>
      </c>
      <c r="I3758" s="710">
        <v>344</v>
      </c>
    </row>
    <row r="3759" spans="1:9" x14ac:dyDescent="0.3">
      <c r="A3759" s="1410">
        <v>558183</v>
      </c>
      <c r="B3759" s="710">
        <v>700658</v>
      </c>
      <c r="C3759" s="710" t="s">
        <v>475</v>
      </c>
      <c r="D3759" s="330" t="s">
        <v>13</v>
      </c>
      <c r="E3759" s="1287" t="s">
        <v>1928</v>
      </c>
      <c r="F3759" s="710">
        <v>2376</v>
      </c>
      <c r="G3759" s="34">
        <f t="shared" si="3"/>
        <v>44240</v>
      </c>
      <c r="H3759" s="1413">
        <v>44270</v>
      </c>
      <c r="I3759" s="710">
        <v>2376</v>
      </c>
    </row>
    <row r="3760" spans="1:9" x14ac:dyDescent="0.3">
      <c r="A3760" s="1410">
        <v>558203</v>
      </c>
      <c r="B3760" s="710">
        <v>700661</v>
      </c>
      <c r="C3760" s="710" t="s">
        <v>475</v>
      </c>
      <c r="D3760" s="330" t="s">
        <v>13</v>
      </c>
      <c r="E3760" s="1287" t="s">
        <v>1945</v>
      </c>
      <c r="F3760" s="710">
        <v>1168</v>
      </c>
      <c r="G3760" s="34">
        <f t="shared" si="3"/>
        <v>44240</v>
      </c>
      <c r="H3760" s="1413">
        <v>44270</v>
      </c>
      <c r="I3760" s="710">
        <v>1168</v>
      </c>
    </row>
    <row r="3761" spans="1:9" x14ac:dyDescent="0.3">
      <c r="A3761" s="1410">
        <v>558203</v>
      </c>
      <c r="B3761" s="710">
        <v>700661</v>
      </c>
      <c r="C3761" s="710" t="s">
        <v>475</v>
      </c>
      <c r="D3761" s="330" t="s">
        <v>13</v>
      </c>
      <c r="E3761" s="1287" t="s">
        <v>1947</v>
      </c>
      <c r="F3761" s="710">
        <v>3190</v>
      </c>
      <c r="G3761" s="34">
        <f t="shared" si="3"/>
        <v>44240</v>
      </c>
      <c r="H3761" s="736">
        <v>44270</v>
      </c>
      <c r="I3761" s="710">
        <v>3190</v>
      </c>
    </row>
    <row r="3762" spans="1:9" x14ac:dyDescent="0.3">
      <c r="A3762" s="1410">
        <v>558203</v>
      </c>
      <c r="B3762" s="710">
        <v>700950</v>
      </c>
      <c r="C3762" s="710" t="s">
        <v>503</v>
      </c>
      <c r="D3762" s="330" t="s">
        <v>13</v>
      </c>
      <c r="E3762" s="651" t="s">
        <v>1966</v>
      </c>
      <c r="F3762" s="710">
        <v>104</v>
      </c>
      <c r="G3762" s="34">
        <f t="shared" si="3"/>
        <v>44240</v>
      </c>
      <c r="H3762" s="736">
        <v>44270</v>
      </c>
      <c r="I3762" s="710">
        <v>104</v>
      </c>
    </row>
    <row r="3763" spans="1:9" x14ac:dyDescent="0.3">
      <c r="A3763" s="1410">
        <v>558203</v>
      </c>
      <c r="B3763" s="710">
        <v>700950</v>
      </c>
      <c r="C3763" s="710" t="s">
        <v>503</v>
      </c>
      <c r="D3763" s="330" t="s">
        <v>19</v>
      </c>
      <c r="E3763" s="1030" t="s">
        <v>1967</v>
      </c>
      <c r="F3763" s="710">
        <v>50</v>
      </c>
      <c r="G3763" s="34">
        <f t="shared" si="3"/>
        <v>44240</v>
      </c>
      <c r="H3763" s="736">
        <v>44270</v>
      </c>
      <c r="I3763" s="710">
        <v>50</v>
      </c>
    </row>
    <row r="3764" spans="1:9" x14ac:dyDescent="0.3">
      <c r="A3764" s="1410">
        <v>558203</v>
      </c>
      <c r="B3764" s="710">
        <v>700950</v>
      </c>
      <c r="C3764" s="710" t="s">
        <v>503</v>
      </c>
      <c r="D3764" s="330" t="s">
        <v>19</v>
      </c>
      <c r="E3764" s="1030" t="s">
        <v>1968</v>
      </c>
      <c r="F3764" s="710">
        <v>12</v>
      </c>
      <c r="G3764" s="34">
        <f t="shared" si="3"/>
        <v>44240</v>
      </c>
      <c r="H3764" s="736">
        <v>44270</v>
      </c>
      <c r="I3764" s="710">
        <v>12</v>
      </c>
    </row>
    <row r="3765" spans="1:9" ht="28.8" x14ac:dyDescent="0.3">
      <c r="A3765" s="1410" t="s">
        <v>1972</v>
      </c>
      <c r="B3765" s="710">
        <v>741330</v>
      </c>
      <c r="C3765" s="710" t="s">
        <v>475</v>
      </c>
      <c r="D3765" s="710" t="s">
        <v>481</v>
      </c>
      <c r="E3765" s="735" t="s">
        <v>1974</v>
      </c>
      <c r="F3765" s="710">
        <v>106</v>
      </c>
      <c r="G3765" s="34">
        <f t="shared" si="3"/>
        <v>44240</v>
      </c>
      <c r="H3765" s="736">
        <v>44270</v>
      </c>
      <c r="I3765" s="710">
        <v>106</v>
      </c>
    </row>
    <row r="3766" spans="1:9" ht="28.8" x14ac:dyDescent="0.3">
      <c r="A3766" s="1048" t="s">
        <v>1972</v>
      </c>
      <c r="B3766" s="537">
        <v>741330</v>
      </c>
      <c r="C3766" s="537" t="s">
        <v>475</v>
      </c>
      <c r="D3766" s="537" t="s">
        <v>13</v>
      </c>
      <c r="E3766" s="1063" t="s">
        <v>1973</v>
      </c>
      <c r="F3766" s="537">
        <v>1307</v>
      </c>
      <c r="G3766" s="34">
        <f t="shared" si="3"/>
        <v>44242</v>
      </c>
      <c r="H3766" s="539">
        <v>44272</v>
      </c>
      <c r="I3766" s="537">
        <v>1307</v>
      </c>
    </row>
    <row r="3767" spans="1:9" x14ac:dyDescent="0.3">
      <c r="A3767" s="1041">
        <v>558200</v>
      </c>
      <c r="B3767" s="534">
        <v>700566</v>
      </c>
      <c r="C3767" s="534" t="s">
        <v>475</v>
      </c>
      <c r="D3767" s="534" t="s">
        <v>481</v>
      </c>
      <c r="E3767" s="891" t="s">
        <v>1897</v>
      </c>
      <c r="F3767" s="534">
        <v>67</v>
      </c>
      <c r="G3767" s="34">
        <f t="shared" si="3"/>
        <v>44243</v>
      </c>
      <c r="H3767" s="536">
        <v>44273</v>
      </c>
      <c r="I3767" s="534">
        <v>67</v>
      </c>
    </row>
    <row r="3768" spans="1:9" x14ac:dyDescent="0.3">
      <c r="A3768" s="1048">
        <v>558200</v>
      </c>
      <c r="B3768" s="537">
        <v>700981</v>
      </c>
      <c r="C3768" s="537" t="s">
        <v>503</v>
      </c>
      <c r="D3768" s="537" t="s">
        <v>481</v>
      </c>
      <c r="E3768" s="1063" t="s">
        <v>1905</v>
      </c>
      <c r="F3768" s="537">
        <v>52</v>
      </c>
      <c r="G3768" s="34">
        <f t="shared" ref="G3768:G3831" si="4">H3768-30</f>
        <v>44243</v>
      </c>
      <c r="H3768" s="539">
        <v>44273</v>
      </c>
      <c r="I3768" s="537">
        <v>52</v>
      </c>
    </row>
    <row r="3769" spans="1:9" x14ac:dyDescent="0.3">
      <c r="A3769" s="1048">
        <v>558183</v>
      </c>
      <c r="B3769" s="537">
        <v>700658</v>
      </c>
      <c r="C3769" s="537" t="s">
        <v>475</v>
      </c>
      <c r="D3769" s="537" t="s">
        <v>481</v>
      </c>
      <c r="E3769" s="541" t="s">
        <v>1919</v>
      </c>
      <c r="F3769" s="537">
        <v>104</v>
      </c>
      <c r="G3769" s="34">
        <f t="shared" si="4"/>
        <v>44243</v>
      </c>
      <c r="H3769" s="539">
        <v>44273</v>
      </c>
      <c r="I3769" s="537">
        <v>104</v>
      </c>
    </row>
    <row r="3770" spans="1:9" x14ac:dyDescent="0.3">
      <c r="A3770" s="1048">
        <v>558203</v>
      </c>
      <c r="B3770" s="537">
        <v>700661</v>
      </c>
      <c r="C3770" s="537" t="s">
        <v>475</v>
      </c>
      <c r="D3770" s="537" t="s">
        <v>481</v>
      </c>
      <c r="E3770" s="541" t="s">
        <v>1940</v>
      </c>
      <c r="F3770" s="537">
        <v>104</v>
      </c>
      <c r="G3770" s="34">
        <f t="shared" si="4"/>
        <v>44243</v>
      </c>
      <c r="H3770" s="539">
        <v>44273</v>
      </c>
      <c r="I3770" s="537">
        <v>104</v>
      </c>
    </row>
    <row r="3771" spans="1:9" x14ac:dyDescent="0.3">
      <c r="A3771" s="1048">
        <v>558203</v>
      </c>
      <c r="B3771" s="537">
        <v>700661</v>
      </c>
      <c r="C3771" s="537" t="s">
        <v>475</v>
      </c>
      <c r="D3771" s="537" t="s">
        <v>481</v>
      </c>
      <c r="E3771" s="541" t="s">
        <v>1942</v>
      </c>
      <c r="F3771" s="537">
        <v>120</v>
      </c>
      <c r="G3771" s="34">
        <f t="shared" si="4"/>
        <v>44243</v>
      </c>
      <c r="H3771" s="539">
        <v>44273</v>
      </c>
      <c r="I3771" s="537">
        <v>120</v>
      </c>
    </row>
    <row r="3772" spans="1:9" ht="15" thickBot="1" x14ac:dyDescent="0.35">
      <c r="A3772" s="1048">
        <v>557237</v>
      </c>
      <c r="B3772" s="537">
        <v>674425</v>
      </c>
      <c r="C3772" s="537" t="s">
        <v>503</v>
      </c>
      <c r="D3772" s="537" t="s">
        <v>19</v>
      </c>
      <c r="E3772" s="1381" t="s">
        <v>1858</v>
      </c>
      <c r="F3772" s="537">
        <v>165</v>
      </c>
      <c r="G3772" s="34">
        <f t="shared" si="4"/>
        <v>44247</v>
      </c>
      <c r="H3772" s="539">
        <v>44277</v>
      </c>
      <c r="I3772" s="537">
        <v>165</v>
      </c>
    </row>
    <row r="3773" spans="1:9" ht="15" thickBot="1" x14ac:dyDescent="0.35">
      <c r="A3773" s="1416">
        <v>557237</v>
      </c>
      <c r="B3773" s="831">
        <v>678577</v>
      </c>
      <c r="C3773" s="831" t="s">
        <v>475</v>
      </c>
      <c r="D3773" s="831" t="s">
        <v>306</v>
      </c>
      <c r="E3773" s="1417">
        <v>1623889</v>
      </c>
      <c r="F3773" s="831">
        <v>78</v>
      </c>
      <c r="G3773" s="34">
        <f t="shared" si="4"/>
        <v>44247</v>
      </c>
      <c r="H3773" s="833">
        <v>44277</v>
      </c>
      <c r="I3773" s="831">
        <v>78</v>
      </c>
    </row>
    <row r="3774" spans="1:9" x14ac:dyDescent="0.3">
      <c r="A3774" s="1062">
        <v>557237</v>
      </c>
      <c r="B3774" s="696">
        <v>678577</v>
      </c>
      <c r="C3774" s="696" t="s">
        <v>475</v>
      </c>
      <c r="D3774" s="696" t="s">
        <v>19</v>
      </c>
      <c r="E3774" s="1418" t="s">
        <v>1872</v>
      </c>
      <c r="F3774" s="696">
        <v>13</v>
      </c>
      <c r="G3774" s="34">
        <f t="shared" si="4"/>
        <v>44247</v>
      </c>
      <c r="H3774" s="1056">
        <v>44277</v>
      </c>
      <c r="I3774" s="696">
        <v>13</v>
      </c>
    </row>
    <row r="3775" spans="1:9" x14ac:dyDescent="0.3">
      <c r="A3775" s="1048">
        <v>557237</v>
      </c>
      <c r="B3775" s="537">
        <v>678577</v>
      </c>
      <c r="C3775" s="537" t="s">
        <v>475</v>
      </c>
      <c r="D3775" s="537" t="s">
        <v>19</v>
      </c>
      <c r="E3775" s="1381" t="s">
        <v>1873</v>
      </c>
      <c r="F3775" s="537">
        <v>18</v>
      </c>
      <c r="G3775" s="34">
        <f t="shared" si="4"/>
        <v>44247</v>
      </c>
      <c r="H3775" s="539">
        <v>44277</v>
      </c>
      <c r="I3775" s="537">
        <v>18</v>
      </c>
    </row>
    <row r="3776" spans="1:9" x14ac:dyDescent="0.3">
      <c r="A3776" s="1048">
        <v>557237</v>
      </c>
      <c r="B3776" s="537">
        <v>678577</v>
      </c>
      <c r="C3776" s="537" t="s">
        <v>475</v>
      </c>
      <c r="D3776" s="537" t="s">
        <v>19</v>
      </c>
      <c r="E3776" s="1381" t="s">
        <v>1874</v>
      </c>
      <c r="F3776" s="537">
        <v>210</v>
      </c>
      <c r="G3776" s="34">
        <f t="shared" si="4"/>
        <v>44247</v>
      </c>
      <c r="H3776" s="539">
        <v>44277</v>
      </c>
      <c r="I3776" s="537">
        <v>210</v>
      </c>
    </row>
    <row r="3777" spans="1:9" x14ac:dyDescent="0.3">
      <c r="A3777" s="1041">
        <v>557237</v>
      </c>
      <c r="B3777" s="534">
        <v>678577</v>
      </c>
      <c r="C3777" s="534" t="s">
        <v>475</v>
      </c>
      <c r="D3777" s="534" t="s">
        <v>19</v>
      </c>
      <c r="E3777" s="1014">
        <v>1623887</v>
      </c>
      <c r="F3777" s="534">
        <v>85</v>
      </c>
      <c r="G3777" s="34">
        <f t="shared" si="4"/>
        <v>44247</v>
      </c>
      <c r="H3777" s="536">
        <v>44277</v>
      </c>
      <c r="I3777" s="534">
        <v>85</v>
      </c>
    </row>
    <row r="3778" spans="1:9" ht="15" thickBot="1" x14ac:dyDescent="0.35">
      <c r="A3778" s="1041">
        <v>551956</v>
      </c>
      <c r="B3778" s="534">
        <v>674570</v>
      </c>
      <c r="C3778" s="534" t="s">
        <v>503</v>
      </c>
      <c r="D3778" s="534" t="s">
        <v>19</v>
      </c>
      <c r="E3778" s="1013" t="s">
        <v>1884</v>
      </c>
      <c r="F3778" s="534">
        <v>380</v>
      </c>
      <c r="G3778" s="34">
        <f t="shared" si="4"/>
        <v>44247</v>
      </c>
      <c r="H3778" s="536">
        <v>44277</v>
      </c>
      <c r="I3778" s="534">
        <v>380</v>
      </c>
    </row>
    <row r="3779" spans="1:9" x14ac:dyDescent="0.3">
      <c r="A3779" s="657">
        <v>551956</v>
      </c>
      <c r="B3779" s="659">
        <v>678570</v>
      </c>
      <c r="C3779" s="659" t="s">
        <v>475</v>
      </c>
      <c r="D3779" s="659" t="s">
        <v>306</v>
      </c>
      <c r="E3779" s="874">
        <v>1623565</v>
      </c>
      <c r="F3779" s="720">
        <v>84</v>
      </c>
      <c r="G3779" s="34">
        <f t="shared" si="4"/>
        <v>44247</v>
      </c>
      <c r="H3779" s="851">
        <v>44277</v>
      </c>
      <c r="I3779" s="720">
        <v>84</v>
      </c>
    </row>
    <row r="3780" spans="1:9" x14ac:dyDescent="0.3">
      <c r="A3780" s="1397">
        <v>551956</v>
      </c>
      <c r="B3780" s="13">
        <v>678570</v>
      </c>
      <c r="C3780" s="13" t="s">
        <v>475</v>
      </c>
      <c r="D3780" s="13" t="s">
        <v>19</v>
      </c>
      <c r="E3780" s="354">
        <v>1623558</v>
      </c>
      <c r="F3780" s="534">
        <v>38</v>
      </c>
      <c r="G3780" s="34">
        <f t="shared" si="4"/>
        <v>44247</v>
      </c>
      <c r="H3780" s="536">
        <v>44277</v>
      </c>
      <c r="I3780" s="534">
        <v>38</v>
      </c>
    </row>
    <row r="3781" spans="1:9" x14ac:dyDescent="0.3">
      <c r="A3781" s="1419">
        <v>551956</v>
      </c>
      <c r="B3781" s="8">
        <v>678570</v>
      </c>
      <c r="C3781" s="8" t="s">
        <v>475</v>
      </c>
      <c r="D3781" s="8" t="s">
        <v>19</v>
      </c>
      <c r="E3781" s="299" t="s">
        <v>1893</v>
      </c>
      <c r="F3781" s="537">
        <v>24</v>
      </c>
      <c r="G3781" s="34">
        <f t="shared" si="4"/>
        <v>44247</v>
      </c>
      <c r="H3781" s="539">
        <v>44277</v>
      </c>
      <c r="I3781" s="537">
        <v>24</v>
      </c>
    </row>
    <row r="3782" spans="1:9" x14ac:dyDescent="0.3">
      <c r="A3782" s="1419">
        <v>551956</v>
      </c>
      <c r="B3782" s="8">
        <v>678570</v>
      </c>
      <c r="C3782" s="8" t="s">
        <v>475</v>
      </c>
      <c r="D3782" s="8" t="s">
        <v>19</v>
      </c>
      <c r="E3782" s="299" t="s">
        <v>1894</v>
      </c>
      <c r="F3782" s="537">
        <v>96</v>
      </c>
      <c r="G3782" s="34">
        <f t="shared" si="4"/>
        <v>44247</v>
      </c>
      <c r="H3782" s="539">
        <v>44277</v>
      </c>
      <c r="I3782" s="537">
        <v>96</v>
      </c>
    </row>
    <row r="3783" spans="1:9" x14ac:dyDescent="0.3">
      <c r="A3783" s="1397">
        <v>558183</v>
      </c>
      <c r="B3783" s="13">
        <v>700658</v>
      </c>
      <c r="C3783" s="13" t="s">
        <v>475</v>
      </c>
      <c r="D3783" s="13" t="s">
        <v>306</v>
      </c>
      <c r="E3783" s="354">
        <v>1623572</v>
      </c>
      <c r="F3783" s="534">
        <v>60</v>
      </c>
      <c r="G3783" s="34">
        <f t="shared" si="4"/>
        <v>44247</v>
      </c>
      <c r="H3783" s="536">
        <v>44277</v>
      </c>
      <c r="I3783" s="534">
        <v>60</v>
      </c>
    </row>
    <row r="3784" spans="1:9" x14ac:dyDescent="0.3">
      <c r="A3784" s="1397">
        <v>558183</v>
      </c>
      <c r="B3784" s="13">
        <v>700658</v>
      </c>
      <c r="C3784" s="13" t="s">
        <v>475</v>
      </c>
      <c r="D3784" s="13" t="s">
        <v>19</v>
      </c>
      <c r="E3784" s="354">
        <v>1623576</v>
      </c>
      <c r="F3784" s="534">
        <v>176</v>
      </c>
      <c r="G3784" s="34">
        <f t="shared" si="4"/>
        <v>44247</v>
      </c>
      <c r="H3784" s="536">
        <v>44277</v>
      </c>
      <c r="I3784" s="534">
        <v>176</v>
      </c>
    </row>
    <row r="3785" spans="1:9" x14ac:dyDescent="0.3">
      <c r="A3785" s="1419">
        <v>558183</v>
      </c>
      <c r="B3785" s="8">
        <v>700658</v>
      </c>
      <c r="C3785" s="8" t="s">
        <v>475</v>
      </c>
      <c r="D3785" s="8" t="s">
        <v>19</v>
      </c>
      <c r="E3785" s="299" t="s">
        <v>1933</v>
      </c>
      <c r="F3785" s="537">
        <v>504</v>
      </c>
      <c r="G3785" s="34">
        <f t="shared" si="4"/>
        <v>44247</v>
      </c>
      <c r="H3785" s="539">
        <v>44277</v>
      </c>
      <c r="I3785" s="537">
        <v>504</v>
      </c>
    </row>
    <row r="3786" spans="1:9" x14ac:dyDescent="0.3">
      <c r="A3786" s="1419">
        <v>558183</v>
      </c>
      <c r="B3786" s="8">
        <v>700658</v>
      </c>
      <c r="C3786" s="8" t="s">
        <v>475</v>
      </c>
      <c r="D3786" s="8" t="s">
        <v>19</v>
      </c>
      <c r="E3786" s="299" t="s">
        <v>1934</v>
      </c>
      <c r="F3786" s="537">
        <v>36</v>
      </c>
      <c r="G3786" s="34">
        <f t="shared" si="4"/>
        <v>44247</v>
      </c>
      <c r="H3786" s="539">
        <v>44277</v>
      </c>
      <c r="I3786" s="537">
        <v>36</v>
      </c>
    </row>
    <row r="3787" spans="1:9" x14ac:dyDescent="0.3">
      <c r="A3787" s="1397">
        <v>558203</v>
      </c>
      <c r="B3787" s="13">
        <v>700661</v>
      </c>
      <c r="C3787" s="13" t="s">
        <v>475</v>
      </c>
      <c r="D3787" s="13" t="s">
        <v>306</v>
      </c>
      <c r="E3787" s="354">
        <v>1623893</v>
      </c>
      <c r="F3787" s="534">
        <v>477</v>
      </c>
      <c r="G3787" s="34">
        <f t="shared" si="4"/>
        <v>44247</v>
      </c>
      <c r="H3787" s="536">
        <v>44277</v>
      </c>
      <c r="I3787" s="534">
        <v>477</v>
      </c>
    </row>
    <row r="3788" spans="1:9" x14ac:dyDescent="0.3">
      <c r="A3788" s="1397">
        <v>558203</v>
      </c>
      <c r="B3788" s="13">
        <v>700661</v>
      </c>
      <c r="C3788" s="13" t="s">
        <v>475</v>
      </c>
      <c r="D3788" s="13" t="s">
        <v>19</v>
      </c>
      <c r="E3788" s="354">
        <v>1623892</v>
      </c>
      <c r="F3788" s="534">
        <v>261</v>
      </c>
      <c r="G3788" s="34">
        <f t="shared" si="4"/>
        <v>44247</v>
      </c>
      <c r="H3788" s="536">
        <v>44277</v>
      </c>
      <c r="I3788" s="534">
        <v>261</v>
      </c>
    </row>
    <row r="3789" spans="1:9" x14ac:dyDescent="0.3">
      <c r="A3789" s="1419">
        <v>558203</v>
      </c>
      <c r="B3789" s="8">
        <v>700950</v>
      </c>
      <c r="C3789" s="8" t="s">
        <v>503</v>
      </c>
      <c r="D3789" s="8" t="s">
        <v>19</v>
      </c>
      <c r="E3789" s="299" t="s">
        <v>1969</v>
      </c>
      <c r="F3789" s="537">
        <v>380</v>
      </c>
      <c r="G3789" s="34">
        <f t="shared" si="4"/>
        <v>44247</v>
      </c>
      <c r="H3789" s="539">
        <v>44277</v>
      </c>
      <c r="I3789" s="537">
        <v>380</v>
      </c>
    </row>
    <row r="3790" spans="1:9" x14ac:dyDescent="0.3">
      <c r="A3790" s="1419">
        <v>558203</v>
      </c>
      <c r="B3790" s="8">
        <v>700950</v>
      </c>
      <c r="C3790" s="8" t="s">
        <v>503</v>
      </c>
      <c r="D3790" s="8" t="s">
        <v>19</v>
      </c>
      <c r="E3790" s="299" t="s">
        <v>1970</v>
      </c>
      <c r="F3790" s="537">
        <v>12</v>
      </c>
      <c r="G3790" s="34">
        <f t="shared" si="4"/>
        <v>44247</v>
      </c>
      <c r="H3790" s="539">
        <v>44277</v>
      </c>
      <c r="I3790" s="537">
        <v>12</v>
      </c>
    </row>
    <row r="3791" spans="1:9" x14ac:dyDescent="0.3">
      <c r="A3791" s="1419">
        <v>557237</v>
      </c>
      <c r="B3791" s="8">
        <v>674425</v>
      </c>
      <c r="C3791" s="8" t="s">
        <v>503</v>
      </c>
      <c r="D3791" s="8" t="s">
        <v>481</v>
      </c>
      <c r="E3791" s="299" t="s">
        <v>1850</v>
      </c>
      <c r="F3791" s="537">
        <v>52</v>
      </c>
      <c r="G3791" s="34">
        <f t="shared" si="4"/>
        <v>44254</v>
      </c>
      <c r="H3791" s="539">
        <v>44284</v>
      </c>
      <c r="I3791" s="537">
        <v>52</v>
      </c>
    </row>
    <row r="3792" spans="1:9" x14ac:dyDescent="0.3">
      <c r="A3792" s="1419">
        <v>557237</v>
      </c>
      <c r="B3792" s="8">
        <v>678577</v>
      </c>
      <c r="C3792" s="8" t="s">
        <v>475</v>
      </c>
      <c r="D3792" s="8" t="s">
        <v>481</v>
      </c>
      <c r="E3792" s="32" t="s">
        <v>1863</v>
      </c>
      <c r="F3792" s="537">
        <v>350</v>
      </c>
      <c r="G3792" s="34">
        <f t="shared" si="4"/>
        <v>44254</v>
      </c>
      <c r="H3792" s="539">
        <v>44284</v>
      </c>
      <c r="I3792" s="537">
        <v>350</v>
      </c>
    </row>
    <row r="3793" spans="1:9" x14ac:dyDescent="0.3">
      <c r="A3793" s="1401">
        <v>551956</v>
      </c>
      <c r="B3793" s="13">
        <v>674570</v>
      </c>
      <c r="C3793" s="13" t="s">
        <v>503</v>
      </c>
      <c r="D3793" s="13" t="s">
        <v>481</v>
      </c>
      <c r="E3793" s="63" t="s">
        <v>1878</v>
      </c>
      <c r="F3793" s="534">
        <v>80</v>
      </c>
      <c r="G3793" s="34">
        <f t="shared" si="4"/>
        <v>44254</v>
      </c>
      <c r="H3793" s="536">
        <v>44284</v>
      </c>
      <c r="I3793" s="534">
        <v>80</v>
      </c>
    </row>
    <row r="3794" spans="1:9" x14ac:dyDescent="0.3">
      <c r="A3794" s="1419">
        <v>551956</v>
      </c>
      <c r="B3794" s="8">
        <v>674570</v>
      </c>
      <c r="C3794" s="8" t="s">
        <v>503</v>
      </c>
      <c r="D3794" s="8" t="s">
        <v>481</v>
      </c>
      <c r="E3794" s="32" t="s">
        <v>1880</v>
      </c>
      <c r="F3794" s="537">
        <v>104</v>
      </c>
      <c r="G3794" s="34">
        <f t="shared" si="4"/>
        <v>44254</v>
      </c>
      <c r="H3794" s="539">
        <v>44284</v>
      </c>
      <c r="I3794" s="537">
        <v>104</v>
      </c>
    </row>
    <row r="3795" spans="1:9" x14ac:dyDescent="0.3">
      <c r="A3795" s="1419">
        <v>551956</v>
      </c>
      <c r="B3795" s="8">
        <v>678570</v>
      </c>
      <c r="C3795" s="8" t="s">
        <v>475</v>
      </c>
      <c r="D3795" s="8" t="s">
        <v>481</v>
      </c>
      <c r="E3795" s="32" t="s">
        <v>1886</v>
      </c>
      <c r="F3795" s="537">
        <v>222</v>
      </c>
      <c r="G3795" s="34">
        <f t="shared" si="4"/>
        <v>44254</v>
      </c>
      <c r="H3795" s="539">
        <v>44284</v>
      </c>
      <c r="I3795" s="537">
        <v>222</v>
      </c>
    </row>
    <row r="3796" spans="1:9" x14ac:dyDescent="0.3">
      <c r="A3796" s="1419">
        <v>551956</v>
      </c>
      <c r="B3796" s="8">
        <v>678570</v>
      </c>
      <c r="C3796" s="8" t="s">
        <v>475</v>
      </c>
      <c r="D3796" s="8" t="s">
        <v>481</v>
      </c>
      <c r="E3796" s="32" t="s">
        <v>1888</v>
      </c>
      <c r="F3796" s="537">
        <v>237</v>
      </c>
      <c r="G3796" s="34">
        <f t="shared" si="4"/>
        <v>44254</v>
      </c>
      <c r="H3796" s="539">
        <v>44284</v>
      </c>
      <c r="I3796" s="537">
        <v>237</v>
      </c>
    </row>
    <row r="3797" spans="1:9" x14ac:dyDescent="0.3">
      <c r="A3797" s="1419">
        <v>558200</v>
      </c>
      <c r="B3797" s="8">
        <v>700566</v>
      </c>
      <c r="C3797" s="8" t="s">
        <v>475</v>
      </c>
      <c r="D3797" s="8" t="s">
        <v>306</v>
      </c>
      <c r="E3797" s="299">
        <v>1623697</v>
      </c>
      <c r="F3797" s="537">
        <v>114</v>
      </c>
      <c r="G3797" s="34">
        <f t="shared" si="4"/>
        <v>44254</v>
      </c>
      <c r="H3797" s="539">
        <v>44284</v>
      </c>
      <c r="I3797" s="537">
        <v>114</v>
      </c>
    </row>
    <row r="3798" spans="1:9" x14ac:dyDescent="0.3">
      <c r="A3798" s="1419">
        <v>558189</v>
      </c>
      <c r="B3798" s="8">
        <v>700577</v>
      </c>
      <c r="C3798" s="8" t="s">
        <v>475</v>
      </c>
      <c r="D3798" s="8" t="s">
        <v>306</v>
      </c>
      <c r="E3798" s="306">
        <v>1624273</v>
      </c>
      <c r="F3798" s="537">
        <v>80</v>
      </c>
      <c r="G3798" s="34">
        <f t="shared" si="4"/>
        <v>44254</v>
      </c>
      <c r="H3798" s="539">
        <v>44284</v>
      </c>
      <c r="I3798" s="537">
        <v>80</v>
      </c>
    </row>
    <row r="3799" spans="1:9" x14ac:dyDescent="0.3">
      <c r="A3799" s="1401">
        <v>558183</v>
      </c>
      <c r="B3799" s="13">
        <v>700658</v>
      </c>
      <c r="C3799" s="13" t="s">
        <v>475</v>
      </c>
      <c r="D3799" s="13" t="s">
        <v>481</v>
      </c>
      <c r="E3799" s="63" t="s">
        <v>1918</v>
      </c>
      <c r="F3799" s="534">
        <v>458</v>
      </c>
      <c r="G3799" s="34">
        <f t="shared" si="4"/>
        <v>44254</v>
      </c>
      <c r="H3799" s="536">
        <v>44284</v>
      </c>
      <c r="I3799" s="534">
        <v>458</v>
      </c>
    </row>
    <row r="3800" spans="1:9" ht="15" thickBot="1" x14ac:dyDescent="0.35">
      <c r="A3800" s="1419">
        <v>558183</v>
      </c>
      <c r="B3800" s="8">
        <v>700658</v>
      </c>
      <c r="C3800" s="8" t="s">
        <v>475</v>
      </c>
      <c r="D3800" s="8" t="s">
        <v>11</v>
      </c>
      <c r="E3800" s="306" t="s">
        <v>1924</v>
      </c>
      <c r="F3800" s="537">
        <v>1835</v>
      </c>
      <c r="G3800" s="34">
        <f t="shared" si="4"/>
        <v>44254</v>
      </c>
      <c r="H3800" s="539">
        <v>44284</v>
      </c>
      <c r="I3800" s="537">
        <v>1835</v>
      </c>
    </row>
    <row r="3801" spans="1:9" x14ac:dyDescent="0.3">
      <c r="A3801" s="1062">
        <v>558203</v>
      </c>
      <c r="B3801" s="696">
        <v>700661</v>
      </c>
      <c r="C3801" s="696" t="s">
        <v>475</v>
      </c>
      <c r="D3801" s="696" t="s">
        <v>481</v>
      </c>
      <c r="E3801" s="697" t="s">
        <v>1941</v>
      </c>
      <c r="F3801" s="696">
        <v>343</v>
      </c>
      <c r="G3801" s="34">
        <f t="shared" si="4"/>
        <v>44254</v>
      </c>
      <c r="H3801" s="1056">
        <v>44284</v>
      </c>
      <c r="I3801" s="696">
        <v>343</v>
      </c>
    </row>
    <row r="3802" spans="1:9" x14ac:dyDescent="0.3">
      <c r="A3802" s="1048">
        <v>558203</v>
      </c>
      <c r="B3802" s="537">
        <v>700661</v>
      </c>
      <c r="C3802" s="537" t="s">
        <v>475</v>
      </c>
      <c r="D3802" s="537" t="s">
        <v>481</v>
      </c>
      <c r="E3802" s="541" t="s">
        <v>1943</v>
      </c>
      <c r="F3802" s="537">
        <v>969</v>
      </c>
      <c r="G3802" s="34">
        <f t="shared" si="4"/>
        <v>44254</v>
      </c>
      <c r="H3802" s="539">
        <v>44284</v>
      </c>
      <c r="I3802" s="537">
        <v>969</v>
      </c>
    </row>
    <row r="3803" spans="1:9" x14ac:dyDescent="0.3">
      <c r="A3803" s="1048">
        <v>558203</v>
      </c>
      <c r="B3803" s="537">
        <v>700661</v>
      </c>
      <c r="C3803" s="537" t="s">
        <v>475</v>
      </c>
      <c r="D3803" s="537" t="s">
        <v>306</v>
      </c>
      <c r="E3803" s="1420">
        <v>1624173</v>
      </c>
      <c r="F3803" s="537">
        <v>598</v>
      </c>
      <c r="G3803" s="34">
        <f t="shared" si="4"/>
        <v>44254</v>
      </c>
      <c r="H3803" s="539">
        <v>44284</v>
      </c>
      <c r="I3803" s="537">
        <v>598</v>
      </c>
    </row>
    <row r="3804" spans="1:9" x14ac:dyDescent="0.3">
      <c r="A3804" s="1048">
        <v>558203</v>
      </c>
      <c r="B3804" s="537">
        <v>700661</v>
      </c>
      <c r="C3804" s="537" t="s">
        <v>475</v>
      </c>
      <c r="D3804" s="537" t="s">
        <v>19</v>
      </c>
      <c r="E3804" s="1420">
        <v>1623561</v>
      </c>
      <c r="F3804" s="537">
        <v>348</v>
      </c>
      <c r="G3804" s="34">
        <f t="shared" si="4"/>
        <v>44254</v>
      </c>
      <c r="H3804" s="539">
        <v>44284</v>
      </c>
      <c r="I3804" s="537">
        <v>348</v>
      </c>
    </row>
    <row r="3805" spans="1:9" x14ac:dyDescent="0.3">
      <c r="A3805" s="1048">
        <v>558203</v>
      </c>
      <c r="B3805" s="537">
        <v>700661</v>
      </c>
      <c r="C3805" s="537" t="s">
        <v>475</v>
      </c>
      <c r="D3805" s="537" t="s">
        <v>19</v>
      </c>
      <c r="E3805" s="1420">
        <v>1624172</v>
      </c>
      <c r="F3805" s="537">
        <v>320</v>
      </c>
      <c r="G3805" s="34">
        <f t="shared" si="4"/>
        <v>44254</v>
      </c>
      <c r="H3805" s="539">
        <v>44284</v>
      </c>
      <c r="I3805" s="537">
        <v>320</v>
      </c>
    </row>
    <row r="3806" spans="1:9" ht="15" thickBot="1" x14ac:dyDescent="0.35">
      <c r="A3806" s="1421">
        <v>558203</v>
      </c>
      <c r="B3806" s="1422">
        <v>700661</v>
      </c>
      <c r="C3806" s="1422" t="s">
        <v>475</v>
      </c>
      <c r="D3806" s="1422" t="s">
        <v>19</v>
      </c>
      <c r="E3806" s="1423" t="s">
        <v>1950</v>
      </c>
      <c r="F3806" s="1422">
        <v>9</v>
      </c>
      <c r="G3806" s="34">
        <f t="shared" si="4"/>
        <v>44254</v>
      </c>
      <c r="H3806" s="539">
        <v>44284</v>
      </c>
      <c r="I3806" s="1422">
        <v>9</v>
      </c>
    </row>
    <row r="3807" spans="1:9" ht="15" thickBot="1" x14ac:dyDescent="0.35">
      <c r="A3807" s="1424">
        <v>558203</v>
      </c>
      <c r="B3807" s="1425">
        <v>700950</v>
      </c>
      <c r="C3807" s="1425" t="s">
        <v>503</v>
      </c>
      <c r="D3807" s="1425" t="s">
        <v>481</v>
      </c>
      <c r="E3807" s="1426" t="s">
        <v>1963</v>
      </c>
      <c r="F3807" s="1425">
        <v>174</v>
      </c>
      <c r="G3807" s="34">
        <f t="shared" si="4"/>
        <v>44254</v>
      </c>
      <c r="H3807" s="1427">
        <v>44284</v>
      </c>
      <c r="I3807" s="1425">
        <v>174</v>
      </c>
    </row>
    <row r="3808" spans="1:9" x14ac:dyDescent="0.3">
      <c r="A3808" s="1048">
        <v>558203</v>
      </c>
      <c r="B3808" s="537">
        <v>700950</v>
      </c>
      <c r="C3808" s="537" t="s">
        <v>503</v>
      </c>
      <c r="D3808" s="9" t="s">
        <v>481</v>
      </c>
      <c r="E3808" s="15" t="s">
        <v>1964</v>
      </c>
      <c r="F3808" s="537">
        <v>208</v>
      </c>
      <c r="G3808" s="34">
        <f t="shared" si="4"/>
        <v>44254</v>
      </c>
      <c r="H3808" s="539">
        <v>44284</v>
      </c>
      <c r="I3808" s="537">
        <v>208</v>
      </c>
    </row>
    <row r="3809" spans="1:9" x14ac:dyDescent="0.3">
      <c r="A3809" s="1041">
        <v>557237</v>
      </c>
      <c r="B3809" s="534">
        <v>674425</v>
      </c>
      <c r="C3809" s="534" t="s">
        <v>503</v>
      </c>
      <c r="D3809" s="24" t="s">
        <v>13</v>
      </c>
      <c r="E3809" s="25" t="s">
        <v>1855</v>
      </c>
      <c r="F3809" s="534">
        <v>234</v>
      </c>
      <c r="G3809" s="34">
        <f t="shared" si="4"/>
        <v>44256</v>
      </c>
      <c r="H3809" s="536">
        <v>44286</v>
      </c>
      <c r="I3809" s="534">
        <v>234</v>
      </c>
    </row>
    <row r="3810" spans="1:9" x14ac:dyDescent="0.3">
      <c r="A3810" s="1041">
        <v>557237</v>
      </c>
      <c r="B3810" s="534">
        <v>678577</v>
      </c>
      <c r="C3810" s="534" t="s">
        <v>475</v>
      </c>
      <c r="D3810" s="24" t="s">
        <v>13</v>
      </c>
      <c r="E3810" s="301" t="s">
        <v>1867</v>
      </c>
      <c r="F3810" s="534">
        <v>2229</v>
      </c>
      <c r="G3810" s="34">
        <f t="shared" si="4"/>
        <v>44256</v>
      </c>
      <c r="H3810" s="536">
        <v>44286</v>
      </c>
      <c r="I3810" s="534">
        <v>2229</v>
      </c>
    </row>
    <row r="3811" spans="1:9" x14ac:dyDescent="0.3">
      <c r="A3811" s="1041">
        <v>551956</v>
      </c>
      <c r="B3811" s="534">
        <v>674570</v>
      </c>
      <c r="C3811" s="534" t="s">
        <v>503</v>
      </c>
      <c r="D3811" s="24" t="s">
        <v>13</v>
      </c>
      <c r="E3811" s="25" t="s">
        <v>1882</v>
      </c>
      <c r="F3811" s="534">
        <v>198</v>
      </c>
      <c r="G3811" s="34">
        <f t="shared" si="4"/>
        <v>44256</v>
      </c>
      <c r="H3811" s="536">
        <v>44286</v>
      </c>
      <c r="I3811" s="534">
        <v>198</v>
      </c>
    </row>
    <row r="3812" spans="1:9" x14ac:dyDescent="0.3">
      <c r="A3812" s="481">
        <v>551956</v>
      </c>
      <c r="B3812" s="24">
        <v>678570</v>
      </c>
      <c r="C3812" s="24" t="s">
        <v>475</v>
      </c>
      <c r="D3812" s="24" t="s">
        <v>13</v>
      </c>
      <c r="E3812" s="25" t="s">
        <v>1890</v>
      </c>
      <c r="F3812" s="24">
        <v>2033</v>
      </c>
      <c r="G3812" s="34">
        <f t="shared" si="4"/>
        <v>44256</v>
      </c>
      <c r="H3812" s="27">
        <v>44286</v>
      </c>
      <c r="I3812" s="24">
        <v>2033</v>
      </c>
    </row>
    <row r="3813" spans="1:9" x14ac:dyDescent="0.3">
      <c r="A3813" s="481">
        <v>551956</v>
      </c>
      <c r="B3813" s="24">
        <v>678570</v>
      </c>
      <c r="C3813" s="24" t="s">
        <v>475</v>
      </c>
      <c r="D3813" s="24" t="s">
        <v>13</v>
      </c>
      <c r="E3813" s="25" t="s">
        <v>1891</v>
      </c>
      <c r="F3813" s="24">
        <v>2028</v>
      </c>
      <c r="G3813" s="34">
        <f t="shared" si="4"/>
        <v>44256</v>
      </c>
      <c r="H3813" s="27">
        <v>44286</v>
      </c>
      <c r="I3813" s="24">
        <v>2028</v>
      </c>
    </row>
    <row r="3814" spans="1:9" x14ac:dyDescent="0.3">
      <c r="A3814" s="481">
        <v>558183</v>
      </c>
      <c r="B3814" s="24">
        <v>700658</v>
      </c>
      <c r="C3814" s="24" t="s">
        <v>475</v>
      </c>
      <c r="D3814" s="24" t="s">
        <v>13</v>
      </c>
      <c r="E3814" s="25" t="s">
        <v>1926</v>
      </c>
      <c r="F3814" s="24">
        <v>4250</v>
      </c>
      <c r="G3814" s="34">
        <f t="shared" si="4"/>
        <v>44256</v>
      </c>
      <c r="H3814" s="27">
        <v>44286</v>
      </c>
      <c r="I3814" s="24">
        <v>4250</v>
      </c>
    </row>
    <row r="3815" spans="1:9" x14ac:dyDescent="0.3">
      <c r="A3815" s="481">
        <v>558183</v>
      </c>
      <c r="B3815" s="24">
        <v>700658</v>
      </c>
      <c r="C3815" s="24" t="s">
        <v>475</v>
      </c>
      <c r="D3815" s="24" t="s">
        <v>13</v>
      </c>
      <c r="E3815" s="25" t="s">
        <v>1930</v>
      </c>
      <c r="F3815" s="24">
        <v>566</v>
      </c>
      <c r="G3815" s="34">
        <f t="shared" si="4"/>
        <v>44256</v>
      </c>
      <c r="H3815" s="27">
        <v>44286</v>
      </c>
      <c r="I3815" s="24">
        <v>566</v>
      </c>
    </row>
    <row r="3816" spans="1:9" x14ac:dyDescent="0.3">
      <c r="A3816" s="481">
        <v>558203</v>
      </c>
      <c r="B3816" s="24">
        <v>700661</v>
      </c>
      <c r="C3816" s="24" t="s">
        <v>475</v>
      </c>
      <c r="D3816" s="24" t="s">
        <v>13</v>
      </c>
      <c r="E3816" s="301" t="s">
        <v>1944</v>
      </c>
      <c r="F3816" s="24">
        <v>3962</v>
      </c>
      <c r="G3816" s="34">
        <f t="shared" si="4"/>
        <v>44256</v>
      </c>
      <c r="H3816" s="27">
        <v>44286</v>
      </c>
      <c r="I3816" s="24">
        <v>3962</v>
      </c>
    </row>
    <row r="3817" spans="1:9" x14ac:dyDescent="0.3">
      <c r="A3817" s="481">
        <v>558203</v>
      </c>
      <c r="B3817" s="24">
        <v>700661</v>
      </c>
      <c r="C3817" s="24" t="s">
        <v>475</v>
      </c>
      <c r="D3817" s="24" t="s">
        <v>13</v>
      </c>
      <c r="E3817" s="301" t="s">
        <v>1948</v>
      </c>
      <c r="F3817" s="24">
        <v>7038</v>
      </c>
      <c r="G3817" s="34">
        <f t="shared" si="4"/>
        <v>44256</v>
      </c>
      <c r="H3817" s="27">
        <v>44286</v>
      </c>
      <c r="I3817" s="24">
        <v>7038</v>
      </c>
    </row>
    <row r="3818" spans="1:9" x14ac:dyDescent="0.3">
      <c r="A3818" s="481">
        <v>558203</v>
      </c>
      <c r="B3818" s="24">
        <v>700950</v>
      </c>
      <c r="C3818" s="24" t="s">
        <v>503</v>
      </c>
      <c r="D3818" s="24" t="s">
        <v>13</v>
      </c>
      <c r="E3818" s="25" t="s">
        <v>1965</v>
      </c>
      <c r="F3818" s="24">
        <v>390</v>
      </c>
      <c r="G3818" s="34">
        <f t="shared" si="4"/>
        <v>44256</v>
      </c>
      <c r="H3818" s="27">
        <v>44286</v>
      </c>
      <c r="I3818" s="24">
        <v>390</v>
      </c>
    </row>
    <row r="3819" spans="1:9" x14ac:dyDescent="0.3">
      <c r="A3819" s="481">
        <v>558203</v>
      </c>
      <c r="B3819" s="24">
        <v>700661</v>
      </c>
      <c r="C3819" s="24" t="s">
        <v>475</v>
      </c>
      <c r="D3819" s="24" t="s">
        <v>19</v>
      </c>
      <c r="E3819" s="310" t="s">
        <v>1953</v>
      </c>
      <c r="F3819" s="24">
        <v>36</v>
      </c>
      <c r="G3819" s="34">
        <f t="shared" si="4"/>
        <v>44257</v>
      </c>
      <c r="H3819" s="27">
        <v>44287</v>
      </c>
      <c r="I3819" s="24">
        <v>36</v>
      </c>
    </row>
    <row r="3820" spans="1:9" x14ac:dyDescent="0.3">
      <c r="A3820" s="481">
        <v>558203</v>
      </c>
      <c r="B3820" s="24">
        <v>700661</v>
      </c>
      <c r="C3820" s="24" t="s">
        <v>475</v>
      </c>
      <c r="D3820" s="24" t="s">
        <v>19</v>
      </c>
      <c r="E3820" s="310" t="s">
        <v>1951</v>
      </c>
      <c r="F3820" s="24">
        <v>42</v>
      </c>
      <c r="G3820" s="34">
        <f t="shared" si="4"/>
        <v>44259</v>
      </c>
      <c r="H3820" s="27">
        <v>44289</v>
      </c>
      <c r="I3820" s="24">
        <v>42</v>
      </c>
    </row>
    <row r="3821" spans="1:9" x14ac:dyDescent="0.3">
      <c r="A3821" s="24">
        <v>432735</v>
      </c>
      <c r="B3821" s="24">
        <v>425425</v>
      </c>
      <c r="C3821" s="24" t="s">
        <v>475</v>
      </c>
      <c r="D3821" s="24" t="s">
        <v>306</v>
      </c>
      <c r="E3821" s="25">
        <v>1622918</v>
      </c>
      <c r="F3821" s="24">
        <v>50</v>
      </c>
      <c r="G3821" s="34">
        <f t="shared" si="4"/>
        <v>44261</v>
      </c>
      <c r="H3821" s="27">
        <v>44291</v>
      </c>
      <c r="I3821" s="24">
        <v>50</v>
      </c>
    </row>
    <row r="3822" spans="1:9" x14ac:dyDescent="0.3">
      <c r="A3822" s="481">
        <v>552995</v>
      </c>
      <c r="B3822" s="24">
        <v>674401</v>
      </c>
      <c r="C3822" s="24" t="s">
        <v>503</v>
      </c>
      <c r="D3822" s="24" t="s">
        <v>13</v>
      </c>
      <c r="E3822" s="25" t="s">
        <v>1835</v>
      </c>
      <c r="F3822" s="24">
        <v>142</v>
      </c>
      <c r="G3822" s="34">
        <f t="shared" si="4"/>
        <v>44261</v>
      </c>
      <c r="H3822" s="27">
        <v>44291</v>
      </c>
      <c r="I3822" s="24">
        <v>142</v>
      </c>
    </row>
    <row r="3823" spans="1:9" x14ac:dyDescent="0.3">
      <c r="A3823" s="481">
        <v>552995</v>
      </c>
      <c r="B3823" s="24">
        <v>674401</v>
      </c>
      <c r="C3823" s="24" t="s">
        <v>503</v>
      </c>
      <c r="D3823" s="24" t="s">
        <v>13</v>
      </c>
      <c r="E3823" s="25" t="s">
        <v>1837</v>
      </c>
      <c r="F3823" s="24">
        <v>325</v>
      </c>
      <c r="G3823" s="34">
        <f t="shared" si="4"/>
        <v>44261</v>
      </c>
      <c r="H3823" s="27">
        <v>44291</v>
      </c>
      <c r="I3823" s="24">
        <v>325</v>
      </c>
    </row>
    <row r="3824" spans="1:9" x14ac:dyDescent="0.3">
      <c r="A3824" s="481">
        <v>552995</v>
      </c>
      <c r="B3824" s="24">
        <v>678581</v>
      </c>
      <c r="C3824" s="24" t="s">
        <v>475</v>
      </c>
      <c r="D3824" s="24" t="s">
        <v>13</v>
      </c>
      <c r="E3824" s="301" t="s">
        <v>1843</v>
      </c>
      <c r="F3824" s="24">
        <v>468</v>
      </c>
      <c r="G3824" s="34">
        <f t="shared" si="4"/>
        <v>44261</v>
      </c>
      <c r="H3824" s="27">
        <v>44291</v>
      </c>
      <c r="I3824" s="24">
        <v>468</v>
      </c>
    </row>
    <row r="3825" spans="1:9" x14ac:dyDescent="0.3">
      <c r="A3825" s="365">
        <v>557237</v>
      </c>
      <c r="B3825" s="13">
        <v>674425</v>
      </c>
      <c r="C3825" s="13" t="s">
        <v>503</v>
      </c>
      <c r="D3825" s="13" t="s">
        <v>13</v>
      </c>
      <c r="E3825" s="63" t="s">
        <v>1853</v>
      </c>
      <c r="F3825" s="24">
        <v>103</v>
      </c>
      <c r="G3825" s="34">
        <f t="shared" si="4"/>
        <v>44261</v>
      </c>
      <c r="H3825" s="27">
        <v>44291</v>
      </c>
      <c r="I3825" s="24">
        <v>103</v>
      </c>
    </row>
    <row r="3826" spans="1:9" x14ac:dyDescent="0.3">
      <c r="A3826" s="481">
        <v>557237</v>
      </c>
      <c r="B3826" s="24">
        <v>674425</v>
      </c>
      <c r="C3826" s="24" t="s">
        <v>503</v>
      </c>
      <c r="D3826" s="24" t="s">
        <v>13</v>
      </c>
      <c r="E3826" s="25" t="s">
        <v>1857</v>
      </c>
      <c r="F3826" s="24">
        <v>406</v>
      </c>
      <c r="G3826" s="34">
        <f t="shared" si="4"/>
        <v>44261</v>
      </c>
      <c r="H3826" s="27">
        <v>44291</v>
      </c>
      <c r="I3826" s="24">
        <v>406</v>
      </c>
    </row>
    <row r="3827" spans="1:9" x14ac:dyDescent="0.3">
      <c r="A3827" s="481">
        <v>557237</v>
      </c>
      <c r="B3827" s="24">
        <v>678577</v>
      </c>
      <c r="C3827" s="24" t="s">
        <v>475</v>
      </c>
      <c r="D3827" s="24" t="s">
        <v>13</v>
      </c>
      <c r="E3827" s="301" t="s">
        <v>1866</v>
      </c>
      <c r="F3827" s="24">
        <v>1526</v>
      </c>
      <c r="G3827" s="34">
        <f t="shared" si="4"/>
        <v>44261</v>
      </c>
      <c r="H3827" s="27">
        <v>44291</v>
      </c>
      <c r="I3827" s="24">
        <v>1526</v>
      </c>
    </row>
    <row r="3828" spans="1:9" x14ac:dyDescent="0.3">
      <c r="A3828" s="481">
        <v>551956</v>
      </c>
      <c r="B3828" s="24">
        <v>678570</v>
      </c>
      <c r="C3828" s="24" t="s">
        <v>475</v>
      </c>
      <c r="D3828" s="24" t="s">
        <v>306</v>
      </c>
      <c r="E3828" s="310">
        <v>1623683</v>
      </c>
      <c r="F3828" s="24">
        <v>50</v>
      </c>
      <c r="G3828" s="34">
        <f t="shared" si="4"/>
        <v>44261</v>
      </c>
      <c r="H3828" s="27">
        <v>44291</v>
      </c>
      <c r="I3828" s="24">
        <v>50</v>
      </c>
    </row>
    <row r="3829" spans="1:9" x14ac:dyDescent="0.3">
      <c r="A3829" s="481">
        <v>558189</v>
      </c>
      <c r="B3829" s="24">
        <v>700577</v>
      </c>
      <c r="C3829" s="24" t="s">
        <v>475</v>
      </c>
      <c r="D3829" s="24" t="s">
        <v>13</v>
      </c>
      <c r="E3829" s="318" t="s">
        <v>1913</v>
      </c>
      <c r="F3829" s="24">
        <v>278</v>
      </c>
      <c r="G3829" s="34">
        <f t="shared" si="4"/>
        <v>44261</v>
      </c>
      <c r="H3829" s="27">
        <v>44291</v>
      </c>
      <c r="I3829" s="24">
        <v>278</v>
      </c>
    </row>
    <row r="3830" spans="1:9" x14ac:dyDescent="0.3">
      <c r="A3830" s="481">
        <v>558183</v>
      </c>
      <c r="B3830" s="24">
        <v>700658</v>
      </c>
      <c r="C3830" s="24" t="s">
        <v>475</v>
      </c>
      <c r="D3830" s="24" t="s">
        <v>11</v>
      </c>
      <c r="E3830" s="318" t="s">
        <v>1925</v>
      </c>
      <c r="F3830" s="24">
        <v>133</v>
      </c>
      <c r="G3830" s="34">
        <f t="shared" si="4"/>
        <v>44261</v>
      </c>
      <c r="H3830" s="27">
        <v>44291</v>
      </c>
      <c r="I3830" s="24">
        <v>133</v>
      </c>
    </row>
    <row r="3831" spans="1:9" x14ac:dyDescent="0.3">
      <c r="A3831" s="481">
        <v>558183</v>
      </c>
      <c r="B3831" s="24">
        <v>700658</v>
      </c>
      <c r="C3831" s="24" t="s">
        <v>475</v>
      </c>
      <c r="D3831" s="24" t="s">
        <v>13</v>
      </c>
      <c r="E3831" s="25" t="s">
        <v>1927</v>
      </c>
      <c r="F3831" s="24">
        <v>1255</v>
      </c>
      <c r="G3831" s="34">
        <f t="shared" si="4"/>
        <v>44261</v>
      </c>
      <c r="H3831" s="27">
        <v>44291</v>
      </c>
      <c r="I3831" s="24">
        <v>1255</v>
      </c>
    </row>
    <row r="3832" spans="1:9" x14ac:dyDescent="0.3">
      <c r="A3832" s="481">
        <v>558183</v>
      </c>
      <c r="B3832" s="24">
        <v>700658</v>
      </c>
      <c r="C3832" s="24" t="s">
        <v>475</v>
      </c>
      <c r="D3832" s="24" t="s">
        <v>13</v>
      </c>
      <c r="E3832" s="25" t="s">
        <v>1929</v>
      </c>
      <c r="F3832" s="24">
        <v>3304</v>
      </c>
      <c r="G3832" s="34">
        <f t="shared" ref="G3832:G3864" si="5">H3832-30</f>
        <v>44261</v>
      </c>
      <c r="H3832" s="27">
        <v>44291</v>
      </c>
      <c r="I3832" s="24">
        <v>3304</v>
      </c>
    </row>
    <row r="3833" spans="1:9" x14ac:dyDescent="0.3">
      <c r="A3833" s="481">
        <v>558183</v>
      </c>
      <c r="B3833" s="24">
        <v>700658</v>
      </c>
      <c r="C3833" s="24" t="s">
        <v>475</v>
      </c>
      <c r="D3833" s="24" t="s">
        <v>306</v>
      </c>
      <c r="E3833" s="310">
        <v>1623571</v>
      </c>
      <c r="F3833" s="24">
        <v>92</v>
      </c>
      <c r="G3833" s="34">
        <f t="shared" si="5"/>
        <v>44261</v>
      </c>
      <c r="H3833" s="27">
        <v>44291</v>
      </c>
      <c r="I3833" s="24">
        <v>92</v>
      </c>
    </row>
    <row r="3834" spans="1:9" x14ac:dyDescent="0.3">
      <c r="A3834" s="481">
        <v>558183</v>
      </c>
      <c r="B3834" s="24">
        <v>700658</v>
      </c>
      <c r="C3834" s="24" t="s">
        <v>475</v>
      </c>
      <c r="D3834" s="24" t="s">
        <v>306</v>
      </c>
      <c r="E3834" s="310">
        <v>1623698</v>
      </c>
      <c r="F3834" s="24">
        <v>120</v>
      </c>
      <c r="G3834" s="34">
        <f t="shared" si="5"/>
        <v>44261</v>
      </c>
      <c r="H3834" s="27">
        <v>44291</v>
      </c>
      <c r="I3834" s="24">
        <v>120</v>
      </c>
    </row>
    <row r="3835" spans="1:9" x14ac:dyDescent="0.3">
      <c r="A3835" s="481">
        <v>558203</v>
      </c>
      <c r="B3835" s="24">
        <v>700661</v>
      </c>
      <c r="C3835" s="24" t="s">
        <v>475</v>
      </c>
      <c r="D3835" s="24" t="s">
        <v>13</v>
      </c>
      <c r="E3835" s="301" t="s">
        <v>1946</v>
      </c>
      <c r="F3835" s="24">
        <v>1916</v>
      </c>
      <c r="G3835" s="34">
        <f t="shared" si="5"/>
        <v>44261</v>
      </c>
      <c r="H3835" s="27">
        <v>44291</v>
      </c>
      <c r="I3835" s="24">
        <v>1916</v>
      </c>
    </row>
    <row r="3836" spans="1:9" x14ac:dyDescent="0.3">
      <c r="A3836" s="481">
        <v>558203</v>
      </c>
      <c r="B3836" s="24">
        <v>700661</v>
      </c>
      <c r="C3836" s="24" t="s">
        <v>475</v>
      </c>
      <c r="D3836" s="24" t="s">
        <v>13</v>
      </c>
      <c r="E3836" s="25" t="s">
        <v>1949</v>
      </c>
      <c r="F3836" s="24">
        <v>3420</v>
      </c>
      <c r="G3836" s="34">
        <f t="shared" si="5"/>
        <v>44261</v>
      </c>
      <c r="H3836" s="27">
        <v>44291</v>
      </c>
      <c r="I3836" s="24">
        <v>3420</v>
      </c>
    </row>
    <row r="3837" spans="1:9" x14ac:dyDescent="0.3">
      <c r="A3837" s="481">
        <v>558203</v>
      </c>
      <c r="B3837" s="24">
        <v>700661</v>
      </c>
      <c r="C3837" s="24" t="s">
        <v>475</v>
      </c>
      <c r="D3837" s="24" t="s">
        <v>306</v>
      </c>
      <c r="E3837" s="310">
        <v>1623570</v>
      </c>
      <c r="F3837" s="24">
        <v>714</v>
      </c>
      <c r="G3837" s="34">
        <f t="shared" si="5"/>
        <v>44261</v>
      </c>
      <c r="H3837" s="27">
        <v>44291</v>
      </c>
      <c r="I3837" s="24">
        <v>714</v>
      </c>
    </row>
    <row r="3838" spans="1:9" x14ac:dyDescent="0.3">
      <c r="A3838" s="365">
        <v>558203</v>
      </c>
      <c r="B3838" s="13">
        <v>700661</v>
      </c>
      <c r="C3838" s="13" t="s">
        <v>475</v>
      </c>
      <c r="D3838" s="13" t="s">
        <v>19</v>
      </c>
      <c r="E3838" s="354" t="s">
        <v>1952</v>
      </c>
      <c r="F3838" s="24">
        <v>14</v>
      </c>
      <c r="G3838" s="34">
        <f t="shared" si="5"/>
        <v>44261</v>
      </c>
      <c r="H3838" s="27">
        <v>44291</v>
      </c>
      <c r="I3838" s="24">
        <v>14</v>
      </c>
    </row>
    <row r="3839" spans="1:9" x14ac:dyDescent="0.3">
      <c r="A3839" s="365">
        <v>558203</v>
      </c>
      <c r="B3839" s="13">
        <v>700661</v>
      </c>
      <c r="C3839" s="13" t="s">
        <v>475</v>
      </c>
      <c r="D3839" s="13" t="s">
        <v>306</v>
      </c>
      <c r="E3839" s="354">
        <v>1623701</v>
      </c>
      <c r="F3839" s="24">
        <v>117</v>
      </c>
      <c r="G3839" s="34">
        <f t="shared" si="5"/>
        <v>44261</v>
      </c>
      <c r="H3839" s="27">
        <v>44291</v>
      </c>
      <c r="I3839" s="24">
        <v>117</v>
      </c>
    </row>
    <row r="3840" spans="1:9" x14ac:dyDescent="0.3">
      <c r="A3840" s="365">
        <v>552995</v>
      </c>
      <c r="B3840" s="13">
        <v>678581</v>
      </c>
      <c r="C3840" s="13" t="s">
        <v>475</v>
      </c>
      <c r="D3840" s="13" t="s">
        <v>481</v>
      </c>
      <c r="E3840" s="63" t="s">
        <v>1840</v>
      </c>
      <c r="F3840" s="24">
        <v>148</v>
      </c>
      <c r="G3840" s="34">
        <f t="shared" si="5"/>
        <v>44264</v>
      </c>
      <c r="H3840" s="27">
        <v>44294</v>
      </c>
      <c r="I3840" s="24">
        <v>148</v>
      </c>
    </row>
    <row r="3841" spans="1:9" x14ac:dyDescent="0.3">
      <c r="A3841" s="1196">
        <v>557237</v>
      </c>
      <c r="B3841" s="24">
        <v>674425</v>
      </c>
      <c r="C3841" s="24" t="s">
        <v>503</v>
      </c>
      <c r="D3841" s="24" t="s">
        <v>481</v>
      </c>
      <c r="E3841" s="25" t="s">
        <v>1848</v>
      </c>
      <c r="F3841" s="24">
        <v>40</v>
      </c>
      <c r="G3841" s="34">
        <f t="shared" si="5"/>
        <v>44264</v>
      </c>
      <c r="H3841" s="27">
        <v>44294</v>
      </c>
      <c r="I3841" s="24">
        <v>40</v>
      </c>
    </row>
    <row r="3842" spans="1:9" x14ac:dyDescent="0.3">
      <c r="A3842" s="481">
        <v>557237</v>
      </c>
      <c r="B3842" s="24">
        <v>674425</v>
      </c>
      <c r="C3842" s="24" t="s">
        <v>503</v>
      </c>
      <c r="D3842" s="24" t="s">
        <v>481</v>
      </c>
      <c r="E3842" s="25" t="s">
        <v>1851</v>
      </c>
      <c r="F3842" s="24">
        <v>60</v>
      </c>
      <c r="G3842" s="34">
        <f t="shared" si="5"/>
        <v>44264</v>
      </c>
      <c r="H3842" s="27">
        <v>44294</v>
      </c>
      <c r="I3842" s="24">
        <v>60</v>
      </c>
    </row>
    <row r="3843" spans="1:9" x14ac:dyDescent="0.3">
      <c r="A3843" s="481">
        <v>557237</v>
      </c>
      <c r="B3843" s="24">
        <v>678577</v>
      </c>
      <c r="C3843" s="24" t="s">
        <v>475</v>
      </c>
      <c r="D3843" s="24" t="s">
        <v>481</v>
      </c>
      <c r="E3843" s="25" t="s">
        <v>1865</v>
      </c>
      <c r="F3843" s="24">
        <v>212</v>
      </c>
      <c r="G3843" s="34">
        <f t="shared" si="5"/>
        <v>44264</v>
      </c>
      <c r="H3843" s="27">
        <v>44294</v>
      </c>
      <c r="I3843" s="24">
        <v>212</v>
      </c>
    </row>
    <row r="3844" spans="1:9" x14ac:dyDescent="0.3">
      <c r="A3844" s="481">
        <v>558203</v>
      </c>
      <c r="B3844" s="24">
        <v>700661</v>
      </c>
      <c r="C3844" s="24" t="s">
        <v>475</v>
      </c>
      <c r="D3844" s="24" t="s">
        <v>19</v>
      </c>
      <c r="E3844" s="310" t="s">
        <v>1954</v>
      </c>
      <c r="F3844" s="24">
        <v>18</v>
      </c>
      <c r="G3844" s="34">
        <f t="shared" si="5"/>
        <v>44265</v>
      </c>
      <c r="H3844" s="27">
        <v>44295</v>
      </c>
      <c r="I3844" s="24">
        <v>18</v>
      </c>
    </row>
    <row r="3845" spans="1:9" x14ac:dyDescent="0.3">
      <c r="A3845" s="481">
        <v>558203</v>
      </c>
      <c r="B3845" s="24">
        <v>700661</v>
      </c>
      <c r="C3845" s="24" t="s">
        <v>475</v>
      </c>
      <c r="D3845" s="24" t="s">
        <v>19</v>
      </c>
      <c r="E3845" s="310" t="s">
        <v>1955</v>
      </c>
      <c r="F3845" s="24">
        <v>42</v>
      </c>
      <c r="G3845" s="34">
        <f t="shared" si="5"/>
        <v>44266</v>
      </c>
      <c r="H3845" s="27">
        <v>44296</v>
      </c>
      <c r="I3845" s="24">
        <v>42</v>
      </c>
    </row>
    <row r="3846" spans="1:9" x14ac:dyDescent="0.3">
      <c r="A3846" s="481">
        <v>558183</v>
      </c>
      <c r="B3846" s="24">
        <v>700658</v>
      </c>
      <c r="C3846" s="24" t="s">
        <v>475</v>
      </c>
      <c r="D3846" s="24" t="s">
        <v>13</v>
      </c>
      <c r="E3846" s="542" t="s">
        <v>1937</v>
      </c>
      <c r="F3846" s="24">
        <v>714</v>
      </c>
      <c r="G3846" s="34">
        <f t="shared" si="5"/>
        <v>44268</v>
      </c>
      <c r="H3846" s="458">
        <v>44298</v>
      </c>
      <c r="I3846" s="24">
        <v>714</v>
      </c>
    </row>
    <row r="3847" spans="1:9" x14ac:dyDescent="0.3">
      <c r="A3847" s="481">
        <v>558203</v>
      </c>
      <c r="B3847" s="24">
        <v>700661</v>
      </c>
      <c r="C3847" s="24" t="s">
        <v>475</v>
      </c>
      <c r="D3847" s="24" t="s">
        <v>19</v>
      </c>
      <c r="E3847" s="310" t="s">
        <v>1956</v>
      </c>
      <c r="F3847" s="24">
        <v>11</v>
      </c>
      <c r="G3847" s="34">
        <f t="shared" si="5"/>
        <v>44268</v>
      </c>
      <c r="H3847" s="27">
        <v>44298</v>
      </c>
      <c r="I3847" s="24">
        <v>11</v>
      </c>
    </row>
    <row r="3848" spans="1:9" x14ac:dyDescent="0.3">
      <c r="A3848" s="481">
        <v>558203</v>
      </c>
      <c r="B3848" s="24">
        <v>700661</v>
      </c>
      <c r="C3848" s="24" t="s">
        <v>475</v>
      </c>
      <c r="D3848" s="24" t="s">
        <v>19</v>
      </c>
      <c r="E3848" s="310" t="s">
        <v>1957</v>
      </c>
      <c r="F3848" s="24">
        <v>808</v>
      </c>
      <c r="G3848" s="34">
        <f t="shared" si="5"/>
        <v>44268</v>
      </c>
      <c r="H3848" s="27">
        <v>44298</v>
      </c>
      <c r="I3848" s="24">
        <v>808</v>
      </c>
    </row>
    <row r="3849" spans="1:9" x14ac:dyDescent="0.3">
      <c r="A3849" s="365">
        <v>558203</v>
      </c>
      <c r="B3849" s="13">
        <v>700661</v>
      </c>
      <c r="C3849" s="13" t="s">
        <v>475</v>
      </c>
      <c r="D3849" s="13" t="s">
        <v>19</v>
      </c>
      <c r="E3849" s="354" t="s">
        <v>1958</v>
      </c>
      <c r="F3849" s="24">
        <v>18</v>
      </c>
      <c r="G3849" s="34">
        <f t="shared" si="5"/>
        <v>44268</v>
      </c>
      <c r="H3849" s="27">
        <v>44298</v>
      </c>
      <c r="I3849" s="24">
        <v>18</v>
      </c>
    </row>
    <row r="3850" spans="1:9" x14ac:dyDescent="0.3">
      <c r="A3850" s="481">
        <v>558203</v>
      </c>
      <c r="B3850" s="24">
        <v>700950</v>
      </c>
      <c r="C3850" s="24" t="s">
        <v>503</v>
      </c>
      <c r="D3850" s="24" t="s">
        <v>13</v>
      </c>
      <c r="E3850" s="542" t="s">
        <v>1971</v>
      </c>
      <c r="F3850" s="24">
        <v>118</v>
      </c>
      <c r="G3850" s="34">
        <f t="shared" si="5"/>
        <v>44268</v>
      </c>
      <c r="H3850" s="458">
        <v>44298</v>
      </c>
      <c r="I3850" s="24">
        <v>118</v>
      </c>
    </row>
    <row r="3851" spans="1:9" x14ac:dyDescent="0.3">
      <c r="A3851" s="481">
        <v>558183</v>
      </c>
      <c r="B3851" s="24">
        <v>700658</v>
      </c>
      <c r="C3851" s="24" t="s">
        <v>475</v>
      </c>
      <c r="D3851" s="24" t="s">
        <v>481</v>
      </c>
      <c r="E3851" s="301" t="s">
        <v>1920</v>
      </c>
      <c r="F3851" s="24">
        <v>71</v>
      </c>
      <c r="G3851" s="34">
        <f t="shared" si="5"/>
        <v>44271</v>
      </c>
      <c r="H3851" s="27">
        <v>44301</v>
      </c>
      <c r="I3851" s="24">
        <v>71</v>
      </c>
    </row>
    <row r="3852" spans="1:9" x14ac:dyDescent="0.3">
      <c r="A3852" s="481">
        <v>558183</v>
      </c>
      <c r="B3852" s="24">
        <v>700658</v>
      </c>
      <c r="C3852" s="24" t="s">
        <v>475</v>
      </c>
      <c r="D3852" s="24" t="s">
        <v>481</v>
      </c>
      <c r="E3852" s="542" t="s">
        <v>1938</v>
      </c>
      <c r="F3852" s="24">
        <v>81</v>
      </c>
      <c r="G3852" s="34">
        <f t="shared" si="5"/>
        <v>44271</v>
      </c>
      <c r="H3852" s="458">
        <v>44301</v>
      </c>
      <c r="I3852" s="24">
        <v>81</v>
      </c>
    </row>
    <row r="3853" spans="1:9" ht="15" thickBot="1" x14ac:dyDescent="0.35">
      <c r="A3853" s="481">
        <v>558183</v>
      </c>
      <c r="B3853" s="24">
        <v>700658</v>
      </c>
      <c r="C3853" s="24" t="s">
        <v>475</v>
      </c>
      <c r="D3853" s="24" t="s">
        <v>481</v>
      </c>
      <c r="E3853" s="542" t="s">
        <v>1939</v>
      </c>
      <c r="F3853" s="24">
        <v>144</v>
      </c>
      <c r="G3853" s="34">
        <f t="shared" si="5"/>
        <v>44271</v>
      </c>
      <c r="H3853" s="458">
        <v>44301</v>
      </c>
      <c r="I3853" s="24">
        <v>144</v>
      </c>
    </row>
    <row r="3854" spans="1:9" ht="15" thickBot="1" x14ac:dyDescent="0.35">
      <c r="A3854" s="1428">
        <v>558203</v>
      </c>
      <c r="B3854" s="24">
        <v>700661</v>
      </c>
      <c r="C3854" s="24" t="s">
        <v>475</v>
      </c>
      <c r="D3854" s="24" t="s">
        <v>481</v>
      </c>
      <c r="E3854" s="542" t="s">
        <v>1960</v>
      </c>
      <c r="F3854" s="24">
        <v>532</v>
      </c>
      <c r="G3854" s="34">
        <f t="shared" si="5"/>
        <v>44271</v>
      </c>
      <c r="H3854" s="458">
        <v>44301</v>
      </c>
      <c r="I3854" s="24">
        <v>532</v>
      </c>
    </row>
    <row r="3855" spans="1:9" x14ac:dyDescent="0.3">
      <c r="A3855" s="1428">
        <v>558203</v>
      </c>
      <c r="B3855" s="24">
        <v>700661</v>
      </c>
      <c r="C3855" s="24" t="s">
        <v>475</v>
      </c>
      <c r="D3855" s="24" t="s">
        <v>481</v>
      </c>
      <c r="E3855" s="542" t="s">
        <v>1961</v>
      </c>
      <c r="F3855" s="24">
        <v>187</v>
      </c>
      <c r="G3855" s="34">
        <f t="shared" si="5"/>
        <v>44271</v>
      </c>
      <c r="H3855" s="458">
        <v>44301</v>
      </c>
      <c r="I3855" s="24">
        <v>187</v>
      </c>
    </row>
    <row r="3856" spans="1:9" x14ac:dyDescent="0.3">
      <c r="A3856" s="1429">
        <v>558203</v>
      </c>
      <c r="B3856" s="24">
        <v>700661</v>
      </c>
      <c r="C3856" s="24" t="s">
        <v>475</v>
      </c>
      <c r="D3856" s="24" t="s">
        <v>481</v>
      </c>
      <c r="E3856" s="542" t="s">
        <v>1962</v>
      </c>
      <c r="F3856" s="24">
        <v>136</v>
      </c>
      <c r="G3856" s="34">
        <f t="shared" si="5"/>
        <v>44271</v>
      </c>
      <c r="H3856" s="458">
        <v>44301</v>
      </c>
      <c r="I3856" s="24">
        <v>136</v>
      </c>
    </row>
    <row r="3857" spans="1:9" x14ac:dyDescent="0.3">
      <c r="A3857" s="1430">
        <v>558183</v>
      </c>
      <c r="B3857" s="9">
        <v>700658</v>
      </c>
      <c r="C3857" s="9" t="s">
        <v>475</v>
      </c>
      <c r="D3857" s="9" t="s">
        <v>19</v>
      </c>
      <c r="E3857" s="321" t="s">
        <v>1935</v>
      </c>
      <c r="F3857" s="9">
        <v>252</v>
      </c>
      <c r="G3857" s="34">
        <f t="shared" si="5"/>
        <v>44276</v>
      </c>
      <c r="H3857" s="11">
        <v>44306</v>
      </c>
      <c r="I3857" s="9">
        <v>252</v>
      </c>
    </row>
    <row r="3858" spans="1:9" x14ac:dyDescent="0.3">
      <c r="A3858" s="1430">
        <v>557237</v>
      </c>
      <c r="B3858" s="9">
        <v>674425</v>
      </c>
      <c r="C3858" s="9" t="s">
        <v>503</v>
      </c>
      <c r="D3858" s="9" t="s">
        <v>13</v>
      </c>
      <c r="E3858" s="307" t="s">
        <v>1861</v>
      </c>
      <c r="F3858" s="9">
        <v>116</v>
      </c>
      <c r="G3858" s="34">
        <f t="shared" si="5"/>
        <v>44282</v>
      </c>
      <c r="H3858" s="304">
        <v>44312</v>
      </c>
      <c r="I3858" s="9">
        <v>116</v>
      </c>
    </row>
    <row r="3859" spans="1:9" x14ac:dyDescent="0.3">
      <c r="A3859" s="1430">
        <v>557237</v>
      </c>
      <c r="B3859" s="9">
        <v>674425</v>
      </c>
      <c r="C3859" s="9" t="s">
        <v>503</v>
      </c>
      <c r="D3859" s="9" t="s">
        <v>13</v>
      </c>
      <c r="E3859" s="307" t="s">
        <v>1862</v>
      </c>
      <c r="F3859" s="9">
        <v>357</v>
      </c>
      <c r="G3859" s="34">
        <f t="shared" si="5"/>
        <v>44282</v>
      </c>
      <c r="H3859" s="304">
        <v>44312</v>
      </c>
      <c r="I3859" s="9">
        <v>357</v>
      </c>
    </row>
    <row r="3860" spans="1:9" x14ac:dyDescent="0.3">
      <c r="A3860" s="1430">
        <v>558183</v>
      </c>
      <c r="B3860" s="9">
        <v>700658</v>
      </c>
      <c r="C3860" s="9" t="s">
        <v>475</v>
      </c>
      <c r="D3860" s="9" t="s">
        <v>13</v>
      </c>
      <c r="E3860" s="307" t="s">
        <v>1936</v>
      </c>
      <c r="F3860" s="9">
        <v>1434</v>
      </c>
      <c r="G3860" s="34">
        <f t="shared" si="5"/>
        <v>44282</v>
      </c>
      <c r="H3860" s="304">
        <v>44312</v>
      </c>
      <c r="I3860" s="9">
        <v>1434</v>
      </c>
    </row>
    <row r="3861" spans="1:9" x14ac:dyDescent="0.3">
      <c r="A3861" s="1430">
        <v>558203</v>
      </c>
      <c r="B3861" s="9">
        <v>700661</v>
      </c>
      <c r="C3861" s="9" t="s">
        <v>475</v>
      </c>
      <c r="D3861" s="9" t="s">
        <v>13</v>
      </c>
      <c r="E3861" s="307" t="s">
        <v>1959</v>
      </c>
      <c r="F3861" s="9">
        <v>251</v>
      </c>
      <c r="G3861" s="34">
        <f t="shared" si="5"/>
        <v>44282</v>
      </c>
      <c r="H3861" s="304">
        <v>44312</v>
      </c>
      <c r="I3861" s="9">
        <v>251</v>
      </c>
    </row>
    <row r="3862" spans="1:9" x14ac:dyDescent="0.3">
      <c r="A3862" s="1430">
        <v>552995</v>
      </c>
      <c r="B3862" s="9">
        <v>674401</v>
      </c>
      <c r="C3862" s="9" t="s">
        <v>503</v>
      </c>
      <c r="D3862" s="9" t="s">
        <v>481</v>
      </c>
      <c r="E3862" s="311" t="s">
        <v>1833</v>
      </c>
      <c r="F3862" s="9">
        <v>154</v>
      </c>
      <c r="G3862" s="34">
        <f t="shared" si="5"/>
        <v>44284</v>
      </c>
      <c r="H3862" s="11">
        <v>44314</v>
      </c>
      <c r="I3862" s="9">
        <v>154</v>
      </c>
    </row>
    <row r="3863" spans="1:9" x14ac:dyDescent="0.3">
      <c r="A3863" s="1430">
        <v>552995</v>
      </c>
      <c r="B3863" s="9">
        <v>674401</v>
      </c>
      <c r="C3863" s="9" t="s">
        <v>503</v>
      </c>
      <c r="D3863" s="9" t="s">
        <v>13</v>
      </c>
      <c r="E3863" s="303" t="s">
        <v>1836</v>
      </c>
      <c r="F3863" s="9">
        <v>216</v>
      </c>
      <c r="G3863" s="34">
        <f t="shared" si="5"/>
        <v>44289</v>
      </c>
      <c r="H3863" s="11">
        <v>44319</v>
      </c>
      <c r="I3863" s="9">
        <v>216</v>
      </c>
    </row>
    <row r="3864" spans="1:9" x14ac:dyDescent="0.3">
      <c r="A3864" s="1430">
        <v>552995</v>
      </c>
      <c r="B3864" s="9">
        <v>678581</v>
      </c>
      <c r="C3864" s="9" t="s">
        <v>475</v>
      </c>
      <c r="D3864" s="9" t="s">
        <v>13</v>
      </c>
      <c r="E3864" s="303" t="s">
        <v>1844</v>
      </c>
      <c r="F3864" s="9">
        <v>597</v>
      </c>
      <c r="G3864" s="34">
        <f t="shared" si="5"/>
        <v>44289</v>
      </c>
      <c r="H3864" s="11">
        <v>44319</v>
      </c>
      <c r="I3864" s="9">
        <v>597</v>
      </c>
    </row>
    <row r="3865" spans="1:9" x14ac:dyDescent="0.3">
      <c r="A3865" s="339">
        <v>573650</v>
      </c>
      <c r="B3865" s="13">
        <v>750430</v>
      </c>
      <c r="C3865" s="13" t="s">
        <v>475</v>
      </c>
      <c r="D3865" s="13" t="s">
        <v>1387</v>
      </c>
      <c r="E3865" s="277" t="s">
        <v>1404</v>
      </c>
      <c r="F3865" s="13">
        <v>36</v>
      </c>
      <c r="G3865" s="34">
        <v>44324</v>
      </c>
      <c r="H3865" s="27">
        <v>44320</v>
      </c>
      <c r="I3865" s="24">
        <v>36</v>
      </c>
    </row>
    <row r="3866" spans="1:9" x14ac:dyDescent="0.3">
      <c r="A3866" s="1431">
        <v>573650</v>
      </c>
      <c r="B3866" s="24">
        <v>750430</v>
      </c>
      <c r="C3866" s="24" t="s">
        <v>475</v>
      </c>
      <c r="D3866" s="24" t="s">
        <v>1386</v>
      </c>
      <c r="E3866" s="301">
        <v>1632143</v>
      </c>
      <c r="F3866" s="24">
        <v>197</v>
      </c>
      <c r="G3866" s="27">
        <v>44322</v>
      </c>
      <c r="H3866" s="27">
        <v>44320</v>
      </c>
      <c r="I3866" s="24">
        <v>197</v>
      </c>
    </row>
    <row r="3867" spans="1:9" x14ac:dyDescent="0.3">
      <c r="A3867" s="1432">
        <v>573650</v>
      </c>
      <c r="B3867" s="24">
        <v>750430</v>
      </c>
      <c r="C3867" s="24" t="s">
        <v>475</v>
      </c>
      <c r="D3867" s="24" t="s">
        <v>1392</v>
      </c>
      <c r="E3867" s="301">
        <v>1632193</v>
      </c>
      <c r="F3867" s="24">
        <v>305</v>
      </c>
      <c r="G3867" s="27">
        <v>44326</v>
      </c>
      <c r="H3867" s="27">
        <v>44320</v>
      </c>
      <c r="I3867" s="24">
        <v>305</v>
      </c>
    </row>
    <row r="3868" spans="1:9" x14ac:dyDescent="0.3">
      <c r="A3868" s="1432">
        <v>573650</v>
      </c>
      <c r="B3868" s="24">
        <v>750430</v>
      </c>
      <c r="C3868" s="24" t="s">
        <v>475</v>
      </c>
      <c r="D3868" s="9" t="s">
        <v>1065</v>
      </c>
      <c r="E3868" s="301" t="s">
        <v>1401</v>
      </c>
      <c r="F3868" s="24">
        <f>1174-587</f>
        <v>587</v>
      </c>
      <c r="G3868" s="27">
        <v>44331</v>
      </c>
      <c r="H3868" s="27">
        <v>44321</v>
      </c>
      <c r="I3868" s="24">
        <v>616</v>
      </c>
    </row>
    <row r="3869" spans="1:9" x14ac:dyDescent="0.3">
      <c r="A3869" s="1432">
        <v>573650</v>
      </c>
      <c r="B3869" s="24">
        <v>750430</v>
      </c>
      <c r="C3869" s="24" t="s">
        <v>475</v>
      </c>
      <c r="D3869" s="24" t="s">
        <v>1387</v>
      </c>
      <c r="E3869" s="301" t="s">
        <v>1403</v>
      </c>
      <c r="F3869" s="24">
        <v>64</v>
      </c>
      <c r="G3869" s="27">
        <v>44327</v>
      </c>
      <c r="H3869" s="27">
        <v>44321</v>
      </c>
      <c r="I3869" s="24">
        <v>64</v>
      </c>
    </row>
    <row r="3870" spans="1:9" x14ac:dyDescent="0.3">
      <c r="A3870" s="339">
        <v>573650</v>
      </c>
      <c r="B3870" s="13">
        <v>750875</v>
      </c>
      <c r="C3870" s="13" t="s">
        <v>503</v>
      </c>
      <c r="D3870" s="8" t="s">
        <v>1065</v>
      </c>
      <c r="E3870" s="277" t="s">
        <v>1406</v>
      </c>
      <c r="F3870" s="79">
        <v>294</v>
      </c>
      <c r="G3870" s="34">
        <v>44324</v>
      </c>
      <c r="H3870" s="27">
        <v>44321</v>
      </c>
      <c r="I3870" s="24">
        <v>308</v>
      </c>
    </row>
    <row r="3871" spans="1:9" x14ac:dyDescent="0.3">
      <c r="A3871" s="1431">
        <v>573650</v>
      </c>
      <c r="B3871" s="24">
        <v>750875</v>
      </c>
      <c r="C3871" s="24" t="s">
        <v>503</v>
      </c>
      <c r="D3871" s="24" t="s">
        <v>1387</v>
      </c>
      <c r="E3871" s="301" t="s">
        <v>1407</v>
      </c>
      <c r="F3871" s="24">
        <v>36</v>
      </c>
      <c r="G3871" s="27">
        <v>44327</v>
      </c>
      <c r="H3871" s="27">
        <v>44321</v>
      </c>
      <c r="I3871" s="24">
        <v>36</v>
      </c>
    </row>
    <row r="3872" spans="1:9" x14ac:dyDescent="0.3">
      <c r="A3872" s="1433">
        <v>557237</v>
      </c>
      <c r="B3872" s="24">
        <v>678577</v>
      </c>
      <c r="C3872" s="24" t="s">
        <v>475</v>
      </c>
      <c r="D3872" s="24" t="s">
        <v>1386</v>
      </c>
      <c r="E3872" s="301">
        <v>1632123</v>
      </c>
      <c r="F3872" s="24">
        <v>656</v>
      </c>
      <c r="G3872" s="27">
        <v>44336</v>
      </c>
      <c r="H3872" s="27">
        <v>44323</v>
      </c>
      <c r="I3872" s="24">
        <v>656</v>
      </c>
    </row>
    <row r="3873" spans="1:9" x14ac:dyDescent="0.3">
      <c r="A3873" s="1434">
        <v>552995</v>
      </c>
      <c r="B3873" s="24">
        <v>678581</v>
      </c>
      <c r="C3873" s="24" t="s">
        <v>475</v>
      </c>
      <c r="D3873" s="24" t="s">
        <v>1386</v>
      </c>
      <c r="E3873" s="301">
        <v>1632128</v>
      </c>
      <c r="F3873" s="24">
        <v>324</v>
      </c>
      <c r="G3873" s="27">
        <v>44336</v>
      </c>
      <c r="H3873" s="27">
        <v>44323</v>
      </c>
      <c r="I3873" s="24">
        <v>324</v>
      </c>
    </row>
    <row r="3874" spans="1:9" x14ac:dyDescent="0.3">
      <c r="A3874" s="1433">
        <v>557237</v>
      </c>
      <c r="B3874" s="24">
        <v>678577</v>
      </c>
      <c r="C3874" s="24" t="s">
        <v>475</v>
      </c>
      <c r="D3874" s="24" t="s">
        <v>1392</v>
      </c>
      <c r="E3874" s="60">
        <v>1632178</v>
      </c>
      <c r="F3874" s="26">
        <f>1272-1076-36</f>
        <v>160</v>
      </c>
      <c r="G3874" s="27">
        <v>44340</v>
      </c>
      <c r="H3874" s="27">
        <v>44333</v>
      </c>
      <c r="I3874" s="24">
        <v>160</v>
      </c>
    </row>
    <row r="3875" spans="1:9" x14ac:dyDescent="0.3">
      <c r="A3875" s="1432">
        <v>573650</v>
      </c>
      <c r="B3875" s="24">
        <v>750430</v>
      </c>
      <c r="C3875" s="24" t="s">
        <v>475</v>
      </c>
      <c r="D3875" s="24" t="s">
        <v>13</v>
      </c>
      <c r="E3875" s="301" t="s">
        <v>1402</v>
      </c>
      <c r="F3875" s="24">
        <v>587</v>
      </c>
      <c r="G3875" s="27">
        <v>44338</v>
      </c>
      <c r="H3875" s="27">
        <v>44333</v>
      </c>
      <c r="I3875" s="24">
        <v>616</v>
      </c>
    </row>
    <row r="3876" spans="1:9" x14ac:dyDescent="0.3">
      <c r="A3876" s="1432">
        <v>573651</v>
      </c>
      <c r="B3876" s="24">
        <v>750876</v>
      </c>
      <c r="C3876" s="24" t="s">
        <v>503</v>
      </c>
      <c r="D3876" s="9" t="s">
        <v>1065</v>
      </c>
      <c r="E3876" s="301" t="s">
        <v>1408</v>
      </c>
      <c r="F3876" s="24">
        <v>142</v>
      </c>
      <c r="G3876" s="27">
        <v>44331</v>
      </c>
      <c r="H3876" s="340">
        <v>44333</v>
      </c>
      <c r="I3876" s="24">
        <v>146</v>
      </c>
    </row>
    <row r="3877" spans="1:9" x14ac:dyDescent="0.3">
      <c r="A3877" s="1432">
        <v>573651</v>
      </c>
      <c r="B3877" s="24">
        <v>752482</v>
      </c>
      <c r="C3877" s="24" t="s">
        <v>475</v>
      </c>
      <c r="D3877" s="9" t="s">
        <v>1065</v>
      </c>
      <c r="E3877" s="60" t="s">
        <v>1411</v>
      </c>
      <c r="F3877" s="26">
        <v>581</v>
      </c>
      <c r="G3877" s="803">
        <v>44331</v>
      </c>
      <c r="H3877" s="27">
        <v>44333</v>
      </c>
      <c r="I3877" s="24">
        <v>608</v>
      </c>
    </row>
    <row r="3878" spans="1:9" x14ac:dyDescent="0.3">
      <c r="A3878" s="1432">
        <v>573651</v>
      </c>
      <c r="B3878" s="24">
        <v>752482</v>
      </c>
      <c r="C3878" s="24" t="s">
        <v>475</v>
      </c>
      <c r="D3878" s="24" t="s">
        <v>1386</v>
      </c>
      <c r="E3878" s="318">
        <v>1632174</v>
      </c>
      <c r="F3878" s="26">
        <f>164-46</f>
        <v>118</v>
      </c>
      <c r="G3878" s="27">
        <v>44322</v>
      </c>
      <c r="H3878" s="27">
        <v>44333</v>
      </c>
      <c r="I3878" s="24">
        <v>118</v>
      </c>
    </row>
    <row r="3879" spans="1:9" x14ac:dyDescent="0.3">
      <c r="A3879" s="1434">
        <v>552995</v>
      </c>
      <c r="B3879" s="24">
        <v>678581</v>
      </c>
      <c r="C3879" s="24" t="s">
        <v>475</v>
      </c>
      <c r="D3879" s="24" t="s">
        <v>1392</v>
      </c>
      <c r="E3879" s="25">
        <v>1632188</v>
      </c>
      <c r="F3879" s="26">
        <f>1144+36-936</f>
        <v>244</v>
      </c>
      <c r="G3879" s="27">
        <v>44340</v>
      </c>
      <c r="H3879" s="27">
        <v>44334</v>
      </c>
      <c r="I3879" s="24">
        <v>244</v>
      </c>
    </row>
    <row r="3880" spans="1:9" x14ac:dyDescent="0.3">
      <c r="A3880" s="1433">
        <v>557237</v>
      </c>
      <c r="B3880" s="24">
        <v>678577</v>
      </c>
      <c r="C3880" s="24" t="s">
        <v>475</v>
      </c>
      <c r="D3880" s="9" t="s">
        <v>1065</v>
      </c>
      <c r="E3880" s="25" t="s">
        <v>1385</v>
      </c>
      <c r="F3880" s="289">
        <v>400</v>
      </c>
      <c r="G3880" s="27">
        <v>44345</v>
      </c>
      <c r="H3880" s="27">
        <v>44337</v>
      </c>
      <c r="I3880" s="24">
        <v>420</v>
      </c>
    </row>
    <row r="3881" spans="1:9" x14ac:dyDescent="0.3">
      <c r="A3881" s="336">
        <v>552995</v>
      </c>
      <c r="B3881" s="13">
        <v>678581</v>
      </c>
      <c r="C3881" s="13" t="s">
        <v>475</v>
      </c>
      <c r="D3881" s="8" t="s">
        <v>1065</v>
      </c>
      <c r="E3881" s="63" t="s">
        <v>1394</v>
      </c>
      <c r="F3881" s="278">
        <v>1652</v>
      </c>
      <c r="G3881" s="34">
        <v>44345</v>
      </c>
      <c r="H3881" s="27">
        <v>44337</v>
      </c>
      <c r="I3881" s="24">
        <v>1734</v>
      </c>
    </row>
    <row r="3882" spans="1:9" x14ac:dyDescent="0.3">
      <c r="A3882" s="1435">
        <v>557237</v>
      </c>
      <c r="B3882" s="24">
        <v>678577</v>
      </c>
      <c r="C3882" s="24" t="s">
        <v>475</v>
      </c>
      <c r="D3882" s="24" t="s">
        <v>1387</v>
      </c>
      <c r="E3882" s="301" t="s">
        <v>1391</v>
      </c>
      <c r="F3882" s="26">
        <v>36</v>
      </c>
      <c r="G3882" s="27">
        <v>44345</v>
      </c>
      <c r="H3882" s="27">
        <v>44340</v>
      </c>
      <c r="I3882" s="24">
        <v>36</v>
      </c>
    </row>
    <row r="3883" spans="1:9" x14ac:dyDescent="0.3">
      <c r="A3883" s="1432">
        <v>573650</v>
      </c>
      <c r="B3883" s="24">
        <v>750430</v>
      </c>
      <c r="C3883" s="24" t="s">
        <v>475</v>
      </c>
      <c r="D3883" s="157" t="s">
        <v>483</v>
      </c>
      <c r="E3883" s="25" t="s">
        <v>1400</v>
      </c>
      <c r="F3883" s="289">
        <v>154</v>
      </c>
      <c r="G3883" s="27">
        <v>44343</v>
      </c>
      <c r="H3883" s="340">
        <v>44340</v>
      </c>
      <c r="I3883" s="24">
        <v>158</v>
      </c>
    </row>
    <row r="3884" spans="1:9" x14ac:dyDescent="0.3">
      <c r="A3884" s="339">
        <v>573650</v>
      </c>
      <c r="B3884" s="13">
        <v>750875</v>
      </c>
      <c r="C3884" s="13" t="s">
        <v>503</v>
      </c>
      <c r="D3884" s="236" t="s">
        <v>483</v>
      </c>
      <c r="E3884" s="63" t="s">
        <v>1405</v>
      </c>
      <c r="F3884" s="284">
        <v>122</v>
      </c>
      <c r="G3884" s="34">
        <v>44329</v>
      </c>
      <c r="H3884" s="27">
        <v>44340</v>
      </c>
      <c r="I3884" s="24">
        <v>126</v>
      </c>
    </row>
    <row r="3885" spans="1:9" x14ac:dyDescent="0.3">
      <c r="A3885" s="1436">
        <v>573650</v>
      </c>
      <c r="B3885" s="24">
        <v>750875</v>
      </c>
      <c r="C3885" s="24" t="s">
        <v>503</v>
      </c>
      <c r="D3885" s="24" t="s">
        <v>1392</v>
      </c>
      <c r="E3885" s="25">
        <v>1632028</v>
      </c>
      <c r="F3885" s="24">
        <v>47</v>
      </c>
      <c r="G3885" s="27">
        <v>44347</v>
      </c>
      <c r="H3885" s="27">
        <v>44340</v>
      </c>
      <c r="I3885" s="24">
        <v>47</v>
      </c>
    </row>
    <row r="3886" spans="1:9" x14ac:dyDescent="0.3">
      <c r="A3886" s="1437">
        <v>573651</v>
      </c>
      <c r="B3886" s="24">
        <v>750876</v>
      </c>
      <c r="C3886" s="24" t="s">
        <v>503</v>
      </c>
      <c r="D3886" s="157" t="s">
        <v>483</v>
      </c>
      <c r="E3886" s="25" t="s">
        <v>1409</v>
      </c>
      <c r="F3886" s="289">
        <v>64</v>
      </c>
      <c r="G3886" s="27">
        <v>44343</v>
      </c>
      <c r="H3886" s="27">
        <v>44340</v>
      </c>
      <c r="I3886" s="24">
        <v>67</v>
      </c>
    </row>
    <row r="3887" spans="1:9" x14ac:dyDescent="0.3">
      <c r="A3887" s="1437">
        <v>573651</v>
      </c>
      <c r="B3887" s="24">
        <v>750876</v>
      </c>
      <c r="C3887" s="24" t="s">
        <v>503</v>
      </c>
      <c r="D3887" s="24" t="s">
        <v>1392</v>
      </c>
      <c r="E3887" s="25">
        <v>1632029</v>
      </c>
      <c r="F3887" s="24">
        <v>25</v>
      </c>
      <c r="G3887" s="27">
        <v>44347</v>
      </c>
      <c r="H3887" s="27">
        <v>44340</v>
      </c>
      <c r="I3887" s="24">
        <v>25</v>
      </c>
    </row>
    <row r="3888" spans="1:9" ht="15" thickBot="1" x14ac:dyDescent="0.35">
      <c r="A3888" s="1437">
        <v>573651</v>
      </c>
      <c r="B3888" s="24">
        <v>750876</v>
      </c>
      <c r="C3888" s="24" t="s">
        <v>503</v>
      </c>
      <c r="D3888" s="24" t="s">
        <v>1387</v>
      </c>
      <c r="E3888" s="301" t="s">
        <v>1410</v>
      </c>
      <c r="F3888" s="24">
        <v>8</v>
      </c>
      <c r="G3888" s="27">
        <v>44327</v>
      </c>
      <c r="H3888" s="27">
        <v>44340</v>
      </c>
      <c r="I3888" s="24">
        <v>8</v>
      </c>
    </row>
    <row r="3889" spans="1:9" x14ac:dyDescent="0.3">
      <c r="A3889" s="1438">
        <v>573651</v>
      </c>
      <c r="B3889" s="659">
        <v>752482</v>
      </c>
      <c r="C3889" s="659" t="s">
        <v>475</v>
      </c>
      <c r="D3889" s="1389" t="s">
        <v>483</v>
      </c>
      <c r="E3889" s="849" t="s">
        <v>1412</v>
      </c>
      <c r="F3889" s="1439">
        <v>95</v>
      </c>
      <c r="G3889" s="661">
        <v>44343</v>
      </c>
      <c r="H3889" s="27">
        <v>44340</v>
      </c>
      <c r="I3889" s="24">
        <v>94</v>
      </c>
    </row>
    <row r="3890" spans="1:9" x14ac:dyDescent="0.3">
      <c r="A3890" s="1440">
        <v>573651</v>
      </c>
      <c r="B3890" s="13">
        <v>752482</v>
      </c>
      <c r="C3890" s="13" t="s">
        <v>475</v>
      </c>
      <c r="D3890" s="13" t="s">
        <v>1387</v>
      </c>
      <c r="E3890" s="98" t="s">
        <v>1413</v>
      </c>
      <c r="F3890" s="79">
        <v>46</v>
      </c>
      <c r="G3890" s="34">
        <v>44327</v>
      </c>
      <c r="H3890" s="27">
        <v>44340</v>
      </c>
      <c r="I3890" s="24">
        <v>46</v>
      </c>
    </row>
    <row r="3891" spans="1:9" x14ac:dyDescent="0.3">
      <c r="A3891" s="1441">
        <v>557237</v>
      </c>
      <c r="B3891" s="13">
        <v>678577</v>
      </c>
      <c r="C3891" s="13" t="s">
        <v>475</v>
      </c>
      <c r="D3891" s="13" t="s">
        <v>1387</v>
      </c>
      <c r="E3891" s="277" t="s">
        <v>1388</v>
      </c>
      <c r="F3891" s="13">
        <v>276</v>
      </c>
      <c r="G3891" s="34">
        <v>44340</v>
      </c>
      <c r="H3891" s="27">
        <v>44344</v>
      </c>
      <c r="I3891" s="286">
        <v>276</v>
      </c>
    </row>
    <row r="3892" spans="1:9" ht="15" thickBot="1" x14ac:dyDescent="0.35">
      <c r="A3892" s="1441">
        <v>557237</v>
      </c>
      <c r="B3892" s="13">
        <v>678577</v>
      </c>
      <c r="C3892" s="13" t="s">
        <v>475</v>
      </c>
      <c r="D3892" s="13" t="s">
        <v>1387</v>
      </c>
      <c r="E3892" s="277" t="s">
        <v>1390</v>
      </c>
      <c r="F3892" s="13">
        <v>64</v>
      </c>
      <c r="G3892" s="34">
        <v>44341</v>
      </c>
      <c r="H3892" s="27">
        <v>44344</v>
      </c>
      <c r="I3892" s="286">
        <v>64</v>
      </c>
    </row>
    <row r="3893" spans="1:9" x14ac:dyDescent="0.3">
      <c r="A3893" s="1442">
        <v>552995</v>
      </c>
      <c r="B3893" s="659">
        <v>678581</v>
      </c>
      <c r="C3893" s="659" t="s">
        <v>475</v>
      </c>
      <c r="D3893" s="659" t="s">
        <v>1387</v>
      </c>
      <c r="E3893" s="1443" t="s">
        <v>1399</v>
      </c>
      <c r="F3893" s="659">
        <v>64</v>
      </c>
      <c r="G3893" s="661">
        <v>44341</v>
      </c>
      <c r="H3893" s="661">
        <v>44344</v>
      </c>
      <c r="I3893" s="1444">
        <v>64</v>
      </c>
    </row>
    <row r="3894" spans="1:9" x14ac:dyDescent="0.3">
      <c r="A3894" s="1372">
        <v>432735</v>
      </c>
      <c r="B3894" s="13">
        <v>425425</v>
      </c>
      <c r="C3894" s="13" t="s">
        <v>475</v>
      </c>
      <c r="D3894" s="8" t="s">
        <v>1065</v>
      </c>
      <c r="E3894" s="63" t="s">
        <v>1380</v>
      </c>
      <c r="F3894" s="13">
        <v>2034</v>
      </c>
      <c r="G3894" s="34">
        <v>44352</v>
      </c>
      <c r="H3894" s="34">
        <v>44347</v>
      </c>
      <c r="I3894" s="13">
        <v>2080</v>
      </c>
    </row>
    <row r="3895" spans="1:9" x14ac:dyDescent="0.3">
      <c r="A3895" s="1445">
        <v>557237</v>
      </c>
      <c r="B3895" s="8">
        <v>678577</v>
      </c>
      <c r="C3895" s="8" t="s">
        <v>475</v>
      </c>
      <c r="D3895" s="8" t="s">
        <v>1387</v>
      </c>
      <c r="E3895" s="265" t="s">
        <v>1389</v>
      </c>
      <c r="F3895" s="8">
        <v>80</v>
      </c>
      <c r="G3895" s="12">
        <v>44341</v>
      </c>
      <c r="H3895" s="12">
        <v>44347</v>
      </c>
      <c r="I3895" s="1446">
        <v>80</v>
      </c>
    </row>
    <row r="3896" spans="1:9" x14ac:dyDescent="0.3">
      <c r="A3896" s="1447">
        <v>552995</v>
      </c>
      <c r="B3896" s="8">
        <v>678581</v>
      </c>
      <c r="C3896" s="8" t="s">
        <v>475</v>
      </c>
      <c r="D3896" s="8" t="s">
        <v>1387</v>
      </c>
      <c r="E3896" s="265" t="s">
        <v>1398</v>
      </c>
      <c r="F3896" s="8">
        <v>548</v>
      </c>
      <c r="G3896" s="12">
        <v>44341</v>
      </c>
      <c r="H3896" s="12">
        <v>44347</v>
      </c>
      <c r="I3896" s="1446">
        <v>548</v>
      </c>
    </row>
    <row r="3897" spans="1:9" x14ac:dyDescent="0.3">
      <c r="A3897" s="1440" t="s">
        <v>1446</v>
      </c>
      <c r="B3897" s="13">
        <v>674570</v>
      </c>
      <c r="C3897" s="13" t="s">
        <v>503</v>
      </c>
      <c r="D3897" s="8" t="s">
        <v>1065</v>
      </c>
      <c r="E3897" s="63" t="s">
        <v>1448</v>
      </c>
      <c r="F3897" s="13">
        <v>30</v>
      </c>
      <c r="G3897" s="34">
        <v>44352</v>
      </c>
      <c r="H3897" s="34">
        <v>44347</v>
      </c>
      <c r="I3897" s="1448">
        <v>31</v>
      </c>
    </row>
    <row r="3898" spans="1:9" x14ac:dyDescent="0.3">
      <c r="A3898" s="1440" t="s">
        <v>1446</v>
      </c>
      <c r="B3898" s="13">
        <v>674570</v>
      </c>
      <c r="C3898" s="13" t="s">
        <v>503</v>
      </c>
      <c r="D3898" s="13" t="s">
        <v>13</v>
      </c>
      <c r="E3898" s="63" t="s">
        <v>1450</v>
      </c>
      <c r="F3898" s="13">
        <v>80</v>
      </c>
      <c r="G3898" s="34">
        <v>44352</v>
      </c>
      <c r="H3898" s="34">
        <v>44347</v>
      </c>
      <c r="I3898" s="1448">
        <v>83</v>
      </c>
    </row>
    <row r="3899" spans="1:9" x14ac:dyDescent="0.3">
      <c r="A3899" s="1440" t="s">
        <v>1446</v>
      </c>
      <c r="B3899" s="13">
        <v>678570</v>
      </c>
      <c r="C3899" s="13" t="s">
        <v>475</v>
      </c>
      <c r="D3899" s="13" t="s">
        <v>13</v>
      </c>
      <c r="E3899" s="63" t="s">
        <v>1452</v>
      </c>
      <c r="F3899" s="13">
        <v>2900</v>
      </c>
      <c r="G3899" s="34">
        <v>44352</v>
      </c>
      <c r="H3899" s="34">
        <v>44347</v>
      </c>
      <c r="I3899" s="1448">
        <v>3044</v>
      </c>
    </row>
    <row r="3900" spans="1:9" x14ac:dyDescent="0.3">
      <c r="A3900" s="1440" t="s">
        <v>1446</v>
      </c>
      <c r="B3900" s="13">
        <v>678570</v>
      </c>
      <c r="C3900" s="13" t="s">
        <v>475</v>
      </c>
      <c r="D3900" s="8" t="s">
        <v>1065</v>
      </c>
      <c r="E3900" s="63" t="s">
        <v>1453</v>
      </c>
      <c r="F3900" s="13">
        <v>3200</v>
      </c>
      <c r="G3900" s="34">
        <v>44352</v>
      </c>
      <c r="H3900" s="34">
        <v>44347</v>
      </c>
      <c r="I3900" s="1448">
        <v>3318</v>
      </c>
    </row>
    <row r="3901" spans="1:9" x14ac:dyDescent="0.3">
      <c r="A3901" s="1369">
        <v>432735</v>
      </c>
      <c r="B3901" s="8">
        <v>425425</v>
      </c>
      <c r="C3901" s="8" t="s">
        <v>475</v>
      </c>
      <c r="D3901" s="236" t="s">
        <v>483</v>
      </c>
      <c r="E3901" s="32" t="s">
        <v>1381</v>
      </c>
      <c r="F3901" s="8">
        <v>378</v>
      </c>
      <c r="G3901" s="12">
        <v>44357</v>
      </c>
      <c r="H3901" s="12">
        <v>44351</v>
      </c>
      <c r="I3901" s="8">
        <v>384</v>
      </c>
    </row>
    <row r="3902" spans="1:9" x14ac:dyDescent="0.3">
      <c r="A3902" s="1449" t="s">
        <v>1446</v>
      </c>
      <c r="B3902" s="8">
        <v>674570</v>
      </c>
      <c r="C3902" s="8" t="s">
        <v>503</v>
      </c>
      <c r="D3902" s="8" t="s">
        <v>481</v>
      </c>
      <c r="E3902" s="32" t="s">
        <v>1447</v>
      </c>
      <c r="F3902" s="8">
        <v>60</v>
      </c>
      <c r="G3902" s="12">
        <v>44357</v>
      </c>
      <c r="H3902" s="1450">
        <v>44351</v>
      </c>
      <c r="I3902" s="8">
        <v>59</v>
      </c>
    </row>
    <row r="3903" spans="1:9" x14ac:dyDescent="0.3">
      <c r="A3903" s="1449" t="s">
        <v>1446</v>
      </c>
      <c r="B3903" s="8">
        <v>674570</v>
      </c>
      <c r="C3903" s="8" t="s">
        <v>503</v>
      </c>
      <c r="D3903" s="236" t="s">
        <v>483</v>
      </c>
      <c r="E3903" s="32" t="s">
        <v>1449</v>
      </c>
      <c r="F3903" s="8">
        <v>60</v>
      </c>
      <c r="G3903" s="12">
        <v>44357</v>
      </c>
      <c r="H3903" s="12">
        <v>44351</v>
      </c>
      <c r="I3903" s="8">
        <v>59</v>
      </c>
    </row>
    <row r="3904" spans="1:9" x14ac:dyDescent="0.3">
      <c r="A3904" s="1449" t="s">
        <v>1446</v>
      </c>
      <c r="B3904" s="8">
        <v>678570</v>
      </c>
      <c r="C3904" s="8" t="s">
        <v>475</v>
      </c>
      <c r="D3904" s="236" t="s">
        <v>483</v>
      </c>
      <c r="E3904" s="32" t="s">
        <v>1451</v>
      </c>
      <c r="F3904" s="8">
        <v>360</v>
      </c>
      <c r="G3904" s="12">
        <v>44357</v>
      </c>
      <c r="H3904" s="12">
        <v>44351</v>
      </c>
      <c r="I3904" s="8">
        <v>371</v>
      </c>
    </row>
    <row r="3905" spans="1:9" x14ac:dyDescent="0.3">
      <c r="A3905" s="1449" t="s">
        <v>1446</v>
      </c>
      <c r="B3905" s="8">
        <v>678570</v>
      </c>
      <c r="C3905" s="8" t="s">
        <v>475</v>
      </c>
      <c r="D3905" s="8" t="s">
        <v>481</v>
      </c>
      <c r="E3905" s="32" t="s">
        <v>1454</v>
      </c>
      <c r="F3905" s="8">
        <v>290</v>
      </c>
      <c r="G3905" s="12">
        <v>44357</v>
      </c>
      <c r="H3905" s="12">
        <v>44351</v>
      </c>
      <c r="I3905" s="8">
        <v>297</v>
      </c>
    </row>
    <row r="3906" spans="1:9" ht="15" thickBot="1" x14ac:dyDescent="0.35">
      <c r="A3906" s="1372">
        <v>432735</v>
      </c>
      <c r="B3906" s="13">
        <v>425425</v>
      </c>
      <c r="C3906" s="13" t="s">
        <v>475</v>
      </c>
      <c r="D3906" s="8" t="s">
        <v>1065</v>
      </c>
      <c r="E3906" s="63" t="s">
        <v>1378</v>
      </c>
      <c r="F3906" s="13">
        <v>771</v>
      </c>
      <c r="G3906" s="34">
        <v>44359</v>
      </c>
      <c r="H3906" s="34">
        <v>44355</v>
      </c>
      <c r="I3906" s="13">
        <v>780</v>
      </c>
    </row>
    <row r="3907" spans="1:9" ht="15" thickBot="1" x14ac:dyDescent="0.35">
      <c r="A3907" s="1451">
        <v>557237</v>
      </c>
      <c r="B3907" s="659">
        <v>678577</v>
      </c>
      <c r="C3907" s="659" t="s">
        <v>475</v>
      </c>
      <c r="D3907" s="1389" t="s">
        <v>483</v>
      </c>
      <c r="E3907" s="660" t="s">
        <v>1384</v>
      </c>
      <c r="F3907" s="659">
        <v>100</v>
      </c>
      <c r="G3907" s="661">
        <v>44357</v>
      </c>
      <c r="H3907" s="661">
        <v>44355</v>
      </c>
      <c r="I3907" s="659">
        <v>102</v>
      </c>
    </row>
    <row r="3908" spans="1:9" ht="15" thickBot="1" x14ac:dyDescent="0.35">
      <c r="A3908" s="1452">
        <v>552995</v>
      </c>
      <c r="B3908" s="13">
        <v>678581</v>
      </c>
      <c r="C3908" s="13" t="s">
        <v>475</v>
      </c>
      <c r="D3908" s="236" t="s">
        <v>483</v>
      </c>
      <c r="E3908" s="63" t="s">
        <v>1393</v>
      </c>
      <c r="F3908" s="13">
        <v>234</v>
      </c>
      <c r="G3908" s="34">
        <v>44357</v>
      </c>
      <c r="H3908" s="661">
        <v>44355</v>
      </c>
      <c r="I3908" s="13">
        <v>239</v>
      </c>
    </row>
    <row r="3909" spans="1:9" ht="15" thickBot="1" x14ac:dyDescent="0.35">
      <c r="A3909" s="1440">
        <v>573651</v>
      </c>
      <c r="B3909" s="13">
        <v>750868</v>
      </c>
      <c r="C3909" s="13" t="s">
        <v>503</v>
      </c>
      <c r="D3909" s="8" t="s">
        <v>1065</v>
      </c>
      <c r="E3909" s="98" t="s">
        <v>1424</v>
      </c>
      <c r="F3909" s="13">
        <f>629-346</f>
        <v>283</v>
      </c>
      <c r="G3909" s="34">
        <v>44359</v>
      </c>
      <c r="H3909" s="661">
        <v>44355</v>
      </c>
      <c r="I3909" s="13">
        <v>295</v>
      </c>
    </row>
    <row r="3910" spans="1:9" ht="15" thickBot="1" x14ac:dyDescent="0.35">
      <c r="A3910" s="1440">
        <v>573651</v>
      </c>
      <c r="B3910" s="13">
        <v>750868</v>
      </c>
      <c r="C3910" s="13" t="s">
        <v>503</v>
      </c>
      <c r="D3910" s="13" t="s">
        <v>13</v>
      </c>
      <c r="E3910" s="63" t="s">
        <v>1425</v>
      </c>
      <c r="F3910" s="13">
        <f>1449-754</f>
        <v>695</v>
      </c>
      <c r="G3910" s="34">
        <v>44359</v>
      </c>
      <c r="H3910" s="661">
        <v>44355</v>
      </c>
      <c r="I3910" s="13">
        <v>722</v>
      </c>
    </row>
    <row r="3911" spans="1:9" x14ac:dyDescent="0.3">
      <c r="A3911" s="1453">
        <v>573651</v>
      </c>
      <c r="B3911" s="720">
        <v>752484</v>
      </c>
      <c r="C3911" s="720" t="s">
        <v>475</v>
      </c>
      <c r="D3911" s="696" t="s">
        <v>1065</v>
      </c>
      <c r="E3911" s="1017" t="s">
        <v>1430</v>
      </c>
      <c r="F3911" s="720">
        <f>1360-779</f>
        <v>581</v>
      </c>
      <c r="G3911" s="851">
        <v>44359</v>
      </c>
      <c r="H3911" s="851">
        <v>44355</v>
      </c>
      <c r="I3911" s="720">
        <v>602</v>
      </c>
    </row>
    <row r="3912" spans="1:9" x14ac:dyDescent="0.3">
      <c r="A3912" s="1454">
        <v>573651</v>
      </c>
      <c r="B3912" s="534">
        <v>752484</v>
      </c>
      <c r="C3912" s="534" t="s">
        <v>475</v>
      </c>
      <c r="D3912" s="534" t="s">
        <v>13</v>
      </c>
      <c r="E3912" s="812" t="s">
        <v>1431</v>
      </c>
      <c r="F3912" s="534">
        <f>4120-2208</f>
        <v>1912</v>
      </c>
      <c r="G3912" s="536">
        <v>44359</v>
      </c>
      <c r="H3912" s="536">
        <v>44355</v>
      </c>
      <c r="I3912" s="534">
        <v>2007</v>
      </c>
    </row>
    <row r="3913" spans="1:9" x14ac:dyDescent="0.3">
      <c r="A3913" s="1454">
        <v>573651</v>
      </c>
      <c r="B3913" s="534">
        <v>752484</v>
      </c>
      <c r="C3913" s="534" t="s">
        <v>475</v>
      </c>
      <c r="D3913" s="534" t="s">
        <v>1387</v>
      </c>
      <c r="E3913" s="540" t="s">
        <v>1436</v>
      </c>
      <c r="F3913" s="534">
        <f>46</f>
        <v>46</v>
      </c>
      <c r="G3913" s="536">
        <v>44359</v>
      </c>
      <c r="H3913" s="536">
        <v>44355</v>
      </c>
      <c r="I3913" s="534">
        <v>46</v>
      </c>
    </row>
    <row r="3914" spans="1:9" x14ac:dyDescent="0.3">
      <c r="A3914" s="1454">
        <v>573651</v>
      </c>
      <c r="B3914" s="534">
        <v>752484</v>
      </c>
      <c r="C3914" s="534" t="s">
        <v>475</v>
      </c>
      <c r="D3914" s="534" t="s">
        <v>1392</v>
      </c>
      <c r="E3914" s="540">
        <v>1633072</v>
      </c>
      <c r="F3914" s="534">
        <f>83-45</f>
        <v>38</v>
      </c>
      <c r="G3914" s="536">
        <v>44361</v>
      </c>
      <c r="H3914" s="536">
        <v>44355</v>
      </c>
      <c r="I3914" s="534">
        <v>38</v>
      </c>
    </row>
    <row r="3915" spans="1:9" x14ac:dyDescent="0.3">
      <c r="A3915" s="1019">
        <v>432735</v>
      </c>
      <c r="B3915" s="534">
        <v>425425</v>
      </c>
      <c r="C3915" s="534" t="s">
        <v>475</v>
      </c>
      <c r="D3915" s="148" t="s">
        <v>483</v>
      </c>
      <c r="E3915" s="540" t="s">
        <v>1379</v>
      </c>
      <c r="F3915" s="534">
        <v>175</v>
      </c>
      <c r="G3915" s="536">
        <v>44364</v>
      </c>
      <c r="H3915" s="536">
        <v>44358</v>
      </c>
      <c r="I3915" s="534">
        <v>175</v>
      </c>
    </row>
    <row r="3916" spans="1:9" x14ac:dyDescent="0.3">
      <c r="A3916" s="1454">
        <v>573651</v>
      </c>
      <c r="B3916" s="534">
        <v>750868</v>
      </c>
      <c r="C3916" s="534" t="s">
        <v>503</v>
      </c>
      <c r="D3916" s="534" t="s">
        <v>481</v>
      </c>
      <c r="E3916" s="1014" t="s">
        <v>1422</v>
      </c>
      <c r="F3916" s="534">
        <f>258-135</f>
        <v>123</v>
      </c>
      <c r="G3916" s="536">
        <v>44364</v>
      </c>
      <c r="H3916" s="1455">
        <v>44358</v>
      </c>
      <c r="I3916" s="534">
        <v>129</v>
      </c>
    </row>
    <row r="3917" spans="1:9" x14ac:dyDescent="0.3">
      <c r="A3917" s="1454">
        <v>573651</v>
      </c>
      <c r="B3917" s="534">
        <v>750868</v>
      </c>
      <c r="C3917" s="534" t="s">
        <v>503</v>
      </c>
      <c r="D3917" s="148" t="s">
        <v>483</v>
      </c>
      <c r="E3917" s="1014" t="s">
        <v>1423</v>
      </c>
      <c r="F3917" s="534">
        <f>176-98</f>
        <v>78</v>
      </c>
      <c r="G3917" s="536">
        <v>44364</v>
      </c>
      <c r="H3917" s="536">
        <v>44358</v>
      </c>
      <c r="I3917" s="534">
        <v>81</v>
      </c>
    </row>
    <row r="3918" spans="1:9" x14ac:dyDescent="0.3">
      <c r="A3918" s="1454">
        <v>573651</v>
      </c>
      <c r="B3918" s="1456">
        <v>752484</v>
      </c>
      <c r="C3918" s="534" t="s">
        <v>475</v>
      </c>
      <c r="D3918" s="534" t="s">
        <v>481</v>
      </c>
      <c r="E3918" s="1457" t="s">
        <v>1428</v>
      </c>
      <c r="F3918" s="1353">
        <f>621-333</f>
        <v>288</v>
      </c>
      <c r="G3918" s="1458">
        <v>44364</v>
      </c>
      <c r="H3918" s="536">
        <v>44358</v>
      </c>
      <c r="I3918" s="534">
        <v>292</v>
      </c>
    </row>
    <row r="3919" spans="1:9" ht="15" thickBot="1" x14ac:dyDescent="0.35">
      <c r="A3919" s="1454">
        <v>573651</v>
      </c>
      <c r="B3919" s="1456">
        <v>752484</v>
      </c>
      <c r="C3919" s="534" t="s">
        <v>475</v>
      </c>
      <c r="D3919" s="148" t="s">
        <v>483</v>
      </c>
      <c r="E3919" s="1457" t="s">
        <v>1433</v>
      </c>
      <c r="F3919" s="1033">
        <f>220-125</f>
        <v>95</v>
      </c>
      <c r="G3919" s="1458">
        <v>44364</v>
      </c>
      <c r="H3919" s="1032">
        <v>44358</v>
      </c>
      <c r="I3919" s="1033">
        <v>99</v>
      </c>
    </row>
    <row r="3920" spans="1:9" x14ac:dyDescent="0.3">
      <c r="A3920" s="1459">
        <v>557237</v>
      </c>
      <c r="B3920" s="720">
        <v>678577</v>
      </c>
      <c r="C3920" s="720" t="s">
        <v>475</v>
      </c>
      <c r="D3920" s="696" t="s">
        <v>1065</v>
      </c>
      <c r="E3920" s="721" t="s">
        <v>1383</v>
      </c>
      <c r="F3920" s="720">
        <v>1208</v>
      </c>
      <c r="G3920" s="851">
        <v>44366</v>
      </c>
      <c r="H3920" s="851">
        <v>44361</v>
      </c>
      <c r="I3920" s="720">
        <v>1231</v>
      </c>
    </row>
    <row r="3921" spans="1:9" x14ac:dyDescent="0.3">
      <c r="A3921" s="1460">
        <v>552995</v>
      </c>
      <c r="B3921" s="534">
        <v>678581</v>
      </c>
      <c r="C3921" s="534" t="s">
        <v>475</v>
      </c>
      <c r="D3921" s="537" t="s">
        <v>1065</v>
      </c>
      <c r="E3921" s="707" t="s">
        <v>1396</v>
      </c>
      <c r="F3921" s="534">
        <v>355</v>
      </c>
      <c r="G3921" s="536">
        <v>44366</v>
      </c>
      <c r="H3921" s="734">
        <v>44361</v>
      </c>
      <c r="I3921" s="534">
        <v>372</v>
      </c>
    </row>
    <row r="3922" spans="1:9" x14ac:dyDescent="0.3">
      <c r="A3922" s="1454">
        <v>500777</v>
      </c>
      <c r="B3922" s="534">
        <v>750327</v>
      </c>
      <c r="C3922" s="534" t="s">
        <v>475</v>
      </c>
      <c r="D3922" s="534" t="s">
        <v>1387</v>
      </c>
      <c r="E3922" s="1461" t="s">
        <v>1415</v>
      </c>
      <c r="F3922" s="813">
        <v>345</v>
      </c>
      <c r="G3922" s="536">
        <v>44368</v>
      </c>
      <c r="H3922" s="536">
        <v>44363</v>
      </c>
      <c r="I3922" s="534">
        <v>345</v>
      </c>
    </row>
    <row r="3923" spans="1:9" x14ac:dyDescent="0.3">
      <c r="A3923" s="1454">
        <v>500777</v>
      </c>
      <c r="B3923" s="534">
        <v>750327</v>
      </c>
      <c r="C3923" s="534" t="s">
        <v>475</v>
      </c>
      <c r="D3923" s="534" t="s">
        <v>1392</v>
      </c>
      <c r="E3923" s="540">
        <v>1633128</v>
      </c>
      <c r="F3923" s="813">
        <v>260</v>
      </c>
      <c r="G3923" s="536">
        <v>44368</v>
      </c>
      <c r="H3923" s="536">
        <v>44363</v>
      </c>
      <c r="I3923" s="534">
        <v>260</v>
      </c>
    </row>
    <row r="3924" spans="1:9" x14ac:dyDescent="0.3">
      <c r="A3924" s="1454">
        <v>540291</v>
      </c>
      <c r="B3924" s="534">
        <v>750322</v>
      </c>
      <c r="C3924" s="534" t="s">
        <v>475</v>
      </c>
      <c r="D3924" s="534" t="s">
        <v>1387</v>
      </c>
      <c r="E3924" s="540" t="s">
        <v>1419</v>
      </c>
      <c r="F3924" s="813">
        <v>273</v>
      </c>
      <c r="G3924" s="536">
        <v>44368</v>
      </c>
      <c r="H3924" s="536">
        <v>44363</v>
      </c>
      <c r="I3924" s="534">
        <v>273</v>
      </c>
    </row>
    <row r="3925" spans="1:9" x14ac:dyDescent="0.3">
      <c r="A3925" s="1462">
        <v>540291</v>
      </c>
      <c r="B3925" s="537">
        <v>750322</v>
      </c>
      <c r="C3925" s="537" t="s">
        <v>475</v>
      </c>
      <c r="D3925" s="537" t="s">
        <v>1392</v>
      </c>
      <c r="E3925" s="541">
        <v>1633126</v>
      </c>
      <c r="F3925" s="537">
        <v>1395</v>
      </c>
      <c r="G3925" s="539">
        <v>44368</v>
      </c>
      <c r="H3925" s="539">
        <v>44363</v>
      </c>
      <c r="I3925" s="537">
        <v>1395</v>
      </c>
    </row>
    <row r="3926" spans="1:9" x14ac:dyDescent="0.3">
      <c r="A3926" s="1454">
        <v>573651</v>
      </c>
      <c r="B3926" s="534">
        <v>750868</v>
      </c>
      <c r="C3926" s="534" t="s">
        <v>503</v>
      </c>
      <c r="D3926" s="534" t="s">
        <v>1387</v>
      </c>
      <c r="E3926" s="1014" t="s">
        <v>1426</v>
      </c>
      <c r="F3926" s="1456">
        <f>80-40</f>
        <v>40</v>
      </c>
      <c r="G3926" s="1458">
        <v>44362</v>
      </c>
      <c r="H3926" s="536">
        <v>44363</v>
      </c>
      <c r="I3926" s="534">
        <v>40</v>
      </c>
    </row>
    <row r="3927" spans="1:9" x14ac:dyDescent="0.3">
      <c r="A3927" s="1454">
        <v>573651</v>
      </c>
      <c r="B3927" s="534">
        <v>750868</v>
      </c>
      <c r="C3927" s="534" t="s">
        <v>503</v>
      </c>
      <c r="D3927" s="534" t="s">
        <v>1387</v>
      </c>
      <c r="E3927" s="1014" t="s">
        <v>1427</v>
      </c>
      <c r="F3927" s="1456">
        <f>16-8</f>
        <v>8</v>
      </c>
      <c r="G3927" s="1458">
        <v>44362</v>
      </c>
      <c r="H3927" s="536">
        <v>44363</v>
      </c>
      <c r="I3927" s="534">
        <v>8</v>
      </c>
    </row>
    <row r="3928" spans="1:9" x14ac:dyDescent="0.3">
      <c r="A3928" s="1454">
        <v>573651</v>
      </c>
      <c r="B3928" s="534">
        <v>752484</v>
      </c>
      <c r="C3928" s="534" t="s">
        <v>475</v>
      </c>
      <c r="D3928" s="534" t="s">
        <v>1387</v>
      </c>
      <c r="E3928" s="812" t="s">
        <v>1434</v>
      </c>
      <c r="F3928" s="1456">
        <f>352-176</f>
        <v>176</v>
      </c>
      <c r="G3928" s="1458">
        <v>44362</v>
      </c>
      <c r="H3928" s="536">
        <v>44363</v>
      </c>
      <c r="I3928" s="534">
        <v>176</v>
      </c>
    </row>
    <row r="3929" spans="1:9" x14ac:dyDescent="0.3">
      <c r="A3929" s="1454">
        <v>573651</v>
      </c>
      <c r="B3929" s="534">
        <v>752484</v>
      </c>
      <c r="C3929" s="534" t="s">
        <v>475</v>
      </c>
      <c r="D3929" s="534" t="s">
        <v>1387</v>
      </c>
      <c r="E3929" s="540" t="s">
        <v>1435</v>
      </c>
      <c r="F3929" s="1353">
        <f>64-32</f>
        <v>32</v>
      </c>
      <c r="G3929" s="536">
        <v>44362</v>
      </c>
      <c r="H3929" s="536">
        <v>44363</v>
      </c>
      <c r="I3929" s="534">
        <v>32</v>
      </c>
    </row>
    <row r="3930" spans="1:9" x14ac:dyDescent="0.3">
      <c r="A3930" s="1463">
        <v>574581</v>
      </c>
      <c r="B3930" s="534">
        <v>756361</v>
      </c>
      <c r="C3930" s="534" t="s">
        <v>475</v>
      </c>
      <c r="D3930" s="534" t="s">
        <v>1441</v>
      </c>
      <c r="E3930" s="812">
        <v>1634773</v>
      </c>
      <c r="F3930" s="534">
        <v>28</v>
      </c>
      <c r="G3930" s="536">
        <v>44368</v>
      </c>
      <c r="H3930" s="536">
        <v>44363</v>
      </c>
      <c r="I3930" s="534">
        <v>28</v>
      </c>
    </row>
    <row r="3931" spans="1:9" x14ac:dyDescent="0.3">
      <c r="A3931" s="1464">
        <v>557237</v>
      </c>
      <c r="B3931" s="537">
        <v>678577</v>
      </c>
      <c r="C3931" s="537" t="s">
        <v>475</v>
      </c>
      <c r="D3931" s="148" t="s">
        <v>483</v>
      </c>
      <c r="E3931" s="541" t="s">
        <v>1382</v>
      </c>
      <c r="F3931" s="537">
        <v>183</v>
      </c>
      <c r="G3931" s="539">
        <v>44371</v>
      </c>
      <c r="H3931" s="539">
        <v>44365</v>
      </c>
      <c r="I3931" s="537">
        <v>187</v>
      </c>
    </row>
    <row r="3932" spans="1:9" x14ac:dyDescent="0.3">
      <c r="A3932" s="1465">
        <v>552995</v>
      </c>
      <c r="B3932" s="537">
        <v>678581</v>
      </c>
      <c r="C3932" s="537" t="s">
        <v>475</v>
      </c>
      <c r="D3932" s="537" t="s">
        <v>13</v>
      </c>
      <c r="E3932" s="1381" t="s">
        <v>1395</v>
      </c>
      <c r="F3932" s="537">
        <f>711-355</f>
        <v>356</v>
      </c>
      <c r="G3932" s="539">
        <v>44366</v>
      </c>
      <c r="H3932" s="702">
        <v>44365</v>
      </c>
      <c r="I3932" s="537">
        <v>356</v>
      </c>
    </row>
    <row r="3933" spans="1:9" x14ac:dyDescent="0.3">
      <c r="A3933" s="1465">
        <v>552995</v>
      </c>
      <c r="B3933" s="537">
        <v>678581</v>
      </c>
      <c r="C3933" s="537" t="s">
        <v>475</v>
      </c>
      <c r="D3933" s="148" t="s">
        <v>483</v>
      </c>
      <c r="E3933" s="1381" t="s">
        <v>1397</v>
      </c>
      <c r="F3933" s="537">
        <v>165</v>
      </c>
      <c r="G3933" s="539">
        <v>44371</v>
      </c>
      <c r="H3933" s="702">
        <v>44365</v>
      </c>
      <c r="I3933" s="537">
        <v>167</v>
      </c>
    </row>
    <row r="3934" spans="1:9" x14ac:dyDescent="0.3">
      <c r="A3934" s="1462">
        <v>500777</v>
      </c>
      <c r="B3934" s="537">
        <v>750327</v>
      </c>
      <c r="C3934" s="537" t="s">
        <v>475</v>
      </c>
      <c r="D3934" s="537" t="s">
        <v>1387</v>
      </c>
      <c r="E3934" s="541" t="s">
        <v>1417</v>
      </c>
      <c r="F3934" s="815">
        <f>1092-1008</f>
        <v>84</v>
      </c>
      <c r="G3934" s="539">
        <v>44367</v>
      </c>
      <c r="H3934" s="539">
        <v>44365</v>
      </c>
      <c r="I3934" s="537">
        <v>84</v>
      </c>
    </row>
    <row r="3935" spans="1:9" x14ac:dyDescent="0.3">
      <c r="A3935" s="1462">
        <v>540291</v>
      </c>
      <c r="B3935" s="537">
        <v>750322</v>
      </c>
      <c r="C3935" s="537" t="s">
        <v>475</v>
      </c>
      <c r="D3935" s="537" t="s">
        <v>1387</v>
      </c>
      <c r="E3935" s="541" t="s">
        <v>1420</v>
      </c>
      <c r="F3935" s="815">
        <v>36</v>
      </c>
      <c r="G3935" s="539">
        <v>44367</v>
      </c>
      <c r="H3935" s="539">
        <v>44365</v>
      </c>
      <c r="I3935" s="537">
        <v>36</v>
      </c>
    </row>
    <row r="3936" spans="1:9" x14ac:dyDescent="0.3">
      <c r="A3936" s="348">
        <v>574581</v>
      </c>
      <c r="B3936" s="8">
        <v>756361</v>
      </c>
      <c r="C3936" s="8" t="s">
        <v>475</v>
      </c>
      <c r="D3936" s="8" t="s">
        <v>1065</v>
      </c>
      <c r="E3936" s="32" t="s">
        <v>1437</v>
      </c>
      <c r="F3936" s="8">
        <v>1294</v>
      </c>
      <c r="G3936" s="12">
        <v>44366</v>
      </c>
      <c r="H3936" s="12">
        <v>44365</v>
      </c>
      <c r="I3936" s="8">
        <v>1280</v>
      </c>
    </row>
    <row r="3937" spans="1:9" x14ac:dyDescent="0.3">
      <c r="A3937" s="348">
        <v>574581</v>
      </c>
      <c r="B3937" s="8">
        <v>756361</v>
      </c>
      <c r="C3937" s="8" t="s">
        <v>475</v>
      </c>
      <c r="D3937" s="8" t="s">
        <v>13</v>
      </c>
      <c r="E3937" s="32" t="s">
        <v>1438</v>
      </c>
      <c r="F3937" s="8">
        <v>2266</v>
      </c>
      <c r="G3937" s="12">
        <v>44366</v>
      </c>
      <c r="H3937" s="18">
        <v>44365</v>
      </c>
      <c r="I3937" s="8">
        <v>2377</v>
      </c>
    </row>
    <row r="3938" spans="1:9" x14ac:dyDescent="0.3">
      <c r="A3938" s="348">
        <v>574581</v>
      </c>
      <c r="B3938" s="8">
        <v>756361</v>
      </c>
      <c r="C3938" s="8" t="s">
        <v>475</v>
      </c>
      <c r="D3938" s="236" t="s">
        <v>483</v>
      </c>
      <c r="E3938" s="32" t="s">
        <v>1439</v>
      </c>
      <c r="F3938" s="8">
        <v>251</v>
      </c>
      <c r="G3938" s="12">
        <v>44371</v>
      </c>
      <c r="H3938" s="12">
        <v>44365</v>
      </c>
      <c r="I3938" s="8">
        <v>263</v>
      </c>
    </row>
    <row r="3939" spans="1:9" x14ac:dyDescent="0.3">
      <c r="A3939" s="348">
        <v>574581</v>
      </c>
      <c r="B3939" s="8">
        <v>756361</v>
      </c>
      <c r="C3939" s="8" t="s">
        <v>475</v>
      </c>
      <c r="D3939" s="8" t="s">
        <v>481</v>
      </c>
      <c r="E3939" s="32" t="s">
        <v>1440</v>
      </c>
      <c r="F3939" s="8">
        <v>450</v>
      </c>
      <c r="G3939" s="12">
        <v>44371</v>
      </c>
      <c r="H3939" s="12">
        <v>44365</v>
      </c>
      <c r="I3939" s="8">
        <v>472</v>
      </c>
    </row>
    <row r="3940" spans="1:9" x14ac:dyDescent="0.3">
      <c r="A3940" s="348">
        <v>574581</v>
      </c>
      <c r="B3940" s="8">
        <v>756368</v>
      </c>
      <c r="C3940" s="8" t="s">
        <v>503</v>
      </c>
      <c r="D3940" s="8" t="s">
        <v>1065</v>
      </c>
      <c r="E3940" s="32" t="s">
        <v>1442</v>
      </c>
      <c r="F3940" s="8">
        <v>290</v>
      </c>
      <c r="G3940" s="12">
        <v>44366</v>
      </c>
      <c r="H3940" s="18">
        <v>44365</v>
      </c>
      <c r="I3940" s="8">
        <v>293</v>
      </c>
    </row>
    <row r="3941" spans="1:9" x14ac:dyDescent="0.3">
      <c r="A3941" s="348">
        <v>574581</v>
      </c>
      <c r="B3941" s="8">
        <v>756368</v>
      </c>
      <c r="C3941" s="8" t="s">
        <v>503</v>
      </c>
      <c r="D3941" s="236" t="s">
        <v>483</v>
      </c>
      <c r="E3941" s="32" t="s">
        <v>1443</v>
      </c>
      <c r="F3941" s="8">
        <v>105</v>
      </c>
      <c r="G3941" s="12">
        <v>44371</v>
      </c>
      <c r="H3941" s="12">
        <v>44365</v>
      </c>
      <c r="I3941" s="8">
        <v>110</v>
      </c>
    </row>
    <row r="3942" spans="1:9" x14ac:dyDescent="0.3">
      <c r="A3942" s="348">
        <v>574581</v>
      </c>
      <c r="B3942" s="8">
        <v>756368</v>
      </c>
      <c r="C3942" s="8" t="s">
        <v>503</v>
      </c>
      <c r="D3942" s="8" t="s">
        <v>13</v>
      </c>
      <c r="E3942" s="32" t="s">
        <v>1444</v>
      </c>
      <c r="F3942" s="8">
        <v>961</v>
      </c>
      <c r="G3942" s="12">
        <v>44366</v>
      </c>
      <c r="H3942" s="21">
        <v>44365</v>
      </c>
      <c r="I3942" s="9">
        <v>1009</v>
      </c>
    </row>
    <row r="3943" spans="1:9" x14ac:dyDescent="0.3">
      <c r="A3943" s="348">
        <v>574581</v>
      </c>
      <c r="B3943" s="8">
        <v>756368</v>
      </c>
      <c r="C3943" s="8" t="s">
        <v>503</v>
      </c>
      <c r="D3943" s="8" t="s">
        <v>481</v>
      </c>
      <c r="E3943" s="32" t="s">
        <v>1445</v>
      </c>
      <c r="F3943" s="8">
        <v>173</v>
      </c>
      <c r="G3943" s="12">
        <v>44371</v>
      </c>
      <c r="H3943" s="11">
        <v>44365</v>
      </c>
      <c r="I3943" s="9">
        <v>181</v>
      </c>
    </row>
    <row r="3944" spans="1:9" x14ac:dyDescent="0.3">
      <c r="A3944" s="1466">
        <v>500777</v>
      </c>
      <c r="B3944" s="454">
        <v>750327</v>
      </c>
      <c r="C3944" s="454" t="s">
        <v>475</v>
      </c>
      <c r="D3944" s="454" t="s">
        <v>1387</v>
      </c>
      <c r="E3944" s="455" t="s">
        <v>1414</v>
      </c>
      <c r="F3944" s="1467">
        <v>170</v>
      </c>
      <c r="G3944" s="1468">
        <v>44369</v>
      </c>
      <c r="H3944" s="344">
        <v>44369</v>
      </c>
      <c r="I3944" s="9">
        <v>170</v>
      </c>
    </row>
    <row r="3945" spans="1:9" x14ac:dyDescent="0.3">
      <c r="A3945" s="1449">
        <v>500777</v>
      </c>
      <c r="B3945" s="1469">
        <v>750327</v>
      </c>
      <c r="C3945" s="1469" t="s">
        <v>475</v>
      </c>
      <c r="D3945" s="1469" t="s">
        <v>1387</v>
      </c>
      <c r="E3945" s="1470" t="s">
        <v>1416</v>
      </c>
      <c r="F3945" s="1471">
        <v>1608</v>
      </c>
      <c r="G3945" s="1472">
        <v>44369</v>
      </c>
      <c r="H3945" s="11">
        <v>44369</v>
      </c>
      <c r="I3945" s="9">
        <v>1608</v>
      </c>
    </row>
    <row r="3946" spans="1:9" x14ac:dyDescent="0.3">
      <c r="A3946" s="1473">
        <v>500777</v>
      </c>
      <c r="B3946" s="1469">
        <v>750327</v>
      </c>
      <c r="C3946" s="1469" t="s">
        <v>475</v>
      </c>
      <c r="D3946" s="9" t="s">
        <v>1386</v>
      </c>
      <c r="E3946" s="15">
        <v>1633127</v>
      </c>
      <c r="F3946" s="62">
        <v>748</v>
      </c>
      <c r="G3946" s="11">
        <v>44371</v>
      </c>
      <c r="H3946" s="11">
        <v>44369</v>
      </c>
      <c r="I3946" s="9">
        <v>748</v>
      </c>
    </row>
    <row r="3947" spans="1:9" x14ac:dyDescent="0.3">
      <c r="A3947" s="1473">
        <v>540291</v>
      </c>
      <c r="B3947" s="1469">
        <v>750322</v>
      </c>
      <c r="C3947" s="1469" t="s">
        <v>475</v>
      </c>
      <c r="D3947" s="9" t="s">
        <v>1387</v>
      </c>
      <c r="E3947" s="15" t="s">
        <v>1418</v>
      </c>
      <c r="F3947" s="62">
        <v>138</v>
      </c>
      <c r="G3947" s="11">
        <v>44369</v>
      </c>
      <c r="H3947" s="344">
        <v>44369</v>
      </c>
      <c r="I3947" s="9">
        <v>138</v>
      </c>
    </row>
    <row r="3948" spans="1:9" x14ac:dyDescent="0.3">
      <c r="A3948" s="1473">
        <v>540291</v>
      </c>
      <c r="B3948" s="1469">
        <v>750322</v>
      </c>
      <c r="C3948" s="1469" t="s">
        <v>475</v>
      </c>
      <c r="D3948" s="1469" t="s">
        <v>1387</v>
      </c>
      <c r="E3948" s="15" t="s">
        <v>1421</v>
      </c>
      <c r="F3948" s="62">
        <v>1190</v>
      </c>
      <c r="G3948" s="11">
        <v>44369</v>
      </c>
      <c r="H3948" s="12">
        <v>44369</v>
      </c>
      <c r="I3948" s="9">
        <v>1190</v>
      </c>
    </row>
    <row r="3949" spans="1:9" x14ac:dyDescent="0.3">
      <c r="A3949" s="1449">
        <v>540291</v>
      </c>
      <c r="B3949" s="1469">
        <v>750322</v>
      </c>
      <c r="C3949" s="1469" t="s">
        <v>475</v>
      </c>
      <c r="D3949" s="1469" t="s">
        <v>1386</v>
      </c>
      <c r="E3949" s="1470">
        <v>1633124</v>
      </c>
      <c r="F3949" s="1469">
        <v>557</v>
      </c>
      <c r="G3949" s="1472">
        <v>44371</v>
      </c>
      <c r="H3949" s="11">
        <v>44369</v>
      </c>
      <c r="I3949" s="9">
        <v>557</v>
      </c>
    </row>
    <row r="3950" spans="1:9" x14ac:dyDescent="0.3">
      <c r="A3950" s="346">
        <v>573651</v>
      </c>
      <c r="B3950" s="69">
        <v>750868</v>
      </c>
      <c r="C3950" s="69" t="s">
        <v>503</v>
      </c>
      <c r="D3950" s="69" t="s">
        <v>1386</v>
      </c>
      <c r="E3950" s="347">
        <v>1633078</v>
      </c>
      <c r="F3950" s="69">
        <v>160</v>
      </c>
      <c r="G3950" s="73">
        <v>44357</v>
      </c>
      <c r="H3950" s="73">
        <v>44369</v>
      </c>
      <c r="I3950">
        <v>72</v>
      </c>
    </row>
    <row r="3951" spans="1:9" x14ac:dyDescent="0.3">
      <c r="A3951" s="343">
        <v>573651</v>
      </c>
      <c r="B3951" s="8">
        <v>752484</v>
      </c>
      <c r="C3951" s="8" t="s">
        <v>475</v>
      </c>
      <c r="D3951" s="8" t="s">
        <v>1392</v>
      </c>
      <c r="E3951" s="32">
        <v>1638623</v>
      </c>
      <c r="F3951" s="8">
        <v>45</v>
      </c>
      <c r="G3951" s="12">
        <v>44375</v>
      </c>
      <c r="H3951" s="12">
        <v>44369</v>
      </c>
      <c r="I3951" s="9">
        <v>45</v>
      </c>
    </row>
    <row r="3952" spans="1:9" x14ac:dyDescent="0.3">
      <c r="A3952" s="1474">
        <v>574581</v>
      </c>
      <c r="B3952" s="1469">
        <v>756361</v>
      </c>
      <c r="C3952" s="1469" t="s">
        <v>475</v>
      </c>
      <c r="D3952" s="1469" t="s">
        <v>1441</v>
      </c>
      <c r="E3952" s="1475">
        <v>1634774</v>
      </c>
      <c r="F3952" s="1469">
        <v>117</v>
      </c>
      <c r="G3952" s="1472">
        <v>44364</v>
      </c>
      <c r="H3952" s="11">
        <v>44369</v>
      </c>
      <c r="I3952" s="9">
        <v>117</v>
      </c>
    </row>
    <row r="3953" spans="1:9" x14ac:dyDescent="0.3">
      <c r="A3953" s="343" t="s">
        <v>1455</v>
      </c>
      <c r="B3953" s="8">
        <v>715659</v>
      </c>
      <c r="C3953" s="8" t="s">
        <v>475</v>
      </c>
      <c r="D3953" s="8" t="s">
        <v>13</v>
      </c>
      <c r="E3953" s="32" t="s">
        <v>1458</v>
      </c>
      <c r="F3953" s="8">
        <v>4652</v>
      </c>
      <c r="G3953" s="12">
        <v>44373</v>
      </c>
      <c r="H3953" s="12">
        <v>44369</v>
      </c>
      <c r="I3953" s="9">
        <v>4883</v>
      </c>
    </row>
    <row r="3954" spans="1:9" x14ac:dyDescent="0.3">
      <c r="A3954" s="1476" t="s">
        <v>1455</v>
      </c>
      <c r="B3954" s="368">
        <v>715659</v>
      </c>
      <c r="C3954" s="368" t="s">
        <v>475</v>
      </c>
      <c r="D3954" s="368" t="s">
        <v>1065</v>
      </c>
      <c r="E3954" s="369" t="s">
        <v>1459</v>
      </c>
      <c r="F3954" s="368">
        <v>1731</v>
      </c>
      <c r="G3954" s="1477">
        <v>44373</v>
      </c>
      <c r="H3954" s="11">
        <v>44369</v>
      </c>
      <c r="I3954" s="9">
        <v>1817</v>
      </c>
    </row>
    <row r="3955" spans="1:9" x14ac:dyDescent="0.3">
      <c r="A3955" s="1476">
        <v>573651</v>
      </c>
      <c r="B3955" s="368">
        <v>752484</v>
      </c>
      <c r="C3955" s="368" t="s">
        <v>475</v>
      </c>
      <c r="D3955" s="371" t="s">
        <v>481</v>
      </c>
      <c r="E3955" s="1478" t="s">
        <v>1429</v>
      </c>
      <c r="F3955" s="368">
        <v>333</v>
      </c>
      <c r="G3955" s="1477">
        <v>44378</v>
      </c>
      <c r="H3955" s="11">
        <v>44372</v>
      </c>
      <c r="I3955" s="9">
        <v>349</v>
      </c>
    </row>
    <row r="3956" spans="1:9" x14ac:dyDescent="0.3">
      <c r="A3956" s="1479">
        <v>573651</v>
      </c>
      <c r="B3956" s="368">
        <v>752484</v>
      </c>
      <c r="C3956" s="368" t="s">
        <v>475</v>
      </c>
      <c r="D3956" s="371" t="s">
        <v>13</v>
      </c>
      <c r="E3956" s="1480" t="s">
        <v>1432</v>
      </c>
      <c r="F3956" s="1481">
        <v>2208</v>
      </c>
      <c r="G3956" s="1482">
        <v>44373</v>
      </c>
      <c r="H3956" s="21">
        <v>44372</v>
      </c>
      <c r="I3956" s="9">
        <v>2318</v>
      </c>
    </row>
    <row r="3957" spans="1:9" x14ac:dyDescent="0.3">
      <c r="A3957" s="1483" t="s">
        <v>1455</v>
      </c>
      <c r="B3957" s="37">
        <v>715659</v>
      </c>
      <c r="C3957" s="37" t="s">
        <v>475</v>
      </c>
      <c r="D3957" s="37" t="s">
        <v>1065</v>
      </c>
      <c r="E3957" s="388" t="s">
        <v>1456</v>
      </c>
      <c r="F3957" s="37">
        <v>3288</v>
      </c>
      <c r="G3957" s="39">
        <v>44373</v>
      </c>
      <c r="H3957" s="669">
        <v>44372</v>
      </c>
      <c r="I3957" s="9">
        <v>3452</v>
      </c>
    </row>
    <row r="3958" spans="1:9" x14ac:dyDescent="0.3">
      <c r="A3958" s="1476" t="s">
        <v>1455</v>
      </c>
      <c r="B3958" s="368">
        <v>715659</v>
      </c>
      <c r="C3958" s="368" t="s">
        <v>475</v>
      </c>
      <c r="D3958" s="368" t="s">
        <v>13</v>
      </c>
      <c r="E3958" s="369" t="s">
        <v>1457</v>
      </c>
      <c r="F3958" s="368">
        <v>5619</v>
      </c>
      <c r="G3958" s="1477">
        <v>44373</v>
      </c>
      <c r="H3958" s="21">
        <v>44372</v>
      </c>
      <c r="I3958" s="9">
        <v>5901</v>
      </c>
    </row>
    <row r="3959" spans="1:9" x14ac:dyDescent="0.3">
      <c r="A3959" s="1484" t="s">
        <v>1455</v>
      </c>
      <c r="B3959" s="444">
        <v>750432</v>
      </c>
      <c r="C3959" s="444"/>
      <c r="D3959" s="444" t="s">
        <v>481</v>
      </c>
      <c r="E3959" s="1485" t="s">
        <v>3734</v>
      </c>
      <c r="F3959" s="444">
        <v>94</v>
      </c>
      <c r="G3959" s="1486">
        <v>44385</v>
      </c>
      <c r="H3959" s="362">
        <v>44382</v>
      </c>
      <c r="I3959" s="936">
        <v>98</v>
      </c>
    </row>
    <row r="3960" spans="1:9" x14ac:dyDescent="0.3">
      <c r="A3960" s="1484" t="s">
        <v>1455</v>
      </c>
      <c r="B3960" s="444">
        <v>750432</v>
      </c>
      <c r="C3960" s="444"/>
      <c r="D3960" s="444" t="s">
        <v>481</v>
      </c>
      <c r="E3960" s="1485" t="s">
        <v>3735</v>
      </c>
      <c r="F3960" s="444">
        <v>256</v>
      </c>
      <c r="G3960" s="1486">
        <v>44385</v>
      </c>
      <c r="H3960" s="362">
        <v>44382</v>
      </c>
      <c r="I3960" s="936">
        <v>268</v>
      </c>
    </row>
    <row r="3961" spans="1:9" x14ac:dyDescent="0.3">
      <c r="A3961" s="1484" t="s">
        <v>1455</v>
      </c>
      <c r="B3961" s="444">
        <v>750432</v>
      </c>
      <c r="C3961" s="444"/>
      <c r="D3961" s="444" t="s">
        <v>13</v>
      </c>
      <c r="E3961" s="1485" t="s">
        <v>3736</v>
      </c>
      <c r="F3961" s="444">
        <v>2065</v>
      </c>
      <c r="G3961" s="1486">
        <v>44380</v>
      </c>
      <c r="H3961" s="362">
        <v>44382</v>
      </c>
      <c r="I3961" s="936">
        <v>2168</v>
      </c>
    </row>
    <row r="3962" spans="1:9" x14ac:dyDescent="0.3">
      <c r="A3962" s="1484" t="s">
        <v>1455</v>
      </c>
      <c r="B3962" s="444">
        <v>750432</v>
      </c>
      <c r="C3962" s="444"/>
      <c r="D3962" s="444" t="s">
        <v>13</v>
      </c>
      <c r="E3962" s="1485" t="s">
        <v>3737</v>
      </c>
      <c r="F3962" s="444">
        <v>734</v>
      </c>
      <c r="G3962" s="1486">
        <v>44380</v>
      </c>
      <c r="H3962" s="362">
        <v>44382</v>
      </c>
      <c r="I3962" s="936">
        <v>771</v>
      </c>
    </row>
    <row r="3963" spans="1:9" x14ac:dyDescent="0.3">
      <c r="A3963" s="1484" t="s">
        <v>1455</v>
      </c>
      <c r="B3963" s="444">
        <v>750432</v>
      </c>
      <c r="C3963" s="444"/>
      <c r="D3963" s="444" t="s">
        <v>481</v>
      </c>
      <c r="E3963" s="1485" t="s">
        <v>3734</v>
      </c>
      <c r="F3963" s="444">
        <v>94</v>
      </c>
      <c r="G3963" s="1486">
        <v>44385</v>
      </c>
      <c r="H3963" s="362">
        <v>44382</v>
      </c>
      <c r="I3963" s="936">
        <v>98</v>
      </c>
    </row>
    <row r="3964" spans="1:9" x14ac:dyDescent="0.3">
      <c r="A3964" s="1484" t="s">
        <v>1455</v>
      </c>
      <c r="B3964" s="444">
        <v>750432</v>
      </c>
      <c r="C3964" s="444"/>
      <c r="D3964" s="444" t="s">
        <v>481</v>
      </c>
      <c r="E3964" s="1485" t="s">
        <v>3735</v>
      </c>
      <c r="F3964" s="444">
        <v>256</v>
      </c>
      <c r="G3964" s="1486">
        <v>44385</v>
      </c>
      <c r="H3964" s="362">
        <v>44382</v>
      </c>
      <c r="I3964" s="936">
        <v>268</v>
      </c>
    </row>
    <row r="3965" spans="1:9" x14ac:dyDescent="0.3">
      <c r="A3965" s="1487" t="s">
        <v>1455</v>
      </c>
      <c r="B3965" s="444">
        <v>750432</v>
      </c>
      <c r="C3965" s="444"/>
      <c r="D3965" s="444" t="s">
        <v>13</v>
      </c>
      <c r="E3965" s="935" t="s">
        <v>3736</v>
      </c>
      <c r="F3965" s="444">
        <v>2065</v>
      </c>
      <c r="G3965" s="1486">
        <v>44380</v>
      </c>
      <c r="H3965" s="362">
        <v>44382</v>
      </c>
      <c r="I3965" s="936">
        <v>2168</v>
      </c>
    </row>
    <row r="3966" spans="1:9" x14ac:dyDescent="0.3">
      <c r="A3966" s="382" t="s">
        <v>1455</v>
      </c>
      <c r="B3966" s="427">
        <v>750432</v>
      </c>
      <c r="C3966" s="427"/>
      <c r="D3966" s="427" t="s">
        <v>13</v>
      </c>
      <c r="E3966" s="428" t="s">
        <v>3737</v>
      </c>
      <c r="F3966" s="427">
        <v>734</v>
      </c>
      <c r="G3966" s="445">
        <v>44380</v>
      </c>
      <c r="H3966" s="445">
        <v>44382</v>
      </c>
      <c r="I3966" s="936">
        <v>771</v>
      </c>
    </row>
    <row r="3967" spans="1:9" x14ac:dyDescent="0.3">
      <c r="A3967" s="1484" t="s">
        <v>1455</v>
      </c>
      <c r="B3967" s="444">
        <v>750867</v>
      </c>
      <c r="C3967" s="444"/>
      <c r="D3967" s="444" t="s">
        <v>481</v>
      </c>
      <c r="E3967" s="1485" t="s">
        <v>3738</v>
      </c>
      <c r="F3967" s="444">
        <v>68</v>
      </c>
      <c r="G3967" s="1486">
        <v>44385</v>
      </c>
      <c r="H3967" s="362">
        <v>44382</v>
      </c>
      <c r="I3967" s="936">
        <v>71</v>
      </c>
    </row>
    <row r="3968" spans="1:9" x14ac:dyDescent="0.3">
      <c r="A3968" s="1484" t="s">
        <v>1455</v>
      </c>
      <c r="B3968" s="444">
        <v>750867</v>
      </c>
      <c r="C3968" s="444"/>
      <c r="D3968" s="444" t="s">
        <v>13</v>
      </c>
      <c r="E3968" s="1485" t="s">
        <v>3739</v>
      </c>
      <c r="F3968" s="444">
        <v>636</v>
      </c>
      <c r="G3968" s="1486">
        <v>44380</v>
      </c>
      <c r="H3968" s="362">
        <v>44382</v>
      </c>
      <c r="I3968" s="936">
        <v>668</v>
      </c>
    </row>
    <row r="3969" spans="1:9" x14ac:dyDescent="0.3">
      <c r="A3969" s="1488" t="s">
        <v>1455</v>
      </c>
      <c r="B3969" s="444">
        <v>750867</v>
      </c>
      <c r="C3969" s="444"/>
      <c r="D3969" s="444" t="s">
        <v>13</v>
      </c>
      <c r="E3969" s="1485" t="s">
        <v>3741</v>
      </c>
      <c r="F3969" s="444">
        <v>258</v>
      </c>
      <c r="G3969" s="1486">
        <v>44380</v>
      </c>
      <c r="H3969" s="362">
        <v>44382</v>
      </c>
      <c r="I3969">
        <v>258</v>
      </c>
    </row>
    <row r="3970" spans="1:9" x14ac:dyDescent="0.3">
      <c r="A3970" s="1488" t="s">
        <v>1455</v>
      </c>
      <c r="B3970" s="444">
        <v>750867</v>
      </c>
      <c r="C3970" s="444"/>
      <c r="D3970" s="444" t="s">
        <v>481</v>
      </c>
      <c r="E3970" s="1485" t="s">
        <v>3738</v>
      </c>
      <c r="F3970" s="444">
        <v>68</v>
      </c>
      <c r="G3970" s="1486">
        <v>44385</v>
      </c>
      <c r="H3970" s="362">
        <v>44382</v>
      </c>
      <c r="I3970">
        <v>68</v>
      </c>
    </row>
    <row r="3971" spans="1:9" x14ac:dyDescent="0.3">
      <c r="A3971" s="1488" t="s">
        <v>1455</v>
      </c>
      <c r="B3971" s="444">
        <v>750867</v>
      </c>
      <c r="C3971" s="444"/>
      <c r="D3971" s="444" t="s">
        <v>13</v>
      </c>
      <c r="E3971" s="1485" t="s">
        <v>3739</v>
      </c>
      <c r="F3971" s="444">
        <v>635</v>
      </c>
      <c r="G3971" s="1486">
        <v>44380</v>
      </c>
      <c r="H3971" s="362">
        <v>44382</v>
      </c>
      <c r="I3971">
        <v>635</v>
      </c>
    </row>
    <row r="3972" spans="1:9" x14ac:dyDescent="0.3">
      <c r="A3972" s="1488" t="s">
        <v>1455</v>
      </c>
      <c r="B3972" s="444">
        <v>750867</v>
      </c>
      <c r="C3972" s="444"/>
      <c r="D3972" s="444" t="s">
        <v>13</v>
      </c>
      <c r="E3972" s="1485" t="s">
        <v>3741</v>
      </c>
      <c r="F3972" s="444">
        <v>258</v>
      </c>
      <c r="G3972" s="1486">
        <v>44380</v>
      </c>
      <c r="H3972" s="362">
        <v>44382</v>
      </c>
      <c r="I3972">
        <v>258</v>
      </c>
    </row>
    <row r="3973" spans="1:9" x14ac:dyDescent="0.3">
      <c r="A3973" s="1488" t="s">
        <v>1455</v>
      </c>
      <c r="B3973" s="444">
        <v>750868</v>
      </c>
      <c r="C3973" s="444"/>
      <c r="D3973" s="444" t="s">
        <v>481</v>
      </c>
      <c r="E3973" s="1485" t="s">
        <v>3742</v>
      </c>
      <c r="F3973" s="444">
        <v>135</v>
      </c>
      <c r="G3973" s="1486">
        <v>44385</v>
      </c>
      <c r="H3973" s="362">
        <v>44382</v>
      </c>
      <c r="I3973">
        <v>135</v>
      </c>
    </row>
    <row r="3974" spans="1:9" x14ac:dyDescent="0.3">
      <c r="A3974" s="1488" t="s">
        <v>1455</v>
      </c>
      <c r="B3974" s="444">
        <v>750868</v>
      </c>
      <c r="C3974" s="444"/>
      <c r="D3974" s="444" t="s">
        <v>481</v>
      </c>
      <c r="E3974" s="1485" t="s">
        <v>3743</v>
      </c>
      <c r="F3974" s="444">
        <v>98</v>
      </c>
      <c r="G3974" s="1486">
        <v>44385</v>
      </c>
      <c r="H3974" s="362">
        <v>44382</v>
      </c>
      <c r="I3974">
        <v>98</v>
      </c>
    </row>
    <row r="3975" spans="1:9" x14ac:dyDescent="0.3">
      <c r="A3975" s="382" t="s">
        <v>1455</v>
      </c>
      <c r="B3975" s="427">
        <v>750868</v>
      </c>
      <c r="C3975" s="427"/>
      <c r="D3975" s="427" t="s">
        <v>13</v>
      </c>
      <c r="E3975" s="428" t="s">
        <v>3744</v>
      </c>
      <c r="F3975" s="427">
        <v>346</v>
      </c>
      <c r="G3975" s="445">
        <v>44379</v>
      </c>
      <c r="H3975" s="445">
        <v>44382</v>
      </c>
      <c r="I3975">
        <v>346</v>
      </c>
    </row>
    <row r="3976" spans="1:9" x14ac:dyDescent="0.3">
      <c r="A3976" s="135" t="s">
        <v>1455</v>
      </c>
      <c r="B3976" s="1489">
        <v>750868</v>
      </c>
      <c r="C3976" s="1489"/>
      <c r="D3976" s="1489" t="s">
        <v>13</v>
      </c>
      <c r="E3976" s="1490" t="s">
        <v>3745</v>
      </c>
      <c r="F3976" s="1489">
        <v>754</v>
      </c>
      <c r="G3976" s="994">
        <v>44379</v>
      </c>
      <c r="H3976" s="994">
        <v>44382</v>
      </c>
      <c r="I3976">
        <v>754</v>
      </c>
    </row>
    <row r="3977" spans="1:9" x14ac:dyDescent="0.3">
      <c r="A3977" s="382" t="s">
        <v>1455</v>
      </c>
      <c r="B3977" s="427">
        <v>752484</v>
      </c>
      <c r="C3977" s="427"/>
      <c r="D3977" s="427" t="s">
        <v>481</v>
      </c>
      <c r="E3977" s="428" t="s">
        <v>3746</v>
      </c>
      <c r="F3977" s="427">
        <v>125</v>
      </c>
      <c r="G3977" s="445">
        <v>44385</v>
      </c>
      <c r="H3977" s="445">
        <v>44382</v>
      </c>
      <c r="I3977">
        <v>125</v>
      </c>
    </row>
    <row r="3978" spans="1:9" x14ac:dyDescent="0.3">
      <c r="A3978" s="382" t="s">
        <v>1455</v>
      </c>
      <c r="B3978" s="427">
        <v>759957</v>
      </c>
      <c r="C3978" s="427"/>
      <c r="D3978" s="427" t="s">
        <v>13</v>
      </c>
      <c r="E3978" s="428" t="s">
        <v>3755</v>
      </c>
      <c r="F3978" s="427">
        <v>280</v>
      </c>
      <c r="G3978" s="445">
        <v>44387</v>
      </c>
      <c r="H3978" s="445">
        <v>44382</v>
      </c>
      <c r="I3978">
        <v>280</v>
      </c>
    </row>
    <row r="3979" spans="1:9" x14ac:dyDescent="0.3">
      <c r="A3979" s="382" t="s">
        <v>1455</v>
      </c>
      <c r="B3979" s="427">
        <v>750867</v>
      </c>
      <c r="C3979" s="427"/>
      <c r="D3979" s="427" t="s">
        <v>481</v>
      </c>
      <c r="E3979" s="428" t="s">
        <v>3740</v>
      </c>
      <c r="F3979" s="427">
        <v>118</v>
      </c>
      <c r="G3979" s="445">
        <v>44385</v>
      </c>
      <c r="H3979" s="445">
        <v>44383</v>
      </c>
      <c r="I3979" s="936">
        <v>123</v>
      </c>
    </row>
    <row r="3980" spans="1:9" x14ac:dyDescent="0.3">
      <c r="A3980" s="972" t="s">
        <v>1455</v>
      </c>
      <c r="B3980" s="1491">
        <v>750867</v>
      </c>
      <c r="C3980" s="1491"/>
      <c r="D3980" s="1491" t="s">
        <v>481</v>
      </c>
      <c r="E3980" s="1492" t="s">
        <v>3740</v>
      </c>
      <c r="F3980" s="1491">
        <v>118</v>
      </c>
      <c r="G3980" s="1493">
        <v>44385</v>
      </c>
      <c r="H3980" s="1493">
        <v>44383</v>
      </c>
      <c r="I3980">
        <v>118</v>
      </c>
    </row>
    <row r="3981" spans="1:9" x14ac:dyDescent="0.3">
      <c r="A3981" s="382" t="s">
        <v>1455</v>
      </c>
      <c r="B3981" s="427">
        <v>759967</v>
      </c>
      <c r="C3981" s="427"/>
      <c r="D3981" s="427" t="s">
        <v>481</v>
      </c>
      <c r="E3981" s="428" t="s">
        <v>3761</v>
      </c>
      <c r="F3981" s="427">
        <v>120</v>
      </c>
      <c r="G3981" s="445">
        <v>44387</v>
      </c>
      <c r="H3981" s="445">
        <v>44386</v>
      </c>
      <c r="I3981">
        <v>120</v>
      </c>
    </row>
    <row r="3982" spans="1:9" x14ac:dyDescent="0.3">
      <c r="A3982" s="382" t="s">
        <v>1455</v>
      </c>
      <c r="B3982">
        <v>759967</v>
      </c>
      <c r="D3982" t="s">
        <v>481</v>
      </c>
      <c r="E3982" s="935" t="s">
        <v>3762</v>
      </c>
      <c r="F3982">
        <v>190</v>
      </c>
      <c r="G3982" s="362">
        <v>44387</v>
      </c>
      <c r="H3982" s="445">
        <v>44386</v>
      </c>
      <c r="I3982">
        <v>190</v>
      </c>
    </row>
    <row r="3983" spans="1:9" x14ac:dyDescent="0.3">
      <c r="A3983" s="382" t="s">
        <v>1455</v>
      </c>
      <c r="B3983">
        <v>759957</v>
      </c>
      <c r="D3983" t="s">
        <v>481</v>
      </c>
      <c r="E3983" s="935" t="s">
        <v>3752</v>
      </c>
      <c r="F3983">
        <v>50</v>
      </c>
      <c r="G3983" s="362">
        <v>44392</v>
      </c>
      <c r="H3983" s="445">
        <v>44389</v>
      </c>
      <c r="I3983">
        <v>50</v>
      </c>
    </row>
    <row r="3984" spans="1:9" x14ac:dyDescent="0.3">
      <c r="A3984" s="382" t="s">
        <v>1455</v>
      </c>
      <c r="B3984">
        <v>759962</v>
      </c>
      <c r="D3984" t="s">
        <v>13</v>
      </c>
      <c r="E3984" s="935" t="s">
        <v>3759</v>
      </c>
      <c r="F3984">
        <v>450</v>
      </c>
      <c r="G3984" s="362">
        <v>44387</v>
      </c>
      <c r="H3984" s="445">
        <v>44389</v>
      </c>
      <c r="I3984">
        <v>450</v>
      </c>
    </row>
    <row r="3985" spans="1:9" x14ac:dyDescent="0.3">
      <c r="A3985" s="382" t="s">
        <v>1455</v>
      </c>
      <c r="B3985">
        <v>759967</v>
      </c>
      <c r="D3985" t="s">
        <v>13</v>
      </c>
      <c r="E3985" s="935" t="s">
        <v>3760</v>
      </c>
      <c r="F3985">
        <v>1250</v>
      </c>
      <c r="G3985" s="362">
        <v>44389</v>
      </c>
      <c r="H3985" s="445">
        <v>44389</v>
      </c>
      <c r="I3985">
        <v>1250</v>
      </c>
    </row>
    <row r="3986" spans="1:9" x14ac:dyDescent="0.3">
      <c r="A3986" s="382" t="s">
        <v>1455</v>
      </c>
      <c r="B3986">
        <v>759967</v>
      </c>
      <c r="D3986" t="s">
        <v>13</v>
      </c>
      <c r="E3986" s="935" t="s">
        <v>3763</v>
      </c>
      <c r="F3986">
        <v>1672</v>
      </c>
      <c r="G3986" s="362">
        <v>44389</v>
      </c>
      <c r="H3986" s="445">
        <v>44389</v>
      </c>
      <c r="I3986">
        <v>1672</v>
      </c>
    </row>
    <row r="3987" spans="1:9" x14ac:dyDescent="0.3">
      <c r="A3987" s="382" t="s">
        <v>1455</v>
      </c>
      <c r="B3987">
        <v>759962</v>
      </c>
      <c r="D3987" t="s">
        <v>481</v>
      </c>
      <c r="E3987" s="935" t="s">
        <v>3757</v>
      </c>
      <c r="F3987">
        <v>95</v>
      </c>
      <c r="G3987" s="362">
        <v>44392</v>
      </c>
      <c r="H3987" s="445">
        <v>44390</v>
      </c>
      <c r="I3987">
        <v>95</v>
      </c>
    </row>
    <row r="3988" spans="1:9" x14ac:dyDescent="0.3">
      <c r="A3988" s="382" t="s">
        <v>1455</v>
      </c>
      <c r="B3988">
        <v>759957</v>
      </c>
      <c r="D3988" t="s">
        <v>481</v>
      </c>
      <c r="E3988" s="935" t="s">
        <v>3754</v>
      </c>
      <c r="F3988">
        <v>130</v>
      </c>
      <c r="G3988" s="362">
        <v>44394</v>
      </c>
      <c r="H3988" s="445">
        <v>44393</v>
      </c>
      <c r="I3988">
        <v>130</v>
      </c>
    </row>
    <row r="3989" spans="1:9" x14ac:dyDescent="0.3">
      <c r="A3989" s="382" t="s">
        <v>1455</v>
      </c>
      <c r="B3989">
        <v>759962</v>
      </c>
      <c r="D3989" t="s">
        <v>481</v>
      </c>
      <c r="E3989" s="935" t="s">
        <v>3758</v>
      </c>
      <c r="F3989">
        <v>220</v>
      </c>
      <c r="G3989" s="362">
        <v>44394</v>
      </c>
      <c r="H3989" s="445">
        <v>44393</v>
      </c>
      <c r="I3989">
        <v>220</v>
      </c>
    </row>
    <row r="3990" spans="1:9" x14ac:dyDescent="0.3">
      <c r="A3990" s="382" t="s">
        <v>1455</v>
      </c>
      <c r="B3990">
        <v>759991</v>
      </c>
      <c r="D3990" t="s">
        <v>481</v>
      </c>
      <c r="E3990" s="935" t="s">
        <v>3765</v>
      </c>
      <c r="F3990">
        <v>59</v>
      </c>
      <c r="G3990" s="362">
        <v>44394</v>
      </c>
      <c r="H3990" s="445">
        <v>44393</v>
      </c>
      <c r="I3990">
        <v>59</v>
      </c>
    </row>
    <row r="3991" spans="1:9" x14ac:dyDescent="0.3">
      <c r="A3991" s="382" t="s">
        <v>1455</v>
      </c>
      <c r="B3991">
        <v>760110</v>
      </c>
      <c r="C3991" s="427"/>
      <c r="D3991" t="s">
        <v>481</v>
      </c>
      <c r="E3991" s="935" t="s">
        <v>3767</v>
      </c>
      <c r="F3991">
        <v>56</v>
      </c>
      <c r="G3991" s="362">
        <v>44394</v>
      </c>
      <c r="H3991" s="445">
        <v>44393</v>
      </c>
      <c r="I3991">
        <v>56</v>
      </c>
    </row>
    <row r="3992" spans="1:9" x14ac:dyDescent="0.3">
      <c r="A3992" s="382" t="s">
        <v>1455</v>
      </c>
      <c r="B3992">
        <v>678581</v>
      </c>
      <c r="C3992" s="427"/>
      <c r="D3992" t="s">
        <v>13</v>
      </c>
      <c r="E3992" s="935" t="s">
        <v>3733</v>
      </c>
      <c r="F3992">
        <v>263</v>
      </c>
      <c r="G3992" s="362">
        <v>44394</v>
      </c>
      <c r="H3992" s="445">
        <v>44396</v>
      </c>
      <c r="I3992" s="936">
        <v>282</v>
      </c>
    </row>
    <row r="3993" spans="1:9" x14ac:dyDescent="0.3">
      <c r="A3993" s="382" t="s">
        <v>1455</v>
      </c>
      <c r="B3993" s="427">
        <v>678581</v>
      </c>
      <c r="C3993" s="427"/>
      <c r="D3993" t="s">
        <v>13</v>
      </c>
      <c r="E3993" s="935" t="s">
        <v>3733</v>
      </c>
      <c r="F3993">
        <v>261</v>
      </c>
      <c r="G3993" s="362">
        <v>44394</v>
      </c>
      <c r="H3993" s="445">
        <v>44396</v>
      </c>
      <c r="I3993" s="936">
        <v>285</v>
      </c>
    </row>
    <row r="3994" spans="1:9" x14ac:dyDescent="0.3">
      <c r="A3994" s="382" t="s">
        <v>1455</v>
      </c>
      <c r="B3994">
        <v>759957</v>
      </c>
      <c r="C3994" s="427"/>
      <c r="D3994" t="s">
        <v>13</v>
      </c>
      <c r="E3994" s="935" t="s">
        <v>3753</v>
      </c>
      <c r="F3994">
        <v>942</v>
      </c>
      <c r="G3994" s="362">
        <v>44396</v>
      </c>
      <c r="H3994" s="445">
        <v>44396</v>
      </c>
      <c r="I3994">
        <v>942</v>
      </c>
    </row>
    <row r="3995" spans="1:9" x14ac:dyDescent="0.3">
      <c r="A3995" s="382" t="s">
        <v>1455</v>
      </c>
      <c r="B3995" s="427">
        <v>759962</v>
      </c>
      <c r="C3995" s="427"/>
      <c r="D3995" t="s">
        <v>13</v>
      </c>
      <c r="E3995" s="935" t="s">
        <v>3756</v>
      </c>
      <c r="F3995">
        <v>2400</v>
      </c>
      <c r="G3995" s="362">
        <v>44396</v>
      </c>
      <c r="H3995" s="445">
        <v>44396</v>
      </c>
      <c r="I3995">
        <v>2400</v>
      </c>
    </row>
    <row r="3996" spans="1:9" x14ac:dyDescent="0.3">
      <c r="A3996" s="382" t="s">
        <v>1455</v>
      </c>
      <c r="B3996" s="427">
        <v>759991</v>
      </c>
      <c r="C3996" s="427"/>
      <c r="D3996" t="s">
        <v>13</v>
      </c>
      <c r="E3996" s="935" t="s">
        <v>3764</v>
      </c>
      <c r="F3996">
        <v>213</v>
      </c>
      <c r="G3996" s="362">
        <v>44396</v>
      </c>
      <c r="H3996" s="445">
        <v>44396</v>
      </c>
      <c r="I3996">
        <v>213</v>
      </c>
    </row>
    <row r="3997" spans="1:9" x14ac:dyDescent="0.3">
      <c r="A3997" s="382" t="s">
        <v>1455</v>
      </c>
      <c r="B3997" s="427">
        <v>760110</v>
      </c>
      <c r="C3997" s="427"/>
      <c r="D3997" t="s">
        <v>13</v>
      </c>
      <c r="E3997" s="935" t="s">
        <v>3766</v>
      </c>
      <c r="F3997">
        <v>203</v>
      </c>
      <c r="G3997" s="362">
        <v>44396</v>
      </c>
      <c r="H3997" s="445">
        <v>44396</v>
      </c>
      <c r="I3997">
        <v>203</v>
      </c>
    </row>
    <row r="3998" spans="1:9" x14ac:dyDescent="0.3">
      <c r="A3998" s="382" t="s">
        <v>1455</v>
      </c>
      <c r="B3998" s="427">
        <v>756361</v>
      </c>
      <c r="C3998" s="427"/>
      <c r="D3998" t="s">
        <v>481</v>
      </c>
      <c r="E3998" s="935" t="s">
        <v>3747</v>
      </c>
      <c r="F3998">
        <v>450</v>
      </c>
      <c r="G3998" s="362">
        <v>44401</v>
      </c>
      <c r="H3998" s="445">
        <v>44400</v>
      </c>
      <c r="I3998">
        <v>450</v>
      </c>
    </row>
    <row r="3999" spans="1:9" x14ac:dyDescent="0.3">
      <c r="A3999" s="382" t="s">
        <v>1455</v>
      </c>
      <c r="B3999" s="427">
        <v>756361</v>
      </c>
      <c r="C3999" s="427"/>
      <c r="D3999" s="427" t="s">
        <v>481</v>
      </c>
      <c r="E3999" s="935" t="s">
        <v>3748</v>
      </c>
      <c r="F3999">
        <v>50</v>
      </c>
      <c r="G3999" s="362">
        <v>44401</v>
      </c>
      <c r="H3999" s="445">
        <v>44400</v>
      </c>
      <c r="I3999">
        <v>50</v>
      </c>
    </row>
    <row r="4000" spans="1:9" x14ac:dyDescent="0.3">
      <c r="A4000" s="382" t="s">
        <v>1455</v>
      </c>
      <c r="B4000" s="427">
        <v>756368</v>
      </c>
      <c r="C4000" s="427"/>
      <c r="D4000" s="427" t="s">
        <v>481</v>
      </c>
      <c r="E4000" s="935" t="s">
        <v>3750</v>
      </c>
      <c r="F4000">
        <v>105</v>
      </c>
      <c r="G4000" s="362">
        <v>44401</v>
      </c>
      <c r="H4000" s="445">
        <v>44400</v>
      </c>
      <c r="I4000">
        <v>105</v>
      </c>
    </row>
    <row r="4001" spans="1:9" x14ac:dyDescent="0.3">
      <c r="A4001" s="382" t="s">
        <v>1455</v>
      </c>
      <c r="B4001" s="427">
        <v>715659</v>
      </c>
      <c r="C4001" s="427"/>
      <c r="D4001" t="s">
        <v>13</v>
      </c>
      <c r="E4001" s="935" t="s">
        <v>3770</v>
      </c>
      <c r="F4001">
        <v>2449</v>
      </c>
      <c r="G4001" s="362">
        <v>44401</v>
      </c>
      <c r="H4001" s="445">
        <v>44400</v>
      </c>
      <c r="I4001">
        <v>2449</v>
      </c>
    </row>
    <row r="4002" spans="1:9" x14ac:dyDescent="0.3">
      <c r="A4002" s="382" t="s">
        <v>1455</v>
      </c>
      <c r="B4002" s="427">
        <v>715659</v>
      </c>
      <c r="C4002" s="427"/>
      <c r="D4002" t="s">
        <v>13</v>
      </c>
      <c r="E4002" s="935" t="s">
        <v>3771</v>
      </c>
      <c r="F4002">
        <v>870</v>
      </c>
      <c r="G4002" s="362">
        <v>44401</v>
      </c>
      <c r="H4002" s="445">
        <v>44400</v>
      </c>
      <c r="I4002">
        <v>870</v>
      </c>
    </row>
    <row r="4003" spans="1:9" x14ac:dyDescent="0.3">
      <c r="A4003" s="382" t="s">
        <v>1455</v>
      </c>
      <c r="B4003" s="427">
        <v>715659</v>
      </c>
      <c r="C4003" s="427"/>
      <c r="D4003" s="427" t="s">
        <v>13</v>
      </c>
      <c r="E4003" s="428" t="s">
        <v>3770</v>
      </c>
      <c r="F4003" s="427">
        <v>2133</v>
      </c>
      <c r="G4003" s="445">
        <v>44401</v>
      </c>
      <c r="H4003" s="445">
        <v>44400</v>
      </c>
      <c r="I4003" s="427">
        <v>2133</v>
      </c>
    </row>
    <row r="4004" spans="1:9" x14ac:dyDescent="0.3">
      <c r="A4004" s="382" t="s">
        <v>1455</v>
      </c>
      <c r="B4004" s="427">
        <v>715659</v>
      </c>
      <c r="C4004" s="427"/>
      <c r="D4004" s="427" t="s">
        <v>13</v>
      </c>
      <c r="E4004" s="428" t="s">
        <v>3771</v>
      </c>
      <c r="F4004" s="427">
        <v>865</v>
      </c>
      <c r="G4004" s="445">
        <v>44401</v>
      </c>
      <c r="H4004" s="445">
        <v>44400</v>
      </c>
      <c r="I4004" s="427">
        <v>865</v>
      </c>
    </row>
    <row r="4005" spans="1:9" x14ac:dyDescent="0.3">
      <c r="A4005" s="382" t="s">
        <v>1455</v>
      </c>
      <c r="B4005" s="427">
        <v>715659</v>
      </c>
      <c r="C4005" s="427"/>
      <c r="D4005" s="427" t="s">
        <v>13</v>
      </c>
      <c r="E4005" s="428" t="s">
        <v>3774</v>
      </c>
      <c r="F4005" s="427">
        <v>2122</v>
      </c>
      <c r="G4005" s="445">
        <v>44401</v>
      </c>
      <c r="H4005" s="445">
        <v>44400</v>
      </c>
      <c r="I4005" s="427">
        <v>2122</v>
      </c>
    </row>
    <row r="4006" spans="1:9" x14ac:dyDescent="0.3">
      <c r="A4006" s="382" t="s">
        <v>1455</v>
      </c>
      <c r="B4006" s="427">
        <v>715659</v>
      </c>
      <c r="C4006" s="427"/>
      <c r="D4006" s="427" t="s">
        <v>13</v>
      </c>
      <c r="E4006" s="428" t="s">
        <v>3775</v>
      </c>
      <c r="F4006" s="427">
        <v>541</v>
      </c>
      <c r="G4006" s="445">
        <v>44402</v>
      </c>
      <c r="H4006" s="445">
        <v>44400</v>
      </c>
      <c r="I4006" s="427">
        <v>541</v>
      </c>
    </row>
    <row r="4007" spans="1:9" x14ac:dyDescent="0.3">
      <c r="A4007" s="382" t="s">
        <v>1455</v>
      </c>
      <c r="B4007" s="427">
        <v>756361</v>
      </c>
      <c r="C4007" s="427"/>
      <c r="D4007" s="427" t="s">
        <v>13</v>
      </c>
      <c r="E4007" s="428" t="s">
        <v>3749</v>
      </c>
      <c r="F4007" s="427">
        <v>599</v>
      </c>
      <c r="G4007" s="445">
        <v>44403</v>
      </c>
      <c r="H4007" s="445">
        <v>44403</v>
      </c>
      <c r="I4007" s="427">
        <v>599</v>
      </c>
    </row>
    <row r="4008" spans="1:9" x14ac:dyDescent="0.3">
      <c r="A4008" s="382" t="s">
        <v>1455</v>
      </c>
      <c r="B4008" s="427">
        <v>756368</v>
      </c>
      <c r="C4008" s="427"/>
      <c r="D4008" s="427" t="s">
        <v>13</v>
      </c>
      <c r="E4008" s="428" t="s">
        <v>3751</v>
      </c>
      <c r="F4008" s="427">
        <v>298</v>
      </c>
      <c r="G4008" s="445">
        <v>44403</v>
      </c>
      <c r="H4008" s="445">
        <v>44403</v>
      </c>
      <c r="I4008" s="427">
        <v>298</v>
      </c>
    </row>
    <row r="4009" spans="1:9" x14ac:dyDescent="0.3">
      <c r="A4009" s="382" t="s">
        <v>1455</v>
      </c>
      <c r="B4009" s="427">
        <v>715659</v>
      </c>
      <c r="C4009" s="427"/>
      <c r="D4009" s="427" t="s">
        <v>481</v>
      </c>
      <c r="E4009" s="428" t="s">
        <v>3773</v>
      </c>
      <c r="F4009" s="427">
        <v>229</v>
      </c>
      <c r="G4009" s="445">
        <v>44406</v>
      </c>
      <c r="H4009" s="445">
        <v>44403</v>
      </c>
      <c r="I4009" s="427">
        <v>229</v>
      </c>
    </row>
    <row r="4010" spans="1:9" x14ac:dyDescent="0.3">
      <c r="A4010" s="382" t="s">
        <v>1455</v>
      </c>
      <c r="B4010" s="427">
        <v>715653</v>
      </c>
      <c r="C4010" s="427"/>
      <c r="D4010" s="427" t="s">
        <v>11</v>
      </c>
      <c r="E4010" s="428" t="s">
        <v>3768</v>
      </c>
      <c r="F4010" s="427">
        <v>500</v>
      </c>
      <c r="G4010" s="445">
        <v>44403</v>
      </c>
      <c r="H4010" s="445">
        <v>44404</v>
      </c>
      <c r="I4010" s="427">
        <v>500</v>
      </c>
    </row>
    <row r="4011" spans="1:9" x14ac:dyDescent="0.3">
      <c r="A4011" s="382" t="s">
        <v>1455</v>
      </c>
      <c r="B4011" s="427">
        <v>715653</v>
      </c>
      <c r="C4011" s="427"/>
      <c r="D4011" s="427" t="s">
        <v>11</v>
      </c>
      <c r="E4011" s="428" t="s">
        <v>3769</v>
      </c>
      <c r="F4011" s="427">
        <v>550</v>
      </c>
      <c r="G4011" s="445">
        <v>44403</v>
      </c>
      <c r="H4011" s="445">
        <v>44404</v>
      </c>
      <c r="I4011" s="427">
        <v>550</v>
      </c>
    </row>
    <row r="4012" spans="1:9" x14ac:dyDescent="0.3">
      <c r="A4012" s="382" t="s">
        <v>1455</v>
      </c>
      <c r="B4012" s="427">
        <v>715653</v>
      </c>
      <c r="C4012" s="427"/>
      <c r="D4012" s="427" t="s">
        <v>11</v>
      </c>
      <c r="E4012" s="428" t="s">
        <v>3769</v>
      </c>
      <c r="F4012" s="427">
        <v>550</v>
      </c>
      <c r="G4012" s="445">
        <v>44403</v>
      </c>
      <c r="H4012" s="445">
        <v>44404</v>
      </c>
      <c r="I4012" s="427">
        <v>550</v>
      </c>
    </row>
    <row r="4013" spans="1:9" x14ac:dyDescent="0.3">
      <c r="A4013" s="382" t="s">
        <v>1455</v>
      </c>
      <c r="B4013" s="427">
        <v>715659</v>
      </c>
      <c r="C4013" s="427"/>
      <c r="D4013" s="427" t="s">
        <v>481</v>
      </c>
      <c r="E4013" s="428" t="s">
        <v>3772</v>
      </c>
      <c r="F4013" s="427">
        <v>274</v>
      </c>
      <c r="G4013" s="445">
        <v>44406</v>
      </c>
      <c r="H4013" s="445">
        <v>44405</v>
      </c>
      <c r="I4013" s="427">
        <v>274</v>
      </c>
    </row>
    <row r="4014" spans="1:9" x14ac:dyDescent="0.3">
      <c r="A4014" s="382" t="s">
        <v>1455</v>
      </c>
      <c r="B4014" s="427">
        <v>715659</v>
      </c>
      <c r="C4014" s="427"/>
      <c r="D4014" s="427" t="s">
        <v>481</v>
      </c>
      <c r="E4014" s="428" t="s">
        <v>3772</v>
      </c>
      <c r="F4014" s="427">
        <v>187</v>
      </c>
      <c r="G4014" s="445">
        <v>44406</v>
      </c>
      <c r="H4014" s="445">
        <v>44405</v>
      </c>
      <c r="I4014" s="427">
        <v>187</v>
      </c>
    </row>
    <row r="4015" spans="1:9" x14ac:dyDescent="0.3">
      <c r="A4015" s="427">
        <v>432735</v>
      </c>
      <c r="B4015" s="427">
        <v>425425</v>
      </c>
      <c r="C4015" s="427" t="s">
        <v>475</v>
      </c>
      <c r="D4015" s="427" t="s">
        <v>13</v>
      </c>
      <c r="E4015" s="428" t="s">
        <v>3606</v>
      </c>
      <c r="F4015" s="427">
        <v>295</v>
      </c>
      <c r="G4015" s="445">
        <v>44415</v>
      </c>
      <c r="H4015" s="445">
        <v>44410</v>
      </c>
      <c r="I4015" s="938">
        <v>295</v>
      </c>
    </row>
    <row r="4016" spans="1:9" x14ac:dyDescent="0.3">
      <c r="A4016" s="427">
        <v>432735</v>
      </c>
      <c r="B4016" s="427">
        <v>431090</v>
      </c>
      <c r="C4016" s="427" t="s">
        <v>503</v>
      </c>
      <c r="D4016" s="427" t="s">
        <v>13</v>
      </c>
      <c r="E4016" s="428" t="s">
        <v>3612</v>
      </c>
      <c r="F4016" s="427">
        <v>56</v>
      </c>
      <c r="G4016" s="445">
        <v>44415</v>
      </c>
      <c r="H4016" s="445">
        <v>44410</v>
      </c>
      <c r="I4016" s="938">
        <v>56</v>
      </c>
    </row>
    <row r="4017" spans="1:9" x14ac:dyDescent="0.3">
      <c r="A4017" s="427">
        <v>552995</v>
      </c>
      <c r="B4017" s="427">
        <v>759957</v>
      </c>
      <c r="C4017" s="427" t="s">
        <v>475</v>
      </c>
      <c r="D4017" s="427" t="s">
        <v>13</v>
      </c>
      <c r="E4017" s="596" t="s">
        <v>3615</v>
      </c>
      <c r="F4017" s="427">
        <v>1623</v>
      </c>
      <c r="G4017" s="445">
        <v>44415</v>
      </c>
      <c r="H4017" s="445">
        <v>44410</v>
      </c>
      <c r="I4017" s="938">
        <v>1623</v>
      </c>
    </row>
    <row r="4018" spans="1:9" x14ac:dyDescent="0.3">
      <c r="A4018" s="427">
        <v>552995</v>
      </c>
      <c r="B4018" s="427">
        <v>759957</v>
      </c>
      <c r="C4018" s="427" t="s">
        <v>475</v>
      </c>
      <c r="D4018" s="427" t="s">
        <v>19</v>
      </c>
      <c r="E4018" s="596" t="s">
        <v>3616</v>
      </c>
      <c r="F4018" s="427">
        <v>1586</v>
      </c>
      <c r="G4018" s="445">
        <v>44418</v>
      </c>
      <c r="H4018" s="445">
        <v>44410</v>
      </c>
      <c r="I4018" s="938">
        <v>1586</v>
      </c>
    </row>
    <row r="4019" spans="1:9" x14ac:dyDescent="0.3">
      <c r="A4019" s="427">
        <v>552995</v>
      </c>
      <c r="B4019" s="427">
        <v>760110</v>
      </c>
      <c r="C4019" s="427" t="s">
        <v>503</v>
      </c>
      <c r="D4019" s="427" t="s">
        <v>13</v>
      </c>
      <c r="E4019" s="596" t="s">
        <v>3617</v>
      </c>
      <c r="F4019" s="427">
        <v>355</v>
      </c>
      <c r="G4019" s="445">
        <v>44415</v>
      </c>
      <c r="H4019" s="445">
        <v>44410</v>
      </c>
      <c r="I4019" s="938">
        <v>355</v>
      </c>
    </row>
    <row r="4020" spans="1:9" x14ac:dyDescent="0.3">
      <c r="A4020" s="427">
        <v>552995</v>
      </c>
      <c r="B4020" s="427">
        <v>760110</v>
      </c>
      <c r="C4020" s="427" t="s">
        <v>503</v>
      </c>
      <c r="D4020" s="427" t="s">
        <v>19</v>
      </c>
      <c r="E4020" s="596" t="s">
        <v>3618</v>
      </c>
      <c r="F4020" s="427">
        <v>264</v>
      </c>
      <c r="G4020" s="445">
        <v>44418</v>
      </c>
      <c r="H4020" s="445">
        <v>44410</v>
      </c>
      <c r="I4020" s="938">
        <v>264</v>
      </c>
    </row>
    <row r="4021" spans="1:9" x14ac:dyDescent="0.3">
      <c r="A4021" s="427">
        <v>557237</v>
      </c>
      <c r="B4021" s="427">
        <v>759962</v>
      </c>
      <c r="C4021" s="427" t="s">
        <v>475</v>
      </c>
      <c r="D4021" s="427" t="s">
        <v>13</v>
      </c>
      <c r="E4021" s="596" t="s">
        <v>3619</v>
      </c>
      <c r="F4021" s="427">
        <v>4294</v>
      </c>
      <c r="G4021" s="445">
        <v>44415</v>
      </c>
      <c r="H4021" s="445">
        <v>44410</v>
      </c>
      <c r="I4021" s="938">
        <v>4294</v>
      </c>
    </row>
    <row r="4022" spans="1:9" x14ac:dyDescent="0.3">
      <c r="A4022" s="427">
        <v>557237</v>
      </c>
      <c r="B4022" s="427">
        <v>759962</v>
      </c>
      <c r="C4022" s="427" t="s">
        <v>475</v>
      </c>
      <c r="D4022" s="427" t="s">
        <v>13</v>
      </c>
      <c r="E4022" s="596" t="s">
        <v>3620</v>
      </c>
      <c r="F4022" s="427">
        <v>5218</v>
      </c>
      <c r="G4022" s="445">
        <v>44415</v>
      </c>
      <c r="H4022" s="445">
        <v>44410</v>
      </c>
      <c r="I4022" s="938">
        <v>5218</v>
      </c>
    </row>
    <row r="4023" spans="1:9" x14ac:dyDescent="0.3">
      <c r="A4023" s="427">
        <v>557237</v>
      </c>
      <c r="B4023" s="427">
        <v>759991</v>
      </c>
      <c r="C4023" s="427" t="s">
        <v>503</v>
      </c>
      <c r="D4023" s="427" t="s">
        <v>13</v>
      </c>
      <c r="E4023" s="596" t="s">
        <v>3621</v>
      </c>
      <c r="F4023" s="427">
        <v>883</v>
      </c>
      <c r="G4023" s="445">
        <v>44415</v>
      </c>
      <c r="H4023" s="445">
        <v>44410</v>
      </c>
      <c r="I4023" s="938">
        <v>883</v>
      </c>
    </row>
    <row r="4024" spans="1:9" x14ac:dyDescent="0.3">
      <c r="A4024" s="427">
        <v>557237</v>
      </c>
      <c r="B4024" s="427">
        <v>759991</v>
      </c>
      <c r="C4024" s="427" t="s">
        <v>503</v>
      </c>
      <c r="D4024" s="427" t="s">
        <v>13</v>
      </c>
      <c r="E4024" s="596" t="s">
        <v>3622</v>
      </c>
      <c r="F4024" s="427">
        <v>1331</v>
      </c>
      <c r="G4024" s="445">
        <v>44415</v>
      </c>
      <c r="H4024" s="445">
        <v>44410</v>
      </c>
      <c r="I4024" s="938">
        <v>1331</v>
      </c>
    </row>
    <row r="4025" spans="1:9" x14ac:dyDescent="0.3">
      <c r="A4025" s="427">
        <v>557238</v>
      </c>
      <c r="B4025" s="427">
        <v>759961</v>
      </c>
      <c r="C4025" s="427" t="s">
        <v>475</v>
      </c>
      <c r="D4025" s="427" t="s">
        <v>13</v>
      </c>
      <c r="E4025" s="596" t="s">
        <v>3623</v>
      </c>
      <c r="F4025" s="427">
        <v>3527</v>
      </c>
      <c r="G4025" s="445">
        <v>44415</v>
      </c>
      <c r="H4025" s="445">
        <v>44410</v>
      </c>
      <c r="I4025" s="938">
        <v>3527</v>
      </c>
    </row>
    <row r="4026" spans="1:9" x14ac:dyDescent="0.3">
      <c r="A4026" s="427">
        <v>557238</v>
      </c>
      <c r="B4026" s="427">
        <v>759961</v>
      </c>
      <c r="C4026" s="427" t="s">
        <v>475</v>
      </c>
      <c r="D4026" s="427" t="s">
        <v>13</v>
      </c>
      <c r="E4026" s="596" t="s">
        <v>3624</v>
      </c>
      <c r="F4026" s="427">
        <v>3310</v>
      </c>
      <c r="G4026" s="445">
        <v>44415</v>
      </c>
      <c r="H4026" s="445">
        <v>44410</v>
      </c>
      <c r="I4026" s="938">
        <v>3310</v>
      </c>
    </row>
    <row r="4027" spans="1:9" x14ac:dyDescent="0.3">
      <c r="A4027" s="427">
        <v>557238</v>
      </c>
      <c r="B4027" s="427">
        <v>760100</v>
      </c>
      <c r="C4027" s="427" t="s">
        <v>503</v>
      </c>
      <c r="D4027" s="427" t="s">
        <v>13</v>
      </c>
      <c r="E4027" s="596" t="s">
        <v>3625</v>
      </c>
      <c r="F4027" s="427">
        <v>603</v>
      </c>
      <c r="G4027" s="445">
        <v>44415</v>
      </c>
      <c r="H4027" s="445">
        <v>44410</v>
      </c>
      <c r="I4027" s="938">
        <v>603</v>
      </c>
    </row>
    <row r="4028" spans="1:9" x14ac:dyDescent="0.3">
      <c r="A4028" s="427">
        <v>557238</v>
      </c>
      <c r="B4028" s="427">
        <v>760100</v>
      </c>
      <c r="C4028" s="427" t="s">
        <v>503</v>
      </c>
      <c r="D4028" s="427" t="s">
        <v>13</v>
      </c>
      <c r="E4028" s="596" t="s">
        <v>3626</v>
      </c>
      <c r="F4028" s="427">
        <v>533</v>
      </c>
      <c r="G4028" s="445">
        <v>44415</v>
      </c>
      <c r="H4028" s="445">
        <v>44410</v>
      </c>
      <c r="I4028" s="938">
        <v>533</v>
      </c>
    </row>
    <row r="4029" spans="1:9" x14ac:dyDescent="0.3">
      <c r="A4029" s="427">
        <v>432735</v>
      </c>
      <c r="B4029" s="427">
        <v>431090</v>
      </c>
      <c r="C4029" s="427" t="s">
        <v>503</v>
      </c>
      <c r="D4029" s="427" t="s">
        <v>481</v>
      </c>
      <c r="E4029" s="428" t="s">
        <v>3613</v>
      </c>
      <c r="F4029" s="427">
        <v>89</v>
      </c>
      <c r="G4029" s="445">
        <v>44420</v>
      </c>
      <c r="H4029" s="445">
        <v>44413</v>
      </c>
      <c r="I4029" s="938">
        <v>89</v>
      </c>
    </row>
    <row r="4030" spans="1:9" x14ac:dyDescent="0.3">
      <c r="A4030" s="427" t="s">
        <v>3627</v>
      </c>
      <c r="B4030" s="427">
        <v>730745</v>
      </c>
      <c r="C4030" s="427" t="s">
        <v>475</v>
      </c>
      <c r="D4030" s="427" t="s">
        <v>481</v>
      </c>
      <c r="E4030" s="428" t="s">
        <v>3662</v>
      </c>
      <c r="F4030" s="427">
        <v>1050</v>
      </c>
      <c r="G4030" s="445">
        <v>44427</v>
      </c>
      <c r="H4030" s="445">
        <v>44420</v>
      </c>
      <c r="I4030" s="938">
        <v>1050</v>
      </c>
    </row>
    <row r="4031" spans="1:9" x14ac:dyDescent="0.3">
      <c r="A4031" s="427" t="s">
        <v>3627</v>
      </c>
      <c r="B4031" s="427">
        <v>730745</v>
      </c>
      <c r="C4031" s="427" t="s">
        <v>475</v>
      </c>
      <c r="D4031" s="427" t="s">
        <v>481</v>
      </c>
      <c r="E4031" s="428" t="s">
        <v>3664</v>
      </c>
      <c r="F4031" s="427">
        <v>170</v>
      </c>
      <c r="G4031" s="445">
        <v>44427</v>
      </c>
      <c r="H4031" s="445">
        <v>44420</v>
      </c>
      <c r="I4031" s="938">
        <v>170</v>
      </c>
    </row>
    <row r="4032" spans="1:9" x14ac:dyDescent="0.3">
      <c r="A4032" s="427" t="s">
        <v>3627</v>
      </c>
      <c r="B4032" s="427">
        <v>730745</v>
      </c>
      <c r="C4032" s="427" t="s">
        <v>475</v>
      </c>
      <c r="D4032" s="427" t="s">
        <v>13</v>
      </c>
      <c r="E4032" s="428" t="s">
        <v>3645</v>
      </c>
      <c r="F4032" s="427">
        <v>2135</v>
      </c>
      <c r="G4032" s="445">
        <v>44429</v>
      </c>
      <c r="H4032" s="445">
        <v>44424</v>
      </c>
      <c r="I4032" s="938">
        <v>2135</v>
      </c>
    </row>
    <row r="4033" spans="1:9" x14ac:dyDescent="0.3">
      <c r="A4033" s="427" t="s">
        <v>3627</v>
      </c>
      <c r="B4033" s="427">
        <v>730745</v>
      </c>
      <c r="C4033" s="427" t="s">
        <v>475</v>
      </c>
      <c r="D4033" s="427" t="s">
        <v>13</v>
      </c>
      <c r="E4033" s="428" t="s">
        <v>3651</v>
      </c>
      <c r="F4033" s="427">
        <v>1918</v>
      </c>
      <c r="G4033" s="445">
        <v>44429</v>
      </c>
      <c r="H4033" s="445">
        <v>44424</v>
      </c>
      <c r="I4033" s="938">
        <v>1918</v>
      </c>
    </row>
    <row r="4034" spans="1:9" x14ac:dyDescent="0.3">
      <c r="A4034" s="427" t="s">
        <v>3627</v>
      </c>
      <c r="B4034" s="427">
        <v>730745</v>
      </c>
      <c r="C4034" s="427" t="s">
        <v>475</v>
      </c>
      <c r="D4034" s="427" t="s">
        <v>13</v>
      </c>
      <c r="E4034" s="428" t="s">
        <v>3656</v>
      </c>
      <c r="F4034" s="427">
        <v>2567</v>
      </c>
      <c r="G4034" s="445">
        <v>44429</v>
      </c>
      <c r="H4034" s="445">
        <v>44424</v>
      </c>
      <c r="I4034" s="938">
        <v>2567</v>
      </c>
    </row>
    <row r="4035" spans="1:9" x14ac:dyDescent="0.3">
      <c r="A4035" s="427" t="s">
        <v>3627</v>
      </c>
      <c r="B4035" s="427">
        <v>730745</v>
      </c>
      <c r="C4035" s="427" t="s">
        <v>475</v>
      </c>
      <c r="D4035" s="427" t="s">
        <v>13</v>
      </c>
      <c r="E4035" s="428" t="s">
        <v>3652</v>
      </c>
      <c r="F4035" s="427">
        <v>2315</v>
      </c>
      <c r="G4035" s="445">
        <v>44434</v>
      </c>
      <c r="H4035" s="445">
        <v>44427</v>
      </c>
      <c r="I4035" s="938">
        <v>2315</v>
      </c>
    </row>
    <row r="4036" spans="1:9" x14ac:dyDescent="0.3">
      <c r="A4036" s="427" t="s">
        <v>3627</v>
      </c>
      <c r="B4036" s="427">
        <v>730745</v>
      </c>
      <c r="C4036" s="427" t="s">
        <v>475</v>
      </c>
      <c r="D4036" s="427" t="s">
        <v>13</v>
      </c>
      <c r="E4036" s="428" t="s">
        <v>3657</v>
      </c>
      <c r="F4036" s="427">
        <v>2351</v>
      </c>
      <c r="G4036" s="445">
        <v>44434</v>
      </c>
      <c r="H4036" s="445">
        <v>44427</v>
      </c>
      <c r="I4036" s="938">
        <v>2351</v>
      </c>
    </row>
    <row r="4037" spans="1:9" x14ac:dyDescent="0.3">
      <c r="A4037" s="427" t="s">
        <v>3627</v>
      </c>
      <c r="B4037" s="427">
        <v>730740</v>
      </c>
      <c r="C4037" s="427" t="s">
        <v>475</v>
      </c>
      <c r="D4037" s="427" t="s">
        <v>306</v>
      </c>
      <c r="E4037" s="428" t="s">
        <v>3628</v>
      </c>
      <c r="F4037" s="427">
        <v>870</v>
      </c>
      <c r="G4037" s="445">
        <v>44438</v>
      </c>
      <c r="H4037" s="445">
        <v>44431</v>
      </c>
      <c r="I4037" s="938">
        <v>870</v>
      </c>
    </row>
    <row r="4038" spans="1:9" x14ac:dyDescent="0.3">
      <c r="A4038" s="427" t="s">
        <v>3627</v>
      </c>
      <c r="B4038" s="427">
        <v>730745</v>
      </c>
      <c r="C4038" s="427" t="s">
        <v>475</v>
      </c>
      <c r="D4038" s="427" t="s">
        <v>13</v>
      </c>
      <c r="E4038" s="428" t="s">
        <v>3650</v>
      </c>
      <c r="F4038" s="427">
        <v>1467</v>
      </c>
      <c r="G4038" s="445">
        <v>44436</v>
      </c>
      <c r="H4038" s="445">
        <v>44431</v>
      </c>
      <c r="I4038" s="938">
        <v>1467</v>
      </c>
    </row>
    <row r="4039" spans="1:9" x14ac:dyDescent="0.3">
      <c r="A4039" s="427" t="s">
        <v>3627</v>
      </c>
      <c r="B4039" s="427">
        <v>730745</v>
      </c>
      <c r="C4039" s="427" t="s">
        <v>475</v>
      </c>
      <c r="D4039" s="427" t="s">
        <v>13</v>
      </c>
      <c r="E4039" s="428" t="s">
        <v>3654</v>
      </c>
      <c r="F4039" s="427">
        <v>6350</v>
      </c>
      <c r="G4039" s="445">
        <v>44436</v>
      </c>
      <c r="H4039" s="445">
        <v>44431</v>
      </c>
      <c r="I4039" s="938">
        <v>6350</v>
      </c>
    </row>
    <row r="4040" spans="1:9" x14ac:dyDescent="0.3">
      <c r="A4040" s="1494" t="s">
        <v>3627</v>
      </c>
      <c r="B4040" s="1494">
        <v>730745</v>
      </c>
      <c r="C4040" s="1494" t="s">
        <v>475</v>
      </c>
      <c r="D4040" s="1494" t="s">
        <v>13</v>
      </c>
      <c r="E4040" s="1495" t="s">
        <v>3655</v>
      </c>
      <c r="F4040" s="1494">
        <v>1732</v>
      </c>
      <c r="G4040" s="1496">
        <v>44436</v>
      </c>
      <c r="H4040" s="362">
        <v>44431</v>
      </c>
      <c r="I4040" s="936">
        <v>1732</v>
      </c>
    </row>
    <row r="4041" spans="1:9" x14ac:dyDescent="0.3">
      <c r="A4041" s="1494" t="s">
        <v>3627</v>
      </c>
      <c r="B4041" s="1494">
        <v>730745</v>
      </c>
      <c r="C4041" s="1494" t="s">
        <v>475</v>
      </c>
      <c r="D4041" s="1494" t="s">
        <v>481</v>
      </c>
      <c r="E4041" s="1495" t="s">
        <v>3660</v>
      </c>
      <c r="F4041" s="1494">
        <v>690</v>
      </c>
      <c r="G4041" s="1496">
        <v>44441</v>
      </c>
      <c r="H4041" s="362">
        <v>44434</v>
      </c>
      <c r="I4041" s="936">
        <v>690</v>
      </c>
    </row>
    <row r="4042" spans="1:9" x14ac:dyDescent="0.3">
      <c r="A4042" s="1494">
        <v>432735</v>
      </c>
      <c r="B4042" s="1494">
        <v>425425</v>
      </c>
      <c r="C4042" s="1494" t="s">
        <v>475</v>
      </c>
      <c r="D4042" s="1494" t="s">
        <v>13</v>
      </c>
      <c r="E4042" s="1495" t="s">
        <v>3608</v>
      </c>
      <c r="F4042" s="1494">
        <v>99</v>
      </c>
      <c r="G4042" s="1496">
        <v>44443</v>
      </c>
      <c r="H4042" s="362">
        <v>44438</v>
      </c>
      <c r="I4042" s="936">
        <v>99</v>
      </c>
    </row>
    <row r="4043" spans="1:9" x14ac:dyDescent="0.3">
      <c r="A4043" s="1494">
        <v>432735</v>
      </c>
      <c r="B4043" s="1494">
        <v>431090</v>
      </c>
      <c r="C4043" s="1494" t="s">
        <v>503</v>
      </c>
      <c r="D4043" s="1494" t="s">
        <v>13</v>
      </c>
      <c r="E4043" s="1495" t="s">
        <v>3614</v>
      </c>
      <c r="F4043" s="1494">
        <v>39</v>
      </c>
      <c r="G4043" s="1496">
        <v>44443</v>
      </c>
      <c r="H4043" s="362">
        <v>44438</v>
      </c>
      <c r="I4043" s="936">
        <v>39</v>
      </c>
    </row>
    <row r="4044" spans="1:9" x14ac:dyDescent="0.3">
      <c r="A4044" s="1494" t="s">
        <v>3627</v>
      </c>
      <c r="B4044" s="1494">
        <v>730745</v>
      </c>
      <c r="C4044" s="1494" t="s">
        <v>475</v>
      </c>
      <c r="D4044" s="1494" t="s">
        <v>13</v>
      </c>
      <c r="E4044" s="1495" t="s">
        <v>3637</v>
      </c>
      <c r="F4044" s="1494">
        <v>955</v>
      </c>
      <c r="G4044" s="1496">
        <v>44443</v>
      </c>
      <c r="H4044" s="362">
        <v>44438</v>
      </c>
      <c r="I4044" s="936">
        <v>955</v>
      </c>
    </row>
    <row r="4045" spans="1:9" x14ac:dyDescent="0.3">
      <c r="A4045" s="427" t="s">
        <v>3627</v>
      </c>
      <c r="B4045" s="427">
        <v>730745</v>
      </c>
      <c r="C4045" s="427" t="s">
        <v>475</v>
      </c>
      <c r="D4045" s="427" t="s">
        <v>13</v>
      </c>
      <c r="E4045" s="428" t="s">
        <v>3639</v>
      </c>
      <c r="F4045" s="427">
        <v>1140</v>
      </c>
      <c r="G4045" s="445">
        <v>44443</v>
      </c>
      <c r="H4045" s="445">
        <v>44438</v>
      </c>
      <c r="I4045" s="938">
        <v>1140</v>
      </c>
    </row>
    <row r="4046" spans="1:9" x14ac:dyDescent="0.3">
      <c r="A4046" s="427" t="s">
        <v>3627</v>
      </c>
      <c r="B4046" s="427">
        <v>730745</v>
      </c>
      <c r="C4046" s="427" t="s">
        <v>475</v>
      </c>
      <c r="D4046" s="427" t="s">
        <v>13</v>
      </c>
      <c r="E4046" s="428" t="s">
        <v>3640</v>
      </c>
      <c r="F4046" s="427">
        <v>1422</v>
      </c>
      <c r="G4046" s="445">
        <v>44448</v>
      </c>
      <c r="H4046" s="362">
        <v>44441</v>
      </c>
      <c r="I4046" s="936">
        <v>1422</v>
      </c>
    </row>
    <row r="4047" spans="1:9" x14ac:dyDescent="0.3">
      <c r="A4047" s="427" t="s">
        <v>3627</v>
      </c>
      <c r="B4047" s="427">
        <v>730740</v>
      </c>
      <c r="C4047" s="427" t="s">
        <v>475</v>
      </c>
      <c r="D4047" s="427" t="s">
        <v>306</v>
      </c>
      <c r="E4047" s="428" t="s">
        <v>3630</v>
      </c>
      <c r="F4047" s="427">
        <v>1200</v>
      </c>
      <c r="G4047" s="445">
        <v>44452</v>
      </c>
      <c r="H4047" s="362">
        <v>44445</v>
      </c>
      <c r="I4047" s="936">
        <v>1200</v>
      </c>
    </row>
    <row r="4048" spans="1:9" x14ac:dyDescent="0.3">
      <c r="A4048" s="427" t="s">
        <v>3627</v>
      </c>
      <c r="B4048" s="427">
        <v>730745</v>
      </c>
      <c r="C4048" s="427" t="s">
        <v>475</v>
      </c>
      <c r="D4048" s="427" t="s">
        <v>13</v>
      </c>
      <c r="E4048" s="428" t="s">
        <v>3638</v>
      </c>
      <c r="F4048" s="427">
        <v>898</v>
      </c>
      <c r="G4048" s="445">
        <v>44450</v>
      </c>
      <c r="H4048" s="362">
        <v>44445</v>
      </c>
      <c r="I4048" s="936">
        <v>898</v>
      </c>
    </row>
    <row r="4049" spans="1:9" x14ac:dyDescent="0.3">
      <c r="A4049" s="427" t="s">
        <v>3627</v>
      </c>
      <c r="B4049" s="427">
        <v>730745</v>
      </c>
      <c r="C4049" s="427" t="s">
        <v>475</v>
      </c>
      <c r="D4049" s="427" t="s">
        <v>481</v>
      </c>
      <c r="E4049" s="428" t="s">
        <v>3663</v>
      </c>
      <c r="F4049" s="427">
        <v>480</v>
      </c>
      <c r="G4049" s="445">
        <v>44455</v>
      </c>
      <c r="H4049" s="362">
        <v>44448</v>
      </c>
      <c r="I4049" s="936">
        <v>480</v>
      </c>
    </row>
    <row r="4050" spans="1:9" x14ac:dyDescent="0.3">
      <c r="A4050" s="427" t="s">
        <v>3627</v>
      </c>
      <c r="B4050" s="427">
        <v>730740</v>
      </c>
      <c r="C4050" s="427" t="s">
        <v>475</v>
      </c>
      <c r="D4050" s="427" t="s">
        <v>306</v>
      </c>
      <c r="E4050" s="428" t="s">
        <v>3631</v>
      </c>
      <c r="F4050" s="427">
        <v>1100</v>
      </c>
      <c r="G4050" s="445">
        <v>44459</v>
      </c>
      <c r="H4050" s="362">
        <v>44452</v>
      </c>
      <c r="I4050" s="936">
        <v>1100</v>
      </c>
    </row>
    <row r="4051" spans="1:9" x14ac:dyDescent="0.3">
      <c r="A4051" s="427" t="s">
        <v>3627</v>
      </c>
      <c r="B4051" s="427">
        <v>730745</v>
      </c>
      <c r="C4051" s="427" t="s">
        <v>475</v>
      </c>
      <c r="D4051" s="427" t="s">
        <v>13</v>
      </c>
      <c r="E4051" s="428" t="s">
        <v>3647</v>
      </c>
      <c r="F4051" s="427">
        <v>2202</v>
      </c>
      <c r="G4051" s="445">
        <v>44457</v>
      </c>
      <c r="H4051" s="362">
        <v>44452</v>
      </c>
      <c r="I4051" s="936">
        <v>2202</v>
      </c>
    </row>
    <row r="4052" spans="1:9" x14ac:dyDescent="0.3">
      <c r="A4052" s="427" t="s">
        <v>3627</v>
      </c>
      <c r="B4052" s="427">
        <v>730745</v>
      </c>
      <c r="C4052" s="427" t="s">
        <v>475</v>
      </c>
      <c r="D4052" s="427" t="s">
        <v>13</v>
      </c>
      <c r="E4052" s="428" t="s">
        <v>3649</v>
      </c>
      <c r="F4052" s="427">
        <v>630</v>
      </c>
      <c r="G4052" s="445">
        <v>44457</v>
      </c>
      <c r="H4052" s="362">
        <v>44452</v>
      </c>
      <c r="I4052" s="936">
        <v>630</v>
      </c>
    </row>
    <row r="4053" spans="1:9" x14ac:dyDescent="0.3">
      <c r="A4053" s="427" t="s">
        <v>3627</v>
      </c>
      <c r="B4053" s="427">
        <v>730745</v>
      </c>
      <c r="C4053" s="427" t="s">
        <v>475</v>
      </c>
      <c r="D4053" s="427" t="s">
        <v>13</v>
      </c>
      <c r="E4053" s="428" t="s">
        <v>3648</v>
      </c>
      <c r="F4053" s="427">
        <v>2185</v>
      </c>
      <c r="G4053" s="445">
        <v>44462</v>
      </c>
      <c r="H4053" s="362">
        <v>44455</v>
      </c>
      <c r="I4053" s="936">
        <v>2185</v>
      </c>
    </row>
    <row r="4054" spans="1:9" x14ac:dyDescent="0.3">
      <c r="A4054" s="427" t="s">
        <v>3627</v>
      </c>
      <c r="B4054" s="427">
        <v>730745</v>
      </c>
      <c r="C4054" s="427" t="s">
        <v>475</v>
      </c>
      <c r="D4054" s="427" t="s">
        <v>481</v>
      </c>
      <c r="E4054" s="428" t="s">
        <v>3661</v>
      </c>
      <c r="F4054" s="427">
        <v>730</v>
      </c>
      <c r="G4054" s="445">
        <v>44462</v>
      </c>
      <c r="H4054" s="362">
        <v>44455</v>
      </c>
      <c r="I4054" s="936">
        <v>730</v>
      </c>
    </row>
    <row r="4055" spans="1:9" x14ac:dyDescent="0.3">
      <c r="A4055" s="427" t="s">
        <v>3627</v>
      </c>
      <c r="B4055" s="427">
        <v>730740</v>
      </c>
      <c r="C4055" s="427" t="s">
        <v>475</v>
      </c>
      <c r="D4055" s="427" t="s">
        <v>306</v>
      </c>
      <c r="E4055" s="428" t="s">
        <v>3629</v>
      </c>
      <c r="F4055" s="427">
        <v>400</v>
      </c>
      <c r="G4055" s="445">
        <v>44466</v>
      </c>
      <c r="H4055" s="362">
        <v>44459</v>
      </c>
      <c r="I4055" s="936">
        <v>400</v>
      </c>
    </row>
    <row r="4056" spans="1:9" x14ac:dyDescent="0.3">
      <c r="A4056" s="427" t="s">
        <v>3627</v>
      </c>
      <c r="B4056" s="427">
        <v>730745</v>
      </c>
      <c r="C4056" s="427" t="s">
        <v>475</v>
      </c>
      <c r="D4056" s="427" t="s">
        <v>13</v>
      </c>
      <c r="E4056" s="428" t="s">
        <v>3641</v>
      </c>
      <c r="F4056" s="427">
        <v>880</v>
      </c>
      <c r="G4056" s="445">
        <v>44464</v>
      </c>
      <c r="H4056" s="362">
        <v>44459</v>
      </c>
      <c r="I4056" s="936">
        <v>880</v>
      </c>
    </row>
    <row r="4057" spans="1:9" x14ac:dyDescent="0.3">
      <c r="A4057" s="427" t="s">
        <v>3627</v>
      </c>
      <c r="B4057" s="427">
        <v>730745</v>
      </c>
      <c r="C4057" s="427" t="s">
        <v>475</v>
      </c>
      <c r="D4057" s="427" t="s">
        <v>13</v>
      </c>
      <c r="E4057" s="428" t="s">
        <v>3643</v>
      </c>
      <c r="F4057" s="427">
        <v>1444</v>
      </c>
      <c r="G4057" s="445">
        <v>44464</v>
      </c>
      <c r="H4057" s="362">
        <v>44459</v>
      </c>
      <c r="I4057" s="936">
        <v>1444</v>
      </c>
    </row>
    <row r="4058" spans="1:9" x14ac:dyDescent="0.3">
      <c r="A4058" s="427" t="s">
        <v>3627</v>
      </c>
      <c r="B4058" s="427">
        <v>730745</v>
      </c>
      <c r="C4058" s="427" t="s">
        <v>475</v>
      </c>
      <c r="D4058" s="427" t="s">
        <v>13</v>
      </c>
      <c r="E4058" s="428" t="s">
        <v>3646</v>
      </c>
      <c r="F4058" s="427">
        <v>1573</v>
      </c>
      <c r="G4058" s="445">
        <v>44464</v>
      </c>
      <c r="H4058" s="362">
        <v>44459</v>
      </c>
      <c r="I4058" s="936">
        <v>1573</v>
      </c>
    </row>
    <row r="4059" spans="1:9" x14ac:dyDescent="0.3">
      <c r="A4059" s="427" t="s">
        <v>3627</v>
      </c>
      <c r="B4059" s="427">
        <v>730745</v>
      </c>
      <c r="C4059" s="427" t="s">
        <v>475</v>
      </c>
      <c r="D4059" s="427" t="s">
        <v>13</v>
      </c>
      <c r="E4059" s="428" t="s">
        <v>3658</v>
      </c>
      <c r="F4059" s="427">
        <v>5530</v>
      </c>
      <c r="G4059" s="445">
        <v>44464</v>
      </c>
      <c r="H4059" s="362">
        <v>44459</v>
      </c>
      <c r="I4059" s="936">
        <v>5530</v>
      </c>
    </row>
    <row r="4060" spans="1:9" x14ac:dyDescent="0.3">
      <c r="A4060" s="427" t="s">
        <v>3627</v>
      </c>
      <c r="B4060" s="427">
        <v>730745</v>
      </c>
      <c r="C4060" s="427" t="s">
        <v>475</v>
      </c>
      <c r="D4060" s="427" t="s">
        <v>13</v>
      </c>
      <c r="E4060" s="428" t="s">
        <v>3644</v>
      </c>
      <c r="F4060" s="427">
        <v>1716</v>
      </c>
      <c r="G4060" s="445">
        <v>44469</v>
      </c>
      <c r="H4060" s="362">
        <v>44462</v>
      </c>
      <c r="I4060" s="936">
        <v>1716</v>
      </c>
    </row>
    <row r="4061" spans="1:9" x14ac:dyDescent="0.3">
      <c r="A4061" s="427" t="s">
        <v>3627</v>
      </c>
      <c r="B4061" s="427">
        <v>730745</v>
      </c>
      <c r="C4061" s="427" t="s">
        <v>475</v>
      </c>
      <c r="D4061" s="427" t="s">
        <v>13</v>
      </c>
      <c r="E4061" s="428" t="s">
        <v>3634</v>
      </c>
      <c r="F4061" s="427">
        <v>1317</v>
      </c>
      <c r="G4061" s="445">
        <v>44466</v>
      </c>
      <c r="H4061" s="362">
        <v>44463</v>
      </c>
      <c r="I4061" s="936">
        <v>1317</v>
      </c>
    </row>
    <row r="4062" spans="1:9" x14ac:dyDescent="0.3">
      <c r="A4062" s="427" t="s">
        <v>3627</v>
      </c>
      <c r="B4062" s="427">
        <v>730745</v>
      </c>
      <c r="C4062" s="427" t="s">
        <v>475</v>
      </c>
      <c r="D4062" s="427" t="s">
        <v>13</v>
      </c>
      <c r="E4062" s="428" t="s">
        <v>3636</v>
      </c>
      <c r="F4062" s="427">
        <v>2062</v>
      </c>
      <c r="G4062" s="445">
        <v>44466</v>
      </c>
      <c r="H4062" s="362">
        <v>44463</v>
      </c>
      <c r="I4062" s="936">
        <v>2062</v>
      </c>
    </row>
    <row r="4063" spans="1:9" x14ac:dyDescent="0.3">
      <c r="A4063" s="427">
        <v>432735</v>
      </c>
      <c r="B4063" s="427">
        <v>425425</v>
      </c>
      <c r="C4063" s="427" t="s">
        <v>475</v>
      </c>
      <c r="D4063" s="427" t="s">
        <v>13</v>
      </c>
      <c r="E4063" s="428" t="s">
        <v>3609</v>
      </c>
      <c r="F4063" s="427">
        <v>345</v>
      </c>
      <c r="G4063" s="445">
        <v>44471</v>
      </c>
      <c r="H4063" s="362">
        <v>44466</v>
      </c>
      <c r="I4063" s="936">
        <v>345</v>
      </c>
    </row>
    <row r="4064" spans="1:9" x14ac:dyDescent="0.3">
      <c r="A4064" s="427" t="s">
        <v>3627</v>
      </c>
      <c r="B4064" s="427">
        <v>730740</v>
      </c>
      <c r="C4064" s="427" t="s">
        <v>475</v>
      </c>
      <c r="D4064" s="427" t="s">
        <v>306</v>
      </c>
      <c r="E4064" s="935" t="s">
        <v>3632</v>
      </c>
      <c r="F4064" s="427">
        <v>1200</v>
      </c>
      <c r="G4064" s="445">
        <v>44473</v>
      </c>
      <c r="H4064" s="362">
        <v>44466</v>
      </c>
      <c r="I4064" s="936">
        <v>1200</v>
      </c>
    </row>
    <row r="4065" spans="1:9" x14ac:dyDescent="0.3">
      <c r="A4065" s="427" t="s">
        <v>3627</v>
      </c>
      <c r="B4065" s="427">
        <v>730745</v>
      </c>
      <c r="C4065" s="427" t="s">
        <v>475</v>
      </c>
      <c r="D4065" s="427" t="s">
        <v>13</v>
      </c>
      <c r="E4065" s="935" t="s">
        <v>3642</v>
      </c>
      <c r="F4065" s="427">
        <v>1100</v>
      </c>
      <c r="G4065" s="445">
        <v>44471</v>
      </c>
      <c r="H4065" s="362">
        <v>44466</v>
      </c>
      <c r="I4065" s="936">
        <v>1100</v>
      </c>
    </row>
    <row r="4066" spans="1:9" x14ac:dyDescent="0.3">
      <c r="A4066" s="427" t="s">
        <v>3627</v>
      </c>
      <c r="B4066" s="427">
        <v>730745</v>
      </c>
      <c r="C4066" s="427" t="s">
        <v>475</v>
      </c>
      <c r="D4066" s="427" t="s">
        <v>481</v>
      </c>
      <c r="E4066" s="428" t="s">
        <v>3659</v>
      </c>
      <c r="F4066" s="427">
        <v>1000</v>
      </c>
      <c r="G4066" s="445">
        <v>44467</v>
      </c>
      <c r="H4066" s="362">
        <v>44466</v>
      </c>
      <c r="I4066" s="936">
        <v>1000</v>
      </c>
    </row>
    <row r="4067" spans="1:9" x14ac:dyDescent="0.3">
      <c r="A4067" s="427" t="s">
        <v>3627</v>
      </c>
      <c r="B4067" s="427">
        <v>730745</v>
      </c>
      <c r="C4067" s="427" t="s">
        <v>475</v>
      </c>
      <c r="D4067" s="427" t="s">
        <v>13</v>
      </c>
      <c r="E4067" s="428" t="s">
        <v>3633</v>
      </c>
      <c r="F4067" s="427">
        <v>2500</v>
      </c>
      <c r="G4067" s="445">
        <v>44469</v>
      </c>
      <c r="H4067" s="362">
        <v>44468</v>
      </c>
      <c r="I4067" s="936">
        <v>2500</v>
      </c>
    </row>
    <row r="4068" spans="1:9" x14ac:dyDescent="0.3">
      <c r="A4068" s="427" t="s">
        <v>3627</v>
      </c>
      <c r="B4068" s="427">
        <v>730745</v>
      </c>
      <c r="C4068" s="427" t="s">
        <v>475</v>
      </c>
      <c r="D4068" s="427" t="s">
        <v>13</v>
      </c>
      <c r="E4068" s="428" t="s">
        <v>3635</v>
      </c>
      <c r="F4068" s="427">
        <v>1721</v>
      </c>
      <c r="G4068" s="445">
        <v>44469</v>
      </c>
      <c r="H4068" s="362">
        <v>44468</v>
      </c>
      <c r="I4068" s="936">
        <v>1721</v>
      </c>
    </row>
    <row r="4069" spans="1:9" x14ac:dyDescent="0.3">
      <c r="A4069" s="427">
        <v>432735</v>
      </c>
      <c r="B4069" s="427">
        <v>425425</v>
      </c>
      <c r="C4069" s="427" t="s">
        <v>475</v>
      </c>
      <c r="D4069" s="427" t="s">
        <v>481</v>
      </c>
      <c r="E4069" s="428" t="s">
        <v>3607</v>
      </c>
      <c r="F4069" s="427">
        <v>50</v>
      </c>
      <c r="G4069" s="445">
        <v>44476</v>
      </c>
      <c r="H4069" s="362">
        <v>44469</v>
      </c>
      <c r="I4069" s="936">
        <v>50</v>
      </c>
    </row>
    <row r="4070" spans="1:9" x14ac:dyDescent="0.3">
      <c r="A4070" s="427" t="s">
        <v>3627</v>
      </c>
      <c r="B4070" s="427">
        <v>730745</v>
      </c>
      <c r="C4070" s="427" t="s">
        <v>475</v>
      </c>
      <c r="D4070" s="427" t="s">
        <v>13</v>
      </c>
      <c r="E4070" s="428" t="s">
        <v>3653</v>
      </c>
      <c r="F4070" s="427">
        <v>255</v>
      </c>
      <c r="G4070" s="445">
        <v>44485</v>
      </c>
      <c r="H4070" s="362">
        <v>44480</v>
      </c>
      <c r="I4070" s="936">
        <v>255</v>
      </c>
    </row>
    <row r="4071" spans="1:9" x14ac:dyDescent="0.3">
      <c r="A4071" s="427">
        <v>432735</v>
      </c>
      <c r="B4071" s="427">
        <v>425425</v>
      </c>
      <c r="C4071" s="427" t="s">
        <v>475</v>
      </c>
      <c r="D4071" s="427" t="s">
        <v>13</v>
      </c>
      <c r="E4071" s="428" t="s">
        <v>3611</v>
      </c>
      <c r="F4071" s="427">
        <v>1095</v>
      </c>
      <c r="G4071" s="445">
        <v>44499</v>
      </c>
      <c r="H4071" s="362">
        <v>44494</v>
      </c>
      <c r="I4071" s="936">
        <v>1095</v>
      </c>
    </row>
    <row r="4072" spans="1:9" x14ac:dyDescent="0.3">
      <c r="A4072" s="427">
        <v>432735</v>
      </c>
      <c r="B4072" s="427">
        <v>425425</v>
      </c>
      <c r="C4072" s="427" t="s">
        <v>475</v>
      </c>
      <c r="D4072" s="427" t="s">
        <v>481</v>
      </c>
      <c r="E4072" s="428" t="s">
        <v>3610</v>
      </c>
      <c r="F4072" s="427">
        <v>125</v>
      </c>
      <c r="G4072" s="445">
        <v>44504</v>
      </c>
      <c r="H4072" s="362">
        <v>44497</v>
      </c>
      <c r="I4072" s="936">
        <v>125</v>
      </c>
    </row>
    <row r="4073" spans="1:9" x14ac:dyDescent="0.3">
      <c r="A4073" s="944">
        <v>552995</v>
      </c>
      <c r="B4073" s="397">
        <v>784803</v>
      </c>
      <c r="C4073" s="397" t="s">
        <v>475</v>
      </c>
      <c r="D4073" s="397" t="s">
        <v>13</v>
      </c>
      <c r="E4073" s="398" t="s">
        <v>3673</v>
      </c>
      <c r="F4073" s="399">
        <v>1046</v>
      </c>
      <c r="G4073" s="400">
        <v>44506</v>
      </c>
      <c r="H4073" s="328">
        <v>44502</v>
      </c>
      <c r="I4073" s="530">
        <v>1098</v>
      </c>
    </row>
    <row r="4074" spans="1:9" x14ac:dyDescent="0.3">
      <c r="A4074" s="944">
        <v>557237</v>
      </c>
      <c r="B4074" s="397">
        <v>784805</v>
      </c>
      <c r="C4074" s="397" t="s">
        <v>475</v>
      </c>
      <c r="D4074" s="397" t="s">
        <v>13</v>
      </c>
      <c r="E4074" s="398" t="s">
        <v>3680</v>
      </c>
      <c r="F4074" s="399">
        <v>1146</v>
      </c>
      <c r="G4074" s="400">
        <v>44506</v>
      </c>
      <c r="H4074" s="328">
        <v>44502</v>
      </c>
      <c r="I4074" s="530">
        <v>1203</v>
      </c>
    </row>
    <row r="4075" spans="1:9" x14ac:dyDescent="0.3">
      <c r="A4075" s="944">
        <v>557238</v>
      </c>
      <c r="B4075" s="397">
        <v>784802</v>
      </c>
      <c r="C4075" s="397" t="s">
        <v>475</v>
      </c>
      <c r="D4075" s="397" t="s">
        <v>13</v>
      </c>
      <c r="E4075" s="398" t="s">
        <v>3685</v>
      </c>
      <c r="F4075" s="399">
        <v>1026</v>
      </c>
      <c r="G4075" s="400">
        <v>44506</v>
      </c>
      <c r="H4075" s="328">
        <v>44502</v>
      </c>
      <c r="I4075" s="530">
        <v>1077</v>
      </c>
    </row>
    <row r="4076" spans="1:9" x14ac:dyDescent="0.3">
      <c r="A4076" s="944">
        <v>552995</v>
      </c>
      <c r="B4076" s="397">
        <v>784803</v>
      </c>
      <c r="C4076" s="397" t="s">
        <v>475</v>
      </c>
      <c r="D4076" s="397" t="s">
        <v>19</v>
      </c>
      <c r="E4076" s="945" t="s">
        <v>3675</v>
      </c>
      <c r="F4076" s="399">
        <v>1196</v>
      </c>
      <c r="G4076" s="400">
        <v>44509</v>
      </c>
      <c r="H4076" s="328">
        <v>44503</v>
      </c>
      <c r="I4076" s="530">
        <v>1196</v>
      </c>
    </row>
    <row r="4077" spans="1:9" x14ac:dyDescent="0.3">
      <c r="A4077" s="944">
        <v>552995</v>
      </c>
      <c r="B4077" s="397">
        <v>784803</v>
      </c>
      <c r="C4077" s="397" t="s">
        <v>475</v>
      </c>
      <c r="D4077" s="397" t="s">
        <v>19</v>
      </c>
      <c r="E4077" s="945">
        <v>1649560</v>
      </c>
      <c r="F4077" s="399">
        <v>100</v>
      </c>
      <c r="G4077" s="400">
        <v>44504</v>
      </c>
      <c r="H4077" s="328">
        <v>44503</v>
      </c>
      <c r="I4077" s="530">
        <v>100</v>
      </c>
    </row>
    <row r="4078" spans="1:9" x14ac:dyDescent="0.3">
      <c r="A4078" s="944">
        <v>552995</v>
      </c>
      <c r="B4078" s="397">
        <v>784803</v>
      </c>
      <c r="C4078" s="397" t="s">
        <v>475</v>
      </c>
      <c r="D4078" s="397" t="s">
        <v>306</v>
      </c>
      <c r="E4078" s="945">
        <v>1649902</v>
      </c>
      <c r="F4078" s="399">
        <v>240</v>
      </c>
      <c r="G4078" s="400">
        <v>44508</v>
      </c>
      <c r="H4078" s="328">
        <v>44503</v>
      </c>
      <c r="I4078" s="530">
        <v>240</v>
      </c>
    </row>
    <row r="4079" spans="1:9" x14ac:dyDescent="0.3">
      <c r="A4079" s="944">
        <v>557237</v>
      </c>
      <c r="B4079" s="397">
        <v>784805</v>
      </c>
      <c r="C4079" s="397" t="s">
        <v>475</v>
      </c>
      <c r="D4079" s="397" t="s">
        <v>306</v>
      </c>
      <c r="E4079" s="945">
        <v>1649920</v>
      </c>
      <c r="F4079" s="399">
        <v>150</v>
      </c>
      <c r="G4079" s="400">
        <v>44508</v>
      </c>
      <c r="H4079" s="328">
        <v>44503</v>
      </c>
      <c r="I4079" s="530">
        <v>150</v>
      </c>
    </row>
    <row r="4080" spans="1:9" x14ac:dyDescent="0.3">
      <c r="A4080" s="944">
        <v>557237</v>
      </c>
      <c r="B4080" s="397">
        <v>784805</v>
      </c>
      <c r="C4080" s="397" t="s">
        <v>475</v>
      </c>
      <c r="D4080" s="397" t="s">
        <v>19</v>
      </c>
      <c r="E4080" s="945" t="s">
        <v>3681</v>
      </c>
      <c r="F4080" s="399">
        <v>84</v>
      </c>
      <c r="G4080" s="400">
        <v>44509</v>
      </c>
      <c r="H4080" s="328">
        <v>44503</v>
      </c>
      <c r="I4080" s="530">
        <v>84</v>
      </c>
    </row>
    <row r="4081" spans="1:9" x14ac:dyDescent="0.3">
      <c r="A4081" s="944">
        <v>557237</v>
      </c>
      <c r="B4081" s="397">
        <v>784811</v>
      </c>
      <c r="C4081" s="397" t="s">
        <v>503</v>
      </c>
      <c r="D4081" s="397" t="s">
        <v>19</v>
      </c>
      <c r="E4081" s="945">
        <v>1649742</v>
      </c>
      <c r="F4081" s="946">
        <v>96</v>
      </c>
      <c r="G4081" s="400">
        <v>44511</v>
      </c>
      <c r="H4081" s="328">
        <v>44503</v>
      </c>
      <c r="I4081" s="530">
        <v>96</v>
      </c>
    </row>
    <row r="4082" spans="1:9" x14ac:dyDescent="0.3">
      <c r="A4082" s="944">
        <v>558183</v>
      </c>
      <c r="B4082" s="397">
        <v>836808</v>
      </c>
      <c r="C4082" s="397" t="s">
        <v>475</v>
      </c>
      <c r="D4082" s="397" t="s">
        <v>19</v>
      </c>
      <c r="E4082" s="945">
        <v>1649490</v>
      </c>
      <c r="F4082" s="425">
        <v>313</v>
      </c>
      <c r="G4082" s="400">
        <v>44511</v>
      </c>
      <c r="H4082" s="328">
        <v>44503</v>
      </c>
      <c r="I4082" s="530">
        <v>313</v>
      </c>
    </row>
    <row r="4083" spans="1:9" x14ac:dyDescent="0.3">
      <c r="A4083" s="948">
        <v>584844</v>
      </c>
      <c r="B4083" s="37">
        <v>836296</v>
      </c>
      <c r="C4083" s="37" t="s">
        <v>503</v>
      </c>
      <c r="D4083" s="37" t="s">
        <v>19</v>
      </c>
      <c r="E4083" s="544">
        <v>1649761</v>
      </c>
      <c r="F4083" s="405">
        <v>108</v>
      </c>
      <c r="G4083" s="39">
        <v>44511</v>
      </c>
      <c r="H4083" s="11">
        <v>44503</v>
      </c>
      <c r="I4083" s="335">
        <v>108</v>
      </c>
    </row>
    <row r="4084" spans="1:9" x14ac:dyDescent="0.3">
      <c r="A4084" s="944">
        <v>584844</v>
      </c>
      <c r="B4084" s="397">
        <v>836738</v>
      </c>
      <c r="C4084" s="397" t="s">
        <v>475</v>
      </c>
      <c r="D4084" s="397" t="s">
        <v>19</v>
      </c>
      <c r="E4084" s="949">
        <v>1649735</v>
      </c>
      <c r="F4084" s="425">
        <v>128</v>
      </c>
      <c r="G4084" s="400">
        <v>44511</v>
      </c>
      <c r="H4084" s="328">
        <v>44503</v>
      </c>
      <c r="I4084" s="530">
        <v>18</v>
      </c>
    </row>
    <row r="4085" spans="1:9" x14ac:dyDescent="0.3">
      <c r="A4085" s="944">
        <v>558200</v>
      </c>
      <c r="B4085" s="397">
        <v>836864</v>
      </c>
      <c r="C4085" s="397" t="s">
        <v>475</v>
      </c>
      <c r="D4085" s="397" t="s">
        <v>19</v>
      </c>
      <c r="E4085" s="952">
        <v>1649579</v>
      </c>
      <c r="F4085" s="397">
        <v>128</v>
      </c>
      <c r="G4085" s="400">
        <v>44511</v>
      </c>
      <c r="H4085" s="328">
        <v>44503</v>
      </c>
      <c r="I4085" s="530">
        <v>128</v>
      </c>
    </row>
    <row r="4086" spans="1:9" x14ac:dyDescent="0.3">
      <c r="A4086" s="944">
        <v>552995</v>
      </c>
      <c r="B4086" s="397">
        <v>784803</v>
      </c>
      <c r="C4086" s="397" t="s">
        <v>475</v>
      </c>
      <c r="D4086" s="397" t="s">
        <v>481</v>
      </c>
      <c r="E4086" s="398" t="s">
        <v>3670</v>
      </c>
      <c r="F4086" s="399">
        <v>149</v>
      </c>
      <c r="G4086" s="400">
        <v>44511</v>
      </c>
      <c r="H4086" s="328">
        <v>44504</v>
      </c>
      <c r="I4086" s="530">
        <v>155</v>
      </c>
    </row>
    <row r="4087" spans="1:9" x14ac:dyDescent="0.3">
      <c r="A4087" s="944">
        <v>557237</v>
      </c>
      <c r="B4087" s="397">
        <v>784805</v>
      </c>
      <c r="C4087" s="397" t="s">
        <v>475</v>
      </c>
      <c r="D4087" s="397" t="s">
        <v>481</v>
      </c>
      <c r="E4087" s="398" t="s">
        <v>3678</v>
      </c>
      <c r="F4087" s="399">
        <v>259</v>
      </c>
      <c r="G4087" s="400">
        <v>44511</v>
      </c>
      <c r="H4087" s="328">
        <v>44504</v>
      </c>
      <c r="I4087" s="530">
        <v>271</v>
      </c>
    </row>
    <row r="4088" spans="1:9" x14ac:dyDescent="0.3">
      <c r="A4088" s="944">
        <v>558183</v>
      </c>
      <c r="B4088" s="397">
        <v>836295</v>
      </c>
      <c r="C4088" s="397" t="s">
        <v>503</v>
      </c>
      <c r="D4088" s="397" t="s">
        <v>13</v>
      </c>
      <c r="E4088" s="398" t="s">
        <v>3690</v>
      </c>
      <c r="F4088" s="399">
        <v>594</v>
      </c>
      <c r="G4088" s="400">
        <v>44513</v>
      </c>
      <c r="H4088" s="328">
        <v>44509</v>
      </c>
      <c r="I4088" s="530">
        <v>616</v>
      </c>
    </row>
    <row r="4089" spans="1:9" x14ac:dyDescent="0.3">
      <c r="A4089" s="944">
        <v>558183</v>
      </c>
      <c r="B4089" s="397">
        <v>836808</v>
      </c>
      <c r="C4089" s="397" t="s">
        <v>475</v>
      </c>
      <c r="D4089" s="397" t="s">
        <v>19</v>
      </c>
      <c r="E4089" s="945" t="s">
        <v>3695</v>
      </c>
      <c r="F4089" s="425">
        <v>14</v>
      </c>
      <c r="G4089" s="400">
        <v>44516</v>
      </c>
      <c r="H4089" s="328">
        <v>44509</v>
      </c>
      <c r="I4089" s="530">
        <v>14</v>
      </c>
    </row>
    <row r="4090" spans="1:9" x14ac:dyDescent="0.3">
      <c r="A4090" s="944">
        <v>584844</v>
      </c>
      <c r="B4090" s="397">
        <v>836738</v>
      </c>
      <c r="C4090" s="397" t="s">
        <v>475</v>
      </c>
      <c r="D4090" s="397" t="s">
        <v>19</v>
      </c>
      <c r="E4090" s="949" t="s">
        <v>3702</v>
      </c>
      <c r="F4090" s="425">
        <v>156</v>
      </c>
      <c r="G4090" s="400">
        <v>44514</v>
      </c>
      <c r="H4090" s="328">
        <v>44509</v>
      </c>
      <c r="I4090" s="530">
        <v>156</v>
      </c>
    </row>
    <row r="4091" spans="1:9" x14ac:dyDescent="0.3">
      <c r="A4091" s="944">
        <v>584844</v>
      </c>
      <c r="B4091" s="397">
        <v>836738</v>
      </c>
      <c r="C4091" s="397" t="s">
        <v>475</v>
      </c>
      <c r="D4091" s="397" t="s">
        <v>19</v>
      </c>
      <c r="E4091" s="949" t="s">
        <v>3704</v>
      </c>
      <c r="F4091" s="425">
        <v>44</v>
      </c>
      <c r="G4091" s="400">
        <v>44516</v>
      </c>
      <c r="H4091" s="328">
        <v>44509</v>
      </c>
      <c r="I4091" s="530">
        <v>44</v>
      </c>
    </row>
    <row r="4092" spans="1:9" x14ac:dyDescent="0.3">
      <c r="A4092" s="944">
        <v>557237</v>
      </c>
      <c r="B4092" s="397">
        <v>759962</v>
      </c>
      <c r="C4092" s="397" t="s">
        <v>475</v>
      </c>
      <c r="D4092" s="397" t="s">
        <v>13</v>
      </c>
      <c r="E4092" s="398" t="s">
        <v>3706</v>
      </c>
      <c r="F4092" s="397">
        <v>608</v>
      </c>
      <c r="G4092" s="400">
        <v>44513</v>
      </c>
      <c r="H4092" s="328">
        <v>44509</v>
      </c>
      <c r="I4092" s="530">
        <v>608</v>
      </c>
    </row>
    <row r="4093" spans="1:9" x14ac:dyDescent="0.3">
      <c r="A4093" s="944">
        <v>558200</v>
      </c>
      <c r="B4093" s="397">
        <v>836275</v>
      </c>
      <c r="C4093" s="397" t="s">
        <v>503</v>
      </c>
      <c r="D4093" s="397" t="s">
        <v>13</v>
      </c>
      <c r="E4093" s="398" t="s">
        <v>3707</v>
      </c>
      <c r="F4093" s="397">
        <v>530</v>
      </c>
      <c r="G4093" s="400">
        <v>44513</v>
      </c>
      <c r="H4093" s="328">
        <v>44509</v>
      </c>
      <c r="I4093" s="530">
        <v>555</v>
      </c>
    </row>
    <row r="4094" spans="1:9" x14ac:dyDescent="0.3">
      <c r="A4094" s="944">
        <v>558200</v>
      </c>
      <c r="B4094" s="397">
        <v>836275</v>
      </c>
      <c r="C4094" s="397" t="s">
        <v>503</v>
      </c>
      <c r="D4094" s="397" t="s">
        <v>13</v>
      </c>
      <c r="E4094" s="398" t="s">
        <v>3710</v>
      </c>
      <c r="F4094" s="397">
        <v>780</v>
      </c>
      <c r="G4094" s="400">
        <v>44513</v>
      </c>
      <c r="H4094" s="328">
        <v>44509</v>
      </c>
      <c r="I4094" s="530">
        <v>818</v>
      </c>
    </row>
    <row r="4095" spans="1:9" x14ac:dyDescent="0.3">
      <c r="A4095" s="944">
        <v>558200</v>
      </c>
      <c r="B4095" s="397">
        <v>836864</v>
      </c>
      <c r="C4095" s="397" t="s">
        <v>475</v>
      </c>
      <c r="D4095" s="397" t="s">
        <v>13</v>
      </c>
      <c r="E4095" s="398" t="s">
        <v>3714</v>
      </c>
      <c r="F4095" s="397">
        <v>1568</v>
      </c>
      <c r="G4095" s="400">
        <v>44513</v>
      </c>
      <c r="H4095" s="328">
        <v>44509</v>
      </c>
      <c r="I4095" s="530">
        <v>1645</v>
      </c>
    </row>
    <row r="4096" spans="1:9" x14ac:dyDescent="0.3">
      <c r="A4096" s="944">
        <v>558183</v>
      </c>
      <c r="B4096" s="397">
        <v>836808</v>
      </c>
      <c r="C4096" s="397" t="s">
        <v>475</v>
      </c>
      <c r="D4096" s="397" t="s">
        <v>19</v>
      </c>
      <c r="E4096" s="945" t="s">
        <v>3696</v>
      </c>
      <c r="F4096" s="425">
        <v>1794</v>
      </c>
      <c r="G4096" s="400">
        <v>44516</v>
      </c>
      <c r="H4096" s="328">
        <v>44510</v>
      </c>
      <c r="I4096" s="530">
        <v>1794</v>
      </c>
    </row>
    <row r="4097" spans="1:9" x14ac:dyDescent="0.3">
      <c r="A4097" s="944">
        <v>558183</v>
      </c>
      <c r="B4097" s="397">
        <v>836808</v>
      </c>
      <c r="C4097" s="397" t="s">
        <v>475</v>
      </c>
      <c r="D4097" s="397" t="s">
        <v>19</v>
      </c>
      <c r="E4097" s="945" t="s">
        <v>3697</v>
      </c>
      <c r="F4097" s="425">
        <v>126</v>
      </c>
      <c r="G4097" s="400">
        <v>44516</v>
      </c>
      <c r="H4097" s="328">
        <v>44510</v>
      </c>
      <c r="I4097" s="530">
        <v>126</v>
      </c>
    </row>
    <row r="4098" spans="1:9" x14ac:dyDescent="0.3">
      <c r="A4098" s="944">
        <v>558200</v>
      </c>
      <c r="B4098" s="397">
        <v>836864</v>
      </c>
      <c r="C4098" s="397" t="s">
        <v>475</v>
      </c>
      <c r="D4098" s="397" t="s">
        <v>19</v>
      </c>
      <c r="E4098" s="952" t="s">
        <v>3715</v>
      </c>
      <c r="F4098" s="397">
        <v>478</v>
      </c>
      <c r="G4098" s="400">
        <v>44516</v>
      </c>
      <c r="H4098" s="328">
        <v>44510</v>
      </c>
      <c r="I4098" s="530">
        <v>478</v>
      </c>
    </row>
    <row r="4099" spans="1:9" x14ac:dyDescent="0.3">
      <c r="A4099" s="947">
        <v>558183</v>
      </c>
      <c r="B4099" s="56">
        <v>836295</v>
      </c>
      <c r="C4099" s="56" t="s">
        <v>503</v>
      </c>
      <c r="D4099" s="56" t="s">
        <v>481</v>
      </c>
      <c r="E4099" s="382" t="s">
        <v>3691</v>
      </c>
      <c r="F4099" s="385">
        <v>180</v>
      </c>
      <c r="G4099" s="401">
        <v>44518</v>
      </c>
      <c r="H4099" s="27">
        <v>44515</v>
      </c>
      <c r="I4099" s="286">
        <v>188</v>
      </c>
    </row>
    <row r="4100" spans="1:9" x14ac:dyDescent="0.3">
      <c r="A4100" s="947">
        <v>558183</v>
      </c>
      <c r="B4100" s="56">
        <v>836808</v>
      </c>
      <c r="C4100" s="56" t="s">
        <v>475</v>
      </c>
      <c r="D4100" s="56" t="s">
        <v>481</v>
      </c>
      <c r="E4100" s="376" t="s">
        <v>3693</v>
      </c>
      <c r="F4100" s="385">
        <v>769</v>
      </c>
      <c r="G4100" s="401">
        <v>44518</v>
      </c>
      <c r="H4100" s="27">
        <v>44515</v>
      </c>
      <c r="I4100" s="286">
        <v>796</v>
      </c>
    </row>
    <row r="4101" spans="1:9" x14ac:dyDescent="0.3">
      <c r="A4101" s="947">
        <v>558183</v>
      </c>
      <c r="B4101" s="56">
        <v>836808</v>
      </c>
      <c r="C4101" s="56" t="s">
        <v>475</v>
      </c>
      <c r="D4101" s="56" t="s">
        <v>13</v>
      </c>
      <c r="E4101" s="376" t="s">
        <v>3694</v>
      </c>
      <c r="F4101" s="423">
        <v>4604</v>
      </c>
      <c r="G4101" s="401">
        <v>44513</v>
      </c>
      <c r="H4101" s="27">
        <v>44515</v>
      </c>
      <c r="I4101" s="286">
        <v>4768</v>
      </c>
    </row>
    <row r="4102" spans="1:9" x14ac:dyDescent="0.3">
      <c r="A4102" s="947">
        <v>584844</v>
      </c>
      <c r="B4102" s="56">
        <v>836296</v>
      </c>
      <c r="C4102" s="56" t="s">
        <v>503</v>
      </c>
      <c r="D4102" s="56" t="s">
        <v>481</v>
      </c>
      <c r="E4102" s="382" t="s">
        <v>3698</v>
      </c>
      <c r="F4102" s="385">
        <v>268</v>
      </c>
      <c r="G4102" s="401">
        <v>44518</v>
      </c>
      <c r="H4102" s="27">
        <v>44515</v>
      </c>
      <c r="I4102" s="286">
        <v>278</v>
      </c>
    </row>
    <row r="4103" spans="1:9" x14ac:dyDescent="0.3">
      <c r="A4103" s="947">
        <v>584844</v>
      </c>
      <c r="B4103" s="56">
        <v>836296</v>
      </c>
      <c r="C4103" s="56" t="s">
        <v>503</v>
      </c>
      <c r="D4103" s="56" t="s">
        <v>13</v>
      </c>
      <c r="E4103" s="382" t="s">
        <v>3699</v>
      </c>
      <c r="F4103" s="423">
        <v>1060</v>
      </c>
      <c r="G4103" s="401">
        <v>44513</v>
      </c>
      <c r="H4103" s="27">
        <v>44515</v>
      </c>
      <c r="I4103" s="286">
        <v>1111</v>
      </c>
    </row>
    <row r="4104" spans="1:9" x14ac:dyDescent="0.3">
      <c r="A4104" s="947">
        <v>584844</v>
      </c>
      <c r="B4104" s="56">
        <v>836738</v>
      </c>
      <c r="C4104" s="56" t="s">
        <v>475</v>
      </c>
      <c r="D4104" s="56" t="s">
        <v>481</v>
      </c>
      <c r="E4104" s="382" t="s">
        <v>3700</v>
      </c>
      <c r="F4104" s="385">
        <v>858</v>
      </c>
      <c r="G4104" s="401">
        <v>44518</v>
      </c>
      <c r="H4104" s="27">
        <v>44515</v>
      </c>
      <c r="I4104" s="286">
        <v>899</v>
      </c>
    </row>
    <row r="4105" spans="1:9" x14ac:dyDescent="0.3">
      <c r="A4105" s="947">
        <v>584844</v>
      </c>
      <c r="B4105" s="56">
        <v>836738</v>
      </c>
      <c r="C4105" s="56" t="s">
        <v>475</v>
      </c>
      <c r="D4105" s="56" t="s">
        <v>13</v>
      </c>
      <c r="E4105" s="382" t="s">
        <v>3701</v>
      </c>
      <c r="F4105" s="423">
        <v>4854</v>
      </c>
      <c r="G4105" s="401">
        <v>44513</v>
      </c>
      <c r="H4105" s="27">
        <v>44515</v>
      </c>
      <c r="I4105" s="286">
        <v>5096</v>
      </c>
    </row>
    <row r="4106" spans="1:9" x14ac:dyDescent="0.3">
      <c r="A4106" s="950">
        <v>557237</v>
      </c>
      <c r="B4106" s="56">
        <v>759962</v>
      </c>
      <c r="C4106" s="56" t="s">
        <v>475</v>
      </c>
      <c r="D4106" s="56" t="s">
        <v>481</v>
      </c>
      <c r="E4106" s="382" t="s">
        <v>3705</v>
      </c>
      <c r="F4106" s="56">
        <v>98</v>
      </c>
      <c r="G4106" s="401">
        <v>44518</v>
      </c>
      <c r="H4106" s="27">
        <v>44515</v>
      </c>
      <c r="I4106" s="286">
        <v>98</v>
      </c>
    </row>
    <row r="4107" spans="1:9" x14ac:dyDescent="0.3">
      <c r="A4107" s="944">
        <v>558200</v>
      </c>
      <c r="B4107" s="397">
        <v>836275</v>
      </c>
      <c r="C4107" s="397" t="s">
        <v>503</v>
      </c>
      <c r="D4107" s="397" t="s">
        <v>481</v>
      </c>
      <c r="E4107" s="398" t="s">
        <v>3708</v>
      </c>
      <c r="F4107" s="397">
        <v>148</v>
      </c>
      <c r="G4107" s="400">
        <v>44518</v>
      </c>
      <c r="H4107" s="328">
        <v>44515</v>
      </c>
      <c r="I4107" s="530">
        <v>152</v>
      </c>
    </row>
    <row r="4108" spans="1:9" x14ac:dyDescent="0.3">
      <c r="A4108" s="944">
        <v>558200</v>
      </c>
      <c r="B4108" s="397">
        <v>836275</v>
      </c>
      <c r="C4108" s="397" t="s">
        <v>503</v>
      </c>
      <c r="D4108" s="397" t="s">
        <v>481</v>
      </c>
      <c r="E4108" s="398" t="s">
        <v>3709</v>
      </c>
      <c r="F4108" s="397">
        <v>157</v>
      </c>
      <c r="G4108" s="400">
        <v>44518</v>
      </c>
      <c r="H4108" s="328">
        <v>44515</v>
      </c>
      <c r="I4108" s="530">
        <v>164</v>
      </c>
    </row>
    <row r="4109" spans="1:9" x14ac:dyDescent="0.3">
      <c r="A4109" s="947">
        <v>558200</v>
      </c>
      <c r="B4109" s="56">
        <v>836864</v>
      </c>
      <c r="C4109" s="56" t="s">
        <v>475</v>
      </c>
      <c r="D4109" s="56" t="s">
        <v>13</v>
      </c>
      <c r="E4109" s="382" t="s">
        <v>3711</v>
      </c>
      <c r="F4109" s="375">
        <v>5575</v>
      </c>
      <c r="G4109" s="670">
        <v>44513</v>
      </c>
      <c r="H4109" s="27">
        <v>44515</v>
      </c>
      <c r="I4109" s="286">
        <v>5850</v>
      </c>
    </row>
    <row r="4110" spans="1:9" x14ac:dyDescent="0.3">
      <c r="A4110" s="947">
        <v>558200</v>
      </c>
      <c r="B4110" s="56">
        <v>836864</v>
      </c>
      <c r="C4110" s="56" t="s">
        <v>475</v>
      </c>
      <c r="D4110" s="56" t="s">
        <v>481</v>
      </c>
      <c r="E4110" s="382" t="s">
        <v>3712</v>
      </c>
      <c r="F4110" s="56">
        <v>762</v>
      </c>
      <c r="G4110" s="401">
        <v>44518</v>
      </c>
      <c r="H4110" s="27">
        <v>44515</v>
      </c>
      <c r="I4110" s="286">
        <v>788</v>
      </c>
    </row>
    <row r="4111" spans="1:9" x14ac:dyDescent="0.3">
      <c r="A4111" s="947">
        <v>558200</v>
      </c>
      <c r="B4111" s="56">
        <v>836864</v>
      </c>
      <c r="C4111" s="56" t="s">
        <v>475</v>
      </c>
      <c r="D4111" s="56" t="s">
        <v>481</v>
      </c>
      <c r="E4111" s="382" t="s">
        <v>3713</v>
      </c>
      <c r="F4111" s="56">
        <v>387</v>
      </c>
      <c r="G4111" s="401">
        <v>44518</v>
      </c>
      <c r="H4111" s="27">
        <v>44515</v>
      </c>
      <c r="I4111" s="286">
        <v>405</v>
      </c>
    </row>
    <row r="4112" spans="1:9" x14ac:dyDescent="0.3">
      <c r="A4112" s="382" t="s">
        <v>1455</v>
      </c>
      <c r="B4112" s="56">
        <v>715659</v>
      </c>
      <c r="C4112" s="56" t="s">
        <v>475</v>
      </c>
      <c r="D4112" s="56" t="s">
        <v>481</v>
      </c>
      <c r="E4112" s="382" t="s">
        <v>3716</v>
      </c>
      <c r="F4112" s="56">
        <v>553</v>
      </c>
      <c r="G4112" s="401">
        <v>44518</v>
      </c>
      <c r="H4112" s="27">
        <v>44515</v>
      </c>
      <c r="I4112" s="286">
        <v>580</v>
      </c>
    </row>
    <row r="4113" spans="1:9" x14ac:dyDescent="0.3">
      <c r="A4113" s="382" t="s">
        <v>1455</v>
      </c>
      <c r="B4113" s="56">
        <v>715659</v>
      </c>
      <c r="C4113" s="56" t="s">
        <v>475</v>
      </c>
      <c r="D4113" s="56" t="s">
        <v>13</v>
      </c>
      <c r="E4113" s="382" t="s">
        <v>3717</v>
      </c>
      <c r="F4113" s="56">
        <v>3270</v>
      </c>
      <c r="G4113" s="401">
        <v>44513</v>
      </c>
      <c r="H4113" s="27">
        <v>44515</v>
      </c>
      <c r="I4113" s="286">
        <v>3370</v>
      </c>
    </row>
    <row r="4114" spans="1:9" x14ac:dyDescent="0.3">
      <c r="A4114" s="382" t="s">
        <v>1455</v>
      </c>
      <c r="B4114" s="56">
        <v>715659</v>
      </c>
      <c r="C4114" s="56" t="s">
        <v>475</v>
      </c>
      <c r="D4114" s="56" t="s">
        <v>13</v>
      </c>
      <c r="E4114" s="382" t="s">
        <v>3718</v>
      </c>
      <c r="F4114" s="56">
        <v>1312</v>
      </c>
      <c r="G4114" s="401">
        <v>44513</v>
      </c>
      <c r="H4114" s="27">
        <v>44515</v>
      </c>
      <c r="I4114" s="286">
        <v>1377</v>
      </c>
    </row>
    <row r="4115" spans="1:9" x14ac:dyDescent="0.3">
      <c r="A4115" s="382" t="s">
        <v>1455</v>
      </c>
      <c r="B4115" s="56">
        <v>715659</v>
      </c>
      <c r="C4115" s="56" t="s">
        <v>475</v>
      </c>
      <c r="D4115" s="56" t="s">
        <v>13</v>
      </c>
      <c r="E4115" s="382" t="s">
        <v>3719</v>
      </c>
      <c r="F4115" s="375">
        <v>1717</v>
      </c>
      <c r="G4115" s="401">
        <v>44520</v>
      </c>
      <c r="H4115" s="27">
        <v>44515</v>
      </c>
      <c r="I4115" s="286">
        <v>1802</v>
      </c>
    </row>
    <row r="4116" spans="1:9" x14ac:dyDescent="0.3">
      <c r="A4116" s="382" t="s">
        <v>1455</v>
      </c>
      <c r="B4116" s="56">
        <v>715659</v>
      </c>
      <c r="C4116" s="56" t="s">
        <v>475</v>
      </c>
      <c r="D4116" s="56" t="s">
        <v>13</v>
      </c>
      <c r="E4116" s="382" t="s">
        <v>3721</v>
      </c>
      <c r="F4116" s="56">
        <v>1023</v>
      </c>
      <c r="G4116" s="401">
        <v>44513</v>
      </c>
      <c r="H4116" s="27">
        <v>44515</v>
      </c>
      <c r="I4116" s="286">
        <v>1074</v>
      </c>
    </row>
    <row r="4117" spans="1:9" x14ac:dyDescent="0.3">
      <c r="A4117" s="382" t="s">
        <v>1455</v>
      </c>
      <c r="B4117" s="56">
        <v>715659</v>
      </c>
      <c r="C4117" s="56" t="s">
        <v>475</v>
      </c>
      <c r="D4117" s="56" t="s">
        <v>13</v>
      </c>
      <c r="E4117" s="382" t="s">
        <v>3722</v>
      </c>
      <c r="F4117" s="375">
        <v>2148</v>
      </c>
      <c r="G4117" s="401">
        <v>44520</v>
      </c>
      <c r="H4117" s="27">
        <v>44515</v>
      </c>
      <c r="I4117" s="286">
        <v>2255</v>
      </c>
    </row>
    <row r="4118" spans="1:9" x14ac:dyDescent="0.3">
      <c r="A4118" s="382" t="s">
        <v>1455</v>
      </c>
      <c r="B4118" s="56">
        <v>715659</v>
      </c>
      <c r="C4118" s="56" t="s">
        <v>475</v>
      </c>
      <c r="D4118" s="56" t="s">
        <v>481</v>
      </c>
      <c r="E4118" s="382" t="s">
        <v>3723</v>
      </c>
      <c r="F4118" s="56">
        <v>256</v>
      </c>
      <c r="G4118" s="401">
        <v>44518</v>
      </c>
      <c r="H4118" s="27">
        <v>44515</v>
      </c>
      <c r="I4118" s="286">
        <v>268</v>
      </c>
    </row>
    <row r="4119" spans="1:9" x14ac:dyDescent="0.3">
      <c r="A4119" s="382" t="s">
        <v>1455</v>
      </c>
      <c r="B4119" s="56">
        <v>715659</v>
      </c>
      <c r="C4119" s="56" t="s">
        <v>475</v>
      </c>
      <c r="D4119" s="56" t="s">
        <v>13</v>
      </c>
      <c r="E4119" s="382" t="s">
        <v>3724</v>
      </c>
      <c r="F4119" s="56">
        <v>1103</v>
      </c>
      <c r="G4119" s="401">
        <v>44513</v>
      </c>
      <c r="H4119" s="27">
        <v>44515</v>
      </c>
      <c r="I4119" s="286">
        <v>1158</v>
      </c>
    </row>
    <row r="4120" spans="1:9" x14ac:dyDescent="0.3">
      <c r="A4120" s="382" t="s">
        <v>1455</v>
      </c>
      <c r="B4120" s="56">
        <v>715659</v>
      </c>
      <c r="C4120" s="56" t="s">
        <v>475</v>
      </c>
      <c r="D4120" s="56" t="s">
        <v>13</v>
      </c>
      <c r="E4120" s="382" t="s">
        <v>3725</v>
      </c>
      <c r="F4120" s="56">
        <v>1321</v>
      </c>
      <c r="G4120" s="401">
        <v>44513</v>
      </c>
      <c r="H4120" s="27">
        <v>44515</v>
      </c>
      <c r="I4120" s="286">
        <v>1352</v>
      </c>
    </row>
    <row r="4121" spans="1:9" x14ac:dyDescent="0.3">
      <c r="A4121" s="382" t="s">
        <v>1455</v>
      </c>
      <c r="B4121" s="953">
        <v>818999</v>
      </c>
      <c r="C4121" s="56" t="s">
        <v>475</v>
      </c>
      <c r="D4121" s="56" t="s">
        <v>13</v>
      </c>
      <c r="E4121" s="382" t="s">
        <v>3726</v>
      </c>
      <c r="F4121" s="56">
        <v>1412</v>
      </c>
      <c r="G4121" s="401">
        <v>44513</v>
      </c>
      <c r="H4121" s="27">
        <v>44515</v>
      </c>
      <c r="I4121" s="286">
        <v>1483</v>
      </c>
    </row>
    <row r="4122" spans="1:9" x14ac:dyDescent="0.3">
      <c r="A4122" s="382" t="s">
        <v>1455</v>
      </c>
      <c r="B4122" s="953">
        <v>818999</v>
      </c>
      <c r="C4122" s="56" t="s">
        <v>475</v>
      </c>
      <c r="D4122" s="56" t="s">
        <v>481</v>
      </c>
      <c r="E4122" s="25" t="s">
        <v>3727</v>
      </c>
      <c r="F4122" s="56">
        <v>566</v>
      </c>
      <c r="G4122" s="27">
        <v>44518</v>
      </c>
      <c r="H4122" s="27">
        <v>44515</v>
      </c>
      <c r="I4122" s="286">
        <v>594</v>
      </c>
    </row>
    <row r="4123" spans="1:9" x14ac:dyDescent="0.3">
      <c r="A4123" s="382" t="s">
        <v>1455</v>
      </c>
      <c r="B4123" s="953">
        <v>818999</v>
      </c>
      <c r="C4123" s="24" t="s">
        <v>475</v>
      </c>
      <c r="D4123" s="56" t="s">
        <v>13</v>
      </c>
      <c r="E4123" s="382" t="s">
        <v>3728</v>
      </c>
      <c r="F4123" s="56">
        <v>3332</v>
      </c>
      <c r="G4123" s="401">
        <v>44513</v>
      </c>
      <c r="H4123" s="27">
        <v>44515</v>
      </c>
      <c r="I4123" s="286">
        <v>3498</v>
      </c>
    </row>
    <row r="4124" spans="1:9" x14ac:dyDescent="0.3">
      <c r="A4124" s="944">
        <v>552995</v>
      </c>
      <c r="B4124" s="397">
        <v>784803</v>
      </c>
      <c r="C4124" s="330" t="s">
        <v>475</v>
      </c>
      <c r="D4124" s="397" t="s">
        <v>19</v>
      </c>
      <c r="E4124" s="945" t="s">
        <v>3674</v>
      </c>
      <c r="F4124" s="399">
        <v>80</v>
      </c>
      <c r="G4124" s="400">
        <v>44508</v>
      </c>
      <c r="H4124" s="328">
        <v>44517</v>
      </c>
      <c r="I4124" s="530">
        <v>80</v>
      </c>
    </row>
    <row r="4125" spans="1:9" x14ac:dyDescent="0.3">
      <c r="A4125" s="947">
        <v>558183</v>
      </c>
      <c r="B4125" s="24">
        <v>836295</v>
      </c>
      <c r="C4125" s="24" t="s">
        <v>503</v>
      </c>
      <c r="D4125" s="24" t="s">
        <v>19</v>
      </c>
      <c r="E4125" s="60" t="s">
        <v>3692</v>
      </c>
      <c r="F4125" s="293">
        <v>1244</v>
      </c>
      <c r="G4125" s="27">
        <v>44516</v>
      </c>
      <c r="H4125" s="27">
        <v>44517</v>
      </c>
      <c r="I4125" s="286">
        <v>1244</v>
      </c>
    </row>
    <row r="4126" spans="1:9" x14ac:dyDescent="0.3">
      <c r="A4126" s="944">
        <v>584844</v>
      </c>
      <c r="B4126" s="330">
        <v>836738</v>
      </c>
      <c r="C4126" s="330" t="s">
        <v>475</v>
      </c>
      <c r="D4126" s="330" t="s">
        <v>19</v>
      </c>
      <c r="E4126" s="844" t="s">
        <v>3703</v>
      </c>
      <c r="F4126" s="1497">
        <v>128</v>
      </c>
      <c r="G4126" s="328">
        <v>44515</v>
      </c>
      <c r="H4126" s="328">
        <v>44517</v>
      </c>
      <c r="I4126" s="530">
        <v>128</v>
      </c>
    </row>
    <row r="4127" spans="1:9" x14ac:dyDescent="0.3">
      <c r="A4127" s="56" t="s">
        <v>3730</v>
      </c>
      <c r="B4127" s="24">
        <v>821415</v>
      </c>
      <c r="C4127" s="24" t="s">
        <v>475</v>
      </c>
      <c r="D4127" s="24" t="s">
        <v>13</v>
      </c>
      <c r="E4127" s="60" t="s">
        <v>3732</v>
      </c>
      <c r="F4127" s="24">
        <v>3266</v>
      </c>
      <c r="G4127" s="27">
        <v>44534</v>
      </c>
      <c r="H4127" s="27">
        <v>44519</v>
      </c>
      <c r="I4127" s="286">
        <v>3318</v>
      </c>
    </row>
    <row r="4128" spans="1:9" x14ac:dyDescent="0.3">
      <c r="A4128" s="944">
        <v>552995</v>
      </c>
      <c r="B4128" s="330">
        <v>784808</v>
      </c>
      <c r="C4128" s="330" t="s">
        <v>503</v>
      </c>
      <c r="D4128" s="330" t="s">
        <v>13</v>
      </c>
      <c r="E4128" s="651" t="s">
        <v>3677</v>
      </c>
      <c r="F4128" s="1498">
        <v>142</v>
      </c>
      <c r="G4128" s="328">
        <v>44513</v>
      </c>
      <c r="H4128" s="328">
        <v>44522</v>
      </c>
      <c r="I4128" s="530">
        <v>148</v>
      </c>
    </row>
    <row r="4129" spans="1:9" x14ac:dyDescent="0.3">
      <c r="A4129" s="944">
        <v>557237</v>
      </c>
      <c r="B4129" s="330">
        <v>784811</v>
      </c>
      <c r="C4129" s="330" t="s">
        <v>503</v>
      </c>
      <c r="D4129" s="330" t="s">
        <v>13</v>
      </c>
      <c r="E4129" s="360" t="s">
        <v>3683</v>
      </c>
      <c r="F4129" s="1499">
        <v>123</v>
      </c>
      <c r="G4129" s="328">
        <v>44513</v>
      </c>
      <c r="H4129" s="328">
        <v>44522</v>
      </c>
      <c r="I4129" s="530">
        <v>128</v>
      </c>
    </row>
    <row r="4130" spans="1:9" x14ac:dyDescent="0.3">
      <c r="A4130" s="944">
        <v>557238</v>
      </c>
      <c r="B4130" s="330">
        <v>784809</v>
      </c>
      <c r="C4130" s="330" t="s">
        <v>503</v>
      </c>
      <c r="D4130" s="330" t="s">
        <v>13</v>
      </c>
      <c r="E4130" s="360" t="s">
        <v>3686</v>
      </c>
      <c r="F4130" s="1499">
        <v>234</v>
      </c>
      <c r="G4130" s="328">
        <v>44513</v>
      </c>
      <c r="H4130" s="328">
        <v>44522</v>
      </c>
      <c r="I4130" s="530">
        <v>244</v>
      </c>
    </row>
    <row r="4131" spans="1:9" x14ac:dyDescent="0.3">
      <c r="A4131" s="944">
        <v>557238</v>
      </c>
      <c r="B4131" s="330">
        <v>784809</v>
      </c>
      <c r="C4131" s="330" t="s">
        <v>503</v>
      </c>
      <c r="D4131" s="330" t="s">
        <v>13</v>
      </c>
      <c r="E4131" s="360" t="s">
        <v>3689</v>
      </c>
      <c r="F4131" s="1312">
        <v>100</v>
      </c>
      <c r="G4131" s="328">
        <v>44506</v>
      </c>
      <c r="H4131" s="328">
        <v>44522</v>
      </c>
      <c r="I4131" s="530">
        <v>104</v>
      </c>
    </row>
    <row r="4132" spans="1:9" x14ac:dyDescent="0.3">
      <c r="A4132" s="944">
        <v>558183</v>
      </c>
      <c r="B4132" s="330">
        <v>836808</v>
      </c>
      <c r="C4132" s="330" t="s">
        <v>475</v>
      </c>
      <c r="D4132" s="330" t="s">
        <v>306</v>
      </c>
      <c r="E4132" s="360">
        <v>1649934</v>
      </c>
      <c r="F4132" s="1497">
        <v>580</v>
      </c>
      <c r="G4132" s="328">
        <v>44515</v>
      </c>
      <c r="H4132" s="328">
        <v>44522</v>
      </c>
      <c r="I4132" s="530">
        <v>580</v>
      </c>
    </row>
    <row r="4133" spans="1:9" x14ac:dyDescent="0.3">
      <c r="A4133" s="944">
        <v>584844</v>
      </c>
      <c r="B4133" s="330">
        <v>836296</v>
      </c>
      <c r="C4133" s="330" t="s">
        <v>503</v>
      </c>
      <c r="D4133" s="330" t="s">
        <v>306</v>
      </c>
      <c r="E4133" s="844">
        <v>1649932</v>
      </c>
      <c r="F4133" s="1312">
        <v>160</v>
      </c>
      <c r="G4133" s="328">
        <v>44515</v>
      </c>
      <c r="H4133" s="328">
        <v>44522</v>
      </c>
      <c r="I4133" s="530">
        <v>160</v>
      </c>
    </row>
    <row r="4134" spans="1:9" x14ac:dyDescent="0.3">
      <c r="A4134" s="944">
        <v>584844</v>
      </c>
      <c r="B4134" s="330">
        <v>836738</v>
      </c>
      <c r="C4134" s="330" t="s">
        <v>475</v>
      </c>
      <c r="D4134" s="330" t="s">
        <v>306</v>
      </c>
      <c r="E4134" s="844">
        <v>1649471</v>
      </c>
      <c r="F4134" s="1497">
        <v>260</v>
      </c>
      <c r="G4134" s="328">
        <v>44515</v>
      </c>
      <c r="H4134" s="328">
        <v>44522</v>
      </c>
      <c r="I4134" s="530">
        <v>260</v>
      </c>
    </row>
    <row r="4135" spans="1:9" x14ac:dyDescent="0.3">
      <c r="A4135" s="944">
        <v>558200</v>
      </c>
      <c r="B4135" s="330">
        <v>836864</v>
      </c>
      <c r="C4135" s="330" t="s">
        <v>475</v>
      </c>
      <c r="D4135" s="330" t="s">
        <v>306</v>
      </c>
      <c r="E4135" s="819">
        <v>1649884</v>
      </c>
      <c r="F4135" s="330">
        <v>710</v>
      </c>
      <c r="G4135" s="328">
        <v>44515</v>
      </c>
      <c r="H4135" s="328">
        <v>44522</v>
      </c>
      <c r="I4135" s="530">
        <v>710</v>
      </c>
    </row>
    <row r="4136" spans="1:9" x14ac:dyDescent="0.3">
      <c r="A4136" s="398" t="s">
        <v>1455</v>
      </c>
      <c r="B4136" s="330">
        <v>715659</v>
      </c>
      <c r="C4136" s="330" t="s">
        <v>475</v>
      </c>
      <c r="D4136" s="330" t="s">
        <v>481</v>
      </c>
      <c r="E4136" s="651" t="s">
        <v>3720</v>
      </c>
      <c r="F4136" s="1029">
        <v>463</v>
      </c>
      <c r="G4136" s="328">
        <v>44525</v>
      </c>
      <c r="H4136" s="328">
        <v>44522</v>
      </c>
      <c r="I4136" s="530">
        <v>485</v>
      </c>
    </row>
    <row r="4137" spans="1:9" x14ac:dyDescent="0.3">
      <c r="A4137" s="944">
        <v>584820</v>
      </c>
      <c r="B4137" s="330">
        <v>836865</v>
      </c>
      <c r="C4137" s="330" t="s">
        <v>475</v>
      </c>
      <c r="D4137" s="330" t="s">
        <v>19</v>
      </c>
      <c r="E4137" s="360">
        <v>1649493</v>
      </c>
      <c r="F4137" s="330">
        <v>236</v>
      </c>
      <c r="G4137" s="328">
        <v>44511</v>
      </c>
      <c r="H4137" s="652">
        <v>44525</v>
      </c>
      <c r="I4137" s="530">
        <v>236</v>
      </c>
    </row>
    <row r="4138" spans="1:9" x14ac:dyDescent="0.3">
      <c r="A4138" s="398">
        <v>500777</v>
      </c>
      <c r="B4138" s="1500">
        <v>846236</v>
      </c>
      <c r="C4138" s="330" t="s">
        <v>475</v>
      </c>
      <c r="D4138" s="330" t="s">
        <v>19</v>
      </c>
      <c r="E4138" s="651">
        <v>1651203</v>
      </c>
      <c r="F4138" s="330">
        <v>124</v>
      </c>
      <c r="G4138" s="328">
        <v>44532</v>
      </c>
      <c r="H4138" s="328">
        <v>44525</v>
      </c>
      <c r="I4138" s="530">
        <v>124</v>
      </c>
    </row>
    <row r="4139" spans="1:9" x14ac:dyDescent="0.3">
      <c r="A4139" s="398">
        <v>500777</v>
      </c>
      <c r="B4139" s="1500">
        <v>846236</v>
      </c>
      <c r="C4139" s="330" t="s">
        <v>475</v>
      </c>
      <c r="D4139" s="330" t="s">
        <v>19</v>
      </c>
      <c r="E4139" s="651">
        <v>1651207</v>
      </c>
      <c r="F4139" s="330">
        <v>188</v>
      </c>
      <c r="G4139" s="328">
        <v>44532</v>
      </c>
      <c r="H4139" s="328">
        <v>44525</v>
      </c>
      <c r="I4139" s="530">
        <v>188</v>
      </c>
    </row>
    <row r="4140" spans="1:9" x14ac:dyDescent="0.3">
      <c r="A4140" s="398">
        <v>500777</v>
      </c>
      <c r="B4140" s="1500">
        <v>846236</v>
      </c>
      <c r="C4140" s="330" t="s">
        <v>475</v>
      </c>
      <c r="D4140" s="330" t="s">
        <v>19</v>
      </c>
      <c r="E4140" s="651">
        <v>1651208</v>
      </c>
      <c r="F4140" s="330">
        <v>60</v>
      </c>
      <c r="G4140" s="328">
        <v>44532</v>
      </c>
      <c r="H4140" s="328">
        <v>44525</v>
      </c>
      <c r="I4140" s="530">
        <v>60</v>
      </c>
    </row>
    <row r="4141" spans="1:9" x14ac:dyDescent="0.3">
      <c r="A4141" s="944">
        <v>558183</v>
      </c>
      <c r="B4141" s="330">
        <v>836295</v>
      </c>
      <c r="C4141" s="330" t="s">
        <v>503</v>
      </c>
      <c r="D4141" s="330" t="s">
        <v>19</v>
      </c>
      <c r="E4141" s="360">
        <v>1649760</v>
      </c>
      <c r="F4141" s="1312">
        <v>120</v>
      </c>
      <c r="G4141" s="328">
        <v>44511</v>
      </c>
      <c r="H4141" s="328">
        <v>44526</v>
      </c>
      <c r="I4141" s="530">
        <v>120</v>
      </c>
    </row>
    <row r="4142" spans="1:9" x14ac:dyDescent="0.3">
      <c r="A4142" s="944">
        <v>558200</v>
      </c>
      <c r="B4142" s="330">
        <v>836275</v>
      </c>
      <c r="C4142" s="330" t="s">
        <v>503</v>
      </c>
      <c r="D4142" s="330" t="s">
        <v>19</v>
      </c>
      <c r="E4142" s="844">
        <v>1649759</v>
      </c>
      <c r="F4142" s="359">
        <v>56</v>
      </c>
      <c r="G4142" s="328">
        <v>44511</v>
      </c>
      <c r="H4142" s="328">
        <v>44526</v>
      </c>
      <c r="I4142" s="530">
        <v>56</v>
      </c>
    </row>
    <row r="4143" spans="1:9" x14ac:dyDescent="0.3">
      <c r="A4143" s="1501">
        <v>432735</v>
      </c>
      <c r="B4143" s="330">
        <v>425425</v>
      </c>
      <c r="C4143" s="330" t="s">
        <v>475</v>
      </c>
      <c r="D4143" s="330" t="s">
        <v>481</v>
      </c>
      <c r="E4143" s="651" t="s">
        <v>3665</v>
      </c>
      <c r="F4143" s="330">
        <v>234</v>
      </c>
      <c r="G4143" s="328">
        <v>44532</v>
      </c>
      <c r="H4143" s="328">
        <v>44529</v>
      </c>
      <c r="I4143" s="530">
        <v>244</v>
      </c>
    </row>
    <row r="4144" spans="1:9" x14ac:dyDescent="0.3">
      <c r="A4144" s="1501">
        <v>432735</v>
      </c>
      <c r="B4144" s="330">
        <v>425425</v>
      </c>
      <c r="C4144" s="330" t="s">
        <v>475</v>
      </c>
      <c r="D4144" s="330" t="s">
        <v>13</v>
      </c>
      <c r="E4144" s="651" t="s">
        <v>3666</v>
      </c>
      <c r="F4144" s="330">
        <v>50</v>
      </c>
      <c r="G4144" s="328">
        <v>44527</v>
      </c>
      <c r="H4144" s="328">
        <v>44529</v>
      </c>
      <c r="I4144" s="530">
        <v>52</v>
      </c>
    </row>
    <row r="4145" spans="1:9" x14ac:dyDescent="0.3">
      <c r="A4145" s="1501">
        <v>432735</v>
      </c>
      <c r="B4145" s="330">
        <v>431090</v>
      </c>
      <c r="C4145" s="330" t="s">
        <v>503</v>
      </c>
      <c r="D4145" s="330" t="s">
        <v>481</v>
      </c>
      <c r="E4145" s="360" t="s">
        <v>3667</v>
      </c>
      <c r="F4145" s="330">
        <v>115</v>
      </c>
      <c r="G4145" s="328">
        <v>44532</v>
      </c>
      <c r="H4145" s="328">
        <v>44529</v>
      </c>
      <c r="I4145" s="530">
        <v>120</v>
      </c>
    </row>
    <row r="4146" spans="1:9" x14ac:dyDescent="0.3">
      <c r="A4146" s="1501">
        <v>432735</v>
      </c>
      <c r="B4146" s="330">
        <v>431090</v>
      </c>
      <c r="C4146" s="330" t="s">
        <v>503</v>
      </c>
      <c r="D4146" s="330" t="s">
        <v>481</v>
      </c>
      <c r="E4146" s="360" t="s">
        <v>3668</v>
      </c>
      <c r="F4146" s="330">
        <v>157</v>
      </c>
      <c r="G4146" s="328">
        <v>44511</v>
      </c>
      <c r="H4146" s="328">
        <v>44529</v>
      </c>
      <c r="I4146" s="530">
        <v>164</v>
      </c>
    </row>
    <row r="4147" spans="1:9" x14ac:dyDescent="0.3">
      <c r="A4147" s="1501">
        <v>432735</v>
      </c>
      <c r="B4147" s="330">
        <v>431090</v>
      </c>
      <c r="C4147" s="330" t="s">
        <v>503</v>
      </c>
      <c r="D4147" s="330" t="s">
        <v>13</v>
      </c>
      <c r="E4147" s="360" t="s">
        <v>3669</v>
      </c>
      <c r="F4147" s="330">
        <v>50</v>
      </c>
      <c r="G4147" s="328">
        <v>44527</v>
      </c>
      <c r="H4147" s="328">
        <v>44529</v>
      </c>
      <c r="I4147" s="530">
        <v>52</v>
      </c>
    </row>
    <row r="4148" spans="1:9" x14ac:dyDescent="0.3">
      <c r="A4148" s="944">
        <v>552995</v>
      </c>
      <c r="B4148" s="330">
        <v>784803</v>
      </c>
      <c r="C4148" s="330" t="s">
        <v>475</v>
      </c>
      <c r="D4148" s="330" t="s">
        <v>13</v>
      </c>
      <c r="E4148" s="651" t="s">
        <v>3671</v>
      </c>
      <c r="F4148" s="330">
        <v>1159</v>
      </c>
      <c r="G4148" s="328">
        <v>44534</v>
      </c>
      <c r="H4148" s="328">
        <v>44529</v>
      </c>
      <c r="I4148" s="530">
        <v>1216</v>
      </c>
    </row>
    <row r="4149" spans="1:9" x14ac:dyDescent="0.3">
      <c r="A4149" s="944">
        <v>552995</v>
      </c>
      <c r="B4149" s="330">
        <v>784803</v>
      </c>
      <c r="C4149" s="330" t="s">
        <v>475</v>
      </c>
      <c r="D4149" s="330" t="s">
        <v>13</v>
      </c>
      <c r="E4149" s="651" t="s">
        <v>3672</v>
      </c>
      <c r="F4149" s="330">
        <v>1612</v>
      </c>
      <c r="G4149" s="328">
        <v>44534</v>
      </c>
      <c r="H4149" s="328">
        <v>44529</v>
      </c>
      <c r="I4149" s="530">
        <v>1612</v>
      </c>
    </row>
    <row r="4150" spans="1:9" x14ac:dyDescent="0.3">
      <c r="A4150" s="944">
        <v>552995</v>
      </c>
      <c r="B4150" s="330">
        <v>784808</v>
      </c>
      <c r="C4150" s="330" t="s">
        <v>503</v>
      </c>
      <c r="D4150" s="330" t="s">
        <v>481</v>
      </c>
      <c r="E4150" s="651" t="s">
        <v>3676</v>
      </c>
      <c r="F4150" s="1312">
        <v>80</v>
      </c>
      <c r="G4150" s="328">
        <v>44511</v>
      </c>
      <c r="H4150" s="328">
        <v>44529</v>
      </c>
      <c r="I4150" s="530">
        <v>84</v>
      </c>
    </row>
    <row r="4151" spans="1:9" x14ac:dyDescent="0.3">
      <c r="A4151" s="944">
        <v>557237</v>
      </c>
      <c r="B4151" s="330">
        <v>784805</v>
      </c>
      <c r="C4151" s="330" t="s">
        <v>475</v>
      </c>
      <c r="D4151" s="330" t="s">
        <v>13</v>
      </c>
      <c r="E4151" s="651" t="s">
        <v>3679</v>
      </c>
      <c r="F4151" s="330">
        <v>1152</v>
      </c>
      <c r="G4151" s="328">
        <v>44534</v>
      </c>
      <c r="H4151" s="328">
        <v>44529</v>
      </c>
      <c r="I4151" s="530">
        <v>1210</v>
      </c>
    </row>
    <row r="4152" spans="1:9" x14ac:dyDescent="0.3">
      <c r="A4152" s="944">
        <v>557237</v>
      </c>
      <c r="B4152" s="330">
        <v>784811</v>
      </c>
      <c r="C4152" s="330" t="s">
        <v>503</v>
      </c>
      <c r="D4152" s="330" t="s">
        <v>481</v>
      </c>
      <c r="E4152" s="360" t="s">
        <v>3682</v>
      </c>
      <c r="F4152" s="1312">
        <v>80</v>
      </c>
      <c r="G4152" s="328">
        <v>44511</v>
      </c>
      <c r="H4152" s="328">
        <v>44529</v>
      </c>
      <c r="I4152" s="530">
        <v>84</v>
      </c>
    </row>
    <row r="4153" spans="1:9" x14ac:dyDescent="0.3">
      <c r="A4153" s="944">
        <v>557238</v>
      </c>
      <c r="B4153" s="330">
        <v>784802</v>
      </c>
      <c r="C4153" s="330" t="s">
        <v>475</v>
      </c>
      <c r="D4153" s="330" t="s">
        <v>13</v>
      </c>
      <c r="E4153" s="651" t="s">
        <v>3684</v>
      </c>
      <c r="F4153" s="330">
        <v>1019</v>
      </c>
      <c r="G4153" s="328">
        <v>44534</v>
      </c>
      <c r="H4153" s="328">
        <v>44529</v>
      </c>
      <c r="I4153" s="530">
        <v>1047</v>
      </c>
    </row>
    <row r="4154" spans="1:9" x14ac:dyDescent="0.3">
      <c r="A4154" s="944">
        <v>557238</v>
      </c>
      <c r="B4154" s="330">
        <v>784809</v>
      </c>
      <c r="C4154" s="330" t="s">
        <v>503</v>
      </c>
      <c r="D4154" s="330" t="s">
        <v>481</v>
      </c>
      <c r="E4154" s="360" t="s">
        <v>3687</v>
      </c>
      <c r="F4154" s="1312">
        <v>86</v>
      </c>
      <c r="G4154" s="328">
        <v>44511</v>
      </c>
      <c r="H4154" s="328">
        <v>44529</v>
      </c>
      <c r="I4154" s="530">
        <v>90</v>
      </c>
    </row>
    <row r="4155" spans="1:9" x14ac:dyDescent="0.3">
      <c r="A4155" s="944">
        <v>557238</v>
      </c>
      <c r="B4155" s="330">
        <v>784809</v>
      </c>
      <c r="C4155" s="330" t="s">
        <v>503</v>
      </c>
      <c r="D4155" s="330" t="s">
        <v>13</v>
      </c>
      <c r="E4155" s="360" t="s">
        <v>3688</v>
      </c>
      <c r="F4155" s="330">
        <v>100</v>
      </c>
      <c r="G4155" s="328">
        <v>44534</v>
      </c>
      <c r="H4155" s="328">
        <v>44529</v>
      </c>
      <c r="I4155" s="530">
        <v>104</v>
      </c>
    </row>
    <row r="4156" spans="1:9" x14ac:dyDescent="0.3">
      <c r="A4156" s="398">
        <v>500777</v>
      </c>
      <c r="B4156" s="1500">
        <v>846236</v>
      </c>
      <c r="C4156" s="330" t="s">
        <v>475</v>
      </c>
      <c r="D4156" s="330" t="s">
        <v>19</v>
      </c>
      <c r="E4156" s="844" t="s">
        <v>3729</v>
      </c>
      <c r="F4156" s="330">
        <v>18</v>
      </c>
      <c r="G4156" s="328">
        <v>44535</v>
      </c>
      <c r="H4156" s="328">
        <v>44529</v>
      </c>
      <c r="I4156" s="530">
        <v>18</v>
      </c>
    </row>
    <row r="4157" spans="1:9" x14ac:dyDescent="0.3">
      <c r="A4157" s="56" t="s">
        <v>3730</v>
      </c>
      <c r="B4157" s="24">
        <v>821415</v>
      </c>
      <c r="C4157" s="24" t="s">
        <v>475</v>
      </c>
      <c r="D4157" s="24" t="s">
        <v>13</v>
      </c>
      <c r="E4157" s="60" t="s">
        <v>3731</v>
      </c>
      <c r="F4157" s="24">
        <v>769</v>
      </c>
      <c r="G4157" s="27">
        <v>44534</v>
      </c>
      <c r="H4157" s="27">
        <v>44529</v>
      </c>
      <c r="I4157" s="286">
        <v>792</v>
      </c>
    </row>
    <row r="4158" spans="1:9" x14ac:dyDescent="0.3">
      <c r="A4158" s="56">
        <v>552988</v>
      </c>
      <c r="B4158" s="24">
        <v>678624</v>
      </c>
      <c r="C4158" s="24" t="s">
        <v>475</v>
      </c>
      <c r="D4158" s="24" t="s">
        <v>306</v>
      </c>
      <c r="E4158" s="651" t="s">
        <v>4229</v>
      </c>
      <c r="F4158" s="24">
        <v>318</v>
      </c>
      <c r="G4158" s="27">
        <f>H4158-30</f>
        <v>44528</v>
      </c>
      <c r="H4158" s="27">
        <v>44558</v>
      </c>
      <c r="I4158" s="24">
        <v>318</v>
      </c>
    </row>
    <row r="4159" spans="1:9" x14ac:dyDescent="0.3">
      <c r="A4159" s="56">
        <v>552988</v>
      </c>
      <c r="B4159" s="24">
        <v>678624</v>
      </c>
      <c r="C4159" s="24" t="s">
        <v>475</v>
      </c>
      <c r="D4159" s="24" t="s">
        <v>19</v>
      </c>
      <c r="E4159" s="651" t="s">
        <v>4230</v>
      </c>
      <c r="F4159" s="24">
        <v>111</v>
      </c>
      <c r="G4159" s="27">
        <f t="shared" ref="G4159:G4163" si="6">H4159-30</f>
        <v>44528</v>
      </c>
      <c r="H4159" s="27">
        <v>44558</v>
      </c>
      <c r="I4159" s="24">
        <v>111</v>
      </c>
    </row>
    <row r="4160" spans="1:9" x14ac:dyDescent="0.3">
      <c r="A4160" s="56">
        <v>552988</v>
      </c>
      <c r="B4160" s="24">
        <v>678624</v>
      </c>
      <c r="C4160" s="24" t="s">
        <v>475</v>
      </c>
      <c r="D4160" s="24" t="s">
        <v>19</v>
      </c>
      <c r="E4160" s="651" t="s">
        <v>4231</v>
      </c>
      <c r="F4160" s="24">
        <v>63</v>
      </c>
      <c r="G4160" s="27">
        <f t="shared" si="6"/>
        <v>44528</v>
      </c>
      <c r="H4160" s="27">
        <v>44558</v>
      </c>
      <c r="I4160" s="24">
        <v>63</v>
      </c>
    </row>
    <row r="4161" spans="1:9" x14ac:dyDescent="0.3">
      <c r="A4161" s="370">
        <v>552995</v>
      </c>
      <c r="B4161" s="24">
        <v>674401</v>
      </c>
      <c r="C4161" s="24" t="s">
        <v>503</v>
      </c>
      <c r="D4161" s="24" t="s">
        <v>481</v>
      </c>
      <c r="E4161" s="651" t="s">
        <v>4232</v>
      </c>
      <c r="F4161" s="24">
        <v>50</v>
      </c>
      <c r="G4161" s="27">
        <f t="shared" si="6"/>
        <v>44528</v>
      </c>
      <c r="H4161" s="27">
        <v>44558</v>
      </c>
      <c r="I4161" s="24">
        <v>50</v>
      </c>
    </row>
    <row r="4162" spans="1:9" x14ac:dyDescent="0.3">
      <c r="A4162" s="56">
        <v>500788</v>
      </c>
      <c r="B4162" s="24">
        <v>518608</v>
      </c>
      <c r="C4162" s="24" t="s">
        <v>475</v>
      </c>
      <c r="D4162" s="24" t="s">
        <v>19</v>
      </c>
      <c r="E4162" s="651" t="s">
        <v>4233</v>
      </c>
      <c r="F4162" s="24">
        <v>18</v>
      </c>
      <c r="G4162" s="27">
        <f t="shared" si="6"/>
        <v>44528</v>
      </c>
      <c r="H4162" s="27">
        <v>44558</v>
      </c>
      <c r="I4162" s="24">
        <v>18</v>
      </c>
    </row>
    <row r="4163" spans="1:9" x14ac:dyDescent="0.3">
      <c r="A4163" s="370">
        <v>551971</v>
      </c>
      <c r="B4163" s="24">
        <v>678614</v>
      </c>
      <c r="C4163" s="24" t="s">
        <v>475</v>
      </c>
      <c r="D4163" s="24" t="s">
        <v>13</v>
      </c>
      <c r="E4163" s="651" t="s">
        <v>4234</v>
      </c>
      <c r="F4163" s="24">
        <v>1434</v>
      </c>
      <c r="G4163" s="27">
        <f t="shared" si="6"/>
        <v>44529</v>
      </c>
      <c r="H4163" s="27">
        <v>44559</v>
      </c>
      <c r="I4163" s="286">
        <v>1498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EA6EC-2F98-4E9F-ABE2-44446C5A4DEC}">
  <dimension ref="A1:M4788"/>
  <sheetViews>
    <sheetView workbookViewId="0">
      <pane ySplit="6" topLeftCell="A4770" activePane="bottomLeft" state="frozen"/>
      <selection pane="bottomLeft" activeCell="K4788" sqref="K4788"/>
    </sheetView>
  </sheetViews>
  <sheetFormatPr defaultRowHeight="14.4" x14ac:dyDescent="0.3"/>
  <cols>
    <col min="1" max="1" width="32.33203125" bestFit="1" customWidth="1"/>
    <col min="2" max="2" width="11.6640625" bestFit="1" customWidth="1"/>
    <col min="3" max="3" width="13.77734375" bestFit="1" customWidth="1"/>
    <col min="4" max="4" width="7" bestFit="1" customWidth="1"/>
    <col min="5" max="5" width="15.5546875" bestFit="1" customWidth="1"/>
    <col min="6" max="6" width="8" bestFit="1" customWidth="1"/>
    <col min="7" max="8" width="7" bestFit="1" customWidth="1"/>
    <col min="9" max="9" width="6.6640625" bestFit="1" customWidth="1"/>
    <col min="10" max="10" width="7" bestFit="1" customWidth="1"/>
    <col min="11" max="11" width="6.6640625" bestFit="1" customWidth="1"/>
    <col min="12" max="12" width="9.6640625" bestFit="1" customWidth="1"/>
    <col min="13" max="13" width="10.77734375" bestFit="1" customWidth="1"/>
    <col min="14" max="15" width="7" bestFit="1" customWidth="1"/>
    <col min="16" max="16" width="10.77734375" bestFit="1" customWidth="1"/>
    <col min="17" max="17" width="6.6640625" bestFit="1" customWidth="1"/>
    <col min="18" max="18" width="6" bestFit="1" customWidth="1"/>
    <col min="19" max="19" width="7" bestFit="1" customWidth="1"/>
    <col min="20" max="20" width="9.33203125" bestFit="1" customWidth="1"/>
    <col min="21" max="21" width="9.6640625" bestFit="1" customWidth="1"/>
    <col min="22" max="22" width="7" bestFit="1" customWidth="1"/>
    <col min="23" max="23" width="6" bestFit="1" customWidth="1"/>
    <col min="24" max="24" width="7" bestFit="1" customWidth="1"/>
    <col min="25" max="25" width="9.33203125" bestFit="1" customWidth="1"/>
    <col min="26" max="27" width="7" bestFit="1" customWidth="1"/>
    <col min="28" max="28" width="6" bestFit="1" customWidth="1"/>
    <col min="29" max="29" width="9.33203125" bestFit="1" customWidth="1"/>
    <col min="30" max="30" width="6.6640625" bestFit="1" customWidth="1"/>
    <col min="31" max="31" width="6" bestFit="1" customWidth="1"/>
    <col min="32" max="32" width="4.109375" bestFit="1" customWidth="1"/>
    <col min="33" max="33" width="9.33203125" bestFit="1" customWidth="1"/>
    <col min="34" max="34" width="6.6640625" bestFit="1" customWidth="1"/>
    <col min="35" max="35" width="6" bestFit="1" customWidth="1"/>
    <col min="36" max="36" width="7" bestFit="1" customWidth="1"/>
    <col min="37" max="37" width="9.33203125" bestFit="1" customWidth="1"/>
    <col min="38" max="38" width="9.6640625" bestFit="1" customWidth="1"/>
    <col min="39" max="39" width="7" bestFit="1" customWidth="1"/>
    <col min="40" max="40" width="6" bestFit="1" customWidth="1"/>
    <col min="41" max="41" width="5" bestFit="1" customWidth="1"/>
    <col min="42" max="42" width="9.33203125" bestFit="1" customWidth="1"/>
    <col min="43" max="43" width="6.6640625" bestFit="1" customWidth="1"/>
    <col min="44" max="45" width="6" bestFit="1" customWidth="1"/>
    <col min="46" max="46" width="9.33203125" bestFit="1" customWidth="1"/>
    <col min="47" max="47" width="6.6640625" bestFit="1" customWidth="1"/>
    <col min="48" max="48" width="6" bestFit="1" customWidth="1"/>
    <col min="49" max="49" width="4.109375" bestFit="1" customWidth="1"/>
    <col min="50" max="50" width="9.33203125" bestFit="1" customWidth="1"/>
    <col min="51" max="51" width="6.6640625" bestFit="1" customWidth="1"/>
    <col min="52" max="52" width="5" bestFit="1" customWidth="1"/>
    <col min="53" max="53" width="4.109375" bestFit="1" customWidth="1"/>
    <col min="54" max="54" width="9.33203125" bestFit="1" customWidth="1"/>
    <col min="55" max="55" width="9.6640625" bestFit="1" customWidth="1"/>
    <col min="56" max="56" width="7" bestFit="1" customWidth="1"/>
    <col min="57" max="57" width="5" bestFit="1" customWidth="1"/>
    <col min="58" max="58" width="6" bestFit="1" customWidth="1"/>
    <col min="59" max="59" width="9.33203125" bestFit="1" customWidth="1"/>
    <col min="60" max="60" width="6.6640625" bestFit="1" customWidth="1"/>
    <col min="61" max="62" width="6" bestFit="1" customWidth="1"/>
    <col min="63" max="63" width="9.33203125" bestFit="1" customWidth="1"/>
    <col min="64" max="64" width="6.6640625" bestFit="1" customWidth="1"/>
    <col min="65" max="66" width="6" bestFit="1" customWidth="1"/>
    <col min="67" max="67" width="9.33203125" bestFit="1" customWidth="1"/>
    <col min="68" max="68" width="6.6640625" bestFit="1" customWidth="1"/>
    <col min="69" max="69" width="6" bestFit="1" customWidth="1"/>
    <col min="70" max="70" width="5" bestFit="1" customWidth="1"/>
    <col min="71" max="71" width="9.33203125" bestFit="1" customWidth="1"/>
    <col min="72" max="72" width="9.6640625" bestFit="1" customWidth="1"/>
    <col min="73" max="73" width="10.77734375" bestFit="1" customWidth="1"/>
    <col min="74" max="77" width="9.6640625" bestFit="1" customWidth="1"/>
    <col min="78" max="80" width="9.44140625" bestFit="1" customWidth="1"/>
    <col min="81" max="81" width="8.21875" bestFit="1" customWidth="1"/>
    <col min="82" max="88" width="9.77734375" bestFit="1" customWidth="1"/>
    <col min="89" max="91" width="8.44140625" bestFit="1" customWidth="1"/>
    <col min="92" max="99" width="9.44140625" bestFit="1" customWidth="1"/>
    <col min="100" max="104" width="8.109375" bestFit="1" customWidth="1"/>
    <col min="105" max="120" width="9.109375" bestFit="1" customWidth="1"/>
    <col min="121" max="123" width="8.33203125" bestFit="1" customWidth="1"/>
    <col min="124" max="131" width="9.33203125" bestFit="1" customWidth="1"/>
    <col min="132" max="135" width="8.77734375" bestFit="1" customWidth="1"/>
    <col min="136" max="143" width="9.77734375" bestFit="1" customWidth="1"/>
    <col min="144" max="148" width="8.33203125" bestFit="1" customWidth="1"/>
    <col min="149" max="163" width="9.33203125" bestFit="1" customWidth="1"/>
    <col min="164" max="169" width="10.109375" bestFit="1" customWidth="1"/>
    <col min="170" max="179" width="9.21875" bestFit="1" customWidth="1"/>
    <col min="180" max="182" width="7.5546875" bestFit="1" customWidth="1"/>
    <col min="183" max="191" width="8.5546875" bestFit="1" customWidth="1"/>
    <col min="192" max="197" width="8.6640625" bestFit="1" customWidth="1"/>
    <col min="198" max="206" width="9.6640625" bestFit="1" customWidth="1"/>
    <col min="207" max="207" width="8.44140625" bestFit="1" customWidth="1"/>
    <col min="208" max="210" width="8.21875" bestFit="1" customWidth="1"/>
    <col min="211" max="216" width="9.21875" bestFit="1" customWidth="1"/>
    <col min="217" max="221" width="8.77734375" bestFit="1" customWidth="1"/>
    <col min="222" max="230" width="9.77734375" bestFit="1" customWidth="1"/>
    <col min="231" max="232" width="8.44140625" bestFit="1" customWidth="1"/>
    <col min="233" max="248" width="9.44140625" bestFit="1" customWidth="1"/>
    <col min="249" max="254" width="8.109375" bestFit="1" customWidth="1"/>
    <col min="255" max="271" width="9.109375" bestFit="1" customWidth="1"/>
    <col min="272" max="278" width="8.33203125" bestFit="1" customWidth="1"/>
    <col min="279" max="288" width="9.33203125" bestFit="1" customWidth="1"/>
    <col min="289" max="290" width="8.77734375" bestFit="1" customWidth="1"/>
    <col min="291" max="293" width="8.33203125" bestFit="1" customWidth="1"/>
    <col min="294" max="297" width="9.33203125" bestFit="1" customWidth="1"/>
    <col min="298" max="302" width="10.109375" bestFit="1" customWidth="1"/>
    <col min="303" max="305" width="8.21875" bestFit="1" customWidth="1"/>
    <col min="306" max="313" width="9.21875" bestFit="1" customWidth="1"/>
    <col min="314" max="318" width="7.5546875" bestFit="1" customWidth="1"/>
    <col min="319" max="328" width="8.5546875" bestFit="1" customWidth="1"/>
    <col min="329" max="331" width="8.6640625" bestFit="1" customWidth="1"/>
    <col min="332" max="338" width="9.6640625" bestFit="1" customWidth="1"/>
    <col min="339" max="341" width="8.44140625" bestFit="1" customWidth="1"/>
    <col min="342" max="342" width="9.44140625" bestFit="1" customWidth="1"/>
    <col min="343" max="343" width="9.21875" bestFit="1" customWidth="1"/>
    <col min="344" max="346" width="8.77734375" bestFit="1" customWidth="1"/>
    <col min="347" max="348" width="9.77734375" bestFit="1" customWidth="1"/>
    <col min="349" max="349" width="9.44140625" bestFit="1" customWidth="1"/>
    <col min="350" max="353" width="8.109375" bestFit="1" customWidth="1"/>
    <col min="354" max="360" width="9.109375" bestFit="1" customWidth="1"/>
    <col min="361" max="363" width="8.33203125" bestFit="1" customWidth="1"/>
    <col min="364" max="365" width="9.33203125" bestFit="1" customWidth="1"/>
    <col min="366" max="368" width="8.77734375" bestFit="1" customWidth="1"/>
    <col min="369" max="375" width="9.77734375" bestFit="1" customWidth="1"/>
    <col min="376" max="380" width="8.33203125" bestFit="1" customWidth="1"/>
    <col min="381" max="386" width="9.33203125" bestFit="1" customWidth="1"/>
    <col min="387" max="390" width="9.109375" bestFit="1" customWidth="1"/>
    <col min="391" max="396" width="10.109375" bestFit="1" customWidth="1"/>
    <col min="397" max="398" width="8.21875" bestFit="1" customWidth="1"/>
    <col min="399" max="404" width="9.21875" bestFit="1" customWidth="1"/>
    <col min="405" max="407" width="7.5546875" bestFit="1" customWidth="1"/>
    <col min="408" max="415" width="8.5546875" bestFit="1" customWidth="1"/>
    <col min="416" max="417" width="8.6640625" bestFit="1" customWidth="1"/>
    <col min="418" max="423" width="9.6640625" bestFit="1" customWidth="1"/>
    <col min="424" max="426" width="8.44140625" bestFit="1" customWidth="1"/>
    <col min="427" max="434" width="9.44140625" bestFit="1" customWidth="1"/>
    <col min="435" max="437" width="9.21875" bestFit="1" customWidth="1"/>
    <col min="438" max="441" width="8.77734375" bestFit="1" customWidth="1"/>
    <col min="442" max="449" width="9.77734375" bestFit="1" customWidth="1"/>
    <col min="450" max="451" width="9.44140625" bestFit="1" customWidth="1"/>
    <col min="452" max="452" width="10.77734375" bestFit="1" customWidth="1"/>
  </cols>
  <sheetData>
    <row r="1" spans="1:13" x14ac:dyDescent="0.3">
      <c r="A1" s="955" t="s">
        <v>3</v>
      </c>
      <c r="B1" t="s">
        <v>3776</v>
      </c>
    </row>
    <row r="3" spans="1:13" x14ac:dyDescent="0.3">
      <c r="A3" s="955" t="s">
        <v>3777</v>
      </c>
      <c r="E3" s="955" t="s">
        <v>3778</v>
      </c>
    </row>
    <row r="4" spans="1:13" x14ac:dyDescent="0.3">
      <c r="E4" t="s">
        <v>3779</v>
      </c>
      <c r="F4" t="s">
        <v>3780</v>
      </c>
      <c r="G4" t="s">
        <v>3781</v>
      </c>
      <c r="H4" t="s">
        <v>3782</v>
      </c>
      <c r="L4" t="s">
        <v>4255</v>
      </c>
      <c r="M4" t="s">
        <v>3783</v>
      </c>
    </row>
    <row r="5" spans="1:13" x14ac:dyDescent="0.3">
      <c r="H5" t="s">
        <v>4251</v>
      </c>
      <c r="I5" t="s">
        <v>4252</v>
      </c>
      <c r="J5" t="s">
        <v>4253</v>
      </c>
      <c r="K5" t="s">
        <v>4254</v>
      </c>
    </row>
    <row r="6" spans="1:13" x14ac:dyDescent="0.3">
      <c r="A6" s="955" t="s">
        <v>3784</v>
      </c>
      <c r="B6" s="955" t="s">
        <v>1</v>
      </c>
      <c r="C6" s="955" t="s">
        <v>2</v>
      </c>
      <c r="D6" s="955" t="s">
        <v>5</v>
      </c>
    </row>
    <row r="7" spans="1:13" x14ac:dyDescent="0.3">
      <c r="A7" s="935">
        <v>354192</v>
      </c>
      <c r="B7" s="935">
        <v>425539</v>
      </c>
      <c r="C7" s="935" t="s">
        <v>475</v>
      </c>
      <c r="D7" s="935">
        <v>40</v>
      </c>
      <c r="F7">
        <v>40</v>
      </c>
      <c r="M7">
        <v>40</v>
      </c>
    </row>
    <row r="8" spans="1:13" x14ac:dyDescent="0.3">
      <c r="D8" s="935">
        <v>48</v>
      </c>
      <c r="F8">
        <v>48</v>
      </c>
      <c r="M8">
        <v>48</v>
      </c>
    </row>
    <row r="9" spans="1:13" x14ac:dyDescent="0.3">
      <c r="D9" s="935">
        <v>100</v>
      </c>
      <c r="F9">
        <v>100</v>
      </c>
      <c r="M9">
        <v>100</v>
      </c>
    </row>
    <row r="10" spans="1:13" x14ac:dyDescent="0.3">
      <c r="D10" s="935">
        <v>105</v>
      </c>
      <c r="F10">
        <v>105</v>
      </c>
      <c r="M10">
        <v>105</v>
      </c>
    </row>
    <row r="11" spans="1:13" x14ac:dyDescent="0.3">
      <c r="D11" s="935">
        <v>250</v>
      </c>
      <c r="F11">
        <v>262</v>
      </c>
      <c r="M11">
        <v>262</v>
      </c>
    </row>
    <row r="12" spans="1:13" x14ac:dyDescent="0.3">
      <c r="D12" s="935">
        <v>378</v>
      </c>
      <c r="F12">
        <v>378</v>
      </c>
      <c r="M12">
        <v>378</v>
      </c>
    </row>
    <row r="13" spans="1:13" x14ac:dyDescent="0.3">
      <c r="D13" s="935">
        <v>426</v>
      </c>
      <c r="F13">
        <v>426</v>
      </c>
      <c r="M13">
        <v>426</v>
      </c>
    </row>
    <row r="14" spans="1:13" x14ac:dyDescent="0.3">
      <c r="D14" s="935">
        <v>450</v>
      </c>
      <c r="F14">
        <v>471</v>
      </c>
      <c r="M14">
        <v>471</v>
      </c>
    </row>
    <row r="15" spans="1:13" x14ac:dyDescent="0.3">
      <c r="D15" s="935">
        <v>681</v>
      </c>
      <c r="F15">
        <v>681</v>
      </c>
      <c r="M15">
        <v>681</v>
      </c>
    </row>
    <row r="16" spans="1:13" x14ac:dyDescent="0.3">
      <c r="D16" s="935">
        <v>810</v>
      </c>
      <c r="F16">
        <v>1620</v>
      </c>
      <c r="M16">
        <v>1620</v>
      </c>
    </row>
    <row r="17" spans="2:13" x14ac:dyDescent="0.3">
      <c r="D17" s="935">
        <v>820</v>
      </c>
      <c r="F17">
        <v>860</v>
      </c>
      <c r="M17">
        <v>860</v>
      </c>
    </row>
    <row r="18" spans="2:13" x14ac:dyDescent="0.3">
      <c r="D18" s="935">
        <v>1024</v>
      </c>
      <c r="F18">
        <v>1075</v>
      </c>
      <c r="M18">
        <v>1075</v>
      </c>
    </row>
    <row r="19" spans="2:13" x14ac:dyDescent="0.3">
      <c r="D19" s="935">
        <v>1037</v>
      </c>
      <c r="F19">
        <v>1086</v>
      </c>
      <c r="M19">
        <v>1086</v>
      </c>
    </row>
    <row r="20" spans="2:13" x14ac:dyDescent="0.3">
      <c r="D20" s="935">
        <v>1083</v>
      </c>
      <c r="F20">
        <v>1135</v>
      </c>
      <c r="M20">
        <v>1135</v>
      </c>
    </row>
    <row r="21" spans="2:13" x14ac:dyDescent="0.3">
      <c r="D21" s="935">
        <v>1261</v>
      </c>
      <c r="F21">
        <v>1323</v>
      </c>
      <c r="M21">
        <v>1323</v>
      </c>
    </row>
    <row r="22" spans="2:13" x14ac:dyDescent="0.3">
      <c r="D22" s="935">
        <v>1445</v>
      </c>
      <c r="F22">
        <v>1516</v>
      </c>
      <c r="M22">
        <v>1516</v>
      </c>
    </row>
    <row r="23" spans="2:13" x14ac:dyDescent="0.3">
      <c r="D23" s="935">
        <v>1679</v>
      </c>
      <c r="F23">
        <v>1762</v>
      </c>
      <c r="M23">
        <v>1762</v>
      </c>
    </row>
    <row r="24" spans="2:13" x14ac:dyDescent="0.3">
      <c r="C24" s="935" t="s">
        <v>3785</v>
      </c>
      <c r="F24">
        <v>12888</v>
      </c>
      <c r="M24">
        <v>12888</v>
      </c>
    </row>
    <row r="25" spans="2:13" x14ac:dyDescent="0.3">
      <c r="B25" s="935" t="s">
        <v>3786</v>
      </c>
      <c r="F25">
        <v>12888</v>
      </c>
      <c r="M25">
        <v>12888</v>
      </c>
    </row>
    <row r="26" spans="2:13" x14ac:dyDescent="0.3">
      <c r="B26" s="935">
        <v>431118</v>
      </c>
      <c r="C26" s="935" t="s">
        <v>503</v>
      </c>
      <c r="D26" s="935">
        <v>20</v>
      </c>
      <c r="F26">
        <v>40</v>
      </c>
      <c r="M26">
        <v>40</v>
      </c>
    </row>
    <row r="27" spans="2:13" x14ac:dyDescent="0.3">
      <c r="D27" s="935">
        <v>50</v>
      </c>
      <c r="F27">
        <v>52</v>
      </c>
      <c r="M27">
        <v>52</v>
      </c>
    </row>
    <row r="28" spans="2:13" x14ac:dyDescent="0.3">
      <c r="D28" s="935">
        <v>84</v>
      </c>
      <c r="F28">
        <v>88</v>
      </c>
      <c r="M28">
        <v>88</v>
      </c>
    </row>
    <row r="29" spans="2:13" x14ac:dyDescent="0.3">
      <c r="D29" s="935">
        <v>89</v>
      </c>
      <c r="F29">
        <v>93</v>
      </c>
      <c r="M29">
        <v>93</v>
      </c>
    </row>
    <row r="30" spans="2:13" x14ac:dyDescent="0.3">
      <c r="D30" s="935">
        <v>91</v>
      </c>
      <c r="F30">
        <v>95</v>
      </c>
      <c r="M30">
        <v>95</v>
      </c>
    </row>
    <row r="31" spans="2:13" x14ac:dyDescent="0.3">
      <c r="D31" s="935">
        <v>96</v>
      </c>
      <c r="F31">
        <v>96</v>
      </c>
      <c r="M31">
        <v>96</v>
      </c>
    </row>
    <row r="32" spans="2:13" x14ac:dyDescent="0.3">
      <c r="D32" s="935">
        <v>100</v>
      </c>
      <c r="F32">
        <v>311</v>
      </c>
      <c r="M32">
        <v>311</v>
      </c>
    </row>
    <row r="33" spans="2:13" x14ac:dyDescent="0.3">
      <c r="D33" s="935">
        <v>126</v>
      </c>
      <c r="F33">
        <v>132</v>
      </c>
      <c r="M33">
        <v>132</v>
      </c>
    </row>
    <row r="34" spans="2:13" x14ac:dyDescent="0.3">
      <c r="D34" s="935">
        <v>176</v>
      </c>
      <c r="F34">
        <v>176</v>
      </c>
      <c r="M34">
        <v>176</v>
      </c>
    </row>
    <row r="35" spans="2:13" x14ac:dyDescent="0.3">
      <c r="D35" s="935">
        <v>500</v>
      </c>
      <c r="F35">
        <v>524</v>
      </c>
      <c r="M35">
        <v>524</v>
      </c>
    </row>
    <row r="36" spans="2:13" x14ac:dyDescent="0.3">
      <c r="D36" s="935">
        <v>667</v>
      </c>
      <c r="F36">
        <v>699</v>
      </c>
      <c r="M36">
        <v>699</v>
      </c>
    </row>
    <row r="37" spans="2:13" x14ac:dyDescent="0.3">
      <c r="D37" s="935">
        <v>716</v>
      </c>
      <c r="F37">
        <v>751</v>
      </c>
      <c r="M37">
        <v>751</v>
      </c>
    </row>
    <row r="38" spans="2:13" x14ac:dyDescent="0.3">
      <c r="C38" s="935" t="s">
        <v>3787</v>
      </c>
      <c r="F38">
        <v>3057</v>
      </c>
      <c r="M38">
        <v>3057</v>
      </c>
    </row>
    <row r="39" spans="2:13" x14ac:dyDescent="0.3">
      <c r="B39" s="935" t="s">
        <v>3788</v>
      </c>
      <c r="F39">
        <v>3057</v>
      </c>
      <c r="M39">
        <v>3057</v>
      </c>
    </row>
    <row r="40" spans="2:13" x14ac:dyDescent="0.3">
      <c r="B40" s="935">
        <v>470958</v>
      </c>
      <c r="C40" s="935" t="s">
        <v>503</v>
      </c>
      <c r="D40" s="935">
        <v>22</v>
      </c>
      <c r="F40">
        <v>23</v>
      </c>
      <c r="M40">
        <v>23</v>
      </c>
    </row>
    <row r="41" spans="2:13" x14ac:dyDescent="0.3">
      <c r="D41" s="935">
        <v>30</v>
      </c>
      <c r="F41">
        <v>30</v>
      </c>
      <c r="M41">
        <v>30</v>
      </c>
    </row>
    <row r="42" spans="2:13" x14ac:dyDescent="0.3">
      <c r="D42" s="935">
        <v>32</v>
      </c>
      <c r="F42">
        <v>32</v>
      </c>
      <c r="M42">
        <v>32</v>
      </c>
    </row>
    <row r="43" spans="2:13" x14ac:dyDescent="0.3">
      <c r="D43" s="935">
        <v>33</v>
      </c>
      <c r="F43">
        <v>33</v>
      </c>
      <c r="M43">
        <v>33</v>
      </c>
    </row>
    <row r="44" spans="2:13" x14ac:dyDescent="0.3">
      <c r="D44" s="935">
        <v>35</v>
      </c>
      <c r="F44">
        <v>35</v>
      </c>
      <c r="M44">
        <v>35</v>
      </c>
    </row>
    <row r="45" spans="2:13" x14ac:dyDescent="0.3">
      <c r="D45" s="935">
        <v>37</v>
      </c>
      <c r="F45">
        <v>37</v>
      </c>
      <c r="M45">
        <v>37</v>
      </c>
    </row>
    <row r="46" spans="2:13" x14ac:dyDescent="0.3">
      <c r="D46" s="935">
        <v>61</v>
      </c>
      <c r="F46">
        <v>64</v>
      </c>
      <c r="M46">
        <v>64</v>
      </c>
    </row>
    <row r="47" spans="2:13" x14ac:dyDescent="0.3">
      <c r="D47" s="935">
        <v>67</v>
      </c>
      <c r="F47">
        <v>70</v>
      </c>
      <c r="M47">
        <v>70</v>
      </c>
    </row>
    <row r="48" spans="2:13" x14ac:dyDescent="0.3">
      <c r="D48" s="935">
        <v>77</v>
      </c>
      <c r="F48">
        <v>78</v>
      </c>
      <c r="M48">
        <v>78</v>
      </c>
    </row>
    <row r="49" spans="3:13" x14ac:dyDescent="0.3">
      <c r="D49" s="935">
        <v>90</v>
      </c>
      <c r="F49">
        <v>92</v>
      </c>
      <c r="M49">
        <v>92</v>
      </c>
    </row>
    <row r="50" spans="3:13" x14ac:dyDescent="0.3">
      <c r="D50" s="935">
        <v>91</v>
      </c>
      <c r="F50">
        <v>91</v>
      </c>
      <c r="M50">
        <v>91</v>
      </c>
    </row>
    <row r="51" spans="3:13" x14ac:dyDescent="0.3">
      <c r="D51" s="935">
        <v>106</v>
      </c>
      <c r="F51">
        <v>106</v>
      </c>
      <c r="M51">
        <v>106</v>
      </c>
    </row>
    <row r="52" spans="3:13" x14ac:dyDescent="0.3">
      <c r="D52" s="935">
        <v>123</v>
      </c>
      <c r="F52">
        <v>123</v>
      </c>
      <c r="M52">
        <v>123</v>
      </c>
    </row>
    <row r="53" spans="3:13" x14ac:dyDescent="0.3">
      <c r="D53" s="935">
        <v>167</v>
      </c>
      <c r="F53">
        <v>167</v>
      </c>
      <c r="M53">
        <v>167</v>
      </c>
    </row>
    <row r="54" spans="3:13" x14ac:dyDescent="0.3">
      <c r="D54" s="935">
        <v>223</v>
      </c>
      <c r="F54">
        <v>223</v>
      </c>
      <c r="M54">
        <v>223</v>
      </c>
    </row>
    <row r="55" spans="3:13" x14ac:dyDescent="0.3">
      <c r="D55" s="935">
        <v>231</v>
      </c>
      <c r="F55">
        <v>231</v>
      </c>
      <c r="M55">
        <v>231</v>
      </c>
    </row>
    <row r="56" spans="3:13" x14ac:dyDescent="0.3">
      <c r="D56" s="935">
        <v>240</v>
      </c>
      <c r="F56">
        <v>240</v>
      </c>
      <c r="M56">
        <v>240</v>
      </c>
    </row>
    <row r="57" spans="3:13" x14ac:dyDescent="0.3">
      <c r="D57" s="935">
        <v>249</v>
      </c>
      <c r="F57">
        <v>261</v>
      </c>
      <c r="M57">
        <v>261</v>
      </c>
    </row>
    <row r="58" spans="3:13" x14ac:dyDescent="0.3">
      <c r="D58" s="935">
        <v>288</v>
      </c>
      <c r="F58">
        <v>288</v>
      </c>
      <c r="M58">
        <v>288</v>
      </c>
    </row>
    <row r="59" spans="3:13" x14ac:dyDescent="0.3">
      <c r="D59" s="935">
        <v>323</v>
      </c>
      <c r="F59">
        <v>323</v>
      </c>
      <c r="M59">
        <v>323</v>
      </c>
    </row>
    <row r="60" spans="3:13" x14ac:dyDescent="0.3">
      <c r="D60" s="935">
        <v>495</v>
      </c>
      <c r="F60">
        <v>495</v>
      </c>
      <c r="M60">
        <v>495</v>
      </c>
    </row>
    <row r="61" spans="3:13" x14ac:dyDescent="0.3">
      <c r="D61" s="935">
        <v>527</v>
      </c>
      <c r="F61">
        <v>527</v>
      </c>
      <c r="M61">
        <v>527</v>
      </c>
    </row>
    <row r="62" spans="3:13" x14ac:dyDescent="0.3">
      <c r="D62" s="935">
        <v>642</v>
      </c>
      <c r="F62">
        <v>642</v>
      </c>
      <c r="M62">
        <v>642</v>
      </c>
    </row>
    <row r="63" spans="3:13" x14ac:dyDescent="0.3">
      <c r="D63" s="935">
        <v>723</v>
      </c>
      <c r="F63">
        <v>723</v>
      </c>
      <c r="M63">
        <v>723</v>
      </c>
    </row>
    <row r="64" spans="3:13" x14ac:dyDescent="0.3">
      <c r="C64" s="935" t="s">
        <v>3787</v>
      </c>
      <c r="F64">
        <v>4934</v>
      </c>
      <c r="M64">
        <v>4934</v>
      </c>
    </row>
    <row r="65" spans="2:13" x14ac:dyDescent="0.3">
      <c r="B65" s="935" t="s">
        <v>3789</v>
      </c>
      <c r="F65">
        <v>4934</v>
      </c>
      <c r="M65">
        <v>4934</v>
      </c>
    </row>
    <row r="66" spans="2:13" x14ac:dyDescent="0.3">
      <c r="B66" s="935">
        <v>470959</v>
      </c>
      <c r="C66" s="935" t="s">
        <v>503</v>
      </c>
      <c r="D66" s="935">
        <v>30</v>
      </c>
      <c r="F66">
        <v>30</v>
      </c>
      <c r="M66">
        <v>30</v>
      </c>
    </row>
    <row r="67" spans="2:13" x14ac:dyDescent="0.3">
      <c r="D67" s="935">
        <v>60</v>
      </c>
      <c r="F67">
        <v>60</v>
      </c>
      <c r="M67">
        <v>60</v>
      </c>
    </row>
    <row r="68" spans="2:13" x14ac:dyDescent="0.3">
      <c r="D68" s="935">
        <v>137</v>
      </c>
      <c r="F68">
        <v>137</v>
      </c>
      <c r="M68">
        <v>137</v>
      </c>
    </row>
    <row r="69" spans="2:13" x14ac:dyDescent="0.3">
      <c r="D69" s="935">
        <v>286</v>
      </c>
      <c r="F69">
        <v>286</v>
      </c>
      <c r="M69">
        <v>286</v>
      </c>
    </row>
    <row r="70" spans="2:13" x14ac:dyDescent="0.3">
      <c r="D70" s="935">
        <v>385</v>
      </c>
      <c r="F70">
        <v>385</v>
      </c>
      <c r="M70">
        <v>385</v>
      </c>
    </row>
    <row r="71" spans="2:13" x14ac:dyDescent="0.3">
      <c r="D71" s="935">
        <v>398</v>
      </c>
      <c r="F71">
        <v>399</v>
      </c>
      <c r="M71">
        <v>399</v>
      </c>
    </row>
    <row r="72" spans="2:13" x14ac:dyDescent="0.3">
      <c r="C72" s="935" t="s">
        <v>3787</v>
      </c>
      <c r="F72">
        <v>1297</v>
      </c>
      <c r="M72">
        <v>1297</v>
      </c>
    </row>
    <row r="73" spans="2:13" x14ac:dyDescent="0.3">
      <c r="B73" s="935" t="s">
        <v>3790</v>
      </c>
      <c r="F73">
        <v>1297</v>
      </c>
      <c r="M73">
        <v>1297</v>
      </c>
    </row>
    <row r="74" spans="2:13" x14ac:dyDescent="0.3">
      <c r="B74" s="935">
        <v>472618</v>
      </c>
      <c r="C74" s="935" t="s">
        <v>475</v>
      </c>
      <c r="D74" s="935">
        <v>10</v>
      </c>
      <c r="F74">
        <v>10</v>
      </c>
      <c r="M74">
        <v>10</v>
      </c>
    </row>
    <row r="75" spans="2:13" x14ac:dyDescent="0.3">
      <c r="D75" s="935">
        <v>80</v>
      </c>
      <c r="F75">
        <v>84</v>
      </c>
      <c r="M75">
        <v>84</v>
      </c>
    </row>
    <row r="76" spans="2:13" x14ac:dyDescent="0.3">
      <c r="D76" s="935">
        <v>93</v>
      </c>
      <c r="F76">
        <v>97</v>
      </c>
      <c r="M76">
        <v>97</v>
      </c>
    </row>
    <row r="77" spans="2:13" x14ac:dyDescent="0.3">
      <c r="D77" s="935">
        <v>96</v>
      </c>
      <c r="F77">
        <v>192</v>
      </c>
      <c r="M77">
        <v>192</v>
      </c>
    </row>
    <row r="78" spans="2:13" x14ac:dyDescent="0.3">
      <c r="D78" s="935">
        <v>120</v>
      </c>
      <c r="F78">
        <v>120</v>
      </c>
      <c r="M78">
        <v>120</v>
      </c>
    </row>
    <row r="79" spans="2:13" x14ac:dyDescent="0.3">
      <c r="D79" s="935">
        <v>123</v>
      </c>
      <c r="F79">
        <v>123</v>
      </c>
      <c r="M79">
        <v>123</v>
      </c>
    </row>
    <row r="80" spans="2:13" x14ac:dyDescent="0.3">
      <c r="D80" s="935">
        <v>130</v>
      </c>
      <c r="F80">
        <v>130</v>
      </c>
      <c r="M80">
        <v>130</v>
      </c>
    </row>
    <row r="81" spans="4:13" x14ac:dyDescent="0.3">
      <c r="D81" s="935">
        <v>135</v>
      </c>
      <c r="F81">
        <v>135</v>
      </c>
      <c r="M81">
        <v>135</v>
      </c>
    </row>
    <row r="82" spans="4:13" x14ac:dyDescent="0.3">
      <c r="D82" s="935">
        <v>157</v>
      </c>
      <c r="F82">
        <v>159</v>
      </c>
      <c r="M82">
        <v>159</v>
      </c>
    </row>
    <row r="83" spans="4:13" x14ac:dyDescent="0.3">
      <c r="D83" s="935">
        <v>158</v>
      </c>
      <c r="F83">
        <v>158</v>
      </c>
      <c r="M83">
        <v>158</v>
      </c>
    </row>
    <row r="84" spans="4:13" x14ac:dyDescent="0.3">
      <c r="D84" s="935">
        <v>253</v>
      </c>
      <c r="F84">
        <v>251</v>
      </c>
      <c r="M84">
        <v>251</v>
      </c>
    </row>
    <row r="85" spans="4:13" x14ac:dyDescent="0.3">
      <c r="D85" s="935">
        <v>258</v>
      </c>
      <c r="F85">
        <v>258</v>
      </c>
      <c r="M85">
        <v>258</v>
      </c>
    </row>
    <row r="86" spans="4:13" x14ac:dyDescent="0.3">
      <c r="D86" s="935">
        <v>260</v>
      </c>
      <c r="F86">
        <v>260</v>
      </c>
      <c r="M86">
        <v>260</v>
      </c>
    </row>
    <row r="87" spans="4:13" x14ac:dyDescent="0.3">
      <c r="D87" s="935">
        <v>286</v>
      </c>
      <c r="F87">
        <v>286</v>
      </c>
      <c r="M87">
        <v>286</v>
      </c>
    </row>
    <row r="88" spans="4:13" x14ac:dyDescent="0.3">
      <c r="D88" s="935">
        <v>297</v>
      </c>
      <c r="F88">
        <v>297</v>
      </c>
      <c r="M88">
        <v>297</v>
      </c>
    </row>
    <row r="89" spans="4:13" x14ac:dyDescent="0.3">
      <c r="D89" s="935">
        <v>301</v>
      </c>
      <c r="F89">
        <v>316</v>
      </c>
      <c r="M89">
        <v>316</v>
      </c>
    </row>
    <row r="90" spans="4:13" x14ac:dyDescent="0.3">
      <c r="D90" s="935">
        <v>319</v>
      </c>
      <c r="F90">
        <v>324</v>
      </c>
      <c r="M90">
        <v>324</v>
      </c>
    </row>
    <row r="91" spans="4:13" x14ac:dyDescent="0.3">
      <c r="D91" s="935">
        <v>335</v>
      </c>
      <c r="F91">
        <v>335</v>
      </c>
      <c r="M91">
        <v>335</v>
      </c>
    </row>
    <row r="92" spans="4:13" x14ac:dyDescent="0.3">
      <c r="D92" s="935">
        <v>337</v>
      </c>
      <c r="F92">
        <v>337</v>
      </c>
      <c r="M92">
        <v>337</v>
      </c>
    </row>
    <row r="93" spans="4:13" x14ac:dyDescent="0.3">
      <c r="D93" s="935">
        <v>341</v>
      </c>
      <c r="F93">
        <v>356</v>
      </c>
      <c r="M93">
        <v>356</v>
      </c>
    </row>
    <row r="94" spans="4:13" x14ac:dyDescent="0.3">
      <c r="D94" s="935">
        <v>363</v>
      </c>
      <c r="F94">
        <v>363</v>
      </c>
      <c r="M94">
        <v>363</v>
      </c>
    </row>
    <row r="95" spans="4:13" x14ac:dyDescent="0.3">
      <c r="D95" s="935">
        <v>371</v>
      </c>
      <c r="F95">
        <v>389</v>
      </c>
      <c r="M95">
        <v>389</v>
      </c>
    </row>
    <row r="96" spans="4:13" x14ac:dyDescent="0.3">
      <c r="D96" s="935">
        <v>398</v>
      </c>
      <c r="F96">
        <v>418</v>
      </c>
      <c r="M96">
        <v>418</v>
      </c>
    </row>
    <row r="97" spans="4:13" x14ac:dyDescent="0.3">
      <c r="D97" s="935">
        <v>406</v>
      </c>
      <c r="F97">
        <v>399</v>
      </c>
      <c r="M97">
        <v>399</v>
      </c>
    </row>
    <row r="98" spans="4:13" x14ac:dyDescent="0.3">
      <c r="D98" s="935">
        <v>430</v>
      </c>
      <c r="F98">
        <v>430</v>
      </c>
      <c r="M98">
        <v>430</v>
      </c>
    </row>
    <row r="99" spans="4:13" x14ac:dyDescent="0.3">
      <c r="D99" s="935">
        <v>461</v>
      </c>
      <c r="F99">
        <v>484</v>
      </c>
      <c r="M99">
        <v>484</v>
      </c>
    </row>
    <row r="100" spans="4:13" x14ac:dyDescent="0.3">
      <c r="D100" s="935">
        <v>463</v>
      </c>
      <c r="F100">
        <v>433</v>
      </c>
      <c r="M100">
        <v>433</v>
      </c>
    </row>
    <row r="101" spans="4:13" x14ac:dyDescent="0.3">
      <c r="D101" s="935">
        <v>604</v>
      </c>
      <c r="F101">
        <v>633</v>
      </c>
      <c r="M101">
        <v>633</v>
      </c>
    </row>
    <row r="102" spans="4:13" x14ac:dyDescent="0.3">
      <c r="D102" s="935">
        <v>682</v>
      </c>
      <c r="F102">
        <v>716</v>
      </c>
      <c r="M102">
        <v>716</v>
      </c>
    </row>
    <row r="103" spans="4:13" x14ac:dyDescent="0.3">
      <c r="D103" s="935">
        <v>810</v>
      </c>
      <c r="F103">
        <v>810</v>
      </c>
      <c r="M103">
        <v>810</v>
      </c>
    </row>
    <row r="104" spans="4:13" x14ac:dyDescent="0.3">
      <c r="D104" s="935">
        <v>914</v>
      </c>
      <c r="F104">
        <v>898</v>
      </c>
      <c r="M104">
        <v>898</v>
      </c>
    </row>
    <row r="105" spans="4:13" x14ac:dyDescent="0.3">
      <c r="D105" s="935">
        <v>937</v>
      </c>
      <c r="F105">
        <v>937</v>
      </c>
      <c r="M105">
        <v>937</v>
      </c>
    </row>
    <row r="106" spans="4:13" x14ac:dyDescent="0.3">
      <c r="D106" s="935">
        <v>1142</v>
      </c>
      <c r="F106">
        <v>1157</v>
      </c>
      <c r="M106">
        <v>1157</v>
      </c>
    </row>
    <row r="107" spans="4:13" x14ac:dyDescent="0.3">
      <c r="D107" s="935">
        <v>1189</v>
      </c>
      <c r="F107">
        <v>1189</v>
      </c>
      <c r="M107">
        <v>1189</v>
      </c>
    </row>
    <row r="108" spans="4:13" x14ac:dyDescent="0.3">
      <c r="D108" s="935">
        <v>1194</v>
      </c>
      <c r="F108">
        <v>1194</v>
      </c>
      <c r="M108">
        <v>1194</v>
      </c>
    </row>
    <row r="109" spans="4:13" x14ac:dyDescent="0.3">
      <c r="D109" s="935">
        <v>1289</v>
      </c>
      <c r="F109">
        <v>1351</v>
      </c>
      <c r="M109">
        <v>1351</v>
      </c>
    </row>
    <row r="110" spans="4:13" x14ac:dyDescent="0.3">
      <c r="D110" s="935">
        <v>1479</v>
      </c>
      <c r="F110">
        <v>1478</v>
      </c>
      <c r="M110">
        <v>1478</v>
      </c>
    </row>
    <row r="111" spans="4:13" x14ac:dyDescent="0.3">
      <c r="D111" s="935">
        <v>1546</v>
      </c>
      <c r="F111">
        <v>1560</v>
      </c>
      <c r="M111">
        <v>1560</v>
      </c>
    </row>
    <row r="112" spans="4:13" x14ac:dyDescent="0.3">
      <c r="D112" s="935">
        <v>1568</v>
      </c>
      <c r="F112">
        <v>1568</v>
      </c>
      <c r="M112">
        <v>1568</v>
      </c>
    </row>
    <row r="113" spans="2:13" x14ac:dyDescent="0.3">
      <c r="D113" s="935">
        <v>1733</v>
      </c>
      <c r="F113">
        <v>1748</v>
      </c>
      <c r="M113">
        <v>1748</v>
      </c>
    </row>
    <row r="114" spans="2:13" x14ac:dyDescent="0.3">
      <c r="D114" s="935">
        <v>1927</v>
      </c>
      <c r="F114">
        <v>1956</v>
      </c>
      <c r="M114">
        <v>1956</v>
      </c>
    </row>
    <row r="115" spans="2:13" x14ac:dyDescent="0.3">
      <c r="C115" s="935" t="s">
        <v>3785</v>
      </c>
      <c r="F115">
        <v>24339</v>
      </c>
      <c r="M115">
        <v>24339</v>
      </c>
    </row>
    <row r="116" spans="2:13" x14ac:dyDescent="0.3">
      <c r="B116" s="935" t="s">
        <v>3791</v>
      </c>
      <c r="F116">
        <v>24339</v>
      </c>
      <c r="M116">
        <v>24339</v>
      </c>
    </row>
    <row r="117" spans="2:13" x14ac:dyDescent="0.3">
      <c r="B117" s="935" t="s">
        <v>2272</v>
      </c>
      <c r="C117" s="935" t="s">
        <v>475</v>
      </c>
      <c r="D117" s="935">
        <v>12</v>
      </c>
      <c r="F117">
        <v>12</v>
      </c>
      <c r="M117">
        <v>12</v>
      </c>
    </row>
    <row r="118" spans="2:13" x14ac:dyDescent="0.3">
      <c r="D118" s="935">
        <v>44</v>
      </c>
      <c r="F118">
        <v>44</v>
      </c>
      <c r="M118">
        <v>44</v>
      </c>
    </row>
    <row r="119" spans="2:13" x14ac:dyDescent="0.3">
      <c r="D119" s="935">
        <v>60</v>
      </c>
      <c r="F119">
        <v>60</v>
      </c>
      <c r="M119">
        <v>60</v>
      </c>
    </row>
    <row r="120" spans="2:13" x14ac:dyDescent="0.3">
      <c r="D120" s="935">
        <v>113</v>
      </c>
      <c r="F120">
        <v>127</v>
      </c>
      <c r="M120">
        <v>127</v>
      </c>
    </row>
    <row r="121" spans="2:13" x14ac:dyDescent="0.3">
      <c r="D121" s="935">
        <v>176</v>
      </c>
      <c r="F121">
        <v>176</v>
      </c>
      <c r="M121">
        <v>176</v>
      </c>
    </row>
    <row r="122" spans="2:13" x14ac:dyDescent="0.3">
      <c r="D122" s="935">
        <v>182</v>
      </c>
      <c r="F122">
        <v>182</v>
      </c>
      <c r="M122">
        <v>182</v>
      </c>
    </row>
    <row r="123" spans="2:13" x14ac:dyDescent="0.3">
      <c r="D123" s="935">
        <v>201</v>
      </c>
      <c r="F123">
        <v>201</v>
      </c>
      <c r="M123">
        <v>201</v>
      </c>
    </row>
    <row r="124" spans="2:13" x14ac:dyDescent="0.3">
      <c r="D124" s="935">
        <v>469</v>
      </c>
      <c r="F124">
        <v>533</v>
      </c>
      <c r="M124">
        <v>533</v>
      </c>
    </row>
    <row r="125" spans="2:13" x14ac:dyDescent="0.3">
      <c r="D125" s="935">
        <v>984</v>
      </c>
      <c r="F125">
        <v>1125</v>
      </c>
      <c r="M125">
        <v>1125</v>
      </c>
    </row>
    <row r="126" spans="2:13" x14ac:dyDescent="0.3">
      <c r="C126" s="935" t="s">
        <v>3785</v>
      </c>
      <c r="F126">
        <v>2460</v>
      </c>
      <c r="M126">
        <v>2460</v>
      </c>
    </row>
    <row r="127" spans="2:13" x14ac:dyDescent="0.3">
      <c r="B127" s="935" t="s">
        <v>3792</v>
      </c>
      <c r="F127">
        <v>2460</v>
      </c>
      <c r="M127">
        <v>2460</v>
      </c>
    </row>
    <row r="128" spans="2:13" x14ac:dyDescent="0.3">
      <c r="B128" s="935" t="s">
        <v>2261</v>
      </c>
      <c r="C128" s="935" t="s">
        <v>503</v>
      </c>
      <c r="D128" s="935">
        <v>50</v>
      </c>
      <c r="F128">
        <v>53</v>
      </c>
      <c r="M128">
        <v>53</v>
      </c>
    </row>
    <row r="129" spans="1:13" x14ac:dyDescent="0.3">
      <c r="D129" s="935">
        <v>56</v>
      </c>
      <c r="F129">
        <v>60</v>
      </c>
      <c r="M129">
        <v>60</v>
      </c>
    </row>
    <row r="130" spans="1:13" x14ac:dyDescent="0.3">
      <c r="D130" s="935">
        <v>92</v>
      </c>
      <c r="F130">
        <v>196</v>
      </c>
      <c r="M130">
        <v>196</v>
      </c>
    </row>
    <row r="131" spans="1:13" x14ac:dyDescent="0.3">
      <c r="D131" s="935">
        <v>108</v>
      </c>
      <c r="F131">
        <v>114</v>
      </c>
      <c r="M131">
        <v>114</v>
      </c>
    </row>
    <row r="132" spans="1:13" x14ac:dyDescent="0.3">
      <c r="D132" s="935">
        <v>135</v>
      </c>
      <c r="F132">
        <v>145</v>
      </c>
      <c r="M132">
        <v>145</v>
      </c>
    </row>
    <row r="133" spans="1:13" x14ac:dyDescent="0.3">
      <c r="D133" s="935">
        <v>186</v>
      </c>
      <c r="F133">
        <v>198</v>
      </c>
      <c r="M133">
        <v>198</v>
      </c>
    </row>
    <row r="134" spans="1:13" x14ac:dyDescent="0.3">
      <c r="D134" s="935">
        <v>300</v>
      </c>
      <c r="F134">
        <v>321</v>
      </c>
      <c r="M134">
        <v>321</v>
      </c>
    </row>
    <row r="135" spans="1:13" x14ac:dyDescent="0.3">
      <c r="D135" s="935">
        <v>313</v>
      </c>
      <c r="F135">
        <v>335</v>
      </c>
      <c r="M135">
        <v>335</v>
      </c>
    </row>
    <row r="136" spans="1:13" x14ac:dyDescent="0.3">
      <c r="D136" s="935">
        <v>460</v>
      </c>
      <c r="F136">
        <v>492</v>
      </c>
      <c r="M136">
        <v>492</v>
      </c>
    </row>
    <row r="137" spans="1:13" x14ac:dyDescent="0.3">
      <c r="C137" s="935" t="s">
        <v>3787</v>
      </c>
      <c r="F137">
        <v>1914</v>
      </c>
      <c r="M137">
        <v>1914</v>
      </c>
    </row>
    <row r="138" spans="1:13" x14ac:dyDescent="0.3">
      <c r="B138" s="935" t="s">
        <v>3793</v>
      </c>
      <c r="F138">
        <v>1914</v>
      </c>
      <c r="M138">
        <v>1914</v>
      </c>
    </row>
    <row r="139" spans="1:13" x14ac:dyDescent="0.3">
      <c r="A139" s="935" t="s">
        <v>3794</v>
      </c>
      <c r="F139">
        <v>50889</v>
      </c>
      <c r="M139">
        <v>50889</v>
      </c>
    </row>
    <row r="140" spans="1:13" x14ac:dyDescent="0.3">
      <c r="A140" s="935">
        <v>419754</v>
      </c>
      <c r="B140" s="935">
        <v>268419</v>
      </c>
      <c r="C140" s="935" t="s">
        <v>9</v>
      </c>
      <c r="D140" s="935">
        <v>38</v>
      </c>
      <c r="E140">
        <v>38</v>
      </c>
      <c r="M140">
        <v>38</v>
      </c>
    </row>
    <row r="141" spans="1:13" x14ac:dyDescent="0.3">
      <c r="D141" s="935">
        <v>96</v>
      </c>
      <c r="E141">
        <v>96</v>
      </c>
      <c r="M141">
        <v>96</v>
      </c>
    </row>
    <row r="142" spans="1:13" x14ac:dyDescent="0.3">
      <c r="D142" s="935">
        <v>693</v>
      </c>
      <c r="E142">
        <v>693</v>
      </c>
      <c r="M142">
        <v>693</v>
      </c>
    </row>
    <row r="143" spans="1:13" x14ac:dyDescent="0.3">
      <c r="C143" s="935" t="s">
        <v>3795</v>
      </c>
      <c r="E143">
        <v>827</v>
      </c>
      <c r="M143">
        <v>827</v>
      </c>
    </row>
    <row r="144" spans="1:13" x14ac:dyDescent="0.3">
      <c r="B144" s="935" t="s">
        <v>3796</v>
      </c>
      <c r="E144">
        <v>827</v>
      </c>
      <c r="M144">
        <v>827</v>
      </c>
    </row>
    <row r="145" spans="2:13" x14ac:dyDescent="0.3">
      <c r="B145" s="935">
        <v>268438</v>
      </c>
      <c r="C145" s="935" t="s">
        <v>9</v>
      </c>
      <c r="D145" s="935">
        <v>61</v>
      </c>
      <c r="E145">
        <v>61</v>
      </c>
      <c r="M145">
        <v>61</v>
      </c>
    </row>
    <row r="146" spans="2:13" x14ac:dyDescent="0.3">
      <c r="D146" s="935">
        <v>174</v>
      </c>
      <c r="E146">
        <v>175</v>
      </c>
      <c r="M146">
        <v>175</v>
      </c>
    </row>
    <row r="147" spans="2:13" x14ac:dyDescent="0.3">
      <c r="D147" s="935">
        <v>335</v>
      </c>
      <c r="E147">
        <v>338</v>
      </c>
      <c r="M147">
        <v>338</v>
      </c>
    </row>
    <row r="148" spans="2:13" x14ac:dyDescent="0.3">
      <c r="D148" s="935">
        <v>517</v>
      </c>
      <c r="E148">
        <v>521</v>
      </c>
      <c r="M148">
        <v>521</v>
      </c>
    </row>
    <row r="149" spans="2:13" x14ac:dyDescent="0.3">
      <c r="D149" s="935">
        <v>1388</v>
      </c>
      <c r="E149">
        <v>1348</v>
      </c>
      <c r="M149">
        <v>1348</v>
      </c>
    </row>
    <row r="150" spans="2:13" x14ac:dyDescent="0.3">
      <c r="D150" s="935">
        <v>2084</v>
      </c>
      <c r="E150">
        <v>2104</v>
      </c>
      <c r="M150">
        <v>2104</v>
      </c>
    </row>
    <row r="151" spans="2:13" x14ac:dyDescent="0.3">
      <c r="C151" s="935" t="s">
        <v>3795</v>
      </c>
      <c r="E151">
        <v>4547</v>
      </c>
      <c r="M151">
        <v>4547</v>
      </c>
    </row>
    <row r="152" spans="2:13" x14ac:dyDescent="0.3">
      <c r="B152" s="935" t="s">
        <v>3797</v>
      </c>
      <c r="E152">
        <v>4547</v>
      </c>
      <c r="M152">
        <v>4547</v>
      </c>
    </row>
    <row r="153" spans="2:13" x14ac:dyDescent="0.3">
      <c r="B153" s="935">
        <v>268491</v>
      </c>
      <c r="C153" s="935" t="s">
        <v>9</v>
      </c>
      <c r="D153" s="935">
        <v>16</v>
      </c>
      <c r="E153">
        <v>16</v>
      </c>
      <c r="M153">
        <v>16</v>
      </c>
    </row>
    <row r="154" spans="2:13" x14ac:dyDescent="0.3">
      <c r="D154" s="935">
        <v>63</v>
      </c>
      <c r="E154">
        <v>63</v>
      </c>
      <c r="M154">
        <v>63</v>
      </c>
    </row>
    <row r="155" spans="2:13" x14ac:dyDescent="0.3">
      <c r="D155" s="935">
        <v>81</v>
      </c>
      <c r="E155">
        <v>81</v>
      </c>
      <c r="M155">
        <v>81</v>
      </c>
    </row>
    <row r="156" spans="2:13" x14ac:dyDescent="0.3">
      <c r="D156" s="935">
        <v>103</v>
      </c>
      <c r="E156">
        <v>103</v>
      </c>
      <c r="M156">
        <v>103</v>
      </c>
    </row>
    <row r="157" spans="2:13" x14ac:dyDescent="0.3">
      <c r="D157" s="935">
        <v>2204</v>
      </c>
      <c r="E157">
        <v>2263</v>
      </c>
      <c r="M157">
        <v>2263</v>
      </c>
    </row>
    <row r="158" spans="2:13" x14ac:dyDescent="0.3">
      <c r="D158" s="935">
        <v>2472</v>
      </c>
      <c r="E158">
        <v>2530</v>
      </c>
      <c r="M158">
        <v>2530</v>
      </c>
    </row>
    <row r="159" spans="2:13" x14ac:dyDescent="0.3">
      <c r="D159" s="935">
        <v>3689</v>
      </c>
      <c r="E159">
        <v>3788</v>
      </c>
      <c r="M159">
        <v>3788</v>
      </c>
    </row>
    <row r="160" spans="2:13" x14ac:dyDescent="0.3">
      <c r="C160" s="935" t="s">
        <v>3795</v>
      </c>
      <c r="E160">
        <v>8844</v>
      </c>
      <c r="M160">
        <v>8844</v>
      </c>
    </row>
    <row r="161" spans="2:13" x14ac:dyDescent="0.3">
      <c r="B161" s="935" t="s">
        <v>3798</v>
      </c>
      <c r="E161">
        <v>8844</v>
      </c>
      <c r="M161">
        <v>8844</v>
      </c>
    </row>
    <row r="162" spans="2:13" x14ac:dyDescent="0.3">
      <c r="B162" s="935">
        <v>268513</v>
      </c>
      <c r="C162" s="935" t="s">
        <v>11</v>
      </c>
      <c r="D162" s="935">
        <v>106</v>
      </c>
      <c r="E162">
        <v>111</v>
      </c>
      <c r="M162">
        <v>111</v>
      </c>
    </row>
    <row r="163" spans="2:13" x14ac:dyDescent="0.3">
      <c r="C163" s="935" t="s">
        <v>3799</v>
      </c>
      <c r="E163">
        <v>111</v>
      </c>
      <c r="M163">
        <v>111</v>
      </c>
    </row>
    <row r="164" spans="2:13" x14ac:dyDescent="0.3">
      <c r="B164" s="935" t="s">
        <v>3800</v>
      </c>
      <c r="E164">
        <v>111</v>
      </c>
      <c r="M164">
        <v>111</v>
      </c>
    </row>
    <row r="165" spans="2:13" x14ac:dyDescent="0.3">
      <c r="B165" s="935">
        <v>270343</v>
      </c>
      <c r="C165" s="935" t="s">
        <v>9</v>
      </c>
      <c r="D165" s="935">
        <v>54</v>
      </c>
      <c r="E165">
        <v>54</v>
      </c>
      <c r="M165">
        <v>54</v>
      </c>
    </row>
    <row r="166" spans="2:13" x14ac:dyDescent="0.3">
      <c r="C166" s="935" t="s">
        <v>3795</v>
      </c>
      <c r="E166">
        <v>54</v>
      </c>
      <c r="M166">
        <v>54</v>
      </c>
    </row>
    <row r="167" spans="2:13" x14ac:dyDescent="0.3">
      <c r="B167" s="935" t="s">
        <v>3801</v>
      </c>
      <c r="E167">
        <v>54</v>
      </c>
      <c r="M167">
        <v>54</v>
      </c>
    </row>
    <row r="168" spans="2:13" x14ac:dyDescent="0.3">
      <c r="B168" s="935">
        <v>270383</v>
      </c>
      <c r="C168" s="935" t="s">
        <v>11</v>
      </c>
      <c r="D168" s="935">
        <v>55</v>
      </c>
      <c r="E168">
        <v>55</v>
      </c>
      <c r="M168">
        <v>55</v>
      </c>
    </row>
    <row r="169" spans="2:13" x14ac:dyDescent="0.3">
      <c r="C169" s="935" t="s">
        <v>3799</v>
      </c>
      <c r="E169">
        <v>55</v>
      </c>
      <c r="M169">
        <v>55</v>
      </c>
    </row>
    <row r="170" spans="2:13" x14ac:dyDescent="0.3">
      <c r="B170" s="935" t="s">
        <v>3802</v>
      </c>
      <c r="E170">
        <v>55</v>
      </c>
      <c r="M170">
        <v>55</v>
      </c>
    </row>
    <row r="171" spans="2:13" x14ac:dyDescent="0.3">
      <c r="B171" s="935">
        <v>281321</v>
      </c>
      <c r="C171" s="935" t="s">
        <v>16</v>
      </c>
      <c r="D171" s="935">
        <v>100</v>
      </c>
      <c r="E171">
        <v>100</v>
      </c>
      <c r="M171">
        <v>100</v>
      </c>
    </row>
    <row r="172" spans="2:13" x14ac:dyDescent="0.3">
      <c r="D172" s="935">
        <v>197</v>
      </c>
      <c r="E172">
        <v>205</v>
      </c>
      <c r="M172">
        <v>205</v>
      </c>
    </row>
    <row r="173" spans="2:13" x14ac:dyDescent="0.3">
      <c r="D173" s="935">
        <v>496</v>
      </c>
      <c r="E173">
        <v>510</v>
      </c>
      <c r="M173">
        <v>510</v>
      </c>
    </row>
    <row r="174" spans="2:13" x14ac:dyDescent="0.3">
      <c r="D174" s="935">
        <v>880</v>
      </c>
      <c r="E174">
        <v>914</v>
      </c>
      <c r="M174">
        <v>914</v>
      </c>
    </row>
    <row r="175" spans="2:13" x14ac:dyDescent="0.3">
      <c r="D175" s="935">
        <v>1774</v>
      </c>
      <c r="E175">
        <v>1843</v>
      </c>
      <c r="M175">
        <v>1843</v>
      </c>
    </row>
    <row r="176" spans="2:13" x14ac:dyDescent="0.3">
      <c r="C176" s="935" t="s">
        <v>3803</v>
      </c>
      <c r="E176">
        <v>3572</v>
      </c>
      <c r="M176">
        <v>3572</v>
      </c>
    </row>
    <row r="177" spans="2:13" x14ac:dyDescent="0.3">
      <c r="B177" s="935" t="s">
        <v>3804</v>
      </c>
      <c r="E177">
        <v>3572</v>
      </c>
      <c r="M177">
        <v>3572</v>
      </c>
    </row>
    <row r="178" spans="2:13" x14ac:dyDescent="0.3">
      <c r="B178" s="935">
        <v>281626</v>
      </c>
      <c r="C178" s="935" t="s">
        <v>16</v>
      </c>
      <c r="D178" s="935">
        <v>26</v>
      </c>
      <c r="E178">
        <v>26</v>
      </c>
      <c r="M178">
        <v>26</v>
      </c>
    </row>
    <row r="179" spans="2:13" x14ac:dyDescent="0.3">
      <c r="D179" s="935">
        <v>128</v>
      </c>
      <c r="E179">
        <v>128</v>
      </c>
      <c r="M179">
        <v>128</v>
      </c>
    </row>
    <row r="180" spans="2:13" x14ac:dyDescent="0.3">
      <c r="C180" s="935" t="s">
        <v>3803</v>
      </c>
      <c r="E180">
        <v>154</v>
      </c>
      <c r="M180">
        <v>154</v>
      </c>
    </row>
    <row r="181" spans="2:13" x14ac:dyDescent="0.3">
      <c r="B181" s="935" t="s">
        <v>3805</v>
      </c>
      <c r="E181">
        <v>154</v>
      </c>
      <c r="M181">
        <v>154</v>
      </c>
    </row>
    <row r="182" spans="2:13" x14ac:dyDescent="0.3">
      <c r="B182" s="935">
        <v>281649</v>
      </c>
      <c r="C182" s="935" t="s">
        <v>16</v>
      </c>
      <c r="D182" s="935">
        <v>45</v>
      </c>
      <c r="E182">
        <v>45</v>
      </c>
      <c r="M182">
        <v>45</v>
      </c>
    </row>
    <row r="183" spans="2:13" x14ac:dyDescent="0.3">
      <c r="D183" s="935">
        <v>65</v>
      </c>
      <c r="E183">
        <v>67</v>
      </c>
      <c r="M183">
        <v>67</v>
      </c>
    </row>
    <row r="184" spans="2:13" x14ac:dyDescent="0.3">
      <c r="D184" s="935">
        <v>185</v>
      </c>
      <c r="E184">
        <v>192</v>
      </c>
      <c r="M184">
        <v>192</v>
      </c>
    </row>
    <row r="185" spans="2:13" x14ac:dyDescent="0.3">
      <c r="D185" s="935">
        <v>290</v>
      </c>
      <c r="E185">
        <v>301</v>
      </c>
      <c r="M185">
        <v>301</v>
      </c>
    </row>
    <row r="186" spans="2:13" x14ac:dyDescent="0.3">
      <c r="D186" s="935">
        <v>297</v>
      </c>
      <c r="E186">
        <v>300</v>
      </c>
      <c r="M186">
        <v>300</v>
      </c>
    </row>
    <row r="187" spans="2:13" x14ac:dyDescent="0.3">
      <c r="D187" s="935">
        <v>313</v>
      </c>
      <c r="E187">
        <v>325</v>
      </c>
      <c r="M187">
        <v>325</v>
      </c>
    </row>
    <row r="188" spans="2:13" x14ac:dyDescent="0.3">
      <c r="C188" s="935" t="s">
        <v>3803</v>
      </c>
      <c r="E188">
        <v>1230</v>
      </c>
      <c r="M188">
        <v>1230</v>
      </c>
    </row>
    <row r="189" spans="2:13" x14ac:dyDescent="0.3">
      <c r="B189" s="935" t="s">
        <v>3806</v>
      </c>
      <c r="E189">
        <v>1230</v>
      </c>
      <c r="M189">
        <v>1230</v>
      </c>
    </row>
    <row r="190" spans="2:13" x14ac:dyDescent="0.3">
      <c r="B190" s="935">
        <v>360929</v>
      </c>
      <c r="C190" s="935" t="s">
        <v>9</v>
      </c>
      <c r="D190" s="935">
        <v>50</v>
      </c>
      <c r="E190">
        <v>50</v>
      </c>
      <c r="M190">
        <v>50</v>
      </c>
    </row>
    <row r="191" spans="2:13" x14ac:dyDescent="0.3">
      <c r="D191" s="935">
        <v>99</v>
      </c>
      <c r="E191">
        <v>99</v>
      </c>
      <c r="M191">
        <v>99</v>
      </c>
    </row>
    <row r="192" spans="2:13" x14ac:dyDescent="0.3">
      <c r="D192" s="935">
        <v>224</v>
      </c>
      <c r="E192">
        <v>224</v>
      </c>
      <c r="M192">
        <v>224</v>
      </c>
    </row>
    <row r="193" spans="2:13" x14ac:dyDescent="0.3">
      <c r="D193" s="935">
        <v>580</v>
      </c>
      <c r="E193">
        <v>571</v>
      </c>
      <c r="M193">
        <v>571</v>
      </c>
    </row>
    <row r="194" spans="2:13" x14ac:dyDescent="0.3">
      <c r="D194" s="935">
        <v>795</v>
      </c>
      <c r="E194">
        <v>765</v>
      </c>
      <c r="M194">
        <v>765</v>
      </c>
    </row>
    <row r="195" spans="2:13" x14ac:dyDescent="0.3">
      <c r="D195" s="935">
        <v>801</v>
      </c>
      <c r="E195">
        <v>801</v>
      </c>
      <c r="M195">
        <v>801</v>
      </c>
    </row>
    <row r="196" spans="2:13" x14ac:dyDescent="0.3">
      <c r="D196" s="935">
        <v>964</v>
      </c>
      <c r="E196">
        <v>964</v>
      </c>
      <c r="M196">
        <v>964</v>
      </c>
    </row>
    <row r="197" spans="2:13" x14ac:dyDescent="0.3">
      <c r="C197" s="935" t="s">
        <v>3795</v>
      </c>
      <c r="E197">
        <v>3474</v>
      </c>
      <c r="M197">
        <v>3474</v>
      </c>
    </row>
    <row r="198" spans="2:13" x14ac:dyDescent="0.3">
      <c r="B198" s="935" t="s">
        <v>3807</v>
      </c>
      <c r="E198">
        <v>3474</v>
      </c>
      <c r="M198">
        <v>3474</v>
      </c>
    </row>
    <row r="199" spans="2:13" x14ac:dyDescent="0.3">
      <c r="B199" s="935">
        <v>364395</v>
      </c>
      <c r="C199" s="935" t="s">
        <v>16</v>
      </c>
      <c r="D199" s="935">
        <v>15</v>
      </c>
      <c r="E199">
        <v>15</v>
      </c>
      <c r="M199">
        <v>15</v>
      </c>
    </row>
    <row r="200" spans="2:13" x14ac:dyDescent="0.3">
      <c r="D200" s="935">
        <v>30</v>
      </c>
      <c r="E200">
        <v>30</v>
      </c>
      <c r="M200">
        <v>30</v>
      </c>
    </row>
    <row r="201" spans="2:13" x14ac:dyDescent="0.3">
      <c r="D201" s="935">
        <v>43</v>
      </c>
      <c r="E201">
        <v>43</v>
      </c>
      <c r="M201">
        <v>43</v>
      </c>
    </row>
    <row r="202" spans="2:13" x14ac:dyDescent="0.3">
      <c r="D202" s="935">
        <v>45</v>
      </c>
      <c r="E202">
        <v>45</v>
      </c>
      <c r="M202">
        <v>45</v>
      </c>
    </row>
    <row r="203" spans="2:13" x14ac:dyDescent="0.3">
      <c r="D203" s="935">
        <v>50</v>
      </c>
      <c r="E203">
        <v>51</v>
      </c>
      <c r="M203">
        <v>51</v>
      </c>
    </row>
    <row r="204" spans="2:13" x14ac:dyDescent="0.3">
      <c r="D204" s="935">
        <v>63</v>
      </c>
      <c r="E204">
        <v>64</v>
      </c>
      <c r="M204">
        <v>64</v>
      </c>
    </row>
    <row r="205" spans="2:13" x14ac:dyDescent="0.3">
      <c r="D205" s="935">
        <v>80</v>
      </c>
      <c r="E205">
        <v>80</v>
      </c>
      <c r="M205">
        <v>80</v>
      </c>
    </row>
    <row r="206" spans="2:13" x14ac:dyDescent="0.3">
      <c r="C206" s="935" t="s">
        <v>3803</v>
      </c>
      <c r="E206">
        <v>328</v>
      </c>
      <c r="M206">
        <v>328</v>
      </c>
    </row>
    <row r="207" spans="2:13" x14ac:dyDescent="0.3">
      <c r="B207" s="935" t="s">
        <v>3808</v>
      </c>
      <c r="E207">
        <v>328</v>
      </c>
      <c r="M207">
        <v>328</v>
      </c>
    </row>
    <row r="208" spans="2:13" x14ac:dyDescent="0.3">
      <c r="B208" s="935">
        <v>493478</v>
      </c>
      <c r="C208" s="935" t="s">
        <v>475</v>
      </c>
      <c r="D208" s="935">
        <v>8</v>
      </c>
      <c r="F208">
        <v>8</v>
      </c>
      <c r="M208">
        <v>8</v>
      </c>
    </row>
    <row r="209" spans="4:13" x14ac:dyDescent="0.3">
      <c r="D209" s="935">
        <v>15</v>
      </c>
      <c r="F209">
        <v>15</v>
      </c>
      <c r="M209">
        <v>15</v>
      </c>
    </row>
    <row r="210" spans="4:13" x14ac:dyDescent="0.3">
      <c r="D210" s="935">
        <v>17</v>
      </c>
      <c r="F210">
        <v>17</v>
      </c>
      <c r="M210">
        <v>17</v>
      </c>
    </row>
    <row r="211" spans="4:13" x14ac:dyDescent="0.3">
      <c r="D211" s="935">
        <v>18</v>
      </c>
      <c r="F211">
        <v>18</v>
      </c>
      <c r="M211">
        <v>18</v>
      </c>
    </row>
    <row r="212" spans="4:13" x14ac:dyDescent="0.3">
      <c r="D212" s="935">
        <v>20</v>
      </c>
      <c r="F212">
        <v>20</v>
      </c>
      <c r="M212">
        <v>20</v>
      </c>
    </row>
    <row r="213" spans="4:13" x14ac:dyDescent="0.3">
      <c r="D213" s="935">
        <v>54</v>
      </c>
      <c r="F213">
        <v>54</v>
      </c>
      <c r="M213">
        <v>54</v>
      </c>
    </row>
    <row r="214" spans="4:13" x14ac:dyDescent="0.3">
      <c r="D214" s="935">
        <v>56</v>
      </c>
      <c r="F214">
        <v>56</v>
      </c>
      <c r="M214">
        <v>56</v>
      </c>
    </row>
    <row r="215" spans="4:13" x14ac:dyDescent="0.3">
      <c r="D215" s="935">
        <v>58</v>
      </c>
      <c r="F215">
        <v>58</v>
      </c>
      <c r="M215">
        <v>58</v>
      </c>
    </row>
    <row r="216" spans="4:13" x14ac:dyDescent="0.3">
      <c r="D216" s="935">
        <v>64</v>
      </c>
      <c r="F216">
        <v>64</v>
      </c>
      <c r="M216">
        <v>64</v>
      </c>
    </row>
    <row r="217" spans="4:13" x14ac:dyDescent="0.3">
      <c r="D217" s="935">
        <v>77</v>
      </c>
      <c r="F217">
        <v>77</v>
      </c>
      <c r="M217">
        <v>77</v>
      </c>
    </row>
    <row r="218" spans="4:13" x14ac:dyDescent="0.3">
      <c r="D218" s="935">
        <v>79</v>
      </c>
      <c r="F218">
        <v>79</v>
      </c>
      <c r="M218">
        <v>79</v>
      </c>
    </row>
    <row r="219" spans="4:13" x14ac:dyDescent="0.3">
      <c r="D219" s="935">
        <v>80</v>
      </c>
      <c r="F219">
        <v>80</v>
      </c>
      <c r="M219">
        <v>80</v>
      </c>
    </row>
    <row r="220" spans="4:13" x14ac:dyDescent="0.3">
      <c r="D220" s="935">
        <v>83</v>
      </c>
      <c r="F220">
        <v>83</v>
      </c>
      <c r="M220">
        <v>83</v>
      </c>
    </row>
    <row r="221" spans="4:13" x14ac:dyDescent="0.3">
      <c r="D221" s="935">
        <v>91</v>
      </c>
      <c r="F221">
        <v>91</v>
      </c>
      <c r="M221">
        <v>91</v>
      </c>
    </row>
    <row r="222" spans="4:13" x14ac:dyDescent="0.3">
      <c r="D222" s="935">
        <v>133</v>
      </c>
      <c r="F222">
        <v>133</v>
      </c>
      <c r="M222">
        <v>133</v>
      </c>
    </row>
    <row r="223" spans="4:13" x14ac:dyDescent="0.3">
      <c r="D223" s="935">
        <v>136</v>
      </c>
      <c r="F223">
        <v>130</v>
      </c>
      <c r="M223">
        <v>130</v>
      </c>
    </row>
    <row r="224" spans="4:13" x14ac:dyDescent="0.3">
      <c r="D224" s="935">
        <v>217</v>
      </c>
      <c r="F224">
        <v>226</v>
      </c>
      <c r="M224">
        <v>226</v>
      </c>
    </row>
    <row r="225" spans="3:13" x14ac:dyDescent="0.3">
      <c r="D225" s="935">
        <v>251</v>
      </c>
      <c r="F225">
        <v>251</v>
      </c>
      <c r="M225">
        <v>251</v>
      </c>
    </row>
    <row r="226" spans="3:13" x14ac:dyDescent="0.3">
      <c r="D226" s="935">
        <v>420</v>
      </c>
      <c r="F226">
        <v>420</v>
      </c>
      <c r="M226">
        <v>420</v>
      </c>
    </row>
    <row r="227" spans="3:13" x14ac:dyDescent="0.3">
      <c r="D227" s="935">
        <v>510</v>
      </c>
      <c r="F227">
        <v>508</v>
      </c>
      <c r="M227">
        <v>508</v>
      </c>
    </row>
    <row r="228" spans="3:13" x14ac:dyDescent="0.3">
      <c r="D228" s="935">
        <v>523</v>
      </c>
      <c r="F228">
        <v>519</v>
      </c>
      <c r="M228">
        <v>519</v>
      </c>
    </row>
    <row r="229" spans="3:13" x14ac:dyDescent="0.3">
      <c r="D229" s="935">
        <v>554</v>
      </c>
      <c r="F229">
        <v>554</v>
      </c>
      <c r="M229">
        <v>554</v>
      </c>
    </row>
    <row r="230" spans="3:13" x14ac:dyDescent="0.3">
      <c r="D230" s="935">
        <v>607</v>
      </c>
      <c r="F230">
        <v>607</v>
      </c>
      <c r="M230">
        <v>607</v>
      </c>
    </row>
    <row r="231" spans="3:13" x14ac:dyDescent="0.3">
      <c r="D231" s="935">
        <v>648</v>
      </c>
      <c r="F231">
        <v>620</v>
      </c>
      <c r="M231">
        <v>620</v>
      </c>
    </row>
    <row r="232" spans="3:13" x14ac:dyDescent="0.3">
      <c r="D232" s="935">
        <v>687</v>
      </c>
      <c r="F232">
        <v>680</v>
      </c>
      <c r="M232">
        <v>680</v>
      </c>
    </row>
    <row r="233" spans="3:13" x14ac:dyDescent="0.3">
      <c r="D233" s="935">
        <v>738</v>
      </c>
      <c r="F233">
        <v>738</v>
      </c>
      <c r="M233">
        <v>738</v>
      </c>
    </row>
    <row r="234" spans="3:13" x14ac:dyDescent="0.3">
      <c r="D234" s="935">
        <v>804</v>
      </c>
      <c r="F234">
        <v>754</v>
      </c>
      <c r="M234">
        <v>754</v>
      </c>
    </row>
    <row r="235" spans="3:13" x14ac:dyDescent="0.3">
      <c r="D235" s="935">
        <v>1328</v>
      </c>
      <c r="F235">
        <v>1266</v>
      </c>
      <c r="M235">
        <v>1266</v>
      </c>
    </row>
    <row r="236" spans="3:13" x14ac:dyDescent="0.3">
      <c r="D236" s="935">
        <v>1405</v>
      </c>
      <c r="F236">
        <v>1343</v>
      </c>
      <c r="M236">
        <v>1343</v>
      </c>
    </row>
    <row r="237" spans="3:13" x14ac:dyDescent="0.3">
      <c r="D237" s="935">
        <v>1858</v>
      </c>
      <c r="F237">
        <v>1858</v>
      </c>
      <c r="M237">
        <v>1858</v>
      </c>
    </row>
    <row r="238" spans="3:13" x14ac:dyDescent="0.3">
      <c r="D238" s="935">
        <v>1931</v>
      </c>
      <c r="F238">
        <v>1844</v>
      </c>
      <c r="M238">
        <v>1844</v>
      </c>
    </row>
    <row r="239" spans="3:13" x14ac:dyDescent="0.3">
      <c r="D239" s="935">
        <v>4001</v>
      </c>
      <c r="F239">
        <v>3971</v>
      </c>
      <c r="M239">
        <v>3971</v>
      </c>
    </row>
    <row r="240" spans="3:13" x14ac:dyDescent="0.3">
      <c r="C240" s="935" t="s">
        <v>3785</v>
      </c>
      <c r="F240">
        <v>17142</v>
      </c>
      <c r="M240">
        <v>17142</v>
      </c>
    </row>
    <row r="241" spans="2:13" x14ac:dyDescent="0.3">
      <c r="B241" s="935" t="s">
        <v>3809</v>
      </c>
      <c r="F241">
        <v>17142</v>
      </c>
      <c r="M241">
        <v>17142</v>
      </c>
    </row>
    <row r="242" spans="2:13" x14ac:dyDescent="0.3">
      <c r="B242" s="935">
        <v>494168</v>
      </c>
      <c r="C242" s="935" t="s">
        <v>503</v>
      </c>
      <c r="D242" s="935">
        <v>37</v>
      </c>
      <c r="F242">
        <v>37</v>
      </c>
      <c r="M242">
        <v>37</v>
      </c>
    </row>
    <row r="243" spans="2:13" x14ac:dyDescent="0.3">
      <c r="D243" s="935">
        <v>42</v>
      </c>
      <c r="F243">
        <v>42</v>
      </c>
      <c r="M243">
        <v>42</v>
      </c>
    </row>
    <row r="244" spans="2:13" x14ac:dyDescent="0.3">
      <c r="D244" s="935">
        <v>50</v>
      </c>
      <c r="F244">
        <v>100</v>
      </c>
      <c r="M244">
        <v>100</v>
      </c>
    </row>
    <row r="245" spans="2:13" x14ac:dyDescent="0.3">
      <c r="D245" s="935">
        <v>55</v>
      </c>
      <c r="F245">
        <v>55</v>
      </c>
      <c r="M245">
        <v>55</v>
      </c>
    </row>
    <row r="246" spans="2:13" x14ac:dyDescent="0.3">
      <c r="D246" s="935">
        <v>83</v>
      </c>
      <c r="F246">
        <v>83</v>
      </c>
      <c r="M246">
        <v>83</v>
      </c>
    </row>
    <row r="247" spans="2:13" x14ac:dyDescent="0.3">
      <c r="D247" s="935">
        <v>98</v>
      </c>
      <c r="F247">
        <v>98</v>
      </c>
      <c r="M247">
        <v>98</v>
      </c>
    </row>
    <row r="248" spans="2:13" x14ac:dyDescent="0.3">
      <c r="D248" s="935">
        <v>100</v>
      </c>
      <c r="F248">
        <v>102</v>
      </c>
      <c r="M248">
        <v>102</v>
      </c>
    </row>
    <row r="249" spans="2:13" x14ac:dyDescent="0.3">
      <c r="D249" s="935">
        <v>104</v>
      </c>
      <c r="F249">
        <v>102</v>
      </c>
      <c r="M249">
        <v>102</v>
      </c>
    </row>
    <row r="250" spans="2:13" x14ac:dyDescent="0.3">
      <c r="D250" s="935">
        <v>132</v>
      </c>
      <c r="F250">
        <v>132</v>
      </c>
      <c r="M250">
        <v>132</v>
      </c>
    </row>
    <row r="251" spans="2:13" x14ac:dyDescent="0.3">
      <c r="D251" s="935">
        <v>168</v>
      </c>
      <c r="F251">
        <v>165</v>
      </c>
      <c r="M251">
        <v>165</v>
      </c>
    </row>
    <row r="252" spans="2:13" x14ac:dyDescent="0.3">
      <c r="D252" s="935">
        <v>312</v>
      </c>
      <c r="F252">
        <v>312</v>
      </c>
      <c r="M252">
        <v>312</v>
      </c>
    </row>
    <row r="253" spans="2:13" x14ac:dyDescent="0.3">
      <c r="C253" s="935" t="s">
        <v>3787</v>
      </c>
      <c r="F253">
        <v>1228</v>
      </c>
      <c r="M253">
        <v>1228</v>
      </c>
    </row>
    <row r="254" spans="2:13" x14ac:dyDescent="0.3">
      <c r="B254" s="935" t="s">
        <v>3810</v>
      </c>
      <c r="F254">
        <v>1228</v>
      </c>
      <c r="M254">
        <v>1228</v>
      </c>
    </row>
    <row r="255" spans="2:13" x14ac:dyDescent="0.3">
      <c r="B255" s="935">
        <v>510478</v>
      </c>
      <c r="C255" s="935" t="s">
        <v>475</v>
      </c>
      <c r="D255" s="935">
        <v>7</v>
      </c>
      <c r="F255">
        <v>7</v>
      </c>
      <c r="M255">
        <v>7</v>
      </c>
    </row>
    <row r="256" spans="2:13" x14ac:dyDescent="0.3">
      <c r="D256" s="935">
        <v>20</v>
      </c>
      <c r="F256">
        <v>40</v>
      </c>
      <c r="M256">
        <v>40</v>
      </c>
    </row>
    <row r="257" spans="4:13" x14ac:dyDescent="0.3">
      <c r="D257" s="935">
        <v>43</v>
      </c>
      <c r="F257">
        <v>43</v>
      </c>
      <c r="M257">
        <v>43</v>
      </c>
    </row>
    <row r="258" spans="4:13" x14ac:dyDescent="0.3">
      <c r="D258" s="935">
        <v>60</v>
      </c>
      <c r="F258">
        <v>60</v>
      </c>
      <c r="M258">
        <v>60</v>
      </c>
    </row>
    <row r="259" spans="4:13" x14ac:dyDescent="0.3">
      <c r="D259" s="935">
        <v>96</v>
      </c>
      <c r="F259">
        <v>96</v>
      </c>
      <c r="M259">
        <v>96</v>
      </c>
    </row>
    <row r="260" spans="4:13" x14ac:dyDescent="0.3">
      <c r="D260" s="935">
        <v>108</v>
      </c>
      <c r="F260">
        <v>108</v>
      </c>
      <c r="M260">
        <v>108</v>
      </c>
    </row>
    <row r="261" spans="4:13" x14ac:dyDescent="0.3">
      <c r="D261" s="935">
        <v>145</v>
      </c>
      <c r="F261">
        <v>145</v>
      </c>
      <c r="M261">
        <v>145</v>
      </c>
    </row>
    <row r="262" spans="4:13" x14ac:dyDescent="0.3">
      <c r="D262" s="935">
        <v>159</v>
      </c>
      <c r="F262">
        <v>159</v>
      </c>
      <c r="M262">
        <v>159</v>
      </c>
    </row>
    <row r="263" spans="4:13" x14ac:dyDescent="0.3">
      <c r="D263" s="935">
        <v>163</v>
      </c>
      <c r="F263">
        <v>163</v>
      </c>
      <c r="M263">
        <v>163</v>
      </c>
    </row>
    <row r="264" spans="4:13" x14ac:dyDescent="0.3">
      <c r="D264" s="935">
        <v>179</v>
      </c>
      <c r="F264">
        <v>179</v>
      </c>
      <c r="M264">
        <v>179</v>
      </c>
    </row>
    <row r="265" spans="4:13" x14ac:dyDescent="0.3">
      <c r="D265" s="935">
        <v>192</v>
      </c>
      <c r="F265">
        <v>192</v>
      </c>
      <c r="M265">
        <v>192</v>
      </c>
    </row>
    <row r="266" spans="4:13" x14ac:dyDescent="0.3">
      <c r="D266" s="935">
        <v>219</v>
      </c>
      <c r="F266">
        <v>215</v>
      </c>
      <c r="M266">
        <v>215</v>
      </c>
    </row>
    <row r="267" spans="4:13" x14ac:dyDescent="0.3">
      <c r="D267" s="935">
        <v>234</v>
      </c>
      <c r="F267">
        <v>234</v>
      </c>
      <c r="M267">
        <v>234</v>
      </c>
    </row>
    <row r="268" spans="4:13" x14ac:dyDescent="0.3">
      <c r="D268" s="935">
        <v>244</v>
      </c>
      <c r="F268">
        <v>248</v>
      </c>
      <c r="M268">
        <v>248</v>
      </c>
    </row>
    <row r="269" spans="4:13" x14ac:dyDescent="0.3">
      <c r="D269" s="935">
        <v>250</v>
      </c>
      <c r="F269">
        <v>1000</v>
      </c>
      <c r="M269">
        <v>1000</v>
      </c>
    </row>
    <row r="270" spans="4:13" x14ac:dyDescent="0.3">
      <c r="D270" s="935">
        <v>271</v>
      </c>
      <c r="F270">
        <v>271</v>
      </c>
      <c r="M270">
        <v>271</v>
      </c>
    </row>
    <row r="271" spans="4:13" x14ac:dyDescent="0.3">
      <c r="D271" s="935">
        <v>282</v>
      </c>
      <c r="F271">
        <v>284</v>
      </c>
      <c r="M271">
        <v>284</v>
      </c>
    </row>
    <row r="272" spans="4:13" x14ac:dyDescent="0.3">
      <c r="D272" s="935">
        <v>294</v>
      </c>
      <c r="F272">
        <v>297</v>
      </c>
      <c r="M272">
        <v>297</v>
      </c>
    </row>
    <row r="273" spans="4:13" x14ac:dyDescent="0.3">
      <c r="D273" s="935">
        <v>314</v>
      </c>
      <c r="F273">
        <v>314</v>
      </c>
      <c r="M273">
        <v>314</v>
      </c>
    </row>
    <row r="274" spans="4:13" x14ac:dyDescent="0.3">
      <c r="D274" s="935">
        <v>378</v>
      </c>
      <c r="F274">
        <v>378</v>
      </c>
      <c r="M274">
        <v>378</v>
      </c>
    </row>
    <row r="275" spans="4:13" x14ac:dyDescent="0.3">
      <c r="D275" s="935">
        <v>409</v>
      </c>
      <c r="F275">
        <v>409</v>
      </c>
      <c r="M275">
        <v>409</v>
      </c>
    </row>
    <row r="276" spans="4:13" x14ac:dyDescent="0.3">
      <c r="D276" s="935">
        <v>410</v>
      </c>
      <c r="F276">
        <v>410</v>
      </c>
      <c r="M276">
        <v>410</v>
      </c>
    </row>
    <row r="277" spans="4:13" x14ac:dyDescent="0.3">
      <c r="D277" s="935">
        <v>422</v>
      </c>
      <c r="F277">
        <v>426</v>
      </c>
      <c r="M277">
        <v>426</v>
      </c>
    </row>
    <row r="278" spans="4:13" x14ac:dyDescent="0.3">
      <c r="D278" s="935">
        <v>424</v>
      </c>
      <c r="F278">
        <v>403</v>
      </c>
      <c r="M278">
        <v>403</v>
      </c>
    </row>
    <row r="279" spans="4:13" x14ac:dyDescent="0.3">
      <c r="D279" s="935">
        <v>435</v>
      </c>
      <c r="F279">
        <v>435</v>
      </c>
      <c r="M279">
        <v>435</v>
      </c>
    </row>
    <row r="280" spans="4:13" x14ac:dyDescent="0.3">
      <c r="D280" s="935">
        <v>445</v>
      </c>
      <c r="F280">
        <v>445</v>
      </c>
      <c r="M280">
        <v>445</v>
      </c>
    </row>
    <row r="281" spans="4:13" x14ac:dyDescent="0.3">
      <c r="D281" s="935">
        <v>460</v>
      </c>
      <c r="F281">
        <v>468</v>
      </c>
      <c r="M281">
        <v>468</v>
      </c>
    </row>
    <row r="282" spans="4:13" x14ac:dyDescent="0.3">
      <c r="D282" s="935">
        <v>468</v>
      </c>
      <c r="F282">
        <v>918</v>
      </c>
      <c r="M282">
        <v>918</v>
      </c>
    </row>
    <row r="283" spans="4:13" x14ac:dyDescent="0.3">
      <c r="D283" s="935">
        <v>660</v>
      </c>
      <c r="F283">
        <v>659</v>
      </c>
      <c r="M283">
        <v>659</v>
      </c>
    </row>
    <row r="284" spans="4:13" x14ac:dyDescent="0.3">
      <c r="D284" s="935">
        <v>739</v>
      </c>
      <c r="F284">
        <v>747</v>
      </c>
      <c r="M284">
        <v>747</v>
      </c>
    </row>
    <row r="285" spans="4:13" x14ac:dyDescent="0.3">
      <c r="D285" s="935">
        <v>777</v>
      </c>
      <c r="F285">
        <v>777</v>
      </c>
      <c r="M285">
        <v>777</v>
      </c>
    </row>
    <row r="286" spans="4:13" x14ac:dyDescent="0.3">
      <c r="D286" s="935">
        <v>831</v>
      </c>
      <c r="F286">
        <v>708</v>
      </c>
      <c r="M286">
        <v>708</v>
      </c>
    </row>
    <row r="287" spans="4:13" x14ac:dyDescent="0.3">
      <c r="D287" s="935">
        <v>866</v>
      </c>
      <c r="F287">
        <v>871</v>
      </c>
      <c r="M287">
        <v>871</v>
      </c>
    </row>
    <row r="288" spans="4:13" x14ac:dyDescent="0.3">
      <c r="D288" s="935">
        <v>871</v>
      </c>
      <c r="F288">
        <v>871</v>
      </c>
      <c r="M288">
        <v>871</v>
      </c>
    </row>
    <row r="289" spans="4:13" x14ac:dyDescent="0.3">
      <c r="D289" s="935">
        <v>906</v>
      </c>
      <c r="F289">
        <v>906</v>
      </c>
      <c r="M289">
        <v>906</v>
      </c>
    </row>
    <row r="290" spans="4:13" x14ac:dyDescent="0.3">
      <c r="D290" s="935">
        <v>916</v>
      </c>
      <c r="F290">
        <v>878</v>
      </c>
      <c r="M290">
        <v>878</v>
      </c>
    </row>
    <row r="291" spans="4:13" x14ac:dyDescent="0.3">
      <c r="D291" s="935">
        <v>948</v>
      </c>
      <c r="F291">
        <v>934</v>
      </c>
      <c r="M291">
        <v>934</v>
      </c>
    </row>
    <row r="292" spans="4:13" x14ac:dyDescent="0.3">
      <c r="D292" s="935">
        <v>972</v>
      </c>
      <c r="F292">
        <v>983</v>
      </c>
      <c r="M292">
        <v>983</v>
      </c>
    </row>
    <row r="293" spans="4:13" x14ac:dyDescent="0.3">
      <c r="D293" s="935">
        <v>981</v>
      </c>
      <c r="F293">
        <v>1001</v>
      </c>
      <c r="M293">
        <v>1001</v>
      </c>
    </row>
    <row r="294" spans="4:13" x14ac:dyDescent="0.3">
      <c r="D294" s="935">
        <v>1156</v>
      </c>
      <c r="F294">
        <v>1153</v>
      </c>
      <c r="M294">
        <v>1153</v>
      </c>
    </row>
    <row r="295" spans="4:13" x14ac:dyDescent="0.3">
      <c r="D295" s="935">
        <v>1306</v>
      </c>
      <c r="F295">
        <v>1312</v>
      </c>
      <c r="M295">
        <v>1312</v>
      </c>
    </row>
    <row r="296" spans="4:13" x14ac:dyDescent="0.3">
      <c r="D296" s="935">
        <v>1334</v>
      </c>
      <c r="F296">
        <v>1278</v>
      </c>
      <c r="M296">
        <v>1278</v>
      </c>
    </row>
    <row r="297" spans="4:13" x14ac:dyDescent="0.3">
      <c r="D297" s="935">
        <v>1336</v>
      </c>
      <c r="F297">
        <v>1281</v>
      </c>
      <c r="M297">
        <v>1281</v>
      </c>
    </row>
    <row r="298" spans="4:13" x14ac:dyDescent="0.3">
      <c r="D298" s="935">
        <v>1347</v>
      </c>
      <c r="F298">
        <v>1337</v>
      </c>
      <c r="M298">
        <v>1337</v>
      </c>
    </row>
    <row r="299" spans="4:13" x14ac:dyDescent="0.3">
      <c r="D299" s="935">
        <v>1438</v>
      </c>
      <c r="F299">
        <v>1466</v>
      </c>
      <c r="M299">
        <v>1466</v>
      </c>
    </row>
    <row r="300" spans="4:13" x14ac:dyDescent="0.3">
      <c r="D300" s="935">
        <v>1649</v>
      </c>
      <c r="F300">
        <v>1643</v>
      </c>
      <c r="M300">
        <v>1643</v>
      </c>
    </row>
    <row r="301" spans="4:13" x14ac:dyDescent="0.3">
      <c r="D301" s="935">
        <v>1650</v>
      </c>
      <c r="F301">
        <v>1680</v>
      </c>
      <c r="M301">
        <v>1680</v>
      </c>
    </row>
    <row r="302" spans="4:13" x14ac:dyDescent="0.3">
      <c r="D302" s="935">
        <v>1674</v>
      </c>
      <c r="F302">
        <v>1590</v>
      </c>
      <c r="M302">
        <v>1590</v>
      </c>
    </row>
    <row r="303" spans="4:13" x14ac:dyDescent="0.3">
      <c r="D303" s="935">
        <v>1755</v>
      </c>
      <c r="F303">
        <v>1742</v>
      </c>
      <c r="M303">
        <v>1742</v>
      </c>
    </row>
    <row r="304" spans="4:13" x14ac:dyDescent="0.3">
      <c r="D304" s="935">
        <v>1766</v>
      </c>
      <c r="F304">
        <v>1683</v>
      </c>
      <c r="M304">
        <v>1683</v>
      </c>
    </row>
    <row r="305" spans="2:13" x14ac:dyDescent="0.3">
      <c r="D305" s="935">
        <v>1882</v>
      </c>
      <c r="F305">
        <v>1788</v>
      </c>
      <c r="M305">
        <v>1788</v>
      </c>
    </row>
    <row r="306" spans="2:13" x14ac:dyDescent="0.3">
      <c r="D306" s="935">
        <v>1922</v>
      </c>
      <c r="F306">
        <v>1961</v>
      </c>
      <c r="M306">
        <v>1961</v>
      </c>
    </row>
    <row r="307" spans="2:13" x14ac:dyDescent="0.3">
      <c r="D307" s="935">
        <v>1954</v>
      </c>
      <c r="F307">
        <v>1954</v>
      </c>
      <c r="M307">
        <v>1954</v>
      </c>
    </row>
    <row r="308" spans="2:13" x14ac:dyDescent="0.3">
      <c r="D308" s="935">
        <v>2052</v>
      </c>
      <c r="F308">
        <v>2094</v>
      </c>
      <c r="M308">
        <v>2094</v>
      </c>
    </row>
    <row r="309" spans="2:13" x14ac:dyDescent="0.3">
      <c r="D309" s="935">
        <v>2056</v>
      </c>
      <c r="F309">
        <v>2096</v>
      </c>
      <c r="M309">
        <v>2096</v>
      </c>
    </row>
    <row r="310" spans="2:13" x14ac:dyDescent="0.3">
      <c r="D310" s="935">
        <v>2268</v>
      </c>
      <c r="F310">
        <v>2313</v>
      </c>
      <c r="M310">
        <v>2313</v>
      </c>
    </row>
    <row r="311" spans="2:13" x14ac:dyDescent="0.3">
      <c r="D311" s="935">
        <v>2461</v>
      </c>
      <c r="F311">
        <v>2471</v>
      </c>
      <c r="M311">
        <v>2471</v>
      </c>
    </row>
    <row r="312" spans="2:13" x14ac:dyDescent="0.3">
      <c r="D312" s="935">
        <v>2545</v>
      </c>
      <c r="F312">
        <v>2545</v>
      </c>
      <c r="M312">
        <v>2545</v>
      </c>
    </row>
    <row r="313" spans="2:13" x14ac:dyDescent="0.3">
      <c r="D313" s="935">
        <v>2569</v>
      </c>
      <c r="F313">
        <v>2569</v>
      </c>
      <c r="M313">
        <v>2569</v>
      </c>
    </row>
    <row r="314" spans="2:13" x14ac:dyDescent="0.3">
      <c r="D314" s="935">
        <v>2716</v>
      </c>
      <c r="F314">
        <v>2716</v>
      </c>
      <c r="M314">
        <v>2716</v>
      </c>
    </row>
    <row r="315" spans="2:13" x14ac:dyDescent="0.3">
      <c r="D315" s="935">
        <v>3456</v>
      </c>
      <c r="F315">
        <v>3456</v>
      </c>
      <c r="M315">
        <v>3456</v>
      </c>
    </row>
    <row r="316" spans="2:13" x14ac:dyDescent="0.3">
      <c r="D316" s="935">
        <v>3497</v>
      </c>
      <c r="F316">
        <v>3512</v>
      </c>
      <c r="M316">
        <v>3512</v>
      </c>
    </row>
    <row r="317" spans="2:13" x14ac:dyDescent="0.3">
      <c r="D317" s="935">
        <v>3655</v>
      </c>
      <c r="F317">
        <v>3670</v>
      </c>
      <c r="M317">
        <v>3670</v>
      </c>
    </row>
    <row r="318" spans="2:13" x14ac:dyDescent="0.3">
      <c r="C318" s="935" t="s">
        <v>3785</v>
      </c>
      <c r="F318">
        <v>66992</v>
      </c>
      <c r="M318">
        <v>66992</v>
      </c>
    </row>
    <row r="319" spans="2:13" x14ac:dyDescent="0.3">
      <c r="B319" s="935" t="s">
        <v>3811</v>
      </c>
      <c r="F319">
        <v>66992</v>
      </c>
      <c r="M319">
        <v>66992</v>
      </c>
    </row>
    <row r="320" spans="2:13" x14ac:dyDescent="0.3">
      <c r="B320" s="935">
        <v>510485</v>
      </c>
      <c r="C320" s="935" t="s">
        <v>503</v>
      </c>
      <c r="D320" s="935">
        <v>30</v>
      </c>
      <c r="F320">
        <v>30</v>
      </c>
      <c r="M320">
        <v>30</v>
      </c>
    </row>
    <row r="321" spans="4:13" x14ac:dyDescent="0.3">
      <c r="D321" s="935">
        <v>40</v>
      </c>
      <c r="F321">
        <v>40</v>
      </c>
      <c r="M321">
        <v>40</v>
      </c>
    </row>
    <row r="322" spans="4:13" x14ac:dyDescent="0.3">
      <c r="D322" s="935">
        <v>50</v>
      </c>
      <c r="F322">
        <v>50</v>
      </c>
      <c r="M322">
        <v>50</v>
      </c>
    </row>
    <row r="323" spans="4:13" x14ac:dyDescent="0.3">
      <c r="D323" s="935">
        <v>74</v>
      </c>
      <c r="F323">
        <v>74</v>
      </c>
      <c r="M323">
        <v>74</v>
      </c>
    </row>
    <row r="324" spans="4:13" x14ac:dyDescent="0.3">
      <c r="D324" s="935">
        <v>76</v>
      </c>
      <c r="F324">
        <v>74</v>
      </c>
      <c r="M324">
        <v>74</v>
      </c>
    </row>
    <row r="325" spans="4:13" x14ac:dyDescent="0.3">
      <c r="D325" s="935">
        <v>79</v>
      </c>
      <c r="F325">
        <v>79</v>
      </c>
      <c r="M325">
        <v>79</v>
      </c>
    </row>
    <row r="326" spans="4:13" x14ac:dyDescent="0.3">
      <c r="D326" s="935">
        <v>84</v>
      </c>
      <c r="F326">
        <v>84</v>
      </c>
      <c r="M326">
        <v>84</v>
      </c>
    </row>
    <row r="327" spans="4:13" x14ac:dyDescent="0.3">
      <c r="D327" s="935">
        <v>88</v>
      </c>
      <c r="F327">
        <v>88</v>
      </c>
      <c r="M327">
        <v>88</v>
      </c>
    </row>
    <row r="328" spans="4:13" x14ac:dyDescent="0.3">
      <c r="D328" s="935">
        <v>89</v>
      </c>
      <c r="F328">
        <v>89</v>
      </c>
      <c r="M328">
        <v>89</v>
      </c>
    </row>
    <row r="329" spans="4:13" x14ac:dyDescent="0.3">
      <c r="D329" s="935">
        <v>98</v>
      </c>
      <c r="F329">
        <v>99</v>
      </c>
      <c r="M329">
        <v>99</v>
      </c>
    </row>
    <row r="330" spans="4:13" x14ac:dyDescent="0.3">
      <c r="D330" s="935">
        <v>100</v>
      </c>
      <c r="F330">
        <v>200</v>
      </c>
      <c r="M330">
        <v>200</v>
      </c>
    </row>
    <row r="331" spans="4:13" x14ac:dyDescent="0.3">
      <c r="D331" s="935">
        <v>102</v>
      </c>
      <c r="F331">
        <v>106</v>
      </c>
      <c r="M331">
        <v>106</v>
      </c>
    </row>
    <row r="332" spans="4:13" x14ac:dyDescent="0.3">
      <c r="D332" s="935">
        <v>109</v>
      </c>
      <c r="F332">
        <v>109</v>
      </c>
      <c r="M332">
        <v>109</v>
      </c>
    </row>
    <row r="333" spans="4:13" x14ac:dyDescent="0.3">
      <c r="D333" s="935">
        <v>114</v>
      </c>
      <c r="F333">
        <v>114</v>
      </c>
      <c r="M333">
        <v>114</v>
      </c>
    </row>
    <row r="334" spans="4:13" x14ac:dyDescent="0.3">
      <c r="D334" s="935">
        <v>116</v>
      </c>
      <c r="F334">
        <v>118</v>
      </c>
      <c r="M334">
        <v>118</v>
      </c>
    </row>
    <row r="335" spans="4:13" x14ac:dyDescent="0.3">
      <c r="D335" s="935">
        <v>120</v>
      </c>
      <c r="F335">
        <v>100</v>
      </c>
      <c r="M335">
        <v>100</v>
      </c>
    </row>
    <row r="336" spans="4:13" x14ac:dyDescent="0.3">
      <c r="D336" s="935">
        <v>128</v>
      </c>
      <c r="F336">
        <v>128</v>
      </c>
      <c r="M336">
        <v>128</v>
      </c>
    </row>
    <row r="337" spans="4:13" x14ac:dyDescent="0.3">
      <c r="D337" s="935">
        <v>130</v>
      </c>
      <c r="F337">
        <v>261</v>
      </c>
      <c r="M337">
        <v>261</v>
      </c>
    </row>
    <row r="338" spans="4:13" x14ac:dyDescent="0.3">
      <c r="D338" s="935">
        <v>132</v>
      </c>
      <c r="F338">
        <v>138</v>
      </c>
      <c r="M338">
        <v>138</v>
      </c>
    </row>
    <row r="339" spans="4:13" x14ac:dyDescent="0.3">
      <c r="D339" s="935">
        <v>134</v>
      </c>
      <c r="F339">
        <v>134</v>
      </c>
      <c r="M339">
        <v>134</v>
      </c>
    </row>
    <row r="340" spans="4:13" x14ac:dyDescent="0.3">
      <c r="D340" s="935">
        <v>140</v>
      </c>
      <c r="F340">
        <v>146</v>
      </c>
      <c r="M340">
        <v>146</v>
      </c>
    </row>
    <row r="341" spans="4:13" x14ac:dyDescent="0.3">
      <c r="D341" s="935">
        <v>141</v>
      </c>
      <c r="F341">
        <v>92</v>
      </c>
      <c r="M341">
        <v>92</v>
      </c>
    </row>
    <row r="342" spans="4:13" x14ac:dyDescent="0.3">
      <c r="D342" s="935">
        <v>144</v>
      </c>
      <c r="F342">
        <v>144</v>
      </c>
      <c r="M342">
        <v>144</v>
      </c>
    </row>
    <row r="343" spans="4:13" x14ac:dyDescent="0.3">
      <c r="D343" s="935">
        <v>145</v>
      </c>
      <c r="F343">
        <v>145</v>
      </c>
      <c r="M343">
        <v>145</v>
      </c>
    </row>
    <row r="344" spans="4:13" x14ac:dyDescent="0.3">
      <c r="D344" s="935">
        <v>154</v>
      </c>
      <c r="F344">
        <v>154</v>
      </c>
      <c r="M344">
        <v>154</v>
      </c>
    </row>
    <row r="345" spans="4:13" x14ac:dyDescent="0.3">
      <c r="D345" s="935">
        <v>155</v>
      </c>
      <c r="F345">
        <v>156</v>
      </c>
      <c r="M345">
        <v>156</v>
      </c>
    </row>
    <row r="346" spans="4:13" x14ac:dyDescent="0.3">
      <c r="D346" s="935">
        <v>156</v>
      </c>
      <c r="F346">
        <v>149</v>
      </c>
      <c r="M346">
        <v>149</v>
      </c>
    </row>
    <row r="347" spans="4:13" x14ac:dyDescent="0.3">
      <c r="D347" s="935">
        <v>159</v>
      </c>
      <c r="F347">
        <v>152</v>
      </c>
      <c r="M347">
        <v>152</v>
      </c>
    </row>
    <row r="348" spans="4:13" x14ac:dyDescent="0.3">
      <c r="D348" s="935">
        <v>160</v>
      </c>
      <c r="F348">
        <v>167</v>
      </c>
      <c r="M348">
        <v>167</v>
      </c>
    </row>
    <row r="349" spans="4:13" x14ac:dyDescent="0.3">
      <c r="D349" s="935">
        <v>172</v>
      </c>
      <c r="F349">
        <v>172</v>
      </c>
      <c r="M349">
        <v>172</v>
      </c>
    </row>
    <row r="350" spans="4:13" x14ac:dyDescent="0.3">
      <c r="D350" s="935">
        <v>174</v>
      </c>
      <c r="F350">
        <v>178</v>
      </c>
      <c r="M350">
        <v>178</v>
      </c>
    </row>
    <row r="351" spans="4:13" x14ac:dyDescent="0.3">
      <c r="D351" s="935">
        <v>194</v>
      </c>
      <c r="F351">
        <v>202</v>
      </c>
      <c r="M351">
        <v>202</v>
      </c>
    </row>
    <row r="352" spans="4:13" x14ac:dyDescent="0.3">
      <c r="D352" s="935">
        <v>199</v>
      </c>
      <c r="F352">
        <v>398</v>
      </c>
      <c r="M352">
        <v>398</v>
      </c>
    </row>
    <row r="353" spans="4:13" x14ac:dyDescent="0.3">
      <c r="D353" s="935">
        <v>207</v>
      </c>
      <c r="F353">
        <v>197</v>
      </c>
      <c r="M353">
        <v>197</v>
      </c>
    </row>
    <row r="354" spans="4:13" x14ac:dyDescent="0.3">
      <c r="D354" s="935">
        <v>213</v>
      </c>
      <c r="F354">
        <v>213</v>
      </c>
      <c r="M354">
        <v>213</v>
      </c>
    </row>
    <row r="355" spans="4:13" x14ac:dyDescent="0.3">
      <c r="D355" s="935">
        <v>219</v>
      </c>
      <c r="F355">
        <v>219</v>
      </c>
      <c r="M355">
        <v>219</v>
      </c>
    </row>
    <row r="356" spans="4:13" x14ac:dyDescent="0.3">
      <c r="D356" s="935">
        <v>223</v>
      </c>
      <c r="F356">
        <v>219</v>
      </c>
      <c r="M356">
        <v>219</v>
      </c>
    </row>
    <row r="357" spans="4:13" x14ac:dyDescent="0.3">
      <c r="D357" s="935">
        <v>256</v>
      </c>
      <c r="F357">
        <v>520</v>
      </c>
      <c r="M357">
        <v>520</v>
      </c>
    </row>
    <row r="358" spans="4:13" x14ac:dyDescent="0.3">
      <c r="D358" s="935">
        <v>299</v>
      </c>
      <c r="F358">
        <v>392</v>
      </c>
      <c r="M358">
        <v>392</v>
      </c>
    </row>
    <row r="359" spans="4:13" x14ac:dyDescent="0.3">
      <c r="D359" s="935">
        <v>316</v>
      </c>
      <c r="F359">
        <v>316</v>
      </c>
      <c r="M359">
        <v>316</v>
      </c>
    </row>
    <row r="360" spans="4:13" x14ac:dyDescent="0.3">
      <c r="D360" s="935">
        <v>327</v>
      </c>
      <c r="F360">
        <v>321</v>
      </c>
      <c r="M360">
        <v>321</v>
      </c>
    </row>
    <row r="361" spans="4:13" x14ac:dyDescent="0.3">
      <c r="D361" s="935">
        <v>336</v>
      </c>
      <c r="F361">
        <v>329</v>
      </c>
      <c r="M361">
        <v>329</v>
      </c>
    </row>
    <row r="362" spans="4:13" x14ac:dyDescent="0.3">
      <c r="D362" s="935">
        <v>360</v>
      </c>
      <c r="F362">
        <v>360</v>
      </c>
      <c r="M362">
        <v>360</v>
      </c>
    </row>
    <row r="363" spans="4:13" x14ac:dyDescent="0.3">
      <c r="D363" s="935">
        <v>383</v>
      </c>
      <c r="F363">
        <v>383</v>
      </c>
      <c r="M363">
        <v>383</v>
      </c>
    </row>
    <row r="364" spans="4:13" x14ac:dyDescent="0.3">
      <c r="D364" s="935">
        <v>384</v>
      </c>
      <c r="F364">
        <v>392</v>
      </c>
      <c r="M364">
        <v>392</v>
      </c>
    </row>
    <row r="365" spans="4:13" x14ac:dyDescent="0.3">
      <c r="D365" s="935">
        <v>388</v>
      </c>
      <c r="F365">
        <v>380</v>
      </c>
      <c r="M365">
        <v>380</v>
      </c>
    </row>
    <row r="366" spans="4:13" x14ac:dyDescent="0.3">
      <c r="D366" s="935">
        <v>402</v>
      </c>
      <c r="F366">
        <v>409</v>
      </c>
      <c r="M366">
        <v>409</v>
      </c>
    </row>
    <row r="367" spans="4:13" x14ac:dyDescent="0.3">
      <c r="D367" s="935">
        <v>416</v>
      </c>
      <c r="F367">
        <v>416</v>
      </c>
      <c r="M367">
        <v>416</v>
      </c>
    </row>
    <row r="368" spans="4:13" x14ac:dyDescent="0.3">
      <c r="D368" s="935">
        <v>417</v>
      </c>
      <c r="F368">
        <v>417</v>
      </c>
      <c r="M368">
        <v>417</v>
      </c>
    </row>
    <row r="369" spans="1:13" x14ac:dyDescent="0.3">
      <c r="D369" s="935">
        <v>419</v>
      </c>
      <c r="F369">
        <v>426</v>
      </c>
      <c r="M369">
        <v>426</v>
      </c>
    </row>
    <row r="370" spans="1:13" x14ac:dyDescent="0.3">
      <c r="D370" s="935">
        <v>430</v>
      </c>
      <c r="F370">
        <v>430</v>
      </c>
      <c r="M370">
        <v>430</v>
      </c>
    </row>
    <row r="371" spans="1:13" x14ac:dyDescent="0.3">
      <c r="D371" s="935">
        <v>436</v>
      </c>
      <c r="F371">
        <v>436</v>
      </c>
      <c r="M371">
        <v>436</v>
      </c>
    </row>
    <row r="372" spans="1:13" x14ac:dyDescent="0.3">
      <c r="D372" s="935">
        <v>453</v>
      </c>
      <c r="F372">
        <v>463</v>
      </c>
      <c r="M372">
        <v>463</v>
      </c>
    </row>
    <row r="373" spans="1:13" x14ac:dyDescent="0.3">
      <c r="C373" s="935" t="s">
        <v>3787</v>
      </c>
      <c r="F373">
        <v>11608</v>
      </c>
      <c r="M373">
        <v>11608</v>
      </c>
    </row>
    <row r="374" spans="1:13" x14ac:dyDescent="0.3">
      <c r="B374" s="935" t="s">
        <v>3812</v>
      </c>
      <c r="F374">
        <v>11608</v>
      </c>
      <c r="M374">
        <v>11608</v>
      </c>
    </row>
    <row r="375" spans="1:13" x14ac:dyDescent="0.3">
      <c r="B375" s="935">
        <v>518630</v>
      </c>
      <c r="C375" s="935" t="s">
        <v>475</v>
      </c>
      <c r="D375" s="935">
        <v>30</v>
      </c>
      <c r="F375">
        <v>30</v>
      </c>
      <c r="M375">
        <v>30</v>
      </c>
    </row>
    <row r="376" spans="1:13" x14ac:dyDescent="0.3">
      <c r="C376" s="935" t="s">
        <v>3785</v>
      </c>
      <c r="F376">
        <v>30</v>
      </c>
      <c r="M376">
        <v>30</v>
      </c>
    </row>
    <row r="377" spans="1:13" x14ac:dyDescent="0.3">
      <c r="B377" s="935" t="s">
        <v>3813</v>
      </c>
      <c r="F377">
        <v>30</v>
      </c>
      <c r="M377">
        <v>30</v>
      </c>
    </row>
    <row r="378" spans="1:13" x14ac:dyDescent="0.3">
      <c r="A378" s="935" t="s">
        <v>3814</v>
      </c>
      <c r="E378">
        <v>23196</v>
      </c>
      <c r="F378">
        <v>97000</v>
      </c>
      <c r="M378">
        <v>120196</v>
      </c>
    </row>
    <row r="379" spans="1:13" x14ac:dyDescent="0.3">
      <c r="A379" s="935">
        <v>419772</v>
      </c>
      <c r="B379" s="935">
        <v>360924</v>
      </c>
      <c r="C379" s="935" t="s">
        <v>9</v>
      </c>
      <c r="D379" s="935">
        <v>8</v>
      </c>
      <c r="E379">
        <v>8</v>
      </c>
      <c r="M379">
        <v>8</v>
      </c>
    </row>
    <row r="380" spans="1:13" x14ac:dyDescent="0.3">
      <c r="D380" s="935">
        <v>100</v>
      </c>
      <c r="E380">
        <v>100</v>
      </c>
      <c r="M380">
        <v>100</v>
      </c>
    </row>
    <row r="381" spans="1:13" x14ac:dyDescent="0.3">
      <c r="D381" s="935">
        <v>207</v>
      </c>
      <c r="E381">
        <v>207</v>
      </c>
      <c r="M381">
        <v>207</v>
      </c>
    </row>
    <row r="382" spans="1:13" x14ac:dyDescent="0.3">
      <c r="D382" s="935">
        <v>208</v>
      </c>
      <c r="E382">
        <v>208</v>
      </c>
      <c r="M382">
        <v>208</v>
      </c>
    </row>
    <row r="383" spans="1:13" x14ac:dyDescent="0.3">
      <c r="D383" s="935">
        <v>306</v>
      </c>
      <c r="E383">
        <v>315</v>
      </c>
      <c r="M383">
        <v>315</v>
      </c>
    </row>
    <row r="384" spans="1:13" x14ac:dyDescent="0.3">
      <c r="D384" s="935">
        <v>328</v>
      </c>
      <c r="E384">
        <v>328</v>
      </c>
      <c r="M384">
        <v>328</v>
      </c>
    </row>
    <row r="385" spans="2:13" x14ac:dyDescent="0.3">
      <c r="D385" s="935">
        <v>534</v>
      </c>
      <c r="E385">
        <v>534</v>
      </c>
      <c r="M385">
        <v>534</v>
      </c>
    </row>
    <row r="386" spans="2:13" x14ac:dyDescent="0.3">
      <c r="D386" s="935">
        <v>540</v>
      </c>
      <c r="E386">
        <v>542</v>
      </c>
      <c r="M386">
        <v>542</v>
      </c>
    </row>
    <row r="387" spans="2:13" x14ac:dyDescent="0.3">
      <c r="D387" s="935">
        <v>796</v>
      </c>
      <c r="E387">
        <v>829</v>
      </c>
      <c r="M387">
        <v>829</v>
      </c>
    </row>
    <row r="388" spans="2:13" x14ac:dyDescent="0.3">
      <c r="D388" s="935">
        <v>1398</v>
      </c>
      <c r="E388">
        <v>1453</v>
      </c>
      <c r="M388">
        <v>1453</v>
      </c>
    </row>
    <row r="389" spans="2:13" x14ac:dyDescent="0.3">
      <c r="D389" s="935">
        <v>2106</v>
      </c>
      <c r="E389">
        <v>2190</v>
      </c>
      <c r="M389">
        <v>2190</v>
      </c>
    </row>
    <row r="390" spans="2:13" x14ac:dyDescent="0.3">
      <c r="D390" s="935">
        <v>2222</v>
      </c>
      <c r="E390">
        <v>2250</v>
      </c>
      <c r="M390">
        <v>2250</v>
      </c>
    </row>
    <row r="391" spans="2:13" x14ac:dyDescent="0.3">
      <c r="D391" s="935">
        <v>3528</v>
      </c>
      <c r="E391">
        <v>3547</v>
      </c>
      <c r="M391">
        <v>3547</v>
      </c>
    </row>
    <row r="392" spans="2:13" x14ac:dyDescent="0.3">
      <c r="C392" s="935" t="s">
        <v>3795</v>
      </c>
      <c r="E392">
        <v>12511</v>
      </c>
      <c r="M392">
        <v>12511</v>
      </c>
    </row>
    <row r="393" spans="2:13" x14ac:dyDescent="0.3">
      <c r="B393" s="935" t="s">
        <v>3815</v>
      </c>
      <c r="E393">
        <v>12511</v>
      </c>
      <c r="M393">
        <v>12511</v>
      </c>
    </row>
    <row r="394" spans="2:13" x14ac:dyDescent="0.3">
      <c r="B394" s="935">
        <v>364361</v>
      </c>
      <c r="C394" s="935" t="s">
        <v>16</v>
      </c>
      <c r="D394" s="935">
        <v>30</v>
      </c>
      <c r="E394">
        <v>31</v>
      </c>
      <c r="M394">
        <v>31</v>
      </c>
    </row>
    <row r="395" spans="2:13" x14ac:dyDescent="0.3">
      <c r="D395" s="935">
        <v>50</v>
      </c>
      <c r="E395">
        <v>52</v>
      </c>
      <c r="M395">
        <v>52</v>
      </c>
    </row>
    <row r="396" spans="2:13" x14ac:dyDescent="0.3">
      <c r="D396" s="935">
        <v>83</v>
      </c>
      <c r="E396">
        <v>87</v>
      </c>
      <c r="M396">
        <v>87</v>
      </c>
    </row>
    <row r="397" spans="2:13" x14ac:dyDescent="0.3">
      <c r="D397" s="935">
        <v>144</v>
      </c>
      <c r="E397">
        <v>150</v>
      </c>
      <c r="M397">
        <v>150</v>
      </c>
    </row>
    <row r="398" spans="2:13" x14ac:dyDescent="0.3">
      <c r="D398" s="935">
        <v>177</v>
      </c>
      <c r="E398">
        <v>185</v>
      </c>
      <c r="M398">
        <v>185</v>
      </c>
    </row>
    <row r="399" spans="2:13" x14ac:dyDescent="0.3">
      <c r="D399" s="935">
        <v>197</v>
      </c>
      <c r="E399">
        <v>205</v>
      </c>
      <c r="M399">
        <v>205</v>
      </c>
    </row>
    <row r="400" spans="2:13" x14ac:dyDescent="0.3">
      <c r="C400" s="935" t="s">
        <v>3803</v>
      </c>
      <c r="E400">
        <v>710</v>
      </c>
      <c r="M400">
        <v>710</v>
      </c>
    </row>
    <row r="401" spans="1:13" x14ac:dyDescent="0.3">
      <c r="B401" s="935" t="s">
        <v>3816</v>
      </c>
      <c r="E401">
        <v>710</v>
      </c>
      <c r="M401">
        <v>710</v>
      </c>
    </row>
    <row r="402" spans="1:13" x14ac:dyDescent="0.3">
      <c r="A402" s="935" t="s">
        <v>3817</v>
      </c>
      <c r="E402">
        <v>13221</v>
      </c>
      <c r="M402">
        <v>13221</v>
      </c>
    </row>
    <row r="403" spans="1:13" x14ac:dyDescent="0.3">
      <c r="A403" s="935">
        <v>432735</v>
      </c>
      <c r="B403" s="935">
        <v>268448</v>
      </c>
      <c r="C403" s="935" t="s">
        <v>9</v>
      </c>
      <c r="D403" s="935">
        <v>212</v>
      </c>
      <c r="E403">
        <v>221</v>
      </c>
      <c r="M403">
        <v>221</v>
      </c>
    </row>
    <row r="404" spans="1:13" x14ac:dyDescent="0.3">
      <c r="D404" s="935">
        <v>271</v>
      </c>
      <c r="E404">
        <v>280</v>
      </c>
      <c r="M404">
        <v>280</v>
      </c>
    </row>
    <row r="405" spans="1:13" x14ac:dyDescent="0.3">
      <c r="D405" s="935">
        <v>498</v>
      </c>
      <c r="E405">
        <v>518</v>
      </c>
      <c r="M405">
        <v>518</v>
      </c>
    </row>
    <row r="406" spans="1:13" x14ac:dyDescent="0.3">
      <c r="D406" s="935">
        <v>706</v>
      </c>
      <c r="E406">
        <v>715</v>
      </c>
      <c r="M406">
        <v>715</v>
      </c>
    </row>
    <row r="407" spans="1:13" x14ac:dyDescent="0.3">
      <c r="D407" s="935">
        <v>1059</v>
      </c>
      <c r="E407">
        <v>1096</v>
      </c>
      <c r="M407">
        <v>1096</v>
      </c>
    </row>
    <row r="408" spans="1:13" x14ac:dyDescent="0.3">
      <c r="D408" s="935">
        <v>1132</v>
      </c>
      <c r="E408">
        <v>1175</v>
      </c>
      <c r="M408">
        <v>1175</v>
      </c>
    </row>
    <row r="409" spans="1:13" x14ac:dyDescent="0.3">
      <c r="C409" s="935" t="s">
        <v>3795</v>
      </c>
      <c r="E409">
        <v>4005</v>
      </c>
      <c r="M409">
        <v>4005</v>
      </c>
    </row>
    <row r="410" spans="1:13" x14ac:dyDescent="0.3">
      <c r="B410" s="935" t="s">
        <v>3818</v>
      </c>
      <c r="E410">
        <v>4005</v>
      </c>
      <c r="M410">
        <v>4005</v>
      </c>
    </row>
    <row r="411" spans="1:13" x14ac:dyDescent="0.3">
      <c r="B411" s="935">
        <v>280695</v>
      </c>
      <c r="C411" s="935" t="s">
        <v>16</v>
      </c>
      <c r="D411" s="935">
        <v>4</v>
      </c>
      <c r="E411">
        <v>4</v>
      </c>
      <c r="M411">
        <v>4</v>
      </c>
    </row>
    <row r="412" spans="1:13" x14ac:dyDescent="0.3">
      <c r="D412" s="935">
        <v>6</v>
      </c>
      <c r="E412">
        <v>6</v>
      </c>
      <c r="M412">
        <v>6</v>
      </c>
    </row>
    <row r="413" spans="1:13" x14ac:dyDescent="0.3">
      <c r="D413" s="935">
        <v>25</v>
      </c>
      <c r="E413">
        <v>51</v>
      </c>
      <c r="M413">
        <v>51</v>
      </c>
    </row>
    <row r="414" spans="1:13" x14ac:dyDescent="0.3">
      <c r="D414" s="935">
        <v>30</v>
      </c>
      <c r="E414">
        <v>30</v>
      </c>
      <c r="M414">
        <v>30</v>
      </c>
    </row>
    <row r="415" spans="1:13" x14ac:dyDescent="0.3">
      <c r="D415" s="935">
        <v>35</v>
      </c>
      <c r="E415">
        <v>35</v>
      </c>
      <c r="M415">
        <v>35</v>
      </c>
    </row>
    <row r="416" spans="1:13" x14ac:dyDescent="0.3">
      <c r="D416" s="935">
        <v>41</v>
      </c>
      <c r="E416">
        <v>42</v>
      </c>
      <c r="M416">
        <v>42</v>
      </c>
    </row>
    <row r="417" spans="2:13" x14ac:dyDescent="0.3">
      <c r="D417" s="935">
        <v>65</v>
      </c>
      <c r="E417">
        <v>68</v>
      </c>
      <c r="M417">
        <v>68</v>
      </c>
    </row>
    <row r="418" spans="2:13" x14ac:dyDescent="0.3">
      <c r="D418" s="935">
        <v>90</v>
      </c>
      <c r="E418">
        <v>94</v>
      </c>
      <c r="M418">
        <v>94</v>
      </c>
    </row>
    <row r="419" spans="2:13" x14ac:dyDescent="0.3">
      <c r="D419" s="935">
        <v>127</v>
      </c>
      <c r="E419">
        <v>133</v>
      </c>
      <c r="M419">
        <v>133</v>
      </c>
    </row>
    <row r="420" spans="2:13" x14ac:dyDescent="0.3">
      <c r="D420" s="935">
        <v>172</v>
      </c>
      <c r="E420">
        <v>180</v>
      </c>
      <c r="M420">
        <v>180</v>
      </c>
    </row>
    <row r="421" spans="2:13" x14ac:dyDescent="0.3">
      <c r="D421" s="935">
        <v>211</v>
      </c>
      <c r="E421">
        <v>217</v>
      </c>
      <c r="M421">
        <v>217</v>
      </c>
    </row>
    <row r="422" spans="2:13" x14ac:dyDescent="0.3">
      <c r="D422" s="935">
        <v>585</v>
      </c>
      <c r="E422">
        <v>591</v>
      </c>
      <c r="M422">
        <v>591</v>
      </c>
    </row>
    <row r="423" spans="2:13" x14ac:dyDescent="0.3">
      <c r="C423" s="935" t="s">
        <v>3803</v>
      </c>
      <c r="E423">
        <v>1451</v>
      </c>
      <c r="M423">
        <v>1451</v>
      </c>
    </row>
    <row r="424" spans="2:13" x14ac:dyDescent="0.3">
      <c r="B424" s="935" t="s">
        <v>3819</v>
      </c>
      <c r="E424">
        <v>1451</v>
      </c>
      <c r="M424">
        <v>1451</v>
      </c>
    </row>
    <row r="425" spans="2:13" x14ac:dyDescent="0.3">
      <c r="B425" s="935">
        <v>324762</v>
      </c>
      <c r="C425" s="935" t="s">
        <v>9</v>
      </c>
      <c r="D425" s="935">
        <v>94</v>
      </c>
      <c r="E425">
        <v>94</v>
      </c>
      <c r="M425">
        <v>94</v>
      </c>
    </row>
    <row r="426" spans="2:13" x14ac:dyDescent="0.3">
      <c r="D426" s="935">
        <v>110</v>
      </c>
      <c r="E426">
        <v>110</v>
      </c>
      <c r="M426">
        <v>110</v>
      </c>
    </row>
    <row r="427" spans="2:13" x14ac:dyDescent="0.3">
      <c r="D427" s="935">
        <v>193</v>
      </c>
      <c r="E427">
        <v>195</v>
      </c>
      <c r="M427">
        <v>195</v>
      </c>
    </row>
    <row r="428" spans="2:13" x14ac:dyDescent="0.3">
      <c r="D428" s="935">
        <v>489</v>
      </c>
      <c r="E428">
        <v>489</v>
      </c>
      <c r="M428">
        <v>489</v>
      </c>
    </row>
    <row r="429" spans="2:13" x14ac:dyDescent="0.3">
      <c r="D429" s="935">
        <v>543</v>
      </c>
      <c r="E429">
        <v>543</v>
      </c>
      <c r="M429">
        <v>543</v>
      </c>
    </row>
    <row r="430" spans="2:13" x14ac:dyDescent="0.3">
      <c r="D430" s="935">
        <v>669</v>
      </c>
      <c r="E430">
        <v>669</v>
      </c>
      <c r="M430">
        <v>669</v>
      </c>
    </row>
    <row r="431" spans="2:13" x14ac:dyDescent="0.3">
      <c r="D431" s="935">
        <v>746</v>
      </c>
      <c r="E431">
        <v>753</v>
      </c>
      <c r="M431">
        <v>753</v>
      </c>
    </row>
    <row r="432" spans="2:13" x14ac:dyDescent="0.3">
      <c r="D432" s="935">
        <v>872</v>
      </c>
      <c r="E432">
        <v>882</v>
      </c>
      <c r="M432">
        <v>882</v>
      </c>
    </row>
    <row r="433" spans="2:13" x14ac:dyDescent="0.3">
      <c r="D433" s="935">
        <v>1427</v>
      </c>
      <c r="E433">
        <v>1440</v>
      </c>
      <c r="M433">
        <v>1440</v>
      </c>
    </row>
    <row r="434" spans="2:13" x14ac:dyDescent="0.3">
      <c r="C434" s="935" t="s">
        <v>3795</v>
      </c>
      <c r="E434">
        <v>5175</v>
      </c>
      <c r="M434">
        <v>5175</v>
      </c>
    </row>
    <row r="435" spans="2:13" x14ac:dyDescent="0.3">
      <c r="B435" s="935" t="s">
        <v>3820</v>
      </c>
      <c r="E435">
        <v>5175</v>
      </c>
      <c r="M435">
        <v>5175</v>
      </c>
    </row>
    <row r="436" spans="2:13" x14ac:dyDescent="0.3">
      <c r="B436" s="935">
        <v>326657</v>
      </c>
      <c r="C436" s="935" t="s">
        <v>16</v>
      </c>
      <c r="D436" s="935">
        <v>54</v>
      </c>
      <c r="E436">
        <v>54</v>
      </c>
      <c r="M436">
        <v>54</v>
      </c>
    </row>
    <row r="437" spans="2:13" x14ac:dyDescent="0.3">
      <c r="D437" s="935">
        <v>70</v>
      </c>
      <c r="E437">
        <v>72</v>
      </c>
      <c r="M437">
        <v>72</v>
      </c>
    </row>
    <row r="438" spans="2:13" x14ac:dyDescent="0.3">
      <c r="D438" s="935">
        <v>151</v>
      </c>
      <c r="E438">
        <v>151</v>
      </c>
      <c r="M438">
        <v>151</v>
      </c>
    </row>
    <row r="439" spans="2:13" x14ac:dyDescent="0.3">
      <c r="D439" s="935">
        <v>168</v>
      </c>
      <c r="E439">
        <v>171</v>
      </c>
      <c r="M439">
        <v>171</v>
      </c>
    </row>
    <row r="440" spans="2:13" x14ac:dyDescent="0.3">
      <c r="D440" s="935">
        <v>175</v>
      </c>
      <c r="E440">
        <v>180</v>
      </c>
      <c r="M440">
        <v>180</v>
      </c>
    </row>
    <row r="441" spans="2:13" x14ac:dyDescent="0.3">
      <c r="D441" s="935">
        <v>484</v>
      </c>
      <c r="E441">
        <v>498</v>
      </c>
      <c r="M441">
        <v>498</v>
      </c>
    </row>
    <row r="442" spans="2:13" x14ac:dyDescent="0.3">
      <c r="D442" s="935">
        <v>504</v>
      </c>
      <c r="E442">
        <v>513</v>
      </c>
      <c r="M442">
        <v>513</v>
      </c>
    </row>
    <row r="443" spans="2:13" x14ac:dyDescent="0.3">
      <c r="D443" s="935">
        <v>540</v>
      </c>
      <c r="E443">
        <v>543</v>
      </c>
      <c r="M443">
        <v>543</v>
      </c>
    </row>
    <row r="444" spans="2:13" x14ac:dyDescent="0.3">
      <c r="D444" s="935">
        <v>544</v>
      </c>
      <c r="E444">
        <v>553</v>
      </c>
      <c r="M444">
        <v>553</v>
      </c>
    </row>
    <row r="445" spans="2:13" x14ac:dyDescent="0.3">
      <c r="D445" s="935">
        <v>573</v>
      </c>
      <c r="E445">
        <v>588</v>
      </c>
      <c r="M445">
        <v>588</v>
      </c>
    </row>
    <row r="446" spans="2:13" x14ac:dyDescent="0.3">
      <c r="D446" s="935">
        <v>1333</v>
      </c>
      <c r="E446">
        <v>1333</v>
      </c>
      <c r="M446">
        <v>1333</v>
      </c>
    </row>
    <row r="447" spans="2:13" x14ac:dyDescent="0.3">
      <c r="D447" s="935">
        <v>1502</v>
      </c>
      <c r="E447">
        <v>1502</v>
      </c>
      <c r="M447">
        <v>1502</v>
      </c>
    </row>
    <row r="448" spans="2:13" x14ac:dyDescent="0.3">
      <c r="C448" s="935" t="s">
        <v>3803</v>
      </c>
      <c r="E448">
        <v>6158</v>
      </c>
      <c r="M448">
        <v>6158</v>
      </c>
    </row>
    <row r="449" spans="2:13" x14ac:dyDescent="0.3">
      <c r="B449" s="935" t="s">
        <v>3821</v>
      </c>
      <c r="E449">
        <v>6158</v>
      </c>
      <c r="M449">
        <v>6158</v>
      </c>
    </row>
    <row r="450" spans="2:13" x14ac:dyDescent="0.3">
      <c r="B450" s="935">
        <v>326661</v>
      </c>
      <c r="C450" s="935" t="s">
        <v>16</v>
      </c>
      <c r="D450" s="935">
        <v>66</v>
      </c>
      <c r="E450">
        <v>69</v>
      </c>
      <c r="M450">
        <v>69</v>
      </c>
    </row>
    <row r="451" spans="2:13" x14ac:dyDescent="0.3">
      <c r="D451" s="935">
        <v>233</v>
      </c>
      <c r="E451">
        <v>245</v>
      </c>
      <c r="M451">
        <v>245</v>
      </c>
    </row>
    <row r="452" spans="2:13" x14ac:dyDescent="0.3">
      <c r="C452" s="935" t="s">
        <v>3803</v>
      </c>
      <c r="E452">
        <v>314</v>
      </c>
      <c r="M452">
        <v>314</v>
      </c>
    </row>
    <row r="453" spans="2:13" x14ac:dyDescent="0.3">
      <c r="B453" s="935" t="s">
        <v>3822</v>
      </c>
      <c r="E453">
        <v>314</v>
      </c>
      <c r="M453">
        <v>314</v>
      </c>
    </row>
    <row r="454" spans="2:13" x14ac:dyDescent="0.3">
      <c r="B454" s="935">
        <v>326764</v>
      </c>
      <c r="C454" s="935" t="s">
        <v>16</v>
      </c>
      <c r="D454" s="935">
        <v>50</v>
      </c>
      <c r="E454">
        <v>50</v>
      </c>
      <c r="M454">
        <v>50</v>
      </c>
    </row>
    <row r="455" spans="2:13" x14ac:dyDescent="0.3">
      <c r="D455" s="935">
        <v>160</v>
      </c>
      <c r="E455">
        <v>144</v>
      </c>
      <c r="M455">
        <v>144</v>
      </c>
    </row>
    <row r="456" spans="2:13" x14ac:dyDescent="0.3">
      <c r="C456" s="935" t="s">
        <v>3803</v>
      </c>
      <c r="E456">
        <v>194</v>
      </c>
      <c r="M456">
        <v>194</v>
      </c>
    </row>
    <row r="457" spans="2:13" x14ac:dyDescent="0.3">
      <c r="B457" s="935" t="s">
        <v>3823</v>
      </c>
      <c r="E457">
        <v>194</v>
      </c>
      <c r="M457">
        <v>194</v>
      </c>
    </row>
    <row r="458" spans="2:13" x14ac:dyDescent="0.3">
      <c r="B458" s="935">
        <v>328428</v>
      </c>
      <c r="C458" s="935" t="s">
        <v>9</v>
      </c>
      <c r="D458" s="935">
        <v>65</v>
      </c>
      <c r="E458">
        <v>67</v>
      </c>
      <c r="M458">
        <v>67</v>
      </c>
    </row>
    <row r="459" spans="2:13" x14ac:dyDescent="0.3">
      <c r="D459" s="935">
        <v>400</v>
      </c>
      <c r="E459">
        <v>417</v>
      </c>
      <c r="M459">
        <v>417</v>
      </c>
    </row>
    <row r="460" spans="2:13" x14ac:dyDescent="0.3">
      <c r="D460" s="935">
        <v>711</v>
      </c>
      <c r="E460">
        <v>746</v>
      </c>
      <c r="M460">
        <v>746</v>
      </c>
    </row>
    <row r="461" spans="2:13" x14ac:dyDescent="0.3">
      <c r="C461" s="935" t="s">
        <v>3795</v>
      </c>
      <c r="E461">
        <v>1230</v>
      </c>
      <c r="M461">
        <v>1230</v>
      </c>
    </row>
    <row r="462" spans="2:13" x14ac:dyDescent="0.3">
      <c r="B462" s="935" t="s">
        <v>3824</v>
      </c>
      <c r="E462">
        <v>1230</v>
      </c>
      <c r="M462">
        <v>1230</v>
      </c>
    </row>
    <row r="463" spans="2:13" x14ac:dyDescent="0.3">
      <c r="B463" s="935">
        <v>328451</v>
      </c>
      <c r="C463" s="935" t="s">
        <v>9</v>
      </c>
      <c r="D463" s="935">
        <v>49</v>
      </c>
      <c r="E463">
        <v>49</v>
      </c>
      <c r="M463">
        <v>49</v>
      </c>
    </row>
    <row r="464" spans="2:13" x14ac:dyDescent="0.3">
      <c r="D464" s="935">
        <v>59</v>
      </c>
      <c r="E464">
        <v>59</v>
      </c>
      <c r="M464">
        <v>59</v>
      </c>
    </row>
    <row r="465" spans="2:13" x14ac:dyDescent="0.3">
      <c r="D465" s="935">
        <v>131</v>
      </c>
      <c r="E465">
        <v>118</v>
      </c>
      <c r="M465">
        <v>118</v>
      </c>
    </row>
    <row r="466" spans="2:13" x14ac:dyDescent="0.3">
      <c r="D466" s="935">
        <v>223</v>
      </c>
      <c r="E466">
        <v>200</v>
      </c>
      <c r="M466">
        <v>200</v>
      </c>
    </row>
    <row r="467" spans="2:13" x14ac:dyDescent="0.3">
      <c r="D467" s="935">
        <v>462</v>
      </c>
      <c r="E467">
        <v>424</v>
      </c>
      <c r="M467">
        <v>424</v>
      </c>
    </row>
    <row r="468" spans="2:13" x14ac:dyDescent="0.3">
      <c r="C468" s="935" t="s">
        <v>3795</v>
      </c>
      <c r="E468">
        <v>850</v>
      </c>
      <c r="M468">
        <v>850</v>
      </c>
    </row>
    <row r="469" spans="2:13" x14ac:dyDescent="0.3">
      <c r="B469" s="935" t="s">
        <v>3825</v>
      </c>
      <c r="E469">
        <v>850</v>
      </c>
      <c r="M469">
        <v>850</v>
      </c>
    </row>
    <row r="470" spans="2:13" x14ac:dyDescent="0.3">
      <c r="B470" s="935">
        <v>360962</v>
      </c>
      <c r="C470" s="935" t="s">
        <v>9</v>
      </c>
      <c r="D470" s="935">
        <v>130</v>
      </c>
      <c r="E470">
        <v>136</v>
      </c>
      <c r="M470">
        <v>136</v>
      </c>
    </row>
    <row r="471" spans="2:13" x14ac:dyDescent="0.3">
      <c r="D471" s="935">
        <v>131</v>
      </c>
      <c r="E471">
        <v>137</v>
      </c>
      <c r="M471">
        <v>137</v>
      </c>
    </row>
    <row r="472" spans="2:13" x14ac:dyDescent="0.3">
      <c r="D472" s="935">
        <v>132</v>
      </c>
      <c r="E472">
        <v>137</v>
      </c>
      <c r="M472">
        <v>137</v>
      </c>
    </row>
    <row r="473" spans="2:13" x14ac:dyDescent="0.3">
      <c r="D473" s="935">
        <v>165</v>
      </c>
      <c r="E473">
        <v>173</v>
      </c>
      <c r="M473">
        <v>173</v>
      </c>
    </row>
    <row r="474" spans="2:13" x14ac:dyDescent="0.3">
      <c r="D474" s="935">
        <v>174</v>
      </c>
      <c r="E474">
        <v>182</v>
      </c>
      <c r="M474">
        <v>182</v>
      </c>
    </row>
    <row r="475" spans="2:13" x14ac:dyDescent="0.3">
      <c r="D475" s="935">
        <v>200</v>
      </c>
      <c r="E475">
        <v>209</v>
      </c>
      <c r="M475">
        <v>209</v>
      </c>
    </row>
    <row r="476" spans="2:13" x14ac:dyDescent="0.3">
      <c r="D476" s="935">
        <v>203</v>
      </c>
      <c r="E476">
        <v>213</v>
      </c>
      <c r="M476">
        <v>213</v>
      </c>
    </row>
    <row r="477" spans="2:13" x14ac:dyDescent="0.3">
      <c r="D477" s="935">
        <v>285</v>
      </c>
      <c r="E477">
        <v>299</v>
      </c>
      <c r="M477">
        <v>299</v>
      </c>
    </row>
    <row r="478" spans="2:13" x14ac:dyDescent="0.3">
      <c r="D478" s="935">
        <v>292</v>
      </c>
      <c r="E478">
        <v>306</v>
      </c>
      <c r="M478">
        <v>306</v>
      </c>
    </row>
    <row r="479" spans="2:13" x14ac:dyDescent="0.3">
      <c r="D479" s="935">
        <v>294</v>
      </c>
      <c r="E479">
        <v>308</v>
      </c>
      <c r="M479">
        <v>308</v>
      </c>
    </row>
    <row r="480" spans="2:13" x14ac:dyDescent="0.3">
      <c r="D480" s="935">
        <v>623</v>
      </c>
      <c r="E480">
        <v>646</v>
      </c>
      <c r="M480">
        <v>646</v>
      </c>
    </row>
    <row r="481" spans="2:13" x14ac:dyDescent="0.3">
      <c r="D481" s="935">
        <v>737</v>
      </c>
      <c r="E481">
        <v>773</v>
      </c>
      <c r="M481">
        <v>773</v>
      </c>
    </row>
    <row r="482" spans="2:13" x14ac:dyDescent="0.3">
      <c r="C482" s="935" t="s">
        <v>3795</v>
      </c>
      <c r="E482">
        <v>3519</v>
      </c>
      <c r="M482">
        <v>3519</v>
      </c>
    </row>
    <row r="483" spans="2:13" x14ac:dyDescent="0.3">
      <c r="B483" s="935" t="s">
        <v>3826</v>
      </c>
      <c r="E483">
        <v>3519</v>
      </c>
      <c r="M483">
        <v>3519</v>
      </c>
    </row>
    <row r="484" spans="2:13" x14ac:dyDescent="0.3">
      <c r="B484" s="935">
        <v>425412</v>
      </c>
      <c r="C484" s="935" t="s">
        <v>475</v>
      </c>
      <c r="D484" s="935">
        <v>12</v>
      </c>
      <c r="E484">
        <v>12</v>
      </c>
      <c r="M484">
        <v>12</v>
      </c>
    </row>
    <row r="485" spans="2:13" x14ac:dyDescent="0.3">
      <c r="D485" s="935">
        <v>24</v>
      </c>
      <c r="E485">
        <v>24</v>
      </c>
      <c r="M485">
        <v>24</v>
      </c>
    </row>
    <row r="486" spans="2:13" x14ac:dyDescent="0.3">
      <c r="D486" s="935">
        <v>98</v>
      </c>
      <c r="E486">
        <v>98</v>
      </c>
      <c r="M486">
        <v>98</v>
      </c>
    </row>
    <row r="487" spans="2:13" x14ac:dyDescent="0.3">
      <c r="D487" s="935">
        <v>100</v>
      </c>
      <c r="E487">
        <v>100</v>
      </c>
      <c r="M487">
        <v>100</v>
      </c>
    </row>
    <row r="488" spans="2:13" x14ac:dyDescent="0.3">
      <c r="D488" s="935">
        <v>257</v>
      </c>
      <c r="E488">
        <v>257</v>
      </c>
      <c r="M488">
        <v>257</v>
      </c>
    </row>
    <row r="489" spans="2:13" x14ac:dyDescent="0.3">
      <c r="D489" s="935">
        <v>280</v>
      </c>
      <c r="E489">
        <v>280</v>
      </c>
      <c r="M489">
        <v>280</v>
      </c>
    </row>
    <row r="490" spans="2:13" x14ac:dyDescent="0.3">
      <c r="D490" s="935">
        <v>323</v>
      </c>
      <c r="E490">
        <v>323</v>
      </c>
      <c r="M490">
        <v>323</v>
      </c>
    </row>
    <row r="491" spans="2:13" x14ac:dyDescent="0.3">
      <c r="D491" s="935">
        <v>448</v>
      </c>
      <c r="E491">
        <v>448</v>
      </c>
      <c r="M491">
        <v>448</v>
      </c>
    </row>
    <row r="492" spans="2:13" x14ac:dyDescent="0.3">
      <c r="D492" s="935">
        <v>541</v>
      </c>
      <c r="E492">
        <v>541</v>
      </c>
      <c r="M492">
        <v>541</v>
      </c>
    </row>
    <row r="493" spans="2:13" x14ac:dyDescent="0.3">
      <c r="D493" s="935">
        <v>667</v>
      </c>
      <c r="E493">
        <v>667</v>
      </c>
      <c r="M493">
        <v>667</v>
      </c>
    </row>
    <row r="494" spans="2:13" x14ac:dyDescent="0.3">
      <c r="D494" s="935">
        <v>757</v>
      </c>
      <c r="E494">
        <v>757</v>
      </c>
      <c r="M494">
        <v>757</v>
      </c>
    </row>
    <row r="495" spans="2:13" x14ac:dyDescent="0.3">
      <c r="D495" s="935">
        <v>894</v>
      </c>
      <c r="E495">
        <v>894</v>
      </c>
      <c r="M495">
        <v>894</v>
      </c>
    </row>
    <row r="496" spans="2:13" x14ac:dyDescent="0.3">
      <c r="D496" s="935">
        <v>1165</v>
      </c>
      <c r="E496">
        <v>1165</v>
      </c>
      <c r="M496">
        <v>1165</v>
      </c>
    </row>
    <row r="497" spans="2:13" x14ac:dyDescent="0.3">
      <c r="D497" s="935">
        <v>1298</v>
      </c>
      <c r="E497">
        <v>1298</v>
      </c>
      <c r="M497">
        <v>1298</v>
      </c>
    </row>
    <row r="498" spans="2:13" x14ac:dyDescent="0.3">
      <c r="C498" s="935" t="s">
        <v>3785</v>
      </c>
      <c r="E498">
        <v>6864</v>
      </c>
      <c r="M498">
        <v>6864</v>
      </c>
    </row>
    <row r="499" spans="2:13" x14ac:dyDescent="0.3">
      <c r="B499" s="935" t="s">
        <v>3827</v>
      </c>
      <c r="E499">
        <v>6864</v>
      </c>
      <c r="M499">
        <v>6864</v>
      </c>
    </row>
    <row r="500" spans="2:13" x14ac:dyDescent="0.3">
      <c r="B500" s="935">
        <v>425419</v>
      </c>
      <c r="C500" s="935" t="s">
        <v>475</v>
      </c>
      <c r="D500" s="935">
        <v>205</v>
      </c>
      <c r="E500">
        <v>205</v>
      </c>
      <c r="M500">
        <v>205</v>
      </c>
    </row>
    <row r="501" spans="2:13" x14ac:dyDescent="0.3">
      <c r="C501" s="935" t="s">
        <v>3785</v>
      </c>
      <c r="E501">
        <v>205</v>
      </c>
      <c r="M501">
        <v>205</v>
      </c>
    </row>
    <row r="502" spans="2:13" x14ac:dyDescent="0.3">
      <c r="B502" s="935" t="s">
        <v>3828</v>
      </c>
      <c r="E502">
        <v>205</v>
      </c>
      <c r="M502">
        <v>205</v>
      </c>
    </row>
    <row r="503" spans="2:13" x14ac:dyDescent="0.3">
      <c r="B503" s="935">
        <v>425425</v>
      </c>
      <c r="C503" s="935" t="s">
        <v>475</v>
      </c>
      <c r="D503" s="935">
        <v>8</v>
      </c>
      <c r="F503">
        <v>8</v>
      </c>
      <c r="M503">
        <v>8</v>
      </c>
    </row>
    <row r="504" spans="2:13" x14ac:dyDescent="0.3">
      <c r="D504" s="935">
        <v>10</v>
      </c>
      <c r="G504">
        <v>20</v>
      </c>
      <c r="M504">
        <v>20</v>
      </c>
    </row>
    <row r="505" spans="2:13" x14ac:dyDescent="0.3">
      <c r="D505" s="935">
        <v>15</v>
      </c>
      <c r="E505">
        <v>15</v>
      </c>
      <c r="M505">
        <v>15</v>
      </c>
    </row>
    <row r="506" spans="2:13" x14ac:dyDescent="0.3">
      <c r="D506" s="935">
        <v>20</v>
      </c>
      <c r="F506">
        <v>20</v>
      </c>
      <c r="M506">
        <v>20</v>
      </c>
    </row>
    <row r="507" spans="2:13" x14ac:dyDescent="0.3">
      <c r="D507" s="935">
        <v>42</v>
      </c>
      <c r="F507">
        <v>42</v>
      </c>
      <c r="M507">
        <v>42</v>
      </c>
    </row>
    <row r="508" spans="2:13" x14ac:dyDescent="0.3">
      <c r="D508" s="935">
        <v>50</v>
      </c>
      <c r="E508">
        <v>96</v>
      </c>
      <c r="F508">
        <v>250</v>
      </c>
      <c r="G508">
        <v>50</v>
      </c>
      <c r="H508">
        <v>50</v>
      </c>
      <c r="I508">
        <v>50</v>
      </c>
      <c r="J508">
        <v>50</v>
      </c>
      <c r="K508">
        <v>52</v>
      </c>
      <c r="L508">
        <v>202</v>
      </c>
      <c r="M508">
        <v>598</v>
      </c>
    </row>
    <row r="509" spans="2:13" x14ac:dyDescent="0.3">
      <c r="D509" s="935">
        <v>54</v>
      </c>
      <c r="F509">
        <v>54</v>
      </c>
      <c r="M509">
        <v>54</v>
      </c>
    </row>
    <row r="510" spans="2:13" x14ac:dyDescent="0.3">
      <c r="D510" s="935">
        <v>55</v>
      </c>
      <c r="F510">
        <v>55</v>
      </c>
      <c r="M510">
        <v>55</v>
      </c>
    </row>
    <row r="511" spans="2:13" x14ac:dyDescent="0.3">
      <c r="D511" s="935">
        <v>60</v>
      </c>
      <c r="F511">
        <v>60</v>
      </c>
      <c r="M511">
        <v>60</v>
      </c>
    </row>
    <row r="512" spans="2:13" x14ac:dyDescent="0.3">
      <c r="D512" s="935">
        <v>70</v>
      </c>
      <c r="E512">
        <v>70</v>
      </c>
      <c r="M512">
        <v>70</v>
      </c>
    </row>
    <row r="513" spans="4:13" x14ac:dyDescent="0.3">
      <c r="D513" s="935">
        <v>76</v>
      </c>
      <c r="F513">
        <v>76</v>
      </c>
      <c r="M513">
        <v>76</v>
      </c>
    </row>
    <row r="514" spans="4:13" x14ac:dyDescent="0.3">
      <c r="D514" s="935">
        <v>82</v>
      </c>
      <c r="E514">
        <v>78</v>
      </c>
      <c r="M514">
        <v>78</v>
      </c>
    </row>
    <row r="515" spans="4:13" x14ac:dyDescent="0.3">
      <c r="D515" s="935">
        <v>84</v>
      </c>
      <c r="F515">
        <v>84</v>
      </c>
      <c r="M515">
        <v>84</v>
      </c>
    </row>
    <row r="516" spans="4:13" x14ac:dyDescent="0.3">
      <c r="D516" s="935">
        <v>88</v>
      </c>
      <c r="F516">
        <v>88</v>
      </c>
      <c r="M516">
        <v>88</v>
      </c>
    </row>
    <row r="517" spans="4:13" x14ac:dyDescent="0.3">
      <c r="D517" s="935">
        <v>94</v>
      </c>
      <c r="G517">
        <v>94</v>
      </c>
      <c r="M517">
        <v>94</v>
      </c>
    </row>
    <row r="518" spans="4:13" x14ac:dyDescent="0.3">
      <c r="D518" s="935">
        <v>95</v>
      </c>
      <c r="F518">
        <v>95</v>
      </c>
      <c r="M518">
        <v>95</v>
      </c>
    </row>
    <row r="519" spans="4:13" x14ac:dyDescent="0.3">
      <c r="D519" s="935">
        <v>98</v>
      </c>
      <c r="F519">
        <v>98</v>
      </c>
      <c r="M519">
        <v>98</v>
      </c>
    </row>
    <row r="520" spans="4:13" x14ac:dyDescent="0.3">
      <c r="D520" s="935">
        <v>99</v>
      </c>
      <c r="E520">
        <v>95</v>
      </c>
      <c r="J520">
        <v>99</v>
      </c>
      <c r="L520">
        <v>99</v>
      </c>
      <c r="M520">
        <v>194</v>
      </c>
    </row>
    <row r="521" spans="4:13" x14ac:dyDescent="0.3">
      <c r="D521" s="935">
        <v>100</v>
      </c>
      <c r="E521">
        <v>100</v>
      </c>
      <c r="F521">
        <v>102</v>
      </c>
      <c r="G521">
        <v>198</v>
      </c>
      <c r="M521">
        <v>400</v>
      </c>
    </row>
    <row r="522" spans="4:13" x14ac:dyDescent="0.3">
      <c r="D522" s="935">
        <v>102</v>
      </c>
      <c r="E522">
        <v>97</v>
      </c>
      <c r="M522">
        <v>97</v>
      </c>
    </row>
    <row r="523" spans="4:13" x14ac:dyDescent="0.3">
      <c r="D523" s="935">
        <v>103</v>
      </c>
      <c r="F523">
        <v>103</v>
      </c>
      <c r="M523">
        <v>103</v>
      </c>
    </row>
    <row r="524" spans="4:13" x14ac:dyDescent="0.3">
      <c r="D524" s="935">
        <v>104</v>
      </c>
      <c r="F524">
        <v>108</v>
      </c>
      <c r="M524">
        <v>108</v>
      </c>
    </row>
    <row r="525" spans="4:13" x14ac:dyDescent="0.3">
      <c r="D525" s="935">
        <v>105</v>
      </c>
      <c r="F525">
        <v>105</v>
      </c>
      <c r="M525">
        <v>105</v>
      </c>
    </row>
    <row r="526" spans="4:13" x14ac:dyDescent="0.3">
      <c r="D526" s="935">
        <v>113</v>
      </c>
      <c r="F526">
        <v>113</v>
      </c>
      <c r="M526">
        <v>113</v>
      </c>
    </row>
    <row r="527" spans="4:13" x14ac:dyDescent="0.3">
      <c r="D527" s="935">
        <v>115</v>
      </c>
      <c r="G527">
        <v>118</v>
      </c>
      <c r="M527">
        <v>118</v>
      </c>
    </row>
    <row r="528" spans="4:13" x14ac:dyDescent="0.3">
      <c r="D528" s="935">
        <v>116</v>
      </c>
      <c r="F528">
        <v>116</v>
      </c>
      <c r="M528">
        <v>116</v>
      </c>
    </row>
    <row r="529" spans="4:13" x14ac:dyDescent="0.3">
      <c r="D529" s="935">
        <v>124</v>
      </c>
      <c r="G529">
        <v>124</v>
      </c>
      <c r="M529">
        <v>124</v>
      </c>
    </row>
    <row r="530" spans="4:13" x14ac:dyDescent="0.3">
      <c r="D530" s="935">
        <v>125</v>
      </c>
      <c r="E530">
        <v>95</v>
      </c>
      <c r="F530">
        <v>125</v>
      </c>
      <c r="K530">
        <v>125</v>
      </c>
      <c r="L530">
        <v>125</v>
      </c>
      <c r="M530">
        <v>345</v>
      </c>
    </row>
    <row r="531" spans="4:13" x14ac:dyDescent="0.3">
      <c r="D531" s="935">
        <v>127</v>
      </c>
      <c r="G531">
        <v>132</v>
      </c>
      <c r="M531">
        <v>132</v>
      </c>
    </row>
    <row r="532" spans="4:13" x14ac:dyDescent="0.3">
      <c r="D532" s="935">
        <v>128</v>
      </c>
      <c r="F532">
        <v>125</v>
      </c>
      <c r="M532">
        <v>125</v>
      </c>
    </row>
    <row r="533" spans="4:13" x14ac:dyDescent="0.3">
      <c r="D533" s="935">
        <v>133</v>
      </c>
      <c r="E533">
        <v>134</v>
      </c>
      <c r="M533">
        <v>134</v>
      </c>
    </row>
    <row r="534" spans="4:13" x14ac:dyDescent="0.3">
      <c r="D534" s="935">
        <v>137</v>
      </c>
      <c r="F534">
        <v>139</v>
      </c>
      <c r="M534">
        <v>139</v>
      </c>
    </row>
    <row r="535" spans="4:13" x14ac:dyDescent="0.3">
      <c r="D535" s="935">
        <v>138</v>
      </c>
      <c r="E535">
        <v>138</v>
      </c>
      <c r="M535">
        <v>138</v>
      </c>
    </row>
    <row r="536" spans="4:13" x14ac:dyDescent="0.3">
      <c r="D536" s="935">
        <v>140</v>
      </c>
      <c r="F536">
        <v>140</v>
      </c>
      <c r="G536">
        <v>142</v>
      </c>
      <c r="M536">
        <v>282</v>
      </c>
    </row>
    <row r="537" spans="4:13" x14ac:dyDescent="0.3">
      <c r="D537" s="935">
        <v>144</v>
      </c>
      <c r="F537">
        <v>144</v>
      </c>
      <c r="M537">
        <v>144</v>
      </c>
    </row>
    <row r="538" spans="4:13" x14ac:dyDescent="0.3">
      <c r="D538" s="935">
        <v>146</v>
      </c>
      <c r="F538">
        <v>143</v>
      </c>
      <c r="M538">
        <v>143</v>
      </c>
    </row>
    <row r="539" spans="4:13" x14ac:dyDescent="0.3">
      <c r="D539" s="935">
        <v>147</v>
      </c>
      <c r="F539">
        <v>154</v>
      </c>
      <c r="M539">
        <v>154</v>
      </c>
    </row>
    <row r="540" spans="4:13" x14ac:dyDescent="0.3">
      <c r="D540" s="935">
        <v>149</v>
      </c>
      <c r="E540">
        <v>150</v>
      </c>
      <c r="M540">
        <v>150</v>
      </c>
    </row>
    <row r="541" spans="4:13" x14ac:dyDescent="0.3">
      <c r="D541" s="935">
        <v>160</v>
      </c>
      <c r="F541">
        <v>160</v>
      </c>
      <c r="M541">
        <v>160</v>
      </c>
    </row>
    <row r="542" spans="4:13" x14ac:dyDescent="0.3">
      <c r="D542" s="935">
        <v>174</v>
      </c>
      <c r="E542">
        <v>174</v>
      </c>
      <c r="M542">
        <v>174</v>
      </c>
    </row>
    <row r="543" spans="4:13" x14ac:dyDescent="0.3">
      <c r="D543" s="935">
        <v>175</v>
      </c>
      <c r="I543">
        <v>175</v>
      </c>
      <c r="L543">
        <v>175</v>
      </c>
      <c r="M543">
        <v>175</v>
      </c>
    </row>
    <row r="544" spans="4:13" x14ac:dyDescent="0.3">
      <c r="D544" s="935">
        <v>176</v>
      </c>
      <c r="H544">
        <v>176</v>
      </c>
      <c r="L544">
        <v>176</v>
      </c>
      <c r="M544">
        <v>176</v>
      </c>
    </row>
    <row r="545" spans="4:13" x14ac:dyDescent="0.3">
      <c r="D545" s="935">
        <v>178</v>
      </c>
      <c r="G545">
        <v>178</v>
      </c>
      <c r="M545">
        <v>178</v>
      </c>
    </row>
    <row r="546" spans="4:13" x14ac:dyDescent="0.3">
      <c r="D546" s="935">
        <v>184</v>
      </c>
      <c r="F546">
        <v>187</v>
      </c>
      <c r="M546">
        <v>187</v>
      </c>
    </row>
    <row r="547" spans="4:13" x14ac:dyDescent="0.3">
      <c r="D547" s="935">
        <v>188</v>
      </c>
      <c r="F547">
        <v>188</v>
      </c>
      <c r="M547">
        <v>188</v>
      </c>
    </row>
    <row r="548" spans="4:13" x14ac:dyDescent="0.3">
      <c r="D548" s="935">
        <v>205</v>
      </c>
      <c r="F548">
        <v>205</v>
      </c>
      <c r="M548">
        <v>205</v>
      </c>
    </row>
    <row r="549" spans="4:13" x14ac:dyDescent="0.3">
      <c r="D549" s="935">
        <v>220</v>
      </c>
      <c r="F549">
        <v>216</v>
      </c>
      <c r="M549">
        <v>216</v>
      </c>
    </row>
    <row r="550" spans="4:13" x14ac:dyDescent="0.3">
      <c r="D550" s="935">
        <v>225</v>
      </c>
      <c r="G550">
        <v>230</v>
      </c>
      <c r="M550">
        <v>230</v>
      </c>
    </row>
    <row r="551" spans="4:13" x14ac:dyDescent="0.3">
      <c r="D551" s="935">
        <v>230</v>
      </c>
      <c r="E551">
        <v>230</v>
      </c>
      <c r="M551">
        <v>230</v>
      </c>
    </row>
    <row r="552" spans="4:13" x14ac:dyDescent="0.3">
      <c r="D552" s="935">
        <v>231</v>
      </c>
      <c r="F552">
        <v>231</v>
      </c>
      <c r="M552">
        <v>231</v>
      </c>
    </row>
    <row r="553" spans="4:13" x14ac:dyDescent="0.3">
      <c r="D553" s="935">
        <v>234</v>
      </c>
      <c r="K553">
        <v>244</v>
      </c>
      <c r="L553">
        <v>244</v>
      </c>
      <c r="M553">
        <v>244</v>
      </c>
    </row>
    <row r="554" spans="4:13" x14ac:dyDescent="0.3">
      <c r="D554" s="935">
        <v>238</v>
      </c>
      <c r="G554">
        <v>238</v>
      </c>
      <c r="M554">
        <v>238</v>
      </c>
    </row>
    <row r="555" spans="4:13" x14ac:dyDescent="0.3">
      <c r="D555" s="935">
        <v>255</v>
      </c>
      <c r="G555">
        <v>264</v>
      </c>
      <c r="M555">
        <v>264</v>
      </c>
    </row>
    <row r="556" spans="4:13" x14ac:dyDescent="0.3">
      <c r="D556" s="935">
        <v>258</v>
      </c>
      <c r="G556">
        <v>265</v>
      </c>
      <c r="M556">
        <v>265</v>
      </c>
    </row>
    <row r="557" spans="4:13" x14ac:dyDescent="0.3">
      <c r="D557" s="935">
        <v>272</v>
      </c>
      <c r="F557">
        <v>278</v>
      </c>
      <c r="G557">
        <v>279</v>
      </c>
      <c r="M557">
        <v>557</v>
      </c>
    </row>
    <row r="558" spans="4:13" x14ac:dyDescent="0.3">
      <c r="D558" s="935">
        <v>274</v>
      </c>
      <c r="F558">
        <v>269</v>
      </c>
      <c r="M558">
        <v>269</v>
      </c>
    </row>
    <row r="559" spans="4:13" x14ac:dyDescent="0.3">
      <c r="D559" s="935">
        <v>288</v>
      </c>
      <c r="F559">
        <v>288</v>
      </c>
      <c r="M559">
        <v>288</v>
      </c>
    </row>
    <row r="560" spans="4:13" x14ac:dyDescent="0.3">
      <c r="D560" s="935">
        <v>295</v>
      </c>
      <c r="J560">
        <v>295</v>
      </c>
      <c r="L560">
        <v>295</v>
      </c>
      <c r="M560">
        <v>295</v>
      </c>
    </row>
    <row r="561" spans="4:13" x14ac:dyDescent="0.3">
      <c r="D561" s="935">
        <v>324</v>
      </c>
      <c r="F561">
        <v>324</v>
      </c>
      <c r="M561">
        <v>324</v>
      </c>
    </row>
    <row r="562" spans="4:13" x14ac:dyDescent="0.3">
      <c r="D562" s="935">
        <v>345</v>
      </c>
      <c r="J562">
        <v>345</v>
      </c>
      <c r="L562">
        <v>345</v>
      </c>
      <c r="M562">
        <v>345</v>
      </c>
    </row>
    <row r="563" spans="4:13" x14ac:dyDescent="0.3">
      <c r="D563" s="935">
        <v>376</v>
      </c>
      <c r="F563">
        <v>376</v>
      </c>
      <c r="M563">
        <v>376</v>
      </c>
    </row>
    <row r="564" spans="4:13" x14ac:dyDescent="0.3">
      <c r="D564" s="935">
        <v>378</v>
      </c>
      <c r="G564">
        <v>392</v>
      </c>
      <c r="I564">
        <v>384</v>
      </c>
      <c r="L564">
        <v>384</v>
      </c>
      <c r="M564">
        <v>776</v>
      </c>
    </row>
    <row r="565" spans="4:13" x14ac:dyDescent="0.3">
      <c r="D565" s="935">
        <v>420</v>
      </c>
      <c r="F565">
        <v>420</v>
      </c>
      <c r="M565">
        <v>420</v>
      </c>
    </row>
    <row r="566" spans="4:13" x14ac:dyDescent="0.3">
      <c r="D566" s="935">
        <v>434</v>
      </c>
      <c r="F566">
        <v>434</v>
      </c>
      <c r="M566">
        <v>434</v>
      </c>
    </row>
    <row r="567" spans="4:13" x14ac:dyDescent="0.3">
      <c r="D567" s="935">
        <v>477</v>
      </c>
      <c r="F567">
        <v>477</v>
      </c>
      <c r="M567">
        <v>477</v>
      </c>
    </row>
    <row r="568" spans="4:13" x14ac:dyDescent="0.3">
      <c r="D568" s="935">
        <v>519</v>
      </c>
      <c r="E568">
        <v>521</v>
      </c>
      <c r="M568">
        <v>521</v>
      </c>
    </row>
    <row r="569" spans="4:13" x14ac:dyDescent="0.3">
      <c r="D569" s="935">
        <v>540</v>
      </c>
      <c r="F569">
        <v>540</v>
      </c>
      <c r="M569">
        <v>540</v>
      </c>
    </row>
    <row r="570" spans="4:13" x14ac:dyDescent="0.3">
      <c r="D570" s="935">
        <v>546</v>
      </c>
      <c r="E570">
        <v>547</v>
      </c>
      <c r="M570">
        <v>547</v>
      </c>
    </row>
    <row r="571" spans="4:13" x14ac:dyDescent="0.3">
      <c r="D571" s="935">
        <v>552</v>
      </c>
      <c r="F571">
        <v>552</v>
      </c>
      <c r="M571">
        <v>552</v>
      </c>
    </row>
    <row r="572" spans="4:13" x14ac:dyDescent="0.3">
      <c r="D572" s="935">
        <v>567</v>
      </c>
      <c r="F572">
        <v>567</v>
      </c>
      <c r="M572">
        <v>567</v>
      </c>
    </row>
    <row r="573" spans="4:13" x14ac:dyDescent="0.3">
      <c r="D573" s="935">
        <v>579</v>
      </c>
      <c r="G573">
        <v>597</v>
      </c>
      <c r="M573">
        <v>597</v>
      </c>
    </row>
    <row r="574" spans="4:13" x14ac:dyDescent="0.3">
      <c r="D574" s="935">
        <v>590</v>
      </c>
      <c r="F574">
        <v>590</v>
      </c>
      <c r="M574">
        <v>590</v>
      </c>
    </row>
    <row r="575" spans="4:13" x14ac:dyDescent="0.3">
      <c r="D575" s="935">
        <v>626</v>
      </c>
      <c r="F575">
        <v>614</v>
      </c>
      <c r="M575">
        <v>614</v>
      </c>
    </row>
    <row r="576" spans="4:13" x14ac:dyDescent="0.3">
      <c r="D576" s="935">
        <v>648</v>
      </c>
      <c r="F576">
        <v>646</v>
      </c>
      <c r="M576">
        <v>646</v>
      </c>
    </row>
    <row r="577" spans="4:13" x14ac:dyDescent="0.3">
      <c r="D577" s="935">
        <v>674</v>
      </c>
      <c r="F577">
        <v>693</v>
      </c>
      <c r="M577">
        <v>693</v>
      </c>
    </row>
    <row r="578" spans="4:13" x14ac:dyDescent="0.3">
      <c r="D578" s="935">
        <v>720</v>
      </c>
      <c r="F578">
        <v>705</v>
      </c>
      <c r="M578">
        <v>705</v>
      </c>
    </row>
    <row r="579" spans="4:13" x14ac:dyDescent="0.3">
      <c r="D579" s="935">
        <v>726</v>
      </c>
      <c r="E579">
        <v>690</v>
      </c>
      <c r="M579">
        <v>690</v>
      </c>
    </row>
    <row r="580" spans="4:13" x14ac:dyDescent="0.3">
      <c r="D580" s="935">
        <v>728</v>
      </c>
      <c r="G580">
        <v>734</v>
      </c>
      <c r="M580">
        <v>734</v>
      </c>
    </row>
    <row r="581" spans="4:13" x14ac:dyDescent="0.3">
      <c r="D581" s="935">
        <v>730</v>
      </c>
      <c r="F581">
        <v>730</v>
      </c>
      <c r="M581">
        <v>730</v>
      </c>
    </row>
    <row r="582" spans="4:13" x14ac:dyDescent="0.3">
      <c r="D582" s="935">
        <v>754</v>
      </c>
      <c r="F582">
        <v>1519</v>
      </c>
      <c r="M582">
        <v>1519</v>
      </c>
    </row>
    <row r="583" spans="4:13" x14ac:dyDescent="0.3">
      <c r="D583" s="935">
        <v>768</v>
      </c>
      <c r="F583">
        <v>768</v>
      </c>
      <c r="M583">
        <v>768</v>
      </c>
    </row>
    <row r="584" spans="4:13" x14ac:dyDescent="0.3">
      <c r="D584" s="935">
        <v>771</v>
      </c>
      <c r="I584">
        <v>780</v>
      </c>
      <c r="L584">
        <v>780</v>
      </c>
      <c r="M584">
        <v>780</v>
      </c>
    </row>
    <row r="585" spans="4:13" x14ac:dyDescent="0.3">
      <c r="D585" s="935">
        <v>782</v>
      </c>
      <c r="F585">
        <v>1560</v>
      </c>
      <c r="M585">
        <v>1560</v>
      </c>
    </row>
    <row r="586" spans="4:13" x14ac:dyDescent="0.3">
      <c r="D586" s="935">
        <v>798</v>
      </c>
      <c r="F586">
        <v>792</v>
      </c>
      <c r="M586">
        <v>792</v>
      </c>
    </row>
    <row r="587" spans="4:13" x14ac:dyDescent="0.3">
      <c r="D587" s="935">
        <v>802</v>
      </c>
      <c r="F587">
        <v>802</v>
      </c>
      <c r="M587">
        <v>802</v>
      </c>
    </row>
    <row r="588" spans="4:13" x14ac:dyDescent="0.3">
      <c r="D588" s="935">
        <v>803</v>
      </c>
      <c r="E588">
        <v>808</v>
      </c>
      <c r="M588">
        <v>808</v>
      </c>
    </row>
    <row r="589" spans="4:13" x14ac:dyDescent="0.3">
      <c r="D589" s="935">
        <v>837</v>
      </c>
      <c r="F589">
        <v>837</v>
      </c>
      <c r="M589">
        <v>837</v>
      </c>
    </row>
    <row r="590" spans="4:13" x14ac:dyDescent="0.3">
      <c r="D590" s="935">
        <v>858</v>
      </c>
      <c r="E590">
        <v>862</v>
      </c>
      <c r="M590">
        <v>862</v>
      </c>
    </row>
    <row r="591" spans="4:13" x14ac:dyDescent="0.3">
      <c r="D591" s="935">
        <v>865</v>
      </c>
      <c r="H591">
        <v>865</v>
      </c>
      <c r="L591">
        <v>865</v>
      </c>
      <c r="M591">
        <v>865</v>
      </c>
    </row>
    <row r="592" spans="4:13" x14ac:dyDescent="0.3">
      <c r="D592" s="935">
        <v>874</v>
      </c>
      <c r="F592">
        <v>903</v>
      </c>
      <c r="M592">
        <v>903</v>
      </c>
    </row>
    <row r="593" spans="4:13" x14ac:dyDescent="0.3">
      <c r="D593" s="935">
        <v>912</v>
      </c>
      <c r="E593">
        <v>918</v>
      </c>
      <c r="M593">
        <v>918</v>
      </c>
    </row>
    <row r="594" spans="4:13" x14ac:dyDescent="0.3">
      <c r="D594" s="935">
        <v>917</v>
      </c>
      <c r="F594">
        <v>925</v>
      </c>
      <c r="M594">
        <v>925</v>
      </c>
    </row>
    <row r="595" spans="4:13" x14ac:dyDescent="0.3">
      <c r="D595" s="935">
        <v>939</v>
      </c>
      <c r="F595">
        <v>939</v>
      </c>
      <c r="M595">
        <v>939</v>
      </c>
    </row>
    <row r="596" spans="4:13" x14ac:dyDescent="0.3">
      <c r="D596" s="935">
        <v>1070</v>
      </c>
      <c r="F596">
        <v>1088</v>
      </c>
      <c r="M596">
        <v>1088</v>
      </c>
    </row>
    <row r="597" spans="4:13" x14ac:dyDescent="0.3">
      <c r="D597" s="935">
        <v>1095</v>
      </c>
      <c r="K597">
        <v>1095</v>
      </c>
      <c r="L597">
        <v>1095</v>
      </c>
      <c r="M597">
        <v>1095</v>
      </c>
    </row>
    <row r="598" spans="4:13" x14ac:dyDescent="0.3">
      <c r="D598" s="935">
        <v>1153</v>
      </c>
      <c r="F598">
        <v>1153</v>
      </c>
      <c r="M598">
        <v>1153</v>
      </c>
    </row>
    <row r="599" spans="4:13" x14ac:dyDescent="0.3">
      <c r="D599" s="935">
        <v>1181</v>
      </c>
      <c r="F599">
        <v>1161</v>
      </c>
      <c r="M599">
        <v>1161</v>
      </c>
    </row>
    <row r="600" spans="4:13" x14ac:dyDescent="0.3">
      <c r="D600" s="935">
        <v>1219</v>
      </c>
      <c r="F600">
        <v>1238</v>
      </c>
      <c r="M600">
        <v>1238</v>
      </c>
    </row>
    <row r="601" spans="4:13" x14ac:dyDescent="0.3">
      <c r="D601" s="935">
        <v>1256</v>
      </c>
      <c r="G601">
        <v>1253</v>
      </c>
      <c r="M601">
        <v>1253</v>
      </c>
    </row>
    <row r="602" spans="4:13" x14ac:dyDescent="0.3">
      <c r="D602" s="935">
        <v>1588</v>
      </c>
      <c r="E602">
        <v>1599</v>
      </c>
      <c r="M602">
        <v>1599</v>
      </c>
    </row>
    <row r="603" spans="4:13" x14ac:dyDescent="0.3">
      <c r="D603" s="935">
        <v>2012</v>
      </c>
      <c r="F603">
        <v>2068</v>
      </c>
      <c r="M603">
        <v>2068</v>
      </c>
    </row>
    <row r="604" spans="4:13" x14ac:dyDescent="0.3">
      <c r="D604" s="935">
        <v>2033</v>
      </c>
      <c r="E604">
        <v>2050</v>
      </c>
      <c r="M604">
        <v>2050</v>
      </c>
    </row>
    <row r="605" spans="4:13" x14ac:dyDescent="0.3">
      <c r="D605" s="935">
        <v>2034</v>
      </c>
      <c r="I605">
        <v>2080</v>
      </c>
      <c r="L605">
        <v>2080</v>
      </c>
      <c r="M605">
        <v>2080</v>
      </c>
    </row>
    <row r="606" spans="4:13" x14ac:dyDescent="0.3">
      <c r="D606" s="935">
        <v>2053</v>
      </c>
      <c r="E606">
        <v>2067</v>
      </c>
      <c r="M606">
        <v>2067</v>
      </c>
    </row>
    <row r="607" spans="4:13" x14ac:dyDescent="0.3">
      <c r="D607" s="935">
        <v>2467</v>
      </c>
      <c r="E607">
        <v>2483</v>
      </c>
      <c r="M607">
        <v>2483</v>
      </c>
    </row>
    <row r="608" spans="4:13" x14ac:dyDescent="0.3">
      <c r="D608" s="935">
        <v>2472</v>
      </c>
      <c r="G608">
        <v>2566</v>
      </c>
      <c r="M608">
        <v>2566</v>
      </c>
    </row>
    <row r="609" spans="2:13" x14ac:dyDescent="0.3">
      <c r="D609" s="935">
        <v>2733</v>
      </c>
      <c r="F609">
        <v>2868</v>
      </c>
      <c r="M609">
        <v>2868</v>
      </c>
    </row>
    <row r="610" spans="2:13" x14ac:dyDescent="0.3">
      <c r="D610" s="935">
        <v>3632</v>
      </c>
      <c r="F610">
        <v>3813</v>
      </c>
      <c r="M610">
        <v>3813</v>
      </c>
    </row>
    <row r="611" spans="2:13" x14ac:dyDescent="0.3">
      <c r="D611" s="935">
        <v>4109</v>
      </c>
      <c r="F611">
        <v>4176</v>
      </c>
      <c r="M611">
        <v>4176</v>
      </c>
    </row>
    <row r="612" spans="2:13" x14ac:dyDescent="0.3">
      <c r="C612" s="935" t="s">
        <v>3785</v>
      </c>
      <c r="E612">
        <v>14017</v>
      </c>
      <c r="F612">
        <v>38847</v>
      </c>
      <c r="G612">
        <v>7874</v>
      </c>
      <c r="H612">
        <v>1091</v>
      </c>
      <c r="I612">
        <v>3469</v>
      </c>
      <c r="J612">
        <v>789</v>
      </c>
      <c r="K612">
        <v>1516</v>
      </c>
      <c r="L612">
        <v>6865</v>
      </c>
      <c r="M612">
        <v>67603</v>
      </c>
    </row>
    <row r="613" spans="2:13" x14ac:dyDescent="0.3">
      <c r="B613" s="935" t="s">
        <v>3829</v>
      </c>
      <c r="E613">
        <v>14017</v>
      </c>
      <c r="F613">
        <v>38847</v>
      </c>
      <c r="G613">
        <v>7874</v>
      </c>
      <c r="H613">
        <v>1091</v>
      </c>
      <c r="I613">
        <v>3469</v>
      </c>
      <c r="J613">
        <v>789</v>
      </c>
      <c r="K613">
        <v>1516</v>
      </c>
      <c r="L613">
        <v>6865</v>
      </c>
      <c r="M613">
        <v>67603</v>
      </c>
    </row>
    <row r="614" spans="2:13" x14ac:dyDescent="0.3">
      <c r="B614" s="935">
        <v>425499</v>
      </c>
      <c r="C614" s="935" t="s">
        <v>475</v>
      </c>
      <c r="D614" s="935">
        <v>40</v>
      </c>
      <c r="F614">
        <v>40</v>
      </c>
      <c r="M614">
        <v>40</v>
      </c>
    </row>
    <row r="615" spans="2:13" x14ac:dyDescent="0.3">
      <c r="D615" s="935">
        <v>49</v>
      </c>
      <c r="F615">
        <v>49</v>
      </c>
      <c r="M615">
        <v>49</v>
      </c>
    </row>
    <row r="616" spans="2:13" x14ac:dyDescent="0.3">
      <c r="D616" s="935">
        <v>50</v>
      </c>
      <c r="F616">
        <v>50</v>
      </c>
      <c r="M616">
        <v>50</v>
      </c>
    </row>
    <row r="617" spans="2:13" x14ac:dyDescent="0.3">
      <c r="D617" s="935">
        <v>90</v>
      </c>
      <c r="F617">
        <v>94</v>
      </c>
      <c r="M617">
        <v>94</v>
      </c>
    </row>
    <row r="618" spans="2:13" x14ac:dyDescent="0.3">
      <c r="D618" s="935">
        <v>183</v>
      </c>
      <c r="F618">
        <v>183</v>
      </c>
      <c r="M618">
        <v>183</v>
      </c>
    </row>
    <row r="619" spans="2:13" x14ac:dyDescent="0.3">
      <c r="D619" s="935">
        <v>280</v>
      </c>
      <c r="F619">
        <v>271</v>
      </c>
      <c r="M619">
        <v>271</v>
      </c>
    </row>
    <row r="620" spans="2:13" x14ac:dyDescent="0.3">
      <c r="D620" s="935">
        <v>655</v>
      </c>
      <c r="F620">
        <v>687</v>
      </c>
      <c r="M620">
        <v>687</v>
      </c>
    </row>
    <row r="621" spans="2:13" x14ac:dyDescent="0.3">
      <c r="C621" s="935" t="s">
        <v>3785</v>
      </c>
      <c r="F621">
        <v>1374</v>
      </c>
      <c r="M621">
        <v>1374</v>
      </c>
    </row>
    <row r="622" spans="2:13" x14ac:dyDescent="0.3">
      <c r="B622" s="935" t="s">
        <v>3830</v>
      </c>
      <c r="F622">
        <v>1374</v>
      </c>
      <c r="M622">
        <v>1374</v>
      </c>
    </row>
    <row r="623" spans="2:13" x14ac:dyDescent="0.3">
      <c r="B623" s="935">
        <v>431090</v>
      </c>
      <c r="C623" s="935" t="s">
        <v>503</v>
      </c>
      <c r="D623" s="935">
        <v>1</v>
      </c>
      <c r="F623">
        <v>1</v>
      </c>
      <c r="M623">
        <v>1</v>
      </c>
    </row>
    <row r="624" spans="2:13" x14ac:dyDescent="0.3">
      <c r="D624" s="935">
        <v>4</v>
      </c>
      <c r="F624">
        <v>4</v>
      </c>
      <c r="M624">
        <v>4</v>
      </c>
    </row>
    <row r="625" spans="4:13" x14ac:dyDescent="0.3">
      <c r="D625" s="935">
        <v>7</v>
      </c>
      <c r="F625">
        <v>7</v>
      </c>
      <c r="M625">
        <v>7</v>
      </c>
    </row>
    <row r="626" spans="4:13" x14ac:dyDescent="0.3">
      <c r="D626" s="935">
        <v>8</v>
      </c>
      <c r="G626">
        <v>8</v>
      </c>
      <c r="M626">
        <v>8</v>
      </c>
    </row>
    <row r="627" spans="4:13" x14ac:dyDescent="0.3">
      <c r="D627" s="935">
        <v>10</v>
      </c>
      <c r="E627">
        <v>10</v>
      </c>
      <c r="M627">
        <v>10</v>
      </c>
    </row>
    <row r="628" spans="4:13" x14ac:dyDescent="0.3">
      <c r="D628" s="935">
        <v>12</v>
      </c>
      <c r="F628">
        <v>24</v>
      </c>
      <c r="M628">
        <v>24</v>
      </c>
    </row>
    <row r="629" spans="4:13" x14ac:dyDescent="0.3">
      <c r="D629" s="935">
        <v>14</v>
      </c>
      <c r="E629">
        <v>14</v>
      </c>
      <c r="F629">
        <v>14</v>
      </c>
      <c r="M629">
        <v>28</v>
      </c>
    </row>
    <row r="630" spans="4:13" x14ac:dyDescent="0.3">
      <c r="D630" s="935">
        <v>16</v>
      </c>
      <c r="F630">
        <v>16</v>
      </c>
      <c r="M630">
        <v>16</v>
      </c>
    </row>
    <row r="631" spans="4:13" x14ac:dyDescent="0.3">
      <c r="D631" s="935">
        <v>17</v>
      </c>
      <c r="F631">
        <v>17</v>
      </c>
      <c r="G631">
        <v>17</v>
      </c>
      <c r="M631">
        <v>34</v>
      </c>
    </row>
    <row r="632" spans="4:13" x14ac:dyDescent="0.3">
      <c r="D632" s="935">
        <v>19</v>
      </c>
      <c r="F632">
        <v>19</v>
      </c>
      <c r="M632">
        <v>19</v>
      </c>
    </row>
    <row r="633" spans="4:13" x14ac:dyDescent="0.3">
      <c r="D633" s="935">
        <v>21</v>
      </c>
      <c r="F633">
        <v>21</v>
      </c>
      <c r="M633">
        <v>21</v>
      </c>
    </row>
    <row r="634" spans="4:13" x14ac:dyDescent="0.3">
      <c r="D634" s="935">
        <v>25</v>
      </c>
      <c r="G634">
        <v>25</v>
      </c>
      <c r="M634">
        <v>25</v>
      </c>
    </row>
    <row r="635" spans="4:13" x14ac:dyDescent="0.3">
      <c r="D635" s="935">
        <v>28</v>
      </c>
      <c r="G635">
        <v>28</v>
      </c>
      <c r="M635">
        <v>28</v>
      </c>
    </row>
    <row r="636" spans="4:13" x14ac:dyDescent="0.3">
      <c r="D636" s="935">
        <v>30</v>
      </c>
      <c r="G636">
        <v>30</v>
      </c>
      <c r="M636">
        <v>30</v>
      </c>
    </row>
    <row r="637" spans="4:13" x14ac:dyDescent="0.3">
      <c r="D637" s="935">
        <v>34</v>
      </c>
      <c r="F637">
        <v>68</v>
      </c>
      <c r="M637">
        <v>68</v>
      </c>
    </row>
    <row r="638" spans="4:13" x14ac:dyDescent="0.3">
      <c r="D638" s="935">
        <v>36</v>
      </c>
      <c r="F638">
        <v>36</v>
      </c>
      <c r="M638">
        <v>36</v>
      </c>
    </row>
    <row r="639" spans="4:13" x14ac:dyDescent="0.3">
      <c r="D639" s="935">
        <v>38</v>
      </c>
      <c r="E639">
        <v>38</v>
      </c>
      <c r="F639">
        <v>38</v>
      </c>
      <c r="M639">
        <v>76</v>
      </c>
    </row>
    <row r="640" spans="4:13" x14ac:dyDescent="0.3">
      <c r="D640" s="935">
        <v>39</v>
      </c>
      <c r="J640">
        <v>39</v>
      </c>
      <c r="L640">
        <v>39</v>
      </c>
      <c r="M640">
        <v>39</v>
      </c>
    </row>
    <row r="641" spans="4:13" x14ac:dyDescent="0.3">
      <c r="D641" s="935">
        <v>40</v>
      </c>
      <c r="E641">
        <v>40</v>
      </c>
      <c r="F641">
        <v>80</v>
      </c>
      <c r="M641">
        <v>120</v>
      </c>
    </row>
    <row r="642" spans="4:13" x14ac:dyDescent="0.3">
      <c r="D642" s="935">
        <v>50</v>
      </c>
      <c r="E642">
        <v>49</v>
      </c>
      <c r="F642">
        <v>202</v>
      </c>
      <c r="G642">
        <v>153</v>
      </c>
      <c r="K642">
        <v>52</v>
      </c>
      <c r="L642">
        <v>52</v>
      </c>
      <c r="M642">
        <v>456</v>
      </c>
    </row>
    <row r="643" spans="4:13" x14ac:dyDescent="0.3">
      <c r="D643" s="935">
        <v>52</v>
      </c>
      <c r="E643">
        <v>104</v>
      </c>
      <c r="F643">
        <v>52</v>
      </c>
      <c r="M643">
        <v>156</v>
      </c>
    </row>
    <row r="644" spans="4:13" x14ac:dyDescent="0.3">
      <c r="D644" s="935">
        <v>56</v>
      </c>
      <c r="J644">
        <v>56</v>
      </c>
      <c r="L644">
        <v>56</v>
      </c>
      <c r="M644">
        <v>56</v>
      </c>
    </row>
    <row r="645" spans="4:13" x14ac:dyDescent="0.3">
      <c r="D645" s="935">
        <v>57</v>
      </c>
      <c r="F645">
        <v>59</v>
      </c>
      <c r="M645">
        <v>59</v>
      </c>
    </row>
    <row r="646" spans="4:13" x14ac:dyDescent="0.3">
      <c r="D646" s="935">
        <v>60</v>
      </c>
      <c r="F646">
        <v>60</v>
      </c>
      <c r="M646">
        <v>60</v>
      </c>
    </row>
    <row r="647" spans="4:13" x14ac:dyDescent="0.3">
      <c r="D647" s="935">
        <v>66</v>
      </c>
      <c r="F647">
        <v>66</v>
      </c>
      <c r="M647">
        <v>66</v>
      </c>
    </row>
    <row r="648" spans="4:13" x14ac:dyDescent="0.3">
      <c r="D648" s="935">
        <v>72</v>
      </c>
      <c r="F648">
        <v>72</v>
      </c>
      <c r="M648">
        <v>72</v>
      </c>
    </row>
    <row r="649" spans="4:13" x14ac:dyDescent="0.3">
      <c r="D649" s="935">
        <v>75</v>
      </c>
      <c r="F649">
        <v>75</v>
      </c>
      <c r="M649">
        <v>75</v>
      </c>
    </row>
    <row r="650" spans="4:13" x14ac:dyDescent="0.3">
      <c r="D650" s="935">
        <v>76</v>
      </c>
      <c r="F650">
        <v>77</v>
      </c>
      <c r="M650">
        <v>77</v>
      </c>
    </row>
    <row r="651" spans="4:13" x14ac:dyDescent="0.3">
      <c r="D651" s="935">
        <v>80</v>
      </c>
      <c r="H651">
        <v>80</v>
      </c>
      <c r="L651">
        <v>80</v>
      </c>
      <c r="M651">
        <v>80</v>
      </c>
    </row>
    <row r="652" spans="4:13" x14ac:dyDescent="0.3">
      <c r="D652" s="935">
        <v>89</v>
      </c>
      <c r="J652">
        <v>89</v>
      </c>
      <c r="L652">
        <v>89</v>
      </c>
      <c r="M652">
        <v>89</v>
      </c>
    </row>
    <row r="653" spans="4:13" x14ac:dyDescent="0.3">
      <c r="D653" s="935">
        <v>92</v>
      </c>
      <c r="F653">
        <v>94</v>
      </c>
      <c r="M653">
        <v>94</v>
      </c>
    </row>
    <row r="654" spans="4:13" x14ac:dyDescent="0.3">
      <c r="D654" s="935">
        <v>96</v>
      </c>
      <c r="E654">
        <v>94</v>
      </c>
      <c r="M654">
        <v>94</v>
      </c>
    </row>
    <row r="655" spans="4:13" x14ac:dyDescent="0.3">
      <c r="D655" s="935">
        <v>100</v>
      </c>
      <c r="E655">
        <v>200</v>
      </c>
      <c r="F655">
        <v>716</v>
      </c>
      <c r="M655">
        <v>916</v>
      </c>
    </row>
    <row r="656" spans="4:13" x14ac:dyDescent="0.3">
      <c r="D656" s="935">
        <v>103</v>
      </c>
      <c r="H656">
        <v>103</v>
      </c>
      <c r="L656">
        <v>103</v>
      </c>
      <c r="M656">
        <v>103</v>
      </c>
    </row>
    <row r="657" spans="2:13" x14ac:dyDescent="0.3">
      <c r="D657" s="935">
        <v>104</v>
      </c>
      <c r="F657">
        <v>108</v>
      </c>
      <c r="M657">
        <v>108</v>
      </c>
    </row>
    <row r="658" spans="2:13" x14ac:dyDescent="0.3">
      <c r="D658" s="935">
        <v>106</v>
      </c>
      <c r="E658">
        <v>106</v>
      </c>
      <c r="M658">
        <v>106</v>
      </c>
    </row>
    <row r="659" spans="2:13" x14ac:dyDescent="0.3">
      <c r="D659" s="935">
        <v>108</v>
      </c>
      <c r="F659">
        <v>112</v>
      </c>
      <c r="M659">
        <v>112</v>
      </c>
    </row>
    <row r="660" spans="2:13" x14ac:dyDescent="0.3">
      <c r="D660" s="935">
        <v>115</v>
      </c>
      <c r="K660">
        <v>120</v>
      </c>
      <c r="L660">
        <v>120</v>
      </c>
      <c r="M660">
        <v>120</v>
      </c>
    </row>
    <row r="661" spans="2:13" x14ac:dyDescent="0.3">
      <c r="D661" s="935">
        <v>144</v>
      </c>
      <c r="F661">
        <v>148</v>
      </c>
      <c r="M661">
        <v>148</v>
      </c>
    </row>
    <row r="662" spans="2:13" x14ac:dyDescent="0.3">
      <c r="D662" s="935">
        <v>149</v>
      </c>
      <c r="F662">
        <v>149</v>
      </c>
      <c r="M662">
        <v>149</v>
      </c>
    </row>
    <row r="663" spans="2:13" x14ac:dyDescent="0.3">
      <c r="D663" s="935">
        <v>150</v>
      </c>
      <c r="F663">
        <v>150</v>
      </c>
      <c r="M663">
        <v>150</v>
      </c>
    </row>
    <row r="664" spans="2:13" x14ac:dyDescent="0.3">
      <c r="D664" s="935">
        <v>157</v>
      </c>
      <c r="K664">
        <v>164</v>
      </c>
      <c r="L664">
        <v>164</v>
      </c>
      <c r="M664">
        <v>164</v>
      </c>
    </row>
    <row r="665" spans="2:13" x14ac:dyDescent="0.3">
      <c r="D665" s="935">
        <v>159</v>
      </c>
      <c r="H665">
        <v>159</v>
      </c>
      <c r="L665">
        <v>159</v>
      </c>
      <c r="M665">
        <v>159</v>
      </c>
    </row>
    <row r="666" spans="2:13" x14ac:dyDescent="0.3">
      <c r="D666" s="935">
        <v>160</v>
      </c>
      <c r="F666">
        <v>164</v>
      </c>
      <c r="M666">
        <v>164</v>
      </c>
    </row>
    <row r="667" spans="2:13" x14ac:dyDescent="0.3">
      <c r="D667" s="935">
        <v>168</v>
      </c>
      <c r="F667">
        <v>174</v>
      </c>
      <c r="M667">
        <v>174</v>
      </c>
    </row>
    <row r="668" spans="2:13" x14ac:dyDescent="0.3">
      <c r="D668" s="935">
        <v>192</v>
      </c>
      <c r="F668">
        <v>196</v>
      </c>
      <c r="M668">
        <v>196</v>
      </c>
    </row>
    <row r="669" spans="2:13" x14ac:dyDescent="0.3">
      <c r="D669" s="935">
        <v>212</v>
      </c>
      <c r="F669">
        <v>218</v>
      </c>
      <c r="M669">
        <v>218</v>
      </c>
    </row>
    <row r="670" spans="2:13" x14ac:dyDescent="0.3">
      <c r="D670" s="935">
        <v>240</v>
      </c>
      <c r="E670">
        <v>240</v>
      </c>
      <c r="M670">
        <v>240</v>
      </c>
    </row>
    <row r="671" spans="2:13" x14ac:dyDescent="0.3">
      <c r="C671" s="935" t="s">
        <v>3787</v>
      </c>
      <c r="E671">
        <v>895</v>
      </c>
      <c r="F671">
        <v>3237</v>
      </c>
      <c r="G671">
        <v>261</v>
      </c>
      <c r="H671">
        <v>342</v>
      </c>
      <c r="J671">
        <v>184</v>
      </c>
      <c r="K671">
        <v>336</v>
      </c>
      <c r="L671">
        <v>862</v>
      </c>
      <c r="M671">
        <v>5255</v>
      </c>
    </row>
    <row r="672" spans="2:13" x14ac:dyDescent="0.3">
      <c r="B672" s="935" t="s">
        <v>3831</v>
      </c>
      <c r="E672">
        <v>895</v>
      </c>
      <c r="F672">
        <v>3237</v>
      </c>
      <c r="G672">
        <v>261</v>
      </c>
      <c r="H672">
        <v>342</v>
      </c>
      <c r="J672">
        <v>184</v>
      </c>
      <c r="K672">
        <v>336</v>
      </c>
      <c r="L672">
        <v>862</v>
      </c>
      <c r="M672">
        <v>5255</v>
      </c>
    </row>
    <row r="673" spans="2:13" x14ac:dyDescent="0.3">
      <c r="B673" s="935">
        <v>431126</v>
      </c>
      <c r="C673" s="935" t="s">
        <v>503</v>
      </c>
      <c r="D673" s="935">
        <v>24</v>
      </c>
      <c r="E673">
        <v>24</v>
      </c>
      <c r="M673">
        <v>24</v>
      </c>
    </row>
    <row r="674" spans="2:13" x14ac:dyDescent="0.3">
      <c r="D674" s="935">
        <v>27</v>
      </c>
      <c r="E674">
        <v>27</v>
      </c>
      <c r="M674">
        <v>27</v>
      </c>
    </row>
    <row r="675" spans="2:13" x14ac:dyDescent="0.3">
      <c r="D675" s="935">
        <v>39</v>
      </c>
      <c r="E675">
        <v>39</v>
      </c>
      <c r="M675">
        <v>39</v>
      </c>
    </row>
    <row r="676" spans="2:13" x14ac:dyDescent="0.3">
      <c r="D676" s="935">
        <v>50</v>
      </c>
      <c r="E676">
        <v>50</v>
      </c>
      <c r="M676">
        <v>50</v>
      </c>
    </row>
    <row r="677" spans="2:13" x14ac:dyDescent="0.3">
      <c r="D677" s="935">
        <v>79</v>
      </c>
      <c r="E677">
        <v>80</v>
      </c>
      <c r="M677">
        <v>80</v>
      </c>
    </row>
    <row r="678" spans="2:13" x14ac:dyDescent="0.3">
      <c r="D678" s="935">
        <v>95</v>
      </c>
      <c r="E678">
        <v>96</v>
      </c>
      <c r="M678">
        <v>96</v>
      </c>
    </row>
    <row r="679" spans="2:13" x14ac:dyDescent="0.3">
      <c r="D679" s="935">
        <v>108</v>
      </c>
      <c r="E679">
        <v>109</v>
      </c>
      <c r="M679">
        <v>109</v>
      </c>
    </row>
    <row r="680" spans="2:13" x14ac:dyDescent="0.3">
      <c r="D680" s="935">
        <v>127</v>
      </c>
      <c r="E680">
        <v>128</v>
      </c>
      <c r="M680">
        <v>128</v>
      </c>
    </row>
    <row r="681" spans="2:13" x14ac:dyDescent="0.3">
      <c r="D681" s="935">
        <v>200</v>
      </c>
      <c r="E681">
        <v>202</v>
      </c>
      <c r="M681">
        <v>202</v>
      </c>
    </row>
    <row r="682" spans="2:13" x14ac:dyDescent="0.3">
      <c r="C682" s="935" t="s">
        <v>3787</v>
      </c>
      <c r="E682">
        <v>755</v>
      </c>
      <c r="M682">
        <v>755</v>
      </c>
    </row>
    <row r="683" spans="2:13" x14ac:dyDescent="0.3">
      <c r="B683" s="935" t="s">
        <v>3832</v>
      </c>
      <c r="E683">
        <v>755</v>
      </c>
      <c r="M683">
        <v>755</v>
      </c>
    </row>
    <row r="684" spans="2:13" x14ac:dyDescent="0.3">
      <c r="B684" s="935">
        <v>472621</v>
      </c>
      <c r="C684" s="935" t="s">
        <v>475</v>
      </c>
      <c r="D684" s="935">
        <v>16</v>
      </c>
      <c r="F684">
        <v>16</v>
      </c>
      <c r="M684">
        <v>16</v>
      </c>
    </row>
    <row r="685" spans="2:13" x14ac:dyDescent="0.3">
      <c r="D685" s="935">
        <v>50</v>
      </c>
      <c r="F685">
        <v>51</v>
      </c>
      <c r="M685">
        <v>51</v>
      </c>
    </row>
    <row r="686" spans="2:13" x14ac:dyDescent="0.3">
      <c r="D686" s="935">
        <v>55</v>
      </c>
      <c r="F686">
        <v>55</v>
      </c>
      <c r="M686">
        <v>55</v>
      </c>
    </row>
    <row r="687" spans="2:13" x14ac:dyDescent="0.3">
      <c r="D687" s="935">
        <v>192</v>
      </c>
      <c r="F687">
        <v>196</v>
      </c>
      <c r="M687">
        <v>196</v>
      </c>
    </row>
    <row r="688" spans="2:13" x14ac:dyDescent="0.3">
      <c r="D688" s="935">
        <v>429</v>
      </c>
      <c r="F688">
        <v>442</v>
      </c>
      <c r="M688">
        <v>442</v>
      </c>
    </row>
    <row r="689" spans="2:13" x14ac:dyDescent="0.3">
      <c r="D689" s="935">
        <v>775</v>
      </c>
      <c r="F689">
        <v>798</v>
      </c>
      <c r="M689">
        <v>798</v>
      </c>
    </row>
    <row r="690" spans="2:13" x14ac:dyDescent="0.3">
      <c r="D690" s="935">
        <v>962</v>
      </c>
      <c r="F690">
        <v>990</v>
      </c>
      <c r="M690">
        <v>990</v>
      </c>
    </row>
    <row r="691" spans="2:13" x14ac:dyDescent="0.3">
      <c r="D691" s="935">
        <v>1077</v>
      </c>
      <c r="F691">
        <v>1102</v>
      </c>
      <c r="M691">
        <v>1102</v>
      </c>
    </row>
    <row r="692" spans="2:13" x14ac:dyDescent="0.3">
      <c r="C692" s="935" t="s">
        <v>3785</v>
      </c>
      <c r="F692">
        <v>3650</v>
      </c>
      <c r="M692">
        <v>3650</v>
      </c>
    </row>
    <row r="693" spans="2:13" x14ac:dyDescent="0.3">
      <c r="B693" s="935" t="s">
        <v>3833</v>
      </c>
      <c r="F693">
        <v>3650</v>
      </c>
      <c r="M693">
        <v>3650</v>
      </c>
    </row>
    <row r="694" spans="2:13" x14ac:dyDescent="0.3">
      <c r="B694" s="935">
        <v>518622</v>
      </c>
      <c r="C694" s="935" t="s">
        <v>475</v>
      </c>
      <c r="D694" s="935">
        <v>40</v>
      </c>
      <c r="F694">
        <v>40</v>
      </c>
      <c r="M694">
        <v>40</v>
      </c>
    </row>
    <row r="695" spans="2:13" x14ac:dyDescent="0.3">
      <c r="D695" s="935">
        <v>115</v>
      </c>
      <c r="F695">
        <v>115</v>
      </c>
      <c r="M695">
        <v>115</v>
      </c>
    </row>
    <row r="696" spans="2:13" x14ac:dyDescent="0.3">
      <c r="D696" s="935">
        <v>465</v>
      </c>
      <c r="F696">
        <v>465</v>
      </c>
      <c r="M696">
        <v>465</v>
      </c>
    </row>
    <row r="697" spans="2:13" x14ac:dyDescent="0.3">
      <c r="C697" s="935" t="s">
        <v>3785</v>
      </c>
      <c r="F697">
        <v>620</v>
      </c>
      <c r="M697">
        <v>620</v>
      </c>
    </row>
    <row r="698" spans="2:13" x14ac:dyDescent="0.3">
      <c r="B698" s="935" t="s">
        <v>3834</v>
      </c>
      <c r="F698">
        <v>620</v>
      </c>
      <c r="M698">
        <v>620</v>
      </c>
    </row>
    <row r="699" spans="2:13" x14ac:dyDescent="0.3">
      <c r="B699" s="935">
        <v>526604</v>
      </c>
      <c r="C699" s="935" t="s">
        <v>503</v>
      </c>
      <c r="D699" s="935">
        <v>88</v>
      </c>
      <c r="F699">
        <v>88</v>
      </c>
      <c r="M699">
        <v>88</v>
      </c>
    </row>
    <row r="700" spans="2:13" x14ac:dyDescent="0.3">
      <c r="C700" s="935" t="s">
        <v>3787</v>
      </c>
      <c r="F700">
        <v>88</v>
      </c>
      <c r="M700">
        <v>88</v>
      </c>
    </row>
    <row r="701" spans="2:13" x14ac:dyDescent="0.3">
      <c r="B701" s="935" t="s">
        <v>3835</v>
      </c>
      <c r="F701">
        <v>88</v>
      </c>
      <c r="M701">
        <v>88</v>
      </c>
    </row>
    <row r="702" spans="2:13" x14ac:dyDescent="0.3">
      <c r="B702" s="935">
        <v>549031</v>
      </c>
      <c r="C702" s="935" t="s">
        <v>503</v>
      </c>
      <c r="D702" s="935">
        <v>12</v>
      </c>
      <c r="G702">
        <v>12</v>
      </c>
      <c r="M702">
        <v>12</v>
      </c>
    </row>
    <row r="703" spans="2:13" x14ac:dyDescent="0.3">
      <c r="D703" s="935">
        <v>31</v>
      </c>
      <c r="G703">
        <v>31</v>
      </c>
      <c r="M703">
        <v>31</v>
      </c>
    </row>
    <row r="704" spans="2:13" x14ac:dyDescent="0.3">
      <c r="D704" s="935">
        <v>48</v>
      </c>
      <c r="G704">
        <v>48</v>
      </c>
      <c r="M704">
        <v>48</v>
      </c>
    </row>
    <row r="705" spans="2:13" x14ac:dyDescent="0.3">
      <c r="D705" s="935">
        <v>50</v>
      </c>
      <c r="G705">
        <v>100</v>
      </c>
      <c r="M705">
        <v>100</v>
      </c>
    </row>
    <row r="706" spans="2:13" x14ac:dyDescent="0.3">
      <c r="D706" s="935">
        <v>132</v>
      </c>
      <c r="G706">
        <v>132</v>
      </c>
      <c r="M706">
        <v>132</v>
      </c>
    </row>
    <row r="707" spans="2:13" x14ac:dyDescent="0.3">
      <c r="C707" s="935" t="s">
        <v>3787</v>
      </c>
      <c r="G707">
        <v>323</v>
      </c>
      <c r="M707">
        <v>323</v>
      </c>
    </row>
    <row r="708" spans="2:13" x14ac:dyDescent="0.3">
      <c r="B708" s="935" t="s">
        <v>3836</v>
      </c>
      <c r="G708">
        <v>323</v>
      </c>
      <c r="M708">
        <v>323</v>
      </c>
    </row>
    <row r="709" spans="2:13" x14ac:dyDescent="0.3">
      <c r="B709" s="935">
        <v>550156</v>
      </c>
      <c r="C709" s="935" t="s">
        <v>475</v>
      </c>
      <c r="D709" s="935">
        <v>10</v>
      </c>
      <c r="F709">
        <v>10</v>
      </c>
      <c r="M709">
        <v>10</v>
      </c>
    </row>
    <row r="710" spans="2:13" x14ac:dyDescent="0.3">
      <c r="D710" s="935">
        <v>20</v>
      </c>
      <c r="G710">
        <v>20</v>
      </c>
      <c r="M710">
        <v>20</v>
      </c>
    </row>
    <row r="711" spans="2:13" x14ac:dyDescent="0.3">
      <c r="D711" s="935">
        <v>71</v>
      </c>
      <c r="F711">
        <v>71</v>
      </c>
      <c r="M711">
        <v>71</v>
      </c>
    </row>
    <row r="712" spans="2:13" x14ac:dyDescent="0.3">
      <c r="D712" s="935">
        <v>74</v>
      </c>
      <c r="G712">
        <v>74</v>
      </c>
      <c r="M712">
        <v>74</v>
      </c>
    </row>
    <row r="713" spans="2:13" x14ac:dyDescent="0.3">
      <c r="D713" s="935">
        <v>87</v>
      </c>
      <c r="G713">
        <v>87</v>
      </c>
      <c r="M713">
        <v>87</v>
      </c>
    </row>
    <row r="714" spans="2:13" x14ac:dyDescent="0.3">
      <c r="D714" s="935">
        <v>150</v>
      </c>
      <c r="G714">
        <v>150</v>
      </c>
      <c r="M714">
        <v>150</v>
      </c>
    </row>
    <row r="715" spans="2:13" x14ac:dyDescent="0.3">
      <c r="D715" s="935">
        <v>276</v>
      </c>
      <c r="G715">
        <v>276</v>
      </c>
      <c r="M715">
        <v>276</v>
      </c>
    </row>
    <row r="716" spans="2:13" x14ac:dyDescent="0.3">
      <c r="D716" s="935">
        <v>398</v>
      </c>
      <c r="G716">
        <v>398</v>
      </c>
      <c r="M716">
        <v>398</v>
      </c>
    </row>
    <row r="717" spans="2:13" x14ac:dyDescent="0.3">
      <c r="D717" s="935">
        <v>647</v>
      </c>
      <c r="G717">
        <v>647</v>
      </c>
      <c r="M717">
        <v>647</v>
      </c>
    </row>
    <row r="718" spans="2:13" x14ac:dyDescent="0.3">
      <c r="D718" s="935">
        <v>660</v>
      </c>
      <c r="G718">
        <v>660</v>
      </c>
      <c r="M718">
        <v>660</v>
      </c>
    </row>
    <row r="719" spans="2:13" x14ac:dyDescent="0.3">
      <c r="D719" s="935">
        <v>967</v>
      </c>
      <c r="G719">
        <v>967</v>
      </c>
      <c r="M719">
        <v>967</v>
      </c>
    </row>
    <row r="720" spans="2:13" x14ac:dyDescent="0.3">
      <c r="D720" s="935">
        <v>1003</v>
      </c>
      <c r="G720">
        <v>1003</v>
      </c>
      <c r="M720">
        <v>1003</v>
      </c>
    </row>
    <row r="721" spans="2:13" x14ac:dyDescent="0.3">
      <c r="C721" s="935" t="s">
        <v>3785</v>
      </c>
      <c r="F721">
        <v>81</v>
      </c>
      <c r="G721">
        <v>4282</v>
      </c>
      <c r="M721">
        <v>4363</v>
      </c>
    </row>
    <row r="722" spans="2:13" x14ac:dyDescent="0.3">
      <c r="B722" s="935" t="s">
        <v>3837</v>
      </c>
      <c r="F722">
        <v>81</v>
      </c>
      <c r="G722">
        <v>4282</v>
      </c>
      <c r="M722">
        <v>4363</v>
      </c>
    </row>
    <row r="723" spans="2:13" x14ac:dyDescent="0.3">
      <c r="B723" s="935">
        <v>550187</v>
      </c>
      <c r="C723" s="935" t="s">
        <v>475</v>
      </c>
      <c r="D723" s="935">
        <v>10</v>
      </c>
      <c r="G723">
        <v>10</v>
      </c>
      <c r="M723">
        <v>10</v>
      </c>
    </row>
    <row r="724" spans="2:13" x14ac:dyDescent="0.3">
      <c r="D724" s="935">
        <v>20</v>
      </c>
      <c r="G724">
        <v>20</v>
      </c>
      <c r="M724">
        <v>20</v>
      </c>
    </row>
    <row r="725" spans="2:13" x14ac:dyDescent="0.3">
      <c r="D725" s="935">
        <v>35</v>
      </c>
      <c r="G725">
        <v>35</v>
      </c>
      <c r="M725">
        <v>35</v>
      </c>
    </row>
    <row r="726" spans="2:13" x14ac:dyDescent="0.3">
      <c r="D726" s="935">
        <v>36</v>
      </c>
      <c r="G726">
        <v>36</v>
      </c>
      <c r="M726">
        <v>36</v>
      </c>
    </row>
    <row r="727" spans="2:13" x14ac:dyDescent="0.3">
      <c r="D727" s="935">
        <v>50</v>
      </c>
      <c r="G727">
        <v>52</v>
      </c>
      <c r="M727">
        <v>52</v>
      </c>
    </row>
    <row r="728" spans="2:13" x14ac:dyDescent="0.3">
      <c r="D728" s="935">
        <v>88</v>
      </c>
      <c r="G728">
        <v>88</v>
      </c>
      <c r="M728">
        <v>88</v>
      </c>
    </row>
    <row r="729" spans="2:13" x14ac:dyDescent="0.3">
      <c r="D729" s="935">
        <v>120</v>
      </c>
      <c r="G729">
        <v>120</v>
      </c>
      <c r="M729">
        <v>120</v>
      </c>
    </row>
    <row r="730" spans="2:13" x14ac:dyDescent="0.3">
      <c r="D730" s="935">
        <v>328</v>
      </c>
      <c r="G730">
        <v>336</v>
      </c>
      <c r="M730">
        <v>336</v>
      </c>
    </row>
    <row r="731" spans="2:13" x14ac:dyDescent="0.3">
      <c r="D731" s="935">
        <v>382</v>
      </c>
      <c r="G731">
        <v>391</v>
      </c>
      <c r="M731">
        <v>391</v>
      </c>
    </row>
    <row r="732" spans="2:13" x14ac:dyDescent="0.3">
      <c r="D732" s="935">
        <v>496</v>
      </c>
      <c r="G732">
        <v>512</v>
      </c>
      <c r="M732">
        <v>512</v>
      </c>
    </row>
    <row r="733" spans="2:13" x14ac:dyDescent="0.3">
      <c r="D733" s="935">
        <v>513</v>
      </c>
      <c r="G733">
        <v>530</v>
      </c>
      <c r="M733">
        <v>530</v>
      </c>
    </row>
    <row r="734" spans="2:13" x14ac:dyDescent="0.3">
      <c r="C734" s="935" t="s">
        <v>3785</v>
      </c>
      <c r="G734">
        <v>2130</v>
      </c>
      <c r="M734">
        <v>2130</v>
      </c>
    </row>
    <row r="735" spans="2:13" x14ac:dyDescent="0.3">
      <c r="B735" s="935" t="s">
        <v>3838</v>
      </c>
      <c r="G735">
        <v>2130</v>
      </c>
      <c r="M735">
        <v>2130</v>
      </c>
    </row>
    <row r="736" spans="2:13" x14ac:dyDescent="0.3">
      <c r="B736" s="935">
        <v>555489</v>
      </c>
      <c r="C736" s="935" t="s">
        <v>503</v>
      </c>
      <c r="D736" s="935">
        <v>50</v>
      </c>
      <c r="G736">
        <v>104</v>
      </c>
      <c r="M736">
        <v>104</v>
      </c>
    </row>
    <row r="737" spans="2:13" x14ac:dyDescent="0.3">
      <c r="C737" s="935" t="s">
        <v>3787</v>
      </c>
      <c r="G737">
        <v>104</v>
      </c>
      <c r="M737">
        <v>104</v>
      </c>
    </row>
    <row r="738" spans="2:13" x14ac:dyDescent="0.3">
      <c r="B738" s="935" t="s">
        <v>3839</v>
      </c>
      <c r="G738">
        <v>104</v>
      </c>
      <c r="M738">
        <v>104</v>
      </c>
    </row>
    <row r="739" spans="2:13" x14ac:dyDescent="0.3">
      <c r="B739" s="935">
        <v>563945</v>
      </c>
      <c r="C739" s="935" t="s">
        <v>475</v>
      </c>
      <c r="D739" s="935">
        <v>65</v>
      </c>
      <c r="F739">
        <v>65</v>
      </c>
      <c r="M739">
        <v>65</v>
      </c>
    </row>
    <row r="740" spans="2:13" x14ac:dyDescent="0.3">
      <c r="D740" s="935">
        <v>72</v>
      </c>
      <c r="F740">
        <v>72</v>
      </c>
      <c r="M740">
        <v>72</v>
      </c>
    </row>
    <row r="741" spans="2:13" x14ac:dyDescent="0.3">
      <c r="D741" s="935">
        <v>87</v>
      </c>
      <c r="F741">
        <v>87</v>
      </c>
      <c r="M741">
        <v>87</v>
      </c>
    </row>
    <row r="742" spans="2:13" x14ac:dyDescent="0.3">
      <c r="D742" s="935">
        <v>117</v>
      </c>
      <c r="F742">
        <v>117</v>
      </c>
      <c r="M742">
        <v>117</v>
      </c>
    </row>
    <row r="743" spans="2:13" x14ac:dyDescent="0.3">
      <c r="D743" s="935">
        <v>125</v>
      </c>
      <c r="F743">
        <v>125</v>
      </c>
      <c r="M743">
        <v>125</v>
      </c>
    </row>
    <row r="744" spans="2:13" x14ac:dyDescent="0.3">
      <c r="D744" s="935">
        <v>353</v>
      </c>
      <c r="F744">
        <v>349</v>
      </c>
      <c r="M744">
        <v>349</v>
      </c>
    </row>
    <row r="745" spans="2:13" x14ac:dyDescent="0.3">
      <c r="D745" s="935">
        <v>357</v>
      </c>
      <c r="F745">
        <v>357</v>
      </c>
      <c r="M745">
        <v>357</v>
      </c>
    </row>
    <row r="746" spans="2:13" x14ac:dyDescent="0.3">
      <c r="D746" s="935">
        <v>550</v>
      </c>
      <c r="F746">
        <v>536</v>
      </c>
      <c r="M746">
        <v>536</v>
      </c>
    </row>
    <row r="747" spans="2:13" x14ac:dyDescent="0.3">
      <c r="D747" s="935">
        <v>553</v>
      </c>
      <c r="F747">
        <v>553</v>
      </c>
      <c r="M747">
        <v>553</v>
      </c>
    </row>
    <row r="748" spans="2:13" x14ac:dyDescent="0.3">
      <c r="D748" s="935">
        <v>748</v>
      </c>
      <c r="F748">
        <v>728</v>
      </c>
      <c r="M748">
        <v>728</v>
      </c>
    </row>
    <row r="749" spans="2:13" x14ac:dyDescent="0.3">
      <c r="C749" s="935" t="s">
        <v>3785</v>
      </c>
      <c r="F749">
        <v>2989</v>
      </c>
      <c r="M749">
        <v>2989</v>
      </c>
    </row>
    <row r="750" spans="2:13" x14ac:dyDescent="0.3">
      <c r="B750" s="935" t="s">
        <v>3840</v>
      </c>
      <c r="F750">
        <v>2989</v>
      </c>
      <c r="M750">
        <v>2989</v>
      </c>
    </row>
    <row r="751" spans="2:13" x14ac:dyDescent="0.3">
      <c r="B751" s="935">
        <v>622085</v>
      </c>
      <c r="C751" s="935" t="s">
        <v>475</v>
      </c>
      <c r="D751" s="935">
        <v>20</v>
      </c>
      <c r="G751">
        <v>20</v>
      </c>
      <c r="M751">
        <v>20</v>
      </c>
    </row>
    <row r="752" spans="2:13" x14ac:dyDescent="0.3">
      <c r="D752" s="935">
        <v>80</v>
      </c>
      <c r="G752">
        <v>78</v>
      </c>
      <c r="M752">
        <v>78</v>
      </c>
    </row>
    <row r="753" spans="2:13" x14ac:dyDescent="0.3">
      <c r="D753" s="935">
        <v>125</v>
      </c>
      <c r="G753">
        <v>125</v>
      </c>
      <c r="M753">
        <v>125</v>
      </c>
    </row>
    <row r="754" spans="2:13" x14ac:dyDescent="0.3">
      <c r="D754" s="935">
        <v>274</v>
      </c>
      <c r="G754">
        <v>267</v>
      </c>
      <c r="M754">
        <v>267</v>
      </c>
    </row>
    <row r="755" spans="2:13" x14ac:dyDescent="0.3">
      <c r="D755" s="935">
        <v>686</v>
      </c>
      <c r="G755">
        <v>671</v>
      </c>
      <c r="M755">
        <v>671</v>
      </c>
    </row>
    <row r="756" spans="2:13" x14ac:dyDescent="0.3">
      <c r="D756" s="935">
        <v>710</v>
      </c>
      <c r="G756">
        <v>689</v>
      </c>
      <c r="M756">
        <v>689</v>
      </c>
    </row>
    <row r="757" spans="2:13" x14ac:dyDescent="0.3">
      <c r="D757" s="935">
        <v>1005</v>
      </c>
      <c r="G757">
        <v>1007</v>
      </c>
      <c r="M757">
        <v>1007</v>
      </c>
    </row>
    <row r="758" spans="2:13" x14ac:dyDescent="0.3">
      <c r="D758" s="935">
        <v>1019</v>
      </c>
      <c r="G758">
        <v>988</v>
      </c>
      <c r="M758">
        <v>988</v>
      </c>
    </row>
    <row r="759" spans="2:13" x14ac:dyDescent="0.3">
      <c r="C759" s="935" t="s">
        <v>3785</v>
      </c>
      <c r="G759">
        <v>3845</v>
      </c>
      <c r="M759">
        <v>3845</v>
      </c>
    </row>
    <row r="760" spans="2:13" x14ac:dyDescent="0.3">
      <c r="B760" s="935" t="s">
        <v>3841</v>
      </c>
      <c r="G760">
        <v>3845</v>
      </c>
      <c r="M760">
        <v>3845</v>
      </c>
    </row>
    <row r="761" spans="2:13" x14ac:dyDescent="0.3">
      <c r="B761" s="935">
        <v>622612</v>
      </c>
      <c r="C761" s="935" t="s">
        <v>503</v>
      </c>
      <c r="D761" s="935">
        <v>12</v>
      </c>
      <c r="G761">
        <v>12</v>
      </c>
      <c r="M761">
        <v>12</v>
      </c>
    </row>
    <row r="762" spans="2:13" x14ac:dyDescent="0.3">
      <c r="D762" s="935">
        <v>19</v>
      </c>
      <c r="G762">
        <v>19</v>
      </c>
      <c r="M762">
        <v>19</v>
      </c>
    </row>
    <row r="763" spans="2:13" x14ac:dyDescent="0.3">
      <c r="D763" s="935">
        <v>24</v>
      </c>
      <c r="G763">
        <v>24</v>
      </c>
      <c r="M763">
        <v>24</v>
      </c>
    </row>
    <row r="764" spans="2:13" x14ac:dyDescent="0.3">
      <c r="D764" s="935">
        <v>30</v>
      </c>
      <c r="G764">
        <v>30</v>
      </c>
      <c r="M764">
        <v>30</v>
      </c>
    </row>
    <row r="765" spans="2:13" x14ac:dyDescent="0.3">
      <c r="D765" s="935">
        <v>38</v>
      </c>
      <c r="G765">
        <v>38</v>
      </c>
      <c r="M765">
        <v>38</v>
      </c>
    </row>
    <row r="766" spans="2:13" x14ac:dyDescent="0.3">
      <c r="D766" s="935">
        <v>50</v>
      </c>
      <c r="G766">
        <v>50</v>
      </c>
      <c r="M766">
        <v>50</v>
      </c>
    </row>
    <row r="767" spans="2:13" x14ac:dyDescent="0.3">
      <c r="D767" s="935">
        <v>89</v>
      </c>
      <c r="G767">
        <v>93</v>
      </c>
      <c r="M767">
        <v>93</v>
      </c>
    </row>
    <row r="768" spans="2:13" x14ac:dyDescent="0.3">
      <c r="C768" s="935" t="s">
        <v>3787</v>
      </c>
      <c r="G768">
        <v>266</v>
      </c>
      <c r="M768">
        <v>266</v>
      </c>
    </row>
    <row r="769" spans="1:13" x14ac:dyDescent="0.3">
      <c r="B769" s="935" t="s">
        <v>3842</v>
      </c>
      <c r="G769">
        <v>266</v>
      </c>
      <c r="M769">
        <v>266</v>
      </c>
    </row>
    <row r="770" spans="1:13" x14ac:dyDescent="0.3">
      <c r="A770" s="935" t="s">
        <v>3843</v>
      </c>
      <c r="E770">
        <v>45632</v>
      </c>
      <c r="F770">
        <v>50886</v>
      </c>
      <c r="G770">
        <v>19085</v>
      </c>
      <c r="H770">
        <v>1433</v>
      </c>
      <c r="I770">
        <v>3469</v>
      </c>
      <c r="J770">
        <v>973</v>
      </c>
      <c r="K770">
        <v>1852</v>
      </c>
      <c r="L770">
        <v>7727</v>
      </c>
      <c r="M770">
        <v>123330</v>
      </c>
    </row>
    <row r="771" spans="1:13" x14ac:dyDescent="0.3">
      <c r="A771" s="935">
        <v>446066</v>
      </c>
      <c r="B771" s="935">
        <v>268335</v>
      </c>
      <c r="C771" s="935" t="s">
        <v>9</v>
      </c>
      <c r="D771" s="935">
        <v>60</v>
      </c>
      <c r="E771">
        <v>60</v>
      </c>
      <c r="M771">
        <v>60</v>
      </c>
    </row>
    <row r="772" spans="1:13" x14ac:dyDescent="0.3">
      <c r="D772" s="935">
        <v>112</v>
      </c>
      <c r="E772">
        <v>112</v>
      </c>
      <c r="M772">
        <v>112</v>
      </c>
    </row>
    <row r="773" spans="1:13" x14ac:dyDescent="0.3">
      <c r="D773" s="935">
        <v>120</v>
      </c>
      <c r="E773">
        <v>120</v>
      </c>
      <c r="M773">
        <v>120</v>
      </c>
    </row>
    <row r="774" spans="1:13" x14ac:dyDescent="0.3">
      <c r="D774" s="935">
        <v>3983</v>
      </c>
      <c r="E774">
        <v>4161</v>
      </c>
      <c r="M774">
        <v>4161</v>
      </c>
    </row>
    <row r="775" spans="1:13" x14ac:dyDescent="0.3">
      <c r="C775" s="935" t="s">
        <v>3795</v>
      </c>
      <c r="E775">
        <v>4453</v>
      </c>
      <c r="M775">
        <v>4453</v>
      </c>
    </row>
    <row r="776" spans="1:13" x14ac:dyDescent="0.3">
      <c r="B776" s="935" t="s">
        <v>3844</v>
      </c>
      <c r="E776">
        <v>4453</v>
      </c>
      <c r="M776">
        <v>4453</v>
      </c>
    </row>
    <row r="777" spans="1:13" x14ac:dyDescent="0.3">
      <c r="B777" s="935">
        <v>268388</v>
      </c>
      <c r="C777" s="935" t="s">
        <v>11</v>
      </c>
      <c r="D777" s="935">
        <v>229</v>
      </c>
      <c r="E777">
        <v>240</v>
      </c>
      <c r="M777">
        <v>240</v>
      </c>
    </row>
    <row r="778" spans="1:13" x14ac:dyDescent="0.3">
      <c r="C778" s="935" t="s">
        <v>3799</v>
      </c>
      <c r="E778">
        <v>240</v>
      </c>
      <c r="M778">
        <v>240</v>
      </c>
    </row>
    <row r="779" spans="1:13" x14ac:dyDescent="0.3">
      <c r="B779" s="935" t="s">
        <v>3845</v>
      </c>
      <c r="E779">
        <v>240</v>
      </c>
      <c r="M779">
        <v>240</v>
      </c>
    </row>
    <row r="780" spans="1:13" x14ac:dyDescent="0.3">
      <c r="B780" s="935">
        <v>268409</v>
      </c>
      <c r="C780" s="935" t="s">
        <v>11</v>
      </c>
      <c r="D780" s="935">
        <v>234</v>
      </c>
      <c r="E780">
        <v>239</v>
      </c>
      <c r="M780">
        <v>239</v>
      </c>
    </row>
    <row r="781" spans="1:13" x14ac:dyDescent="0.3">
      <c r="C781" s="935" t="s">
        <v>3799</v>
      </c>
      <c r="E781">
        <v>239</v>
      </c>
      <c r="M781">
        <v>239</v>
      </c>
    </row>
    <row r="782" spans="1:13" x14ac:dyDescent="0.3">
      <c r="B782" s="935" t="s">
        <v>3846</v>
      </c>
      <c r="E782">
        <v>239</v>
      </c>
      <c r="M782">
        <v>239</v>
      </c>
    </row>
    <row r="783" spans="1:13" x14ac:dyDescent="0.3">
      <c r="B783" s="935">
        <v>268437</v>
      </c>
      <c r="C783" s="935" t="s">
        <v>9</v>
      </c>
      <c r="D783" s="935">
        <v>113</v>
      </c>
      <c r="E783">
        <v>113</v>
      </c>
      <c r="M783">
        <v>113</v>
      </c>
    </row>
    <row r="784" spans="1:13" x14ac:dyDescent="0.3">
      <c r="D784" s="935">
        <v>1275</v>
      </c>
      <c r="E784">
        <v>1289</v>
      </c>
      <c r="M784">
        <v>1289</v>
      </c>
    </row>
    <row r="785" spans="2:13" x14ac:dyDescent="0.3">
      <c r="C785" s="935" t="s">
        <v>3795</v>
      </c>
      <c r="E785">
        <v>1402</v>
      </c>
      <c r="M785">
        <v>1402</v>
      </c>
    </row>
    <row r="786" spans="2:13" x14ac:dyDescent="0.3">
      <c r="B786" s="935" t="s">
        <v>3847</v>
      </c>
      <c r="E786">
        <v>1402</v>
      </c>
      <c r="M786">
        <v>1402</v>
      </c>
    </row>
    <row r="787" spans="2:13" x14ac:dyDescent="0.3">
      <c r="B787" s="935">
        <v>268440</v>
      </c>
      <c r="C787" s="935" t="s">
        <v>9</v>
      </c>
      <c r="D787" s="935">
        <v>24</v>
      </c>
      <c r="E787">
        <v>24</v>
      </c>
      <c r="M787">
        <v>24</v>
      </c>
    </row>
    <row r="788" spans="2:13" x14ac:dyDescent="0.3">
      <c r="D788" s="935">
        <v>74</v>
      </c>
      <c r="E788">
        <v>74</v>
      </c>
      <c r="M788">
        <v>74</v>
      </c>
    </row>
    <row r="789" spans="2:13" x14ac:dyDescent="0.3">
      <c r="D789" s="935">
        <v>100</v>
      </c>
      <c r="E789">
        <v>100</v>
      </c>
      <c r="M789">
        <v>100</v>
      </c>
    </row>
    <row r="790" spans="2:13" x14ac:dyDescent="0.3">
      <c r="D790" s="935">
        <v>152</v>
      </c>
      <c r="E790">
        <v>152</v>
      </c>
      <c r="M790">
        <v>152</v>
      </c>
    </row>
    <row r="791" spans="2:13" x14ac:dyDescent="0.3">
      <c r="D791" s="935">
        <v>615</v>
      </c>
      <c r="E791">
        <v>627</v>
      </c>
      <c r="M791">
        <v>627</v>
      </c>
    </row>
    <row r="792" spans="2:13" x14ac:dyDescent="0.3">
      <c r="D792" s="935">
        <v>1902</v>
      </c>
      <c r="E792">
        <v>1937</v>
      </c>
      <c r="M792">
        <v>1937</v>
      </c>
    </row>
    <row r="793" spans="2:13" x14ac:dyDescent="0.3">
      <c r="D793" s="935">
        <v>2773</v>
      </c>
      <c r="E793">
        <v>2825</v>
      </c>
      <c r="M793">
        <v>2825</v>
      </c>
    </row>
    <row r="794" spans="2:13" x14ac:dyDescent="0.3">
      <c r="C794" s="935" t="s">
        <v>3795</v>
      </c>
      <c r="E794">
        <v>5739</v>
      </c>
      <c r="M794">
        <v>5739</v>
      </c>
    </row>
    <row r="795" spans="2:13" x14ac:dyDescent="0.3">
      <c r="B795" s="935" t="s">
        <v>3848</v>
      </c>
      <c r="E795">
        <v>5739</v>
      </c>
      <c r="M795">
        <v>5739</v>
      </c>
    </row>
    <row r="796" spans="2:13" x14ac:dyDescent="0.3">
      <c r="B796" s="935">
        <v>268443</v>
      </c>
      <c r="C796" s="935" t="s">
        <v>9</v>
      </c>
      <c r="D796" s="935">
        <v>218</v>
      </c>
      <c r="E796">
        <v>218</v>
      </c>
      <c r="M796">
        <v>218</v>
      </c>
    </row>
    <row r="797" spans="2:13" x14ac:dyDescent="0.3">
      <c r="D797" s="935">
        <v>420</v>
      </c>
      <c r="E797">
        <v>420</v>
      </c>
      <c r="M797">
        <v>420</v>
      </c>
    </row>
    <row r="798" spans="2:13" x14ac:dyDescent="0.3">
      <c r="C798" s="935" t="s">
        <v>3795</v>
      </c>
      <c r="E798">
        <v>638</v>
      </c>
      <c r="M798">
        <v>638</v>
      </c>
    </row>
    <row r="799" spans="2:13" x14ac:dyDescent="0.3">
      <c r="B799" s="935" t="s">
        <v>3849</v>
      </c>
      <c r="E799">
        <v>638</v>
      </c>
      <c r="M799">
        <v>638</v>
      </c>
    </row>
    <row r="800" spans="2:13" x14ac:dyDescent="0.3">
      <c r="B800" s="935">
        <v>268457</v>
      </c>
      <c r="C800" s="935" t="s">
        <v>9</v>
      </c>
      <c r="D800" s="935">
        <v>80</v>
      </c>
      <c r="E800">
        <v>80</v>
      </c>
      <c r="M800">
        <v>80</v>
      </c>
    </row>
    <row r="801" spans="2:13" x14ac:dyDescent="0.3">
      <c r="D801" s="935">
        <v>133</v>
      </c>
      <c r="E801">
        <v>133</v>
      </c>
      <c r="M801">
        <v>133</v>
      </c>
    </row>
    <row r="802" spans="2:13" x14ac:dyDescent="0.3">
      <c r="C802" s="935" t="s">
        <v>3795</v>
      </c>
      <c r="E802">
        <v>213</v>
      </c>
      <c r="M802">
        <v>213</v>
      </c>
    </row>
    <row r="803" spans="2:13" x14ac:dyDescent="0.3">
      <c r="B803" s="935" t="s">
        <v>3850</v>
      </c>
      <c r="E803">
        <v>213</v>
      </c>
      <c r="M803">
        <v>213</v>
      </c>
    </row>
    <row r="804" spans="2:13" x14ac:dyDescent="0.3">
      <c r="B804" s="935">
        <v>268528</v>
      </c>
      <c r="C804" s="935" t="s">
        <v>11</v>
      </c>
      <c r="D804" s="935">
        <v>705</v>
      </c>
      <c r="E804">
        <v>715</v>
      </c>
      <c r="M804">
        <v>715</v>
      </c>
    </row>
    <row r="805" spans="2:13" x14ac:dyDescent="0.3">
      <c r="C805" s="935" t="s">
        <v>3799</v>
      </c>
      <c r="E805">
        <v>715</v>
      </c>
      <c r="M805">
        <v>715</v>
      </c>
    </row>
    <row r="806" spans="2:13" x14ac:dyDescent="0.3">
      <c r="B806" s="935" t="s">
        <v>3851</v>
      </c>
      <c r="E806">
        <v>715</v>
      </c>
      <c r="M806">
        <v>715</v>
      </c>
    </row>
    <row r="807" spans="2:13" x14ac:dyDescent="0.3">
      <c r="B807" s="935">
        <v>270348</v>
      </c>
      <c r="C807" s="935" t="s">
        <v>9</v>
      </c>
      <c r="D807" s="935">
        <v>2593</v>
      </c>
      <c r="E807">
        <v>2452</v>
      </c>
      <c r="M807">
        <v>2452</v>
      </c>
    </row>
    <row r="808" spans="2:13" x14ac:dyDescent="0.3">
      <c r="C808" s="935" t="s">
        <v>3795</v>
      </c>
      <c r="E808">
        <v>2452</v>
      </c>
      <c r="M808">
        <v>2452</v>
      </c>
    </row>
    <row r="809" spans="2:13" x14ac:dyDescent="0.3">
      <c r="B809" s="935" t="s">
        <v>3852</v>
      </c>
      <c r="E809">
        <v>2452</v>
      </c>
      <c r="M809">
        <v>2452</v>
      </c>
    </row>
    <row r="810" spans="2:13" x14ac:dyDescent="0.3">
      <c r="B810" s="935">
        <v>280537</v>
      </c>
      <c r="C810" s="935" t="s">
        <v>16</v>
      </c>
      <c r="D810" s="935">
        <v>541</v>
      </c>
      <c r="E810">
        <v>568</v>
      </c>
      <c r="M810">
        <v>568</v>
      </c>
    </row>
    <row r="811" spans="2:13" x14ac:dyDescent="0.3">
      <c r="C811" s="935" t="s">
        <v>3803</v>
      </c>
      <c r="E811">
        <v>568</v>
      </c>
      <c r="M811">
        <v>568</v>
      </c>
    </row>
    <row r="812" spans="2:13" x14ac:dyDescent="0.3">
      <c r="B812" s="935" t="s">
        <v>3853</v>
      </c>
      <c r="E812">
        <v>568</v>
      </c>
      <c r="M812">
        <v>568</v>
      </c>
    </row>
    <row r="813" spans="2:13" x14ac:dyDescent="0.3">
      <c r="B813" s="935">
        <v>280836</v>
      </c>
      <c r="C813" s="935" t="s">
        <v>16</v>
      </c>
      <c r="D813" s="935">
        <v>365</v>
      </c>
      <c r="E813">
        <v>383</v>
      </c>
      <c r="M813">
        <v>383</v>
      </c>
    </row>
    <row r="814" spans="2:13" x14ac:dyDescent="0.3">
      <c r="D814" s="935">
        <v>372</v>
      </c>
      <c r="E814">
        <v>389</v>
      </c>
      <c r="M814">
        <v>389</v>
      </c>
    </row>
    <row r="815" spans="2:13" x14ac:dyDescent="0.3">
      <c r="C815" s="935" t="s">
        <v>3803</v>
      </c>
      <c r="E815">
        <v>772</v>
      </c>
      <c r="M815">
        <v>772</v>
      </c>
    </row>
    <row r="816" spans="2:13" x14ac:dyDescent="0.3">
      <c r="B816" s="935" t="s">
        <v>3854</v>
      </c>
      <c r="E816">
        <v>772</v>
      </c>
      <c r="M816">
        <v>772</v>
      </c>
    </row>
    <row r="817" spans="2:13" x14ac:dyDescent="0.3">
      <c r="B817" s="935">
        <v>281498</v>
      </c>
      <c r="C817" s="935" t="s">
        <v>9</v>
      </c>
      <c r="D817" s="935">
        <v>39</v>
      </c>
      <c r="E817">
        <v>39</v>
      </c>
      <c r="M817">
        <v>39</v>
      </c>
    </row>
    <row r="818" spans="2:13" x14ac:dyDescent="0.3">
      <c r="C818" s="935" t="s">
        <v>3795</v>
      </c>
      <c r="E818">
        <v>39</v>
      </c>
      <c r="M818">
        <v>39</v>
      </c>
    </row>
    <row r="819" spans="2:13" x14ac:dyDescent="0.3">
      <c r="B819" s="935" t="s">
        <v>3855</v>
      </c>
      <c r="E819">
        <v>39</v>
      </c>
      <c r="M819">
        <v>39</v>
      </c>
    </row>
    <row r="820" spans="2:13" x14ac:dyDescent="0.3">
      <c r="B820" s="935">
        <v>324762</v>
      </c>
      <c r="C820" s="935" t="s">
        <v>9</v>
      </c>
      <c r="D820" s="935">
        <v>1727</v>
      </c>
      <c r="E820">
        <v>1727</v>
      </c>
      <c r="M820">
        <v>1727</v>
      </c>
    </row>
    <row r="821" spans="2:13" x14ac:dyDescent="0.3">
      <c r="D821" s="935">
        <v>2064</v>
      </c>
      <c r="E821">
        <v>1967</v>
      </c>
      <c r="M821">
        <v>1967</v>
      </c>
    </row>
    <row r="822" spans="2:13" x14ac:dyDescent="0.3">
      <c r="D822" s="935">
        <v>2553</v>
      </c>
      <c r="E822">
        <v>2568</v>
      </c>
      <c r="M822">
        <v>2568</v>
      </c>
    </row>
    <row r="823" spans="2:13" x14ac:dyDescent="0.3">
      <c r="D823" s="935">
        <v>2765</v>
      </c>
      <c r="E823">
        <v>2765</v>
      </c>
      <c r="M823">
        <v>2765</v>
      </c>
    </row>
    <row r="824" spans="2:13" x14ac:dyDescent="0.3">
      <c r="D824" s="935">
        <v>3149</v>
      </c>
      <c r="E824">
        <v>3149</v>
      </c>
      <c r="M824">
        <v>3149</v>
      </c>
    </row>
    <row r="825" spans="2:13" x14ac:dyDescent="0.3">
      <c r="D825" s="935">
        <v>4273</v>
      </c>
      <c r="E825">
        <v>4314</v>
      </c>
      <c r="M825">
        <v>4314</v>
      </c>
    </row>
    <row r="826" spans="2:13" x14ac:dyDescent="0.3">
      <c r="C826" s="935" t="s">
        <v>3795</v>
      </c>
      <c r="E826">
        <v>16490</v>
      </c>
      <c r="M826">
        <v>16490</v>
      </c>
    </row>
    <row r="827" spans="2:13" x14ac:dyDescent="0.3">
      <c r="B827" s="935" t="s">
        <v>3820</v>
      </c>
      <c r="E827">
        <v>16490</v>
      </c>
      <c r="M827">
        <v>16490</v>
      </c>
    </row>
    <row r="828" spans="2:13" x14ac:dyDescent="0.3">
      <c r="B828" s="935">
        <v>326688</v>
      </c>
      <c r="C828" s="935" t="s">
        <v>16</v>
      </c>
      <c r="D828" s="935">
        <v>48</v>
      </c>
      <c r="E828">
        <v>50</v>
      </c>
      <c r="M828">
        <v>50</v>
      </c>
    </row>
    <row r="829" spans="2:13" x14ac:dyDescent="0.3">
      <c r="D829" s="935">
        <v>50</v>
      </c>
      <c r="E829">
        <v>156</v>
      </c>
      <c r="M829">
        <v>156</v>
      </c>
    </row>
    <row r="830" spans="2:13" x14ac:dyDescent="0.3">
      <c r="D830" s="935">
        <v>61</v>
      </c>
      <c r="E830">
        <v>62</v>
      </c>
      <c r="M830">
        <v>62</v>
      </c>
    </row>
    <row r="831" spans="2:13" x14ac:dyDescent="0.3">
      <c r="D831" s="935">
        <v>65</v>
      </c>
      <c r="E831">
        <v>68</v>
      </c>
      <c r="M831">
        <v>68</v>
      </c>
    </row>
    <row r="832" spans="2:13" x14ac:dyDescent="0.3">
      <c r="D832" s="935">
        <v>77</v>
      </c>
      <c r="E832">
        <v>81</v>
      </c>
      <c r="M832">
        <v>81</v>
      </c>
    </row>
    <row r="833" spans="2:13" x14ac:dyDescent="0.3">
      <c r="D833" s="935">
        <v>160</v>
      </c>
      <c r="E833">
        <v>168</v>
      </c>
      <c r="M833">
        <v>168</v>
      </c>
    </row>
    <row r="834" spans="2:13" x14ac:dyDescent="0.3">
      <c r="C834" s="935" t="s">
        <v>3803</v>
      </c>
      <c r="E834">
        <v>585</v>
      </c>
      <c r="M834">
        <v>585</v>
      </c>
    </row>
    <row r="835" spans="2:13" x14ac:dyDescent="0.3">
      <c r="B835" s="935" t="s">
        <v>3856</v>
      </c>
      <c r="E835">
        <v>585</v>
      </c>
      <c r="M835">
        <v>585</v>
      </c>
    </row>
    <row r="836" spans="2:13" x14ac:dyDescent="0.3">
      <c r="B836" s="935">
        <v>326690</v>
      </c>
      <c r="C836" s="935" t="s">
        <v>16</v>
      </c>
      <c r="D836" s="935">
        <v>101</v>
      </c>
      <c r="E836">
        <v>106</v>
      </c>
      <c r="M836">
        <v>106</v>
      </c>
    </row>
    <row r="837" spans="2:13" x14ac:dyDescent="0.3">
      <c r="D837" s="935">
        <v>380</v>
      </c>
      <c r="E837">
        <v>380</v>
      </c>
      <c r="M837">
        <v>380</v>
      </c>
    </row>
    <row r="838" spans="2:13" x14ac:dyDescent="0.3">
      <c r="C838" s="935" t="s">
        <v>3803</v>
      </c>
      <c r="E838">
        <v>486</v>
      </c>
      <c r="M838">
        <v>486</v>
      </c>
    </row>
    <row r="839" spans="2:13" x14ac:dyDescent="0.3">
      <c r="B839" s="935" t="s">
        <v>3857</v>
      </c>
      <c r="E839">
        <v>486</v>
      </c>
      <c r="M839">
        <v>486</v>
      </c>
    </row>
    <row r="840" spans="2:13" x14ac:dyDescent="0.3">
      <c r="B840" s="935">
        <v>328449</v>
      </c>
      <c r="C840" s="935" t="s">
        <v>9</v>
      </c>
      <c r="D840" s="935">
        <v>47</v>
      </c>
      <c r="E840">
        <v>47</v>
      </c>
      <c r="M840">
        <v>47</v>
      </c>
    </row>
    <row r="841" spans="2:13" x14ac:dyDescent="0.3">
      <c r="D841" s="935">
        <v>59</v>
      </c>
      <c r="E841">
        <v>59</v>
      </c>
      <c r="M841">
        <v>59</v>
      </c>
    </row>
    <row r="842" spans="2:13" x14ac:dyDescent="0.3">
      <c r="D842" s="935">
        <v>66</v>
      </c>
      <c r="E842">
        <v>66</v>
      </c>
      <c r="M842">
        <v>66</v>
      </c>
    </row>
    <row r="843" spans="2:13" x14ac:dyDescent="0.3">
      <c r="D843" s="935">
        <v>141</v>
      </c>
      <c r="E843">
        <v>144</v>
      </c>
      <c r="M843">
        <v>144</v>
      </c>
    </row>
    <row r="844" spans="2:13" x14ac:dyDescent="0.3">
      <c r="D844" s="935">
        <v>232</v>
      </c>
      <c r="E844">
        <v>228</v>
      </c>
      <c r="M844">
        <v>228</v>
      </c>
    </row>
    <row r="845" spans="2:13" x14ac:dyDescent="0.3">
      <c r="D845" s="935">
        <v>356</v>
      </c>
      <c r="E845">
        <v>356</v>
      </c>
      <c r="M845">
        <v>356</v>
      </c>
    </row>
    <row r="846" spans="2:13" x14ac:dyDescent="0.3">
      <c r="D846" s="935">
        <v>462</v>
      </c>
      <c r="E846">
        <v>462</v>
      </c>
      <c r="M846">
        <v>462</v>
      </c>
    </row>
    <row r="847" spans="2:13" x14ac:dyDescent="0.3">
      <c r="D847" s="935">
        <v>507</v>
      </c>
      <c r="E847">
        <v>497</v>
      </c>
      <c r="M847">
        <v>497</v>
      </c>
    </row>
    <row r="848" spans="2:13" x14ac:dyDescent="0.3">
      <c r="D848" s="935">
        <v>1563</v>
      </c>
      <c r="E848">
        <v>1559</v>
      </c>
      <c r="M848">
        <v>1559</v>
      </c>
    </row>
    <row r="849" spans="1:13" x14ac:dyDescent="0.3">
      <c r="D849" s="935">
        <v>2386</v>
      </c>
      <c r="E849">
        <v>2386</v>
      </c>
      <c r="M849">
        <v>2386</v>
      </c>
    </row>
    <row r="850" spans="1:13" x14ac:dyDescent="0.3">
      <c r="C850" s="935" t="s">
        <v>3795</v>
      </c>
      <c r="E850">
        <v>5804</v>
      </c>
      <c r="M850">
        <v>5804</v>
      </c>
    </row>
    <row r="851" spans="1:13" x14ac:dyDescent="0.3">
      <c r="B851" s="935" t="s">
        <v>3858</v>
      </c>
      <c r="E851">
        <v>5804</v>
      </c>
      <c r="M851">
        <v>5804</v>
      </c>
    </row>
    <row r="852" spans="1:13" x14ac:dyDescent="0.3">
      <c r="B852" s="935">
        <v>328473</v>
      </c>
      <c r="C852" s="935" t="s">
        <v>9</v>
      </c>
      <c r="D852" s="935">
        <v>101</v>
      </c>
      <c r="E852">
        <v>105</v>
      </c>
      <c r="M852">
        <v>105</v>
      </c>
    </row>
    <row r="853" spans="1:13" x14ac:dyDescent="0.3">
      <c r="D853" s="935">
        <v>522</v>
      </c>
      <c r="E853">
        <v>546</v>
      </c>
      <c r="M853">
        <v>546</v>
      </c>
    </row>
    <row r="854" spans="1:13" x14ac:dyDescent="0.3">
      <c r="D854" s="935">
        <v>941</v>
      </c>
      <c r="E854">
        <v>987</v>
      </c>
      <c r="M854">
        <v>987</v>
      </c>
    </row>
    <row r="855" spans="1:13" x14ac:dyDescent="0.3">
      <c r="C855" s="935" t="s">
        <v>3795</v>
      </c>
      <c r="E855">
        <v>1638</v>
      </c>
      <c r="M855">
        <v>1638</v>
      </c>
    </row>
    <row r="856" spans="1:13" x14ac:dyDescent="0.3">
      <c r="B856" s="935" t="s">
        <v>3859</v>
      </c>
      <c r="E856">
        <v>1638</v>
      </c>
      <c r="M856">
        <v>1638</v>
      </c>
    </row>
    <row r="857" spans="1:13" x14ac:dyDescent="0.3">
      <c r="A857" s="935" t="s">
        <v>3860</v>
      </c>
      <c r="E857">
        <v>42473</v>
      </c>
      <c r="M857">
        <v>42473</v>
      </c>
    </row>
    <row r="858" spans="1:13" x14ac:dyDescent="0.3">
      <c r="A858" s="935">
        <v>446083</v>
      </c>
      <c r="B858" s="935">
        <v>268440</v>
      </c>
      <c r="C858" s="935" t="s">
        <v>9</v>
      </c>
      <c r="D858" s="935">
        <v>813</v>
      </c>
      <c r="E858">
        <v>853</v>
      </c>
      <c r="M858">
        <v>853</v>
      </c>
    </row>
    <row r="859" spans="1:13" x14ac:dyDescent="0.3">
      <c r="D859" s="935">
        <v>1118</v>
      </c>
      <c r="E859">
        <v>1174</v>
      </c>
      <c r="M859">
        <v>1174</v>
      </c>
    </row>
    <row r="860" spans="1:13" x14ac:dyDescent="0.3">
      <c r="D860" s="935">
        <v>1664</v>
      </c>
      <c r="E860">
        <v>1747</v>
      </c>
      <c r="M860">
        <v>1747</v>
      </c>
    </row>
    <row r="861" spans="1:13" x14ac:dyDescent="0.3">
      <c r="D861" s="935">
        <v>1899</v>
      </c>
      <c r="E861">
        <v>1937</v>
      </c>
      <c r="M861">
        <v>1937</v>
      </c>
    </row>
    <row r="862" spans="1:13" x14ac:dyDescent="0.3">
      <c r="C862" s="935" t="s">
        <v>3795</v>
      </c>
      <c r="E862">
        <v>5711</v>
      </c>
      <c r="M862">
        <v>5711</v>
      </c>
    </row>
    <row r="863" spans="1:13" x14ac:dyDescent="0.3">
      <c r="B863" s="935" t="s">
        <v>3848</v>
      </c>
      <c r="E863">
        <v>5711</v>
      </c>
      <c r="M863">
        <v>5711</v>
      </c>
    </row>
    <row r="864" spans="1:13" x14ac:dyDescent="0.3">
      <c r="B864" s="935">
        <v>268454</v>
      </c>
      <c r="C864" s="935" t="s">
        <v>9</v>
      </c>
      <c r="D864" s="935">
        <v>276</v>
      </c>
      <c r="E864">
        <v>276</v>
      </c>
      <c r="M864">
        <v>276</v>
      </c>
    </row>
    <row r="865" spans="1:13" x14ac:dyDescent="0.3">
      <c r="C865" s="935" t="s">
        <v>3795</v>
      </c>
      <c r="E865">
        <v>276</v>
      </c>
      <c r="M865">
        <v>276</v>
      </c>
    </row>
    <row r="866" spans="1:13" x14ac:dyDescent="0.3">
      <c r="B866" s="935" t="s">
        <v>3861</v>
      </c>
      <c r="E866">
        <v>276</v>
      </c>
      <c r="M866">
        <v>276</v>
      </c>
    </row>
    <row r="867" spans="1:13" x14ac:dyDescent="0.3">
      <c r="B867" s="935">
        <v>268519</v>
      </c>
      <c r="C867" s="935" t="s">
        <v>11</v>
      </c>
      <c r="D867" s="935">
        <v>359</v>
      </c>
      <c r="E867">
        <v>366</v>
      </c>
      <c r="M867">
        <v>366</v>
      </c>
    </row>
    <row r="868" spans="1:13" x14ac:dyDescent="0.3">
      <c r="C868" s="935" t="s">
        <v>3799</v>
      </c>
      <c r="E868">
        <v>366</v>
      </c>
      <c r="M868">
        <v>366</v>
      </c>
    </row>
    <row r="869" spans="1:13" x14ac:dyDescent="0.3">
      <c r="B869" s="935" t="s">
        <v>3862</v>
      </c>
      <c r="E869">
        <v>366</v>
      </c>
      <c r="M869">
        <v>366</v>
      </c>
    </row>
    <row r="870" spans="1:13" x14ac:dyDescent="0.3">
      <c r="B870" s="935">
        <v>317655</v>
      </c>
      <c r="C870" s="935" t="s">
        <v>16</v>
      </c>
      <c r="D870" s="935">
        <v>202</v>
      </c>
      <c r="E870">
        <v>212</v>
      </c>
      <c r="M870">
        <v>212</v>
      </c>
    </row>
    <row r="871" spans="1:13" x14ac:dyDescent="0.3">
      <c r="D871" s="935">
        <v>275</v>
      </c>
      <c r="E871">
        <v>289</v>
      </c>
      <c r="M871">
        <v>289</v>
      </c>
    </row>
    <row r="872" spans="1:13" x14ac:dyDescent="0.3">
      <c r="D872" s="935">
        <v>308</v>
      </c>
      <c r="E872">
        <v>314</v>
      </c>
      <c r="M872">
        <v>314</v>
      </c>
    </row>
    <row r="873" spans="1:13" x14ac:dyDescent="0.3">
      <c r="D873" s="935">
        <v>318</v>
      </c>
      <c r="E873">
        <v>334</v>
      </c>
      <c r="M873">
        <v>334</v>
      </c>
    </row>
    <row r="874" spans="1:13" x14ac:dyDescent="0.3">
      <c r="D874" s="935">
        <v>319</v>
      </c>
      <c r="E874">
        <v>335</v>
      </c>
      <c r="M874">
        <v>335</v>
      </c>
    </row>
    <row r="875" spans="1:13" x14ac:dyDescent="0.3">
      <c r="D875" s="935">
        <v>575</v>
      </c>
      <c r="E875">
        <v>587</v>
      </c>
      <c r="M875">
        <v>587</v>
      </c>
    </row>
    <row r="876" spans="1:13" x14ac:dyDescent="0.3">
      <c r="D876" s="935">
        <v>814</v>
      </c>
      <c r="E876">
        <v>830</v>
      </c>
      <c r="M876">
        <v>830</v>
      </c>
    </row>
    <row r="877" spans="1:13" x14ac:dyDescent="0.3">
      <c r="D877" s="935">
        <v>825</v>
      </c>
      <c r="E877">
        <v>841</v>
      </c>
      <c r="M877">
        <v>841</v>
      </c>
    </row>
    <row r="878" spans="1:13" x14ac:dyDescent="0.3">
      <c r="C878" s="935" t="s">
        <v>3803</v>
      </c>
      <c r="E878">
        <v>3742</v>
      </c>
      <c r="M878">
        <v>3742</v>
      </c>
    </row>
    <row r="879" spans="1:13" x14ac:dyDescent="0.3">
      <c r="B879" s="935" t="s">
        <v>3863</v>
      </c>
      <c r="E879">
        <v>3742</v>
      </c>
      <c r="M879">
        <v>3742</v>
      </c>
    </row>
    <row r="880" spans="1:13" x14ac:dyDescent="0.3">
      <c r="A880" s="935" t="s">
        <v>3864</v>
      </c>
      <c r="E880">
        <v>10095</v>
      </c>
      <c r="M880">
        <v>10095</v>
      </c>
    </row>
    <row r="881" spans="1:13" x14ac:dyDescent="0.3">
      <c r="A881" s="935">
        <v>446084</v>
      </c>
      <c r="B881" s="935">
        <v>361119</v>
      </c>
      <c r="C881" s="935" t="s">
        <v>9</v>
      </c>
      <c r="D881" s="935">
        <v>16</v>
      </c>
      <c r="E881">
        <v>16</v>
      </c>
      <c r="M881">
        <v>16</v>
      </c>
    </row>
    <row r="882" spans="1:13" x14ac:dyDescent="0.3">
      <c r="D882" s="935">
        <v>60</v>
      </c>
      <c r="E882">
        <v>60</v>
      </c>
      <c r="M882">
        <v>60</v>
      </c>
    </row>
    <row r="883" spans="1:13" x14ac:dyDescent="0.3">
      <c r="D883" s="935">
        <v>69</v>
      </c>
      <c r="E883">
        <v>69</v>
      </c>
      <c r="M883">
        <v>69</v>
      </c>
    </row>
    <row r="884" spans="1:13" x14ac:dyDescent="0.3">
      <c r="D884" s="935">
        <v>160</v>
      </c>
      <c r="E884">
        <v>160</v>
      </c>
      <c r="M884">
        <v>160</v>
      </c>
    </row>
    <row r="885" spans="1:13" x14ac:dyDescent="0.3">
      <c r="D885" s="935">
        <v>306</v>
      </c>
      <c r="E885">
        <v>306</v>
      </c>
      <c r="M885">
        <v>306</v>
      </c>
    </row>
    <row r="886" spans="1:13" x14ac:dyDescent="0.3">
      <c r="D886" s="935">
        <v>332</v>
      </c>
      <c r="E886">
        <v>332</v>
      </c>
      <c r="M886">
        <v>332</v>
      </c>
    </row>
    <row r="887" spans="1:13" x14ac:dyDescent="0.3">
      <c r="D887" s="935">
        <v>436</v>
      </c>
      <c r="E887">
        <v>458</v>
      </c>
      <c r="M887">
        <v>458</v>
      </c>
    </row>
    <row r="888" spans="1:13" x14ac:dyDescent="0.3">
      <c r="D888" s="935">
        <v>611</v>
      </c>
      <c r="E888">
        <v>611</v>
      </c>
      <c r="M888">
        <v>611</v>
      </c>
    </row>
    <row r="889" spans="1:13" x14ac:dyDescent="0.3">
      <c r="D889" s="935">
        <v>643</v>
      </c>
      <c r="E889">
        <v>651</v>
      </c>
      <c r="M889">
        <v>651</v>
      </c>
    </row>
    <row r="890" spans="1:13" x14ac:dyDescent="0.3">
      <c r="D890" s="935">
        <v>672</v>
      </c>
      <c r="E890">
        <v>694</v>
      </c>
      <c r="M890">
        <v>694</v>
      </c>
    </row>
    <row r="891" spans="1:13" x14ac:dyDescent="0.3">
      <c r="D891" s="935">
        <v>682</v>
      </c>
      <c r="E891">
        <v>694</v>
      </c>
      <c r="M891">
        <v>694</v>
      </c>
    </row>
    <row r="892" spans="1:13" x14ac:dyDescent="0.3">
      <c r="D892" s="935">
        <v>932</v>
      </c>
      <c r="E892">
        <v>949</v>
      </c>
      <c r="M892">
        <v>949</v>
      </c>
    </row>
    <row r="893" spans="1:13" x14ac:dyDescent="0.3">
      <c r="D893" s="935">
        <v>992</v>
      </c>
      <c r="E893">
        <v>1008</v>
      </c>
      <c r="M893">
        <v>1008</v>
      </c>
    </row>
    <row r="894" spans="1:13" x14ac:dyDescent="0.3">
      <c r="D894" s="935">
        <v>1122</v>
      </c>
      <c r="E894">
        <v>1125</v>
      </c>
      <c r="M894">
        <v>1125</v>
      </c>
    </row>
    <row r="895" spans="1:13" x14ac:dyDescent="0.3">
      <c r="D895" s="935">
        <v>1609</v>
      </c>
      <c r="E895">
        <v>1607</v>
      </c>
      <c r="M895">
        <v>1607</v>
      </c>
    </row>
    <row r="896" spans="1:13" x14ac:dyDescent="0.3">
      <c r="D896" s="935">
        <v>2338</v>
      </c>
      <c r="E896">
        <v>2337</v>
      </c>
      <c r="M896">
        <v>2337</v>
      </c>
    </row>
    <row r="897" spans="1:13" x14ac:dyDescent="0.3">
      <c r="D897" s="935">
        <v>2342</v>
      </c>
      <c r="E897">
        <v>2340</v>
      </c>
      <c r="M897">
        <v>2340</v>
      </c>
    </row>
    <row r="898" spans="1:13" x14ac:dyDescent="0.3">
      <c r="D898" s="935">
        <v>3549</v>
      </c>
      <c r="E898">
        <v>3494</v>
      </c>
      <c r="M898">
        <v>3494</v>
      </c>
    </row>
    <row r="899" spans="1:13" x14ac:dyDescent="0.3">
      <c r="C899" s="935" t="s">
        <v>3795</v>
      </c>
      <c r="E899">
        <v>16911</v>
      </c>
      <c r="M899">
        <v>16911</v>
      </c>
    </row>
    <row r="900" spans="1:13" x14ac:dyDescent="0.3">
      <c r="B900" s="935" t="s">
        <v>3865</v>
      </c>
      <c r="E900">
        <v>16911</v>
      </c>
      <c r="M900">
        <v>16911</v>
      </c>
    </row>
    <row r="901" spans="1:13" x14ac:dyDescent="0.3">
      <c r="B901" s="935">
        <v>361172</v>
      </c>
      <c r="C901" s="935" t="s">
        <v>11</v>
      </c>
      <c r="D901" s="935">
        <v>557</v>
      </c>
      <c r="E901">
        <v>557</v>
      </c>
      <c r="M901">
        <v>557</v>
      </c>
    </row>
    <row r="902" spans="1:13" x14ac:dyDescent="0.3">
      <c r="C902" s="935" t="s">
        <v>3799</v>
      </c>
      <c r="E902">
        <v>557</v>
      </c>
      <c r="M902">
        <v>557</v>
      </c>
    </row>
    <row r="903" spans="1:13" x14ac:dyDescent="0.3">
      <c r="B903" s="935" t="s">
        <v>3866</v>
      </c>
      <c r="E903">
        <v>557</v>
      </c>
      <c r="M903">
        <v>557</v>
      </c>
    </row>
    <row r="904" spans="1:13" x14ac:dyDescent="0.3">
      <c r="A904" s="935" t="s">
        <v>3867</v>
      </c>
      <c r="E904">
        <v>17468</v>
      </c>
      <c r="M904">
        <v>17468</v>
      </c>
    </row>
    <row r="905" spans="1:13" x14ac:dyDescent="0.3">
      <c r="A905" s="935">
        <v>446097</v>
      </c>
      <c r="B905" s="935">
        <v>268454</v>
      </c>
      <c r="C905" s="935" t="s">
        <v>9</v>
      </c>
      <c r="D905" s="935">
        <v>270</v>
      </c>
      <c r="E905">
        <v>270</v>
      </c>
      <c r="M905">
        <v>270</v>
      </c>
    </row>
    <row r="906" spans="1:13" x14ac:dyDescent="0.3">
      <c r="D906" s="935">
        <v>1386</v>
      </c>
      <c r="E906">
        <v>1386</v>
      </c>
      <c r="M906">
        <v>1386</v>
      </c>
    </row>
    <row r="907" spans="1:13" x14ac:dyDescent="0.3">
      <c r="C907" s="935" t="s">
        <v>3795</v>
      </c>
      <c r="E907">
        <v>1656</v>
      </c>
      <c r="M907">
        <v>1656</v>
      </c>
    </row>
    <row r="908" spans="1:13" x14ac:dyDescent="0.3">
      <c r="B908" s="935" t="s">
        <v>3861</v>
      </c>
      <c r="E908">
        <v>1656</v>
      </c>
      <c r="M908">
        <v>1656</v>
      </c>
    </row>
    <row r="909" spans="1:13" x14ac:dyDescent="0.3">
      <c r="B909" s="935">
        <v>268458</v>
      </c>
      <c r="C909" s="935" t="s">
        <v>9</v>
      </c>
      <c r="D909" s="935">
        <v>8</v>
      </c>
      <c r="E909">
        <v>8</v>
      </c>
      <c r="M909">
        <v>8</v>
      </c>
    </row>
    <row r="910" spans="1:13" x14ac:dyDescent="0.3">
      <c r="D910" s="935">
        <v>30</v>
      </c>
      <c r="E910">
        <v>30</v>
      </c>
      <c r="M910">
        <v>30</v>
      </c>
    </row>
    <row r="911" spans="1:13" x14ac:dyDescent="0.3">
      <c r="D911" s="935">
        <v>156</v>
      </c>
      <c r="E911">
        <v>156</v>
      </c>
      <c r="M911">
        <v>156</v>
      </c>
    </row>
    <row r="912" spans="1:13" x14ac:dyDescent="0.3">
      <c r="C912" s="935" t="s">
        <v>3795</v>
      </c>
      <c r="E912">
        <v>194</v>
      </c>
      <c r="M912">
        <v>194</v>
      </c>
    </row>
    <row r="913" spans="2:13" x14ac:dyDescent="0.3">
      <c r="B913" s="935" t="s">
        <v>3868</v>
      </c>
      <c r="E913">
        <v>194</v>
      </c>
      <c r="M913">
        <v>194</v>
      </c>
    </row>
    <row r="914" spans="2:13" x14ac:dyDescent="0.3">
      <c r="B914" s="935">
        <v>268476</v>
      </c>
      <c r="C914" s="935" t="s">
        <v>9</v>
      </c>
      <c r="D914" s="935">
        <v>18</v>
      </c>
      <c r="E914">
        <v>18</v>
      </c>
      <c r="M914">
        <v>18</v>
      </c>
    </row>
    <row r="915" spans="2:13" x14ac:dyDescent="0.3">
      <c r="D915" s="935">
        <v>54</v>
      </c>
      <c r="E915">
        <v>54</v>
      </c>
      <c r="M915">
        <v>54</v>
      </c>
    </row>
    <row r="916" spans="2:13" x14ac:dyDescent="0.3">
      <c r="C916" s="935" t="s">
        <v>3795</v>
      </c>
      <c r="E916">
        <v>72</v>
      </c>
      <c r="M916">
        <v>72</v>
      </c>
    </row>
    <row r="917" spans="2:13" x14ac:dyDescent="0.3">
      <c r="B917" s="935" t="s">
        <v>3869</v>
      </c>
      <c r="E917">
        <v>72</v>
      </c>
      <c r="M917">
        <v>72</v>
      </c>
    </row>
    <row r="918" spans="2:13" x14ac:dyDescent="0.3">
      <c r="B918" s="935">
        <v>268502</v>
      </c>
      <c r="C918" s="935" t="s">
        <v>9</v>
      </c>
      <c r="D918" s="935">
        <v>61</v>
      </c>
      <c r="E918">
        <v>61</v>
      </c>
      <c r="M918">
        <v>61</v>
      </c>
    </row>
    <row r="919" spans="2:13" x14ac:dyDescent="0.3">
      <c r="C919" s="935" t="s">
        <v>3795</v>
      </c>
      <c r="E919">
        <v>61</v>
      </c>
      <c r="M919">
        <v>61</v>
      </c>
    </row>
    <row r="920" spans="2:13" x14ac:dyDescent="0.3">
      <c r="B920" s="935" t="s">
        <v>3870</v>
      </c>
      <c r="E920">
        <v>61</v>
      </c>
      <c r="M920">
        <v>61</v>
      </c>
    </row>
    <row r="921" spans="2:13" x14ac:dyDescent="0.3">
      <c r="B921" s="935">
        <v>268527</v>
      </c>
      <c r="C921" s="935" t="s">
        <v>11</v>
      </c>
      <c r="D921" s="935">
        <v>113</v>
      </c>
      <c r="E921">
        <v>119</v>
      </c>
      <c r="M921">
        <v>119</v>
      </c>
    </row>
    <row r="922" spans="2:13" x14ac:dyDescent="0.3">
      <c r="C922" s="935" t="s">
        <v>3799</v>
      </c>
      <c r="E922">
        <v>119</v>
      </c>
      <c r="M922">
        <v>119</v>
      </c>
    </row>
    <row r="923" spans="2:13" x14ac:dyDescent="0.3">
      <c r="B923" s="935" t="s">
        <v>3871</v>
      </c>
      <c r="E923">
        <v>119</v>
      </c>
      <c r="M923">
        <v>119</v>
      </c>
    </row>
    <row r="924" spans="2:13" x14ac:dyDescent="0.3">
      <c r="B924" s="935">
        <v>268530</v>
      </c>
      <c r="C924" s="935" t="s">
        <v>11</v>
      </c>
      <c r="D924" s="935">
        <v>347</v>
      </c>
      <c r="E924">
        <v>347</v>
      </c>
      <c r="M924">
        <v>347</v>
      </c>
    </row>
    <row r="925" spans="2:13" x14ac:dyDescent="0.3">
      <c r="C925" s="935" t="s">
        <v>3799</v>
      </c>
      <c r="E925">
        <v>347</v>
      </c>
      <c r="M925">
        <v>347</v>
      </c>
    </row>
    <row r="926" spans="2:13" x14ac:dyDescent="0.3">
      <c r="B926" s="935" t="s">
        <v>3872</v>
      </c>
      <c r="E926">
        <v>347</v>
      </c>
      <c r="M926">
        <v>347</v>
      </c>
    </row>
    <row r="927" spans="2:13" x14ac:dyDescent="0.3">
      <c r="B927" s="935">
        <v>268541</v>
      </c>
      <c r="C927" s="935" t="s">
        <v>11</v>
      </c>
      <c r="D927" s="935">
        <v>129</v>
      </c>
      <c r="E927">
        <v>135</v>
      </c>
      <c r="M927">
        <v>135</v>
      </c>
    </row>
    <row r="928" spans="2:13" x14ac:dyDescent="0.3">
      <c r="C928" s="935" t="s">
        <v>3799</v>
      </c>
      <c r="E928">
        <v>135</v>
      </c>
      <c r="M928">
        <v>135</v>
      </c>
    </row>
    <row r="929" spans="1:13" x14ac:dyDescent="0.3">
      <c r="B929" s="935" t="s">
        <v>3873</v>
      </c>
      <c r="E929">
        <v>135</v>
      </c>
      <c r="M929">
        <v>135</v>
      </c>
    </row>
    <row r="930" spans="1:13" x14ac:dyDescent="0.3">
      <c r="A930" s="935" t="s">
        <v>3874</v>
      </c>
      <c r="E930">
        <v>2584</v>
      </c>
      <c r="M930">
        <v>2584</v>
      </c>
    </row>
    <row r="931" spans="1:13" x14ac:dyDescent="0.3">
      <c r="A931" s="935">
        <v>446146</v>
      </c>
      <c r="B931" s="935">
        <v>360963</v>
      </c>
      <c r="C931" s="935" t="s">
        <v>9</v>
      </c>
      <c r="D931" s="935">
        <v>8</v>
      </c>
      <c r="E931">
        <v>16</v>
      </c>
      <c r="M931">
        <v>16</v>
      </c>
    </row>
    <row r="932" spans="1:13" x14ac:dyDescent="0.3">
      <c r="D932" s="935">
        <v>18</v>
      </c>
      <c r="E932">
        <v>18</v>
      </c>
      <c r="M932">
        <v>18</v>
      </c>
    </row>
    <row r="933" spans="1:13" x14ac:dyDescent="0.3">
      <c r="D933" s="935">
        <v>30</v>
      </c>
      <c r="E933">
        <v>30</v>
      </c>
      <c r="M933">
        <v>30</v>
      </c>
    </row>
    <row r="934" spans="1:13" x14ac:dyDescent="0.3">
      <c r="D934" s="935">
        <v>92</v>
      </c>
      <c r="E934">
        <v>91</v>
      </c>
      <c r="M934">
        <v>91</v>
      </c>
    </row>
    <row r="935" spans="1:13" x14ac:dyDescent="0.3">
      <c r="D935" s="935">
        <v>483</v>
      </c>
      <c r="E935">
        <v>478</v>
      </c>
      <c r="M935">
        <v>478</v>
      </c>
    </row>
    <row r="936" spans="1:13" x14ac:dyDescent="0.3">
      <c r="D936" s="935">
        <v>1023</v>
      </c>
      <c r="E936">
        <v>1014</v>
      </c>
      <c r="M936">
        <v>1014</v>
      </c>
    </row>
    <row r="937" spans="1:13" x14ac:dyDescent="0.3">
      <c r="D937" s="935">
        <v>1063</v>
      </c>
      <c r="E937">
        <v>1071</v>
      </c>
      <c r="M937">
        <v>1071</v>
      </c>
    </row>
    <row r="938" spans="1:13" x14ac:dyDescent="0.3">
      <c r="D938" s="935">
        <v>1597</v>
      </c>
      <c r="E938">
        <v>1521</v>
      </c>
      <c r="M938">
        <v>1521</v>
      </c>
    </row>
    <row r="939" spans="1:13" x14ac:dyDescent="0.3">
      <c r="D939" s="935">
        <v>1686</v>
      </c>
      <c r="E939">
        <v>1670</v>
      </c>
      <c r="M939">
        <v>1670</v>
      </c>
    </row>
    <row r="940" spans="1:13" x14ac:dyDescent="0.3">
      <c r="C940" s="935" t="s">
        <v>3795</v>
      </c>
      <c r="E940">
        <v>5909</v>
      </c>
      <c r="M940">
        <v>5909</v>
      </c>
    </row>
    <row r="941" spans="1:13" x14ac:dyDescent="0.3">
      <c r="B941" s="935" t="s">
        <v>3875</v>
      </c>
      <c r="E941">
        <v>5909</v>
      </c>
      <c r="M941">
        <v>5909</v>
      </c>
    </row>
    <row r="942" spans="1:13" x14ac:dyDescent="0.3">
      <c r="B942" s="935">
        <v>361079</v>
      </c>
      <c r="C942" s="935" t="s">
        <v>9</v>
      </c>
      <c r="D942" s="935">
        <v>30</v>
      </c>
      <c r="E942">
        <v>30</v>
      </c>
      <c r="M942">
        <v>30</v>
      </c>
    </row>
    <row r="943" spans="1:13" x14ac:dyDescent="0.3">
      <c r="D943" s="935">
        <v>90</v>
      </c>
      <c r="E943">
        <v>92</v>
      </c>
      <c r="M943">
        <v>92</v>
      </c>
    </row>
    <row r="944" spans="1:13" x14ac:dyDescent="0.3">
      <c r="D944" s="935">
        <v>369</v>
      </c>
      <c r="E944">
        <v>386</v>
      </c>
      <c r="M944">
        <v>386</v>
      </c>
    </row>
    <row r="945" spans="2:13" x14ac:dyDescent="0.3">
      <c r="D945" s="935">
        <v>858</v>
      </c>
      <c r="E945">
        <v>897</v>
      </c>
      <c r="M945">
        <v>897</v>
      </c>
    </row>
    <row r="946" spans="2:13" x14ac:dyDescent="0.3">
      <c r="D946" s="935">
        <v>1029</v>
      </c>
      <c r="E946">
        <v>1079</v>
      </c>
      <c r="M946">
        <v>1079</v>
      </c>
    </row>
    <row r="947" spans="2:13" x14ac:dyDescent="0.3">
      <c r="D947" s="935">
        <v>1256</v>
      </c>
      <c r="E947">
        <v>1314</v>
      </c>
      <c r="M947">
        <v>1314</v>
      </c>
    </row>
    <row r="948" spans="2:13" x14ac:dyDescent="0.3">
      <c r="D948" s="935">
        <v>1439</v>
      </c>
      <c r="E948">
        <v>1506</v>
      </c>
      <c r="M948">
        <v>1506</v>
      </c>
    </row>
    <row r="949" spans="2:13" x14ac:dyDescent="0.3">
      <c r="C949" s="935" t="s">
        <v>3795</v>
      </c>
      <c r="E949">
        <v>5304</v>
      </c>
      <c r="M949">
        <v>5304</v>
      </c>
    </row>
    <row r="950" spans="2:13" x14ac:dyDescent="0.3">
      <c r="B950" s="935" t="s">
        <v>3876</v>
      </c>
      <c r="E950">
        <v>5304</v>
      </c>
      <c r="M950">
        <v>5304</v>
      </c>
    </row>
    <row r="951" spans="2:13" x14ac:dyDescent="0.3">
      <c r="B951" s="935">
        <v>361133</v>
      </c>
      <c r="C951" s="935" t="s">
        <v>9</v>
      </c>
      <c r="D951" s="935">
        <v>36</v>
      </c>
      <c r="E951">
        <v>36</v>
      </c>
      <c r="M951">
        <v>36</v>
      </c>
    </row>
    <row r="952" spans="2:13" x14ac:dyDescent="0.3">
      <c r="D952" s="935">
        <v>40</v>
      </c>
      <c r="E952">
        <v>40</v>
      </c>
      <c r="M952">
        <v>40</v>
      </c>
    </row>
    <row r="953" spans="2:13" x14ac:dyDescent="0.3">
      <c r="D953" s="935">
        <v>60</v>
      </c>
      <c r="E953">
        <v>60</v>
      </c>
      <c r="M953">
        <v>60</v>
      </c>
    </row>
    <row r="954" spans="2:13" x14ac:dyDescent="0.3">
      <c r="D954" s="935">
        <v>90</v>
      </c>
      <c r="E954">
        <v>94</v>
      </c>
      <c r="M954">
        <v>94</v>
      </c>
    </row>
    <row r="955" spans="2:13" x14ac:dyDescent="0.3">
      <c r="D955" s="935">
        <v>216</v>
      </c>
      <c r="E955">
        <v>226</v>
      </c>
      <c r="M955">
        <v>226</v>
      </c>
    </row>
    <row r="956" spans="2:13" x14ac:dyDescent="0.3">
      <c r="D956" s="935">
        <v>241</v>
      </c>
      <c r="E956">
        <v>241</v>
      </c>
      <c r="M956">
        <v>241</v>
      </c>
    </row>
    <row r="957" spans="2:13" x14ac:dyDescent="0.3">
      <c r="D957" s="935">
        <v>337</v>
      </c>
      <c r="E957">
        <v>354</v>
      </c>
      <c r="M957">
        <v>354</v>
      </c>
    </row>
    <row r="958" spans="2:13" x14ac:dyDescent="0.3">
      <c r="D958" s="935">
        <v>566</v>
      </c>
      <c r="E958">
        <v>594</v>
      </c>
      <c r="M958">
        <v>594</v>
      </c>
    </row>
    <row r="959" spans="2:13" x14ac:dyDescent="0.3">
      <c r="D959" s="935">
        <v>722</v>
      </c>
      <c r="E959">
        <v>722</v>
      </c>
      <c r="M959">
        <v>722</v>
      </c>
    </row>
    <row r="960" spans="2:13" x14ac:dyDescent="0.3">
      <c r="D960" s="935">
        <v>874</v>
      </c>
      <c r="E960">
        <v>918</v>
      </c>
      <c r="M960">
        <v>918</v>
      </c>
    </row>
    <row r="961" spans="2:13" x14ac:dyDescent="0.3">
      <c r="D961" s="935">
        <v>906</v>
      </c>
      <c r="E961">
        <v>951</v>
      </c>
      <c r="M961">
        <v>951</v>
      </c>
    </row>
    <row r="962" spans="2:13" x14ac:dyDescent="0.3">
      <c r="D962" s="935">
        <v>910</v>
      </c>
      <c r="E962">
        <v>954</v>
      </c>
      <c r="M962">
        <v>954</v>
      </c>
    </row>
    <row r="963" spans="2:13" x14ac:dyDescent="0.3">
      <c r="D963" s="935">
        <v>1153</v>
      </c>
      <c r="E963">
        <v>1210</v>
      </c>
      <c r="M963">
        <v>1210</v>
      </c>
    </row>
    <row r="964" spans="2:13" x14ac:dyDescent="0.3">
      <c r="D964" s="935">
        <v>1324</v>
      </c>
      <c r="E964">
        <v>1388</v>
      </c>
      <c r="M964">
        <v>1388</v>
      </c>
    </row>
    <row r="965" spans="2:13" x14ac:dyDescent="0.3">
      <c r="D965" s="935">
        <v>1418</v>
      </c>
      <c r="E965">
        <v>1487</v>
      </c>
      <c r="M965">
        <v>1487</v>
      </c>
    </row>
    <row r="966" spans="2:13" x14ac:dyDescent="0.3">
      <c r="C966" s="935" t="s">
        <v>3795</v>
      </c>
      <c r="E966">
        <v>9275</v>
      </c>
      <c r="M966">
        <v>9275</v>
      </c>
    </row>
    <row r="967" spans="2:13" x14ac:dyDescent="0.3">
      <c r="B967" s="935" t="s">
        <v>3877</v>
      </c>
      <c r="E967">
        <v>9275</v>
      </c>
      <c r="M967">
        <v>9275</v>
      </c>
    </row>
    <row r="968" spans="2:13" x14ac:dyDescent="0.3">
      <c r="B968" s="935">
        <v>361146</v>
      </c>
      <c r="C968" s="935" t="s">
        <v>11</v>
      </c>
      <c r="D968" s="935">
        <v>128</v>
      </c>
      <c r="E968">
        <v>134</v>
      </c>
      <c r="M968">
        <v>134</v>
      </c>
    </row>
    <row r="969" spans="2:13" x14ac:dyDescent="0.3">
      <c r="C969" s="935" t="s">
        <v>3799</v>
      </c>
      <c r="E969">
        <v>134</v>
      </c>
      <c r="M969">
        <v>134</v>
      </c>
    </row>
    <row r="970" spans="2:13" x14ac:dyDescent="0.3">
      <c r="B970" s="935" t="s">
        <v>3878</v>
      </c>
      <c r="E970">
        <v>134</v>
      </c>
      <c r="M970">
        <v>134</v>
      </c>
    </row>
    <row r="971" spans="2:13" x14ac:dyDescent="0.3">
      <c r="B971" s="935">
        <v>364475</v>
      </c>
      <c r="C971" s="935" t="s">
        <v>16</v>
      </c>
      <c r="D971" s="935">
        <v>10</v>
      </c>
      <c r="E971">
        <v>10</v>
      </c>
      <c r="M971">
        <v>10</v>
      </c>
    </row>
    <row r="972" spans="2:13" x14ac:dyDescent="0.3">
      <c r="D972" s="935">
        <v>15</v>
      </c>
      <c r="E972">
        <v>15</v>
      </c>
      <c r="M972">
        <v>15</v>
      </c>
    </row>
    <row r="973" spans="2:13" x14ac:dyDescent="0.3">
      <c r="D973" s="935">
        <v>30</v>
      </c>
      <c r="E973">
        <v>62</v>
      </c>
      <c r="M973">
        <v>62</v>
      </c>
    </row>
    <row r="974" spans="2:13" x14ac:dyDescent="0.3">
      <c r="D974" s="935">
        <v>139</v>
      </c>
      <c r="E974">
        <v>139</v>
      </c>
      <c r="M974">
        <v>139</v>
      </c>
    </row>
    <row r="975" spans="2:13" x14ac:dyDescent="0.3">
      <c r="C975" s="935" t="s">
        <v>3803</v>
      </c>
      <c r="E975">
        <v>226</v>
      </c>
      <c r="M975">
        <v>226</v>
      </c>
    </row>
    <row r="976" spans="2:13" x14ac:dyDescent="0.3">
      <c r="B976" s="935" t="s">
        <v>3879</v>
      </c>
      <c r="E976">
        <v>226</v>
      </c>
      <c r="M976">
        <v>226</v>
      </c>
    </row>
    <row r="977" spans="2:13" x14ac:dyDescent="0.3">
      <c r="B977" s="935">
        <v>364478</v>
      </c>
      <c r="C977" s="935" t="s">
        <v>16</v>
      </c>
      <c r="D977" s="935">
        <v>30</v>
      </c>
      <c r="E977">
        <v>30</v>
      </c>
      <c r="M977">
        <v>30</v>
      </c>
    </row>
    <row r="978" spans="2:13" x14ac:dyDescent="0.3">
      <c r="D978" s="935">
        <v>45</v>
      </c>
      <c r="E978">
        <v>45</v>
      </c>
      <c r="M978">
        <v>45</v>
      </c>
    </row>
    <row r="979" spans="2:13" x14ac:dyDescent="0.3">
      <c r="D979" s="935">
        <v>50</v>
      </c>
      <c r="E979">
        <v>52</v>
      </c>
      <c r="M979">
        <v>52</v>
      </c>
    </row>
    <row r="980" spans="2:13" x14ac:dyDescent="0.3">
      <c r="D980" s="935">
        <v>52</v>
      </c>
      <c r="E980">
        <v>53</v>
      </c>
      <c r="M980">
        <v>53</v>
      </c>
    </row>
    <row r="981" spans="2:13" x14ac:dyDescent="0.3">
      <c r="D981" s="935">
        <v>59</v>
      </c>
      <c r="E981">
        <v>62</v>
      </c>
      <c r="M981">
        <v>62</v>
      </c>
    </row>
    <row r="982" spans="2:13" x14ac:dyDescent="0.3">
      <c r="D982" s="935">
        <v>78</v>
      </c>
      <c r="E982">
        <v>82</v>
      </c>
      <c r="M982">
        <v>82</v>
      </c>
    </row>
    <row r="983" spans="2:13" x14ac:dyDescent="0.3">
      <c r="C983" s="935" t="s">
        <v>3803</v>
      </c>
      <c r="E983">
        <v>324</v>
      </c>
      <c r="M983">
        <v>324</v>
      </c>
    </row>
    <row r="984" spans="2:13" x14ac:dyDescent="0.3">
      <c r="B984" s="935" t="s">
        <v>3880</v>
      </c>
      <c r="E984">
        <v>324</v>
      </c>
      <c r="M984">
        <v>324</v>
      </c>
    </row>
    <row r="985" spans="2:13" x14ac:dyDescent="0.3">
      <c r="B985" s="935">
        <v>364518</v>
      </c>
      <c r="C985" s="935" t="s">
        <v>16</v>
      </c>
      <c r="D985" s="935">
        <v>25</v>
      </c>
      <c r="E985">
        <v>25</v>
      </c>
      <c r="M985">
        <v>25</v>
      </c>
    </row>
    <row r="986" spans="2:13" x14ac:dyDescent="0.3">
      <c r="D986" s="935">
        <v>50</v>
      </c>
      <c r="E986">
        <v>52</v>
      </c>
      <c r="M986">
        <v>52</v>
      </c>
    </row>
    <row r="987" spans="2:13" x14ac:dyDescent="0.3">
      <c r="D987" s="935">
        <v>67</v>
      </c>
      <c r="E987">
        <v>70</v>
      </c>
      <c r="M987">
        <v>70</v>
      </c>
    </row>
    <row r="988" spans="2:13" x14ac:dyDescent="0.3">
      <c r="D988" s="935">
        <v>80</v>
      </c>
      <c r="E988">
        <v>84</v>
      </c>
      <c r="M988">
        <v>84</v>
      </c>
    </row>
    <row r="989" spans="2:13" x14ac:dyDescent="0.3">
      <c r="D989" s="935">
        <v>95</v>
      </c>
      <c r="E989">
        <v>99</v>
      </c>
      <c r="M989">
        <v>99</v>
      </c>
    </row>
    <row r="990" spans="2:13" x14ac:dyDescent="0.3">
      <c r="D990" s="935">
        <v>119</v>
      </c>
      <c r="E990">
        <v>125</v>
      </c>
      <c r="M990">
        <v>125</v>
      </c>
    </row>
    <row r="991" spans="2:13" x14ac:dyDescent="0.3">
      <c r="D991" s="935">
        <v>129</v>
      </c>
      <c r="E991">
        <v>135</v>
      </c>
      <c r="M991">
        <v>135</v>
      </c>
    </row>
    <row r="992" spans="2:13" x14ac:dyDescent="0.3">
      <c r="D992" s="935">
        <v>363</v>
      </c>
      <c r="E992">
        <v>381</v>
      </c>
      <c r="M992">
        <v>381</v>
      </c>
    </row>
    <row r="993" spans="1:13" x14ac:dyDescent="0.3">
      <c r="C993" s="935" t="s">
        <v>3803</v>
      </c>
      <c r="E993">
        <v>971</v>
      </c>
      <c r="M993">
        <v>971</v>
      </c>
    </row>
    <row r="994" spans="1:13" x14ac:dyDescent="0.3">
      <c r="B994" s="935" t="s">
        <v>3881</v>
      </c>
      <c r="E994">
        <v>971</v>
      </c>
      <c r="M994">
        <v>971</v>
      </c>
    </row>
    <row r="995" spans="1:13" x14ac:dyDescent="0.3">
      <c r="A995" s="935" t="s">
        <v>3882</v>
      </c>
      <c r="E995">
        <v>22143</v>
      </c>
      <c r="M995">
        <v>22143</v>
      </c>
    </row>
    <row r="996" spans="1:13" x14ac:dyDescent="0.3">
      <c r="A996" s="935">
        <v>446156</v>
      </c>
      <c r="B996" s="935">
        <v>268447</v>
      </c>
      <c r="C996" s="935" t="s">
        <v>9</v>
      </c>
      <c r="D996" s="935">
        <v>8</v>
      </c>
      <c r="E996">
        <v>8</v>
      </c>
      <c r="M996">
        <v>8</v>
      </c>
    </row>
    <row r="997" spans="1:13" x14ac:dyDescent="0.3">
      <c r="D997" s="935">
        <v>30</v>
      </c>
      <c r="E997">
        <v>30</v>
      </c>
      <c r="M997">
        <v>30</v>
      </c>
    </row>
    <row r="998" spans="1:13" x14ac:dyDescent="0.3">
      <c r="D998" s="935">
        <v>179</v>
      </c>
      <c r="E998">
        <v>187</v>
      </c>
      <c r="M998">
        <v>187</v>
      </c>
    </row>
    <row r="999" spans="1:13" x14ac:dyDescent="0.3">
      <c r="D999" s="935">
        <v>1119</v>
      </c>
      <c r="E999">
        <v>1172</v>
      </c>
      <c r="M999">
        <v>1172</v>
      </c>
    </row>
    <row r="1000" spans="1:13" x14ac:dyDescent="0.3">
      <c r="C1000" s="935" t="s">
        <v>3795</v>
      </c>
      <c r="E1000">
        <v>1397</v>
      </c>
      <c r="M1000">
        <v>1397</v>
      </c>
    </row>
    <row r="1001" spans="1:13" x14ac:dyDescent="0.3">
      <c r="B1001" s="935" t="s">
        <v>3883</v>
      </c>
      <c r="E1001">
        <v>1397</v>
      </c>
      <c r="M1001">
        <v>1397</v>
      </c>
    </row>
    <row r="1002" spans="1:13" x14ac:dyDescent="0.3">
      <c r="B1002" s="935">
        <v>268523</v>
      </c>
      <c r="C1002" s="935" t="s">
        <v>11</v>
      </c>
      <c r="D1002" s="935">
        <v>55</v>
      </c>
      <c r="E1002">
        <v>58</v>
      </c>
      <c r="M1002">
        <v>58</v>
      </c>
    </row>
    <row r="1003" spans="1:13" x14ac:dyDescent="0.3">
      <c r="C1003" s="935" t="s">
        <v>3799</v>
      </c>
      <c r="E1003">
        <v>58</v>
      </c>
      <c r="M1003">
        <v>58</v>
      </c>
    </row>
    <row r="1004" spans="1:13" x14ac:dyDescent="0.3">
      <c r="B1004" s="935" t="s">
        <v>3884</v>
      </c>
      <c r="E1004">
        <v>58</v>
      </c>
      <c r="M1004">
        <v>58</v>
      </c>
    </row>
    <row r="1005" spans="1:13" x14ac:dyDescent="0.3">
      <c r="B1005" s="935">
        <v>270175</v>
      </c>
      <c r="C1005" s="935" t="s">
        <v>9</v>
      </c>
      <c r="D1005" s="935">
        <v>44</v>
      </c>
      <c r="E1005">
        <v>44</v>
      </c>
      <c r="M1005">
        <v>44</v>
      </c>
    </row>
    <row r="1006" spans="1:13" x14ac:dyDescent="0.3">
      <c r="D1006" s="935">
        <v>136</v>
      </c>
      <c r="E1006">
        <v>136</v>
      </c>
      <c r="M1006">
        <v>136</v>
      </c>
    </row>
    <row r="1007" spans="1:13" x14ac:dyDescent="0.3">
      <c r="D1007" s="935">
        <v>138</v>
      </c>
      <c r="E1007">
        <v>138</v>
      </c>
      <c r="M1007">
        <v>138</v>
      </c>
    </row>
    <row r="1008" spans="1:13" x14ac:dyDescent="0.3">
      <c r="D1008" s="935">
        <v>224</v>
      </c>
      <c r="E1008">
        <v>224</v>
      </c>
      <c r="M1008">
        <v>224</v>
      </c>
    </row>
    <row r="1009" spans="2:13" x14ac:dyDescent="0.3">
      <c r="C1009" s="935" t="s">
        <v>3795</v>
      </c>
      <c r="E1009">
        <v>542</v>
      </c>
      <c r="M1009">
        <v>542</v>
      </c>
    </row>
    <row r="1010" spans="2:13" x14ac:dyDescent="0.3">
      <c r="B1010" s="935" t="s">
        <v>3885</v>
      </c>
      <c r="E1010">
        <v>542</v>
      </c>
      <c r="M1010">
        <v>542</v>
      </c>
    </row>
    <row r="1011" spans="2:13" x14ac:dyDescent="0.3">
      <c r="B1011" s="935">
        <v>270181</v>
      </c>
      <c r="C1011" s="935" t="s">
        <v>11</v>
      </c>
      <c r="D1011" s="935">
        <v>136</v>
      </c>
      <c r="E1011">
        <v>143</v>
      </c>
      <c r="M1011">
        <v>143</v>
      </c>
    </row>
    <row r="1012" spans="2:13" x14ac:dyDescent="0.3">
      <c r="C1012" s="935" t="s">
        <v>3799</v>
      </c>
      <c r="E1012">
        <v>143</v>
      </c>
      <c r="M1012">
        <v>143</v>
      </c>
    </row>
    <row r="1013" spans="2:13" x14ac:dyDescent="0.3">
      <c r="B1013" s="935" t="s">
        <v>3886</v>
      </c>
      <c r="E1013">
        <v>143</v>
      </c>
      <c r="M1013">
        <v>143</v>
      </c>
    </row>
    <row r="1014" spans="2:13" x14ac:dyDescent="0.3">
      <c r="B1014" s="935">
        <v>270343</v>
      </c>
      <c r="C1014" s="935" t="s">
        <v>9</v>
      </c>
      <c r="D1014" s="935">
        <v>8</v>
      </c>
      <c r="E1014">
        <v>8</v>
      </c>
      <c r="M1014">
        <v>8</v>
      </c>
    </row>
    <row r="1015" spans="2:13" x14ac:dyDescent="0.3">
      <c r="D1015" s="935">
        <v>12</v>
      </c>
      <c r="E1015">
        <v>12</v>
      </c>
      <c r="M1015">
        <v>12</v>
      </c>
    </row>
    <row r="1016" spans="2:13" x14ac:dyDescent="0.3">
      <c r="D1016" s="935">
        <v>25</v>
      </c>
      <c r="E1016">
        <v>25</v>
      </c>
      <c r="M1016">
        <v>25</v>
      </c>
    </row>
    <row r="1017" spans="2:13" x14ac:dyDescent="0.3">
      <c r="D1017" s="935">
        <v>141</v>
      </c>
      <c r="E1017">
        <v>143</v>
      </c>
      <c r="M1017">
        <v>143</v>
      </c>
    </row>
    <row r="1018" spans="2:13" x14ac:dyDescent="0.3">
      <c r="D1018" s="935">
        <v>552</v>
      </c>
      <c r="E1018">
        <v>563</v>
      </c>
      <c r="M1018">
        <v>563</v>
      </c>
    </row>
    <row r="1019" spans="2:13" x14ac:dyDescent="0.3">
      <c r="D1019" s="935">
        <v>929</v>
      </c>
      <c r="E1019">
        <v>948</v>
      </c>
      <c r="M1019">
        <v>948</v>
      </c>
    </row>
    <row r="1020" spans="2:13" x14ac:dyDescent="0.3">
      <c r="D1020" s="935">
        <v>1658</v>
      </c>
      <c r="E1020">
        <v>1633</v>
      </c>
      <c r="M1020">
        <v>1633</v>
      </c>
    </row>
    <row r="1021" spans="2:13" x14ac:dyDescent="0.3">
      <c r="D1021" s="935">
        <v>2460</v>
      </c>
      <c r="E1021">
        <v>2508</v>
      </c>
      <c r="M1021">
        <v>2508</v>
      </c>
    </row>
    <row r="1022" spans="2:13" x14ac:dyDescent="0.3">
      <c r="C1022" s="935" t="s">
        <v>3795</v>
      </c>
      <c r="E1022">
        <v>5840</v>
      </c>
      <c r="M1022">
        <v>5840</v>
      </c>
    </row>
    <row r="1023" spans="2:13" x14ac:dyDescent="0.3">
      <c r="B1023" s="935" t="s">
        <v>3801</v>
      </c>
      <c r="E1023">
        <v>5840</v>
      </c>
      <c r="M1023">
        <v>5840</v>
      </c>
    </row>
    <row r="1024" spans="2:13" x14ac:dyDescent="0.3">
      <c r="B1024" s="935">
        <v>281321</v>
      </c>
      <c r="C1024" s="935" t="s">
        <v>16</v>
      </c>
      <c r="D1024" s="935">
        <v>1468</v>
      </c>
      <c r="E1024">
        <v>1525</v>
      </c>
      <c r="M1024">
        <v>1525</v>
      </c>
    </row>
    <row r="1025" spans="2:13" x14ac:dyDescent="0.3">
      <c r="C1025" s="935" t="s">
        <v>3803</v>
      </c>
      <c r="E1025">
        <v>1525</v>
      </c>
      <c r="M1025">
        <v>1525</v>
      </c>
    </row>
    <row r="1026" spans="2:13" x14ac:dyDescent="0.3">
      <c r="B1026" s="935" t="s">
        <v>3804</v>
      </c>
      <c r="E1026">
        <v>1525</v>
      </c>
      <c r="M1026">
        <v>1525</v>
      </c>
    </row>
    <row r="1027" spans="2:13" x14ac:dyDescent="0.3">
      <c r="B1027" s="935">
        <v>281626</v>
      </c>
      <c r="C1027" s="935" t="s">
        <v>16</v>
      </c>
      <c r="D1027" s="935">
        <v>42</v>
      </c>
      <c r="E1027">
        <v>42</v>
      </c>
      <c r="M1027">
        <v>42</v>
      </c>
    </row>
    <row r="1028" spans="2:13" x14ac:dyDescent="0.3">
      <c r="D1028" s="935">
        <v>182</v>
      </c>
      <c r="E1028">
        <v>184</v>
      </c>
      <c r="M1028">
        <v>184</v>
      </c>
    </row>
    <row r="1029" spans="2:13" x14ac:dyDescent="0.3">
      <c r="D1029" s="935">
        <v>214</v>
      </c>
      <c r="E1029">
        <v>213</v>
      </c>
      <c r="M1029">
        <v>213</v>
      </c>
    </row>
    <row r="1030" spans="2:13" x14ac:dyDescent="0.3">
      <c r="D1030" s="935">
        <v>231</v>
      </c>
      <c r="E1030">
        <v>231</v>
      </c>
      <c r="M1030">
        <v>231</v>
      </c>
    </row>
    <row r="1031" spans="2:13" x14ac:dyDescent="0.3">
      <c r="C1031" s="935" t="s">
        <v>3803</v>
      </c>
      <c r="E1031">
        <v>670</v>
      </c>
      <c r="M1031">
        <v>670</v>
      </c>
    </row>
    <row r="1032" spans="2:13" x14ac:dyDescent="0.3">
      <c r="B1032" s="935" t="s">
        <v>3805</v>
      </c>
      <c r="E1032">
        <v>670</v>
      </c>
      <c r="M1032">
        <v>670</v>
      </c>
    </row>
    <row r="1033" spans="2:13" x14ac:dyDescent="0.3">
      <c r="B1033" s="935">
        <v>283384</v>
      </c>
      <c r="C1033" s="935" t="s">
        <v>11</v>
      </c>
      <c r="D1033" s="935">
        <v>362</v>
      </c>
      <c r="E1033">
        <v>370</v>
      </c>
      <c r="M1033">
        <v>370</v>
      </c>
    </row>
    <row r="1034" spans="2:13" x14ac:dyDescent="0.3">
      <c r="C1034" s="935" t="s">
        <v>3799</v>
      </c>
      <c r="E1034">
        <v>370</v>
      </c>
      <c r="M1034">
        <v>370</v>
      </c>
    </row>
    <row r="1035" spans="2:13" x14ac:dyDescent="0.3">
      <c r="B1035" s="935" t="s">
        <v>3887</v>
      </c>
      <c r="E1035">
        <v>370</v>
      </c>
      <c r="M1035">
        <v>370</v>
      </c>
    </row>
    <row r="1036" spans="2:13" x14ac:dyDescent="0.3">
      <c r="B1036" s="935">
        <v>304101</v>
      </c>
      <c r="C1036" s="935" t="s">
        <v>9</v>
      </c>
      <c r="D1036" s="935">
        <v>1800</v>
      </c>
      <c r="E1036">
        <v>1794</v>
      </c>
      <c r="M1036">
        <v>1794</v>
      </c>
    </row>
    <row r="1037" spans="2:13" x14ac:dyDescent="0.3">
      <c r="C1037" s="935" t="s">
        <v>3795</v>
      </c>
      <c r="E1037">
        <v>1794</v>
      </c>
      <c r="M1037">
        <v>1794</v>
      </c>
    </row>
    <row r="1038" spans="2:13" x14ac:dyDescent="0.3">
      <c r="B1038" s="935" t="s">
        <v>3888</v>
      </c>
      <c r="E1038">
        <v>1794</v>
      </c>
      <c r="M1038">
        <v>1794</v>
      </c>
    </row>
    <row r="1039" spans="2:13" x14ac:dyDescent="0.3">
      <c r="B1039" s="935">
        <v>328470</v>
      </c>
      <c r="C1039" s="935" t="s">
        <v>9</v>
      </c>
      <c r="D1039" s="935">
        <v>47</v>
      </c>
      <c r="E1039">
        <v>47</v>
      </c>
      <c r="M1039">
        <v>47</v>
      </c>
    </row>
    <row r="1040" spans="2:13" x14ac:dyDescent="0.3">
      <c r="D1040" s="935">
        <v>66</v>
      </c>
      <c r="E1040">
        <v>66</v>
      </c>
      <c r="M1040">
        <v>66</v>
      </c>
    </row>
    <row r="1041" spans="2:13" x14ac:dyDescent="0.3">
      <c r="D1041" s="935">
        <v>141</v>
      </c>
      <c r="E1041">
        <v>141</v>
      </c>
      <c r="M1041">
        <v>141</v>
      </c>
    </row>
    <row r="1042" spans="2:13" x14ac:dyDescent="0.3">
      <c r="D1042" s="935">
        <v>232</v>
      </c>
      <c r="E1042">
        <v>232</v>
      </c>
      <c r="M1042">
        <v>232</v>
      </c>
    </row>
    <row r="1043" spans="2:13" x14ac:dyDescent="0.3">
      <c r="D1043" s="935">
        <v>507</v>
      </c>
      <c r="E1043">
        <v>507</v>
      </c>
      <c r="M1043">
        <v>507</v>
      </c>
    </row>
    <row r="1044" spans="2:13" x14ac:dyDescent="0.3">
      <c r="C1044" s="935" t="s">
        <v>3795</v>
      </c>
      <c r="E1044">
        <v>993</v>
      </c>
      <c r="M1044">
        <v>993</v>
      </c>
    </row>
    <row r="1045" spans="2:13" x14ac:dyDescent="0.3">
      <c r="B1045" s="935" t="s">
        <v>3889</v>
      </c>
      <c r="E1045">
        <v>993</v>
      </c>
      <c r="M1045">
        <v>993</v>
      </c>
    </row>
    <row r="1046" spans="2:13" x14ac:dyDescent="0.3">
      <c r="B1046" s="935">
        <v>328473</v>
      </c>
      <c r="C1046" s="935" t="s">
        <v>9</v>
      </c>
      <c r="D1046" s="935">
        <v>3440</v>
      </c>
      <c r="E1046">
        <v>3601</v>
      </c>
      <c r="M1046">
        <v>3601</v>
      </c>
    </row>
    <row r="1047" spans="2:13" x14ac:dyDescent="0.3">
      <c r="C1047" s="935" t="s">
        <v>3795</v>
      </c>
      <c r="E1047">
        <v>3601</v>
      </c>
      <c r="M1047">
        <v>3601</v>
      </c>
    </row>
    <row r="1048" spans="2:13" x14ac:dyDescent="0.3">
      <c r="B1048" s="935" t="s">
        <v>3859</v>
      </c>
      <c r="E1048">
        <v>3601</v>
      </c>
      <c r="M1048">
        <v>3601</v>
      </c>
    </row>
    <row r="1049" spans="2:13" x14ac:dyDescent="0.3">
      <c r="B1049" s="935">
        <v>360883</v>
      </c>
      <c r="C1049" s="935" t="s">
        <v>9</v>
      </c>
      <c r="D1049" s="935">
        <v>40</v>
      </c>
      <c r="E1049">
        <v>40</v>
      </c>
      <c r="M1049">
        <v>40</v>
      </c>
    </row>
    <row r="1050" spans="2:13" x14ac:dyDescent="0.3">
      <c r="D1050" s="935">
        <v>62</v>
      </c>
      <c r="E1050">
        <v>62</v>
      </c>
      <c r="M1050">
        <v>62</v>
      </c>
    </row>
    <row r="1051" spans="2:13" x14ac:dyDescent="0.3">
      <c r="D1051" s="935">
        <v>70</v>
      </c>
      <c r="E1051">
        <v>70</v>
      </c>
      <c r="M1051">
        <v>70</v>
      </c>
    </row>
    <row r="1052" spans="2:13" x14ac:dyDescent="0.3">
      <c r="D1052" s="935">
        <v>87</v>
      </c>
      <c r="E1052">
        <v>166</v>
      </c>
      <c r="M1052">
        <v>166</v>
      </c>
    </row>
    <row r="1053" spans="2:13" x14ac:dyDescent="0.3">
      <c r="D1053" s="935">
        <v>91</v>
      </c>
      <c r="E1053">
        <v>82</v>
      </c>
      <c r="M1053">
        <v>82</v>
      </c>
    </row>
    <row r="1054" spans="2:13" x14ac:dyDescent="0.3">
      <c r="D1054" s="935">
        <v>108</v>
      </c>
      <c r="E1054">
        <v>208</v>
      </c>
      <c r="M1054">
        <v>208</v>
      </c>
    </row>
    <row r="1055" spans="2:13" x14ac:dyDescent="0.3">
      <c r="D1055" s="935">
        <v>130</v>
      </c>
      <c r="E1055">
        <v>130</v>
      </c>
      <c r="M1055">
        <v>130</v>
      </c>
    </row>
    <row r="1056" spans="2:13" x14ac:dyDescent="0.3">
      <c r="D1056" s="935">
        <v>134</v>
      </c>
      <c r="E1056">
        <v>69</v>
      </c>
      <c r="M1056">
        <v>69</v>
      </c>
    </row>
    <row r="1057" spans="4:13" x14ac:dyDescent="0.3">
      <c r="D1057" s="935">
        <v>148</v>
      </c>
      <c r="E1057">
        <v>148</v>
      </c>
      <c r="M1057">
        <v>148</v>
      </c>
    </row>
    <row r="1058" spans="4:13" x14ac:dyDescent="0.3">
      <c r="D1058" s="935">
        <v>150</v>
      </c>
      <c r="E1058">
        <v>152</v>
      </c>
      <c r="M1058">
        <v>152</v>
      </c>
    </row>
    <row r="1059" spans="4:13" x14ac:dyDescent="0.3">
      <c r="D1059" s="935">
        <v>161</v>
      </c>
      <c r="E1059">
        <v>161</v>
      </c>
      <c r="M1059">
        <v>161</v>
      </c>
    </row>
    <row r="1060" spans="4:13" x14ac:dyDescent="0.3">
      <c r="D1060" s="935">
        <v>176</v>
      </c>
      <c r="E1060">
        <v>176</v>
      </c>
      <c r="M1060">
        <v>176</v>
      </c>
    </row>
    <row r="1061" spans="4:13" x14ac:dyDescent="0.3">
      <c r="D1061" s="935">
        <v>220</v>
      </c>
      <c r="E1061">
        <v>209</v>
      </c>
      <c r="M1061">
        <v>209</v>
      </c>
    </row>
    <row r="1062" spans="4:13" x14ac:dyDescent="0.3">
      <c r="D1062" s="935">
        <v>221</v>
      </c>
      <c r="E1062">
        <v>184</v>
      </c>
      <c r="M1062">
        <v>184</v>
      </c>
    </row>
    <row r="1063" spans="4:13" x14ac:dyDescent="0.3">
      <c r="D1063" s="935">
        <v>246</v>
      </c>
      <c r="E1063">
        <v>246</v>
      </c>
      <c r="M1063">
        <v>246</v>
      </c>
    </row>
    <row r="1064" spans="4:13" x14ac:dyDescent="0.3">
      <c r="D1064" s="935">
        <v>331</v>
      </c>
      <c r="E1064">
        <v>276</v>
      </c>
      <c r="M1064">
        <v>276</v>
      </c>
    </row>
    <row r="1065" spans="4:13" x14ac:dyDescent="0.3">
      <c r="D1065" s="935">
        <v>341</v>
      </c>
      <c r="E1065">
        <v>276</v>
      </c>
      <c r="M1065">
        <v>276</v>
      </c>
    </row>
    <row r="1066" spans="4:13" x14ac:dyDescent="0.3">
      <c r="D1066" s="935">
        <v>483</v>
      </c>
      <c r="E1066">
        <v>489</v>
      </c>
      <c r="M1066">
        <v>489</v>
      </c>
    </row>
    <row r="1067" spans="4:13" x14ac:dyDescent="0.3">
      <c r="D1067" s="935">
        <v>488</v>
      </c>
      <c r="E1067">
        <v>464</v>
      </c>
      <c r="M1067">
        <v>464</v>
      </c>
    </row>
    <row r="1068" spans="4:13" x14ac:dyDescent="0.3">
      <c r="D1068" s="935">
        <v>567</v>
      </c>
      <c r="E1068">
        <v>539</v>
      </c>
      <c r="M1068">
        <v>539</v>
      </c>
    </row>
    <row r="1069" spans="4:13" x14ac:dyDescent="0.3">
      <c r="D1069" s="935">
        <v>603</v>
      </c>
      <c r="E1069">
        <v>631</v>
      </c>
      <c r="M1069">
        <v>631</v>
      </c>
    </row>
    <row r="1070" spans="4:13" x14ac:dyDescent="0.3">
      <c r="D1070" s="935">
        <v>628</v>
      </c>
      <c r="E1070">
        <v>542</v>
      </c>
      <c r="M1070">
        <v>542</v>
      </c>
    </row>
    <row r="1071" spans="4:13" x14ac:dyDescent="0.3">
      <c r="D1071" s="935">
        <v>666</v>
      </c>
      <c r="E1071">
        <v>665</v>
      </c>
      <c r="M1071">
        <v>665</v>
      </c>
    </row>
    <row r="1072" spans="4:13" x14ac:dyDescent="0.3">
      <c r="D1072" s="935">
        <v>749</v>
      </c>
      <c r="E1072">
        <v>674</v>
      </c>
      <c r="M1072">
        <v>674</v>
      </c>
    </row>
    <row r="1073" spans="4:13" x14ac:dyDescent="0.3">
      <c r="D1073" s="935">
        <v>942</v>
      </c>
      <c r="E1073">
        <v>960</v>
      </c>
      <c r="M1073">
        <v>960</v>
      </c>
    </row>
    <row r="1074" spans="4:13" x14ac:dyDescent="0.3">
      <c r="D1074" s="935">
        <v>989</v>
      </c>
      <c r="E1074">
        <v>801</v>
      </c>
      <c r="M1074">
        <v>801</v>
      </c>
    </row>
    <row r="1075" spans="4:13" x14ac:dyDescent="0.3">
      <c r="D1075" s="935">
        <v>1024</v>
      </c>
      <c r="E1075">
        <v>869</v>
      </c>
      <c r="M1075">
        <v>869</v>
      </c>
    </row>
    <row r="1076" spans="4:13" x14ac:dyDescent="0.3">
      <c r="D1076" s="935">
        <v>1058</v>
      </c>
      <c r="E1076">
        <v>897</v>
      </c>
      <c r="M1076">
        <v>897</v>
      </c>
    </row>
    <row r="1077" spans="4:13" x14ac:dyDescent="0.3">
      <c r="D1077" s="935">
        <v>1130</v>
      </c>
      <c r="E1077">
        <v>1122</v>
      </c>
      <c r="M1077">
        <v>1122</v>
      </c>
    </row>
    <row r="1078" spans="4:13" x14ac:dyDescent="0.3">
      <c r="D1078" s="935">
        <v>1173</v>
      </c>
      <c r="E1078">
        <v>1114</v>
      </c>
      <c r="M1078">
        <v>1114</v>
      </c>
    </row>
    <row r="1079" spans="4:13" x14ac:dyDescent="0.3">
      <c r="D1079" s="935">
        <v>1195</v>
      </c>
      <c r="E1079">
        <v>1193</v>
      </c>
      <c r="M1079">
        <v>1193</v>
      </c>
    </row>
    <row r="1080" spans="4:13" x14ac:dyDescent="0.3">
      <c r="D1080" s="935">
        <v>1263</v>
      </c>
      <c r="E1080">
        <v>1112</v>
      </c>
      <c r="M1080">
        <v>1112</v>
      </c>
    </row>
    <row r="1081" spans="4:13" x14ac:dyDescent="0.3">
      <c r="D1081" s="935">
        <v>1463</v>
      </c>
      <c r="E1081">
        <v>1448</v>
      </c>
      <c r="M1081">
        <v>1448</v>
      </c>
    </row>
    <row r="1082" spans="4:13" x14ac:dyDescent="0.3">
      <c r="D1082" s="935">
        <v>1532</v>
      </c>
      <c r="E1082">
        <v>1470</v>
      </c>
      <c r="M1082">
        <v>1470</v>
      </c>
    </row>
    <row r="1083" spans="4:13" x14ac:dyDescent="0.3">
      <c r="D1083" s="935">
        <v>1629</v>
      </c>
      <c r="E1083">
        <v>1652</v>
      </c>
      <c r="M1083">
        <v>1652</v>
      </c>
    </row>
    <row r="1084" spans="4:13" x14ac:dyDescent="0.3">
      <c r="D1084" s="935">
        <v>1734</v>
      </c>
      <c r="E1084">
        <v>1732</v>
      </c>
      <c r="M1084">
        <v>1732</v>
      </c>
    </row>
    <row r="1085" spans="4:13" x14ac:dyDescent="0.3">
      <c r="D1085" s="935">
        <v>1759</v>
      </c>
      <c r="E1085">
        <v>1784</v>
      </c>
      <c r="M1085">
        <v>1784</v>
      </c>
    </row>
    <row r="1086" spans="4:13" x14ac:dyDescent="0.3">
      <c r="D1086" s="935">
        <v>1778</v>
      </c>
      <c r="E1086">
        <v>1780</v>
      </c>
      <c r="M1086">
        <v>1780</v>
      </c>
    </row>
    <row r="1087" spans="4:13" x14ac:dyDescent="0.3">
      <c r="D1087" s="935">
        <v>2101</v>
      </c>
      <c r="E1087">
        <v>2042</v>
      </c>
      <c r="M1087">
        <v>2042</v>
      </c>
    </row>
    <row r="1088" spans="4:13" x14ac:dyDescent="0.3">
      <c r="D1088" s="935">
        <v>2132</v>
      </c>
      <c r="E1088">
        <v>2174</v>
      </c>
      <c r="M1088">
        <v>2174</v>
      </c>
    </row>
    <row r="1089" spans="2:13" x14ac:dyDescent="0.3">
      <c r="D1089" s="935">
        <v>2217</v>
      </c>
      <c r="E1089">
        <v>2128</v>
      </c>
      <c r="M1089">
        <v>2128</v>
      </c>
    </row>
    <row r="1090" spans="2:13" x14ac:dyDescent="0.3">
      <c r="D1090" s="935">
        <v>2249</v>
      </c>
      <c r="E1090">
        <v>2245</v>
      </c>
      <c r="M1090">
        <v>2245</v>
      </c>
    </row>
    <row r="1091" spans="2:13" x14ac:dyDescent="0.3">
      <c r="D1091" s="935">
        <v>2904</v>
      </c>
      <c r="E1091">
        <v>2961</v>
      </c>
      <c r="M1091">
        <v>2961</v>
      </c>
    </row>
    <row r="1092" spans="2:13" x14ac:dyDescent="0.3">
      <c r="D1092" s="935">
        <v>3145</v>
      </c>
      <c r="E1092">
        <v>3206</v>
      </c>
      <c r="M1092">
        <v>3206</v>
      </c>
    </row>
    <row r="1093" spans="2:13" x14ac:dyDescent="0.3">
      <c r="D1093" s="935">
        <v>4214</v>
      </c>
      <c r="E1093">
        <v>4243</v>
      </c>
      <c r="M1093">
        <v>4243</v>
      </c>
    </row>
    <row r="1094" spans="2:13" x14ac:dyDescent="0.3">
      <c r="C1094" s="935" t="s">
        <v>3795</v>
      </c>
      <c r="E1094">
        <v>43592</v>
      </c>
      <c r="M1094">
        <v>43592</v>
      </c>
    </row>
    <row r="1095" spans="2:13" x14ac:dyDescent="0.3">
      <c r="B1095" s="935" t="s">
        <v>3890</v>
      </c>
      <c r="E1095">
        <v>43592</v>
      </c>
      <c r="M1095">
        <v>43592</v>
      </c>
    </row>
    <row r="1096" spans="2:13" x14ac:dyDescent="0.3">
      <c r="B1096" s="935">
        <v>360966</v>
      </c>
      <c r="C1096" s="935" t="s">
        <v>9</v>
      </c>
      <c r="D1096" s="935">
        <v>30</v>
      </c>
      <c r="E1096">
        <v>30</v>
      </c>
      <c r="M1096">
        <v>30</v>
      </c>
    </row>
    <row r="1097" spans="2:13" x14ac:dyDescent="0.3">
      <c r="D1097" s="935">
        <v>118</v>
      </c>
      <c r="E1097">
        <v>118</v>
      </c>
      <c r="M1097">
        <v>118</v>
      </c>
    </row>
    <row r="1098" spans="2:13" x14ac:dyDescent="0.3">
      <c r="D1098" s="935">
        <v>137</v>
      </c>
      <c r="E1098">
        <v>143</v>
      </c>
      <c r="M1098">
        <v>143</v>
      </c>
    </row>
    <row r="1099" spans="2:13" x14ac:dyDescent="0.3">
      <c r="D1099" s="935">
        <v>138</v>
      </c>
      <c r="E1099">
        <v>138</v>
      </c>
      <c r="M1099">
        <v>138</v>
      </c>
    </row>
    <row r="1100" spans="2:13" x14ac:dyDescent="0.3">
      <c r="D1100" s="935">
        <v>186</v>
      </c>
      <c r="E1100">
        <v>186</v>
      </c>
      <c r="M1100">
        <v>186</v>
      </c>
    </row>
    <row r="1101" spans="2:13" x14ac:dyDescent="0.3">
      <c r="D1101" s="935">
        <v>218</v>
      </c>
      <c r="E1101">
        <v>227</v>
      </c>
      <c r="M1101">
        <v>227</v>
      </c>
    </row>
    <row r="1102" spans="2:13" x14ac:dyDescent="0.3">
      <c r="D1102" s="935">
        <v>258</v>
      </c>
      <c r="E1102">
        <v>271</v>
      </c>
      <c r="M1102">
        <v>271</v>
      </c>
    </row>
    <row r="1103" spans="2:13" x14ac:dyDescent="0.3">
      <c r="D1103" s="935">
        <v>286</v>
      </c>
      <c r="E1103">
        <v>299</v>
      </c>
      <c r="M1103">
        <v>299</v>
      </c>
    </row>
    <row r="1104" spans="2:13" x14ac:dyDescent="0.3">
      <c r="D1104" s="935">
        <v>353</v>
      </c>
      <c r="E1104">
        <v>364</v>
      </c>
      <c r="M1104">
        <v>364</v>
      </c>
    </row>
    <row r="1105" spans="2:13" x14ac:dyDescent="0.3">
      <c r="D1105" s="935">
        <v>374</v>
      </c>
      <c r="E1105">
        <v>392</v>
      </c>
      <c r="M1105">
        <v>392</v>
      </c>
    </row>
    <row r="1106" spans="2:13" x14ac:dyDescent="0.3">
      <c r="D1106" s="935">
        <v>394</v>
      </c>
      <c r="E1106">
        <v>412</v>
      </c>
      <c r="M1106">
        <v>412</v>
      </c>
    </row>
    <row r="1107" spans="2:13" x14ac:dyDescent="0.3">
      <c r="D1107" s="935">
        <v>410</v>
      </c>
      <c r="E1107">
        <v>429</v>
      </c>
      <c r="M1107">
        <v>429</v>
      </c>
    </row>
    <row r="1108" spans="2:13" x14ac:dyDescent="0.3">
      <c r="D1108" s="935">
        <v>416</v>
      </c>
      <c r="E1108">
        <v>434</v>
      </c>
      <c r="M1108">
        <v>434</v>
      </c>
    </row>
    <row r="1109" spans="2:13" x14ac:dyDescent="0.3">
      <c r="D1109" s="935">
        <v>579</v>
      </c>
      <c r="E1109">
        <v>606</v>
      </c>
      <c r="M1109">
        <v>606</v>
      </c>
    </row>
    <row r="1110" spans="2:13" x14ac:dyDescent="0.3">
      <c r="D1110" s="935">
        <v>631</v>
      </c>
      <c r="E1110">
        <v>662</v>
      </c>
      <c r="M1110">
        <v>662</v>
      </c>
    </row>
    <row r="1111" spans="2:13" x14ac:dyDescent="0.3">
      <c r="D1111" s="935">
        <v>688</v>
      </c>
      <c r="E1111">
        <v>723</v>
      </c>
      <c r="M1111">
        <v>723</v>
      </c>
    </row>
    <row r="1112" spans="2:13" x14ac:dyDescent="0.3">
      <c r="D1112" s="935">
        <v>722</v>
      </c>
      <c r="E1112">
        <v>722</v>
      </c>
      <c r="M1112">
        <v>722</v>
      </c>
    </row>
    <row r="1113" spans="2:13" x14ac:dyDescent="0.3">
      <c r="D1113" s="935">
        <v>890</v>
      </c>
      <c r="E1113">
        <v>931</v>
      </c>
      <c r="M1113">
        <v>931</v>
      </c>
    </row>
    <row r="1114" spans="2:13" x14ac:dyDescent="0.3">
      <c r="D1114" s="935">
        <v>1229</v>
      </c>
      <c r="E1114">
        <v>1285</v>
      </c>
      <c r="M1114">
        <v>1285</v>
      </c>
    </row>
    <row r="1115" spans="2:13" x14ac:dyDescent="0.3">
      <c r="D1115" s="935">
        <v>1364</v>
      </c>
      <c r="E1115">
        <v>1426</v>
      </c>
      <c r="M1115">
        <v>1426</v>
      </c>
    </row>
    <row r="1116" spans="2:13" x14ac:dyDescent="0.3">
      <c r="C1116" s="935" t="s">
        <v>3795</v>
      </c>
      <c r="E1116">
        <v>9798</v>
      </c>
      <c r="M1116">
        <v>9798</v>
      </c>
    </row>
    <row r="1117" spans="2:13" x14ac:dyDescent="0.3">
      <c r="B1117" s="935" t="s">
        <v>3891</v>
      </c>
      <c r="E1117">
        <v>9798</v>
      </c>
      <c r="M1117">
        <v>9798</v>
      </c>
    </row>
    <row r="1118" spans="2:13" x14ac:dyDescent="0.3">
      <c r="B1118" s="935">
        <v>360974</v>
      </c>
      <c r="C1118" s="935" t="s">
        <v>11</v>
      </c>
      <c r="D1118" s="935">
        <v>102</v>
      </c>
      <c r="E1118">
        <v>101</v>
      </c>
      <c r="M1118">
        <v>101</v>
      </c>
    </row>
    <row r="1119" spans="2:13" x14ac:dyDescent="0.3">
      <c r="D1119" s="935">
        <v>432</v>
      </c>
      <c r="E1119">
        <v>441</v>
      </c>
      <c r="M1119">
        <v>441</v>
      </c>
    </row>
    <row r="1120" spans="2:13" x14ac:dyDescent="0.3">
      <c r="C1120" s="935" t="s">
        <v>3799</v>
      </c>
      <c r="E1120">
        <v>542</v>
      </c>
      <c r="M1120">
        <v>542</v>
      </c>
    </row>
    <row r="1121" spans="2:13" x14ac:dyDescent="0.3">
      <c r="B1121" s="935" t="s">
        <v>3892</v>
      </c>
      <c r="E1121">
        <v>542</v>
      </c>
      <c r="M1121">
        <v>542</v>
      </c>
    </row>
    <row r="1122" spans="2:13" x14ac:dyDescent="0.3">
      <c r="B1122" s="935">
        <v>361068</v>
      </c>
      <c r="C1122" s="935" t="s">
        <v>11</v>
      </c>
      <c r="D1122" s="935">
        <v>60</v>
      </c>
      <c r="E1122">
        <v>63</v>
      </c>
      <c r="M1122">
        <v>63</v>
      </c>
    </row>
    <row r="1123" spans="2:13" x14ac:dyDescent="0.3">
      <c r="C1123" s="935" t="s">
        <v>3799</v>
      </c>
      <c r="E1123">
        <v>63</v>
      </c>
      <c r="M1123">
        <v>63</v>
      </c>
    </row>
    <row r="1124" spans="2:13" x14ac:dyDescent="0.3">
      <c r="B1124" s="935" t="s">
        <v>3893</v>
      </c>
      <c r="E1124">
        <v>63</v>
      </c>
      <c r="M1124">
        <v>63</v>
      </c>
    </row>
    <row r="1125" spans="2:13" x14ac:dyDescent="0.3">
      <c r="B1125" s="935">
        <v>361124</v>
      </c>
      <c r="C1125" s="935" t="s">
        <v>9</v>
      </c>
      <c r="D1125" s="935">
        <v>12</v>
      </c>
      <c r="E1125">
        <v>12</v>
      </c>
      <c r="M1125">
        <v>12</v>
      </c>
    </row>
    <row r="1126" spans="2:13" x14ac:dyDescent="0.3">
      <c r="D1126" s="935">
        <v>25</v>
      </c>
      <c r="E1126">
        <v>25</v>
      </c>
      <c r="M1126">
        <v>25</v>
      </c>
    </row>
    <row r="1127" spans="2:13" x14ac:dyDescent="0.3">
      <c r="D1127" s="935">
        <v>30</v>
      </c>
      <c r="E1127">
        <v>30</v>
      </c>
      <c r="M1127">
        <v>30</v>
      </c>
    </row>
    <row r="1128" spans="2:13" x14ac:dyDescent="0.3">
      <c r="D1128" s="935">
        <v>36</v>
      </c>
      <c r="E1128">
        <v>36</v>
      </c>
      <c r="M1128">
        <v>36</v>
      </c>
    </row>
    <row r="1129" spans="2:13" x14ac:dyDescent="0.3">
      <c r="D1129" s="935">
        <v>274</v>
      </c>
      <c r="E1129">
        <v>274</v>
      </c>
      <c r="M1129">
        <v>274</v>
      </c>
    </row>
    <row r="1130" spans="2:13" x14ac:dyDescent="0.3">
      <c r="D1130" s="935">
        <v>343</v>
      </c>
      <c r="E1130">
        <v>342</v>
      </c>
      <c r="M1130">
        <v>342</v>
      </c>
    </row>
    <row r="1131" spans="2:13" x14ac:dyDescent="0.3">
      <c r="D1131" s="935">
        <v>411</v>
      </c>
      <c r="E1131">
        <v>411</v>
      </c>
      <c r="M1131">
        <v>411</v>
      </c>
    </row>
    <row r="1132" spans="2:13" x14ac:dyDescent="0.3">
      <c r="D1132" s="935">
        <v>732</v>
      </c>
      <c r="E1132">
        <v>732</v>
      </c>
      <c r="M1132">
        <v>732</v>
      </c>
    </row>
    <row r="1133" spans="2:13" x14ac:dyDescent="0.3">
      <c r="D1133" s="935">
        <v>986</v>
      </c>
      <c r="E1133">
        <v>986</v>
      </c>
      <c r="M1133">
        <v>986</v>
      </c>
    </row>
    <row r="1134" spans="2:13" x14ac:dyDescent="0.3">
      <c r="D1134" s="935">
        <v>1120</v>
      </c>
      <c r="E1134">
        <v>1125</v>
      </c>
      <c r="M1134">
        <v>1125</v>
      </c>
    </row>
    <row r="1135" spans="2:13" x14ac:dyDescent="0.3">
      <c r="C1135" s="935" t="s">
        <v>3795</v>
      </c>
      <c r="E1135">
        <v>3973</v>
      </c>
      <c r="M1135">
        <v>3973</v>
      </c>
    </row>
    <row r="1136" spans="2:13" x14ac:dyDescent="0.3">
      <c r="B1136" s="935" t="s">
        <v>3894</v>
      </c>
      <c r="E1136">
        <v>3973</v>
      </c>
      <c r="M1136">
        <v>3973</v>
      </c>
    </row>
    <row r="1137" spans="2:13" x14ac:dyDescent="0.3">
      <c r="B1137" s="935">
        <v>361129</v>
      </c>
      <c r="C1137" s="935" t="s">
        <v>9</v>
      </c>
      <c r="D1137" s="935">
        <v>30</v>
      </c>
      <c r="E1137">
        <v>30</v>
      </c>
      <c r="M1137">
        <v>30</v>
      </c>
    </row>
    <row r="1138" spans="2:13" x14ac:dyDescent="0.3">
      <c r="D1138" s="935">
        <v>182</v>
      </c>
      <c r="E1138">
        <v>189</v>
      </c>
      <c r="M1138">
        <v>189</v>
      </c>
    </row>
    <row r="1139" spans="2:13" x14ac:dyDescent="0.3">
      <c r="D1139" s="935">
        <v>192</v>
      </c>
      <c r="E1139">
        <v>187</v>
      </c>
      <c r="M1139">
        <v>187</v>
      </c>
    </row>
    <row r="1140" spans="2:13" x14ac:dyDescent="0.3">
      <c r="D1140" s="935">
        <v>232</v>
      </c>
      <c r="E1140">
        <v>227</v>
      </c>
      <c r="M1140">
        <v>227</v>
      </c>
    </row>
    <row r="1141" spans="2:13" x14ac:dyDescent="0.3">
      <c r="D1141" s="935">
        <v>362</v>
      </c>
      <c r="E1141">
        <v>354</v>
      </c>
      <c r="M1141">
        <v>354</v>
      </c>
    </row>
    <row r="1142" spans="2:13" x14ac:dyDescent="0.3">
      <c r="D1142" s="935">
        <v>366</v>
      </c>
      <c r="E1142">
        <v>358</v>
      </c>
      <c r="M1142">
        <v>358</v>
      </c>
    </row>
    <row r="1143" spans="2:13" x14ac:dyDescent="0.3">
      <c r="D1143" s="935">
        <v>381</v>
      </c>
      <c r="E1143">
        <v>400</v>
      </c>
      <c r="M1143">
        <v>400</v>
      </c>
    </row>
    <row r="1144" spans="2:13" x14ac:dyDescent="0.3">
      <c r="D1144" s="935">
        <v>410</v>
      </c>
      <c r="E1144">
        <v>401</v>
      </c>
      <c r="M1144">
        <v>401</v>
      </c>
    </row>
    <row r="1145" spans="2:13" x14ac:dyDescent="0.3">
      <c r="D1145" s="935">
        <v>917</v>
      </c>
      <c r="E1145">
        <v>898</v>
      </c>
      <c r="M1145">
        <v>898</v>
      </c>
    </row>
    <row r="1146" spans="2:13" x14ac:dyDescent="0.3">
      <c r="C1146" s="935" t="s">
        <v>3795</v>
      </c>
      <c r="E1146">
        <v>3044</v>
      </c>
      <c r="M1146">
        <v>3044</v>
      </c>
    </row>
    <row r="1147" spans="2:13" x14ac:dyDescent="0.3">
      <c r="B1147" s="935" t="s">
        <v>3895</v>
      </c>
      <c r="E1147">
        <v>3044</v>
      </c>
      <c r="M1147">
        <v>3044</v>
      </c>
    </row>
    <row r="1148" spans="2:13" x14ac:dyDescent="0.3">
      <c r="B1148" s="935">
        <v>361137</v>
      </c>
      <c r="C1148" s="935" t="s">
        <v>9</v>
      </c>
      <c r="D1148" s="935">
        <v>30</v>
      </c>
      <c r="E1148">
        <v>30</v>
      </c>
      <c r="M1148">
        <v>30</v>
      </c>
    </row>
    <row r="1149" spans="2:13" x14ac:dyDescent="0.3">
      <c r="D1149" s="935">
        <v>82</v>
      </c>
      <c r="E1149">
        <v>82</v>
      </c>
      <c r="M1149">
        <v>82</v>
      </c>
    </row>
    <row r="1150" spans="2:13" x14ac:dyDescent="0.3">
      <c r="D1150" s="935">
        <v>141</v>
      </c>
      <c r="E1150">
        <v>141</v>
      </c>
      <c r="M1150">
        <v>141</v>
      </c>
    </row>
    <row r="1151" spans="2:13" x14ac:dyDescent="0.3">
      <c r="D1151" s="935">
        <v>150</v>
      </c>
      <c r="E1151">
        <v>150</v>
      </c>
      <c r="M1151">
        <v>150</v>
      </c>
    </row>
    <row r="1152" spans="2:13" x14ac:dyDescent="0.3">
      <c r="D1152" s="935">
        <v>186</v>
      </c>
      <c r="E1152">
        <v>191</v>
      </c>
      <c r="M1152">
        <v>191</v>
      </c>
    </row>
    <row r="1153" spans="2:13" x14ac:dyDescent="0.3">
      <c r="D1153" s="935">
        <v>287</v>
      </c>
      <c r="E1153">
        <v>293</v>
      </c>
      <c r="M1153">
        <v>293</v>
      </c>
    </row>
    <row r="1154" spans="2:13" x14ac:dyDescent="0.3">
      <c r="D1154" s="935">
        <v>359</v>
      </c>
      <c r="E1154">
        <v>369</v>
      </c>
      <c r="M1154">
        <v>369</v>
      </c>
    </row>
    <row r="1155" spans="2:13" x14ac:dyDescent="0.3">
      <c r="D1155" s="935">
        <v>466</v>
      </c>
      <c r="E1155">
        <v>480</v>
      </c>
      <c r="M1155">
        <v>480</v>
      </c>
    </row>
    <row r="1156" spans="2:13" x14ac:dyDescent="0.3">
      <c r="D1156" s="935">
        <v>539</v>
      </c>
      <c r="E1156">
        <v>552</v>
      </c>
      <c r="M1156">
        <v>552</v>
      </c>
    </row>
    <row r="1157" spans="2:13" x14ac:dyDescent="0.3">
      <c r="D1157" s="935">
        <v>555</v>
      </c>
      <c r="E1157">
        <v>561</v>
      </c>
      <c r="M1157">
        <v>561</v>
      </c>
    </row>
    <row r="1158" spans="2:13" x14ac:dyDescent="0.3">
      <c r="D1158" s="935">
        <v>614</v>
      </c>
      <c r="E1158">
        <v>632</v>
      </c>
      <c r="M1158">
        <v>632</v>
      </c>
    </row>
    <row r="1159" spans="2:13" x14ac:dyDescent="0.3">
      <c r="D1159" s="935">
        <v>661</v>
      </c>
      <c r="E1159">
        <v>674</v>
      </c>
      <c r="M1159">
        <v>674</v>
      </c>
    </row>
    <row r="1160" spans="2:13" x14ac:dyDescent="0.3">
      <c r="D1160" s="935">
        <v>855</v>
      </c>
      <c r="E1160">
        <v>870</v>
      </c>
      <c r="M1160">
        <v>870</v>
      </c>
    </row>
    <row r="1161" spans="2:13" x14ac:dyDescent="0.3">
      <c r="D1161" s="935">
        <v>959</v>
      </c>
      <c r="E1161">
        <v>987</v>
      </c>
      <c r="M1161">
        <v>987</v>
      </c>
    </row>
    <row r="1162" spans="2:13" x14ac:dyDescent="0.3">
      <c r="C1162" s="935" t="s">
        <v>3795</v>
      </c>
      <c r="E1162">
        <v>6012</v>
      </c>
      <c r="M1162">
        <v>6012</v>
      </c>
    </row>
    <row r="1163" spans="2:13" x14ac:dyDescent="0.3">
      <c r="B1163" s="935" t="s">
        <v>3896</v>
      </c>
      <c r="E1163">
        <v>6012</v>
      </c>
      <c r="M1163">
        <v>6012</v>
      </c>
    </row>
    <row r="1164" spans="2:13" x14ac:dyDescent="0.3">
      <c r="B1164" s="935">
        <v>361200</v>
      </c>
      <c r="C1164" s="935" t="s">
        <v>11</v>
      </c>
      <c r="D1164" s="935">
        <v>60</v>
      </c>
      <c r="E1164">
        <v>63</v>
      </c>
      <c r="M1164">
        <v>63</v>
      </c>
    </row>
    <row r="1165" spans="2:13" x14ac:dyDescent="0.3">
      <c r="C1165" s="935" t="s">
        <v>3799</v>
      </c>
      <c r="E1165">
        <v>63</v>
      </c>
      <c r="M1165">
        <v>63</v>
      </c>
    </row>
    <row r="1166" spans="2:13" x14ac:dyDescent="0.3">
      <c r="B1166" s="935" t="s">
        <v>3897</v>
      </c>
      <c r="E1166">
        <v>63</v>
      </c>
      <c r="M1166">
        <v>63</v>
      </c>
    </row>
    <row r="1167" spans="2:13" x14ac:dyDescent="0.3">
      <c r="B1167" s="935">
        <v>364147</v>
      </c>
      <c r="C1167" s="935" t="s">
        <v>16</v>
      </c>
      <c r="D1167" s="935">
        <v>16</v>
      </c>
      <c r="E1167">
        <v>16</v>
      </c>
      <c r="M1167">
        <v>16</v>
      </c>
    </row>
    <row r="1168" spans="2:13" x14ac:dyDescent="0.3">
      <c r="D1168" s="935">
        <v>50</v>
      </c>
      <c r="E1168">
        <v>50</v>
      </c>
      <c r="M1168">
        <v>50</v>
      </c>
    </row>
    <row r="1169" spans="2:13" x14ac:dyDescent="0.3">
      <c r="D1169" s="935">
        <v>72</v>
      </c>
      <c r="E1169">
        <v>69</v>
      </c>
      <c r="M1169">
        <v>69</v>
      </c>
    </row>
    <row r="1170" spans="2:13" x14ac:dyDescent="0.3">
      <c r="D1170" s="935">
        <v>136</v>
      </c>
      <c r="E1170">
        <v>130</v>
      </c>
      <c r="M1170">
        <v>130</v>
      </c>
    </row>
    <row r="1171" spans="2:13" x14ac:dyDescent="0.3">
      <c r="D1171" s="935">
        <v>258</v>
      </c>
      <c r="E1171">
        <v>246</v>
      </c>
      <c r="M1171">
        <v>246</v>
      </c>
    </row>
    <row r="1172" spans="2:13" x14ac:dyDescent="0.3">
      <c r="D1172" s="935">
        <v>332</v>
      </c>
      <c r="E1172">
        <v>328</v>
      </c>
      <c r="M1172">
        <v>328</v>
      </c>
    </row>
    <row r="1173" spans="2:13" x14ac:dyDescent="0.3">
      <c r="D1173" s="935">
        <v>346</v>
      </c>
      <c r="E1173">
        <v>343</v>
      </c>
      <c r="M1173">
        <v>343</v>
      </c>
    </row>
    <row r="1174" spans="2:13" x14ac:dyDescent="0.3">
      <c r="C1174" s="935" t="s">
        <v>3803</v>
      </c>
      <c r="E1174">
        <v>1182</v>
      </c>
      <c r="M1174">
        <v>1182</v>
      </c>
    </row>
    <row r="1175" spans="2:13" x14ac:dyDescent="0.3">
      <c r="B1175" s="935" t="s">
        <v>3898</v>
      </c>
      <c r="E1175">
        <v>1182</v>
      </c>
      <c r="M1175">
        <v>1182</v>
      </c>
    </row>
    <row r="1176" spans="2:13" x14ac:dyDescent="0.3">
      <c r="B1176" s="935">
        <v>364149</v>
      </c>
      <c r="C1176" s="935" t="s">
        <v>16</v>
      </c>
      <c r="D1176" s="935">
        <v>16</v>
      </c>
      <c r="E1176">
        <v>16</v>
      </c>
      <c r="M1176">
        <v>16</v>
      </c>
    </row>
    <row r="1177" spans="2:13" x14ac:dyDescent="0.3">
      <c r="D1177" s="935">
        <v>50</v>
      </c>
      <c r="E1177">
        <v>104</v>
      </c>
      <c r="M1177">
        <v>104</v>
      </c>
    </row>
    <row r="1178" spans="2:13" x14ac:dyDescent="0.3">
      <c r="D1178" s="935">
        <v>89</v>
      </c>
      <c r="E1178">
        <v>92</v>
      </c>
      <c r="M1178">
        <v>92</v>
      </c>
    </row>
    <row r="1179" spans="2:13" x14ac:dyDescent="0.3">
      <c r="D1179" s="935">
        <v>93</v>
      </c>
      <c r="E1179">
        <v>97</v>
      </c>
      <c r="M1179">
        <v>97</v>
      </c>
    </row>
    <row r="1180" spans="2:13" x14ac:dyDescent="0.3">
      <c r="D1180" s="935">
        <v>101</v>
      </c>
      <c r="E1180">
        <v>106</v>
      </c>
      <c r="M1180">
        <v>106</v>
      </c>
    </row>
    <row r="1181" spans="2:13" x14ac:dyDescent="0.3">
      <c r="D1181" s="935">
        <v>122</v>
      </c>
      <c r="E1181">
        <v>127</v>
      </c>
      <c r="M1181">
        <v>127</v>
      </c>
    </row>
    <row r="1182" spans="2:13" x14ac:dyDescent="0.3">
      <c r="C1182" s="935" t="s">
        <v>3803</v>
      </c>
      <c r="E1182">
        <v>542</v>
      </c>
      <c r="M1182">
        <v>542</v>
      </c>
    </row>
    <row r="1183" spans="2:13" x14ac:dyDescent="0.3">
      <c r="B1183" s="935" t="s">
        <v>3899</v>
      </c>
      <c r="E1183">
        <v>542</v>
      </c>
      <c r="M1183">
        <v>542</v>
      </c>
    </row>
    <row r="1184" spans="2:13" x14ac:dyDescent="0.3">
      <c r="B1184" s="935">
        <v>364324</v>
      </c>
      <c r="C1184" s="935" t="s">
        <v>16</v>
      </c>
      <c r="D1184" s="935">
        <v>36</v>
      </c>
      <c r="E1184">
        <v>37</v>
      </c>
      <c r="M1184">
        <v>37</v>
      </c>
    </row>
    <row r="1185" spans="4:13" x14ac:dyDescent="0.3">
      <c r="D1185" s="935">
        <v>42</v>
      </c>
      <c r="E1185">
        <v>42</v>
      </c>
      <c r="M1185">
        <v>42</v>
      </c>
    </row>
    <row r="1186" spans="4:13" x14ac:dyDescent="0.3">
      <c r="D1186" s="935">
        <v>66</v>
      </c>
      <c r="E1186">
        <v>66</v>
      </c>
      <c r="M1186">
        <v>66</v>
      </c>
    </row>
    <row r="1187" spans="4:13" x14ac:dyDescent="0.3">
      <c r="D1187" s="935">
        <v>73</v>
      </c>
      <c r="E1187">
        <v>75</v>
      </c>
      <c r="M1187">
        <v>75</v>
      </c>
    </row>
    <row r="1188" spans="4:13" x14ac:dyDescent="0.3">
      <c r="D1188" s="935">
        <v>79</v>
      </c>
      <c r="E1188">
        <v>82</v>
      </c>
      <c r="M1188">
        <v>82</v>
      </c>
    </row>
    <row r="1189" spans="4:13" x14ac:dyDescent="0.3">
      <c r="D1189" s="935">
        <v>80</v>
      </c>
      <c r="E1189">
        <v>83</v>
      </c>
      <c r="M1189">
        <v>83</v>
      </c>
    </row>
    <row r="1190" spans="4:13" x14ac:dyDescent="0.3">
      <c r="D1190" s="935">
        <v>100</v>
      </c>
      <c r="E1190">
        <v>200</v>
      </c>
      <c r="M1190">
        <v>200</v>
      </c>
    </row>
    <row r="1191" spans="4:13" x14ac:dyDescent="0.3">
      <c r="D1191" s="935">
        <v>139</v>
      </c>
      <c r="E1191">
        <v>141</v>
      </c>
      <c r="M1191">
        <v>141</v>
      </c>
    </row>
    <row r="1192" spans="4:13" x14ac:dyDescent="0.3">
      <c r="D1192" s="935">
        <v>152</v>
      </c>
      <c r="E1192">
        <v>308</v>
      </c>
      <c r="M1192">
        <v>308</v>
      </c>
    </row>
    <row r="1193" spans="4:13" x14ac:dyDescent="0.3">
      <c r="D1193" s="935">
        <v>159</v>
      </c>
      <c r="E1193">
        <v>162</v>
      </c>
      <c r="M1193">
        <v>162</v>
      </c>
    </row>
    <row r="1194" spans="4:13" x14ac:dyDescent="0.3">
      <c r="D1194" s="935">
        <v>168</v>
      </c>
      <c r="E1194">
        <v>168</v>
      </c>
      <c r="M1194">
        <v>168</v>
      </c>
    </row>
    <row r="1195" spans="4:13" x14ac:dyDescent="0.3">
      <c r="D1195" s="935">
        <v>170</v>
      </c>
      <c r="E1195">
        <v>174</v>
      </c>
      <c r="M1195">
        <v>174</v>
      </c>
    </row>
    <row r="1196" spans="4:13" x14ac:dyDescent="0.3">
      <c r="D1196" s="935">
        <v>175</v>
      </c>
      <c r="E1196">
        <v>179</v>
      </c>
      <c r="M1196">
        <v>179</v>
      </c>
    </row>
    <row r="1197" spans="4:13" x14ac:dyDescent="0.3">
      <c r="D1197" s="935">
        <v>196</v>
      </c>
      <c r="E1197">
        <v>398</v>
      </c>
      <c r="M1197">
        <v>398</v>
      </c>
    </row>
    <row r="1198" spans="4:13" x14ac:dyDescent="0.3">
      <c r="D1198" s="935">
        <v>241</v>
      </c>
      <c r="E1198">
        <v>248</v>
      </c>
      <c r="M1198">
        <v>248</v>
      </c>
    </row>
    <row r="1199" spans="4:13" x14ac:dyDescent="0.3">
      <c r="D1199" s="935">
        <v>242</v>
      </c>
      <c r="E1199">
        <v>246</v>
      </c>
      <c r="M1199">
        <v>246</v>
      </c>
    </row>
    <row r="1200" spans="4:13" x14ac:dyDescent="0.3">
      <c r="D1200" s="935">
        <v>244</v>
      </c>
      <c r="E1200">
        <v>241</v>
      </c>
      <c r="M1200">
        <v>241</v>
      </c>
    </row>
    <row r="1201" spans="1:13" x14ac:dyDescent="0.3">
      <c r="C1201" s="935" t="s">
        <v>3803</v>
      </c>
      <c r="E1201">
        <v>2850</v>
      </c>
      <c r="M1201">
        <v>2850</v>
      </c>
    </row>
    <row r="1202" spans="1:13" x14ac:dyDescent="0.3">
      <c r="B1202" s="935" t="s">
        <v>3900</v>
      </c>
      <c r="E1202">
        <v>2850</v>
      </c>
      <c r="M1202">
        <v>2850</v>
      </c>
    </row>
    <row r="1203" spans="1:13" x14ac:dyDescent="0.3">
      <c r="A1203" s="935" t="s">
        <v>3901</v>
      </c>
      <c r="E1203">
        <v>88594</v>
      </c>
      <c r="M1203">
        <v>88594</v>
      </c>
    </row>
    <row r="1204" spans="1:13" x14ac:dyDescent="0.3">
      <c r="A1204" s="935">
        <v>454496</v>
      </c>
      <c r="B1204" s="935">
        <v>425413</v>
      </c>
      <c r="C1204" s="935" t="s">
        <v>475</v>
      </c>
      <c r="D1204" s="935">
        <v>40</v>
      </c>
      <c r="F1204">
        <v>40</v>
      </c>
      <c r="M1204">
        <v>40</v>
      </c>
    </row>
    <row r="1205" spans="1:13" x14ac:dyDescent="0.3">
      <c r="D1205" s="935">
        <v>50</v>
      </c>
      <c r="F1205">
        <v>52</v>
      </c>
      <c r="M1205">
        <v>52</v>
      </c>
    </row>
    <row r="1206" spans="1:13" x14ac:dyDescent="0.3">
      <c r="D1206" s="935">
        <v>97</v>
      </c>
      <c r="F1206">
        <v>97</v>
      </c>
      <c r="M1206">
        <v>97</v>
      </c>
    </row>
    <row r="1207" spans="1:13" x14ac:dyDescent="0.3">
      <c r="D1207" s="935">
        <v>106</v>
      </c>
      <c r="F1207">
        <v>106</v>
      </c>
      <c r="M1207">
        <v>106</v>
      </c>
    </row>
    <row r="1208" spans="1:13" x14ac:dyDescent="0.3">
      <c r="D1208" s="935">
        <v>180</v>
      </c>
      <c r="F1208">
        <v>189</v>
      </c>
      <c r="M1208">
        <v>189</v>
      </c>
    </row>
    <row r="1209" spans="1:13" x14ac:dyDescent="0.3">
      <c r="D1209" s="935">
        <v>195</v>
      </c>
      <c r="F1209">
        <v>195</v>
      </c>
      <c r="M1209">
        <v>195</v>
      </c>
    </row>
    <row r="1210" spans="1:13" x14ac:dyDescent="0.3">
      <c r="C1210" s="935" t="s">
        <v>3785</v>
      </c>
      <c r="F1210">
        <v>679</v>
      </c>
      <c r="M1210">
        <v>679</v>
      </c>
    </row>
    <row r="1211" spans="1:13" x14ac:dyDescent="0.3">
      <c r="B1211" s="935" t="s">
        <v>3902</v>
      </c>
      <c r="F1211">
        <v>679</v>
      </c>
      <c r="M1211">
        <v>679</v>
      </c>
    </row>
    <row r="1212" spans="1:13" x14ac:dyDescent="0.3">
      <c r="B1212" s="935">
        <v>425419</v>
      </c>
      <c r="C1212" s="935" t="s">
        <v>475</v>
      </c>
      <c r="D1212" s="935">
        <v>40</v>
      </c>
      <c r="F1212">
        <v>40</v>
      </c>
      <c r="M1212">
        <v>40</v>
      </c>
    </row>
    <row r="1213" spans="1:13" x14ac:dyDescent="0.3">
      <c r="D1213" s="935">
        <v>50</v>
      </c>
      <c r="F1213">
        <v>50</v>
      </c>
      <c r="M1213">
        <v>50</v>
      </c>
    </row>
    <row r="1214" spans="1:13" x14ac:dyDescent="0.3">
      <c r="D1214" s="935">
        <v>64</v>
      </c>
      <c r="E1214">
        <v>65</v>
      </c>
      <c r="M1214">
        <v>65</v>
      </c>
    </row>
    <row r="1215" spans="1:13" x14ac:dyDescent="0.3">
      <c r="D1215" s="935">
        <v>75</v>
      </c>
      <c r="F1215">
        <v>75</v>
      </c>
      <c r="M1215">
        <v>75</v>
      </c>
    </row>
    <row r="1216" spans="1:13" x14ac:dyDescent="0.3">
      <c r="D1216" s="935">
        <v>129</v>
      </c>
      <c r="E1216">
        <v>129</v>
      </c>
      <c r="M1216">
        <v>129</v>
      </c>
    </row>
    <row r="1217" spans="4:13" x14ac:dyDescent="0.3">
      <c r="D1217" s="935">
        <v>130</v>
      </c>
      <c r="F1217">
        <v>132</v>
      </c>
      <c r="M1217">
        <v>132</v>
      </c>
    </row>
    <row r="1218" spans="4:13" x14ac:dyDescent="0.3">
      <c r="D1218" s="935">
        <v>134</v>
      </c>
      <c r="F1218">
        <v>134</v>
      </c>
      <c r="M1218">
        <v>134</v>
      </c>
    </row>
    <row r="1219" spans="4:13" x14ac:dyDescent="0.3">
      <c r="D1219" s="935">
        <v>135</v>
      </c>
      <c r="F1219">
        <v>136</v>
      </c>
      <c r="M1219">
        <v>136</v>
      </c>
    </row>
    <row r="1220" spans="4:13" x14ac:dyDescent="0.3">
      <c r="D1220" s="935">
        <v>144</v>
      </c>
      <c r="E1220">
        <v>145</v>
      </c>
      <c r="M1220">
        <v>145</v>
      </c>
    </row>
    <row r="1221" spans="4:13" x14ac:dyDescent="0.3">
      <c r="D1221" s="935">
        <v>146</v>
      </c>
      <c r="F1221">
        <v>150</v>
      </c>
      <c r="M1221">
        <v>150</v>
      </c>
    </row>
    <row r="1222" spans="4:13" x14ac:dyDescent="0.3">
      <c r="D1222" s="935">
        <v>165</v>
      </c>
      <c r="F1222">
        <v>165</v>
      </c>
      <c r="M1222">
        <v>165</v>
      </c>
    </row>
    <row r="1223" spans="4:13" x14ac:dyDescent="0.3">
      <c r="D1223" s="935">
        <v>212</v>
      </c>
      <c r="E1223">
        <v>212</v>
      </c>
      <c r="M1223">
        <v>212</v>
      </c>
    </row>
    <row r="1224" spans="4:13" x14ac:dyDescent="0.3">
      <c r="D1224" s="935">
        <v>223</v>
      </c>
      <c r="F1224">
        <v>223</v>
      </c>
      <c r="M1224">
        <v>223</v>
      </c>
    </row>
    <row r="1225" spans="4:13" x14ac:dyDescent="0.3">
      <c r="D1225" s="935">
        <v>232</v>
      </c>
      <c r="F1225">
        <v>239</v>
      </c>
      <c r="M1225">
        <v>239</v>
      </c>
    </row>
    <row r="1226" spans="4:13" x14ac:dyDescent="0.3">
      <c r="D1226" s="935">
        <v>274</v>
      </c>
      <c r="E1226">
        <v>275</v>
      </c>
      <c r="M1226">
        <v>275</v>
      </c>
    </row>
    <row r="1227" spans="4:13" x14ac:dyDescent="0.3">
      <c r="D1227" s="935">
        <v>309</v>
      </c>
      <c r="E1227">
        <v>312</v>
      </c>
      <c r="M1227">
        <v>312</v>
      </c>
    </row>
    <row r="1228" spans="4:13" x14ac:dyDescent="0.3">
      <c r="D1228" s="935">
        <v>314</v>
      </c>
      <c r="F1228">
        <v>323</v>
      </c>
      <c r="M1228">
        <v>323</v>
      </c>
    </row>
    <row r="1229" spans="4:13" x14ac:dyDescent="0.3">
      <c r="D1229" s="935">
        <v>415</v>
      </c>
      <c r="F1229">
        <v>415</v>
      </c>
      <c r="M1229">
        <v>415</v>
      </c>
    </row>
    <row r="1230" spans="4:13" x14ac:dyDescent="0.3">
      <c r="D1230" s="935">
        <v>425</v>
      </c>
      <c r="E1230">
        <v>427</v>
      </c>
      <c r="M1230">
        <v>427</v>
      </c>
    </row>
    <row r="1231" spans="4:13" x14ac:dyDescent="0.3">
      <c r="D1231" s="935">
        <v>453</v>
      </c>
      <c r="E1231">
        <v>453</v>
      </c>
      <c r="M1231">
        <v>453</v>
      </c>
    </row>
    <row r="1232" spans="4:13" x14ac:dyDescent="0.3">
      <c r="D1232" s="935">
        <v>468</v>
      </c>
      <c r="F1232">
        <v>468</v>
      </c>
      <c r="M1232">
        <v>468</v>
      </c>
    </row>
    <row r="1233" spans="4:13" x14ac:dyDescent="0.3">
      <c r="D1233" s="935">
        <v>473</v>
      </c>
      <c r="F1233">
        <v>476</v>
      </c>
      <c r="M1233">
        <v>476</v>
      </c>
    </row>
    <row r="1234" spans="4:13" x14ac:dyDescent="0.3">
      <c r="D1234" s="935">
        <v>516</v>
      </c>
      <c r="F1234">
        <v>519</v>
      </c>
      <c r="M1234">
        <v>519</v>
      </c>
    </row>
    <row r="1235" spans="4:13" x14ac:dyDescent="0.3">
      <c r="D1235" s="935">
        <v>534</v>
      </c>
      <c r="F1235">
        <v>534</v>
      </c>
      <c r="M1235">
        <v>534</v>
      </c>
    </row>
    <row r="1236" spans="4:13" x14ac:dyDescent="0.3">
      <c r="D1236" s="935">
        <v>640</v>
      </c>
      <c r="E1236">
        <v>644</v>
      </c>
      <c r="M1236">
        <v>644</v>
      </c>
    </row>
    <row r="1237" spans="4:13" x14ac:dyDescent="0.3">
      <c r="D1237" s="935">
        <v>762</v>
      </c>
      <c r="E1237">
        <v>725</v>
      </c>
      <c r="M1237">
        <v>725</v>
      </c>
    </row>
    <row r="1238" spans="4:13" x14ac:dyDescent="0.3">
      <c r="D1238" s="935">
        <v>839</v>
      </c>
      <c r="E1238">
        <v>839</v>
      </c>
      <c r="M1238">
        <v>839</v>
      </c>
    </row>
    <row r="1239" spans="4:13" x14ac:dyDescent="0.3">
      <c r="D1239" s="935">
        <v>909</v>
      </c>
      <c r="E1239">
        <v>783</v>
      </c>
      <c r="M1239">
        <v>783</v>
      </c>
    </row>
    <row r="1240" spans="4:13" x14ac:dyDescent="0.3">
      <c r="D1240" s="935">
        <v>1024</v>
      </c>
      <c r="E1240">
        <v>1030</v>
      </c>
      <c r="M1240">
        <v>1030</v>
      </c>
    </row>
    <row r="1241" spans="4:13" x14ac:dyDescent="0.3">
      <c r="D1241" s="935">
        <v>1149</v>
      </c>
      <c r="F1241">
        <v>1149</v>
      </c>
      <c r="M1241">
        <v>1149</v>
      </c>
    </row>
    <row r="1242" spans="4:13" x14ac:dyDescent="0.3">
      <c r="D1242" s="935">
        <v>1182</v>
      </c>
      <c r="E1242">
        <v>1192</v>
      </c>
      <c r="M1242">
        <v>1192</v>
      </c>
    </row>
    <row r="1243" spans="4:13" x14ac:dyDescent="0.3">
      <c r="D1243" s="935">
        <v>1260</v>
      </c>
      <c r="E1243">
        <v>1260</v>
      </c>
      <c r="M1243">
        <v>1260</v>
      </c>
    </row>
    <row r="1244" spans="4:13" x14ac:dyDescent="0.3">
      <c r="D1244" s="935">
        <v>1343</v>
      </c>
      <c r="E1244">
        <v>1352</v>
      </c>
      <c r="M1244">
        <v>1352</v>
      </c>
    </row>
    <row r="1245" spans="4:13" x14ac:dyDescent="0.3">
      <c r="D1245" s="935">
        <v>1429</v>
      </c>
      <c r="F1245">
        <v>1456</v>
      </c>
      <c r="M1245">
        <v>1456</v>
      </c>
    </row>
    <row r="1246" spans="4:13" x14ac:dyDescent="0.3">
      <c r="D1246" s="935">
        <v>1471</v>
      </c>
      <c r="E1246">
        <v>1478</v>
      </c>
      <c r="M1246">
        <v>1478</v>
      </c>
    </row>
    <row r="1247" spans="4:13" x14ac:dyDescent="0.3">
      <c r="D1247" s="935">
        <v>1522</v>
      </c>
      <c r="E1247">
        <v>1446</v>
      </c>
      <c r="M1247">
        <v>1446</v>
      </c>
    </row>
    <row r="1248" spans="4:13" x14ac:dyDescent="0.3">
      <c r="D1248" s="935">
        <v>1622</v>
      </c>
      <c r="E1248">
        <v>1634</v>
      </c>
      <c r="F1248">
        <v>1622</v>
      </c>
      <c r="M1248">
        <v>3256</v>
      </c>
    </row>
    <row r="1249" spans="4:13" x14ac:dyDescent="0.3">
      <c r="D1249" s="935">
        <v>1656</v>
      </c>
      <c r="F1249">
        <v>1656</v>
      </c>
      <c r="M1249">
        <v>1656</v>
      </c>
    </row>
    <row r="1250" spans="4:13" x14ac:dyDescent="0.3">
      <c r="D1250" s="935">
        <v>1797</v>
      </c>
      <c r="F1250">
        <v>1814</v>
      </c>
      <c r="M1250">
        <v>1814</v>
      </c>
    </row>
    <row r="1251" spans="4:13" x14ac:dyDescent="0.3">
      <c r="D1251" s="935">
        <v>1825</v>
      </c>
      <c r="F1251">
        <v>1825</v>
      </c>
      <c r="M1251">
        <v>1825</v>
      </c>
    </row>
    <row r="1252" spans="4:13" x14ac:dyDescent="0.3">
      <c r="D1252" s="935">
        <v>1909</v>
      </c>
      <c r="E1252">
        <v>1916</v>
      </c>
      <c r="M1252">
        <v>1916</v>
      </c>
    </row>
    <row r="1253" spans="4:13" x14ac:dyDescent="0.3">
      <c r="D1253" s="935">
        <v>1914</v>
      </c>
      <c r="F1253">
        <v>1932</v>
      </c>
      <c r="M1253">
        <v>1932</v>
      </c>
    </row>
    <row r="1254" spans="4:13" x14ac:dyDescent="0.3">
      <c r="D1254" s="935">
        <v>1938</v>
      </c>
      <c r="F1254">
        <v>2024</v>
      </c>
      <c r="M1254">
        <v>2024</v>
      </c>
    </row>
    <row r="1255" spans="4:13" x14ac:dyDescent="0.3">
      <c r="D1255" s="935">
        <v>2041</v>
      </c>
      <c r="F1255">
        <v>2060</v>
      </c>
      <c r="M1255">
        <v>2060</v>
      </c>
    </row>
    <row r="1256" spans="4:13" x14ac:dyDescent="0.3">
      <c r="D1256" s="935">
        <v>2079</v>
      </c>
      <c r="E1256">
        <v>2079</v>
      </c>
      <c r="M1256">
        <v>2079</v>
      </c>
    </row>
    <row r="1257" spans="4:13" x14ac:dyDescent="0.3">
      <c r="D1257" s="935">
        <v>2092</v>
      </c>
      <c r="E1257">
        <v>2101</v>
      </c>
      <c r="M1257">
        <v>2101</v>
      </c>
    </row>
    <row r="1258" spans="4:13" x14ac:dyDescent="0.3">
      <c r="D1258" s="935">
        <v>2290</v>
      </c>
      <c r="E1258">
        <v>2301</v>
      </c>
      <c r="M1258">
        <v>2301</v>
      </c>
    </row>
    <row r="1259" spans="4:13" x14ac:dyDescent="0.3">
      <c r="D1259" s="935">
        <v>2295</v>
      </c>
      <c r="F1259">
        <v>2364</v>
      </c>
      <c r="M1259">
        <v>2364</v>
      </c>
    </row>
    <row r="1260" spans="4:13" x14ac:dyDescent="0.3">
      <c r="D1260" s="935">
        <v>2304</v>
      </c>
      <c r="F1260">
        <v>2326</v>
      </c>
      <c r="M1260">
        <v>2326</v>
      </c>
    </row>
    <row r="1261" spans="4:13" x14ac:dyDescent="0.3">
      <c r="D1261" s="935">
        <v>2616</v>
      </c>
      <c r="F1261">
        <v>2641</v>
      </c>
      <c r="M1261">
        <v>2641</v>
      </c>
    </row>
    <row r="1262" spans="4:13" x14ac:dyDescent="0.3">
      <c r="D1262" s="935">
        <v>2658</v>
      </c>
      <c r="F1262">
        <v>2683</v>
      </c>
      <c r="M1262">
        <v>2683</v>
      </c>
    </row>
    <row r="1263" spans="4:13" x14ac:dyDescent="0.3">
      <c r="D1263" s="935">
        <v>2712</v>
      </c>
      <c r="F1263">
        <v>2762</v>
      </c>
      <c r="M1263">
        <v>2762</v>
      </c>
    </row>
    <row r="1264" spans="4:13" x14ac:dyDescent="0.3">
      <c r="D1264" s="935">
        <v>2724</v>
      </c>
      <c r="F1264">
        <v>2775</v>
      </c>
      <c r="M1264">
        <v>2775</v>
      </c>
    </row>
    <row r="1265" spans="2:13" x14ac:dyDescent="0.3">
      <c r="D1265" s="935">
        <v>2726</v>
      </c>
      <c r="F1265">
        <v>2760</v>
      </c>
      <c r="M1265">
        <v>2760</v>
      </c>
    </row>
    <row r="1266" spans="2:13" x14ac:dyDescent="0.3">
      <c r="D1266" s="935">
        <v>2857</v>
      </c>
      <c r="E1266">
        <v>2870</v>
      </c>
      <c r="M1266">
        <v>2870</v>
      </c>
    </row>
    <row r="1267" spans="2:13" x14ac:dyDescent="0.3">
      <c r="D1267" s="935">
        <v>2866</v>
      </c>
      <c r="F1267">
        <v>2893</v>
      </c>
      <c r="M1267">
        <v>2893</v>
      </c>
    </row>
    <row r="1268" spans="2:13" x14ac:dyDescent="0.3">
      <c r="D1268" s="935">
        <v>2952</v>
      </c>
      <c r="F1268">
        <v>3083</v>
      </c>
      <c r="M1268">
        <v>3083</v>
      </c>
    </row>
    <row r="1269" spans="2:13" x14ac:dyDescent="0.3">
      <c r="D1269" s="935">
        <v>3272</v>
      </c>
      <c r="E1269">
        <v>3274</v>
      </c>
      <c r="M1269">
        <v>3274</v>
      </c>
    </row>
    <row r="1270" spans="2:13" x14ac:dyDescent="0.3">
      <c r="D1270" s="935">
        <v>3452</v>
      </c>
      <c r="E1270">
        <v>3465</v>
      </c>
      <c r="M1270">
        <v>3465</v>
      </c>
    </row>
    <row r="1271" spans="2:13" x14ac:dyDescent="0.3">
      <c r="D1271" s="935">
        <v>3825</v>
      </c>
      <c r="F1271">
        <v>3938</v>
      </c>
      <c r="M1271">
        <v>3938</v>
      </c>
    </row>
    <row r="1272" spans="2:13" x14ac:dyDescent="0.3">
      <c r="D1272" s="935">
        <v>4145</v>
      </c>
      <c r="F1272">
        <v>4223</v>
      </c>
      <c r="M1272">
        <v>4223</v>
      </c>
    </row>
    <row r="1273" spans="2:13" x14ac:dyDescent="0.3">
      <c r="D1273" s="935">
        <v>4286</v>
      </c>
      <c r="E1273">
        <v>4306</v>
      </c>
      <c r="M1273">
        <v>4306</v>
      </c>
    </row>
    <row r="1274" spans="2:13" x14ac:dyDescent="0.3">
      <c r="D1274" s="935">
        <v>4466</v>
      </c>
      <c r="E1274">
        <v>4466</v>
      </c>
      <c r="M1274">
        <v>4466</v>
      </c>
    </row>
    <row r="1275" spans="2:13" x14ac:dyDescent="0.3">
      <c r="C1275" s="935" t="s">
        <v>3785</v>
      </c>
      <c r="E1275">
        <v>41179</v>
      </c>
      <c r="F1275">
        <v>52065</v>
      </c>
      <c r="M1275">
        <v>93244</v>
      </c>
    </row>
    <row r="1276" spans="2:13" x14ac:dyDescent="0.3">
      <c r="B1276" s="935" t="s">
        <v>3828</v>
      </c>
      <c r="E1276">
        <v>41179</v>
      </c>
      <c r="F1276">
        <v>52065</v>
      </c>
      <c r="M1276">
        <v>93244</v>
      </c>
    </row>
    <row r="1277" spans="2:13" x14ac:dyDescent="0.3">
      <c r="B1277" s="935">
        <v>425429</v>
      </c>
      <c r="C1277" s="935" t="s">
        <v>475</v>
      </c>
      <c r="D1277" s="935">
        <v>43</v>
      </c>
      <c r="E1277">
        <v>43</v>
      </c>
      <c r="M1277">
        <v>43</v>
      </c>
    </row>
    <row r="1278" spans="2:13" x14ac:dyDescent="0.3">
      <c r="D1278" s="935">
        <v>209</v>
      </c>
      <c r="E1278">
        <v>211</v>
      </c>
      <c r="M1278">
        <v>211</v>
      </c>
    </row>
    <row r="1279" spans="2:13" x14ac:dyDescent="0.3">
      <c r="D1279" s="935">
        <v>613</v>
      </c>
      <c r="E1279">
        <v>605</v>
      </c>
      <c r="M1279">
        <v>605</v>
      </c>
    </row>
    <row r="1280" spans="2:13" x14ac:dyDescent="0.3">
      <c r="D1280" s="935">
        <v>788</v>
      </c>
      <c r="E1280">
        <v>785</v>
      </c>
      <c r="M1280">
        <v>785</v>
      </c>
    </row>
    <row r="1281" spans="2:13" x14ac:dyDescent="0.3">
      <c r="D1281" s="935">
        <v>934</v>
      </c>
      <c r="E1281">
        <v>932</v>
      </c>
      <c r="M1281">
        <v>932</v>
      </c>
    </row>
    <row r="1282" spans="2:13" x14ac:dyDescent="0.3">
      <c r="D1282" s="935">
        <v>1210</v>
      </c>
      <c r="E1282">
        <v>1217</v>
      </c>
      <c r="M1282">
        <v>1217</v>
      </c>
    </row>
    <row r="1283" spans="2:13" x14ac:dyDescent="0.3">
      <c r="C1283" s="935" t="s">
        <v>3785</v>
      </c>
      <c r="E1283">
        <v>3793</v>
      </c>
      <c r="M1283">
        <v>3793</v>
      </c>
    </row>
    <row r="1284" spans="2:13" x14ac:dyDescent="0.3">
      <c r="B1284" s="935" t="s">
        <v>3903</v>
      </c>
      <c r="E1284">
        <v>3793</v>
      </c>
      <c r="M1284">
        <v>3793</v>
      </c>
    </row>
    <row r="1285" spans="2:13" x14ac:dyDescent="0.3">
      <c r="B1285" s="935">
        <v>425452</v>
      </c>
      <c r="C1285" s="935" t="s">
        <v>475</v>
      </c>
      <c r="D1285" s="935">
        <v>12</v>
      </c>
      <c r="E1285">
        <v>12</v>
      </c>
      <c r="M1285">
        <v>12</v>
      </c>
    </row>
    <row r="1286" spans="2:13" x14ac:dyDescent="0.3">
      <c r="D1286" s="935">
        <v>44</v>
      </c>
      <c r="E1286">
        <v>44</v>
      </c>
      <c r="M1286">
        <v>44</v>
      </c>
    </row>
    <row r="1287" spans="2:13" x14ac:dyDescent="0.3">
      <c r="D1287" s="935">
        <v>60</v>
      </c>
      <c r="F1287">
        <v>60</v>
      </c>
      <c r="M1287">
        <v>60</v>
      </c>
    </row>
    <row r="1288" spans="2:13" x14ac:dyDescent="0.3">
      <c r="D1288" s="935">
        <v>75</v>
      </c>
      <c r="E1288">
        <v>75</v>
      </c>
      <c r="M1288">
        <v>75</v>
      </c>
    </row>
    <row r="1289" spans="2:13" x14ac:dyDescent="0.3">
      <c r="D1289" s="935">
        <v>82</v>
      </c>
      <c r="F1289">
        <v>84</v>
      </c>
      <c r="M1289">
        <v>84</v>
      </c>
    </row>
    <row r="1290" spans="2:13" x14ac:dyDescent="0.3">
      <c r="D1290" s="935">
        <v>129</v>
      </c>
      <c r="E1290">
        <v>129</v>
      </c>
      <c r="M1290">
        <v>129</v>
      </c>
    </row>
    <row r="1291" spans="2:13" x14ac:dyDescent="0.3">
      <c r="D1291" s="935">
        <v>180</v>
      </c>
      <c r="F1291">
        <v>183</v>
      </c>
      <c r="M1291">
        <v>183</v>
      </c>
    </row>
    <row r="1292" spans="2:13" x14ac:dyDescent="0.3">
      <c r="D1292" s="935">
        <v>245</v>
      </c>
      <c r="F1292">
        <v>256</v>
      </c>
      <c r="M1292">
        <v>256</v>
      </c>
    </row>
    <row r="1293" spans="2:13" x14ac:dyDescent="0.3">
      <c r="D1293" s="935">
        <v>493</v>
      </c>
      <c r="F1293">
        <v>503</v>
      </c>
      <c r="M1293">
        <v>503</v>
      </c>
    </row>
    <row r="1294" spans="2:13" x14ac:dyDescent="0.3">
      <c r="D1294" s="935">
        <v>777</v>
      </c>
      <c r="F1294">
        <v>807</v>
      </c>
      <c r="M1294">
        <v>807</v>
      </c>
    </row>
    <row r="1295" spans="2:13" x14ac:dyDescent="0.3">
      <c r="D1295" s="935">
        <v>943</v>
      </c>
      <c r="F1295">
        <v>980</v>
      </c>
      <c r="M1295">
        <v>980</v>
      </c>
    </row>
    <row r="1296" spans="2:13" x14ac:dyDescent="0.3">
      <c r="D1296" s="935">
        <v>959</v>
      </c>
      <c r="F1296">
        <v>996</v>
      </c>
      <c r="M1296">
        <v>996</v>
      </c>
    </row>
    <row r="1297" spans="2:13" x14ac:dyDescent="0.3">
      <c r="D1297" s="935">
        <v>1261</v>
      </c>
      <c r="F1297">
        <v>1311</v>
      </c>
      <c r="M1297">
        <v>1311</v>
      </c>
    </row>
    <row r="1298" spans="2:13" x14ac:dyDescent="0.3">
      <c r="D1298" s="935">
        <v>1353</v>
      </c>
      <c r="E1298">
        <v>1378</v>
      </c>
      <c r="M1298">
        <v>1378</v>
      </c>
    </row>
    <row r="1299" spans="2:13" x14ac:dyDescent="0.3">
      <c r="D1299" s="935">
        <v>2025</v>
      </c>
      <c r="F1299">
        <v>2065</v>
      </c>
      <c r="M1299">
        <v>2065</v>
      </c>
    </row>
    <row r="1300" spans="2:13" x14ac:dyDescent="0.3">
      <c r="D1300" s="935">
        <v>2137</v>
      </c>
      <c r="F1300">
        <v>2177</v>
      </c>
      <c r="M1300">
        <v>2177</v>
      </c>
    </row>
    <row r="1301" spans="2:13" x14ac:dyDescent="0.3">
      <c r="C1301" s="935" t="s">
        <v>3785</v>
      </c>
      <c r="E1301">
        <v>1638</v>
      </c>
      <c r="F1301">
        <v>9422</v>
      </c>
      <c r="M1301">
        <v>11060</v>
      </c>
    </row>
    <row r="1302" spans="2:13" x14ac:dyDescent="0.3">
      <c r="B1302" s="935" t="s">
        <v>3904</v>
      </c>
      <c r="E1302">
        <v>1638</v>
      </c>
      <c r="F1302">
        <v>9422</v>
      </c>
      <c r="M1302">
        <v>11060</v>
      </c>
    </row>
    <row r="1303" spans="2:13" x14ac:dyDescent="0.3">
      <c r="B1303" s="935">
        <v>425465</v>
      </c>
      <c r="C1303" s="935" t="s">
        <v>475</v>
      </c>
      <c r="D1303" s="935">
        <v>17</v>
      </c>
      <c r="F1303">
        <v>17</v>
      </c>
      <c r="M1303">
        <v>17</v>
      </c>
    </row>
    <row r="1304" spans="2:13" x14ac:dyDescent="0.3">
      <c r="D1304" s="935">
        <v>60</v>
      </c>
      <c r="F1304">
        <v>60</v>
      </c>
      <c r="M1304">
        <v>60</v>
      </c>
    </row>
    <row r="1305" spans="2:13" x14ac:dyDescent="0.3">
      <c r="D1305" s="935">
        <v>158</v>
      </c>
      <c r="F1305">
        <v>161</v>
      </c>
      <c r="M1305">
        <v>161</v>
      </c>
    </row>
    <row r="1306" spans="2:13" x14ac:dyDescent="0.3">
      <c r="D1306" s="935">
        <v>438</v>
      </c>
      <c r="F1306">
        <v>450</v>
      </c>
      <c r="M1306">
        <v>450</v>
      </c>
    </row>
    <row r="1307" spans="2:13" x14ac:dyDescent="0.3">
      <c r="D1307" s="935">
        <v>1233</v>
      </c>
      <c r="F1307">
        <v>1272</v>
      </c>
      <c r="M1307">
        <v>1272</v>
      </c>
    </row>
    <row r="1308" spans="2:13" x14ac:dyDescent="0.3">
      <c r="D1308" s="935">
        <v>1793</v>
      </c>
      <c r="F1308">
        <v>1842</v>
      </c>
      <c r="M1308">
        <v>1842</v>
      </c>
    </row>
    <row r="1309" spans="2:13" x14ac:dyDescent="0.3">
      <c r="D1309" s="935">
        <v>1865</v>
      </c>
      <c r="F1309">
        <v>1920</v>
      </c>
      <c r="M1309">
        <v>1920</v>
      </c>
    </row>
    <row r="1310" spans="2:13" x14ac:dyDescent="0.3">
      <c r="D1310" s="935">
        <v>1892</v>
      </c>
      <c r="F1310">
        <v>1947</v>
      </c>
      <c r="M1310">
        <v>1947</v>
      </c>
    </row>
    <row r="1311" spans="2:13" x14ac:dyDescent="0.3">
      <c r="C1311" s="935" t="s">
        <v>3785</v>
      </c>
      <c r="F1311">
        <v>7669</v>
      </c>
      <c r="M1311">
        <v>7669</v>
      </c>
    </row>
    <row r="1312" spans="2:13" x14ac:dyDescent="0.3">
      <c r="B1312" s="935" t="s">
        <v>3905</v>
      </c>
      <c r="F1312">
        <v>7669</v>
      </c>
      <c r="M1312">
        <v>7669</v>
      </c>
    </row>
    <row r="1313" spans="2:13" x14ac:dyDescent="0.3">
      <c r="B1313" s="935">
        <v>425469</v>
      </c>
      <c r="C1313" s="935" t="s">
        <v>475</v>
      </c>
      <c r="D1313" s="935">
        <v>65</v>
      </c>
      <c r="E1313">
        <v>65</v>
      </c>
      <c r="M1313">
        <v>65</v>
      </c>
    </row>
    <row r="1314" spans="2:13" x14ac:dyDescent="0.3">
      <c r="D1314" s="935">
        <v>69</v>
      </c>
      <c r="E1314">
        <v>69</v>
      </c>
      <c r="M1314">
        <v>69</v>
      </c>
    </row>
    <row r="1315" spans="2:13" x14ac:dyDescent="0.3">
      <c r="D1315" s="935">
        <v>104</v>
      </c>
      <c r="E1315">
        <v>106</v>
      </c>
      <c r="M1315">
        <v>106</v>
      </c>
    </row>
    <row r="1316" spans="2:13" x14ac:dyDescent="0.3">
      <c r="D1316" s="935">
        <v>143</v>
      </c>
      <c r="E1316">
        <v>143</v>
      </c>
      <c r="M1316">
        <v>143</v>
      </c>
    </row>
    <row r="1317" spans="2:13" x14ac:dyDescent="0.3">
      <c r="D1317" s="935">
        <v>232</v>
      </c>
      <c r="E1317">
        <v>237</v>
      </c>
      <c r="M1317">
        <v>237</v>
      </c>
    </row>
    <row r="1318" spans="2:13" x14ac:dyDescent="0.3">
      <c r="D1318" s="935">
        <v>282</v>
      </c>
      <c r="E1318">
        <v>288</v>
      </c>
      <c r="M1318">
        <v>288</v>
      </c>
    </row>
    <row r="1319" spans="2:13" x14ac:dyDescent="0.3">
      <c r="D1319" s="935">
        <v>547</v>
      </c>
      <c r="E1319">
        <v>558</v>
      </c>
      <c r="M1319">
        <v>558</v>
      </c>
    </row>
    <row r="1320" spans="2:13" x14ac:dyDescent="0.3">
      <c r="D1320" s="935">
        <v>889</v>
      </c>
      <c r="E1320">
        <v>889</v>
      </c>
      <c r="M1320">
        <v>889</v>
      </c>
    </row>
    <row r="1321" spans="2:13" x14ac:dyDescent="0.3">
      <c r="D1321" s="935">
        <v>1225</v>
      </c>
      <c r="E1321">
        <v>1225</v>
      </c>
      <c r="M1321">
        <v>1225</v>
      </c>
    </row>
    <row r="1322" spans="2:13" x14ac:dyDescent="0.3">
      <c r="D1322" s="935">
        <v>1427</v>
      </c>
      <c r="E1322">
        <v>1427</v>
      </c>
      <c r="M1322">
        <v>1427</v>
      </c>
    </row>
    <row r="1323" spans="2:13" x14ac:dyDescent="0.3">
      <c r="D1323" s="935">
        <v>1504</v>
      </c>
      <c r="E1323">
        <v>1504</v>
      </c>
      <c r="M1323">
        <v>1504</v>
      </c>
    </row>
    <row r="1324" spans="2:13" x14ac:dyDescent="0.3">
      <c r="D1324" s="935">
        <v>1949</v>
      </c>
      <c r="E1324">
        <v>1949</v>
      </c>
      <c r="M1324">
        <v>1949</v>
      </c>
    </row>
    <row r="1325" spans="2:13" x14ac:dyDescent="0.3">
      <c r="D1325" s="935">
        <v>2357</v>
      </c>
      <c r="E1325">
        <v>2401</v>
      </c>
      <c r="M1325">
        <v>2401</v>
      </c>
    </row>
    <row r="1326" spans="2:13" x14ac:dyDescent="0.3">
      <c r="D1326" s="935">
        <v>2631</v>
      </c>
      <c r="E1326">
        <v>2682</v>
      </c>
      <c r="M1326">
        <v>2682</v>
      </c>
    </row>
    <row r="1327" spans="2:13" x14ac:dyDescent="0.3">
      <c r="C1327" s="935" t="s">
        <v>3785</v>
      </c>
      <c r="E1327">
        <v>13543</v>
      </c>
      <c r="M1327">
        <v>13543</v>
      </c>
    </row>
    <row r="1328" spans="2:13" x14ac:dyDescent="0.3">
      <c r="B1328" s="935" t="s">
        <v>3906</v>
      </c>
      <c r="E1328">
        <v>13543</v>
      </c>
      <c r="M1328">
        <v>13543</v>
      </c>
    </row>
    <row r="1329" spans="2:13" x14ac:dyDescent="0.3">
      <c r="B1329" s="935">
        <v>425538</v>
      </c>
      <c r="C1329" s="935" t="s">
        <v>475</v>
      </c>
      <c r="D1329" s="935">
        <v>65</v>
      </c>
      <c r="F1329">
        <v>65</v>
      </c>
      <c r="M1329">
        <v>65</v>
      </c>
    </row>
    <row r="1330" spans="2:13" x14ac:dyDescent="0.3">
      <c r="D1330" s="935">
        <v>97</v>
      </c>
      <c r="F1330">
        <v>97</v>
      </c>
      <c r="M1330">
        <v>97</v>
      </c>
    </row>
    <row r="1331" spans="2:13" x14ac:dyDescent="0.3">
      <c r="D1331" s="935">
        <v>178</v>
      </c>
      <c r="F1331">
        <v>184</v>
      </c>
      <c r="M1331">
        <v>184</v>
      </c>
    </row>
    <row r="1332" spans="2:13" x14ac:dyDescent="0.3">
      <c r="D1332" s="935">
        <v>2447</v>
      </c>
      <c r="F1332">
        <v>2526</v>
      </c>
      <c r="M1332">
        <v>2526</v>
      </c>
    </row>
    <row r="1333" spans="2:13" x14ac:dyDescent="0.3">
      <c r="C1333" s="935" t="s">
        <v>3785</v>
      </c>
      <c r="F1333">
        <v>2872</v>
      </c>
      <c r="M1333">
        <v>2872</v>
      </c>
    </row>
    <row r="1334" spans="2:13" x14ac:dyDescent="0.3">
      <c r="B1334" s="935" t="s">
        <v>3907</v>
      </c>
      <c r="F1334">
        <v>2872</v>
      </c>
      <c r="M1334">
        <v>2872</v>
      </c>
    </row>
    <row r="1335" spans="2:13" x14ac:dyDescent="0.3">
      <c r="B1335" s="935">
        <v>425561</v>
      </c>
      <c r="C1335" s="935" t="s">
        <v>475</v>
      </c>
      <c r="D1335" s="935">
        <v>40</v>
      </c>
      <c r="E1335">
        <v>40</v>
      </c>
      <c r="M1335">
        <v>40</v>
      </c>
    </row>
    <row r="1336" spans="2:13" x14ac:dyDescent="0.3">
      <c r="D1336" s="935">
        <v>64</v>
      </c>
      <c r="E1336">
        <v>64</v>
      </c>
      <c r="M1336">
        <v>64</v>
      </c>
    </row>
    <row r="1337" spans="2:13" x14ac:dyDescent="0.3">
      <c r="D1337" s="935">
        <v>102</v>
      </c>
      <c r="E1337">
        <v>102</v>
      </c>
      <c r="M1337">
        <v>102</v>
      </c>
    </row>
    <row r="1338" spans="2:13" x14ac:dyDescent="0.3">
      <c r="D1338" s="935">
        <v>211</v>
      </c>
      <c r="E1338">
        <v>216</v>
      </c>
      <c r="M1338">
        <v>216</v>
      </c>
    </row>
    <row r="1339" spans="2:13" x14ac:dyDescent="0.3">
      <c r="D1339" s="935">
        <v>602</v>
      </c>
      <c r="E1339">
        <v>546</v>
      </c>
      <c r="M1339">
        <v>546</v>
      </c>
    </row>
    <row r="1340" spans="2:13" x14ac:dyDescent="0.3">
      <c r="D1340" s="935">
        <v>1559</v>
      </c>
      <c r="E1340">
        <v>1589</v>
      </c>
      <c r="M1340">
        <v>1589</v>
      </c>
    </row>
    <row r="1341" spans="2:13" x14ac:dyDescent="0.3">
      <c r="C1341" s="935" t="s">
        <v>3785</v>
      </c>
      <c r="E1341">
        <v>2557</v>
      </c>
      <c r="M1341">
        <v>2557</v>
      </c>
    </row>
    <row r="1342" spans="2:13" x14ac:dyDescent="0.3">
      <c r="B1342" s="935" t="s">
        <v>3908</v>
      </c>
      <c r="E1342">
        <v>2557</v>
      </c>
      <c r="M1342">
        <v>2557</v>
      </c>
    </row>
    <row r="1343" spans="2:13" x14ac:dyDescent="0.3">
      <c r="B1343" s="935">
        <v>425577</v>
      </c>
      <c r="C1343" s="935" t="s">
        <v>475</v>
      </c>
      <c r="D1343" s="935">
        <v>12</v>
      </c>
      <c r="E1343">
        <v>12</v>
      </c>
      <c r="M1343">
        <v>12</v>
      </c>
    </row>
    <row r="1344" spans="2:13" x14ac:dyDescent="0.3">
      <c r="D1344" s="935">
        <v>55</v>
      </c>
      <c r="E1344">
        <v>55</v>
      </c>
      <c r="M1344">
        <v>55</v>
      </c>
    </row>
    <row r="1345" spans="2:13" x14ac:dyDescent="0.3">
      <c r="D1345" s="935">
        <v>57</v>
      </c>
      <c r="E1345">
        <v>57</v>
      </c>
      <c r="M1345">
        <v>57</v>
      </c>
    </row>
    <row r="1346" spans="2:13" x14ac:dyDescent="0.3">
      <c r="D1346" s="935">
        <v>60</v>
      </c>
      <c r="E1346">
        <v>60</v>
      </c>
      <c r="M1346">
        <v>60</v>
      </c>
    </row>
    <row r="1347" spans="2:13" x14ac:dyDescent="0.3">
      <c r="D1347" s="935">
        <v>71</v>
      </c>
      <c r="E1347">
        <v>68</v>
      </c>
      <c r="M1347">
        <v>68</v>
      </c>
    </row>
    <row r="1348" spans="2:13" x14ac:dyDescent="0.3">
      <c r="D1348" s="935">
        <v>129</v>
      </c>
      <c r="E1348">
        <v>129</v>
      </c>
      <c r="M1348">
        <v>129</v>
      </c>
    </row>
    <row r="1349" spans="2:13" x14ac:dyDescent="0.3">
      <c r="D1349" s="935">
        <v>139</v>
      </c>
      <c r="E1349">
        <v>137</v>
      </c>
      <c r="M1349">
        <v>137</v>
      </c>
    </row>
    <row r="1350" spans="2:13" x14ac:dyDescent="0.3">
      <c r="D1350" s="935">
        <v>152</v>
      </c>
      <c r="E1350">
        <v>149</v>
      </c>
      <c r="M1350">
        <v>149</v>
      </c>
    </row>
    <row r="1351" spans="2:13" x14ac:dyDescent="0.3">
      <c r="D1351" s="935">
        <v>457</v>
      </c>
      <c r="E1351">
        <v>469</v>
      </c>
      <c r="M1351">
        <v>469</v>
      </c>
    </row>
    <row r="1352" spans="2:13" x14ac:dyDescent="0.3">
      <c r="D1352" s="935">
        <v>534</v>
      </c>
      <c r="E1352">
        <v>508</v>
      </c>
      <c r="M1352">
        <v>508</v>
      </c>
    </row>
    <row r="1353" spans="2:13" x14ac:dyDescent="0.3">
      <c r="D1353" s="935">
        <v>684</v>
      </c>
      <c r="E1353">
        <v>652</v>
      </c>
      <c r="M1353">
        <v>652</v>
      </c>
    </row>
    <row r="1354" spans="2:13" x14ac:dyDescent="0.3">
      <c r="D1354" s="935">
        <v>746</v>
      </c>
      <c r="E1354">
        <v>709</v>
      </c>
      <c r="M1354">
        <v>709</v>
      </c>
    </row>
    <row r="1355" spans="2:13" x14ac:dyDescent="0.3">
      <c r="D1355" s="935">
        <v>883</v>
      </c>
      <c r="E1355">
        <v>842</v>
      </c>
      <c r="M1355">
        <v>842</v>
      </c>
    </row>
    <row r="1356" spans="2:13" x14ac:dyDescent="0.3">
      <c r="D1356" s="935">
        <v>904</v>
      </c>
      <c r="E1356">
        <v>886</v>
      </c>
      <c r="M1356">
        <v>886</v>
      </c>
    </row>
    <row r="1357" spans="2:13" x14ac:dyDescent="0.3">
      <c r="D1357" s="935">
        <v>1604</v>
      </c>
      <c r="E1357">
        <v>1571</v>
      </c>
      <c r="M1357">
        <v>1571</v>
      </c>
    </row>
    <row r="1358" spans="2:13" x14ac:dyDescent="0.3">
      <c r="C1358" s="935" t="s">
        <v>3785</v>
      </c>
      <c r="E1358">
        <v>6304</v>
      </c>
      <c r="M1358">
        <v>6304</v>
      </c>
    </row>
    <row r="1359" spans="2:13" x14ac:dyDescent="0.3">
      <c r="B1359" s="935" t="s">
        <v>3909</v>
      </c>
      <c r="E1359">
        <v>6304</v>
      </c>
      <c r="M1359">
        <v>6304</v>
      </c>
    </row>
    <row r="1360" spans="2:13" x14ac:dyDescent="0.3">
      <c r="B1360" s="935">
        <v>425578</v>
      </c>
      <c r="C1360" s="935" t="s">
        <v>475</v>
      </c>
      <c r="D1360" s="935">
        <v>16</v>
      </c>
      <c r="F1360">
        <v>16</v>
      </c>
      <c r="M1360">
        <v>16</v>
      </c>
    </row>
    <row r="1361" spans="2:13" x14ac:dyDescent="0.3">
      <c r="D1361" s="935">
        <v>21</v>
      </c>
      <c r="F1361">
        <v>21</v>
      </c>
      <c r="M1361">
        <v>21</v>
      </c>
    </row>
    <row r="1362" spans="2:13" x14ac:dyDescent="0.3">
      <c r="D1362" s="935">
        <v>60</v>
      </c>
      <c r="F1362">
        <v>60</v>
      </c>
      <c r="M1362">
        <v>60</v>
      </c>
    </row>
    <row r="1363" spans="2:13" x14ac:dyDescent="0.3">
      <c r="D1363" s="935">
        <v>72</v>
      </c>
      <c r="F1363">
        <v>75</v>
      </c>
      <c r="M1363">
        <v>75</v>
      </c>
    </row>
    <row r="1364" spans="2:13" x14ac:dyDescent="0.3">
      <c r="D1364" s="935">
        <v>114</v>
      </c>
      <c r="F1364">
        <v>117</v>
      </c>
      <c r="M1364">
        <v>117</v>
      </c>
    </row>
    <row r="1365" spans="2:13" x14ac:dyDescent="0.3">
      <c r="D1365" s="935">
        <v>162</v>
      </c>
      <c r="F1365">
        <v>165</v>
      </c>
      <c r="M1365">
        <v>165</v>
      </c>
    </row>
    <row r="1366" spans="2:13" x14ac:dyDescent="0.3">
      <c r="D1366" s="935">
        <v>167</v>
      </c>
      <c r="F1366">
        <v>175</v>
      </c>
      <c r="M1366">
        <v>175</v>
      </c>
    </row>
    <row r="1367" spans="2:13" x14ac:dyDescent="0.3">
      <c r="D1367" s="935">
        <v>187</v>
      </c>
      <c r="F1367">
        <v>190</v>
      </c>
      <c r="M1367">
        <v>190</v>
      </c>
    </row>
    <row r="1368" spans="2:13" x14ac:dyDescent="0.3">
      <c r="D1368" s="935">
        <v>1702</v>
      </c>
      <c r="F1368">
        <v>1736</v>
      </c>
      <c r="M1368">
        <v>1736</v>
      </c>
    </row>
    <row r="1369" spans="2:13" x14ac:dyDescent="0.3">
      <c r="C1369" s="935" t="s">
        <v>3785</v>
      </c>
      <c r="F1369">
        <v>2555</v>
      </c>
      <c r="M1369">
        <v>2555</v>
      </c>
    </row>
    <row r="1370" spans="2:13" x14ac:dyDescent="0.3">
      <c r="B1370" s="935" t="s">
        <v>3910</v>
      </c>
      <c r="F1370">
        <v>2555</v>
      </c>
      <c r="M1370">
        <v>2555</v>
      </c>
    </row>
    <row r="1371" spans="2:13" x14ac:dyDescent="0.3">
      <c r="B1371" s="935">
        <v>431076</v>
      </c>
      <c r="C1371" s="935" t="s">
        <v>503</v>
      </c>
      <c r="D1371" s="935">
        <v>14</v>
      </c>
      <c r="F1371">
        <v>14</v>
      </c>
      <c r="M1371">
        <v>14</v>
      </c>
    </row>
    <row r="1372" spans="2:13" x14ac:dyDescent="0.3">
      <c r="D1372" s="935">
        <v>15</v>
      </c>
      <c r="F1372">
        <v>15</v>
      </c>
      <c r="M1372">
        <v>15</v>
      </c>
    </row>
    <row r="1373" spans="2:13" x14ac:dyDescent="0.3">
      <c r="D1373" s="935">
        <v>27</v>
      </c>
      <c r="E1373">
        <v>27</v>
      </c>
      <c r="M1373">
        <v>27</v>
      </c>
    </row>
    <row r="1374" spans="2:13" x14ac:dyDescent="0.3">
      <c r="D1374" s="935">
        <v>31</v>
      </c>
      <c r="E1374">
        <v>31</v>
      </c>
      <c r="M1374">
        <v>31</v>
      </c>
    </row>
    <row r="1375" spans="2:13" x14ac:dyDescent="0.3">
      <c r="D1375" s="935">
        <v>50</v>
      </c>
      <c r="F1375">
        <v>102</v>
      </c>
      <c r="M1375">
        <v>102</v>
      </c>
    </row>
    <row r="1376" spans="2:13" x14ac:dyDescent="0.3">
      <c r="D1376" s="935">
        <v>52</v>
      </c>
      <c r="F1376">
        <v>52</v>
      </c>
      <c r="M1376">
        <v>52</v>
      </c>
    </row>
    <row r="1377" spans="4:13" x14ac:dyDescent="0.3">
      <c r="D1377" s="935">
        <v>74</v>
      </c>
      <c r="E1377">
        <v>71</v>
      </c>
      <c r="M1377">
        <v>71</v>
      </c>
    </row>
    <row r="1378" spans="4:13" x14ac:dyDescent="0.3">
      <c r="D1378" s="935">
        <v>100</v>
      </c>
      <c r="E1378">
        <v>308</v>
      </c>
      <c r="M1378">
        <v>308</v>
      </c>
    </row>
    <row r="1379" spans="4:13" x14ac:dyDescent="0.3">
      <c r="D1379" s="935">
        <v>115</v>
      </c>
      <c r="E1379">
        <v>115</v>
      </c>
      <c r="M1379">
        <v>115</v>
      </c>
    </row>
    <row r="1380" spans="4:13" x14ac:dyDescent="0.3">
      <c r="D1380" s="935">
        <v>124</v>
      </c>
      <c r="E1380">
        <v>123</v>
      </c>
      <c r="M1380">
        <v>123</v>
      </c>
    </row>
    <row r="1381" spans="4:13" x14ac:dyDescent="0.3">
      <c r="D1381" s="935">
        <v>131</v>
      </c>
      <c r="F1381">
        <v>135</v>
      </c>
      <c r="M1381">
        <v>135</v>
      </c>
    </row>
    <row r="1382" spans="4:13" x14ac:dyDescent="0.3">
      <c r="D1382" s="935">
        <v>135</v>
      </c>
      <c r="E1382">
        <v>136</v>
      </c>
      <c r="M1382">
        <v>136</v>
      </c>
    </row>
    <row r="1383" spans="4:13" x14ac:dyDescent="0.3">
      <c r="D1383" s="935">
        <v>137</v>
      </c>
      <c r="E1383">
        <v>137</v>
      </c>
      <c r="M1383">
        <v>137</v>
      </c>
    </row>
    <row r="1384" spans="4:13" x14ac:dyDescent="0.3">
      <c r="D1384" s="935">
        <v>141</v>
      </c>
      <c r="E1384">
        <v>145</v>
      </c>
      <c r="M1384">
        <v>145</v>
      </c>
    </row>
    <row r="1385" spans="4:13" x14ac:dyDescent="0.3">
      <c r="D1385" s="935">
        <v>143</v>
      </c>
      <c r="F1385">
        <v>149</v>
      </c>
      <c r="M1385">
        <v>149</v>
      </c>
    </row>
    <row r="1386" spans="4:13" x14ac:dyDescent="0.3">
      <c r="D1386" s="935">
        <v>155</v>
      </c>
      <c r="E1386">
        <v>158</v>
      </c>
      <c r="F1386">
        <v>162</v>
      </c>
      <c r="M1386">
        <v>320</v>
      </c>
    </row>
    <row r="1387" spans="4:13" x14ac:dyDescent="0.3">
      <c r="D1387" s="935">
        <v>215</v>
      </c>
      <c r="F1387">
        <v>224</v>
      </c>
      <c r="M1387">
        <v>224</v>
      </c>
    </row>
    <row r="1388" spans="4:13" x14ac:dyDescent="0.3">
      <c r="D1388" s="935">
        <v>229</v>
      </c>
      <c r="F1388">
        <v>238</v>
      </c>
      <c r="M1388">
        <v>238</v>
      </c>
    </row>
    <row r="1389" spans="4:13" x14ac:dyDescent="0.3">
      <c r="D1389" s="935">
        <v>231</v>
      </c>
      <c r="E1389">
        <v>232</v>
      </c>
      <c r="M1389">
        <v>232</v>
      </c>
    </row>
    <row r="1390" spans="4:13" x14ac:dyDescent="0.3">
      <c r="D1390" s="935">
        <v>233</v>
      </c>
      <c r="F1390">
        <v>238</v>
      </c>
      <c r="M1390">
        <v>238</v>
      </c>
    </row>
    <row r="1391" spans="4:13" x14ac:dyDescent="0.3">
      <c r="D1391" s="935">
        <v>235</v>
      </c>
      <c r="E1391">
        <v>236</v>
      </c>
      <c r="M1391">
        <v>236</v>
      </c>
    </row>
    <row r="1392" spans="4:13" x14ac:dyDescent="0.3">
      <c r="D1392" s="935">
        <v>261</v>
      </c>
      <c r="F1392">
        <v>270</v>
      </c>
      <c r="M1392">
        <v>270</v>
      </c>
    </row>
    <row r="1393" spans="2:13" x14ac:dyDescent="0.3">
      <c r="D1393" s="935">
        <v>263</v>
      </c>
      <c r="F1393">
        <v>272</v>
      </c>
      <c r="M1393">
        <v>272</v>
      </c>
    </row>
    <row r="1394" spans="2:13" x14ac:dyDescent="0.3">
      <c r="D1394" s="935">
        <v>264</v>
      </c>
      <c r="F1394">
        <v>272</v>
      </c>
      <c r="M1394">
        <v>272</v>
      </c>
    </row>
    <row r="1395" spans="2:13" x14ac:dyDescent="0.3">
      <c r="D1395" s="935">
        <v>267</v>
      </c>
      <c r="F1395">
        <v>555</v>
      </c>
      <c r="M1395">
        <v>555</v>
      </c>
    </row>
    <row r="1396" spans="2:13" x14ac:dyDescent="0.3">
      <c r="D1396" s="935">
        <v>270</v>
      </c>
      <c r="F1396">
        <v>270</v>
      </c>
      <c r="M1396">
        <v>270</v>
      </c>
    </row>
    <row r="1397" spans="2:13" x14ac:dyDescent="0.3">
      <c r="D1397" s="935">
        <v>275</v>
      </c>
      <c r="F1397">
        <v>286</v>
      </c>
      <c r="M1397">
        <v>286</v>
      </c>
    </row>
    <row r="1398" spans="2:13" x14ac:dyDescent="0.3">
      <c r="D1398" s="935">
        <v>295</v>
      </c>
      <c r="F1398">
        <v>307</v>
      </c>
      <c r="M1398">
        <v>307</v>
      </c>
    </row>
    <row r="1399" spans="2:13" x14ac:dyDescent="0.3">
      <c r="D1399" s="935">
        <v>307</v>
      </c>
      <c r="F1399">
        <v>317</v>
      </c>
      <c r="M1399">
        <v>317</v>
      </c>
    </row>
    <row r="1400" spans="2:13" x14ac:dyDescent="0.3">
      <c r="D1400" s="935">
        <v>321</v>
      </c>
      <c r="F1400">
        <v>335</v>
      </c>
      <c r="M1400">
        <v>335</v>
      </c>
    </row>
    <row r="1401" spans="2:13" x14ac:dyDescent="0.3">
      <c r="D1401" s="935">
        <v>325</v>
      </c>
      <c r="F1401">
        <v>334</v>
      </c>
      <c r="M1401">
        <v>334</v>
      </c>
    </row>
    <row r="1402" spans="2:13" x14ac:dyDescent="0.3">
      <c r="D1402" s="935">
        <v>335</v>
      </c>
      <c r="E1402">
        <v>345</v>
      </c>
      <c r="M1402">
        <v>345</v>
      </c>
    </row>
    <row r="1403" spans="2:13" x14ac:dyDescent="0.3">
      <c r="D1403" s="935">
        <v>384</v>
      </c>
      <c r="E1403">
        <v>386</v>
      </c>
      <c r="M1403">
        <v>386</v>
      </c>
    </row>
    <row r="1404" spans="2:13" x14ac:dyDescent="0.3">
      <c r="D1404" s="935">
        <v>603</v>
      </c>
      <c r="E1404">
        <v>606</v>
      </c>
      <c r="M1404">
        <v>606</v>
      </c>
    </row>
    <row r="1405" spans="2:13" x14ac:dyDescent="0.3">
      <c r="D1405" s="935">
        <v>659</v>
      </c>
      <c r="E1405">
        <v>661</v>
      </c>
      <c r="M1405">
        <v>661</v>
      </c>
    </row>
    <row r="1406" spans="2:13" x14ac:dyDescent="0.3">
      <c r="D1406" s="935">
        <v>737</v>
      </c>
      <c r="E1406">
        <v>740</v>
      </c>
      <c r="M1406">
        <v>740</v>
      </c>
    </row>
    <row r="1407" spans="2:13" x14ac:dyDescent="0.3">
      <c r="C1407" s="935" t="s">
        <v>3787</v>
      </c>
      <c r="E1407">
        <v>4457</v>
      </c>
      <c r="F1407">
        <v>4547</v>
      </c>
      <c r="M1407">
        <v>9004</v>
      </c>
    </row>
    <row r="1408" spans="2:13" x14ac:dyDescent="0.3">
      <c r="B1408" s="935" t="s">
        <v>3911</v>
      </c>
      <c r="E1408">
        <v>4457</v>
      </c>
      <c r="F1408">
        <v>4547</v>
      </c>
      <c r="M1408">
        <v>9004</v>
      </c>
    </row>
    <row r="1409" spans="2:13" x14ac:dyDescent="0.3">
      <c r="B1409" s="935">
        <v>431110</v>
      </c>
      <c r="C1409" s="935" t="s">
        <v>503</v>
      </c>
      <c r="D1409" s="935">
        <v>18</v>
      </c>
      <c r="E1409">
        <v>36</v>
      </c>
      <c r="M1409">
        <v>36</v>
      </c>
    </row>
    <row r="1410" spans="2:13" x14ac:dyDescent="0.3">
      <c r="D1410" s="935">
        <v>31</v>
      </c>
      <c r="E1410">
        <v>31</v>
      </c>
      <c r="M1410">
        <v>31</v>
      </c>
    </row>
    <row r="1411" spans="2:13" x14ac:dyDescent="0.3">
      <c r="D1411" s="935">
        <v>50</v>
      </c>
      <c r="E1411">
        <v>52</v>
      </c>
      <c r="M1411">
        <v>52</v>
      </c>
    </row>
    <row r="1412" spans="2:13" x14ac:dyDescent="0.3">
      <c r="D1412" s="935">
        <v>200</v>
      </c>
      <c r="E1412">
        <v>207</v>
      </c>
      <c r="M1412">
        <v>207</v>
      </c>
    </row>
    <row r="1413" spans="2:13" x14ac:dyDescent="0.3">
      <c r="D1413" s="935">
        <v>256</v>
      </c>
      <c r="E1413">
        <v>265</v>
      </c>
      <c r="M1413">
        <v>265</v>
      </c>
    </row>
    <row r="1414" spans="2:13" x14ac:dyDescent="0.3">
      <c r="D1414" s="935">
        <v>330</v>
      </c>
      <c r="E1414">
        <v>341</v>
      </c>
      <c r="M1414">
        <v>341</v>
      </c>
    </row>
    <row r="1415" spans="2:13" x14ac:dyDescent="0.3">
      <c r="D1415" s="935">
        <v>345</v>
      </c>
      <c r="E1415">
        <v>352</v>
      </c>
      <c r="M1415">
        <v>352</v>
      </c>
    </row>
    <row r="1416" spans="2:13" x14ac:dyDescent="0.3">
      <c r="D1416" s="935">
        <v>388</v>
      </c>
      <c r="E1416">
        <v>396</v>
      </c>
      <c r="M1416">
        <v>396</v>
      </c>
    </row>
    <row r="1417" spans="2:13" x14ac:dyDescent="0.3">
      <c r="C1417" s="935" t="s">
        <v>3787</v>
      </c>
      <c r="E1417">
        <v>1680</v>
      </c>
      <c r="M1417">
        <v>1680</v>
      </c>
    </row>
    <row r="1418" spans="2:13" x14ac:dyDescent="0.3">
      <c r="B1418" s="935" t="s">
        <v>3912</v>
      </c>
      <c r="E1418">
        <v>1680</v>
      </c>
      <c r="M1418">
        <v>1680</v>
      </c>
    </row>
    <row r="1419" spans="2:13" x14ac:dyDescent="0.3">
      <c r="B1419" s="935">
        <v>431140</v>
      </c>
      <c r="C1419" s="935" t="s">
        <v>503</v>
      </c>
      <c r="D1419" s="935">
        <v>20</v>
      </c>
      <c r="E1419">
        <v>21</v>
      </c>
      <c r="M1419">
        <v>21</v>
      </c>
    </row>
    <row r="1420" spans="2:13" x14ac:dyDescent="0.3">
      <c r="D1420" s="935">
        <v>50</v>
      </c>
      <c r="E1420">
        <v>51</v>
      </c>
      <c r="M1420">
        <v>51</v>
      </c>
    </row>
    <row r="1421" spans="2:13" x14ac:dyDescent="0.3">
      <c r="D1421" s="935">
        <v>64</v>
      </c>
      <c r="E1421">
        <v>66</v>
      </c>
      <c r="M1421">
        <v>66</v>
      </c>
    </row>
    <row r="1422" spans="2:13" x14ac:dyDescent="0.3">
      <c r="D1422" s="935">
        <v>76</v>
      </c>
      <c r="E1422">
        <v>78</v>
      </c>
      <c r="M1422">
        <v>78</v>
      </c>
    </row>
    <row r="1423" spans="2:13" x14ac:dyDescent="0.3">
      <c r="D1423" s="935">
        <v>92</v>
      </c>
      <c r="E1423">
        <v>94</v>
      </c>
      <c r="M1423">
        <v>94</v>
      </c>
    </row>
    <row r="1424" spans="2:13" x14ac:dyDescent="0.3">
      <c r="D1424" s="935">
        <v>103</v>
      </c>
      <c r="E1424">
        <v>106</v>
      </c>
      <c r="M1424">
        <v>106</v>
      </c>
    </row>
    <row r="1425" spans="2:13" x14ac:dyDescent="0.3">
      <c r="D1425" s="935">
        <v>238</v>
      </c>
      <c r="E1425">
        <v>245</v>
      </c>
      <c r="M1425">
        <v>245</v>
      </c>
    </row>
    <row r="1426" spans="2:13" x14ac:dyDescent="0.3">
      <c r="C1426" s="935" t="s">
        <v>3787</v>
      </c>
      <c r="E1426">
        <v>661</v>
      </c>
      <c r="M1426">
        <v>661</v>
      </c>
    </row>
    <row r="1427" spans="2:13" x14ac:dyDescent="0.3">
      <c r="B1427" s="935" t="s">
        <v>3913</v>
      </c>
      <c r="E1427">
        <v>661</v>
      </c>
      <c r="M1427">
        <v>661</v>
      </c>
    </row>
    <row r="1428" spans="2:13" x14ac:dyDescent="0.3">
      <c r="B1428" s="935">
        <v>431141</v>
      </c>
      <c r="C1428" s="935" t="s">
        <v>503</v>
      </c>
      <c r="D1428" s="935">
        <v>50</v>
      </c>
      <c r="F1428">
        <v>52</v>
      </c>
      <c r="M1428">
        <v>52</v>
      </c>
    </row>
    <row r="1429" spans="2:13" x14ac:dyDescent="0.3">
      <c r="D1429" s="935">
        <v>74</v>
      </c>
      <c r="F1429">
        <v>77</v>
      </c>
      <c r="M1429">
        <v>77</v>
      </c>
    </row>
    <row r="1430" spans="2:13" x14ac:dyDescent="0.3">
      <c r="D1430" s="935">
        <v>238</v>
      </c>
      <c r="F1430">
        <v>249</v>
      </c>
      <c r="M1430">
        <v>249</v>
      </c>
    </row>
    <row r="1431" spans="2:13" x14ac:dyDescent="0.3">
      <c r="C1431" s="935" t="s">
        <v>3787</v>
      </c>
      <c r="F1431">
        <v>378</v>
      </c>
      <c r="M1431">
        <v>378</v>
      </c>
    </row>
    <row r="1432" spans="2:13" x14ac:dyDescent="0.3">
      <c r="B1432" s="935" t="s">
        <v>3914</v>
      </c>
      <c r="F1432">
        <v>378</v>
      </c>
      <c r="M1432">
        <v>378</v>
      </c>
    </row>
    <row r="1433" spans="2:13" x14ac:dyDescent="0.3">
      <c r="B1433" s="935">
        <v>470989</v>
      </c>
      <c r="C1433" s="935" t="s">
        <v>503</v>
      </c>
      <c r="D1433" s="935">
        <v>15</v>
      </c>
      <c r="F1433">
        <v>15</v>
      </c>
      <c r="M1433">
        <v>15</v>
      </c>
    </row>
    <row r="1434" spans="2:13" x14ac:dyDescent="0.3">
      <c r="D1434" s="935">
        <v>35</v>
      </c>
      <c r="F1434">
        <v>35</v>
      </c>
      <c r="M1434">
        <v>35</v>
      </c>
    </row>
    <row r="1435" spans="2:13" x14ac:dyDescent="0.3">
      <c r="D1435" s="935">
        <v>60</v>
      </c>
      <c r="F1435">
        <v>60</v>
      </c>
      <c r="M1435">
        <v>60</v>
      </c>
    </row>
    <row r="1436" spans="2:13" x14ac:dyDescent="0.3">
      <c r="D1436" s="935">
        <v>63</v>
      </c>
      <c r="F1436">
        <v>60</v>
      </c>
      <c r="M1436">
        <v>60</v>
      </c>
    </row>
    <row r="1437" spans="2:13" x14ac:dyDescent="0.3">
      <c r="D1437" s="935">
        <v>67</v>
      </c>
      <c r="F1437">
        <v>68</v>
      </c>
      <c r="M1437">
        <v>68</v>
      </c>
    </row>
    <row r="1438" spans="2:13" x14ac:dyDescent="0.3">
      <c r="D1438" s="935">
        <v>93</v>
      </c>
      <c r="F1438">
        <v>97</v>
      </c>
      <c r="M1438">
        <v>97</v>
      </c>
    </row>
    <row r="1439" spans="2:13" x14ac:dyDescent="0.3">
      <c r="D1439" s="935">
        <v>136</v>
      </c>
      <c r="F1439">
        <v>138</v>
      </c>
      <c r="M1439">
        <v>138</v>
      </c>
    </row>
    <row r="1440" spans="2:13" x14ac:dyDescent="0.3">
      <c r="D1440" s="935">
        <v>168</v>
      </c>
      <c r="F1440">
        <v>175</v>
      </c>
      <c r="M1440">
        <v>175</v>
      </c>
    </row>
    <row r="1441" spans="2:13" x14ac:dyDescent="0.3">
      <c r="D1441" s="935">
        <v>176</v>
      </c>
      <c r="F1441">
        <v>182</v>
      </c>
      <c r="M1441">
        <v>182</v>
      </c>
    </row>
    <row r="1442" spans="2:13" x14ac:dyDescent="0.3">
      <c r="D1442" s="935">
        <v>244</v>
      </c>
      <c r="F1442">
        <v>246</v>
      </c>
      <c r="M1442">
        <v>246</v>
      </c>
    </row>
    <row r="1443" spans="2:13" x14ac:dyDescent="0.3">
      <c r="D1443" s="935">
        <v>282</v>
      </c>
      <c r="F1443">
        <v>285</v>
      </c>
      <c r="M1443">
        <v>285</v>
      </c>
    </row>
    <row r="1444" spans="2:13" x14ac:dyDescent="0.3">
      <c r="D1444" s="935">
        <v>325</v>
      </c>
      <c r="F1444">
        <v>329</v>
      </c>
      <c r="M1444">
        <v>329</v>
      </c>
    </row>
    <row r="1445" spans="2:13" x14ac:dyDescent="0.3">
      <c r="D1445" s="935">
        <v>378</v>
      </c>
      <c r="F1445">
        <v>386</v>
      </c>
      <c r="M1445">
        <v>386</v>
      </c>
    </row>
    <row r="1446" spans="2:13" x14ac:dyDescent="0.3">
      <c r="C1446" s="935" t="s">
        <v>3787</v>
      </c>
      <c r="F1446">
        <v>2076</v>
      </c>
      <c r="M1446">
        <v>2076</v>
      </c>
    </row>
    <row r="1447" spans="2:13" x14ac:dyDescent="0.3">
      <c r="B1447" s="935" t="s">
        <v>3915</v>
      </c>
      <c r="F1447">
        <v>2076</v>
      </c>
      <c r="M1447">
        <v>2076</v>
      </c>
    </row>
    <row r="1448" spans="2:13" x14ac:dyDescent="0.3">
      <c r="B1448" s="935">
        <v>472587</v>
      </c>
      <c r="C1448" s="935" t="s">
        <v>475</v>
      </c>
      <c r="D1448" s="935">
        <v>50</v>
      </c>
      <c r="F1448">
        <v>50</v>
      </c>
      <c r="M1448">
        <v>50</v>
      </c>
    </row>
    <row r="1449" spans="2:13" x14ac:dyDescent="0.3">
      <c r="D1449" s="935">
        <v>72</v>
      </c>
      <c r="F1449">
        <v>72</v>
      </c>
      <c r="M1449">
        <v>72</v>
      </c>
    </row>
    <row r="1450" spans="2:13" x14ac:dyDescent="0.3">
      <c r="D1450" s="935">
        <v>76</v>
      </c>
      <c r="F1450">
        <v>77</v>
      </c>
      <c r="M1450">
        <v>77</v>
      </c>
    </row>
    <row r="1451" spans="2:13" x14ac:dyDescent="0.3">
      <c r="D1451" s="935">
        <v>79</v>
      </c>
      <c r="F1451">
        <v>79</v>
      </c>
      <c r="M1451">
        <v>79</v>
      </c>
    </row>
    <row r="1452" spans="2:13" x14ac:dyDescent="0.3">
      <c r="D1452" s="935">
        <v>110</v>
      </c>
      <c r="F1452">
        <v>110</v>
      </c>
      <c r="M1452">
        <v>110</v>
      </c>
    </row>
    <row r="1453" spans="2:13" x14ac:dyDescent="0.3">
      <c r="D1453" s="935">
        <v>118</v>
      </c>
      <c r="F1453">
        <v>118</v>
      </c>
      <c r="M1453">
        <v>118</v>
      </c>
    </row>
    <row r="1454" spans="2:13" x14ac:dyDescent="0.3">
      <c r="D1454" s="935">
        <v>119</v>
      </c>
      <c r="F1454">
        <v>119</v>
      </c>
      <c r="M1454">
        <v>119</v>
      </c>
    </row>
    <row r="1455" spans="2:13" x14ac:dyDescent="0.3">
      <c r="D1455" s="935">
        <v>124</v>
      </c>
      <c r="F1455">
        <v>127</v>
      </c>
      <c r="M1455">
        <v>127</v>
      </c>
    </row>
    <row r="1456" spans="2:13" x14ac:dyDescent="0.3">
      <c r="D1456" s="935">
        <v>129</v>
      </c>
      <c r="F1456">
        <v>129</v>
      </c>
      <c r="M1456">
        <v>129</v>
      </c>
    </row>
    <row r="1457" spans="4:13" x14ac:dyDescent="0.3">
      <c r="D1457" s="935">
        <v>136</v>
      </c>
      <c r="F1457">
        <v>136</v>
      </c>
      <c r="M1457">
        <v>136</v>
      </c>
    </row>
    <row r="1458" spans="4:13" x14ac:dyDescent="0.3">
      <c r="D1458" s="935">
        <v>190</v>
      </c>
      <c r="F1458">
        <v>190</v>
      </c>
      <c r="M1458">
        <v>190</v>
      </c>
    </row>
    <row r="1459" spans="4:13" x14ac:dyDescent="0.3">
      <c r="D1459" s="935">
        <v>243</v>
      </c>
      <c r="F1459">
        <v>243</v>
      </c>
      <c r="M1459">
        <v>243</v>
      </c>
    </row>
    <row r="1460" spans="4:13" x14ac:dyDescent="0.3">
      <c r="D1460" s="935">
        <v>246</v>
      </c>
      <c r="F1460">
        <v>492</v>
      </c>
      <c r="M1460">
        <v>492</v>
      </c>
    </row>
    <row r="1461" spans="4:13" x14ac:dyDescent="0.3">
      <c r="D1461" s="935">
        <v>252</v>
      </c>
      <c r="F1461">
        <v>253</v>
      </c>
      <c r="M1461">
        <v>253</v>
      </c>
    </row>
    <row r="1462" spans="4:13" x14ac:dyDescent="0.3">
      <c r="D1462" s="935">
        <v>294</v>
      </c>
      <c r="F1462">
        <v>294</v>
      </c>
      <c r="M1462">
        <v>294</v>
      </c>
    </row>
    <row r="1463" spans="4:13" x14ac:dyDescent="0.3">
      <c r="D1463" s="935">
        <v>304</v>
      </c>
      <c r="F1463">
        <v>318</v>
      </c>
      <c r="M1463">
        <v>318</v>
      </c>
    </row>
    <row r="1464" spans="4:13" x14ac:dyDescent="0.3">
      <c r="D1464" s="935">
        <v>393</v>
      </c>
      <c r="F1464">
        <v>401</v>
      </c>
      <c r="M1464">
        <v>401</v>
      </c>
    </row>
    <row r="1465" spans="4:13" x14ac:dyDescent="0.3">
      <c r="D1465" s="935">
        <v>418</v>
      </c>
      <c r="F1465">
        <v>418</v>
      </c>
      <c r="M1465">
        <v>418</v>
      </c>
    </row>
    <row r="1466" spans="4:13" x14ac:dyDescent="0.3">
      <c r="D1466" s="935">
        <v>446</v>
      </c>
      <c r="F1466">
        <v>467</v>
      </c>
      <c r="M1466">
        <v>467</v>
      </c>
    </row>
    <row r="1467" spans="4:13" x14ac:dyDescent="0.3">
      <c r="D1467" s="935">
        <v>459</v>
      </c>
      <c r="F1467">
        <v>459</v>
      </c>
      <c r="M1467">
        <v>459</v>
      </c>
    </row>
    <row r="1468" spans="4:13" x14ac:dyDescent="0.3">
      <c r="D1468" s="935">
        <v>522</v>
      </c>
      <c r="F1468">
        <v>522</v>
      </c>
      <c r="M1468">
        <v>522</v>
      </c>
    </row>
    <row r="1469" spans="4:13" x14ac:dyDescent="0.3">
      <c r="D1469" s="935">
        <v>554</v>
      </c>
      <c r="F1469">
        <v>568</v>
      </c>
      <c r="M1469">
        <v>568</v>
      </c>
    </row>
    <row r="1470" spans="4:13" x14ac:dyDescent="0.3">
      <c r="D1470" s="935">
        <v>608</v>
      </c>
      <c r="F1470">
        <v>615</v>
      </c>
      <c r="M1470">
        <v>615</v>
      </c>
    </row>
    <row r="1471" spans="4:13" x14ac:dyDescent="0.3">
      <c r="D1471" s="935">
        <v>655</v>
      </c>
      <c r="F1471">
        <v>669</v>
      </c>
      <c r="M1471">
        <v>669</v>
      </c>
    </row>
    <row r="1472" spans="4:13" x14ac:dyDescent="0.3">
      <c r="D1472" s="935">
        <v>732</v>
      </c>
      <c r="F1472">
        <v>732</v>
      </c>
      <c r="M1472">
        <v>732</v>
      </c>
    </row>
    <row r="1473" spans="4:13" x14ac:dyDescent="0.3">
      <c r="D1473" s="935">
        <v>802</v>
      </c>
      <c r="F1473">
        <v>829</v>
      </c>
      <c r="M1473">
        <v>829</v>
      </c>
    </row>
    <row r="1474" spans="4:13" x14ac:dyDescent="0.3">
      <c r="D1474" s="935">
        <v>810</v>
      </c>
      <c r="F1474">
        <v>810</v>
      </c>
      <c r="M1474">
        <v>810</v>
      </c>
    </row>
    <row r="1475" spans="4:13" x14ac:dyDescent="0.3">
      <c r="D1475" s="935">
        <v>1224</v>
      </c>
      <c r="F1475">
        <v>1224</v>
      </c>
      <c r="M1475">
        <v>1224</v>
      </c>
    </row>
    <row r="1476" spans="4:13" x14ac:dyDescent="0.3">
      <c r="D1476" s="935">
        <v>1671</v>
      </c>
      <c r="F1476">
        <v>1743</v>
      </c>
      <c r="M1476">
        <v>1743</v>
      </c>
    </row>
    <row r="1477" spans="4:13" x14ac:dyDescent="0.3">
      <c r="D1477" s="935">
        <v>2112</v>
      </c>
      <c r="F1477">
        <v>2160</v>
      </c>
      <c r="M1477">
        <v>2160</v>
      </c>
    </row>
    <row r="1478" spans="4:13" x14ac:dyDescent="0.3">
      <c r="D1478" s="935">
        <v>2253</v>
      </c>
      <c r="F1478">
        <v>2350</v>
      </c>
      <c r="M1478">
        <v>2350</v>
      </c>
    </row>
    <row r="1479" spans="4:13" x14ac:dyDescent="0.3">
      <c r="D1479" s="935">
        <v>2430</v>
      </c>
      <c r="F1479">
        <v>2430</v>
      </c>
      <c r="M1479">
        <v>2430</v>
      </c>
    </row>
    <row r="1480" spans="4:13" x14ac:dyDescent="0.3">
      <c r="D1480" s="935">
        <v>2433</v>
      </c>
      <c r="F1480">
        <v>2475</v>
      </c>
      <c r="M1480">
        <v>2475</v>
      </c>
    </row>
    <row r="1481" spans="4:13" x14ac:dyDescent="0.3">
      <c r="D1481" s="935">
        <v>2506</v>
      </c>
      <c r="F1481">
        <v>2531</v>
      </c>
      <c r="M1481">
        <v>2531</v>
      </c>
    </row>
    <row r="1482" spans="4:13" x14ac:dyDescent="0.3">
      <c r="D1482" s="935">
        <v>2539</v>
      </c>
      <c r="F1482">
        <v>2563</v>
      </c>
      <c r="M1482">
        <v>2563</v>
      </c>
    </row>
    <row r="1483" spans="4:13" x14ac:dyDescent="0.3">
      <c r="D1483" s="935">
        <v>2913</v>
      </c>
      <c r="F1483">
        <v>2962</v>
      </c>
      <c r="M1483">
        <v>2962</v>
      </c>
    </row>
    <row r="1484" spans="4:13" x14ac:dyDescent="0.3">
      <c r="D1484" s="935">
        <v>3238</v>
      </c>
      <c r="F1484">
        <v>3268</v>
      </c>
      <c r="M1484">
        <v>3268</v>
      </c>
    </row>
    <row r="1485" spans="4:13" x14ac:dyDescent="0.3">
      <c r="D1485" s="935">
        <v>3583</v>
      </c>
      <c r="F1485">
        <v>3583</v>
      </c>
      <c r="M1485">
        <v>3583</v>
      </c>
    </row>
    <row r="1486" spans="4:13" x14ac:dyDescent="0.3">
      <c r="D1486" s="935">
        <v>3685</v>
      </c>
      <c r="F1486">
        <v>3690</v>
      </c>
      <c r="M1486">
        <v>3690</v>
      </c>
    </row>
    <row r="1487" spans="4:13" x14ac:dyDescent="0.3">
      <c r="D1487" s="935">
        <v>6182</v>
      </c>
      <c r="F1487">
        <v>6193</v>
      </c>
      <c r="M1487">
        <v>6193</v>
      </c>
    </row>
    <row r="1488" spans="4:13" x14ac:dyDescent="0.3">
      <c r="D1488" s="935">
        <v>8039</v>
      </c>
      <c r="F1488">
        <v>8039</v>
      </c>
      <c r="M1488">
        <v>8039</v>
      </c>
    </row>
    <row r="1489" spans="1:13" x14ac:dyDescent="0.3">
      <c r="D1489" s="935">
        <v>8740</v>
      </c>
      <c r="F1489">
        <v>8754</v>
      </c>
      <c r="M1489">
        <v>8754</v>
      </c>
    </row>
    <row r="1490" spans="1:13" x14ac:dyDescent="0.3">
      <c r="C1490" s="935" t="s">
        <v>3785</v>
      </c>
      <c r="F1490">
        <v>63262</v>
      </c>
      <c r="M1490">
        <v>63262</v>
      </c>
    </row>
    <row r="1491" spans="1:13" x14ac:dyDescent="0.3">
      <c r="B1491" s="935" t="s">
        <v>3916</v>
      </c>
      <c r="F1491">
        <v>63262</v>
      </c>
      <c r="M1491">
        <v>63262</v>
      </c>
    </row>
    <row r="1492" spans="1:13" x14ac:dyDescent="0.3">
      <c r="A1492" s="935" t="s">
        <v>3917</v>
      </c>
      <c r="E1492">
        <v>75812</v>
      </c>
      <c r="F1492">
        <v>145525</v>
      </c>
      <c r="M1492">
        <v>221337</v>
      </c>
    </row>
    <row r="1493" spans="1:13" x14ac:dyDescent="0.3">
      <c r="A1493" s="935">
        <v>454498</v>
      </c>
      <c r="B1493" s="935">
        <v>425400</v>
      </c>
      <c r="C1493" s="935" t="s">
        <v>475</v>
      </c>
      <c r="D1493" s="935">
        <v>40</v>
      </c>
      <c r="F1493">
        <v>80</v>
      </c>
      <c r="M1493">
        <v>80</v>
      </c>
    </row>
    <row r="1494" spans="1:13" x14ac:dyDescent="0.3">
      <c r="D1494" s="935">
        <v>48</v>
      </c>
      <c r="F1494">
        <v>48</v>
      </c>
      <c r="M1494">
        <v>48</v>
      </c>
    </row>
    <row r="1495" spans="1:13" x14ac:dyDescent="0.3">
      <c r="D1495" s="935">
        <v>118</v>
      </c>
      <c r="F1495">
        <v>118</v>
      </c>
      <c r="M1495">
        <v>118</v>
      </c>
    </row>
    <row r="1496" spans="1:13" x14ac:dyDescent="0.3">
      <c r="D1496" s="935">
        <v>150</v>
      </c>
      <c r="F1496">
        <v>150</v>
      </c>
      <c r="M1496">
        <v>150</v>
      </c>
    </row>
    <row r="1497" spans="1:13" x14ac:dyDescent="0.3">
      <c r="D1497" s="935">
        <v>443</v>
      </c>
      <c r="F1497">
        <v>443</v>
      </c>
      <c r="M1497">
        <v>443</v>
      </c>
    </row>
    <row r="1498" spans="1:13" x14ac:dyDescent="0.3">
      <c r="D1498" s="935">
        <v>906</v>
      </c>
      <c r="F1498">
        <v>932</v>
      </c>
      <c r="M1498">
        <v>932</v>
      </c>
    </row>
    <row r="1499" spans="1:13" x14ac:dyDescent="0.3">
      <c r="D1499" s="935">
        <v>933</v>
      </c>
      <c r="F1499">
        <v>933</v>
      </c>
      <c r="M1499">
        <v>933</v>
      </c>
    </row>
    <row r="1500" spans="1:13" x14ac:dyDescent="0.3">
      <c r="D1500" s="935">
        <v>1368</v>
      </c>
      <c r="F1500">
        <v>1368</v>
      </c>
      <c r="M1500">
        <v>1368</v>
      </c>
    </row>
    <row r="1501" spans="1:13" x14ac:dyDescent="0.3">
      <c r="C1501" s="935" t="s">
        <v>3785</v>
      </c>
      <c r="F1501">
        <v>4072</v>
      </c>
      <c r="M1501">
        <v>4072</v>
      </c>
    </row>
    <row r="1502" spans="1:13" x14ac:dyDescent="0.3">
      <c r="B1502" s="935" t="s">
        <v>3918</v>
      </c>
      <c r="F1502">
        <v>4072</v>
      </c>
      <c r="M1502">
        <v>4072</v>
      </c>
    </row>
    <row r="1503" spans="1:13" x14ac:dyDescent="0.3">
      <c r="B1503" s="935">
        <v>425403</v>
      </c>
      <c r="C1503" s="935" t="s">
        <v>475</v>
      </c>
      <c r="D1503" s="935">
        <v>40</v>
      </c>
      <c r="F1503">
        <v>40</v>
      </c>
      <c r="M1503">
        <v>40</v>
      </c>
    </row>
    <row r="1504" spans="1:13" x14ac:dyDescent="0.3">
      <c r="D1504" s="935">
        <v>305</v>
      </c>
      <c r="F1504">
        <v>296</v>
      </c>
      <c r="M1504">
        <v>296</v>
      </c>
    </row>
    <row r="1505" spans="2:13" x14ac:dyDescent="0.3">
      <c r="C1505" s="935" t="s">
        <v>3785</v>
      </c>
      <c r="F1505">
        <v>336</v>
      </c>
      <c r="M1505">
        <v>336</v>
      </c>
    </row>
    <row r="1506" spans="2:13" x14ac:dyDescent="0.3">
      <c r="B1506" s="935" t="s">
        <v>3919</v>
      </c>
      <c r="F1506">
        <v>336</v>
      </c>
      <c r="M1506">
        <v>336</v>
      </c>
    </row>
    <row r="1507" spans="2:13" x14ac:dyDescent="0.3">
      <c r="B1507" s="935">
        <v>425410</v>
      </c>
      <c r="C1507" s="935" t="s">
        <v>475</v>
      </c>
      <c r="D1507" s="935">
        <v>65</v>
      </c>
      <c r="E1507">
        <v>66</v>
      </c>
      <c r="M1507">
        <v>66</v>
      </c>
    </row>
    <row r="1508" spans="2:13" x14ac:dyDescent="0.3">
      <c r="D1508" s="935">
        <v>128</v>
      </c>
      <c r="E1508">
        <v>128</v>
      </c>
      <c r="M1508">
        <v>128</v>
      </c>
    </row>
    <row r="1509" spans="2:13" x14ac:dyDescent="0.3">
      <c r="D1509" s="935">
        <v>177</v>
      </c>
      <c r="E1509">
        <v>179</v>
      </c>
      <c r="M1509">
        <v>179</v>
      </c>
    </row>
    <row r="1510" spans="2:13" x14ac:dyDescent="0.3">
      <c r="D1510" s="935">
        <v>552</v>
      </c>
      <c r="E1510">
        <v>552</v>
      </c>
      <c r="M1510">
        <v>552</v>
      </c>
    </row>
    <row r="1511" spans="2:13" x14ac:dyDescent="0.3">
      <c r="D1511" s="935">
        <v>933</v>
      </c>
      <c r="E1511">
        <v>929</v>
      </c>
      <c r="M1511">
        <v>929</v>
      </c>
    </row>
    <row r="1512" spans="2:13" x14ac:dyDescent="0.3">
      <c r="D1512" s="935">
        <v>1027</v>
      </c>
      <c r="E1512">
        <v>1030</v>
      </c>
      <c r="M1512">
        <v>1030</v>
      </c>
    </row>
    <row r="1513" spans="2:13" x14ac:dyDescent="0.3">
      <c r="D1513" s="935">
        <v>1256</v>
      </c>
      <c r="E1513">
        <v>1218</v>
      </c>
      <c r="M1513">
        <v>1218</v>
      </c>
    </row>
    <row r="1514" spans="2:13" x14ac:dyDescent="0.3">
      <c r="D1514" s="935">
        <v>1448</v>
      </c>
      <c r="E1514">
        <v>1440</v>
      </c>
      <c r="M1514">
        <v>1440</v>
      </c>
    </row>
    <row r="1515" spans="2:13" x14ac:dyDescent="0.3">
      <c r="D1515" s="935">
        <v>2315</v>
      </c>
      <c r="E1515">
        <v>2339</v>
      </c>
      <c r="M1515">
        <v>2339</v>
      </c>
    </row>
    <row r="1516" spans="2:13" x14ac:dyDescent="0.3">
      <c r="C1516" s="935" t="s">
        <v>3785</v>
      </c>
      <c r="E1516">
        <v>7881</v>
      </c>
      <c r="M1516">
        <v>7881</v>
      </c>
    </row>
    <row r="1517" spans="2:13" x14ac:dyDescent="0.3">
      <c r="B1517" s="935" t="s">
        <v>3920</v>
      </c>
      <c r="E1517">
        <v>7881</v>
      </c>
      <c r="M1517">
        <v>7881</v>
      </c>
    </row>
    <row r="1518" spans="2:13" x14ac:dyDescent="0.3">
      <c r="B1518" s="935">
        <v>425428</v>
      </c>
      <c r="C1518" s="935" t="s">
        <v>475</v>
      </c>
      <c r="D1518" s="935">
        <v>57</v>
      </c>
      <c r="E1518">
        <v>57</v>
      </c>
      <c r="M1518">
        <v>57</v>
      </c>
    </row>
    <row r="1519" spans="2:13" x14ac:dyDescent="0.3">
      <c r="C1519" s="935" t="s">
        <v>3785</v>
      </c>
      <c r="E1519">
        <v>57</v>
      </c>
      <c r="M1519">
        <v>57</v>
      </c>
    </row>
    <row r="1520" spans="2:13" x14ac:dyDescent="0.3">
      <c r="B1520" s="935" t="s">
        <v>3921</v>
      </c>
      <c r="E1520">
        <v>57</v>
      </c>
      <c r="M1520">
        <v>57</v>
      </c>
    </row>
    <row r="1521" spans="2:13" x14ac:dyDescent="0.3">
      <c r="B1521" s="935">
        <v>425429</v>
      </c>
      <c r="C1521" s="935" t="s">
        <v>475</v>
      </c>
      <c r="D1521" s="935">
        <v>84</v>
      </c>
      <c r="E1521">
        <v>84</v>
      </c>
      <c r="M1521">
        <v>84</v>
      </c>
    </row>
    <row r="1522" spans="2:13" x14ac:dyDescent="0.3">
      <c r="D1522" s="935">
        <v>170</v>
      </c>
      <c r="E1522">
        <v>170</v>
      </c>
      <c r="M1522">
        <v>170</v>
      </c>
    </row>
    <row r="1523" spans="2:13" x14ac:dyDescent="0.3">
      <c r="D1523" s="935">
        <v>184</v>
      </c>
      <c r="F1523">
        <v>185</v>
      </c>
      <c r="M1523">
        <v>185</v>
      </c>
    </row>
    <row r="1524" spans="2:13" x14ac:dyDescent="0.3">
      <c r="D1524" s="935">
        <v>250</v>
      </c>
      <c r="E1524">
        <v>250</v>
      </c>
      <c r="M1524">
        <v>250</v>
      </c>
    </row>
    <row r="1525" spans="2:13" x14ac:dyDescent="0.3">
      <c r="D1525" s="935">
        <v>569</v>
      </c>
      <c r="F1525">
        <v>571</v>
      </c>
      <c r="M1525">
        <v>571</v>
      </c>
    </row>
    <row r="1526" spans="2:13" x14ac:dyDescent="0.3">
      <c r="D1526" s="935">
        <v>1491</v>
      </c>
      <c r="E1526">
        <v>1486</v>
      </c>
      <c r="M1526">
        <v>1486</v>
      </c>
    </row>
    <row r="1527" spans="2:13" x14ac:dyDescent="0.3">
      <c r="D1527" s="935">
        <v>1577</v>
      </c>
      <c r="F1527">
        <v>1468</v>
      </c>
      <c r="M1527">
        <v>1468</v>
      </c>
    </row>
    <row r="1528" spans="2:13" x14ac:dyDescent="0.3">
      <c r="D1528" s="935">
        <v>1955</v>
      </c>
      <c r="E1528">
        <v>1951</v>
      </c>
      <c r="M1528">
        <v>1951</v>
      </c>
    </row>
    <row r="1529" spans="2:13" x14ac:dyDescent="0.3">
      <c r="D1529" s="935">
        <v>2108</v>
      </c>
      <c r="F1529">
        <v>2127</v>
      </c>
      <c r="M1529">
        <v>2127</v>
      </c>
    </row>
    <row r="1530" spans="2:13" x14ac:dyDescent="0.3">
      <c r="C1530" s="935" t="s">
        <v>3785</v>
      </c>
      <c r="E1530">
        <v>3941</v>
      </c>
      <c r="F1530">
        <v>4351</v>
      </c>
      <c r="M1530">
        <v>8292</v>
      </c>
    </row>
    <row r="1531" spans="2:13" x14ac:dyDescent="0.3">
      <c r="B1531" s="935" t="s">
        <v>3903</v>
      </c>
      <c r="E1531">
        <v>3941</v>
      </c>
      <c r="F1531">
        <v>4351</v>
      </c>
      <c r="M1531">
        <v>8292</v>
      </c>
    </row>
    <row r="1532" spans="2:13" x14ac:dyDescent="0.3">
      <c r="B1532" s="935">
        <v>425450</v>
      </c>
      <c r="C1532" s="935" t="s">
        <v>475</v>
      </c>
      <c r="D1532" s="935">
        <v>30</v>
      </c>
      <c r="F1532">
        <v>30</v>
      </c>
      <c r="M1532">
        <v>30</v>
      </c>
    </row>
    <row r="1533" spans="2:13" x14ac:dyDescent="0.3">
      <c r="D1533" s="935">
        <v>48</v>
      </c>
      <c r="E1533">
        <v>48</v>
      </c>
      <c r="M1533">
        <v>48</v>
      </c>
    </row>
    <row r="1534" spans="2:13" x14ac:dyDescent="0.3">
      <c r="D1534" s="935">
        <v>98</v>
      </c>
      <c r="F1534">
        <v>98</v>
      </c>
      <c r="M1534">
        <v>98</v>
      </c>
    </row>
    <row r="1535" spans="2:13" x14ac:dyDescent="0.3">
      <c r="D1535" s="935">
        <v>100</v>
      </c>
      <c r="F1535">
        <v>99</v>
      </c>
      <c r="M1535">
        <v>99</v>
      </c>
    </row>
    <row r="1536" spans="2:13" x14ac:dyDescent="0.3">
      <c r="D1536" s="935">
        <v>144</v>
      </c>
      <c r="E1536">
        <v>144</v>
      </c>
      <c r="M1536">
        <v>144</v>
      </c>
    </row>
    <row r="1537" spans="4:13" x14ac:dyDescent="0.3">
      <c r="D1537" s="935">
        <v>152</v>
      </c>
      <c r="F1537">
        <v>156</v>
      </c>
      <c r="M1537">
        <v>156</v>
      </c>
    </row>
    <row r="1538" spans="4:13" x14ac:dyDescent="0.3">
      <c r="D1538" s="935">
        <v>156</v>
      </c>
      <c r="F1538">
        <v>156</v>
      </c>
      <c r="M1538">
        <v>156</v>
      </c>
    </row>
    <row r="1539" spans="4:13" x14ac:dyDescent="0.3">
      <c r="D1539" s="935">
        <v>171</v>
      </c>
      <c r="E1539">
        <v>173</v>
      </c>
      <c r="M1539">
        <v>173</v>
      </c>
    </row>
    <row r="1540" spans="4:13" x14ac:dyDescent="0.3">
      <c r="D1540" s="935">
        <v>180</v>
      </c>
      <c r="F1540">
        <v>180</v>
      </c>
      <c r="M1540">
        <v>180</v>
      </c>
    </row>
    <row r="1541" spans="4:13" x14ac:dyDescent="0.3">
      <c r="D1541" s="935">
        <v>202</v>
      </c>
      <c r="F1541">
        <v>202</v>
      </c>
      <c r="M1541">
        <v>202</v>
      </c>
    </row>
    <row r="1542" spans="4:13" x14ac:dyDescent="0.3">
      <c r="D1542" s="935">
        <v>247</v>
      </c>
      <c r="F1542">
        <v>244</v>
      </c>
      <c r="M1542">
        <v>244</v>
      </c>
    </row>
    <row r="1543" spans="4:13" x14ac:dyDescent="0.3">
      <c r="D1543" s="935">
        <v>250</v>
      </c>
      <c r="F1543">
        <v>250</v>
      </c>
      <c r="M1543">
        <v>250</v>
      </c>
    </row>
    <row r="1544" spans="4:13" x14ac:dyDescent="0.3">
      <c r="D1544" s="935">
        <v>301</v>
      </c>
      <c r="E1544">
        <v>314</v>
      </c>
      <c r="M1544">
        <v>314</v>
      </c>
    </row>
    <row r="1545" spans="4:13" x14ac:dyDescent="0.3">
      <c r="D1545" s="935">
        <v>343</v>
      </c>
      <c r="E1545">
        <v>343</v>
      </c>
      <c r="M1545">
        <v>343</v>
      </c>
    </row>
    <row r="1546" spans="4:13" x14ac:dyDescent="0.3">
      <c r="D1546" s="935">
        <v>388</v>
      </c>
      <c r="E1546">
        <v>401</v>
      </c>
      <c r="M1546">
        <v>401</v>
      </c>
    </row>
    <row r="1547" spans="4:13" x14ac:dyDescent="0.3">
      <c r="D1547" s="935">
        <v>428</v>
      </c>
      <c r="E1547">
        <v>412</v>
      </c>
      <c r="M1547">
        <v>412</v>
      </c>
    </row>
    <row r="1548" spans="4:13" x14ac:dyDescent="0.3">
      <c r="D1548" s="935">
        <v>433</v>
      </c>
      <c r="F1548">
        <v>413</v>
      </c>
      <c r="M1548">
        <v>413</v>
      </c>
    </row>
    <row r="1549" spans="4:13" x14ac:dyDescent="0.3">
      <c r="D1549" s="935">
        <v>457</v>
      </c>
      <c r="F1549">
        <v>420</v>
      </c>
      <c r="M1549">
        <v>420</v>
      </c>
    </row>
    <row r="1550" spans="4:13" x14ac:dyDescent="0.3">
      <c r="D1550" s="935">
        <v>512</v>
      </c>
      <c r="F1550">
        <v>512</v>
      </c>
      <c r="M1550">
        <v>512</v>
      </c>
    </row>
    <row r="1551" spans="4:13" x14ac:dyDescent="0.3">
      <c r="D1551" s="935">
        <v>571</v>
      </c>
      <c r="F1551">
        <v>571</v>
      </c>
      <c r="M1551">
        <v>571</v>
      </c>
    </row>
    <row r="1552" spans="4:13" x14ac:dyDescent="0.3">
      <c r="D1552" s="935">
        <v>572</v>
      </c>
      <c r="E1552">
        <v>545</v>
      </c>
      <c r="M1552">
        <v>545</v>
      </c>
    </row>
    <row r="1553" spans="4:13" x14ac:dyDescent="0.3">
      <c r="D1553" s="935">
        <v>588</v>
      </c>
      <c r="F1553">
        <v>578</v>
      </c>
      <c r="M1553">
        <v>578</v>
      </c>
    </row>
    <row r="1554" spans="4:13" x14ac:dyDescent="0.3">
      <c r="D1554" s="935">
        <v>649</v>
      </c>
      <c r="F1554">
        <v>649</v>
      </c>
      <c r="M1554">
        <v>649</v>
      </c>
    </row>
    <row r="1555" spans="4:13" x14ac:dyDescent="0.3">
      <c r="D1555" s="935">
        <v>690</v>
      </c>
      <c r="E1555">
        <v>659</v>
      </c>
      <c r="M1555">
        <v>659</v>
      </c>
    </row>
    <row r="1556" spans="4:13" x14ac:dyDescent="0.3">
      <c r="D1556" s="935">
        <v>723</v>
      </c>
      <c r="F1556">
        <v>754</v>
      </c>
      <c r="M1556">
        <v>754</v>
      </c>
    </row>
    <row r="1557" spans="4:13" x14ac:dyDescent="0.3">
      <c r="D1557" s="935">
        <v>752</v>
      </c>
      <c r="E1557">
        <v>775</v>
      </c>
      <c r="M1557">
        <v>775</v>
      </c>
    </row>
    <row r="1558" spans="4:13" x14ac:dyDescent="0.3">
      <c r="D1558" s="935">
        <v>806</v>
      </c>
      <c r="F1558">
        <v>796</v>
      </c>
      <c r="M1558">
        <v>796</v>
      </c>
    </row>
    <row r="1559" spans="4:13" x14ac:dyDescent="0.3">
      <c r="D1559" s="935">
        <v>816</v>
      </c>
      <c r="F1559">
        <v>804</v>
      </c>
      <c r="M1559">
        <v>804</v>
      </c>
    </row>
    <row r="1560" spans="4:13" x14ac:dyDescent="0.3">
      <c r="D1560" s="935">
        <v>925</v>
      </c>
      <c r="E1560">
        <v>925</v>
      </c>
      <c r="M1560">
        <v>925</v>
      </c>
    </row>
    <row r="1561" spans="4:13" x14ac:dyDescent="0.3">
      <c r="D1561" s="935">
        <v>969</v>
      </c>
      <c r="F1561">
        <v>1000</v>
      </c>
      <c r="M1561">
        <v>1000</v>
      </c>
    </row>
    <row r="1562" spans="4:13" x14ac:dyDescent="0.3">
      <c r="D1562" s="935">
        <v>978</v>
      </c>
      <c r="F1562">
        <v>980</v>
      </c>
      <c r="M1562">
        <v>980</v>
      </c>
    </row>
    <row r="1563" spans="4:13" x14ac:dyDescent="0.3">
      <c r="D1563" s="935">
        <v>1043</v>
      </c>
      <c r="F1563">
        <v>1023</v>
      </c>
      <c r="M1563">
        <v>1023</v>
      </c>
    </row>
    <row r="1564" spans="4:13" x14ac:dyDescent="0.3">
      <c r="D1564" s="935">
        <v>1051</v>
      </c>
      <c r="E1564">
        <v>1085</v>
      </c>
      <c r="M1564">
        <v>1085</v>
      </c>
    </row>
    <row r="1565" spans="4:13" x14ac:dyDescent="0.3">
      <c r="D1565" s="935">
        <v>1269</v>
      </c>
      <c r="E1565">
        <v>1207</v>
      </c>
      <c r="M1565">
        <v>1207</v>
      </c>
    </row>
    <row r="1566" spans="4:13" x14ac:dyDescent="0.3">
      <c r="D1566" s="935">
        <v>1362</v>
      </c>
      <c r="E1566">
        <v>1408</v>
      </c>
      <c r="M1566">
        <v>1408</v>
      </c>
    </row>
    <row r="1567" spans="4:13" x14ac:dyDescent="0.3">
      <c r="D1567" s="935">
        <v>1554</v>
      </c>
      <c r="E1567">
        <v>1477</v>
      </c>
      <c r="M1567">
        <v>1477</v>
      </c>
    </row>
    <row r="1568" spans="4:13" x14ac:dyDescent="0.3">
      <c r="D1568" s="935">
        <v>1635</v>
      </c>
      <c r="F1568">
        <v>1635</v>
      </c>
      <c r="M1568">
        <v>1635</v>
      </c>
    </row>
    <row r="1569" spans="2:13" x14ac:dyDescent="0.3">
      <c r="D1569" s="935">
        <v>1643</v>
      </c>
      <c r="E1569">
        <v>1699</v>
      </c>
      <c r="M1569">
        <v>1699</v>
      </c>
    </row>
    <row r="1570" spans="2:13" x14ac:dyDescent="0.3">
      <c r="D1570" s="935">
        <v>1647</v>
      </c>
      <c r="F1570">
        <v>1619</v>
      </c>
      <c r="M1570">
        <v>1619</v>
      </c>
    </row>
    <row r="1571" spans="2:13" x14ac:dyDescent="0.3">
      <c r="D1571" s="935">
        <v>1744</v>
      </c>
      <c r="F1571">
        <v>1801</v>
      </c>
      <c r="M1571">
        <v>1801</v>
      </c>
    </row>
    <row r="1572" spans="2:13" x14ac:dyDescent="0.3">
      <c r="D1572" s="935">
        <v>1839</v>
      </c>
      <c r="F1572">
        <v>1839</v>
      </c>
      <c r="M1572">
        <v>1839</v>
      </c>
    </row>
    <row r="1573" spans="2:13" x14ac:dyDescent="0.3">
      <c r="D1573" s="935">
        <v>2006</v>
      </c>
      <c r="F1573">
        <v>1906</v>
      </c>
      <c r="M1573">
        <v>1906</v>
      </c>
    </row>
    <row r="1574" spans="2:13" x14ac:dyDescent="0.3">
      <c r="D1574" s="935">
        <v>2156</v>
      </c>
      <c r="E1574">
        <v>2225</v>
      </c>
      <c r="M1574">
        <v>2225</v>
      </c>
    </row>
    <row r="1575" spans="2:13" x14ac:dyDescent="0.3">
      <c r="D1575" s="935">
        <v>2623</v>
      </c>
      <c r="E1575">
        <v>2704</v>
      </c>
      <c r="M1575">
        <v>2704</v>
      </c>
    </row>
    <row r="1576" spans="2:13" x14ac:dyDescent="0.3">
      <c r="D1576" s="935">
        <v>3390</v>
      </c>
      <c r="F1576">
        <v>3499</v>
      </c>
      <c r="M1576">
        <v>3499</v>
      </c>
    </row>
    <row r="1577" spans="2:13" x14ac:dyDescent="0.3">
      <c r="C1577" s="935" t="s">
        <v>3785</v>
      </c>
      <c r="E1577">
        <v>16544</v>
      </c>
      <c r="F1577">
        <v>22214</v>
      </c>
      <c r="M1577">
        <v>38758</v>
      </c>
    </row>
    <row r="1578" spans="2:13" x14ac:dyDescent="0.3">
      <c r="B1578" s="935" t="s">
        <v>3922</v>
      </c>
      <c r="E1578">
        <v>16544</v>
      </c>
      <c r="F1578">
        <v>22214</v>
      </c>
      <c r="M1578">
        <v>38758</v>
      </c>
    </row>
    <row r="1579" spans="2:13" x14ac:dyDescent="0.3">
      <c r="B1579" s="935">
        <v>425451</v>
      </c>
      <c r="C1579" s="935" t="s">
        <v>475</v>
      </c>
      <c r="D1579" s="935">
        <v>24</v>
      </c>
      <c r="E1579">
        <v>24</v>
      </c>
      <c r="M1579">
        <v>24</v>
      </c>
    </row>
    <row r="1580" spans="2:13" x14ac:dyDescent="0.3">
      <c r="D1580" s="935">
        <v>43</v>
      </c>
      <c r="E1580">
        <v>43</v>
      </c>
      <c r="M1580">
        <v>43</v>
      </c>
    </row>
    <row r="1581" spans="2:13" x14ac:dyDescent="0.3">
      <c r="D1581" s="935">
        <v>981</v>
      </c>
      <c r="E1581">
        <v>981</v>
      </c>
      <c r="M1581">
        <v>981</v>
      </c>
    </row>
    <row r="1582" spans="2:13" x14ac:dyDescent="0.3">
      <c r="C1582" s="935" t="s">
        <v>3785</v>
      </c>
      <c r="E1582">
        <v>1048</v>
      </c>
      <c r="M1582">
        <v>1048</v>
      </c>
    </row>
    <row r="1583" spans="2:13" x14ac:dyDescent="0.3">
      <c r="B1583" s="935" t="s">
        <v>3923</v>
      </c>
      <c r="E1583">
        <v>1048</v>
      </c>
      <c r="M1583">
        <v>1048</v>
      </c>
    </row>
    <row r="1584" spans="2:13" x14ac:dyDescent="0.3">
      <c r="B1584" s="935">
        <v>425553</v>
      </c>
      <c r="C1584" s="935" t="s">
        <v>475</v>
      </c>
      <c r="D1584" s="935">
        <v>12</v>
      </c>
      <c r="E1584">
        <v>12</v>
      </c>
      <c r="M1584">
        <v>12</v>
      </c>
    </row>
    <row r="1585" spans="2:13" x14ac:dyDescent="0.3">
      <c r="D1585" s="935">
        <v>36</v>
      </c>
      <c r="E1585">
        <v>36</v>
      </c>
      <c r="M1585">
        <v>36</v>
      </c>
    </row>
    <row r="1586" spans="2:13" x14ac:dyDescent="0.3">
      <c r="D1586" s="935">
        <v>50</v>
      </c>
      <c r="E1586">
        <v>50</v>
      </c>
      <c r="M1586">
        <v>50</v>
      </c>
    </row>
    <row r="1587" spans="2:13" x14ac:dyDescent="0.3">
      <c r="D1587" s="935">
        <v>56</v>
      </c>
      <c r="F1587">
        <v>56</v>
      </c>
      <c r="M1587">
        <v>56</v>
      </c>
    </row>
    <row r="1588" spans="2:13" x14ac:dyDescent="0.3">
      <c r="D1588" s="935">
        <v>59</v>
      </c>
      <c r="F1588">
        <v>59</v>
      </c>
      <c r="M1588">
        <v>59</v>
      </c>
    </row>
    <row r="1589" spans="2:13" x14ac:dyDescent="0.3">
      <c r="D1589" s="935">
        <v>63</v>
      </c>
      <c r="E1589">
        <v>127</v>
      </c>
      <c r="M1589">
        <v>127</v>
      </c>
    </row>
    <row r="1590" spans="2:13" x14ac:dyDescent="0.3">
      <c r="D1590" s="935">
        <v>93</v>
      </c>
      <c r="E1590">
        <v>94</v>
      </c>
      <c r="M1590">
        <v>94</v>
      </c>
    </row>
    <row r="1591" spans="2:13" x14ac:dyDescent="0.3">
      <c r="D1591" s="935">
        <v>94</v>
      </c>
      <c r="F1591">
        <v>95</v>
      </c>
      <c r="M1591">
        <v>95</v>
      </c>
    </row>
    <row r="1592" spans="2:13" x14ac:dyDescent="0.3">
      <c r="D1592" s="935">
        <v>98</v>
      </c>
      <c r="E1592">
        <v>100</v>
      </c>
      <c r="M1592">
        <v>100</v>
      </c>
    </row>
    <row r="1593" spans="2:13" x14ac:dyDescent="0.3">
      <c r="D1593" s="935">
        <v>104</v>
      </c>
      <c r="E1593">
        <v>104</v>
      </c>
      <c r="M1593">
        <v>104</v>
      </c>
    </row>
    <row r="1594" spans="2:13" x14ac:dyDescent="0.3">
      <c r="D1594" s="935">
        <v>231</v>
      </c>
      <c r="E1594">
        <v>233</v>
      </c>
      <c r="M1594">
        <v>233</v>
      </c>
    </row>
    <row r="1595" spans="2:13" x14ac:dyDescent="0.3">
      <c r="D1595" s="935">
        <v>318</v>
      </c>
      <c r="E1595">
        <v>318</v>
      </c>
      <c r="M1595">
        <v>318</v>
      </c>
    </row>
    <row r="1596" spans="2:13" x14ac:dyDescent="0.3">
      <c r="D1596" s="935">
        <v>541</v>
      </c>
      <c r="F1596">
        <v>557</v>
      </c>
      <c r="M1596">
        <v>557</v>
      </c>
    </row>
    <row r="1597" spans="2:13" x14ac:dyDescent="0.3">
      <c r="C1597" s="935" t="s">
        <v>3785</v>
      </c>
      <c r="E1597">
        <v>1074</v>
      </c>
      <c r="F1597">
        <v>767</v>
      </c>
      <c r="M1597">
        <v>1841</v>
      </c>
    </row>
    <row r="1598" spans="2:13" x14ac:dyDescent="0.3">
      <c r="B1598" s="935" t="s">
        <v>3924</v>
      </c>
      <c r="E1598">
        <v>1074</v>
      </c>
      <c r="F1598">
        <v>767</v>
      </c>
      <c r="M1598">
        <v>1841</v>
      </c>
    </row>
    <row r="1599" spans="2:13" x14ac:dyDescent="0.3">
      <c r="B1599" s="935">
        <v>431106</v>
      </c>
      <c r="C1599" s="935" t="s">
        <v>503</v>
      </c>
      <c r="D1599" s="935">
        <v>6</v>
      </c>
      <c r="E1599">
        <v>6</v>
      </c>
      <c r="M1599">
        <v>6</v>
      </c>
    </row>
    <row r="1600" spans="2:13" x14ac:dyDescent="0.3">
      <c r="D1600" s="935">
        <v>10</v>
      </c>
      <c r="F1600">
        <v>10</v>
      </c>
      <c r="M1600">
        <v>10</v>
      </c>
    </row>
    <row r="1601" spans="4:13" x14ac:dyDescent="0.3">
      <c r="D1601" s="935">
        <v>16</v>
      </c>
      <c r="F1601">
        <v>16</v>
      </c>
      <c r="M1601">
        <v>16</v>
      </c>
    </row>
    <row r="1602" spans="4:13" x14ac:dyDescent="0.3">
      <c r="D1602" s="935">
        <v>17</v>
      </c>
      <c r="E1602">
        <v>17</v>
      </c>
      <c r="M1602">
        <v>17</v>
      </c>
    </row>
    <row r="1603" spans="4:13" x14ac:dyDescent="0.3">
      <c r="D1603" s="935">
        <v>30</v>
      </c>
      <c r="E1603">
        <v>30</v>
      </c>
      <c r="M1603">
        <v>30</v>
      </c>
    </row>
    <row r="1604" spans="4:13" x14ac:dyDescent="0.3">
      <c r="D1604" s="935">
        <v>35</v>
      </c>
      <c r="E1604">
        <v>35</v>
      </c>
      <c r="M1604">
        <v>35</v>
      </c>
    </row>
    <row r="1605" spans="4:13" x14ac:dyDescent="0.3">
      <c r="D1605" s="935">
        <v>50</v>
      </c>
      <c r="F1605">
        <v>98</v>
      </c>
      <c r="M1605">
        <v>98</v>
      </c>
    </row>
    <row r="1606" spans="4:13" x14ac:dyDescent="0.3">
      <c r="D1606" s="935">
        <v>53</v>
      </c>
      <c r="E1606">
        <v>53</v>
      </c>
      <c r="M1606">
        <v>53</v>
      </c>
    </row>
    <row r="1607" spans="4:13" x14ac:dyDescent="0.3">
      <c r="D1607" s="935">
        <v>54</v>
      </c>
      <c r="F1607">
        <v>54</v>
      </c>
      <c r="M1607">
        <v>54</v>
      </c>
    </row>
    <row r="1608" spans="4:13" x14ac:dyDescent="0.3">
      <c r="D1608" s="935">
        <v>55</v>
      </c>
      <c r="E1608">
        <v>55</v>
      </c>
      <c r="M1608">
        <v>55</v>
      </c>
    </row>
    <row r="1609" spans="4:13" x14ac:dyDescent="0.3">
      <c r="D1609" s="935">
        <v>62</v>
      </c>
      <c r="E1609">
        <v>62</v>
      </c>
      <c r="M1609">
        <v>62</v>
      </c>
    </row>
    <row r="1610" spans="4:13" x14ac:dyDescent="0.3">
      <c r="D1610" s="935">
        <v>72</v>
      </c>
      <c r="E1610">
        <v>74</v>
      </c>
      <c r="F1610">
        <v>72</v>
      </c>
      <c r="M1610">
        <v>146</v>
      </c>
    </row>
    <row r="1611" spans="4:13" x14ac:dyDescent="0.3">
      <c r="D1611" s="935">
        <v>73</v>
      </c>
      <c r="F1611">
        <v>73</v>
      </c>
      <c r="M1611">
        <v>73</v>
      </c>
    </row>
    <row r="1612" spans="4:13" x14ac:dyDescent="0.3">
      <c r="D1612" s="935">
        <v>84</v>
      </c>
      <c r="E1612">
        <v>84</v>
      </c>
      <c r="M1612">
        <v>84</v>
      </c>
    </row>
    <row r="1613" spans="4:13" x14ac:dyDescent="0.3">
      <c r="D1613" s="935">
        <v>90</v>
      </c>
      <c r="F1613">
        <v>90</v>
      </c>
      <c r="M1613">
        <v>90</v>
      </c>
    </row>
    <row r="1614" spans="4:13" x14ac:dyDescent="0.3">
      <c r="D1614" s="935">
        <v>92</v>
      </c>
      <c r="F1614">
        <v>92</v>
      </c>
      <c r="M1614">
        <v>92</v>
      </c>
    </row>
    <row r="1615" spans="4:13" x14ac:dyDescent="0.3">
      <c r="D1615" s="935">
        <v>94</v>
      </c>
      <c r="F1615">
        <v>94</v>
      </c>
      <c r="M1615">
        <v>94</v>
      </c>
    </row>
    <row r="1616" spans="4:13" x14ac:dyDescent="0.3">
      <c r="D1616" s="935">
        <v>98</v>
      </c>
      <c r="E1616">
        <v>100</v>
      </c>
      <c r="M1616">
        <v>100</v>
      </c>
    </row>
    <row r="1617" spans="4:13" x14ac:dyDescent="0.3">
      <c r="D1617" s="935">
        <v>100</v>
      </c>
      <c r="E1617">
        <v>103</v>
      </c>
      <c r="F1617">
        <v>202</v>
      </c>
      <c r="M1617">
        <v>305</v>
      </c>
    </row>
    <row r="1618" spans="4:13" x14ac:dyDescent="0.3">
      <c r="D1618" s="935">
        <v>102</v>
      </c>
      <c r="F1618">
        <v>105</v>
      </c>
      <c r="M1618">
        <v>105</v>
      </c>
    </row>
    <row r="1619" spans="4:13" x14ac:dyDescent="0.3">
      <c r="D1619" s="935">
        <v>117</v>
      </c>
      <c r="E1619">
        <v>119</v>
      </c>
      <c r="M1619">
        <v>119</v>
      </c>
    </row>
    <row r="1620" spans="4:13" x14ac:dyDescent="0.3">
      <c r="D1620" s="935">
        <v>124</v>
      </c>
      <c r="F1620">
        <v>126</v>
      </c>
      <c r="M1620">
        <v>126</v>
      </c>
    </row>
    <row r="1621" spans="4:13" x14ac:dyDescent="0.3">
      <c r="D1621" s="935">
        <v>128</v>
      </c>
      <c r="F1621">
        <v>128</v>
      </c>
      <c r="M1621">
        <v>128</v>
      </c>
    </row>
    <row r="1622" spans="4:13" x14ac:dyDescent="0.3">
      <c r="D1622" s="935">
        <v>130</v>
      </c>
      <c r="F1622">
        <v>130</v>
      </c>
      <c r="M1622">
        <v>130</v>
      </c>
    </row>
    <row r="1623" spans="4:13" x14ac:dyDescent="0.3">
      <c r="D1623" s="935">
        <v>152</v>
      </c>
      <c r="F1623">
        <v>152</v>
      </c>
      <c r="M1623">
        <v>152</v>
      </c>
    </row>
    <row r="1624" spans="4:13" x14ac:dyDescent="0.3">
      <c r="D1624" s="935">
        <v>169</v>
      </c>
      <c r="E1624">
        <v>169</v>
      </c>
      <c r="M1624">
        <v>169</v>
      </c>
    </row>
    <row r="1625" spans="4:13" x14ac:dyDescent="0.3">
      <c r="D1625" s="935">
        <v>181</v>
      </c>
      <c r="F1625">
        <v>183</v>
      </c>
      <c r="M1625">
        <v>183</v>
      </c>
    </row>
    <row r="1626" spans="4:13" x14ac:dyDescent="0.3">
      <c r="D1626" s="935">
        <v>183</v>
      </c>
      <c r="F1626">
        <v>183</v>
      </c>
      <c r="M1626">
        <v>183</v>
      </c>
    </row>
    <row r="1627" spans="4:13" x14ac:dyDescent="0.3">
      <c r="D1627" s="935">
        <v>185</v>
      </c>
      <c r="F1627">
        <v>183</v>
      </c>
      <c r="M1627">
        <v>183</v>
      </c>
    </row>
    <row r="1628" spans="4:13" x14ac:dyDescent="0.3">
      <c r="D1628" s="935">
        <v>204</v>
      </c>
      <c r="F1628">
        <v>208</v>
      </c>
      <c r="M1628">
        <v>208</v>
      </c>
    </row>
    <row r="1629" spans="4:13" x14ac:dyDescent="0.3">
      <c r="D1629" s="935">
        <v>218</v>
      </c>
      <c r="F1629">
        <v>218</v>
      </c>
      <c r="M1629">
        <v>218</v>
      </c>
    </row>
    <row r="1630" spans="4:13" x14ac:dyDescent="0.3">
      <c r="D1630" s="935">
        <v>281</v>
      </c>
      <c r="E1630">
        <v>287</v>
      </c>
      <c r="M1630">
        <v>287</v>
      </c>
    </row>
    <row r="1631" spans="4:13" x14ac:dyDescent="0.3">
      <c r="D1631" s="935">
        <v>734</v>
      </c>
      <c r="F1631">
        <v>730</v>
      </c>
      <c r="M1631">
        <v>730</v>
      </c>
    </row>
    <row r="1632" spans="4:13" x14ac:dyDescent="0.3">
      <c r="D1632" s="935">
        <v>917</v>
      </c>
      <c r="F1632">
        <v>936</v>
      </c>
      <c r="M1632">
        <v>936</v>
      </c>
    </row>
    <row r="1633" spans="2:13" x14ac:dyDescent="0.3">
      <c r="D1633" s="935">
        <v>1091</v>
      </c>
      <c r="F1633">
        <v>1078</v>
      </c>
      <c r="M1633">
        <v>1078</v>
      </c>
    </row>
    <row r="1634" spans="2:13" x14ac:dyDescent="0.3">
      <c r="C1634" s="935" t="s">
        <v>3787</v>
      </c>
      <c r="E1634">
        <v>1194</v>
      </c>
      <c r="F1634">
        <v>5161</v>
      </c>
      <c r="M1634">
        <v>6355</v>
      </c>
    </row>
    <row r="1635" spans="2:13" x14ac:dyDescent="0.3">
      <c r="B1635" s="935" t="s">
        <v>3925</v>
      </c>
      <c r="E1635">
        <v>1194</v>
      </c>
      <c r="F1635">
        <v>5161</v>
      </c>
      <c r="M1635">
        <v>6355</v>
      </c>
    </row>
    <row r="1636" spans="2:13" x14ac:dyDescent="0.3">
      <c r="B1636" s="935">
        <v>431125</v>
      </c>
      <c r="C1636" s="935" t="s">
        <v>503</v>
      </c>
      <c r="D1636" s="935">
        <v>24</v>
      </c>
      <c r="E1636">
        <v>24</v>
      </c>
      <c r="M1636">
        <v>24</v>
      </c>
    </row>
    <row r="1637" spans="2:13" x14ac:dyDescent="0.3">
      <c r="D1637" s="935">
        <v>81</v>
      </c>
      <c r="E1637">
        <v>82</v>
      </c>
      <c r="M1637">
        <v>82</v>
      </c>
    </row>
    <row r="1638" spans="2:13" x14ac:dyDescent="0.3">
      <c r="D1638" s="935">
        <v>103</v>
      </c>
      <c r="F1638">
        <v>103</v>
      </c>
      <c r="M1638">
        <v>103</v>
      </c>
    </row>
    <row r="1639" spans="2:13" x14ac:dyDescent="0.3">
      <c r="D1639" s="935">
        <v>300</v>
      </c>
      <c r="F1639">
        <v>298</v>
      </c>
      <c r="M1639">
        <v>298</v>
      </c>
    </row>
    <row r="1640" spans="2:13" x14ac:dyDescent="0.3">
      <c r="C1640" s="935" t="s">
        <v>3787</v>
      </c>
      <c r="E1640">
        <v>106</v>
      </c>
      <c r="F1640">
        <v>401</v>
      </c>
      <c r="M1640">
        <v>507</v>
      </c>
    </row>
    <row r="1641" spans="2:13" x14ac:dyDescent="0.3">
      <c r="B1641" s="935" t="s">
        <v>3926</v>
      </c>
      <c r="E1641">
        <v>106</v>
      </c>
      <c r="F1641">
        <v>401</v>
      </c>
      <c r="M1641">
        <v>507</v>
      </c>
    </row>
    <row r="1642" spans="2:13" x14ac:dyDescent="0.3">
      <c r="B1642" s="935">
        <v>431142</v>
      </c>
      <c r="C1642" s="935" t="s">
        <v>503</v>
      </c>
      <c r="D1642" s="935">
        <v>22</v>
      </c>
      <c r="F1642">
        <v>22</v>
      </c>
      <c r="M1642">
        <v>22</v>
      </c>
    </row>
    <row r="1643" spans="2:13" x14ac:dyDescent="0.3">
      <c r="D1643" s="935">
        <v>62</v>
      </c>
      <c r="F1643">
        <v>62</v>
      </c>
      <c r="M1643">
        <v>62</v>
      </c>
    </row>
    <row r="1644" spans="2:13" x14ac:dyDescent="0.3">
      <c r="D1644" s="935">
        <v>138</v>
      </c>
      <c r="F1644">
        <v>138</v>
      </c>
      <c r="M1644">
        <v>138</v>
      </c>
    </row>
    <row r="1645" spans="2:13" x14ac:dyDescent="0.3">
      <c r="D1645" s="935">
        <v>144</v>
      </c>
      <c r="F1645">
        <v>144</v>
      </c>
      <c r="M1645">
        <v>144</v>
      </c>
    </row>
    <row r="1646" spans="2:13" x14ac:dyDescent="0.3">
      <c r="D1646" s="935">
        <v>164</v>
      </c>
      <c r="F1646">
        <v>163</v>
      </c>
      <c r="M1646">
        <v>163</v>
      </c>
    </row>
    <row r="1647" spans="2:13" x14ac:dyDescent="0.3">
      <c r="D1647" s="935">
        <v>200</v>
      </c>
      <c r="F1647">
        <v>205</v>
      </c>
      <c r="M1647">
        <v>205</v>
      </c>
    </row>
    <row r="1648" spans="2:13" x14ac:dyDescent="0.3">
      <c r="D1648" s="935">
        <v>259</v>
      </c>
      <c r="F1648">
        <v>259</v>
      </c>
      <c r="M1648">
        <v>259</v>
      </c>
    </row>
    <row r="1649" spans="1:13" x14ac:dyDescent="0.3">
      <c r="C1649" s="935" t="s">
        <v>3787</v>
      </c>
      <c r="F1649">
        <v>993</v>
      </c>
      <c r="M1649">
        <v>993</v>
      </c>
    </row>
    <row r="1650" spans="1:13" x14ac:dyDescent="0.3">
      <c r="B1650" s="935" t="s">
        <v>3927</v>
      </c>
      <c r="F1650">
        <v>993</v>
      </c>
      <c r="M1650">
        <v>993</v>
      </c>
    </row>
    <row r="1651" spans="1:13" x14ac:dyDescent="0.3">
      <c r="B1651" s="935">
        <v>472184</v>
      </c>
      <c r="C1651" s="935" t="s">
        <v>503</v>
      </c>
      <c r="D1651" s="935">
        <v>60</v>
      </c>
      <c r="F1651">
        <v>60</v>
      </c>
      <c r="M1651">
        <v>60</v>
      </c>
    </row>
    <row r="1652" spans="1:13" x14ac:dyDescent="0.3">
      <c r="D1652" s="935">
        <v>358</v>
      </c>
      <c r="F1652">
        <v>367</v>
      </c>
      <c r="M1652">
        <v>367</v>
      </c>
    </row>
    <row r="1653" spans="1:13" x14ac:dyDescent="0.3">
      <c r="C1653" s="935" t="s">
        <v>3787</v>
      </c>
      <c r="F1653">
        <v>427</v>
      </c>
      <c r="M1653">
        <v>427</v>
      </c>
    </row>
    <row r="1654" spans="1:13" x14ac:dyDescent="0.3">
      <c r="B1654" s="935" t="s">
        <v>3928</v>
      </c>
      <c r="F1654">
        <v>427</v>
      </c>
      <c r="M1654">
        <v>427</v>
      </c>
    </row>
    <row r="1655" spans="1:13" x14ac:dyDescent="0.3">
      <c r="A1655" s="935" t="s">
        <v>3929</v>
      </c>
      <c r="E1655">
        <v>31845</v>
      </c>
      <c r="F1655">
        <v>38722</v>
      </c>
      <c r="M1655">
        <v>70567</v>
      </c>
    </row>
    <row r="1656" spans="1:13" x14ac:dyDescent="0.3">
      <c r="A1656" s="935">
        <v>465695</v>
      </c>
      <c r="B1656" s="935">
        <v>425410</v>
      </c>
      <c r="C1656" s="935" t="s">
        <v>475</v>
      </c>
      <c r="D1656" s="935">
        <v>12</v>
      </c>
      <c r="F1656">
        <v>12</v>
      </c>
      <c r="M1656">
        <v>12</v>
      </c>
    </row>
    <row r="1657" spans="1:13" x14ac:dyDescent="0.3">
      <c r="D1657" s="935">
        <v>30</v>
      </c>
      <c r="F1657">
        <v>30</v>
      </c>
      <c r="M1657">
        <v>30</v>
      </c>
    </row>
    <row r="1658" spans="1:13" x14ac:dyDescent="0.3">
      <c r="D1658" s="935">
        <v>108</v>
      </c>
      <c r="F1658">
        <v>108</v>
      </c>
      <c r="M1658">
        <v>108</v>
      </c>
    </row>
    <row r="1659" spans="1:13" x14ac:dyDescent="0.3">
      <c r="D1659" s="935">
        <v>198</v>
      </c>
      <c r="E1659">
        <v>200</v>
      </c>
      <c r="M1659">
        <v>200</v>
      </c>
    </row>
    <row r="1660" spans="1:13" x14ac:dyDescent="0.3">
      <c r="D1660" s="935">
        <v>204</v>
      </c>
      <c r="E1660">
        <v>204</v>
      </c>
      <c r="M1660">
        <v>204</v>
      </c>
    </row>
    <row r="1661" spans="1:13" x14ac:dyDescent="0.3">
      <c r="D1661" s="935">
        <v>367</v>
      </c>
      <c r="E1661">
        <v>370</v>
      </c>
      <c r="M1661">
        <v>370</v>
      </c>
    </row>
    <row r="1662" spans="1:13" x14ac:dyDescent="0.3">
      <c r="D1662" s="935">
        <v>620</v>
      </c>
      <c r="E1662">
        <v>620</v>
      </c>
      <c r="F1662">
        <v>620</v>
      </c>
      <c r="M1662">
        <v>1240</v>
      </c>
    </row>
    <row r="1663" spans="1:13" x14ac:dyDescent="0.3">
      <c r="D1663" s="935">
        <v>922</v>
      </c>
      <c r="F1663">
        <v>925</v>
      </c>
      <c r="M1663">
        <v>925</v>
      </c>
    </row>
    <row r="1664" spans="1:13" x14ac:dyDescent="0.3">
      <c r="D1664" s="935">
        <v>1767</v>
      </c>
      <c r="E1664">
        <v>1794</v>
      </c>
      <c r="M1664">
        <v>1794</v>
      </c>
    </row>
    <row r="1665" spans="2:13" x14ac:dyDescent="0.3">
      <c r="D1665" s="935">
        <v>2003</v>
      </c>
      <c r="E1665">
        <v>2022</v>
      </c>
      <c r="M1665">
        <v>2022</v>
      </c>
    </row>
    <row r="1666" spans="2:13" x14ac:dyDescent="0.3">
      <c r="C1666" s="935" t="s">
        <v>3785</v>
      </c>
      <c r="E1666">
        <v>5210</v>
      </c>
      <c r="F1666">
        <v>1695</v>
      </c>
      <c r="M1666">
        <v>6905</v>
      </c>
    </row>
    <row r="1667" spans="2:13" x14ac:dyDescent="0.3">
      <c r="B1667" s="935" t="s">
        <v>3920</v>
      </c>
      <c r="E1667">
        <v>5210</v>
      </c>
      <c r="F1667">
        <v>1695</v>
      </c>
      <c r="M1667">
        <v>6905</v>
      </c>
    </row>
    <row r="1668" spans="2:13" x14ac:dyDescent="0.3">
      <c r="B1668" s="935">
        <v>425456</v>
      </c>
      <c r="C1668" s="935" t="s">
        <v>475</v>
      </c>
      <c r="D1668" s="935">
        <v>35</v>
      </c>
      <c r="E1668">
        <v>35</v>
      </c>
      <c r="M1668">
        <v>35</v>
      </c>
    </row>
    <row r="1669" spans="2:13" x14ac:dyDescent="0.3">
      <c r="D1669" s="935">
        <v>60</v>
      </c>
      <c r="E1669">
        <v>59</v>
      </c>
      <c r="M1669">
        <v>59</v>
      </c>
    </row>
    <row r="1670" spans="2:13" x14ac:dyDescent="0.3">
      <c r="D1670" s="935">
        <v>110</v>
      </c>
      <c r="E1670">
        <v>110</v>
      </c>
      <c r="M1670">
        <v>110</v>
      </c>
    </row>
    <row r="1671" spans="2:13" x14ac:dyDescent="0.3">
      <c r="D1671" s="935">
        <v>435</v>
      </c>
      <c r="E1671">
        <v>435</v>
      </c>
      <c r="M1671">
        <v>435</v>
      </c>
    </row>
    <row r="1672" spans="2:13" x14ac:dyDescent="0.3">
      <c r="D1672" s="935">
        <v>667</v>
      </c>
      <c r="E1672">
        <v>657</v>
      </c>
      <c r="M1672">
        <v>657</v>
      </c>
    </row>
    <row r="1673" spans="2:13" x14ac:dyDescent="0.3">
      <c r="D1673" s="935">
        <v>809</v>
      </c>
      <c r="E1673">
        <v>798</v>
      </c>
      <c r="M1673">
        <v>798</v>
      </c>
    </row>
    <row r="1674" spans="2:13" x14ac:dyDescent="0.3">
      <c r="D1674" s="935">
        <v>867</v>
      </c>
      <c r="E1674">
        <v>855</v>
      </c>
      <c r="M1674">
        <v>855</v>
      </c>
    </row>
    <row r="1675" spans="2:13" x14ac:dyDescent="0.3">
      <c r="D1675" s="935">
        <v>932</v>
      </c>
      <c r="E1675">
        <v>918</v>
      </c>
      <c r="M1675">
        <v>918</v>
      </c>
    </row>
    <row r="1676" spans="2:13" x14ac:dyDescent="0.3">
      <c r="D1676" s="935">
        <v>1687</v>
      </c>
      <c r="E1676">
        <v>1666</v>
      </c>
      <c r="M1676">
        <v>1666</v>
      </c>
    </row>
    <row r="1677" spans="2:13" x14ac:dyDescent="0.3">
      <c r="D1677" s="935">
        <v>1755</v>
      </c>
      <c r="E1677">
        <v>1759</v>
      </c>
      <c r="M1677">
        <v>1759</v>
      </c>
    </row>
    <row r="1678" spans="2:13" x14ac:dyDescent="0.3">
      <c r="C1678" s="935" t="s">
        <v>3785</v>
      </c>
      <c r="E1678">
        <v>7292</v>
      </c>
      <c r="M1678">
        <v>7292</v>
      </c>
    </row>
    <row r="1679" spans="2:13" x14ac:dyDescent="0.3">
      <c r="B1679" s="935" t="s">
        <v>3930</v>
      </c>
      <c r="E1679">
        <v>7292</v>
      </c>
      <c r="M1679">
        <v>7292</v>
      </c>
    </row>
    <row r="1680" spans="2:13" x14ac:dyDescent="0.3">
      <c r="B1680" s="935">
        <v>431080</v>
      </c>
      <c r="C1680" s="935" t="s">
        <v>503</v>
      </c>
      <c r="D1680" s="935">
        <v>9</v>
      </c>
      <c r="F1680">
        <v>9</v>
      </c>
      <c r="M1680">
        <v>9</v>
      </c>
    </row>
    <row r="1681" spans="4:13" x14ac:dyDescent="0.3">
      <c r="D1681" s="935">
        <v>14</v>
      </c>
      <c r="E1681">
        <v>14</v>
      </c>
      <c r="M1681">
        <v>14</v>
      </c>
    </row>
    <row r="1682" spans="4:13" x14ac:dyDescent="0.3">
      <c r="D1682" s="935">
        <v>20</v>
      </c>
      <c r="E1682">
        <v>21</v>
      </c>
      <c r="M1682">
        <v>21</v>
      </c>
    </row>
    <row r="1683" spans="4:13" x14ac:dyDescent="0.3">
      <c r="D1683" s="935">
        <v>21</v>
      </c>
      <c r="E1683">
        <v>43</v>
      </c>
      <c r="M1683">
        <v>43</v>
      </c>
    </row>
    <row r="1684" spans="4:13" x14ac:dyDescent="0.3">
      <c r="D1684" s="935">
        <v>32</v>
      </c>
      <c r="F1684">
        <v>33</v>
      </c>
      <c r="M1684">
        <v>33</v>
      </c>
    </row>
    <row r="1685" spans="4:13" x14ac:dyDescent="0.3">
      <c r="D1685" s="935">
        <v>41</v>
      </c>
      <c r="F1685">
        <v>43</v>
      </c>
      <c r="M1685">
        <v>43</v>
      </c>
    </row>
    <row r="1686" spans="4:13" x14ac:dyDescent="0.3">
      <c r="D1686" s="935">
        <v>50</v>
      </c>
      <c r="F1686">
        <v>50</v>
      </c>
      <c r="M1686">
        <v>50</v>
      </c>
    </row>
    <row r="1687" spans="4:13" x14ac:dyDescent="0.3">
      <c r="D1687" s="935">
        <v>59</v>
      </c>
      <c r="F1687">
        <v>59</v>
      </c>
      <c r="M1687">
        <v>59</v>
      </c>
    </row>
    <row r="1688" spans="4:13" x14ac:dyDescent="0.3">
      <c r="D1688" s="935">
        <v>68</v>
      </c>
      <c r="E1688">
        <v>70</v>
      </c>
      <c r="M1688">
        <v>70</v>
      </c>
    </row>
    <row r="1689" spans="4:13" x14ac:dyDescent="0.3">
      <c r="D1689" s="935">
        <v>100</v>
      </c>
      <c r="E1689">
        <v>100</v>
      </c>
      <c r="M1689">
        <v>100</v>
      </c>
    </row>
    <row r="1690" spans="4:13" x14ac:dyDescent="0.3">
      <c r="D1690" s="935">
        <v>134</v>
      </c>
      <c r="F1690">
        <v>134</v>
      </c>
      <c r="M1690">
        <v>134</v>
      </c>
    </row>
    <row r="1691" spans="4:13" x14ac:dyDescent="0.3">
      <c r="D1691" s="935">
        <v>165</v>
      </c>
      <c r="E1691">
        <v>165</v>
      </c>
      <c r="M1691">
        <v>165</v>
      </c>
    </row>
    <row r="1692" spans="4:13" x14ac:dyDescent="0.3">
      <c r="D1692" s="935">
        <v>528</v>
      </c>
      <c r="E1692">
        <v>533</v>
      </c>
      <c r="M1692">
        <v>533</v>
      </c>
    </row>
    <row r="1693" spans="4:13" x14ac:dyDescent="0.3">
      <c r="D1693" s="935">
        <v>582</v>
      </c>
      <c r="E1693">
        <v>587</v>
      </c>
      <c r="M1693">
        <v>587</v>
      </c>
    </row>
    <row r="1694" spans="4:13" x14ac:dyDescent="0.3">
      <c r="D1694" s="935">
        <v>629</v>
      </c>
      <c r="E1694">
        <v>638</v>
      </c>
      <c r="M1694">
        <v>638</v>
      </c>
    </row>
    <row r="1695" spans="4:13" x14ac:dyDescent="0.3">
      <c r="D1695" s="935">
        <v>676</v>
      </c>
      <c r="E1695">
        <v>687</v>
      </c>
      <c r="M1695">
        <v>687</v>
      </c>
    </row>
    <row r="1696" spans="4:13" x14ac:dyDescent="0.3">
      <c r="D1696" s="935">
        <v>677</v>
      </c>
      <c r="E1696">
        <v>683</v>
      </c>
      <c r="M1696">
        <v>683</v>
      </c>
    </row>
    <row r="1697" spans="1:13" x14ac:dyDescent="0.3">
      <c r="C1697" s="935" t="s">
        <v>3787</v>
      </c>
      <c r="E1697">
        <v>3541</v>
      </c>
      <c r="F1697">
        <v>328</v>
      </c>
      <c r="M1697">
        <v>3869</v>
      </c>
    </row>
    <row r="1698" spans="1:13" x14ac:dyDescent="0.3">
      <c r="B1698" s="935" t="s">
        <v>3931</v>
      </c>
      <c r="E1698">
        <v>3541</v>
      </c>
      <c r="F1698">
        <v>328</v>
      </c>
      <c r="M1698">
        <v>3869</v>
      </c>
    </row>
    <row r="1699" spans="1:13" x14ac:dyDescent="0.3">
      <c r="A1699" s="935" t="s">
        <v>3932</v>
      </c>
      <c r="E1699">
        <v>16043</v>
      </c>
      <c r="F1699">
        <v>2023</v>
      </c>
      <c r="M1699">
        <v>18066</v>
      </c>
    </row>
    <row r="1700" spans="1:13" x14ac:dyDescent="0.3">
      <c r="A1700" s="935">
        <v>465721</v>
      </c>
      <c r="B1700" s="935">
        <v>425394</v>
      </c>
      <c r="C1700" s="935" t="s">
        <v>475</v>
      </c>
      <c r="D1700" s="935">
        <v>30</v>
      </c>
      <c r="E1700">
        <v>30</v>
      </c>
      <c r="M1700">
        <v>30</v>
      </c>
    </row>
    <row r="1701" spans="1:13" x14ac:dyDescent="0.3">
      <c r="D1701" s="935">
        <v>127</v>
      </c>
      <c r="E1701">
        <v>127</v>
      </c>
      <c r="M1701">
        <v>127</v>
      </c>
    </row>
    <row r="1702" spans="1:13" x14ac:dyDescent="0.3">
      <c r="D1702" s="935">
        <v>131</v>
      </c>
      <c r="E1702">
        <v>131</v>
      </c>
      <c r="M1702">
        <v>131</v>
      </c>
    </row>
    <row r="1703" spans="1:13" x14ac:dyDescent="0.3">
      <c r="D1703" s="935">
        <v>250</v>
      </c>
      <c r="E1703">
        <v>250</v>
      </c>
      <c r="M1703">
        <v>250</v>
      </c>
    </row>
    <row r="1704" spans="1:13" x14ac:dyDescent="0.3">
      <c r="D1704" s="935">
        <v>321</v>
      </c>
      <c r="E1704">
        <v>321</v>
      </c>
      <c r="M1704">
        <v>321</v>
      </c>
    </row>
    <row r="1705" spans="1:13" x14ac:dyDescent="0.3">
      <c r="D1705" s="935">
        <v>439</v>
      </c>
      <c r="E1705">
        <v>439</v>
      </c>
      <c r="M1705">
        <v>439</v>
      </c>
    </row>
    <row r="1706" spans="1:13" x14ac:dyDescent="0.3">
      <c r="D1706" s="935">
        <v>479</v>
      </c>
      <c r="E1706">
        <v>479</v>
      </c>
      <c r="M1706">
        <v>479</v>
      </c>
    </row>
    <row r="1707" spans="1:13" x14ac:dyDescent="0.3">
      <c r="D1707" s="935">
        <v>600</v>
      </c>
      <c r="E1707">
        <v>600</v>
      </c>
      <c r="M1707">
        <v>600</v>
      </c>
    </row>
    <row r="1708" spans="1:13" x14ac:dyDescent="0.3">
      <c r="D1708" s="935">
        <v>752</v>
      </c>
      <c r="E1708">
        <v>752</v>
      </c>
      <c r="M1708">
        <v>752</v>
      </c>
    </row>
    <row r="1709" spans="1:13" x14ac:dyDescent="0.3">
      <c r="D1709" s="935">
        <v>944</v>
      </c>
      <c r="E1709">
        <v>944</v>
      </c>
      <c r="M1709">
        <v>944</v>
      </c>
    </row>
    <row r="1710" spans="1:13" x14ac:dyDescent="0.3">
      <c r="D1710" s="935">
        <v>1556</v>
      </c>
      <c r="E1710">
        <v>1556</v>
      </c>
      <c r="M1710">
        <v>1556</v>
      </c>
    </row>
    <row r="1711" spans="1:13" x14ac:dyDescent="0.3">
      <c r="C1711" s="935" t="s">
        <v>3785</v>
      </c>
      <c r="E1711">
        <v>5629</v>
      </c>
      <c r="M1711">
        <v>5629</v>
      </c>
    </row>
    <row r="1712" spans="1:13" x14ac:dyDescent="0.3">
      <c r="B1712" s="935" t="s">
        <v>3933</v>
      </c>
      <c r="E1712">
        <v>5629</v>
      </c>
      <c r="M1712">
        <v>5629</v>
      </c>
    </row>
    <row r="1713" spans="2:13" x14ac:dyDescent="0.3">
      <c r="B1713" s="935">
        <v>425451</v>
      </c>
      <c r="C1713" s="935" t="s">
        <v>475</v>
      </c>
      <c r="D1713" s="935">
        <v>462</v>
      </c>
      <c r="E1713">
        <v>462</v>
      </c>
      <c r="M1713">
        <v>462</v>
      </c>
    </row>
    <row r="1714" spans="2:13" x14ac:dyDescent="0.3">
      <c r="D1714" s="935">
        <v>631</v>
      </c>
      <c r="E1714">
        <v>631</v>
      </c>
      <c r="M1714">
        <v>631</v>
      </c>
    </row>
    <row r="1715" spans="2:13" x14ac:dyDescent="0.3">
      <c r="D1715" s="935">
        <v>1358</v>
      </c>
      <c r="E1715">
        <v>1358</v>
      </c>
      <c r="M1715">
        <v>1358</v>
      </c>
    </row>
    <row r="1716" spans="2:13" x14ac:dyDescent="0.3">
      <c r="D1716" s="935">
        <v>3347</v>
      </c>
      <c r="E1716">
        <v>3311</v>
      </c>
      <c r="M1716">
        <v>3311</v>
      </c>
    </row>
    <row r="1717" spans="2:13" x14ac:dyDescent="0.3">
      <c r="C1717" s="935" t="s">
        <v>3785</v>
      </c>
      <c r="E1717">
        <v>5762</v>
      </c>
      <c r="M1717">
        <v>5762</v>
      </c>
    </row>
    <row r="1718" spans="2:13" x14ac:dyDescent="0.3">
      <c r="B1718" s="935" t="s">
        <v>3923</v>
      </c>
      <c r="E1718">
        <v>5762</v>
      </c>
      <c r="M1718">
        <v>5762</v>
      </c>
    </row>
    <row r="1719" spans="2:13" x14ac:dyDescent="0.3">
      <c r="B1719" s="935">
        <v>425456</v>
      </c>
      <c r="C1719" s="935" t="s">
        <v>475</v>
      </c>
      <c r="D1719" s="935">
        <v>28</v>
      </c>
      <c r="E1719">
        <v>28</v>
      </c>
      <c r="M1719">
        <v>28</v>
      </c>
    </row>
    <row r="1720" spans="2:13" x14ac:dyDescent="0.3">
      <c r="D1720" s="935">
        <v>336</v>
      </c>
      <c r="E1720">
        <v>332</v>
      </c>
      <c r="M1720">
        <v>332</v>
      </c>
    </row>
    <row r="1721" spans="2:13" x14ac:dyDescent="0.3">
      <c r="D1721" s="935">
        <v>439</v>
      </c>
      <c r="E1721">
        <v>433</v>
      </c>
      <c r="M1721">
        <v>433</v>
      </c>
    </row>
    <row r="1722" spans="2:13" x14ac:dyDescent="0.3">
      <c r="D1722" s="935">
        <v>1240</v>
      </c>
      <c r="E1722">
        <v>1240</v>
      </c>
      <c r="M1722">
        <v>1240</v>
      </c>
    </row>
    <row r="1723" spans="2:13" x14ac:dyDescent="0.3">
      <c r="D1723" s="935">
        <v>1824</v>
      </c>
      <c r="E1723">
        <v>1792</v>
      </c>
      <c r="M1723">
        <v>1792</v>
      </c>
    </row>
    <row r="1724" spans="2:13" x14ac:dyDescent="0.3">
      <c r="C1724" s="935" t="s">
        <v>3785</v>
      </c>
      <c r="E1724">
        <v>3825</v>
      </c>
      <c r="M1724">
        <v>3825</v>
      </c>
    </row>
    <row r="1725" spans="2:13" x14ac:dyDescent="0.3">
      <c r="B1725" s="935" t="s">
        <v>3930</v>
      </c>
      <c r="E1725">
        <v>3825</v>
      </c>
      <c r="M1725">
        <v>3825</v>
      </c>
    </row>
    <row r="1726" spans="2:13" x14ac:dyDescent="0.3">
      <c r="B1726" s="935">
        <v>425540</v>
      </c>
      <c r="C1726" s="935" t="s">
        <v>475</v>
      </c>
      <c r="D1726" s="935">
        <v>366</v>
      </c>
      <c r="F1726">
        <v>366</v>
      </c>
      <c r="M1726">
        <v>366</v>
      </c>
    </row>
    <row r="1727" spans="2:13" x14ac:dyDescent="0.3">
      <c r="D1727" s="935">
        <v>497</v>
      </c>
      <c r="F1727">
        <v>497</v>
      </c>
      <c r="M1727">
        <v>497</v>
      </c>
    </row>
    <row r="1728" spans="2:13" x14ac:dyDescent="0.3">
      <c r="D1728" s="935">
        <v>620</v>
      </c>
      <c r="F1728">
        <v>620</v>
      </c>
      <c r="M1728">
        <v>620</v>
      </c>
    </row>
    <row r="1729" spans="2:13" x14ac:dyDescent="0.3">
      <c r="C1729" s="935" t="s">
        <v>3785</v>
      </c>
      <c r="F1729">
        <v>1483</v>
      </c>
      <c r="M1729">
        <v>1483</v>
      </c>
    </row>
    <row r="1730" spans="2:13" x14ac:dyDescent="0.3">
      <c r="B1730" s="935" t="s">
        <v>3934</v>
      </c>
      <c r="F1730">
        <v>1483</v>
      </c>
      <c r="M1730">
        <v>1483</v>
      </c>
    </row>
    <row r="1731" spans="2:13" x14ac:dyDescent="0.3">
      <c r="B1731" s="935">
        <v>431089</v>
      </c>
      <c r="C1731" s="935" t="s">
        <v>503</v>
      </c>
      <c r="D1731" s="935">
        <v>150</v>
      </c>
      <c r="E1731">
        <v>150</v>
      </c>
      <c r="M1731">
        <v>150</v>
      </c>
    </row>
    <row r="1732" spans="2:13" x14ac:dyDescent="0.3">
      <c r="D1732" s="935">
        <v>1005</v>
      </c>
      <c r="E1732">
        <v>1005</v>
      </c>
      <c r="M1732">
        <v>1005</v>
      </c>
    </row>
    <row r="1733" spans="2:13" x14ac:dyDescent="0.3">
      <c r="D1733" s="935">
        <v>1050</v>
      </c>
      <c r="E1733">
        <v>1050</v>
      </c>
      <c r="M1733">
        <v>1050</v>
      </c>
    </row>
    <row r="1734" spans="2:13" x14ac:dyDescent="0.3">
      <c r="D1734" s="935">
        <v>1113</v>
      </c>
      <c r="E1734">
        <v>1113</v>
      </c>
      <c r="M1734">
        <v>1113</v>
      </c>
    </row>
    <row r="1735" spans="2:13" x14ac:dyDescent="0.3">
      <c r="C1735" s="935" t="s">
        <v>3787</v>
      </c>
      <c r="E1735">
        <v>3318</v>
      </c>
      <c r="M1735">
        <v>3318</v>
      </c>
    </row>
    <row r="1736" spans="2:13" x14ac:dyDescent="0.3">
      <c r="B1736" s="935" t="s">
        <v>3935</v>
      </c>
      <c r="E1736">
        <v>3318</v>
      </c>
      <c r="M1736">
        <v>3318</v>
      </c>
    </row>
    <row r="1737" spans="2:13" x14ac:dyDescent="0.3">
      <c r="B1737" s="935">
        <v>431123</v>
      </c>
      <c r="C1737" s="935" t="s">
        <v>503</v>
      </c>
      <c r="D1737" s="935">
        <v>15</v>
      </c>
      <c r="E1737">
        <v>15</v>
      </c>
      <c r="M1737">
        <v>15</v>
      </c>
    </row>
    <row r="1738" spans="2:13" x14ac:dyDescent="0.3">
      <c r="D1738" s="935">
        <v>42</v>
      </c>
      <c r="E1738">
        <v>42</v>
      </c>
      <c r="M1738">
        <v>42</v>
      </c>
    </row>
    <row r="1739" spans="2:13" x14ac:dyDescent="0.3">
      <c r="D1739" s="935">
        <v>93</v>
      </c>
      <c r="E1739">
        <v>93</v>
      </c>
      <c r="M1739">
        <v>93</v>
      </c>
    </row>
    <row r="1740" spans="2:13" x14ac:dyDescent="0.3">
      <c r="D1740" s="935">
        <v>118</v>
      </c>
      <c r="E1740">
        <v>119</v>
      </c>
      <c r="M1740">
        <v>119</v>
      </c>
    </row>
    <row r="1741" spans="2:13" x14ac:dyDescent="0.3">
      <c r="D1741" s="935">
        <v>150</v>
      </c>
      <c r="E1741">
        <v>152</v>
      </c>
      <c r="M1741">
        <v>152</v>
      </c>
    </row>
    <row r="1742" spans="2:13" x14ac:dyDescent="0.3">
      <c r="D1742" s="935">
        <v>185</v>
      </c>
      <c r="E1742">
        <v>185</v>
      </c>
      <c r="M1742">
        <v>185</v>
      </c>
    </row>
    <row r="1743" spans="2:13" x14ac:dyDescent="0.3">
      <c r="D1743" s="935">
        <v>200</v>
      </c>
      <c r="E1743">
        <v>199</v>
      </c>
      <c r="M1743">
        <v>199</v>
      </c>
    </row>
    <row r="1744" spans="2:13" x14ac:dyDescent="0.3">
      <c r="D1744" s="935">
        <v>282</v>
      </c>
      <c r="E1744">
        <v>281</v>
      </c>
      <c r="M1744">
        <v>281</v>
      </c>
    </row>
    <row r="1745" spans="1:13" x14ac:dyDescent="0.3">
      <c r="D1745" s="935">
        <v>360</v>
      </c>
      <c r="E1745">
        <v>363</v>
      </c>
      <c r="M1745">
        <v>363</v>
      </c>
    </row>
    <row r="1746" spans="1:13" x14ac:dyDescent="0.3">
      <c r="D1746" s="935">
        <v>647</v>
      </c>
      <c r="E1746">
        <v>649</v>
      </c>
      <c r="M1746">
        <v>649</v>
      </c>
    </row>
    <row r="1747" spans="1:13" x14ac:dyDescent="0.3">
      <c r="D1747" s="935">
        <v>1077</v>
      </c>
      <c r="E1747">
        <v>1096</v>
      </c>
      <c r="M1747">
        <v>1096</v>
      </c>
    </row>
    <row r="1748" spans="1:13" x14ac:dyDescent="0.3">
      <c r="D1748" s="935">
        <v>1119</v>
      </c>
      <c r="E1748">
        <v>1128</v>
      </c>
      <c r="M1748">
        <v>1128</v>
      </c>
    </row>
    <row r="1749" spans="1:13" x14ac:dyDescent="0.3">
      <c r="D1749" s="935">
        <v>1327</v>
      </c>
      <c r="E1749">
        <v>1339</v>
      </c>
      <c r="M1749">
        <v>1339</v>
      </c>
    </row>
    <row r="1750" spans="1:13" x14ac:dyDescent="0.3">
      <c r="C1750" s="935" t="s">
        <v>3787</v>
      </c>
      <c r="E1750">
        <v>5661</v>
      </c>
      <c r="M1750">
        <v>5661</v>
      </c>
    </row>
    <row r="1751" spans="1:13" x14ac:dyDescent="0.3">
      <c r="B1751" s="935" t="s">
        <v>3936</v>
      </c>
      <c r="E1751">
        <v>5661</v>
      </c>
      <c r="M1751">
        <v>5661</v>
      </c>
    </row>
    <row r="1752" spans="1:13" x14ac:dyDescent="0.3">
      <c r="A1752" s="935" t="s">
        <v>3937</v>
      </c>
      <c r="E1752">
        <v>24195</v>
      </c>
      <c r="F1752">
        <v>1483</v>
      </c>
      <c r="M1752">
        <v>25678</v>
      </c>
    </row>
    <row r="1753" spans="1:13" x14ac:dyDescent="0.3">
      <c r="A1753" s="935">
        <v>465724</v>
      </c>
      <c r="B1753" s="935">
        <v>425394</v>
      </c>
      <c r="C1753" s="935" t="s">
        <v>475</v>
      </c>
      <c r="D1753" s="935">
        <v>21</v>
      </c>
      <c r="E1753">
        <v>21</v>
      </c>
      <c r="M1753">
        <v>21</v>
      </c>
    </row>
    <row r="1754" spans="1:13" x14ac:dyDescent="0.3">
      <c r="D1754" s="935">
        <v>27</v>
      </c>
      <c r="F1754">
        <v>27</v>
      </c>
      <c r="M1754">
        <v>27</v>
      </c>
    </row>
    <row r="1755" spans="1:13" x14ac:dyDescent="0.3">
      <c r="D1755" s="935">
        <v>48</v>
      </c>
      <c r="E1755">
        <v>48</v>
      </c>
      <c r="F1755">
        <v>48</v>
      </c>
      <c r="M1755">
        <v>96</v>
      </c>
    </row>
    <row r="1756" spans="1:13" x14ac:dyDescent="0.3">
      <c r="D1756" s="935">
        <v>81</v>
      </c>
      <c r="F1756">
        <v>81</v>
      </c>
      <c r="M1756">
        <v>81</v>
      </c>
    </row>
    <row r="1757" spans="1:13" x14ac:dyDescent="0.3">
      <c r="D1757" s="935">
        <v>136</v>
      </c>
      <c r="F1757">
        <v>141</v>
      </c>
      <c r="M1757">
        <v>141</v>
      </c>
    </row>
    <row r="1758" spans="1:13" x14ac:dyDescent="0.3">
      <c r="D1758" s="935">
        <v>144</v>
      </c>
      <c r="F1758">
        <v>144</v>
      </c>
      <c r="M1758">
        <v>144</v>
      </c>
    </row>
    <row r="1759" spans="1:13" x14ac:dyDescent="0.3">
      <c r="D1759" s="935">
        <v>202</v>
      </c>
      <c r="F1759">
        <v>202</v>
      </c>
      <c r="M1759">
        <v>202</v>
      </c>
    </row>
    <row r="1760" spans="1:13" x14ac:dyDescent="0.3">
      <c r="D1760" s="935">
        <v>206</v>
      </c>
      <c r="F1760">
        <v>206</v>
      </c>
      <c r="M1760">
        <v>206</v>
      </c>
    </row>
    <row r="1761" spans="2:13" x14ac:dyDescent="0.3">
      <c r="D1761" s="935">
        <v>218</v>
      </c>
      <c r="F1761">
        <v>222</v>
      </c>
      <c r="M1761">
        <v>222</v>
      </c>
    </row>
    <row r="1762" spans="2:13" x14ac:dyDescent="0.3">
      <c r="D1762" s="935">
        <v>319</v>
      </c>
      <c r="F1762">
        <v>319</v>
      </c>
      <c r="M1762">
        <v>319</v>
      </c>
    </row>
    <row r="1763" spans="2:13" x14ac:dyDescent="0.3">
      <c r="D1763" s="935">
        <v>322</v>
      </c>
      <c r="F1763">
        <v>322</v>
      </c>
      <c r="M1763">
        <v>322</v>
      </c>
    </row>
    <row r="1764" spans="2:13" x14ac:dyDescent="0.3">
      <c r="D1764" s="935">
        <v>337</v>
      </c>
      <c r="F1764">
        <v>337</v>
      </c>
      <c r="M1764">
        <v>337</v>
      </c>
    </row>
    <row r="1765" spans="2:13" x14ac:dyDescent="0.3">
      <c r="D1765" s="935">
        <v>363</v>
      </c>
      <c r="F1765">
        <v>363</v>
      </c>
      <c r="M1765">
        <v>363</v>
      </c>
    </row>
    <row r="1766" spans="2:13" x14ac:dyDescent="0.3">
      <c r="D1766" s="935">
        <v>377</v>
      </c>
      <c r="F1766">
        <v>388</v>
      </c>
      <c r="M1766">
        <v>388</v>
      </c>
    </row>
    <row r="1767" spans="2:13" x14ac:dyDescent="0.3">
      <c r="D1767" s="935">
        <v>401</v>
      </c>
      <c r="E1767">
        <v>413</v>
      </c>
      <c r="M1767">
        <v>413</v>
      </c>
    </row>
    <row r="1768" spans="2:13" x14ac:dyDescent="0.3">
      <c r="D1768" s="935">
        <v>713</v>
      </c>
      <c r="F1768">
        <v>713</v>
      </c>
      <c r="M1768">
        <v>713</v>
      </c>
    </row>
    <row r="1769" spans="2:13" x14ac:dyDescent="0.3">
      <c r="D1769" s="935">
        <v>758</v>
      </c>
      <c r="F1769">
        <v>758</v>
      </c>
      <c r="M1769">
        <v>758</v>
      </c>
    </row>
    <row r="1770" spans="2:13" x14ac:dyDescent="0.3">
      <c r="D1770" s="935">
        <v>926</v>
      </c>
      <c r="F1770">
        <v>923</v>
      </c>
      <c r="M1770">
        <v>923</v>
      </c>
    </row>
    <row r="1771" spans="2:13" x14ac:dyDescent="0.3">
      <c r="D1771" s="935">
        <v>1105</v>
      </c>
      <c r="F1771">
        <v>1139</v>
      </c>
      <c r="M1771">
        <v>1139</v>
      </c>
    </row>
    <row r="1772" spans="2:13" x14ac:dyDescent="0.3">
      <c r="D1772" s="935">
        <v>1267</v>
      </c>
      <c r="F1772">
        <v>1267</v>
      </c>
      <c r="M1772">
        <v>1267</v>
      </c>
    </row>
    <row r="1773" spans="2:13" x14ac:dyDescent="0.3">
      <c r="D1773" s="935">
        <v>1417</v>
      </c>
      <c r="F1773">
        <v>1400</v>
      </c>
      <c r="M1773">
        <v>1400</v>
      </c>
    </row>
    <row r="1774" spans="2:13" x14ac:dyDescent="0.3">
      <c r="D1774" s="935">
        <v>1957</v>
      </c>
      <c r="F1774">
        <v>1957</v>
      </c>
      <c r="M1774">
        <v>1957</v>
      </c>
    </row>
    <row r="1775" spans="2:13" x14ac:dyDescent="0.3">
      <c r="C1775" s="935" t="s">
        <v>3785</v>
      </c>
      <c r="E1775">
        <v>482</v>
      </c>
      <c r="F1775">
        <v>10957</v>
      </c>
      <c r="M1775">
        <v>11439</v>
      </c>
    </row>
    <row r="1776" spans="2:13" x14ac:dyDescent="0.3">
      <c r="B1776" s="935" t="s">
        <v>3933</v>
      </c>
      <c r="E1776">
        <v>482</v>
      </c>
      <c r="F1776">
        <v>10957</v>
      </c>
      <c r="M1776">
        <v>11439</v>
      </c>
    </row>
    <row r="1777" spans="2:13" x14ac:dyDescent="0.3">
      <c r="B1777" s="935">
        <v>425403</v>
      </c>
      <c r="C1777" s="935" t="s">
        <v>475</v>
      </c>
      <c r="D1777" s="935">
        <v>28</v>
      </c>
      <c r="E1777">
        <v>28</v>
      </c>
      <c r="M1777">
        <v>28</v>
      </c>
    </row>
    <row r="1778" spans="2:13" x14ac:dyDescent="0.3">
      <c r="D1778" s="935">
        <v>118</v>
      </c>
      <c r="E1778">
        <v>118</v>
      </c>
      <c r="M1778">
        <v>118</v>
      </c>
    </row>
    <row r="1779" spans="2:13" x14ac:dyDescent="0.3">
      <c r="D1779" s="935">
        <v>1119</v>
      </c>
      <c r="E1779">
        <v>1119</v>
      </c>
      <c r="M1779">
        <v>1119</v>
      </c>
    </row>
    <row r="1780" spans="2:13" x14ac:dyDescent="0.3">
      <c r="C1780" s="935" t="s">
        <v>3785</v>
      </c>
      <c r="E1780">
        <v>1265</v>
      </c>
      <c r="M1780">
        <v>1265</v>
      </c>
    </row>
    <row r="1781" spans="2:13" x14ac:dyDescent="0.3">
      <c r="B1781" s="935" t="s">
        <v>3919</v>
      </c>
      <c r="E1781">
        <v>1265</v>
      </c>
      <c r="M1781">
        <v>1265</v>
      </c>
    </row>
    <row r="1782" spans="2:13" x14ac:dyDescent="0.3">
      <c r="B1782" s="935">
        <v>425417</v>
      </c>
      <c r="C1782" s="935" t="s">
        <v>475</v>
      </c>
      <c r="D1782" s="935">
        <v>35</v>
      </c>
      <c r="E1782">
        <v>35</v>
      </c>
      <c r="M1782">
        <v>35</v>
      </c>
    </row>
    <row r="1783" spans="2:13" x14ac:dyDescent="0.3">
      <c r="D1783" s="935">
        <v>61</v>
      </c>
      <c r="E1783">
        <v>61</v>
      </c>
      <c r="M1783">
        <v>61</v>
      </c>
    </row>
    <row r="1784" spans="2:13" x14ac:dyDescent="0.3">
      <c r="D1784" s="935">
        <v>100</v>
      </c>
      <c r="E1784">
        <v>100</v>
      </c>
      <c r="M1784">
        <v>100</v>
      </c>
    </row>
    <row r="1785" spans="2:13" x14ac:dyDescent="0.3">
      <c r="D1785" s="935">
        <v>138</v>
      </c>
      <c r="E1785">
        <v>138</v>
      </c>
      <c r="M1785">
        <v>138</v>
      </c>
    </row>
    <row r="1786" spans="2:13" x14ac:dyDescent="0.3">
      <c r="D1786" s="935">
        <v>143</v>
      </c>
      <c r="F1786">
        <v>145</v>
      </c>
      <c r="M1786">
        <v>145</v>
      </c>
    </row>
    <row r="1787" spans="2:13" x14ac:dyDescent="0.3">
      <c r="D1787" s="935">
        <v>203</v>
      </c>
      <c r="E1787">
        <v>205</v>
      </c>
      <c r="M1787">
        <v>205</v>
      </c>
    </row>
    <row r="1788" spans="2:13" x14ac:dyDescent="0.3">
      <c r="D1788" s="935">
        <v>468</v>
      </c>
      <c r="E1788">
        <v>472</v>
      </c>
      <c r="M1788">
        <v>472</v>
      </c>
    </row>
    <row r="1789" spans="2:13" x14ac:dyDescent="0.3">
      <c r="D1789" s="935">
        <v>493</v>
      </c>
      <c r="F1789">
        <v>497</v>
      </c>
      <c r="M1789">
        <v>497</v>
      </c>
    </row>
    <row r="1790" spans="2:13" x14ac:dyDescent="0.3">
      <c r="D1790" s="935">
        <v>596</v>
      </c>
      <c r="E1790">
        <v>602</v>
      </c>
      <c r="M1790">
        <v>602</v>
      </c>
    </row>
    <row r="1791" spans="2:13" x14ac:dyDescent="0.3">
      <c r="D1791" s="935">
        <v>620</v>
      </c>
      <c r="E1791">
        <v>620</v>
      </c>
      <c r="M1791">
        <v>620</v>
      </c>
    </row>
    <row r="1792" spans="2:13" x14ac:dyDescent="0.3">
      <c r="D1792" s="935">
        <v>750</v>
      </c>
      <c r="E1792">
        <v>757</v>
      </c>
      <c r="M1792">
        <v>757</v>
      </c>
    </row>
    <row r="1793" spans="2:13" x14ac:dyDescent="0.3">
      <c r="D1793" s="935">
        <v>1084</v>
      </c>
      <c r="F1793">
        <v>1137</v>
      </c>
      <c r="M1793">
        <v>1137</v>
      </c>
    </row>
    <row r="1794" spans="2:13" x14ac:dyDescent="0.3">
      <c r="D1794" s="935">
        <v>1093</v>
      </c>
      <c r="E1794">
        <v>1104</v>
      </c>
      <c r="M1794">
        <v>1104</v>
      </c>
    </row>
    <row r="1795" spans="2:13" x14ac:dyDescent="0.3">
      <c r="D1795" s="935">
        <v>1439</v>
      </c>
      <c r="E1795">
        <v>1506</v>
      </c>
      <c r="M1795">
        <v>1506</v>
      </c>
    </row>
    <row r="1796" spans="2:13" x14ac:dyDescent="0.3">
      <c r="D1796" s="935">
        <v>1732</v>
      </c>
      <c r="F1796">
        <v>1747</v>
      </c>
      <c r="M1796">
        <v>1747</v>
      </c>
    </row>
    <row r="1797" spans="2:13" x14ac:dyDescent="0.3">
      <c r="C1797" s="935" t="s">
        <v>3785</v>
      </c>
      <c r="E1797">
        <v>5600</v>
      </c>
      <c r="F1797">
        <v>3526</v>
      </c>
      <c r="M1797">
        <v>9126</v>
      </c>
    </row>
    <row r="1798" spans="2:13" x14ac:dyDescent="0.3">
      <c r="B1798" s="935" t="s">
        <v>3938</v>
      </c>
      <c r="E1798">
        <v>5600</v>
      </c>
      <c r="F1798">
        <v>3526</v>
      </c>
      <c r="M1798">
        <v>9126</v>
      </c>
    </row>
    <row r="1799" spans="2:13" x14ac:dyDescent="0.3">
      <c r="B1799" s="935">
        <v>425428</v>
      </c>
      <c r="C1799" s="935" t="s">
        <v>475</v>
      </c>
      <c r="D1799" s="935">
        <v>12</v>
      </c>
      <c r="E1799">
        <v>12</v>
      </c>
      <c r="M1799">
        <v>12</v>
      </c>
    </row>
    <row r="1800" spans="2:13" x14ac:dyDescent="0.3">
      <c r="D1800" s="935">
        <v>36</v>
      </c>
      <c r="E1800">
        <v>36</v>
      </c>
      <c r="M1800">
        <v>36</v>
      </c>
    </row>
    <row r="1801" spans="2:13" x14ac:dyDescent="0.3">
      <c r="D1801" s="935">
        <v>397</v>
      </c>
      <c r="E1801">
        <v>397</v>
      </c>
      <c r="M1801">
        <v>397</v>
      </c>
    </row>
    <row r="1802" spans="2:13" x14ac:dyDescent="0.3">
      <c r="D1802" s="935">
        <v>1076</v>
      </c>
      <c r="E1802">
        <v>1076</v>
      </c>
      <c r="M1802">
        <v>1076</v>
      </c>
    </row>
    <row r="1803" spans="2:13" x14ac:dyDescent="0.3">
      <c r="C1803" s="935" t="s">
        <v>3785</v>
      </c>
      <c r="E1803">
        <v>1521</v>
      </c>
      <c r="M1803">
        <v>1521</v>
      </c>
    </row>
    <row r="1804" spans="2:13" x14ac:dyDescent="0.3">
      <c r="B1804" s="935" t="s">
        <v>3921</v>
      </c>
      <c r="E1804">
        <v>1521</v>
      </c>
      <c r="M1804">
        <v>1521</v>
      </c>
    </row>
    <row r="1805" spans="2:13" x14ac:dyDescent="0.3">
      <c r="B1805" s="935">
        <v>425437</v>
      </c>
      <c r="C1805" s="935" t="s">
        <v>475</v>
      </c>
      <c r="D1805" s="935">
        <v>24</v>
      </c>
      <c r="E1805">
        <v>24</v>
      </c>
      <c r="M1805">
        <v>24</v>
      </c>
    </row>
    <row r="1806" spans="2:13" x14ac:dyDescent="0.3">
      <c r="D1806" s="935">
        <v>28</v>
      </c>
      <c r="E1806">
        <v>28</v>
      </c>
      <c r="M1806">
        <v>28</v>
      </c>
    </row>
    <row r="1807" spans="2:13" x14ac:dyDescent="0.3">
      <c r="D1807" s="935">
        <v>45</v>
      </c>
      <c r="E1807">
        <v>45</v>
      </c>
      <c r="M1807">
        <v>45</v>
      </c>
    </row>
    <row r="1808" spans="2:13" x14ac:dyDescent="0.3">
      <c r="D1808" s="935">
        <v>85</v>
      </c>
      <c r="E1808">
        <v>85</v>
      </c>
      <c r="M1808">
        <v>85</v>
      </c>
    </row>
    <row r="1809" spans="2:13" x14ac:dyDescent="0.3">
      <c r="D1809" s="935">
        <v>94</v>
      </c>
      <c r="E1809">
        <v>94</v>
      </c>
      <c r="M1809">
        <v>94</v>
      </c>
    </row>
    <row r="1810" spans="2:13" x14ac:dyDescent="0.3">
      <c r="D1810" s="935">
        <v>158</v>
      </c>
      <c r="F1810">
        <v>165</v>
      </c>
      <c r="M1810">
        <v>165</v>
      </c>
    </row>
    <row r="1811" spans="2:13" x14ac:dyDescent="0.3">
      <c r="D1811" s="935">
        <v>193</v>
      </c>
      <c r="E1811">
        <v>193</v>
      </c>
      <c r="M1811">
        <v>193</v>
      </c>
    </row>
    <row r="1812" spans="2:13" x14ac:dyDescent="0.3">
      <c r="D1812" s="935">
        <v>208</v>
      </c>
      <c r="E1812">
        <v>218</v>
      </c>
      <c r="M1812">
        <v>218</v>
      </c>
    </row>
    <row r="1813" spans="2:13" x14ac:dyDescent="0.3">
      <c r="D1813" s="935">
        <v>483</v>
      </c>
      <c r="E1813">
        <v>507</v>
      </c>
      <c r="M1813">
        <v>507</v>
      </c>
    </row>
    <row r="1814" spans="2:13" x14ac:dyDescent="0.3">
      <c r="D1814" s="935">
        <v>495</v>
      </c>
      <c r="F1814">
        <v>518</v>
      </c>
      <c r="M1814">
        <v>518</v>
      </c>
    </row>
    <row r="1815" spans="2:13" x14ac:dyDescent="0.3">
      <c r="D1815" s="935">
        <v>586</v>
      </c>
      <c r="E1815">
        <v>573</v>
      </c>
      <c r="M1815">
        <v>573</v>
      </c>
    </row>
    <row r="1816" spans="2:13" x14ac:dyDescent="0.3">
      <c r="D1816" s="935">
        <v>613</v>
      </c>
      <c r="E1816">
        <v>643</v>
      </c>
      <c r="M1816">
        <v>643</v>
      </c>
    </row>
    <row r="1817" spans="2:13" x14ac:dyDescent="0.3">
      <c r="D1817" s="935">
        <v>701</v>
      </c>
      <c r="E1817">
        <v>716</v>
      </c>
      <c r="M1817">
        <v>716</v>
      </c>
    </row>
    <row r="1818" spans="2:13" x14ac:dyDescent="0.3">
      <c r="D1818" s="935">
        <v>1100</v>
      </c>
      <c r="E1818">
        <v>1151</v>
      </c>
      <c r="M1818">
        <v>1151</v>
      </c>
    </row>
    <row r="1819" spans="2:13" x14ac:dyDescent="0.3">
      <c r="D1819" s="935">
        <v>1147</v>
      </c>
      <c r="F1819">
        <v>1204</v>
      </c>
      <c r="M1819">
        <v>1204</v>
      </c>
    </row>
    <row r="1820" spans="2:13" x14ac:dyDescent="0.3">
      <c r="D1820" s="935">
        <v>1446</v>
      </c>
      <c r="E1820">
        <v>1513</v>
      </c>
      <c r="M1820">
        <v>1513</v>
      </c>
    </row>
    <row r="1821" spans="2:13" x14ac:dyDescent="0.3">
      <c r="D1821" s="935">
        <v>1748</v>
      </c>
      <c r="F1821">
        <v>1830</v>
      </c>
      <c r="M1821">
        <v>1830</v>
      </c>
    </row>
    <row r="1822" spans="2:13" x14ac:dyDescent="0.3">
      <c r="C1822" s="935" t="s">
        <v>3785</v>
      </c>
      <c r="E1822">
        <v>5790</v>
      </c>
      <c r="F1822">
        <v>3717</v>
      </c>
      <c r="M1822">
        <v>9507</v>
      </c>
    </row>
    <row r="1823" spans="2:13" x14ac:dyDescent="0.3">
      <c r="B1823" s="935" t="s">
        <v>3939</v>
      </c>
      <c r="E1823">
        <v>5790</v>
      </c>
      <c r="F1823">
        <v>3717</v>
      </c>
      <c r="M1823">
        <v>9507</v>
      </c>
    </row>
    <row r="1824" spans="2:13" x14ac:dyDescent="0.3">
      <c r="B1824" s="935">
        <v>425446</v>
      </c>
      <c r="C1824" s="935" t="s">
        <v>475</v>
      </c>
      <c r="D1824" s="935">
        <v>24</v>
      </c>
      <c r="F1824">
        <v>24</v>
      </c>
      <c r="M1824">
        <v>24</v>
      </c>
    </row>
    <row r="1825" spans="2:13" x14ac:dyDescent="0.3">
      <c r="D1825" s="935">
        <v>25</v>
      </c>
      <c r="F1825">
        <v>25</v>
      </c>
      <c r="M1825">
        <v>25</v>
      </c>
    </row>
    <row r="1826" spans="2:13" x14ac:dyDescent="0.3">
      <c r="D1826" s="935">
        <v>48</v>
      </c>
      <c r="F1826">
        <v>48</v>
      </c>
      <c r="M1826">
        <v>48</v>
      </c>
    </row>
    <row r="1827" spans="2:13" x14ac:dyDescent="0.3">
      <c r="D1827" s="935">
        <v>60</v>
      </c>
      <c r="F1827">
        <v>60</v>
      </c>
      <c r="M1827">
        <v>60</v>
      </c>
    </row>
    <row r="1828" spans="2:13" x14ac:dyDescent="0.3">
      <c r="D1828" s="935">
        <v>139</v>
      </c>
      <c r="F1828">
        <v>139</v>
      </c>
      <c r="M1828">
        <v>139</v>
      </c>
    </row>
    <row r="1829" spans="2:13" x14ac:dyDescent="0.3">
      <c r="D1829" s="935">
        <v>250</v>
      </c>
      <c r="F1829">
        <v>250</v>
      </c>
      <c r="M1829">
        <v>250</v>
      </c>
    </row>
    <row r="1830" spans="2:13" x14ac:dyDescent="0.3">
      <c r="D1830" s="935">
        <v>769</v>
      </c>
      <c r="F1830">
        <v>769</v>
      </c>
      <c r="M1830">
        <v>769</v>
      </c>
    </row>
    <row r="1831" spans="2:13" x14ac:dyDescent="0.3">
      <c r="D1831" s="935">
        <v>1111</v>
      </c>
      <c r="F1831">
        <v>1111</v>
      </c>
      <c r="M1831">
        <v>1111</v>
      </c>
    </row>
    <row r="1832" spans="2:13" x14ac:dyDescent="0.3">
      <c r="D1832" s="935">
        <v>1236</v>
      </c>
      <c r="F1832">
        <v>1236</v>
      </c>
      <c r="M1832">
        <v>1236</v>
      </c>
    </row>
    <row r="1833" spans="2:13" x14ac:dyDescent="0.3">
      <c r="D1833" s="935">
        <v>1800</v>
      </c>
      <c r="F1833">
        <v>1800</v>
      </c>
      <c r="M1833">
        <v>1800</v>
      </c>
    </row>
    <row r="1834" spans="2:13" x14ac:dyDescent="0.3">
      <c r="D1834" s="935">
        <v>1869</v>
      </c>
      <c r="F1834">
        <v>1869</v>
      </c>
      <c r="M1834">
        <v>1869</v>
      </c>
    </row>
    <row r="1835" spans="2:13" x14ac:dyDescent="0.3">
      <c r="C1835" s="935" t="s">
        <v>3785</v>
      </c>
      <c r="F1835">
        <v>7331</v>
      </c>
      <c r="M1835">
        <v>7331</v>
      </c>
    </row>
    <row r="1836" spans="2:13" x14ac:dyDescent="0.3">
      <c r="B1836" s="935" t="s">
        <v>3940</v>
      </c>
      <c r="F1836">
        <v>7331</v>
      </c>
      <c r="M1836">
        <v>7331</v>
      </c>
    </row>
    <row r="1837" spans="2:13" x14ac:dyDescent="0.3">
      <c r="B1837" s="935">
        <v>425540</v>
      </c>
      <c r="C1837" s="935" t="s">
        <v>475</v>
      </c>
      <c r="D1837" s="935">
        <v>12</v>
      </c>
      <c r="E1837">
        <v>12</v>
      </c>
      <c r="M1837">
        <v>12</v>
      </c>
    </row>
    <row r="1838" spans="2:13" x14ac:dyDescent="0.3">
      <c r="D1838" s="935">
        <v>36</v>
      </c>
      <c r="E1838">
        <v>36</v>
      </c>
      <c r="M1838">
        <v>36</v>
      </c>
    </row>
    <row r="1839" spans="2:13" x14ac:dyDescent="0.3">
      <c r="D1839" s="935">
        <v>51</v>
      </c>
      <c r="E1839">
        <v>51</v>
      </c>
      <c r="M1839">
        <v>51</v>
      </c>
    </row>
    <row r="1840" spans="2:13" x14ac:dyDescent="0.3">
      <c r="D1840" s="935">
        <v>82</v>
      </c>
      <c r="E1840">
        <v>82</v>
      </c>
      <c r="M1840">
        <v>82</v>
      </c>
    </row>
    <row r="1841" spans="2:13" x14ac:dyDescent="0.3">
      <c r="D1841" s="935">
        <v>89</v>
      </c>
      <c r="E1841">
        <v>89</v>
      </c>
      <c r="M1841">
        <v>89</v>
      </c>
    </row>
    <row r="1842" spans="2:13" x14ac:dyDescent="0.3">
      <c r="D1842" s="935">
        <v>282</v>
      </c>
      <c r="E1842">
        <v>282</v>
      </c>
      <c r="M1842">
        <v>282</v>
      </c>
    </row>
    <row r="1843" spans="2:13" x14ac:dyDescent="0.3">
      <c r="D1843" s="935">
        <v>503</v>
      </c>
      <c r="E1843">
        <v>503</v>
      </c>
      <c r="M1843">
        <v>503</v>
      </c>
    </row>
    <row r="1844" spans="2:13" x14ac:dyDescent="0.3">
      <c r="D1844" s="935">
        <v>512</v>
      </c>
      <c r="E1844">
        <v>512</v>
      </c>
      <c r="M1844">
        <v>512</v>
      </c>
    </row>
    <row r="1845" spans="2:13" x14ac:dyDescent="0.3">
      <c r="C1845" s="935" t="s">
        <v>3785</v>
      </c>
      <c r="E1845">
        <v>1567</v>
      </c>
      <c r="M1845">
        <v>1567</v>
      </c>
    </row>
    <row r="1846" spans="2:13" x14ac:dyDescent="0.3">
      <c r="B1846" s="935" t="s">
        <v>3934</v>
      </c>
      <c r="E1846">
        <v>1567</v>
      </c>
      <c r="M1846">
        <v>1567</v>
      </c>
    </row>
    <row r="1847" spans="2:13" x14ac:dyDescent="0.3">
      <c r="B1847" s="935">
        <v>431096</v>
      </c>
      <c r="C1847" s="935" t="s">
        <v>503</v>
      </c>
      <c r="D1847" s="935">
        <v>12</v>
      </c>
      <c r="F1847">
        <v>12</v>
      </c>
      <c r="M1847">
        <v>12</v>
      </c>
    </row>
    <row r="1848" spans="2:13" x14ac:dyDescent="0.3">
      <c r="D1848" s="935">
        <v>51</v>
      </c>
      <c r="F1848">
        <v>51</v>
      </c>
      <c r="M1848">
        <v>51</v>
      </c>
    </row>
    <row r="1849" spans="2:13" x14ac:dyDescent="0.3">
      <c r="D1849" s="935">
        <v>211</v>
      </c>
      <c r="F1849">
        <v>218</v>
      </c>
      <c r="M1849">
        <v>218</v>
      </c>
    </row>
    <row r="1850" spans="2:13" x14ac:dyDescent="0.3">
      <c r="C1850" s="935" t="s">
        <v>3787</v>
      </c>
      <c r="F1850">
        <v>281</v>
      </c>
      <c r="M1850">
        <v>281</v>
      </c>
    </row>
    <row r="1851" spans="2:13" x14ac:dyDescent="0.3">
      <c r="B1851" s="935" t="s">
        <v>3941</v>
      </c>
      <c r="F1851">
        <v>281</v>
      </c>
      <c r="M1851">
        <v>281</v>
      </c>
    </row>
    <row r="1852" spans="2:13" x14ac:dyDescent="0.3">
      <c r="B1852" s="935">
        <v>431127</v>
      </c>
      <c r="C1852" s="935" t="s">
        <v>503</v>
      </c>
      <c r="D1852" s="935">
        <v>12</v>
      </c>
      <c r="E1852">
        <v>12</v>
      </c>
      <c r="M1852">
        <v>12</v>
      </c>
    </row>
    <row r="1853" spans="2:13" x14ac:dyDescent="0.3">
      <c r="D1853" s="935">
        <v>50</v>
      </c>
      <c r="F1853">
        <v>52</v>
      </c>
      <c r="M1853">
        <v>52</v>
      </c>
    </row>
    <row r="1854" spans="2:13" x14ac:dyDescent="0.3">
      <c r="D1854" s="935">
        <v>238</v>
      </c>
      <c r="F1854">
        <v>248</v>
      </c>
      <c r="M1854">
        <v>248</v>
      </c>
    </row>
    <row r="1855" spans="2:13" x14ac:dyDescent="0.3">
      <c r="C1855" s="935" t="s">
        <v>3787</v>
      </c>
      <c r="E1855">
        <v>12</v>
      </c>
      <c r="F1855">
        <v>300</v>
      </c>
      <c r="M1855">
        <v>312</v>
      </c>
    </row>
    <row r="1856" spans="2:13" x14ac:dyDescent="0.3">
      <c r="B1856" s="935" t="s">
        <v>3942</v>
      </c>
      <c r="E1856">
        <v>12</v>
      </c>
      <c r="F1856">
        <v>300</v>
      </c>
      <c r="M1856">
        <v>312</v>
      </c>
    </row>
    <row r="1857" spans="1:13" x14ac:dyDescent="0.3">
      <c r="B1857" s="935">
        <v>431179</v>
      </c>
      <c r="C1857" s="935" t="s">
        <v>503</v>
      </c>
      <c r="D1857" s="935">
        <v>10</v>
      </c>
      <c r="E1857">
        <v>10</v>
      </c>
      <c r="M1857">
        <v>10</v>
      </c>
    </row>
    <row r="1858" spans="1:13" x14ac:dyDescent="0.3">
      <c r="D1858" s="935">
        <v>18</v>
      </c>
      <c r="E1858">
        <v>18</v>
      </c>
      <c r="M1858">
        <v>18</v>
      </c>
    </row>
    <row r="1859" spans="1:13" x14ac:dyDescent="0.3">
      <c r="D1859" s="935">
        <v>60</v>
      </c>
      <c r="F1859">
        <v>63</v>
      </c>
      <c r="M1859">
        <v>63</v>
      </c>
    </row>
    <row r="1860" spans="1:13" x14ac:dyDescent="0.3">
      <c r="D1860" s="935">
        <v>68</v>
      </c>
      <c r="F1860">
        <v>71</v>
      </c>
      <c r="M1860">
        <v>71</v>
      </c>
    </row>
    <row r="1861" spans="1:13" x14ac:dyDescent="0.3">
      <c r="D1861" s="935">
        <v>83</v>
      </c>
      <c r="E1861">
        <v>87</v>
      </c>
      <c r="M1861">
        <v>87</v>
      </c>
    </row>
    <row r="1862" spans="1:13" x14ac:dyDescent="0.3">
      <c r="D1862" s="935">
        <v>175</v>
      </c>
      <c r="F1862">
        <v>183</v>
      </c>
      <c r="M1862">
        <v>183</v>
      </c>
    </row>
    <row r="1863" spans="1:13" x14ac:dyDescent="0.3">
      <c r="C1863" s="935" t="s">
        <v>3787</v>
      </c>
      <c r="E1863">
        <v>115</v>
      </c>
      <c r="F1863">
        <v>317</v>
      </c>
      <c r="M1863">
        <v>432</v>
      </c>
    </row>
    <row r="1864" spans="1:13" x14ac:dyDescent="0.3">
      <c r="B1864" s="935" t="s">
        <v>3943</v>
      </c>
      <c r="E1864">
        <v>115</v>
      </c>
      <c r="F1864">
        <v>317</v>
      </c>
      <c r="M1864">
        <v>432</v>
      </c>
    </row>
    <row r="1865" spans="1:13" x14ac:dyDescent="0.3">
      <c r="B1865" s="935">
        <v>588824</v>
      </c>
      <c r="C1865" s="935" t="s">
        <v>475</v>
      </c>
      <c r="D1865" s="935">
        <v>1000</v>
      </c>
      <c r="F1865">
        <v>1000</v>
      </c>
      <c r="M1865">
        <v>1000</v>
      </c>
    </row>
    <row r="1866" spans="1:13" x14ac:dyDescent="0.3">
      <c r="C1866" s="935" t="s">
        <v>3785</v>
      </c>
      <c r="F1866">
        <v>1000</v>
      </c>
      <c r="M1866">
        <v>1000</v>
      </c>
    </row>
    <row r="1867" spans="1:13" x14ac:dyDescent="0.3">
      <c r="B1867" s="935" t="s">
        <v>3944</v>
      </c>
      <c r="F1867">
        <v>1000</v>
      </c>
      <c r="M1867">
        <v>1000</v>
      </c>
    </row>
    <row r="1868" spans="1:13" x14ac:dyDescent="0.3">
      <c r="A1868" s="935" t="s">
        <v>3945</v>
      </c>
      <c r="E1868">
        <v>16352</v>
      </c>
      <c r="F1868">
        <v>27429</v>
      </c>
      <c r="M1868">
        <v>43781</v>
      </c>
    </row>
    <row r="1869" spans="1:13" x14ac:dyDescent="0.3">
      <c r="A1869" s="935">
        <v>465742</v>
      </c>
      <c r="B1869" s="935">
        <v>555481</v>
      </c>
      <c r="C1869" s="935" t="s">
        <v>503</v>
      </c>
      <c r="D1869" s="935">
        <v>20</v>
      </c>
      <c r="G1869">
        <v>20</v>
      </c>
      <c r="M1869">
        <v>20</v>
      </c>
    </row>
    <row r="1870" spans="1:13" x14ac:dyDescent="0.3">
      <c r="D1870" s="935">
        <v>43</v>
      </c>
      <c r="G1870">
        <v>43</v>
      </c>
      <c r="M1870">
        <v>43</v>
      </c>
    </row>
    <row r="1871" spans="1:13" x14ac:dyDescent="0.3">
      <c r="D1871" s="935">
        <v>113</v>
      </c>
      <c r="G1871">
        <v>117</v>
      </c>
      <c r="M1871">
        <v>117</v>
      </c>
    </row>
    <row r="1872" spans="1:13" x14ac:dyDescent="0.3">
      <c r="D1872" s="935">
        <v>130</v>
      </c>
      <c r="G1872">
        <v>127</v>
      </c>
      <c r="M1872">
        <v>127</v>
      </c>
    </row>
    <row r="1873" spans="2:13" x14ac:dyDescent="0.3">
      <c r="D1873" s="935">
        <v>194</v>
      </c>
      <c r="G1873">
        <v>198</v>
      </c>
      <c r="M1873">
        <v>198</v>
      </c>
    </row>
    <row r="1874" spans="2:13" x14ac:dyDescent="0.3">
      <c r="D1874" s="935">
        <v>203</v>
      </c>
      <c r="G1874">
        <v>203</v>
      </c>
      <c r="M1874">
        <v>203</v>
      </c>
    </row>
    <row r="1875" spans="2:13" x14ac:dyDescent="0.3">
      <c r="D1875" s="935">
        <v>769</v>
      </c>
      <c r="G1875">
        <v>729</v>
      </c>
      <c r="M1875">
        <v>729</v>
      </c>
    </row>
    <row r="1876" spans="2:13" x14ac:dyDescent="0.3">
      <c r="C1876" s="935" t="s">
        <v>3787</v>
      </c>
      <c r="G1876">
        <v>1437</v>
      </c>
      <c r="M1876">
        <v>1437</v>
      </c>
    </row>
    <row r="1877" spans="2:13" x14ac:dyDescent="0.3">
      <c r="B1877" s="935" t="s">
        <v>3946</v>
      </c>
      <c r="G1877">
        <v>1437</v>
      </c>
      <c r="M1877">
        <v>1437</v>
      </c>
    </row>
    <row r="1878" spans="2:13" x14ac:dyDescent="0.3">
      <c r="B1878" s="935">
        <v>566882</v>
      </c>
      <c r="C1878" s="935" t="s">
        <v>475</v>
      </c>
      <c r="D1878" s="935">
        <v>110</v>
      </c>
      <c r="G1878">
        <v>114</v>
      </c>
      <c r="M1878">
        <v>114</v>
      </c>
    </row>
    <row r="1879" spans="2:13" x14ac:dyDescent="0.3">
      <c r="D1879" s="935">
        <v>122</v>
      </c>
      <c r="G1879">
        <v>116</v>
      </c>
      <c r="M1879">
        <v>116</v>
      </c>
    </row>
    <row r="1880" spans="2:13" x14ac:dyDescent="0.3">
      <c r="D1880" s="935">
        <v>155</v>
      </c>
      <c r="G1880">
        <v>155</v>
      </c>
      <c r="M1880">
        <v>155</v>
      </c>
    </row>
    <row r="1881" spans="2:13" x14ac:dyDescent="0.3">
      <c r="D1881" s="935">
        <v>175</v>
      </c>
      <c r="G1881">
        <v>175</v>
      </c>
      <c r="M1881">
        <v>175</v>
      </c>
    </row>
    <row r="1882" spans="2:13" x14ac:dyDescent="0.3">
      <c r="D1882" s="935">
        <v>353</v>
      </c>
      <c r="G1882">
        <v>361</v>
      </c>
      <c r="M1882">
        <v>361</v>
      </c>
    </row>
    <row r="1883" spans="2:13" x14ac:dyDescent="0.3">
      <c r="D1883" s="935">
        <v>364</v>
      </c>
      <c r="G1883">
        <v>377</v>
      </c>
      <c r="M1883">
        <v>377</v>
      </c>
    </row>
    <row r="1884" spans="2:13" x14ac:dyDescent="0.3">
      <c r="D1884" s="935">
        <v>502</v>
      </c>
      <c r="G1884">
        <v>518</v>
      </c>
      <c r="M1884">
        <v>518</v>
      </c>
    </row>
    <row r="1885" spans="2:13" x14ac:dyDescent="0.3">
      <c r="D1885" s="935">
        <v>515</v>
      </c>
      <c r="G1885">
        <v>514</v>
      </c>
      <c r="M1885">
        <v>514</v>
      </c>
    </row>
    <row r="1886" spans="2:13" x14ac:dyDescent="0.3">
      <c r="D1886" s="935">
        <v>734</v>
      </c>
      <c r="G1886">
        <v>744</v>
      </c>
      <c r="M1886">
        <v>744</v>
      </c>
    </row>
    <row r="1887" spans="2:13" x14ac:dyDescent="0.3">
      <c r="D1887" s="935">
        <v>968</v>
      </c>
      <c r="G1887">
        <v>968</v>
      </c>
      <c r="M1887">
        <v>968</v>
      </c>
    </row>
    <row r="1888" spans="2:13" x14ac:dyDescent="0.3">
      <c r="D1888" s="935">
        <v>976</v>
      </c>
      <c r="G1888">
        <v>929</v>
      </c>
      <c r="M1888">
        <v>929</v>
      </c>
    </row>
    <row r="1889" spans="1:13" x14ac:dyDescent="0.3">
      <c r="D1889" s="935">
        <v>1085</v>
      </c>
      <c r="G1889">
        <v>1100</v>
      </c>
      <c r="M1889">
        <v>1100</v>
      </c>
    </row>
    <row r="1890" spans="1:13" x14ac:dyDescent="0.3">
      <c r="D1890" s="935">
        <v>1359</v>
      </c>
      <c r="G1890">
        <v>1370</v>
      </c>
      <c r="M1890">
        <v>1370</v>
      </c>
    </row>
    <row r="1891" spans="1:13" x14ac:dyDescent="0.3">
      <c r="D1891" s="935">
        <v>1570</v>
      </c>
      <c r="G1891">
        <v>1506</v>
      </c>
      <c r="M1891">
        <v>1506</v>
      </c>
    </row>
    <row r="1892" spans="1:13" x14ac:dyDescent="0.3">
      <c r="D1892" s="935">
        <v>1581</v>
      </c>
      <c r="G1892">
        <v>1211</v>
      </c>
      <c r="M1892">
        <v>1211</v>
      </c>
    </row>
    <row r="1893" spans="1:13" x14ac:dyDescent="0.3">
      <c r="D1893" s="935">
        <v>2895</v>
      </c>
      <c r="G1893">
        <v>2683</v>
      </c>
      <c r="M1893">
        <v>2683</v>
      </c>
    </row>
    <row r="1894" spans="1:13" x14ac:dyDescent="0.3">
      <c r="C1894" s="935" t="s">
        <v>3785</v>
      </c>
      <c r="G1894">
        <v>12841</v>
      </c>
      <c r="M1894">
        <v>12841</v>
      </c>
    </row>
    <row r="1895" spans="1:13" x14ac:dyDescent="0.3">
      <c r="B1895" s="935" t="s">
        <v>3947</v>
      </c>
      <c r="G1895">
        <v>12841</v>
      </c>
      <c r="M1895">
        <v>12841</v>
      </c>
    </row>
    <row r="1896" spans="1:13" x14ac:dyDescent="0.3">
      <c r="A1896" s="935" t="s">
        <v>3948</v>
      </c>
      <c r="G1896">
        <v>14278</v>
      </c>
      <c r="M1896">
        <v>14278</v>
      </c>
    </row>
    <row r="1897" spans="1:13" x14ac:dyDescent="0.3">
      <c r="A1897" s="935">
        <v>474110</v>
      </c>
      <c r="B1897" s="935">
        <v>425428</v>
      </c>
      <c r="C1897" s="935" t="s">
        <v>475</v>
      </c>
      <c r="D1897" s="935">
        <v>69</v>
      </c>
      <c r="F1897">
        <v>72</v>
      </c>
      <c r="M1897">
        <v>72</v>
      </c>
    </row>
    <row r="1898" spans="1:13" x14ac:dyDescent="0.3">
      <c r="D1898" s="935">
        <v>75</v>
      </c>
      <c r="F1898">
        <v>78</v>
      </c>
      <c r="M1898">
        <v>78</v>
      </c>
    </row>
    <row r="1899" spans="1:13" x14ac:dyDescent="0.3">
      <c r="D1899" s="935">
        <v>181</v>
      </c>
      <c r="F1899">
        <v>190</v>
      </c>
      <c r="M1899">
        <v>190</v>
      </c>
    </row>
    <row r="1900" spans="1:13" x14ac:dyDescent="0.3">
      <c r="D1900" s="935">
        <v>183</v>
      </c>
      <c r="F1900">
        <v>192</v>
      </c>
      <c r="M1900">
        <v>192</v>
      </c>
    </row>
    <row r="1901" spans="1:13" x14ac:dyDescent="0.3">
      <c r="D1901" s="935">
        <v>228</v>
      </c>
      <c r="F1901">
        <v>239</v>
      </c>
      <c r="M1901">
        <v>239</v>
      </c>
    </row>
    <row r="1902" spans="1:13" x14ac:dyDescent="0.3">
      <c r="D1902" s="935">
        <v>297</v>
      </c>
      <c r="F1902">
        <v>307</v>
      </c>
      <c r="M1902">
        <v>307</v>
      </c>
    </row>
    <row r="1903" spans="1:13" x14ac:dyDescent="0.3">
      <c r="D1903" s="935">
        <v>991</v>
      </c>
      <c r="F1903">
        <v>1010</v>
      </c>
      <c r="M1903">
        <v>1010</v>
      </c>
    </row>
    <row r="1904" spans="1:13" x14ac:dyDescent="0.3">
      <c r="D1904" s="935">
        <v>1337</v>
      </c>
      <c r="F1904">
        <v>1362</v>
      </c>
      <c r="M1904">
        <v>1362</v>
      </c>
    </row>
    <row r="1905" spans="2:13" x14ac:dyDescent="0.3">
      <c r="C1905" s="935" t="s">
        <v>3785</v>
      </c>
      <c r="F1905">
        <v>3450</v>
      </c>
      <c r="M1905">
        <v>3450</v>
      </c>
    </row>
    <row r="1906" spans="2:13" x14ac:dyDescent="0.3">
      <c r="B1906" s="935" t="s">
        <v>3921</v>
      </c>
      <c r="F1906">
        <v>3450</v>
      </c>
      <c r="M1906">
        <v>3450</v>
      </c>
    </row>
    <row r="1907" spans="2:13" x14ac:dyDescent="0.3">
      <c r="B1907" s="935">
        <v>425451</v>
      </c>
      <c r="C1907" s="935" t="s">
        <v>475</v>
      </c>
      <c r="D1907" s="935">
        <v>84</v>
      </c>
      <c r="F1907">
        <v>84</v>
      </c>
      <c r="M1907">
        <v>84</v>
      </c>
    </row>
    <row r="1908" spans="2:13" x14ac:dyDescent="0.3">
      <c r="D1908" s="935">
        <v>103</v>
      </c>
      <c r="F1908">
        <v>103</v>
      </c>
      <c r="M1908">
        <v>103</v>
      </c>
    </row>
    <row r="1909" spans="2:13" x14ac:dyDescent="0.3">
      <c r="D1909" s="935">
        <v>110</v>
      </c>
      <c r="F1909">
        <v>110</v>
      </c>
      <c r="M1909">
        <v>110</v>
      </c>
    </row>
    <row r="1910" spans="2:13" x14ac:dyDescent="0.3">
      <c r="D1910" s="935">
        <v>186</v>
      </c>
      <c r="F1910">
        <v>189</v>
      </c>
      <c r="M1910">
        <v>189</v>
      </c>
    </row>
    <row r="1911" spans="2:13" x14ac:dyDescent="0.3">
      <c r="D1911" s="935">
        <v>196</v>
      </c>
      <c r="F1911">
        <v>199</v>
      </c>
      <c r="M1911">
        <v>199</v>
      </c>
    </row>
    <row r="1912" spans="2:13" x14ac:dyDescent="0.3">
      <c r="D1912" s="935">
        <v>244</v>
      </c>
      <c r="F1912">
        <v>250</v>
      </c>
      <c r="M1912">
        <v>250</v>
      </c>
    </row>
    <row r="1913" spans="2:13" x14ac:dyDescent="0.3">
      <c r="D1913" s="935">
        <v>336</v>
      </c>
      <c r="F1913">
        <v>336</v>
      </c>
      <c r="M1913">
        <v>336</v>
      </c>
    </row>
    <row r="1914" spans="2:13" x14ac:dyDescent="0.3">
      <c r="D1914" s="935">
        <v>452</v>
      </c>
      <c r="F1914">
        <v>452</v>
      </c>
      <c r="M1914">
        <v>452</v>
      </c>
    </row>
    <row r="1915" spans="2:13" x14ac:dyDescent="0.3">
      <c r="D1915" s="935">
        <v>501</v>
      </c>
      <c r="F1915">
        <v>501</v>
      </c>
      <c r="M1915">
        <v>501</v>
      </c>
    </row>
    <row r="1916" spans="2:13" x14ac:dyDescent="0.3">
      <c r="D1916" s="935">
        <v>615</v>
      </c>
      <c r="F1916">
        <v>626</v>
      </c>
      <c r="M1916">
        <v>626</v>
      </c>
    </row>
    <row r="1917" spans="2:13" x14ac:dyDescent="0.3">
      <c r="D1917" s="935">
        <v>874</v>
      </c>
      <c r="F1917">
        <v>885</v>
      </c>
      <c r="M1917">
        <v>885</v>
      </c>
    </row>
    <row r="1918" spans="2:13" x14ac:dyDescent="0.3">
      <c r="D1918" s="935">
        <v>958</v>
      </c>
      <c r="F1918">
        <v>971</v>
      </c>
      <c r="M1918">
        <v>971</v>
      </c>
    </row>
    <row r="1919" spans="2:13" x14ac:dyDescent="0.3">
      <c r="D1919" s="935">
        <v>1209</v>
      </c>
      <c r="F1919">
        <v>1209</v>
      </c>
      <c r="M1919">
        <v>1209</v>
      </c>
    </row>
    <row r="1920" spans="2:13" x14ac:dyDescent="0.3">
      <c r="D1920" s="935">
        <v>1900</v>
      </c>
      <c r="F1920">
        <v>1888</v>
      </c>
      <c r="M1920">
        <v>1888</v>
      </c>
    </row>
    <row r="1921" spans="1:13" x14ac:dyDescent="0.3">
      <c r="D1921" s="935">
        <v>3397</v>
      </c>
      <c r="F1921">
        <v>3332</v>
      </c>
      <c r="M1921">
        <v>3332</v>
      </c>
    </row>
    <row r="1922" spans="1:13" x14ac:dyDescent="0.3">
      <c r="D1922" s="935">
        <v>3969</v>
      </c>
      <c r="F1922">
        <v>3969</v>
      </c>
      <c r="M1922">
        <v>3969</v>
      </c>
    </row>
    <row r="1923" spans="1:13" x14ac:dyDescent="0.3">
      <c r="D1923" s="935">
        <v>6095</v>
      </c>
      <c r="F1923">
        <v>6095</v>
      </c>
      <c r="M1923">
        <v>6095</v>
      </c>
    </row>
    <row r="1924" spans="1:13" x14ac:dyDescent="0.3">
      <c r="C1924" s="935" t="s">
        <v>3785</v>
      </c>
      <c r="F1924">
        <v>21199</v>
      </c>
      <c r="M1924">
        <v>21199</v>
      </c>
    </row>
    <row r="1925" spans="1:13" x14ac:dyDescent="0.3">
      <c r="B1925" s="935" t="s">
        <v>3923</v>
      </c>
      <c r="F1925">
        <v>21199</v>
      </c>
      <c r="M1925">
        <v>21199</v>
      </c>
    </row>
    <row r="1926" spans="1:13" x14ac:dyDescent="0.3">
      <c r="B1926" s="935">
        <v>431089</v>
      </c>
      <c r="C1926" s="935" t="s">
        <v>503</v>
      </c>
      <c r="D1926" s="935">
        <v>52</v>
      </c>
      <c r="F1926">
        <v>52</v>
      </c>
      <c r="M1926">
        <v>52</v>
      </c>
    </row>
    <row r="1927" spans="1:13" x14ac:dyDescent="0.3">
      <c r="D1927" s="935">
        <v>179</v>
      </c>
      <c r="F1927">
        <v>183</v>
      </c>
      <c r="M1927">
        <v>183</v>
      </c>
    </row>
    <row r="1928" spans="1:13" x14ac:dyDescent="0.3">
      <c r="D1928" s="935">
        <v>184</v>
      </c>
      <c r="F1928">
        <v>189</v>
      </c>
      <c r="M1928">
        <v>189</v>
      </c>
    </row>
    <row r="1929" spans="1:13" x14ac:dyDescent="0.3">
      <c r="D1929" s="935">
        <v>301</v>
      </c>
      <c r="F1929">
        <v>309</v>
      </c>
      <c r="M1929">
        <v>309</v>
      </c>
    </row>
    <row r="1930" spans="1:13" x14ac:dyDescent="0.3">
      <c r="D1930" s="935">
        <v>1162</v>
      </c>
      <c r="F1930">
        <v>1162</v>
      </c>
      <c r="M1930">
        <v>1162</v>
      </c>
    </row>
    <row r="1931" spans="1:13" x14ac:dyDescent="0.3">
      <c r="D1931" s="935">
        <v>1613</v>
      </c>
      <c r="F1931">
        <v>1589</v>
      </c>
      <c r="M1931">
        <v>1589</v>
      </c>
    </row>
    <row r="1932" spans="1:13" x14ac:dyDescent="0.3">
      <c r="C1932" s="935" t="s">
        <v>3787</v>
      </c>
      <c r="F1932">
        <v>3484</v>
      </c>
      <c r="M1932">
        <v>3484</v>
      </c>
    </row>
    <row r="1933" spans="1:13" x14ac:dyDescent="0.3">
      <c r="B1933" s="935" t="s">
        <v>3935</v>
      </c>
      <c r="F1933">
        <v>3484</v>
      </c>
      <c r="M1933">
        <v>3484</v>
      </c>
    </row>
    <row r="1934" spans="1:13" x14ac:dyDescent="0.3">
      <c r="A1934" s="935" t="s">
        <v>3949</v>
      </c>
      <c r="F1934">
        <v>28133</v>
      </c>
      <c r="M1934">
        <v>28133</v>
      </c>
    </row>
    <row r="1935" spans="1:13" x14ac:dyDescent="0.3">
      <c r="A1935" s="935">
        <v>477543</v>
      </c>
      <c r="B1935" s="935">
        <v>470982</v>
      </c>
      <c r="C1935" s="935" t="s">
        <v>503</v>
      </c>
      <c r="D1935" s="935">
        <v>120</v>
      </c>
      <c r="F1935">
        <v>120</v>
      </c>
      <c r="M1935">
        <v>120</v>
      </c>
    </row>
    <row r="1936" spans="1:13" x14ac:dyDescent="0.3">
      <c r="D1936" s="935">
        <v>247</v>
      </c>
      <c r="F1936">
        <v>253</v>
      </c>
      <c r="M1936">
        <v>253</v>
      </c>
    </row>
    <row r="1937" spans="2:13" x14ac:dyDescent="0.3">
      <c r="D1937" s="935">
        <v>545</v>
      </c>
      <c r="F1937">
        <v>554</v>
      </c>
      <c r="M1937">
        <v>554</v>
      </c>
    </row>
    <row r="1938" spans="2:13" x14ac:dyDescent="0.3">
      <c r="D1938" s="935">
        <v>982</v>
      </c>
      <c r="F1938">
        <v>1015</v>
      </c>
      <c r="M1938">
        <v>1015</v>
      </c>
    </row>
    <row r="1939" spans="2:13" x14ac:dyDescent="0.3">
      <c r="C1939" s="935" t="s">
        <v>3787</v>
      </c>
      <c r="F1939">
        <v>1942</v>
      </c>
      <c r="M1939">
        <v>1942</v>
      </c>
    </row>
    <row r="1940" spans="2:13" x14ac:dyDescent="0.3">
      <c r="B1940" s="935" t="s">
        <v>3950</v>
      </c>
      <c r="F1940">
        <v>1942</v>
      </c>
      <c r="M1940">
        <v>1942</v>
      </c>
    </row>
    <row r="1941" spans="2:13" x14ac:dyDescent="0.3">
      <c r="B1941" s="935">
        <v>472583</v>
      </c>
      <c r="C1941" s="935" t="s">
        <v>475</v>
      </c>
      <c r="D1941" s="935">
        <v>32</v>
      </c>
      <c r="F1941">
        <v>32</v>
      </c>
      <c r="M1941">
        <v>32</v>
      </c>
    </row>
    <row r="1942" spans="2:13" x14ac:dyDescent="0.3">
      <c r="D1942" s="935">
        <v>34</v>
      </c>
      <c r="F1942">
        <v>33</v>
      </c>
      <c r="M1942">
        <v>33</v>
      </c>
    </row>
    <row r="1943" spans="2:13" x14ac:dyDescent="0.3">
      <c r="D1943" s="935">
        <v>42</v>
      </c>
      <c r="F1943">
        <v>42</v>
      </c>
      <c r="M1943">
        <v>42</v>
      </c>
    </row>
    <row r="1944" spans="2:13" x14ac:dyDescent="0.3">
      <c r="D1944" s="935">
        <v>72</v>
      </c>
      <c r="F1944">
        <v>72</v>
      </c>
      <c r="M1944">
        <v>72</v>
      </c>
    </row>
    <row r="1945" spans="2:13" x14ac:dyDescent="0.3">
      <c r="D1945" s="935">
        <v>218</v>
      </c>
      <c r="F1945">
        <v>228</v>
      </c>
      <c r="M1945">
        <v>228</v>
      </c>
    </row>
    <row r="1946" spans="2:13" x14ac:dyDescent="0.3">
      <c r="D1946" s="935">
        <v>266</v>
      </c>
      <c r="F1946">
        <v>278</v>
      </c>
      <c r="M1946">
        <v>278</v>
      </c>
    </row>
    <row r="1947" spans="2:13" x14ac:dyDescent="0.3">
      <c r="D1947" s="935">
        <v>346</v>
      </c>
      <c r="F1947">
        <v>362</v>
      </c>
      <c r="M1947">
        <v>362</v>
      </c>
    </row>
    <row r="1948" spans="2:13" x14ac:dyDescent="0.3">
      <c r="D1948" s="935">
        <v>388</v>
      </c>
      <c r="F1948">
        <v>371</v>
      </c>
      <c r="M1948">
        <v>371</v>
      </c>
    </row>
    <row r="1949" spans="2:13" x14ac:dyDescent="0.3">
      <c r="D1949" s="935">
        <v>459</v>
      </c>
      <c r="F1949">
        <v>459</v>
      </c>
      <c r="M1949">
        <v>459</v>
      </c>
    </row>
    <row r="1950" spans="2:13" x14ac:dyDescent="0.3">
      <c r="D1950" s="935">
        <v>502</v>
      </c>
      <c r="F1950">
        <v>477</v>
      </c>
      <c r="M1950">
        <v>477</v>
      </c>
    </row>
    <row r="1951" spans="2:13" x14ac:dyDescent="0.3">
      <c r="D1951" s="935">
        <v>580</v>
      </c>
      <c r="F1951">
        <v>580</v>
      </c>
      <c r="M1951">
        <v>580</v>
      </c>
    </row>
    <row r="1952" spans="2:13" x14ac:dyDescent="0.3">
      <c r="D1952" s="935">
        <v>1125</v>
      </c>
      <c r="F1952">
        <v>1079</v>
      </c>
      <c r="M1952">
        <v>1079</v>
      </c>
    </row>
    <row r="1953" spans="1:13" x14ac:dyDescent="0.3">
      <c r="D1953" s="935">
        <v>1277</v>
      </c>
      <c r="F1953">
        <v>1332</v>
      </c>
      <c r="M1953">
        <v>1332</v>
      </c>
    </row>
    <row r="1954" spans="1:13" x14ac:dyDescent="0.3">
      <c r="D1954" s="935">
        <v>1620</v>
      </c>
      <c r="F1954">
        <v>1620</v>
      </c>
      <c r="M1954">
        <v>1620</v>
      </c>
    </row>
    <row r="1955" spans="1:13" x14ac:dyDescent="0.3">
      <c r="D1955" s="935">
        <v>1729</v>
      </c>
      <c r="F1955">
        <v>1659</v>
      </c>
      <c r="M1955">
        <v>1659</v>
      </c>
    </row>
    <row r="1956" spans="1:13" x14ac:dyDescent="0.3">
      <c r="D1956" s="935">
        <v>2613</v>
      </c>
      <c r="F1956">
        <v>2483</v>
      </c>
      <c r="M1956">
        <v>2483</v>
      </c>
    </row>
    <row r="1957" spans="1:13" x14ac:dyDescent="0.3">
      <c r="C1957" s="935" t="s">
        <v>3785</v>
      </c>
      <c r="F1957">
        <v>11107</v>
      </c>
      <c r="M1957">
        <v>11107</v>
      </c>
    </row>
    <row r="1958" spans="1:13" x14ac:dyDescent="0.3">
      <c r="B1958" s="935" t="s">
        <v>3951</v>
      </c>
      <c r="F1958">
        <v>11107</v>
      </c>
      <c r="M1958">
        <v>11107</v>
      </c>
    </row>
    <row r="1959" spans="1:13" x14ac:dyDescent="0.3">
      <c r="A1959" s="935" t="s">
        <v>3952</v>
      </c>
      <c r="F1959">
        <v>13049</v>
      </c>
      <c r="M1959">
        <v>13049</v>
      </c>
    </row>
    <row r="1960" spans="1:13" x14ac:dyDescent="0.3">
      <c r="A1960" s="935">
        <v>477544</v>
      </c>
      <c r="B1960" s="935">
        <v>470990</v>
      </c>
      <c r="C1960" s="935" t="s">
        <v>503</v>
      </c>
      <c r="D1960" s="935">
        <v>30</v>
      </c>
      <c r="F1960">
        <v>30</v>
      </c>
      <c r="M1960">
        <v>30</v>
      </c>
    </row>
    <row r="1961" spans="1:13" x14ac:dyDescent="0.3">
      <c r="D1961" s="935">
        <v>136</v>
      </c>
      <c r="F1961">
        <v>136</v>
      </c>
      <c r="M1961">
        <v>136</v>
      </c>
    </row>
    <row r="1962" spans="1:13" x14ac:dyDescent="0.3">
      <c r="D1962" s="935">
        <v>191</v>
      </c>
      <c r="F1962">
        <v>191</v>
      </c>
      <c r="M1962">
        <v>191</v>
      </c>
    </row>
    <row r="1963" spans="1:13" x14ac:dyDescent="0.3">
      <c r="D1963" s="935">
        <v>244</v>
      </c>
      <c r="F1963">
        <v>244</v>
      </c>
      <c r="M1963">
        <v>244</v>
      </c>
    </row>
    <row r="1964" spans="1:13" x14ac:dyDescent="0.3">
      <c r="D1964" s="935">
        <v>324</v>
      </c>
      <c r="F1964">
        <v>324</v>
      </c>
      <c r="M1964">
        <v>324</v>
      </c>
    </row>
    <row r="1965" spans="1:13" x14ac:dyDescent="0.3">
      <c r="D1965" s="935">
        <v>338</v>
      </c>
      <c r="F1965">
        <v>338</v>
      </c>
      <c r="M1965">
        <v>338</v>
      </c>
    </row>
    <row r="1966" spans="1:13" x14ac:dyDescent="0.3">
      <c r="C1966" s="935" t="s">
        <v>3787</v>
      </c>
      <c r="F1966">
        <v>1263</v>
      </c>
      <c r="M1966">
        <v>1263</v>
      </c>
    </row>
    <row r="1967" spans="1:13" x14ac:dyDescent="0.3">
      <c r="B1967" s="935" t="s">
        <v>3953</v>
      </c>
      <c r="F1967">
        <v>1263</v>
      </c>
      <c r="M1967">
        <v>1263</v>
      </c>
    </row>
    <row r="1968" spans="1:13" x14ac:dyDescent="0.3">
      <c r="B1968" s="935">
        <v>470993</v>
      </c>
      <c r="C1968" s="935" t="s">
        <v>503</v>
      </c>
      <c r="D1968" s="935">
        <v>21</v>
      </c>
      <c r="F1968">
        <v>21</v>
      </c>
      <c r="M1968">
        <v>21</v>
      </c>
    </row>
    <row r="1969" spans="4:13" x14ac:dyDescent="0.3">
      <c r="D1969" s="935">
        <v>35</v>
      </c>
      <c r="F1969">
        <v>35</v>
      </c>
      <c r="M1969">
        <v>35</v>
      </c>
    </row>
    <row r="1970" spans="4:13" x14ac:dyDescent="0.3">
      <c r="D1970" s="935">
        <v>50</v>
      </c>
      <c r="F1970">
        <v>52</v>
      </c>
      <c r="M1970">
        <v>52</v>
      </c>
    </row>
    <row r="1971" spans="4:13" x14ac:dyDescent="0.3">
      <c r="D1971" s="935">
        <v>61</v>
      </c>
      <c r="F1971">
        <v>61</v>
      </c>
      <c r="M1971">
        <v>61</v>
      </c>
    </row>
    <row r="1972" spans="4:13" x14ac:dyDescent="0.3">
      <c r="D1972" s="935">
        <v>70</v>
      </c>
      <c r="F1972">
        <v>70</v>
      </c>
      <c r="M1972">
        <v>70</v>
      </c>
    </row>
    <row r="1973" spans="4:13" x14ac:dyDescent="0.3">
      <c r="D1973" s="935">
        <v>104</v>
      </c>
      <c r="F1973">
        <v>108</v>
      </c>
      <c r="M1973">
        <v>108</v>
      </c>
    </row>
    <row r="1974" spans="4:13" x14ac:dyDescent="0.3">
      <c r="D1974" s="935">
        <v>121</v>
      </c>
      <c r="F1974">
        <v>126</v>
      </c>
      <c r="M1974">
        <v>126</v>
      </c>
    </row>
    <row r="1975" spans="4:13" x14ac:dyDescent="0.3">
      <c r="D1975" s="935">
        <v>125</v>
      </c>
      <c r="F1975">
        <v>128</v>
      </c>
      <c r="M1975">
        <v>128</v>
      </c>
    </row>
    <row r="1976" spans="4:13" x14ac:dyDescent="0.3">
      <c r="D1976" s="935">
        <v>144</v>
      </c>
      <c r="F1976">
        <v>150</v>
      </c>
      <c r="M1976">
        <v>150</v>
      </c>
    </row>
    <row r="1977" spans="4:13" x14ac:dyDescent="0.3">
      <c r="D1977" s="935">
        <v>170</v>
      </c>
      <c r="F1977">
        <v>177</v>
      </c>
      <c r="M1977">
        <v>177</v>
      </c>
    </row>
    <row r="1978" spans="4:13" x14ac:dyDescent="0.3">
      <c r="D1978" s="935">
        <v>187</v>
      </c>
      <c r="F1978">
        <v>187</v>
      </c>
      <c r="M1978">
        <v>187</v>
      </c>
    </row>
    <row r="1979" spans="4:13" x14ac:dyDescent="0.3">
      <c r="D1979" s="935">
        <v>191</v>
      </c>
      <c r="F1979">
        <v>198</v>
      </c>
      <c r="M1979">
        <v>198</v>
      </c>
    </row>
    <row r="1980" spans="4:13" x14ac:dyDescent="0.3">
      <c r="D1980" s="935">
        <v>219</v>
      </c>
      <c r="F1980">
        <v>219</v>
      </c>
      <c r="M1980">
        <v>219</v>
      </c>
    </row>
    <row r="1981" spans="4:13" x14ac:dyDescent="0.3">
      <c r="D1981" s="935">
        <v>231</v>
      </c>
      <c r="F1981">
        <v>235</v>
      </c>
      <c r="M1981">
        <v>235</v>
      </c>
    </row>
    <row r="1982" spans="4:13" x14ac:dyDescent="0.3">
      <c r="D1982" s="935">
        <v>234</v>
      </c>
      <c r="F1982">
        <v>234</v>
      </c>
      <c r="M1982">
        <v>234</v>
      </c>
    </row>
    <row r="1983" spans="4:13" x14ac:dyDescent="0.3">
      <c r="D1983" s="935">
        <v>260</v>
      </c>
      <c r="F1983">
        <v>268</v>
      </c>
      <c r="M1983">
        <v>268</v>
      </c>
    </row>
    <row r="1984" spans="4:13" x14ac:dyDescent="0.3">
      <c r="D1984" s="935">
        <v>265</v>
      </c>
      <c r="F1984">
        <v>265</v>
      </c>
      <c r="M1984">
        <v>265</v>
      </c>
    </row>
    <row r="1985" spans="2:13" x14ac:dyDescent="0.3">
      <c r="D1985" s="935">
        <v>286</v>
      </c>
      <c r="F1985">
        <v>297</v>
      </c>
      <c r="M1985">
        <v>297</v>
      </c>
    </row>
    <row r="1986" spans="2:13" x14ac:dyDescent="0.3">
      <c r="D1986" s="935">
        <v>314</v>
      </c>
      <c r="F1986">
        <v>314</v>
      </c>
      <c r="M1986">
        <v>314</v>
      </c>
    </row>
    <row r="1987" spans="2:13" x14ac:dyDescent="0.3">
      <c r="D1987" s="935">
        <v>357</v>
      </c>
      <c r="F1987">
        <v>371</v>
      </c>
      <c r="M1987">
        <v>371</v>
      </c>
    </row>
    <row r="1988" spans="2:13" x14ac:dyDescent="0.3">
      <c r="D1988" s="935">
        <v>494</v>
      </c>
      <c r="F1988">
        <v>514</v>
      </c>
      <c r="M1988">
        <v>514</v>
      </c>
    </row>
    <row r="1989" spans="2:13" x14ac:dyDescent="0.3">
      <c r="D1989" s="935">
        <v>538</v>
      </c>
      <c r="F1989">
        <v>553</v>
      </c>
      <c r="M1989">
        <v>553</v>
      </c>
    </row>
    <row r="1990" spans="2:13" x14ac:dyDescent="0.3">
      <c r="D1990" s="935">
        <v>672</v>
      </c>
      <c r="F1990">
        <v>690</v>
      </c>
      <c r="M1990">
        <v>690</v>
      </c>
    </row>
    <row r="1991" spans="2:13" x14ac:dyDescent="0.3">
      <c r="D1991" s="935">
        <v>687</v>
      </c>
      <c r="F1991">
        <v>687</v>
      </c>
      <c r="M1991">
        <v>687</v>
      </c>
    </row>
    <row r="1992" spans="2:13" x14ac:dyDescent="0.3">
      <c r="D1992" s="935">
        <v>885</v>
      </c>
      <c r="F1992">
        <v>885</v>
      </c>
      <c r="M1992">
        <v>885</v>
      </c>
    </row>
    <row r="1993" spans="2:13" x14ac:dyDescent="0.3">
      <c r="D1993" s="935">
        <v>939</v>
      </c>
      <c r="F1993">
        <v>939</v>
      </c>
      <c r="M1993">
        <v>939</v>
      </c>
    </row>
    <row r="1994" spans="2:13" x14ac:dyDescent="0.3">
      <c r="D1994" s="935">
        <v>1292</v>
      </c>
      <c r="F1994">
        <v>1343</v>
      </c>
      <c r="M1994">
        <v>1343</v>
      </c>
    </row>
    <row r="1995" spans="2:13" x14ac:dyDescent="0.3">
      <c r="C1995" s="935" t="s">
        <v>3787</v>
      </c>
      <c r="F1995">
        <v>9127</v>
      </c>
      <c r="M1995">
        <v>9127</v>
      </c>
    </row>
    <row r="1996" spans="2:13" x14ac:dyDescent="0.3">
      <c r="B1996" s="935" t="s">
        <v>3954</v>
      </c>
      <c r="F1996">
        <v>9127</v>
      </c>
      <c r="M1996">
        <v>9127</v>
      </c>
    </row>
    <row r="1997" spans="2:13" x14ac:dyDescent="0.3">
      <c r="B1997" s="935">
        <v>472182</v>
      </c>
      <c r="C1997" s="935" t="s">
        <v>503</v>
      </c>
      <c r="D1997" s="935">
        <v>30</v>
      </c>
      <c r="F1997">
        <v>30</v>
      </c>
      <c r="M1997">
        <v>30</v>
      </c>
    </row>
    <row r="1998" spans="2:13" x14ac:dyDescent="0.3">
      <c r="D1998" s="935">
        <v>252</v>
      </c>
      <c r="F1998">
        <v>264</v>
      </c>
      <c r="M1998">
        <v>264</v>
      </c>
    </row>
    <row r="1999" spans="2:13" x14ac:dyDescent="0.3">
      <c r="C1999" s="935" t="s">
        <v>3787</v>
      </c>
      <c r="F1999">
        <v>294</v>
      </c>
      <c r="M1999">
        <v>294</v>
      </c>
    </row>
    <row r="2000" spans="2:13" x14ac:dyDescent="0.3">
      <c r="B2000" s="935" t="s">
        <v>3955</v>
      </c>
      <c r="F2000">
        <v>294</v>
      </c>
      <c r="M2000">
        <v>294</v>
      </c>
    </row>
    <row r="2001" spans="2:13" x14ac:dyDescent="0.3">
      <c r="B2001" s="935">
        <v>472580</v>
      </c>
      <c r="C2001" s="935" t="s">
        <v>475</v>
      </c>
      <c r="D2001" s="935">
        <v>10</v>
      </c>
      <c r="F2001">
        <v>10</v>
      </c>
      <c r="M2001">
        <v>10</v>
      </c>
    </row>
    <row r="2002" spans="2:13" x14ac:dyDescent="0.3">
      <c r="D2002" s="935">
        <v>12</v>
      </c>
      <c r="F2002">
        <v>12</v>
      </c>
      <c r="M2002">
        <v>12</v>
      </c>
    </row>
    <row r="2003" spans="2:13" x14ac:dyDescent="0.3">
      <c r="D2003" s="935">
        <v>32</v>
      </c>
      <c r="F2003">
        <v>32</v>
      </c>
      <c r="M2003">
        <v>32</v>
      </c>
    </row>
    <row r="2004" spans="2:13" x14ac:dyDescent="0.3">
      <c r="D2004" s="935">
        <v>36</v>
      </c>
      <c r="F2004">
        <v>36</v>
      </c>
      <c r="M2004">
        <v>36</v>
      </c>
    </row>
    <row r="2005" spans="2:13" x14ac:dyDescent="0.3">
      <c r="D2005" s="935">
        <v>54</v>
      </c>
      <c r="F2005">
        <v>54</v>
      </c>
      <c r="M2005">
        <v>54</v>
      </c>
    </row>
    <row r="2006" spans="2:13" x14ac:dyDescent="0.3">
      <c r="D2006" s="935">
        <v>60</v>
      </c>
      <c r="F2006">
        <v>60</v>
      </c>
      <c r="M2006">
        <v>60</v>
      </c>
    </row>
    <row r="2007" spans="2:13" x14ac:dyDescent="0.3">
      <c r="D2007" s="935">
        <v>69</v>
      </c>
      <c r="F2007">
        <v>72</v>
      </c>
      <c r="M2007">
        <v>72</v>
      </c>
    </row>
    <row r="2008" spans="2:13" x14ac:dyDescent="0.3">
      <c r="D2008" s="935">
        <v>88</v>
      </c>
      <c r="F2008">
        <v>88</v>
      </c>
      <c r="M2008">
        <v>88</v>
      </c>
    </row>
    <row r="2009" spans="2:13" x14ac:dyDescent="0.3">
      <c r="D2009" s="935">
        <v>108</v>
      </c>
      <c r="F2009">
        <v>108</v>
      </c>
      <c r="M2009">
        <v>108</v>
      </c>
    </row>
    <row r="2010" spans="2:13" x14ac:dyDescent="0.3">
      <c r="D2010" s="935">
        <v>138</v>
      </c>
      <c r="F2010">
        <v>138</v>
      </c>
      <c r="M2010">
        <v>138</v>
      </c>
    </row>
    <row r="2011" spans="2:13" x14ac:dyDescent="0.3">
      <c r="D2011" s="935">
        <v>140</v>
      </c>
      <c r="F2011">
        <v>140</v>
      </c>
      <c r="M2011">
        <v>140</v>
      </c>
    </row>
    <row r="2012" spans="2:13" x14ac:dyDescent="0.3">
      <c r="D2012" s="935">
        <v>173</v>
      </c>
      <c r="F2012">
        <v>167</v>
      </c>
      <c r="M2012">
        <v>167</v>
      </c>
    </row>
    <row r="2013" spans="2:13" x14ac:dyDescent="0.3">
      <c r="D2013" s="935">
        <v>243</v>
      </c>
      <c r="F2013">
        <v>243</v>
      </c>
      <c r="M2013">
        <v>243</v>
      </c>
    </row>
    <row r="2014" spans="2:13" x14ac:dyDescent="0.3">
      <c r="D2014" s="935">
        <v>254</v>
      </c>
      <c r="F2014">
        <v>254</v>
      </c>
      <c r="M2014">
        <v>254</v>
      </c>
    </row>
    <row r="2015" spans="2:13" x14ac:dyDescent="0.3">
      <c r="D2015" s="935">
        <v>288</v>
      </c>
      <c r="F2015">
        <v>294</v>
      </c>
      <c r="M2015">
        <v>294</v>
      </c>
    </row>
    <row r="2016" spans="2:13" x14ac:dyDescent="0.3">
      <c r="D2016" s="935">
        <v>307</v>
      </c>
      <c r="F2016">
        <v>322</v>
      </c>
      <c r="M2016">
        <v>322</v>
      </c>
    </row>
    <row r="2017" spans="4:13" x14ac:dyDescent="0.3">
      <c r="D2017" s="935">
        <v>337</v>
      </c>
      <c r="F2017">
        <v>327</v>
      </c>
      <c r="M2017">
        <v>327</v>
      </c>
    </row>
    <row r="2018" spans="4:13" x14ac:dyDescent="0.3">
      <c r="D2018" s="935">
        <v>353</v>
      </c>
      <c r="F2018">
        <v>358</v>
      </c>
      <c r="M2018">
        <v>358</v>
      </c>
    </row>
    <row r="2019" spans="4:13" x14ac:dyDescent="0.3">
      <c r="D2019" s="935">
        <v>385</v>
      </c>
      <c r="F2019">
        <v>385</v>
      </c>
      <c r="M2019">
        <v>385</v>
      </c>
    </row>
    <row r="2020" spans="4:13" x14ac:dyDescent="0.3">
      <c r="D2020" s="935">
        <v>400</v>
      </c>
      <c r="F2020">
        <v>400</v>
      </c>
      <c r="M2020">
        <v>400</v>
      </c>
    </row>
    <row r="2021" spans="4:13" x14ac:dyDescent="0.3">
      <c r="D2021" s="935">
        <v>418</v>
      </c>
      <c r="F2021">
        <v>418</v>
      </c>
      <c r="M2021">
        <v>418</v>
      </c>
    </row>
    <row r="2022" spans="4:13" x14ac:dyDescent="0.3">
      <c r="D2022" s="935">
        <v>468</v>
      </c>
      <c r="F2022">
        <v>491</v>
      </c>
      <c r="M2022">
        <v>491</v>
      </c>
    </row>
    <row r="2023" spans="4:13" x14ac:dyDescent="0.3">
      <c r="D2023" s="935">
        <v>502</v>
      </c>
      <c r="F2023">
        <v>502</v>
      </c>
      <c r="M2023">
        <v>502</v>
      </c>
    </row>
    <row r="2024" spans="4:13" x14ac:dyDescent="0.3">
      <c r="D2024" s="935">
        <v>529</v>
      </c>
      <c r="F2024">
        <v>538</v>
      </c>
      <c r="M2024">
        <v>538</v>
      </c>
    </row>
    <row r="2025" spans="4:13" x14ac:dyDescent="0.3">
      <c r="D2025" s="935">
        <v>611</v>
      </c>
      <c r="F2025">
        <v>619</v>
      </c>
      <c r="M2025">
        <v>619</v>
      </c>
    </row>
    <row r="2026" spans="4:13" x14ac:dyDescent="0.3">
      <c r="D2026" s="935">
        <v>707</v>
      </c>
      <c r="F2026">
        <v>716</v>
      </c>
      <c r="M2026">
        <v>716</v>
      </c>
    </row>
    <row r="2027" spans="4:13" x14ac:dyDescent="0.3">
      <c r="D2027" s="935">
        <v>712</v>
      </c>
      <c r="F2027">
        <v>722</v>
      </c>
      <c r="M2027">
        <v>722</v>
      </c>
    </row>
    <row r="2028" spans="4:13" x14ac:dyDescent="0.3">
      <c r="D2028" s="935">
        <v>733</v>
      </c>
      <c r="F2028">
        <v>763</v>
      </c>
      <c r="M2028">
        <v>763</v>
      </c>
    </row>
    <row r="2029" spans="4:13" x14ac:dyDescent="0.3">
      <c r="D2029" s="935">
        <v>743</v>
      </c>
      <c r="F2029">
        <v>756</v>
      </c>
      <c r="M2029">
        <v>756</v>
      </c>
    </row>
    <row r="2030" spans="4:13" x14ac:dyDescent="0.3">
      <c r="D2030" s="935">
        <v>810</v>
      </c>
      <c r="F2030">
        <v>810</v>
      </c>
      <c r="M2030">
        <v>810</v>
      </c>
    </row>
    <row r="2031" spans="4:13" x14ac:dyDescent="0.3">
      <c r="D2031" s="935">
        <v>940</v>
      </c>
      <c r="F2031">
        <v>940</v>
      </c>
      <c r="M2031">
        <v>940</v>
      </c>
    </row>
    <row r="2032" spans="4:13" x14ac:dyDescent="0.3">
      <c r="D2032" s="935">
        <v>952</v>
      </c>
      <c r="F2032">
        <v>966</v>
      </c>
      <c r="M2032">
        <v>966</v>
      </c>
    </row>
    <row r="2033" spans="4:13" x14ac:dyDescent="0.3">
      <c r="D2033" s="935">
        <v>1216</v>
      </c>
      <c r="F2033">
        <v>1233</v>
      </c>
      <c r="M2033">
        <v>1233</v>
      </c>
    </row>
    <row r="2034" spans="4:13" x14ac:dyDescent="0.3">
      <c r="D2034" s="935">
        <v>1234</v>
      </c>
      <c r="F2034">
        <v>1257</v>
      </c>
      <c r="M2034">
        <v>1257</v>
      </c>
    </row>
    <row r="2035" spans="4:13" x14ac:dyDescent="0.3">
      <c r="D2035" s="935">
        <v>1250</v>
      </c>
      <c r="F2035">
        <v>1250</v>
      </c>
      <c r="M2035">
        <v>1250</v>
      </c>
    </row>
    <row r="2036" spans="4:13" x14ac:dyDescent="0.3">
      <c r="D2036" s="935">
        <v>1305</v>
      </c>
      <c r="F2036">
        <v>1324</v>
      </c>
      <c r="M2036">
        <v>1324</v>
      </c>
    </row>
    <row r="2037" spans="4:13" x14ac:dyDescent="0.3">
      <c r="D2037" s="935">
        <v>1396</v>
      </c>
      <c r="F2037">
        <v>1396</v>
      </c>
      <c r="M2037">
        <v>1396</v>
      </c>
    </row>
    <row r="2038" spans="4:13" x14ac:dyDescent="0.3">
      <c r="D2038" s="935">
        <v>1407</v>
      </c>
      <c r="F2038">
        <v>1407</v>
      </c>
      <c r="M2038">
        <v>1407</v>
      </c>
    </row>
    <row r="2039" spans="4:13" x14ac:dyDescent="0.3">
      <c r="D2039" s="935">
        <v>1608</v>
      </c>
      <c r="F2039">
        <v>1630</v>
      </c>
      <c r="M2039">
        <v>1630</v>
      </c>
    </row>
    <row r="2040" spans="4:13" x14ac:dyDescent="0.3">
      <c r="D2040" s="935">
        <v>1620</v>
      </c>
      <c r="F2040">
        <v>1620</v>
      </c>
      <c r="M2040">
        <v>1620</v>
      </c>
    </row>
    <row r="2041" spans="4:13" x14ac:dyDescent="0.3">
      <c r="D2041" s="935">
        <v>1623</v>
      </c>
      <c r="F2041">
        <v>1647</v>
      </c>
      <c r="M2041">
        <v>1647</v>
      </c>
    </row>
    <row r="2042" spans="4:13" x14ac:dyDescent="0.3">
      <c r="D2042" s="935">
        <v>2098</v>
      </c>
      <c r="F2042">
        <v>2129</v>
      </c>
      <c r="M2042">
        <v>2129</v>
      </c>
    </row>
    <row r="2043" spans="4:13" x14ac:dyDescent="0.3">
      <c r="D2043" s="935">
        <v>2284</v>
      </c>
      <c r="F2043">
        <v>2317</v>
      </c>
      <c r="M2043">
        <v>2317</v>
      </c>
    </row>
    <row r="2044" spans="4:13" x14ac:dyDescent="0.3">
      <c r="D2044" s="935">
        <v>2765</v>
      </c>
      <c r="F2044">
        <v>2731</v>
      </c>
      <c r="M2044">
        <v>2731</v>
      </c>
    </row>
    <row r="2045" spans="4:13" x14ac:dyDescent="0.3">
      <c r="D2045" s="935">
        <v>2822</v>
      </c>
      <c r="F2045">
        <v>2863</v>
      </c>
      <c r="M2045">
        <v>2863</v>
      </c>
    </row>
    <row r="2046" spans="4:13" x14ac:dyDescent="0.3">
      <c r="D2046" s="935">
        <v>2922</v>
      </c>
      <c r="F2046">
        <v>2952</v>
      </c>
      <c r="M2046">
        <v>2952</v>
      </c>
    </row>
    <row r="2047" spans="4:13" x14ac:dyDescent="0.3">
      <c r="D2047" s="935">
        <v>3647</v>
      </c>
      <c r="F2047">
        <v>3670</v>
      </c>
      <c r="M2047">
        <v>3670</v>
      </c>
    </row>
    <row r="2048" spans="4:13" x14ac:dyDescent="0.3">
      <c r="D2048" s="935">
        <v>3667</v>
      </c>
      <c r="F2048">
        <v>3700</v>
      </c>
      <c r="M2048">
        <v>3700</v>
      </c>
    </row>
    <row r="2049" spans="1:13" x14ac:dyDescent="0.3">
      <c r="D2049" s="935">
        <v>3847</v>
      </c>
      <c r="F2049">
        <v>3904</v>
      </c>
      <c r="M2049">
        <v>3904</v>
      </c>
    </row>
    <row r="2050" spans="1:13" x14ac:dyDescent="0.3">
      <c r="D2050" s="935">
        <v>4252</v>
      </c>
      <c r="F2050">
        <v>4295</v>
      </c>
      <c r="M2050">
        <v>4295</v>
      </c>
    </row>
    <row r="2051" spans="1:13" x14ac:dyDescent="0.3">
      <c r="D2051" s="935">
        <v>5581</v>
      </c>
      <c r="F2051">
        <v>5657</v>
      </c>
      <c r="M2051">
        <v>5657</v>
      </c>
    </row>
    <row r="2052" spans="1:13" x14ac:dyDescent="0.3">
      <c r="C2052" s="935" t="s">
        <v>3785</v>
      </c>
      <c r="F2052">
        <v>58723</v>
      </c>
      <c r="M2052">
        <v>58723</v>
      </c>
    </row>
    <row r="2053" spans="1:13" x14ac:dyDescent="0.3">
      <c r="B2053" s="935" t="s">
        <v>3956</v>
      </c>
      <c r="F2053">
        <v>58723</v>
      </c>
      <c r="M2053">
        <v>58723</v>
      </c>
    </row>
    <row r="2054" spans="1:13" x14ac:dyDescent="0.3">
      <c r="A2054" s="935" t="s">
        <v>3957</v>
      </c>
      <c r="F2054">
        <v>69407</v>
      </c>
      <c r="M2054">
        <v>69407</v>
      </c>
    </row>
    <row r="2055" spans="1:13" x14ac:dyDescent="0.3">
      <c r="A2055" s="935">
        <v>477547</v>
      </c>
      <c r="B2055" s="935">
        <v>470999</v>
      </c>
      <c r="C2055" s="935" t="s">
        <v>503</v>
      </c>
      <c r="D2055" s="935">
        <v>15</v>
      </c>
      <c r="F2055">
        <v>15</v>
      </c>
      <c r="M2055">
        <v>15</v>
      </c>
    </row>
    <row r="2056" spans="1:13" x14ac:dyDescent="0.3">
      <c r="D2056" s="935">
        <v>30</v>
      </c>
      <c r="F2056">
        <v>62</v>
      </c>
      <c r="M2056">
        <v>62</v>
      </c>
    </row>
    <row r="2057" spans="1:13" x14ac:dyDescent="0.3">
      <c r="D2057" s="935">
        <v>66</v>
      </c>
      <c r="F2057">
        <v>68</v>
      </c>
      <c r="M2057">
        <v>68</v>
      </c>
    </row>
    <row r="2058" spans="1:13" x14ac:dyDescent="0.3">
      <c r="D2058" s="935">
        <v>68</v>
      </c>
      <c r="F2058">
        <v>68</v>
      </c>
      <c r="M2058">
        <v>68</v>
      </c>
    </row>
    <row r="2059" spans="1:13" x14ac:dyDescent="0.3">
      <c r="D2059" s="935">
        <v>140</v>
      </c>
      <c r="F2059">
        <v>144</v>
      </c>
      <c r="M2059">
        <v>144</v>
      </c>
    </row>
    <row r="2060" spans="1:13" x14ac:dyDescent="0.3">
      <c r="D2060" s="935">
        <v>174</v>
      </c>
      <c r="F2060">
        <v>178</v>
      </c>
      <c r="M2060">
        <v>178</v>
      </c>
    </row>
    <row r="2061" spans="1:13" x14ac:dyDescent="0.3">
      <c r="D2061" s="935">
        <v>190</v>
      </c>
      <c r="F2061">
        <v>198</v>
      </c>
      <c r="M2061">
        <v>198</v>
      </c>
    </row>
    <row r="2062" spans="1:13" x14ac:dyDescent="0.3">
      <c r="D2062" s="935">
        <v>238</v>
      </c>
      <c r="F2062">
        <v>246</v>
      </c>
      <c r="M2062">
        <v>246</v>
      </c>
    </row>
    <row r="2063" spans="1:13" x14ac:dyDescent="0.3">
      <c r="D2063" s="935">
        <v>253</v>
      </c>
      <c r="F2063">
        <v>263</v>
      </c>
      <c r="M2063">
        <v>263</v>
      </c>
    </row>
    <row r="2064" spans="1:13" x14ac:dyDescent="0.3">
      <c r="D2064" s="935">
        <v>580</v>
      </c>
      <c r="F2064">
        <v>597</v>
      </c>
      <c r="M2064">
        <v>597</v>
      </c>
    </row>
    <row r="2065" spans="2:13" x14ac:dyDescent="0.3">
      <c r="D2065" s="935">
        <v>1003</v>
      </c>
      <c r="F2065">
        <v>1036</v>
      </c>
      <c r="M2065">
        <v>1036</v>
      </c>
    </row>
    <row r="2066" spans="2:13" x14ac:dyDescent="0.3">
      <c r="D2066" s="935">
        <v>1237</v>
      </c>
      <c r="F2066">
        <v>1276</v>
      </c>
      <c r="M2066">
        <v>1276</v>
      </c>
    </row>
    <row r="2067" spans="2:13" x14ac:dyDescent="0.3">
      <c r="D2067" s="935">
        <v>1412</v>
      </c>
      <c r="F2067">
        <v>1387</v>
      </c>
      <c r="M2067">
        <v>1387</v>
      </c>
    </row>
    <row r="2068" spans="2:13" x14ac:dyDescent="0.3">
      <c r="C2068" s="935" t="s">
        <v>3787</v>
      </c>
      <c r="F2068">
        <v>5538</v>
      </c>
      <c r="M2068">
        <v>5538</v>
      </c>
    </row>
    <row r="2069" spans="2:13" x14ac:dyDescent="0.3">
      <c r="B2069" s="935" t="s">
        <v>3958</v>
      </c>
      <c r="F2069">
        <v>5538</v>
      </c>
      <c r="M2069">
        <v>5538</v>
      </c>
    </row>
    <row r="2070" spans="2:13" x14ac:dyDescent="0.3">
      <c r="B2070" s="935">
        <v>472590</v>
      </c>
      <c r="C2070" s="935" t="s">
        <v>475</v>
      </c>
      <c r="D2070" s="935">
        <v>38</v>
      </c>
      <c r="F2070">
        <v>38</v>
      </c>
      <c r="M2070">
        <v>38</v>
      </c>
    </row>
    <row r="2071" spans="2:13" x14ac:dyDescent="0.3">
      <c r="D2071" s="935">
        <v>79</v>
      </c>
      <c r="F2071">
        <v>80</v>
      </c>
      <c r="M2071">
        <v>80</v>
      </c>
    </row>
    <row r="2072" spans="2:13" x14ac:dyDescent="0.3">
      <c r="D2072" s="935">
        <v>106</v>
      </c>
      <c r="F2072">
        <v>106</v>
      </c>
      <c r="M2072">
        <v>106</v>
      </c>
    </row>
    <row r="2073" spans="2:13" x14ac:dyDescent="0.3">
      <c r="D2073" s="935">
        <v>118</v>
      </c>
      <c r="F2073">
        <v>118</v>
      </c>
      <c r="M2073">
        <v>118</v>
      </c>
    </row>
    <row r="2074" spans="2:13" x14ac:dyDescent="0.3">
      <c r="D2074" s="935">
        <v>148</v>
      </c>
      <c r="F2074">
        <v>148</v>
      </c>
      <c r="M2074">
        <v>148</v>
      </c>
    </row>
    <row r="2075" spans="2:13" x14ac:dyDescent="0.3">
      <c r="D2075" s="935">
        <v>222</v>
      </c>
      <c r="F2075">
        <v>232</v>
      </c>
      <c r="M2075">
        <v>232</v>
      </c>
    </row>
    <row r="2076" spans="2:13" x14ac:dyDescent="0.3">
      <c r="D2076" s="935">
        <v>235</v>
      </c>
      <c r="F2076">
        <v>235</v>
      </c>
      <c r="M2076">
        <v>235</v>
      </c>
    </row>
    <row r="2077" spans="2:13" x14ac:dyDescent="0.3">
      <c r="D2077" s="935">
        <v>279</v>
      </c>
      <c r="F2077">
        <v>283</v>
      </c>
      <c r="M2077">
        <v>283</v>
      </c>
    </row>
    <row r="2078" spans="2:13" x14ac:dyDescent="0.3">
      <c r="D2078" s="935">
        <v>280</v>
      </c>
      <c r="F2078">
        <v>280</v>
      </c>
      <c r="M2078">
        <v>280</v>
      </c>
    </row>
    <row r="2079" spans="2:13" x14ac:dyDescent="0.3">
      <c r="D2079" s="935">
        <v>313</v>
      </c>
      <c r="F2079">
        <v>319</v>
      </c>
      <c r="M2079">
        <v>319</v>
      </c>
    </row>
    <row r="2080" spans="2:13" x14ac:dyDescent="0.3">
      <c r="D2080" s="935">
        <v>340</v>
      </c>
      <c r="F2080">
        <v>300</v>
      </c>
      <c r="M2080">
        <v>300</v>
      </c>
    </row>
    <row r="2081" spans="2:13" x14ac:dyDescent="0.3">
      <c r="D2081" s="935">
        <v>429</v>
      </c>
      <c r="F2081">
        <v>438</v>
      </c>
      <c r="M2081">
        <v>438</v>
      </c>
    </row>
    <row r="2082" spans="2:13" x14ac:dyDescent="0.3">
      <c r="D2082" s="935">
        <v>541</v>
      </c>
      <c r="F2082">
        <v>541</v>
      </c>
      <c r="M2082">
        <v>541</v>
      </c>
    </row>
    <row r="2083" spans="2:13" x14ac:dyDescent="0.3">
      <c r="D2083" s="935">
        <v>643</v>
      </c>
      <c r="F2083">
        <v>643</v>
      </c>
      <c r="M2083">
        <v>643</v>
      </c>
    </row>
    <row r="2084" spans="2:13" x14ac:dyDescent="0.3">
      <c r="D2084" s="935">
        <v>925</v>
      </c>
      <c r="F2084">
        <v>925</v>
      </c>
      <c r="M2084">
        <v>925</v>
      </c>
    </row>
    <row r="2085" spans="2:13" x14ac:dyDescent="0.3">
      <c r="D2085" s="935">
        <v>1039</v>
      </c>
      <c r="F2085">
        <v>1053</v>
      </c>
      <c r="M2085">
        <v>1053</v>
      </c>
    </row>
    <row r="2086" spans="2:13" x14ac:dyDescent="0.3">
      <c r="D2086" s="935">
        <v>1095</v>
      </c>
      <c r="F2086">
        <v>1117</v>
      </c>
      <c r="M2086">
        <v>1117</v>
      </c>
    </row>
    <row r="2087" spans="2:13" x14ac:dyDescent="0.3">
      <c r="D2087" s="935">
        <v>1230</v>
      </c>
      <c r="F2087">
        <v>1246</v>
      </c>
      <c r="M2087">
        <v>1246</v>
      </c>
    </row>
    <row r="2088" spans="2:13" x14ac:dyDescent="0.3">
      <c r="D2088" s="935">
        <v>1879</v>
      </c>
      <c r="F2088">
        <v>1879</v>
      </c>
      <c r="M2088">
        <v>1879</v>
      </c>
    </row>
    <row r="2089" spans="2:13" x14ac:dyDescent="0.3">
      <c r="D2089" s="935">
        <v>2672</v>
      </c>
      <c r="F2089">
        <v>2538</v>
      </c>
      <c r="M2089">
        <v>2538</v>
      </c>
    </row>
    <row r="2090" spans="2:13" x14ac:dyDescent="0.3">
      <c r="D2090" s="935">
        <v>2705</v>
      </c>
      <c r="F2090">
        <v>2757</v>
      </c>
      <c r="M2090">
        <v>2757</v>
      </c>
    </row>
    <row r="2091" spans="2:13" x14ac:dyDescent="0.3">
      <c r="D2091" s="935">
        <v>3248</v>
      </c>
      <c r="F2091">
        <v>3288</v>
      </c>
      <c r="M2091">
        <v>3288</v>
      </c>
    </row>
    <row r="2092" spans="2:13" x14ac:dyDescent="0.3">
      <c r="D2092" s="935">
        <v>4232</v>
      </c>
      <c r="F2092">
        <v>4257</v>
      </c>
      <c r="M2092">
        <v>4257</v>
      </c>
    </row>
    <row r="2093" spans="2:13" x14ac:dyDescent="0.3">
      <c r="D2093" s="935">
        <v>4564</v>
      </c>
      <c r="F2093">
        <v>4621</v>
      </c>
      <c r="M2093">
        <v>4621</v>
      </c>
    </row>
    <row r="2094" spans="2:13" x14ac:dyDescent="0.3">
      <c r="D2094" s="935">
        <v>4975</v>
      </c>
      <c r="F2094">
        <v>5038</v>
      </c>
      <c r="M2094">
        <v>5038</v>
      </c>
    </row>
    <row r="2095" spans="2:13" x14ac:dyDescent="0.3">
      <c r="C2095" s="935" t="s">
        <v>3785</v>
      </c>
      <c r="F2095">
        <v>32480</v>
      </c>
      <c r="M2095">
        <v>32480</v>
      </c>
    </row>
    <row r="2096" spans="2:13" x14ac:dyDescent="0.3">
      <c r="B2096" s="935" t="s">
        <v>3959</v>
      </c>
      <c r="F2096">
        <v>32480</v>
      </c>
      <c r="M2096">
        <v>32480</v>
      </c>
    </row>
    <row r="2097" spans="1:13" x14ac:dyDescent="0.3">
      <c r="A2097" s="935" t="s">
        <v>3960</v>
      </c>
      <c r="F2097">
        <v>38018</v>
      </c>
      <c r="M2097">
        <v>38018</v>
      </c>
    </row>
    <row r="2098" spans="1:13" x14ac:dyDescent="0.3">
      <c r="A2098" s="935">
        <v>477551</v>
      </c>
      <c r="B2098" s="935">
        <v>470998</v>
      </c>
      <c r="C2098" s="935" t="s">
        <v>503</v>
      </c>
      <c r="D2098" s="935">
        <v>15</v>
      </c>
      <c r="F2098">
        <v>15</v>
      </c>
      <c r="M2098">
        <v>15</v>
      </c>
    </row>
    <row r="2099" spans="1:13" x14ac:dyDescent="0.3">
      <c r="D2099" s="935">
        <v>80</v>
      </c>
      <c r="F2099">
        <v>83</v>
      </c>
      <c r="M2099">
        <v>83</v>
      </c>
    </row>
    <row r="2100" spans="1:13" x14ac:dyDescent="0.3">
      <c r="D2100" s="935">
        <v>137</v>
      </c>
      <c r="F2100">
        <v>141</v>
      </c>
      <c r="M2100">
        <v>141</v>
      </c>
    </row>
    <row r="2101" spans="1:13" x14ac:dyDescent="0.3">
      <c r="D2101" s="935">
        <v>258</v>
      </c>
      <c r="F2101">
        <v>255</v>
      </c>
      <c r="M2101">
        <v>255</v>
      </c>
    </row>
    <row r="2102" spans="1:13" x14ac:dyDescent="0.3">
      <c r="D2102" s="935">
        <v>338</v>
      </c>
      <c r="F2102">
        <v>340</v>
      </c>
      <c r="M2102">
        <v>340</v>
      </c>
    </row>
    <row r="2103" spans="1:13" x14ac:dyDescent="0.3">
      <c r="D2103" s="935">
        <v>344</v>
      </c>
      <c r="F2103">
        <v>351</v>
      </c>
      <c r="M2103">
        <v>351</v>
      </c>
    </row>
    <row r="2104" spans="1:13" x14ac:dyDescent="0.3">
      <c r="D2104" s="935">
        <v>469</v>
      </c>
      <c r="F2104">
        <v>479</v>
      </c>
      <c r="M2104">
        <v>479</v>
      </c>
    </row>
    <row r="2105" spans="1:13" x14ac:dyDescent="0.3">
      <c r="C2105" s="935" t="s">
        <v>3787</v>
      </c>
      <c r="F2105">
        <v>1664</v>
      </c>
      <c r="M2105">
        <v>1664</v>
      </c>
    </row>
    <row r="2106" spans="1:13" x14ac:dyDescent="0.3">
      <c r="B2106" s="935" t="s">
        <v>3961</v>
      </c>
      <c r="F2106">
        <v>1664</v>
      </c>
      <c r="M2106">
        <v>1664</v>
      </c>
    </row>
    <row r="2107" spans="1:13" x14ac:dyDescent="0.3">
      <c r="B2107" s="935">
        <v>472592</v>
      </c>
      <c r="C2107" s="935" t="s">
        <v>475</v>
      </c>
      <c r="D2107" s="935">
        <v>33</v>
      </c>
      <c r="F2107">
        <v>33</v>
      </c>
      <c r="M2107">
        <v>33</v>
      </c>
    </row>
    <row r="2108" spans="1:13" x14ac:dyDescent="0.3">
      <c r="D2108" s="935">
        <v>44</v>
      </c>
      <c r="F2108">
        <v>44</v>
      </c>
      <c r="M2108">
        <v>44</v>
      </c>
    </row>
    <row r="2109" spans="1:13" x14ac:dyDescent="0.3">
      <c r="D2109" s="935">
        <v>60</v>
      </c>
      <c r="F2109">
        <v>60</v>
      </c>
      <c r="M2109">
        <v>60</v>
      </c>
    </row>
    <row r="2110" spans="1:13" x14ac:dyDescent="0.3">
      <c r="D2110" s="935">
        <v>66</v>
      </c>
      <c r="F2110">
        <v>66</v>
      </c>
      <c r="M2110">
        <v>66</v>
      </c>
    </row>
    <row r="2111" spans="1:13" x14ac:dyDescent="0.3">
      <c r="D2111" s="935">
        <v>96</v>
      </c>
      <c r="F2111">
        <v>96</v>
      </c>
      <c r="M2111">
        <v>96</v>
      </c>
    </row>
    <row r="2112" spans="1:13" x14ac:dyDescent="0.3">
      <c r="D2112" s="935">
        <v>129</v>
      </c>
      <c r="F2112">
        <v>129</v>
      </c>
      <c r="M2112">
        <v>129</v>
      </c>
    </row>
    <row r="2113" spans="4:13" x14ac:dyDescent="0.3">
      <c r="D2113" s="935">
        <v>164</v>
      </c>
      <c r="F2113">
        <v>164</v>
      </c>
      <c r="M2113">
        <v>164</v>
      </c>
    </row>
    <row r="2114" spans="4:13" x14ac:dyDescent="0.3">
      <c r="D2114" s="935">
        <v>166</v>
      </c>
      <c r="F2114">
        <v>166</v>
      </c>
      <c r="M2114">
        <v>166</v>
      </c>
    </row>
    <row r="2115" spans="4:13" x14ac:dyDescent="0.3">
      <c r="D2115" s="935">
        <v>182</v>
      </c>
      <c r="F2115">
        <v>182</v>
      </c>
      <c r="M2115">
        <v>182</v>
      </c>
    </row>
    <row r="2116" spans="4:13" x14ac:dyDescent="0.3">
      <c r="D2116" s="935">
        <v>227</v>
      </c>
      <c r="F2116">
        <v>227</v>
      </c>
      <c r="M2116">
        <v>227</v>
      </c>
    </row>
    <row r="2117" spans="4:13" x14ac:dyDescent="0.3">
      <c r="D2117" s="935">
        <v>256</v>
      </c>
      <c r="F2117">
        <v>268</v>
      </c>
      <c r="M2117">
        <v>268</v>
      </c>
    </row>
    <row r="2118" spans="4:13" x14ac:dyDescent="0.3">
      <c r="D2118" s="935">
        <v>270</v>
      </c>
      <c r="F2118">
        <v>270</v>
      </c>
      <c r="M2118">
        <v>270</v>
      </c>
    </row>
    <row r="2119" spans="4:13" x14ac:dyDescent="0.3">
      <c r="D2119" s="935">
        <v>330</v>
      </c>
      <c r="F2119">
        <v>327</v>
      </c>
      <c r="M2119">
        <v>327</v>
      </c>
    </row>
    <row r="2120" spans="4:13" x14ac:dyDescent="0.3">
      <c r="D2120" s="935">
        <v>382</v>
      </c>
      <c r="F2120">
        <v>382</v>
      </c>
      <c r="M2120">
        <v>382</v>
      </c>
    </row>
    <row r="2121" spans="4:13" x14ac:dyDescent="0.3">
      <c r="D2121" s="935">
        <v>427</v>
      </c>
      <c r="F2121">
        <v>427</v>
      </c>
      <c r="M2121">
        <v>427</v>
      </c>
    </row>
    <row r="2122" spans="4:13" x14ac:dyDescent="0.3">
      <c r="D2122" s="935">
        <v>468</v>
      </c>
      <c r="F2122">
        <v>468</v>
      </c>
      <c r="M2122">
        <v>468</v>
      </c>
    </row>
    <row r="2123" spans="4:13" x14ac:dyDescent="0.3">
      <c r="D2123" s="935">
        <v>837</v>
      </c>
      <c r="F2123">
        <v>837</v>
      </c>
      <c r="M2123">
        <v>837</v>
      </c>
    </row>
    <row r="2124" spans="4:13" x14ac:dyDescent="0.3">
      <c r="D2124" s="935">
        <v>1060</v>
      </c>
      <c r="F2124">
        <v>1045</v>
      </c>
      <c r="M2124">
        <v>1045</v>
      </c>
    </row>
    <row r="2125" spans="4:13" x14ac:dyDescent="0.3">
      <c r="D2125" s="935">
        <v>1100</v>
      </c>
      <c r="F2125">
        <v>1100</v>
      </c>
      <c r="M2125">
        <v>1100</v>
      </c>
    </row>
    <row r="2126" spans="4:13" x14ac:dyDescent="0.3">
      <c r="D2126" s="935">
        <v>1122</v>
      </c>
      <c r="F2126">
        <v>1081</v>
      </c>
      <c r="M2126">
        <v>1081</v>
      </c>
    </row>
    <row r="2127" spans="4:13" x14ac:dyDescent="0.3">
      <c r="D2127" s="935">
        <v>1147</v>
      </c>
      <c r="F2127">
        <v>1141</v>
      </c>
      <c r="M2127">
        <v>1141</v>
      </c>
    </row>
    <row r="2128" spans="4:13" x14ac:dyDescent="0.3">
      <c r="D2128" s="935">
        <v>1402</v>
      </c>
      <c r="F2128">
        <v>1154</v>
      </c>
      <c r="M2128">
        <v>1154</v>
      </c>
    </row>
    <row r="2129" spans="1:13" x14ac:dyDescent="0.3">
      <c r="D2129" s="935">
        <v>1521</v>
      </c>
      <c r="F2129">
        <v>1499</v>
      </c>
      <c r="M2129">
        <v>1499</v>
      </c>
    </row>
    <row r="2130" spans="1:13" x14ac:dyDescent="0.3">
      <c r="C2130" s="935" t="s">
        <v>3785</v>
      </c>
      <c r="F2130">
        <v>11166</v>
      </c>
      <c r="M2130">
        <v>11166</v>
      </c>
    </row>
    <row r="2131" spans="1:13" x14ac:dyDescent="0.3">
      <c r="B2131" s="935" t="s">
        <v>3962</v>
      </c>
      <c r="F2131">
        <v>11166</v>
      </c>
      <c r="M2131">
        <v>11166</v>
      </c>
    </row>
    <row r="2132" spans="1:13" x14ac:dyDescent="0.3">
      <c r="A2132" s="935" t="s">
        <v>3963</v>
      </c>
      <c r="F2132">
        <v>12830</v>
      </c>
      <c r="M2132">
        <v>12830</v>
      </c>
    </row>
    <row r="2133" spans="1:13" x14ac:dyDescent="0.3">
      <c r="A2133" s="935">
        <v>477559</v>
      </c>
      <c r="B2133" s="935">
        <v>472606</v>
      </c>
      <c r="C2133" s="935" t="s">
        <v>475</v>
      </c>
      <c r="D2133" s="935">
        <v>201</v>
      </c>
      <c r="F2133">
        <v>172</v>
      </c>
      <c r="M2133">
        <v>172</v>
      </c>
    </row>
    <row r="2134" spans="1:13" x14ac:dyDescent="0.3">
      <c r="D2134" s="935">
        <v>799</v>
      </c>
      <c r="F2134">
        <v>739</v>
      </c>
      <c r="M2134">
        <v>739</v>
      </c>
    </row>
    <row r="2135" spans="1:13" x14ac:dyDescent="0.3">
      <c r="C2135" s="935" t="s">
        <v>3785</v>
      </c>
      <c r="F2135">
        <v>911</v>
      </c>
      <c r="M2135">
        <v>911</v>
      </c>
    </row>
    <row r="2136" spans="1:13" x14ac:dyDescent="0.3">
      <c r="B2136" s="935" t="s">
        <v>3964</v>
      </c>
      <c r="F2136">
        <v>911</v>
      </c>
      <c r="M2136">
        <v>911</v>
      </c>
    </row>
    <row r="2137" spans="1:13" x14ac:dyDescent="0.3">
      <c r="A2137" s="935" t="s">
        <v>3965</v>
      </c>
      <c r="F2137">
        <v>911</v>
      </c>
      <c r="M2137">
        <v>911</v>
      </c>
    </row>
    <row r="2138" spans="1:13" x14ac:dyDescent="0.3">
      <c r="A2138" s="935">
        <v>477569</v>
      </c>
      <c r="B2138" s="935">
        <v>470957</v>
      </c>
      <c r="C2138" s="935" t="s">
        <v>503</v>
      </c>
      <c r="D2138" s="935">
        <v>30</v>
      </c>
      <c r="F2138">
        <v>60</v>
      </c>
      <c r="M2138">
        <v>60</v>
      </c>
    </row>
    <row r="2139" spans="1:13" x14ac:dyDescent="0.3">
      <c r="D2139" s="935">
        <v>46</v>
      </c>
      <c r="F2139">
        <v>46</v>
      </c>
      <c r="M2139">
        <v>46</v>
      </c>
    </row>
    <row r="2140" spans="1:13" x14ac:dyDescent="0.3">
      <c r="D2140" s="935">
        <v>55</v>
      </c>
      <c r="F2140">
        <v>57</v>
      </c>
      <c r="M2140">
        <v>57</v>
      </c>
    </row>
    <row r="2141" spans="1:13" x14ac:dyDescent="0.3">
      <c r="D2141" s="935">
        <v>56</v>
      </c>
      <c r="F2141">
        <v>56</v>
      </c>
      <c r="M2141">
        <v>56</v>
      </c>
    </row>
    <row r="2142" spans="1:13" x14ac:dyDescent="0.3">
      <c r="D2142" s="935">
        <v>65</v>
      </c>
      <c r="F2142">
        <v>130</v>
      </c>
      <c r="M2142">
        <v>130</v>
      </c>
    </row>
    <row r="2143" spans="1:13" x14ac:dyDescent="0.3">
      <c r="D2143" s="935">
        <v>70</v>
      </c>
      <c r="F2143">
        <v>70</v>
      </c>
      <c r="M2143">
        <v>70</v>
      </c>
    </row>
    <row r="2144" spans="1:13" x14ac:dyDescent="0.3">
      <c r="D2144" s="935">
        <v>79</v>
      </c>
      <c r="F2144">
        <v>79</v>
      </c>
      <c r="M2144">
        <v>79</v>
      </c>
    </row>
    <row r="2145" spans="2:13" x14ac:dyDescent="0.3">
      <c r="D2145" s="935">
        <v>101</v>
      </c>
      <c r="F2145">
        <v>103</v>
      </c>
      <c r="M2145">
        <v>103</v>
      </c>
    </row>
    <row r="2146" spans="2:13" x14ac:dyDescent="0.3">
      <c r="D2146" s="935">
        <v>120</v>
      </c>
      <c r="F2146">
        <v>122</v>
      </c>
      <c r="M2146">
        <v>122</v>
      </c>
    </row>
    <row r="2147" spans="2:13" x14ac:dyDescent="0.3">
      <c r="D2147" s="935">
        <v>137</v>
      </c>
      <c r="F2147">
        <v>137</v>
      </c>
      <c r="M2147">
        <v>137</v>
      </c>
    </row>
    <row r="2148" spans="2:13" x14ac:dyDescent="0.3">
      <c r="D2148" s="935">
        <v>152</v>
      </c>
      <c r="F2148">
        <v>152</v>
      </c>
      <c r="M2148">
        <v>152</v>
      </c>
    </row>
    <row r="2149" spans="2:13" x14ac:dyDescent="0.3">
      <c r="D2149" s="935">
        <v>164</v>
      </c>
      <c r="F2149">
        <v>164</v>
      </c>
      <c r="M2149">
        <v>164</v>
      </c>
    </row>
    <row r="2150" spans="2:13" x14ac:dyDescent="0.3">
      <c r="D2150" s="935">
        <v>296</v>
      </c>
      <c r="F2150">
        <v>296</v>
      </c>
      <c r="M2150">
        <v>296</v>
      </c>
    </row>
    <row r="2151" spans="2:13" x14ac:dyDescent="0.3">
      <c r="D2151" s="935">
        <v>365</v>
      </c>
      <c r="F2151">
        <v>375</v>
      </c>
      <c r="M2151">
        <v>375</v>
      </c>
    </row>
    <row r="2152" spans="2:13" x14ac:dyDescent="0.3">
      <c r="D2152" s="935">
        <v>380</v>
      </c>
      <c r="F2152">
        <v>391</v>
      </c>
      <c r="M2152">
        <v>391</v>
      </c>
    </row>
    <row r="2153" spans="2:13" x14ac:dyDescent="0.3">
      <c r="D2153" s="935">
        <v>385</v>
      </c>
      <c r="F2153">
        <v>385</v>
      </c>
      <c r="M2153">
        <v>385</v>
      </c>
    </row>
    <row r="2154" spans="2:13" x14ac:dyDescent="0.3">
      <c r="D2154" s="935">
        <v>403</v>
      </c>
      <c r="F2154">
        <v>403</v>
      </c>
      <c r="M2154">
        <v>403</v>
      </c>
    </row>
    <row r="2155" spans="2:13" x14ac:dyDescent="0.3">
      <c r="D2155" s="935">
        <v>487</v>
      </c>
      <c r="F2155">
        <v>487</v>
      </c>
      <c r="M2155">
        <v>487</v>
      </c>
    </row>
    <row r="2156" spans="2:13" x14ac:dyDescent="0.3">
      <c r="D2156" s="935">
        <v>507</v>
      </c>
      <c r="F2156">
        <v>507</v>
      </c>
      <c r="M2156">
        <v>507</v>
      </c>
    </row>
    <row r="2157" spans="2:13" x14ac:dyDescent="0.3">
      <c r="C2157" s="935" t="s">
        <v>3787</v>
      </c>
      <c r="F2157">
        <v>4020</v>
      </c>
      <c r="M2157">
        <v>4020</v>
      </c>
    </row>
    <row r="2158" spans="2:13" x14ac:dyDescent="0.3">
      <c r="B2158" s="935" t="s">
        <v>3966</v>
      </c>
      <c r="F2158">
        <v>4020</v>
      </c>
      <c r="M2158">
        <v>4020</v>
      </c>
    </row>
    <row r="2159" spans="2:13" x14ac:dyDescent="0.3">
      <c r="B2159" s="935">
        <v>472596</v>
      </c>
      <c r="C2159" s="935" t="s">
        <v>475</v>
      </c>
      <c r="D2159" s="935">
        <v>16</v>
      </c>
      <c r="F2159">
        <v>16</v>
      </c>
      <c r="M2159">
        <v>16</v>
      </c>
    </row>
    <row r="2160" spans="2:13" x14ac:dyDescent="0.3">
      <c r="D2160" s="935">
        <v>17</v>
      </c>
      <c r="F2160">
        <v>17</v>
      </c>
      <c r="M2160">
        <v>17</v>
      </c>
    </row>
    <row r="2161" spans="4:13" x14ac:dyDescent="0.3">
      <c r="D2161" s="935">
        <v>19</v>
      </c>
      <c r="F2161">
        <v>19</v>
      </c>
      <c r="M2161">
        <v>19</v>
      </c>
    </row>
    <row r="2162" spans="4:13" x14ac:dyDescent="0.3">
      <c r="D2162" s="935">
        <v>45</v>
      </c>
      <c r="F2162">
        <v>47</v>
      </c>
      <c r="M2162">
        <v>47</v>
      </c>
    </row>
    <row r="2163" spans="4:13" x14ac:dyDescent="0.3">
      <c r="D2163" s="935">
        <v>47</v>
      </c>
      <c r="F2163">
        <v>49</v>
      </c>
      <c r="M2163">
        <v>49</v>
      </c>
    </row>
    <row r="2164" spans="4:13" x14ac:dyDescent="0.3">
      <c r="D2164" s="935">
        <v>50</v>
      </c>
      <c r="F2164">
        <v>103</v>
      </c>
      <c r="M2164">
        <v>103</v>
      </c>
    </row>
    <row r="2165" spans="4:13" x14ac:dyDescent="0.3">
      <c r="D2165" s="935">
        <v>56</v>
      </c>
      <c r="F2165">
        <v>58</v>
      </c>
      <c r="M2165">
        <v>58</v>
      </c>
    </row>
    <row r="2166" spans="4:13" x14ac:dyDescent="0.3">
      <c r="D2166" s="935">
        <v>80</v>
      </c>
      <c r="F2166">
        <v>160</v>
      </c>
      <c r="M2166">
        <v>160</v>
      </c>
    </row>
    <row r="2167" spans="4:13" x14ac:dyDescent="0.3">
      <c r="D2167" s="935">
        <v>84</v>
      </c>
      <c r="F2167">
        <v>84</v>
      </c>
      <c r="M2167">
        <v>84</v>
      </c>
    </row>
    <row r="2168" spans="4:13" x14ac:dyDescent="0.3">
      <c r="D2168" s="935">
        <v>86</v>
      </c>
      <c r="F2168">
        <v>90</v>
      </c>
      <c r="M2168">
        <v>90</v>
      </c>
    </row>
    <row r="2169" spans="4:13" x14ac:dyDescent="0.3">
      <c r="D2169" s="935">
        <v>133</v>
      </c>
      <c r="F2169">
        <v>133</v>
      </c>
      <c r="M2169">
        <v>133</v>
      </c>
    </row>
    <row r="2170" spans="4:13" x14ac:dyDescent="0.3">
      <c r="D2170" s="935">
        <v>165</v>
      </c>
      <c r="F2170">
        <v>165</v>
      </c>
      <c r="M2170">
        <v>165</v>
      </c>
    </row>
    <row r="2171" spans="4:13" x14ac:dyDescent="0.3">
      <c r="D2171" s="935">
        <v>209</v>
      </c>
      <c r="F2171">
        <v>210</v>
      </c>
      <c r="M2171">
        <v>210</v>
      </c>
    </row>
    <row r="2172" spans="4:13" x14ac:dyDescent="0.3">
      <c r="D2172" s="935">
        <v>242</v>
      </c>
      <c r="F2172">
        <v>244</v>
      </c>
      <c r="M2172">
        <v>244</v>
      </c>
    </row>
    <row r="2173" spans="4:13" x14ac:dyDescent="0.3">
      <c r="D2173" s="935">
        <v>322</v>
      </c>
      <c r="F2173">
        <v>322</v>
      </c>
      <c r="M2173">
        <v>322</v>
      </c>
    </row>
    <row r="2174" spans="4:13" x14ac:dyDescent="0.3">
      <c r="D2174" s="935">
        <v>515</v>
      </c>
      <c r="F2174">
        <v>514</v>
      </c>
      <c r="M2174">
        <v>514</v>
      </c>
    </row>
    <row r="2175" spans="4:13" x14ac:dyDescent="0.3">
      <c r="D2175" s="935">
        <v>674</v>
      </c>
      <c r="F2175">
        <v>677</v>
      </c>
      <c r="M2175">
        <v>677</v>
      </c>
    </row>
    <row r="2176" spans="4:13" x14ac:dyDescent="0.3">
      <c r="D2176" s="935">
        <v>734</v>
      </c>
      <c r="F2176">
        <v>732</v>
      </c>
      <c r="M2176">
        <v>732</v>
      </c>
    </row>
    <row r="2177" spans="1:13" x14ac:dyDescent="0.3">
      <c r="D2177" s="935">
        <v>761</v>
      </c>
      <c r="F2177">
        <v>761</v>
      </c>
      <c r="M2177">
        <v>761</v>
      </c>
    </row>
    <row r="2178" spans="1:13" x14ac:dyDescent="0.3">
      <c r="D2178" s="935">
        <v>940</v>
      </c>
      <c r="F2178">
        <v>938</v>
      </c>
      <c r="M2178">
        <v>938</v>
      </c>
    </row>
    <row r="2179" spans="1:13" x14ac:dyDescent="0.3">
      <c r="D2179" s="935">
        <v>1570</v>
      </c>
      <c r="F2179">
        <v>1565</v>
      </c>
      <c r="M2179">
        <v>1565</v>
      </c>
    </row>
    <row r="2180" spans="1:13" x14ac:dyDescent="0.3">
      <c r="D2180" s="935">
        <v>1620</v>
      </c>
      <c r="F2180">
        <v>1620</v>
      </c>
      <c r="M2180">
        <v>1620</v>
      </c>
    </row>
    <row r="2181" spans="1:13" x14ac:dyDescent="0.3">
      <c r="D2181" s="935">
        <v>2122</v>
      </c>
      <c r="F2181">
        <v>2119</v>
      </c>
      <c r="M2181">
        <v>2119</v>
      </c>
    </row>
    <row r="2182" spans="1:13" x14ac:dyDescent="0.3">
      <c r="D2182" s="935">
        <v>2375</v>
      </c>
      <c r="F2182">
        <v>2306</v>
      </c>
      <c r="M2182">
        <v>2306</v>
      </c>
    </row>
    <row r="2183" spans="1:13" x14ac:dyDescent="0.3">
      <c r="C2183" s="935" t="s">
        <v>3785</v>
      </c>
      <c r="F2183">
        <v>12949</v>
      </c>
      <c r="M2183">
        <v>12949</v>
      </c>
    </row>
    <row r="2184" spans="1:13" x14ac:dyDescent="0.3">
      <c r="B2184" s="935" t="s">
        <v>3967</v>
      </c>
      <c r="F2184">
        <v>12949</v>
      </c>
      <c r="M2184">
        <v>12949</v>
      </c>
    </row>
    <row r="2185" spans="1:13" x14ac:dyDescent="0.3">
      <c r="A2185" s="935" t="s">
        <v>3968</v>
      </c>
      <c r="F2185">
        <v>16969</v>
      </c>
      <c r="M2185">
        <v>16969</v>
      </c>
    </row>
    <row r="2186" spans="1:13" x14ac:dyDescent="0.3">
      <c r="A2186" s="935">
        <v>477575</v>
      </c>
      <c r="B2186" s="935">
        <v>470992</v>
      </c>
      <c r="C2186" s="935" t="s">
        <v>503</v>
      </c>
      <c r="D2186" s="935">
        <v>6</v>
      </c>
      <c r="F2186">
        <v>6</v>
      </c>
      <c r="M2186">
        <v>6</v>
      </c>
    </row>
    <row r="2187" spans="1:13" x14ac:dyDescent="0.3">
      <c r="D2187" s="935">
        <v>20</v>
      </c>
      <c r="F2187">
        <v>20</v>
      </c>
      <c r="M2187">
        <v>20</v>
      </c>
    </row>
    <row r="2188" spans="1:13" x14ac:dyDescent="0.3">
      <c r="D2188" s="935">
        <v>23</v>
      </c>
      <c r="F2188">
        <v>24</v>
      </c>
      <c r="M2188">
        <v>24</v>
      </c>
    </row>
    <row r="2189" spans="1:13" x14ac:dyDescent="0.3">
      <c r="D2189" s="935">
        <v>30</v>
      </c>
      <c r="F2189">
        <v>31</v>
      </c>
      <c r="M2189">
        <v>31</v>
      </c>
    </row>
    <row r="2190" spans="1:13" x14ac:dyDescent="0.3">
      <c r="D2190" s="935">
        <v>31</v>
      </c>
      <c r="F2190">
        <v>32</v>
      </c>
      <c r="M2190">
        <v>32</v>
      </c>
    </row>
    <row r="2191" spans="1:13" x14ac:dyDescent="0.3">
      <c r="D2191" s="935">
        <v>36</v>
      </c>
      <c r="F2191">
        <v>73</v>
      </c>
      <c r="M2191">
        <v>73</v>
      </c>
    </row>
    <row r="2192" spans="1:13" x14ac:dyDescent="0.3">
      <c r="D2192" s="935">
        <v>50</v>
      </c>
      <c r="F2192">
        <v>52</v>
      </c>
      <c r="M2192">
        <v>52</v>
      </c>
    </row>
    <row r="2193" spans="2:13" x14ac:dyDescent="0.3">
      <c r="D2193" s="935">
        <v>62</v>
      </c>
      <c r="F2193">
        <v>65</v>
      </c>
      <c r="M2193">
        <v>65</v>
      </c>
    </row>
    <row r="2194" spans="2:13" x14ac:dyDescent="0.3">
      <c r="D2194" s="935">
        <v>72</v>
      </c>
      <c r="F2194">
        <v>73</v>
      </c>
      <c r="M2194">
        <v>73</v>
      </c>
    </row>
    <row r="2195" spans="2:13" x14ac:dyDescent="0.3">
      <c r="D2195" s="935">
        <v>78</v>
      </c>
      <c r="F2195">
        <v>81</v>
      </c>
      <c r="M2195">
        <v>81</v>
      </c>
    </row>
    <row r="2196" spans="2:13" x14ac:dyDescent="0.3">
      <c r="D2196" s="935">
        <v>85</v>
      </c>
      <c r="F2196">
        <v>88</v>
      </c>
      <c r="M2196">
        <v>88</v>
      </c>
    </row>
    <row r="2197" spans="2:13" x14ac:dyDescent="0.3">
      <c r="D2197" s="935">
        <v>110</v>
      </c>
      <c r="F2197">
        <v>114</v>
      </c>
      <c r="M2197">
        <v>114</v>
      </c>
    </row>
    <row r="2198" spans="2:13" x14ac:dyDescent="0.3">
      <c r="D2198" s="935">
        <v>144</v>
      </c>
      <c r="F2198">
        <v>150</v>
      </c>
      <c r="M2198">
        <v>150</v>
      </c>
    </row>
    <row r="2199" spans="2:13" x14ac:dyDescent="0.3">
      <c r="D2199" s="935">
        <v>157</v>
      </c>
      <c r="F2199">
        <v>162</v>
      </c>
      <c r="M2199">
        <v>162</v>
      </c>
    </row>
    <row r="2200" spans="2:13" x14ac:dyDescent="0.3">
      <c r="C2200" s="935" t="s">
        <v>3787</v>
      </c>
      <c r="F2200">
        <v>971</v>
      </c>
      <c r="M2200">
        <v>971</v>
      </c>
    </row>
    <row r="2201" spans="2:13" x14ac:dyDescent="0.3">
      <c r="B2201" s="935" t="s">
        <v>3969</v>
      </c>
      <c r="F2201">
        <v>971</v>
      </c>
      <c r="M2201">
        <v>971</v>
      </c>
    </row>
    <row r="2202" spans="2:13" x14ac:dyDescent="0.3">
      <c r="B2202" s="935">
        <v>472602</v>
      </c>
      <c r="C2202" s="935" t="s">
        <v>475</v>
      </c>
      <c r="D2202" s="935">
        <v>8</v>
      </c>
      <c r="F2202">
        <v>16</v>
      </c>
      <c r="M2202">
        <v>16</v>
      </c>
    </row>
    <row r="2203" spans="2:13" x14ac:dyDescent="0.3">
      <c r="D2203" s="935">
        <v>20</v>
      </c>
      <c r="F2203">
        <v>20</v>
      </c>
      <c r="M2203">
        <v>20</v>
      </c>
    </row>
    <row r="2204" spans="2:13" x14ac:dyDescent="0.3">
      <c r="D2204" s="935">
        <v>24</v>
      </c>
      <c r="F2204">
        <v>24</v>
      </c>
      <c r="M2204">
        <v>24</v>
      </c>
    </row>
    <row r="2205" spans="2:13" x14ac:dyDescent="0.3">
      <c r="D2205" s="935">
        <v>26</v>
      </c>
      <c r="F2205">
        <v>27</v>
      </c>
      <c r="M2205">
        <v>27</v>
      </c>
    </row>
    <row r="2206" spans="2:13" x14ac:dyDescent="0.3">
      <c r="D2206" s="935">
        <v>31</v>
      </c>
      <c r="F2206">
        <v>32</v>
      </c>
      <c r="M2206">
        <v>32</v>
      </c>
    </row>
    <row r="2207" spans="2:13" x14ac:dyDescent="0.3">
      <c r="D2207" s="935">
        <v>45</v>
      </c>
      <c r="F2207">
        <v>84</v>
      </c>
      <c r="M2207">
        <v>84</v>
      </c>
    </row>
    <row r="2208" spans="2:13" x14ac:dyDescent="0.3">
      <c r="D2208" s="935">
        <v>47</v>
      </c>
      <c r="F2208">
        <v>37</v>
      </c>
      <c r="M2208">
        <v>37</v>
      </c>
    </row>
    <row r="2209" spans="1:13" x14ac:dyDescent="0.3">
      <c r="D2209" s="935">
        <v>50</v>
      </c>
      <c r="F2209">
        <v>100</v>
      </c>
      <c r="M2209">
        <v>100</v>
      </c>
    </row>
    <row r="2210" spans="1:13" x14ac:dyDescent="0.3">
      <c r="D2210" s="935">
        <v>60</v>
      </c>
      <c r="F2210">
        <v>60</v>
      </c>
      <c r="M2210">
        <v>60</v>
      </c>
    </row>
    <row r="2211" spans="1:13" x14ac:dyDescent="0.3">
      <c r="D2211" s="935">
        <v>61</v>
      </c>
      <c r="F2211">
        <v>60</v>
      </c>
      <c r="M2211">
        <v>60</v>
      </c>
    </row>
    <row r="2212" spans="1:13" x14ac:dyDescent="0.3">
      <c r="D2212" s="935">
        <v>65</v>
      </c>
      <c r="F2212">
        <v>67</v>
      </c>
      <c r="M2212">
        <v>67</v>
      </c>
    </row>
    <row r="2213" spans="1:13" x14ac:dyDescent="0.3">
      <c r="D2213" s="935">
        <v>66</v>
      </c>
      <c r="F2213">
        <v>68</v>
      </c>
      <c r="M2213">
        <v>68</v>
      </c>
    </row>
    <row r="2214" spans="1:13" x14ac:dyDescent="0.3">
      <c r="D2214" s="935">
        <v>75</v>
      </c>
      <c r="F2214">
        <v>78</v>
      </c>
      <c r="M2214">
        <v>78</v>
      </c>
    </row>
    <row r="2215" spans="1:13" x14ac:dyDescent="0.3">
      <c r="D2215" s="935">
        <v>80</v>
      </c>
      <c r="F2215">
        <v>80</v>
      </c>
      <c r="M2215">
        <v>80</v>
      </c>
    </row>
    <row r="2216" spans="1:13" x14ac:dyDescent="0.3">
      <c r="D2216" s="935">
        <v>125</v>
      </c>
      <c r="F2216">
        <v>129</v>
      </c>
      <c r="M2216">
        <v>129</v>
      </c>
    </row>
    <row r="2217" spans="1:13" x14ac:dyDescent="0.3">
      <c r="D2217" s="935">
        <v>375</v>
      </c>
      <c r="F2217">
        <v>389</v>
      </c>
      <c r="M2217">
        <v>389</v>
      </c>
    </row>
    <row r="2218" spans="1:13" x14ac:dyDescent="0.3">
      <c r="D2218" s="935">
        <v>443</v>
      </c>
      <c r="F2218">
        <v>456</v>
      </c>
      <c r="M2218">
        <v>456</v>
      </c>
    </row>
    <row r="2219" spans="1:13" x14ac:dyDescent="0.3">
      <c r="C2219" s="935" t="s">
        <v>3785</v>
      </c>
      <c r="F2219">
        <v>1727</v>
      </c>
      <c r="M2219">
        <v>1727</v>
      </c>
    </row>
    <row r="2220" spans="1:13" x14ac:dyDescent="0.3">
      <c r="B2220" s="935" t="s">
        <v>3970</v>
      </c>
      <c r="F2220">
        <v>1727</v>
      </c>
      <c r="M2220">
        <v>1727</v>
      </c>
    </row>
    <row r="2221" spans="1:13" x14ac:dyDescent="0.3">
      <c r="A2221" s="935" t="s">
        <v>3971</v>
      </c>
      <c r="F2221">
        <v>2698</v>
      </c>
      <c r="M2221">
        <v>2698</v>
      </c>
    </row>
    <row r="2222" spans="1:13" x14ac:dyDescent="0.3">
      <c r="A2222" s="935">
        <v>477579</v>
      </c>
      <c r="B2222" s="935">
        <v>472593</v>
      </c>
      <c r="C2222" s="935" t="s">
        <v>475</v>
      </c>
      <c r="D2222" s="935">
        <v>116</v>
      </c>
      <c r="F2222">
        <v>116</v>
      </c>
      <c r="M2222">
        <v>116</v>
      </c>
    </row>
    <row r="2223" spans="1:13" x14ac:dyDescent="0.3">
      <c r="D2223" s="935">
        <v>121</v>
      </c>
      <c r="F2223">
        <v>126</v>
      </c>
      <c r="M2223">
        <v>126</v>
      </c>
    </row>
    <row r="2224" spans="1:13" x14ac:dyDescent="0.3">
      <c r="D2224" s="935">
        <v>153</v>
      </c>
      <c r="F2224">
        <v>159</v>
      </c>
      <c r="M2224">
        <v>159</v>
      </c>
    </row>
    <row r="2225" spans="1:13" x14ac:dyDescent="0.3">
      <c r="D2225" s="935">
        <v>178</v>
      </c>
      <c r="F2225">
        <v>180</v>
      </c>
      <c r="M2225">
        <v>180</v>
      </c>
    </row>
    <row r="2226" spans="1:13" x14ac:dyDescent="0.3">
      <c r="D2226" s="935">
        <v>201</v>
      </c>
      <c r="F2226">
        <v>210</v>
      </c>
      <c r="M2226">
        <v>210</v>
      </c>
    </row>
    <row r="2227" spans="1:13" x14ac:dyDescent="0.3">
      <c r="D2227" s="935">
        <v>220</v>
      </c>
      <c r="F2227">
        <v>229</v>
      </c>
      <c r="M2227">
        <v>229</v>
      </c>
    </row>
    <row r="2228" spans="1:13" x14ac:dyDescent="0.3">
      <c r="D2228" s="935">
        <v>510</v>
      </c>
      <c r="F2228">
        <v>510</v>
      </c>
      <c r="M2228">
        <v>510</v>
      </c>
    </row>
    <row r="2229" spans="1:13" x14ac:dyDescent="0.3">
      <c r="D2229" s="935">
        <v>1471</v>
      </c>
      <c r="F2229">
        <v>1536</v>
      </c>
      <c r="M2229">
        <v>1536</v>
      </c>
    </row>
    <row r="2230" spans="1:13" x14ac:dyDescent="0.3">
      <c r="C2230" s="935" t="s">
        <v>3785</v>
      </c>
      <c r="F2230">
        <v>3066</v>
      </c>
      <c r="M2230">
        <v>3066</v>
      </c>
    </row>
    <row r="2231" spans="1:13" x14ac:dyDescent="0.3">
      <c r="B2231" s="935" t="s">
        <v>3972</v>
      </c>
      <c r="F2231">
        <v>3066</v>
      </c>
      <c r="M2231">
        <v>3066</v>
      </c>
    </row>
    <row r="2232" spans="1:13" x14ac:dyDescent="0.3">
      <c r="A2232" s="935" t="s">
        <v>3973</v>
      </c>
      <c r="F2232">
        <v>3066</v>
      </c>
      <c r="M2232">
        <v>3066</v>
      </c>
    </row>
    <row r="2233" spans="1:13" x14ac:dyDescent="0.3">
      <c r="A2233" s="935">
        <v>477590</v>
      </c>
      <c r="B2233" s="935">
        <v>471003</v>
      </c>
      <c r="C2233" s="935" t="s">
        <v>503</v>
      </c>
      <c r="D2233" s="935">
        <v>30</v>
      </c>
      <c r="F2233">
        <v>30</v>
      </c>
      <c r="M2233">
        <v>30</v>
      </c>
    </row>
    <row r="2234" spans="1:13" x14ac:dyDescent="0.3">
      <c r="D2234" s="935">
        <v>130</v>
      </c>
      <c r="F2234">
        <v>135</v>
      </c>
      <c r="M2234">
        <v>135</v>
      </c>
    </row>
    <row r="2235" spans="1:13" x14ac:dyDescent="0.3">
      <c r="D2235" s="935">
        <v>599</v>
      </c>
      <c r="F2235">
        <v>628</v>
      </c>
      <c r="M2235">
        <v>628</v>
      </c>
    </row>
    <row r="2236" spans="1:13" x14ac:dyDescent="0.3">
      <c r="C2236" s="935" t="s">
        <v>3787</v>
      </c>
      <c r="F2236">
        <v>793</v>
      </c>
      <c r="M2236">
        <v>793</v>
      </c>
    </row>
    <row r="2237" spans="1:13" x14ac:dyDescent="0.3">
      <c r="B2237" s="935" t="s">
        <v>3974</v>
      </c>
      <c r="F2237">
        <v>793</v>
      </c>
      <c r="M2237">
        <v>793</v>
      </c>
    </row>
    <row r="2238" spans="1:13" x14ac:dyDescent="0.3">
      <c r="B2238" s="935">
        <v>472600</v>
      </c>
      <c r="C2238" s="935" t="s">
        <v>475</v>
      </c>
      <c r="D2238" s="935">
        <v>20</v>
      </c>
      <c r="F2238">
        <v>20</v>
      </c>
      <c r="M2238">
        <v>20</v>
      </c>
    </row>
    <row r="2239" spans="1:13" x14ac:dyDescent="0.3">
      <c r="D2239" s="935">
        <v>70</v>
      </c>
      <c r="F2239">
        <v>70</v>
      </c>
      <c r="M2239">
        <v>70</v>
      </c>
    </row>
    <row r="2240" spans="1:13" x14ac:dyDescent="0.3">
      <c r="D2240" s="935">
        <v>72</v>
      </c>
      <c r="F2240">
        <v>72</v>
      </c>
      <c r="M2240">
        <v>72</v>
      </c>
    </row>
    <row r="2241" spans="3:13" x14ac:dyDescent="0.3">
      <c r="D2241" s="935">
        <v>455</v>
      </c>
      <c r="F2241">
        <v>477</v>
      </c>
      <c r="M2241">
        <v>477</v>
      </c>
    </row>
    <row r="2242" spans="3:13" x14ac:dyDescent="0.3">
      <c r="D2242" s="935">
        <v>530</v>
      </c>
      <c r="F2242">
        <v>556</v>
      </c>
      <c r="M2242">
        <v>556</v>
      </c>
    </row>
    <row r="2243" spans="3:13" x14ac:dyDescent="0.3">
      <c r="D2243" s="935">
        <v>576</v>
      </c>
      <c r="F2243">
        <v>594</v>
      </c>
      <c r="M2243">
        <v>594</v>
      </c>
    </row>
    <row r="2244" spans="3:13" x14ac:dyDescent="0.3">
      <c r="D2244" s="935">
        <v>579</v>
      </c>
      <c r="F2244">
        <v>590</v>
      </c>
      <c r="M2244">
        <v>590</v>
      </c>
    </row>
    <row r="2245" spans="3:13" x14ac:dyDescent="0.3">
      <c r="D2245" s="935">
        <v>600</v>
      </c>
      <c r="F2245">
        <v>630</v>
      </c>
      <c r="M2245">
        <v>630</v>
      </c>
    </row>
    <row r="2246" spans="3:13" x14ac:dyDescent="0.3">
      <c r="D2246" s="935">
        <v>631</v>
      </c>
      <c r="F2246">
        <v>631</v>
      </c>
      <c r="M2246">
        <v>631</v>
      </c>
    </row>
    <row r="2247" spans="3:13" x14ac:dyDescent="0.3">
      <c r="D2247" s="935">
        <v>683</v>
      </c>
      <c r="F2247">
        <v>683</v>
      </c>
      <c r="M2247">
        <v>683</v>
      </c>
    </row>
    <row r="2248" spans="3:13" x14ac:dyDescent="0.3">
      <c r="D2248" s="935">
        <v>697</v>
      </c>
      <c r="F2248">
        <v>731</v>
      </c>
      <c r="M2248">
        <v>731</v>
      </c>
    </row>
    <row r="2249" spans="3:13" x14ac:dyDescent="0.3">
      <c r="D2249" s="935">
        <v>800</v>
      </c>
      <c r="F2249">
        <v>836</v>
      </c>
      <c r="M2249">
        <v>836</v>
      </c>
    </row>
    <row r="2250" spans="3:13" x14ac:dyDescent="0.3">
      <c r="D2250" s="935">
        <v>1108</v>
      </c>
      <c r="F2250">
        <v>1138</v>
      </c>
      <c r="M2250">
        <v>1138</v>
      </c>
    </row>
    <row r="2251" spans="3:13" x14ac:dyDescent="0.3">
      <c r="D2251" s="935">
        <v>1137</v>
      </c>
      <c r="F2251">
        <v>1188</v>
      </c>
      <c r="M2251">
        <v>1188</v>
      </c>
    </row>
    <row r="2252" spans="3:13" x14ac:dyDescent="0.3">
      <c r="D2252" s="935">
        <v>1620</v>
      </c>
      <c r="F2252">
        <v>1620</v>
      </c>
      <c r="M2252">
        <v>1620</v>
      </c>
    </row>
    <row r="2253" spans="3:13" x14ac:dyDescent="0.3">
      <c r="D2253" s="935">
        <v>1687</v>
      </c>
      <c r="F2253">
        <v>1732</v>
      </c>
      <c r="M2253">
        <v>1732</v>
      </c>
    </row>
    <row r="2254" spans="3:13" x14ac:dyDescent="0.3">
      <c r="D2254" s="935">
        <v>1815</v>
      </c>
      <c r="F2254">
        <v>1893</v>
      </c>
      <c r="M2254">
        <v>1893</v>
      </c>
    </row>
    <row r="2255" spans="3:13" x14ac:dyDescent="0.3">
      <c r="D2255" s="935">
        <v>3097</v>
      </c>
      <c r="F2255">
        <v>3250</v>
      </c>
      <c r="M2255">
        <v>3250</v>
      </c>
    </row>
    <row r="2256" spans="3:13" x14ac:dyDescent="0.3">
      <c r="C2256" s="935" t="s">
        <v>3785</v>
      </c>
      <c r="F2256">
        <v>16711</v>
      </c>
      <c r="M2256">
        <v>16711</v>
      </c>
    </row>
    <row r="2257" spans="1:13" x14ac:dyDescent="0.3">
      <c r="B2257" s="935" t="s">
        <v>3975</v>
      </c>
      <c r="F2257">
        <v>16711</v>
      </c>
      <c r="M2257">
        <v>16711</v>
      </c>
    </row>
    <row r="2258" spans="1:13" x14ac:dyDescent="0.3">
      <c r="A2258" s="935" t="s">
        <v>3976</v>
      </c>
      <c r="F2258">
        <v>17504</v>
      </c>
      <c r="M2258">
        <v>17504</v>
      </c>
    </row>
    <row r="2259" spans="1:13" x14ac:dyDescent="0.3">
      <c r="A2259" s="935">
        <v>477591</v>
      </c>
      <c r="B2259" s="935">
        <v>470988</v>
      </c>
      <c r="C2259" s="935" t="s">
        <v>503</v>
      </c>
      <c r="D2259" s="935">
        <v>66</v>
      </c>
      <c r="F2259">
        <v>66</v>
      </c>
      <c r="M2259">
        <v>66</v>
      </c>
    </row>
    <row r="2260" spans="1:13" x14ac:dyDescent="0.3">
      <c r="D2260" s="935">
        <v>90</v>
      </c>
      <c r="F2260">
        <v>92</v>
      </c>
      <c r="M2260">
        <v>92</v>
      </c>
    </row>
    <row r="2261" spans="1:13" x14ac:dyDescent="0.3">
      <c r="D2261" s="935">
        <v>169</v>
      </c>
      <c r="F2261">
        <v>166</v>
      </c>
      <c r="M2261">
        <v>166</v>
      </c>
    </row>
    <row r="2262" spans="1:13" x14ac:dyDescent="0.3">
      <c r="D2262" s="935">
        <v>190</v>
      </c>
      <c r="F2262">
        <v>187</v>
      </c>
      <c r="M2262">
        <v>187</v>
      </c>
    </row>
    <row r="2263" spans="1:13" x14ac:dyDescent="0.3">
      <c r="D2263" s="935">
        <v>253</v>
      </c>
      <c r="F2263">
        <v>248</v>
      </c>
      <c r="M2263">
        <v>248</v>
      </c>
    </row>
    <row r="2264" spans="1:13" x14ac:dyDescent="0.3">
      <c r="D2264" s="935">
        <v>286</v>
      </c>
      <c r="F2264">
        <v>290</v>
      </c>
      <c r="M2264">
        <v>290</v>
      </c>
    </row>
    <row r="2265" spans="1:13" x14ac:dyDescent="0.3">
      <c r="C2265" s="935" t="s">
        <v>3787</v>
      </c>
      <c r="F2265">
        <v>1049</v>
      </c>
      <c r="M2265">
        <v>1049</v>
      </c>
    </row>
    <row r="2266" spans="1:13" x14ac:dyDescent="0.3">
      <c r="B2266" s="935" t="s">
        <v>3977</v>
      </c>
      <c r="F2266">
        <v>1049</v>
      </c>
      <c r="M2266">
        <v>1049</v>
      </c>
    </row>
    <row r="2267" spans="1:13" x14ac:dyDescent="0.3">
      <c r="B2267" s="935">
        <v>472614</v>
      </c>
      <c r="C2267" s="935" t="s">
        <v>475</v>
      </c>
      <c r="D2267" s="935">
        <v>96</v>
      </c>
      <c r="F2267">
        <v>96</v>
      </c>
      <c r="M2267">
        <v>96</v>
      </c>
    </row>
    <row r="2268" spans="1:13" x14ac:dyDescent="0.3">
      <c r="D2268" s="935">
        <v>256</v>
      </c>
      <c r="F2268">
        <v>259</v>
      </c>
      <c r="M2268">
        <v>259</v>
      </c>
    </row>
    <row r="2269" spans="1:13" x14ac:dyDescent="0.3">
      <c r="D2269" s="935">
        <v>330</v>
      </c>
      <c r="F2269">
        <v>330</v>
      </c>
      <c r="M2269">
        <v>330</v>
      </c>
    </row>
    <row r="2270" spans="1:13" x14ac:dyDescent="0.3">
      <c r="D2270" s="935">
        <v>632</v>
      </c>
      <c r="F2270">
        <v>638</v>
      </c>
      <c r="M2270">
        <v>638</v>
      </c>
    </row>
    <row r="2271" spans="1:13" x14ac:dyDescent="0.3">
      <c r="D2271" s="935">
        <v>2152</v>
      </c>
      <c r="F2271">
        <v>2168</v>
      </c>
      <c r="M2271">
        <v>2168</v>
      </c>
    </row>
    <row r="2272" spans="1:13" x14ac:dyDescent="0.3">
      <c r="D2272" s="935">
        <v>2303</v>
      </c>
      <c r="F2272">
        <v>2328</v>
      </c>
      <c r="M2272">
        <v>2328</v>
      </c>
    </row>
    <row r="2273" spans="1:13" x14ac:dyDescent="0.3">
      <c r="D2273" s="935">
        <v>2839</v>
      </c>
      <c r="F2273">
        <v>2856</v>
      </c>
      <c r="M2273">
        <v>2856</v>
      </c>
    </row>
    <row r="2274" spans="1:13" x14ac:dyDescent="0.3">
      <c r="D2274" s="935">
        <v>2934</v>
      </c>
      <c r="F2274">
        <v>2951</v>
      </c>
      <c r="M2274">
        <v>2951</v>
      </c>
    </row>
    <row r="2275" spans="1:13" x14ac:dyDescent="0.3">
      <c r="C2275" s="935" t="s">
        <v>3785</v>
      </c>
      <c r="F2275">
        <v>11626</v>
      </c>
      <c r="M2275">
        <v>11626</v>
      </c>
    </row>
    <row r="2276" spans="1:13" x14ac:dyDescent="0.3">
      <c r="B2276" s="935" t="s">
        <v>3978</v>
      </c>
      <c r="F2276">
        <v>11626</v>
      </c>
      <c r="M2276">
        <v>11626</v>
      </c>
    </row>
    <row r="2277" spans="1:13" x14ac:dyDescent="0.3">
      <c r="A2277" s="935" t="s">
        <v>3979</v>
      </c>
      <c r="F2277">
        <v>12675</v>
      </c>
      <c r="M2277">
        <v>12675</v>
      </c>
    </row>
    <row r="2278" spans="1:13" x14ac:dyDescent="0.3">
      <c r="A2278" s="935">
        <v>477598</v>
      </c>
      <c r="B2278" s="935">
        <v>471002</v>
      </c>
      <c r="C2278" s="935" t="s">
        <v>503</v>
      </c>
      <c r="D2278" s="935">
        <v>30</v>
      </c>
      <c r="F2278">
        <v>30</v>
      </c>
      <c r="M2278">
        <v>30</v>
      </c>
    </row>
    <row r="2279" spans="1:13" x14ac:dyDescent="0.3">
      <c r="D2279" s="935">
        <v>35</v>
      </c>
      <c r="F2279">
        <v>36</v>
      </c>
      <c r="M2279">
        <v>36</v>
      </c>
    </row>
    <row r="2280" spans="1:13" x14ac:dyDescent="0.3">
      <c r="D2280" s="935">
        <v>39</v>
      </c>
      <c r="F2280">
        <v>39</v>
      </c>
      <c r="M2280">
        <v>39</v>
      </c>
    </row>
    <row r="2281" spans="1:13" x14ac:dyDescent="0.3">
      <c r="D2281" s="935">
        <v>44</v>
      </c>
      <c r="F2281">
        <v>45</v>
      </c>
      <c r="M2281">
        <v>45</v>
      </c>
    </row>
    <row r="2282" spans="1:13" x14ac:dyDescent="0.3">
      <c r="D2282" s="935">
        <v>45</v>
      </c>
      <c r="F2282">
        <v>45</v>
      </c>
      <c r="M2282">
        <v>45</v>
      </c>
    </row>
    <row r="2283" spans="1:13" x14ac:dyDescent="0.3">
      <c r="D2283" s="935">
        <v>50</v>
      </c>
      <c r="F2283">
        <v>50</v>
      </c>
      <c r="M2283">
        <v>50</v>
      </c>
    </row>
    <row r="2284" spans="1:13" x14ac:dyDescent="0.3">
      <c r="D2284" s="935">
        <v>51</v>
      </c>
      <c r="F2284">
        <v>52</v>
      </c>
      <c r="M2284">
        <v>52</v>
      </c>
    </row>
    <row r="2285" spans="1:13" x14ac:dyDescent="0.3">
      <c r="D2285" s="935">
        <v>60</v>
      </c>
      <c r="F2285">
        <v>62</v>
      </c>
      <c r="M2285">
        <v>62</v>
      </c>
    </row>
    <row r="2286" spans="1:13" x14ac:dyDescent="0.3">
      <c r="D2286" s="935">
        <v>70</v>
      </c>
      <c r="F2286">
        <v>73</v>
      </c>
      <c r="M2286">
        <v>73</v>
      </c>
    </row>
    <row r="2287" spans="1:13" x14ac:dyDescent="0.3">
      <c r="D2287" s="935">
        <v>76</v>
      </c>
      <c r="F2287">
        <v>78</v>
      </c>
      <c r="M2287">
        <v>78</v>
      </c>
    </row>
    <row r="2288" spans="1:13" x14ac:dyDescent="0.3">
      <c r="D2288" s="935">
        <v>80</v>
      </c>
      <c r="F2288">
        <v>84</v>
      </c>
      <c r="M2288">
        <v>84</v>
      </c>
    </row>
    <row r="2289" spans="2:13" x14ac:dyDescent="0.3">
      <c r="D2289" s="935">
        <v>99</v>
      </c>
      <c r="F2289">
        <v>181</v>
      </c>
      <c r="M2289">
        <v>181</v>
      </c>
    </row>
    <row r="2290" spans="2:13" x14ac:dyDescent="0.3">
      <c r="D2290" s="935">
        <v>136</v>
      </c>
      <c r="F2290">
        <v>133</v>
      </c>
      <c r="M2290">
        <v>133</v>
      </c>
    </row>
    <row r="2291" spans="2:13" x14ac:dyDescent="0.3">
      <c r="D2291" s="935">
        <v>144</v>
      </c>
      <c r="F2291">
        <v>148</v>
      </c>
      <c r="M2291">
        <v>148</v>
      </c>
    </row>
    <row r="2292" spans="2:13" x14ac:dyDescent="0.3">
      <c r="D2292" s="935">
        <v>159</v>
      </c>
      <c r="F2292">
        <v>164</v>
      </c>
      <c r="M2292">
        <v>164</v>
      </c>
    </row>
    <row r="2293" spans="2:13" x14ac:dyDescent="0.3">
      <c r="D2293" s="935">
        <v>187</v>
      </c>
      <c r="F2293">
        <v>191</v>
      </c>
      <c r="M2293">
        <v>191</v>
      </c>
    </row>
    <row r="2294" spans="2:13" x14ac:dyDescent="0.3">
      <c r="D2294" s="935">
        <v>226</v>
      </c>
      <c r="F2294">
        <v>232</v>
      </c>
      <c r="M2294">
        <v>232</v>
      </c>
    </row>
    <row r="2295" spans="2:13" x14ac:dyDescent="0.3">
      <c r="D2295" s="935">
        <v>364</v>
      </c>
      <c r="F2295">
        <v>356</v>
      </c>
      <c r="M2295">
        <v>356</v>
      </c>
    </row>
    <row r="2296" spans="2:13" x14ac:dyDescent="0.3">
      <c r="D2296" s="935">
        <v>394</v>
      </c>
      <c r="F2296">
        <v>403</v>
      </c>
      <c r="M2296">
        <v>403</v>
      </c>
    </row>
    <row r="2297" spans="2:13" x14ac:dyDescent="0.3">
      <c r="D2297" s="935">
        <v>395</v>
      </c>
      <c r="F2297">
        <v>404</v>
      </c>
      <c r="M2297">
        <v>404</v>
      </c>
    </row>
    <row r="2298" spans="2:13" x14ac:dyDescent="0.3">
      <c r="D2298" s="935">
        <v>407</v>
      </c>
      <c r="F2298">
        <v>398</v>
      </c>
      <c r="M2298">
        <v>398</v>
      </c>
    </row>
    <row r="2299" spans="2:13" x14ac:dyDescent="0.3">
      <c r="D2299" s="935">
        <v>421</v>
      </c>
      <c r="F2299">
        <v>433</v>
      </c>
      <c r="M2299">
        <v>433</v>
      </c>
    </row>
    <row r="2300" spans="2:13" x14ac:dyDescent="0.3">
      <c r="D2300" s="935">
        <v>426</v>
      </c>
      <c r="F2300">
        <v>439</v>
      </c>
      <c r="M2300">
        <v>439</v>
      </c>
    </row>
    <row r="2301" spans="2:13" x14ac:dyDescent="0.3">
      <c r="D2301" s="935">
        <v>463</v>
      </c>
      <c r="F2301">
        <v>476</v>
      </c>
      <c r="M2301">
        <v>476</v>
      </c>
    </row>
    <row r="2302" spans="2:13" x14ac:dyDescent="0.3">
      <c r="D2302" s="935">
        <v>466</v>
      </c>
      <c r="F2302">
        <v>480</v>
      </c>
      <c r="M2302">
        <v>480</v>
      </c>
    </row>
    <row r="2303" spans="2:13" x14ac:dyDescent="0.3">
      <c r="C2303" s="935" t="s">
        <v>3787</v>
      </c>
      <c r="F2303">
        <v>5032</v>
      </c>
      <c r="M2303">
        <v>5032</v>
      </c>
    </row>
    <row r="2304" spans="2:13" x14ac:dyDescent="0.3">
      <c r="B2304" s="935" t="s">
        <v>3980</v>
      </c>
      <c r="F2304">
        <v>5032</v>
      </c>
      <c r="M2304">
        <v>5032</v>
      </c>
    </row>
    <row r="2305" spans="2:13" x14ac:dyDescent="0.3">
      <c r="B2305" s="935">
        <v>472589</v>
      </c>
      <c r="C2305" s="935" t="s">
        <v>475</v>
      </c>
      <c r="D2305" s="935">
        <v>16</v>
      </c>
      <c r="F2305">
        <v>16</v>
      </c>
      <c r="M2305">
        <v>16</v>
      </c>
    </row>
    <row r="2306" spans="2:13" x14ac:dyDescent="0.3">
      <c r="D2306" s="935">
        <v>42</v>
      </c>
      <c r="F2306">
        <v>42</v>
      </c>
      <c r="M2306">
        <v>42</v>
      </c>
    </row>
    <row r="2307" spans="2:13" x14ac:dyDescent="0.3">
      <c r="D2307" s="935">
        <v>51</v>
      </c>
      <c r="F2307">
        <v>50</v>
      </c>
      <c r="M2307">
        <v>50</v>
      </c>
    </row>
    <row r="2308" spans="2:13" x14ac:dyDescent="0.3">
      <c r="D2308" s="935">
        <v>70</v>
      </c>
      <c r="F2308">
        <v>70</v>
      </c>
      <c r="M2308">
        <v>70</v>
      </c>
    </row>
    <row r="2309" spans="2:13" x14ac:dyDescent="0.3">
      <c r="D2309" s="935">
        <v>85</v>
      </c>
      <c r="F2309">
        <v>85</v>
      </c>
      <c r="M2309">
        <v>85</v>
      </c>
    </row>
    <row r="2310" spans="2:13" x14ac:dyDescent="0.3">
      <c r="D2310" s="935">
        <v>89</v>
      </c>
      <c r="F2310">
        <v>89</v>
      </c>
      <c r="M2310">
        <v>89</v>
      </c>
    </row>
    <row r="2311" spans="2:13" x14ac:dyDescent="0.3">
      <c r="D2311" s="935">
        <v>111</v>
      </c>
      <c r="F2311">
        <v>111</v>
      </c>
      <c r="M2311">
        <v>111</v>
      </c>
    </row>
    <row r="2312" spans="2:13" x14ac:dyDescent="0.3">
      <c r="D2312" s="935">
        <v>118</v>
      </c>
      <c r="F2312">
        <v>118</v>
      </c>
      <c r="M2312">
        <v>118</v>
      </c>
    </row>
    <row r="2313" spans="2:13" x14ac:dyDescent="0.3">
      <c r="D2313" s="935">
        <v>123</v>
      </c>
      <c r="F2313">
        <v>120</v>
      </c>
      <c r="M2313">
        <v>120</v>
      </c>
    </row>
    <row r="2314" spans="2:13" x14ac:dyDescent="0.3">
      <c r="D2314" s="935">
        <v>139</v>
      </c>
      <c r="F2314">
        <v>139</v>
      </c>
      <c r="M2314">
        <v>139</v>
      </c>
    </row>
    <row r="2315" spans="2:13" x14ac:dyDescent="0.3">
      <c r="D2315" s="935">
        <v>234</v>
      </c>
      <c r="F2315">
        <v>229</v>
      </c>
      <c r="M2315">
        <v>229</v>
      </c>
    </row>
    <row r="2316" spans="2:13" x14ac:dyDescent="0.3">
      <c r="D2316" s="935">
        <v>246</v>
      </c>
      <c r="F2316">
        <v>246</v>
      </c>
      <c r="M2316">
        <v>246</v>
      </c>
    </row>
    <row r="2317" spans="2:13" x14ac:dyDescent="0.3">
      <c r="D2317" s="935">
        <v>339</v>
      </c>
      <c r="F2317">
        <v>332</v>
      </c>
      <c r="M2317">
        <v>332</v>
      </c>
    </row>
    <row r="2318" spans="2:13" x14ac:dyDescent="0.3">
      <c r="D2318" s="935">
        <v>385</v>
      </c>
      <c r="F2318">
        <v>378</v>
      </c>
      <c r="M2318">
        <v>378</v>
      </c>
    </row>
    <row r="2319" spans="2:13" x14ac:dyDescent="0.3">
      <c r="D2319" s="935">
        <v>443</v>
      </c>
      <c r="F2319">
        <v>435</v>
      </c>
      <c r="M2319">
        <v>435</v>
      </c>
    </row>
    <row r="2320" spans="2:13" x14ac:dyDescent="0.3">
      <c r="D2320" s="935">
        <v>469</v>
      </c>
      <c r="F2320">
        <v>460</v>
      </c>
      <c r="M2320">
        <v>460</v>
      </c>
    </row>
    <row r="2321" spans="4:13" x14ac:dyDescent="0.3">
      <c r="D2321" s="935">
        <v>550</v>
      </c>
      <c r="F2321">
        <v>550</v>
      </c>
      <c r="M2321">
        <v>550</v>
      </c>
    </row>
    <row r="2322" spans="4:13" x14ac:dyDescent="0.3">
      <c r="D2322" s="935">
        <v>603</v>
      </c>
      <c r="F2322">
        <v>591</v>
      </c>
      <c r="M2322">
        <v>591</v>
      </c>
    </row>
    <row r="2323" spans="4:13" x14ac:dyDescent="0.3">
      <c r="D2323" s="935">
        <v>608</v>
      </c>
      <c r="F2323">
        <v>595</v>
      </c>
      <c r="M2323">
        <v>595</v>
      </c>
    </row>
    <row r="2324" spans="4:13" x14ac:dyDescent="0.3">
      <c r="D2324" s="935">
        <v>699</v>
      </c>
      <c r="F2324">
        <v>713</v>
      </c>
      <c r="M2324">
        <v>713</v>
      </c>
    </row>
    <row r="2325" spans="4:13" x14ac:dyDescent="0.3">
      <c r="D2325" s="935">
        <v>721</v>
      </c>
      <c r="F2325">
        <v>705</v>
      </c>
      <c r="M2325">
        <v>705</v>
      </c>
    </row>
    <row r="2326" spans="4:13" x14ac:dyDescent="0.3">
      <c r="D2326" s="935">
        <v>759</v>
      </c>
      <c r="F2326">
        <v>744</v>
      </c>
      <c r="M2326">
        <v>744</v>
      </c>
    </row>
    <row r="2327" spans="4:13" x14ac:dyDescent="0.3">
      <c r="D2327" s="935">
        <v>855</v>
      </c>
      <c r="F2327">
        <v>838</v>
      </c>
      <c r="M2327">
        <v>838</v>
      </c>
    </row>
    <row r="2328" spans="4:13" x14ac:dyDescent="0.3">
      <c r="D2328" s="935">
        <v>875</v>
      </c>
      <c r="F2328">
        <v>857</v>
      </c>
      <c r="M2328">
        <v>857</v>
      </c>
    </row>
    <row r="2329" spans="4:13" x14ac:dyDescent="0.3">
      <c r="D2329" s="935">
        <v>987</v>
      </c>
      <c r="F2329">
        <v>1009</v>
      </c>
      <c r="M2329">
        <v>1009</v>
      </c>
    </row>
    <row r="2330" spans="4:13" x14ac:dyDescent="0.3">
      <c r="D2330" s="935">
        <v>1091</v>
      </c>
      <c r="F2330">
        <v>1091</v>
      </c>
      <c r="M2330">
        <v>1091</v>
      </c>
    </row>
    <row r="2331" spans="4:13" x14ac:dyDescent="0.3">
      <c r="D2331" s="935">
        <v>1095</v>
      </c>
      <c r="F2331">
        <v>1116</v>
      </c>
      <c r="M2331">
        <v>1116</v>
      </c>
    </row>
    <row r="2332" spans="4:13" x14ac:dyDescent="0.3">
      <c r="D2332" s="935">
        <v>1300</v>
      </c>
      <c r="F2332">
        <v>1300</v>
      </c>
      <c r="M2332">
        <v>1300</v>
      </c>
    </row>
    <row r="2333" spans="4:13" x14ac:dyDescent="0.3">
      <c r="D2333" s="935">
        <v>1340</v>
      </c>
      <c r="F2333">
        <v>1315</v>
      </c>
      <c r="M2333">
        <v>1315</v>
      </c>
    </row>
    <row r="2334" spans="4:13" x14ac:dyDescent="0.3">
      <c r="D2334" s="935">
        <v>1342</v>
      </c>
      <c r="F2334">
        <v>1313</v>
      </c>
      <c r="M2334">
        <v>1313</v>
      </c>
    </row>
    <row r="2335" spans="4:13" x14ac:dyDescent="0.3">
      <c r="D2335" s="935">
        <v>1631</v>
      </c>
      <c r="F2335">
        <v>1631</v>
      </c>
      <c r="M2335">
        <v>1631</v>
      </c>
    </row>
    <row r="2336" spans="4:13" x14ac:dyDescent="0.3">
      <c r="D2336" s="935">
        <v>1703</v>
      </c>
      <c r="F2336">
        <v>1670</v>
      </c>
      <c r="M2336">
        <v>1670</v>
      </c>
    </row>
    <row r="2337" spans="1:13" x14ac:dyDescent="0.3">
      <c r="D2337" s="935">
        <v>2033</v>
      </c>
      <c r="F2337">
        <v>2020</v>
      </c>
      <c r="M2337">
        <v>2020</v>
      </c>
    </row>
    <row r="2338" spans="1:13" x14ac:dyDescent="0.3">
      <c r="D2338" s="935">
        <v>2119</v>
      </c>
      <c r="F2338">
        <v>2119</v>
      </c>
      <c r="M2338">
        <v>2119</v>
      </c>
    </row>
    <row r="2339" spans="1:13" x14ac:dyDescent="0.3">
      <c r="D2339" s="935">
        <v>2496</v>
      </c>
      <c r="F2339">
        <v>2540</v>
      </c>
      <c r="M2339">
        <v>2540</v>
      </c>
    </row>
    <row r="2340" spans="1:13" x14ac:dyDescent="0.3">
      <c r="C2340" s="935" t="s">
        <v>3785</v>
      </c>
      <c r="F2340">
        <v>25637</v>
      </c>
      <c r="M2340">
        <v>25637</v>
      </c>
    </row>
    <row r="2341" spans="1:13" x14ac:dyDescent="0.3">
      <c r="B2341" s="935" t="s">
        <v>3981</v>
      </c>
      <c r="F2341">
        <v>25637</v>
      </c>
      <c r="M2341">
        <v>25637</v>
      </c>
    </row>
    <row r="2342" spans="1:13" x14ac:dyDescent="0.3">
      <c r="A2342" s="935" t="s">
        <v>3982</v>
      </c>
      <c r="F2342">
        <v>30669</v>
      </c>
      <c r="M2342">
        <v>30669</v>
      </c>
    </row>
    <row r="2343" spans="1:13" x14ac:dyDescent="0.3">
      <c r="A2343" s="935">
        <v>477802</v>
      </c>
      <c r="B2343" s="935">
        <v>471106</v>
      </c>
      <c r="C2343" s="935" t="s">
        <v>503</v>
      </c>
      <c r="D2343" s="935">
        <v>30</v>
      </c>
      <c r="F2343">
        <v>30</v>
      </c>
      <c r="M2343">
        <v>30</v>
      </c>
    </row>
    <row r="2344" spans="1:13" x14ac:dyDescent="0.3">
      <c r="D2344" s="935">
        <v>79</v>
      </c>
      <c r="F2344">
        <v>79</v>
      </c>
      <c r="M2344">
        <v>79</v>
      </c>
    </row>
    <row r="2345" spans="1:13" x14ac:dyDescent="0.3">
      <c r="C2345" s="935" t="s">
        <v>3787</v>
      </c>
      <c r="F2345">
        <v>109</v>
      </c>
      <c r="M2345">
        <v>109</v>
      </c>
    </row>
    <row r="2346" spans="1:13" x14ac:dyDescent="0.3">
      <c r="B2346" s="935" t="s">
        <v>3983</v>
      </c>
      <c r="F2346">
        <v>109</v>
      </c>
      <c r="M2346">
        <v>109</v>
      </c>
    </row>
    <row r="2347" spans="1:13" x14ac:dyDescent="0.3">
      <c r="B2347" s="935">
        <v>472541</v>
      </c>
      <c r="C2347" s="935" t="s">
        <v>475</v>
      </c>
      <c r="D2347" s="935">
        <v>158</v>
      </c>
      <c r="F2347">
        <v>161</v>
      </c>
      <c r="M2347">
        <v>161</v>
      </c>
    </row>
    <row r="2348" spans="1:13" x14ac:dyDescent="0.3">
      <c r="D2348" s="935">
        <v>255</v>
      </c>
      <c r="F2348">
        <v>260</v>
      </c>
      <c r="M2348">
        <v>260</v>
      </c>
    </row>
    <row r="2349" spans="1:13" x14ac:dyDescent="0.3">
      <c r="D2349" s="935">
        <v>808</v>
      </c>
      <c r="F2349">
        <v>817</v>
      </c>
      <c r="M2349">
        <v>817</v>
      </c>
    </row>
    <row r="2350" spans="1:13" x14ac:dyDescent="0.3">
      <c r="C2350" s="935" t="s">
        <v>3785</v>
      </c>
      <c r="F2350">
        <v>1238</v>
      </c>
      <c r="M2350">
        <v>1238</v>
      </c>
    </row>
    <row r="2351" spans="1:13" x14ac:dyDescent="0.3">
      <c r="B2351" s="935" t="s">
        <v>3984</v>
      </c>
      <c r="F2351">
        <v>1238</v>
      </c>
      <c r="M2351">
        <v>1238</v>
      </c>
    </row>
    <row r="2352" spans="1:13" x14ac:dyDescent="0.3">
      <c r="A2352" s="935" t="s">
        <v>3985</v>
      </c>
      <c r="F2352">
        <v>1347</v>
      </c>
      <c r="M2352">
        <v>1347</v>
      </c>
    </row>
    <row r="2353" spans="1:13" x14ac:dyDescent="0.3">
      <c r="A2353" s="935">
        <v>490276</v>
      </c>
      <c r="B2353" s="935">
        <v>493530</v>
      </c>
      <c r="C2353" s="935" t="s">
        <v>475</v>
      </c>
      <c r="D2353" s="935">
        <v>33</v>
      </c>
      <c r="F2353">
        <v>33</v>
      </c>
      <c r="M2353">
        <v>33</v>
      </c>
    </row>
    <row r="2354" spans="1:13" x14ac:dyDescent="0.3">
      <c r="D2354" s="935">
        <v>60</v>
      </c>
      <c r="F2354">
        <v>60</v>
      </c>
      <c r="M2354">
        <v>60</v>
      </c>
    </row>
    <row r="2355" spans="1:13" x14ac:dyDescent="0.3">
      <c r="D2355" s="935">
        <v>116</v>
      </c>
      <c r="F2355">
        <v>120</v>
      </c>
      <c r="M2355">
        <v>120</v>
      </c>
    </row>
    <row r="2356" spans="1:13" x14ac:dyDescent="0.3">
      <c r="D2356" s="935">
        <v>124</v>
      </c>
      <c r="F2356">
        <v>124</v>
      </c>
      <c r="M2356">
        <v>124</v>
      </c>
    </row>
    <row r="2357" spans="1:13" x14ac:dyDescent="0.3">
      <c r="D2357" s="935">
        <v>234</v>
      </c>
      <c r="F2357">
        <v>234</v>
      </c>
      <c r="M2357">
        <v>234</v>
      </c>
    </row>
    <row r="2358" spans="1:13" x14ac:dyDescent="0.3">
      <c r="D2358" s="935">
        <v>288</v>
      </c>
      <c r="F2358">
        <v>288</v>
      </c>
      <c r="M2358">
        <v>288</v>
      </c>
    </row>
    <row r="2359" spans="1:13" x14ac:dyDescent="0.3">
      <c r="D2359" s="935">
        <v>303</v>
      </c>
      <c r="F2359">
        <v>303</v>
      </c>
      <c r="M2359">
        <v>303</v>
      </c>
    </row>
    <row r="2360" spans="1:13" x14ac:dyDescent="0.3">
      <c r="D2360" s="935">
        <v>342</v>
      </c>
      <c r="F2360">
        <v>348</v>
      </c>
      <c r="M2360">
        <v>348</v>
      </c>
    </row>
    <row r="2361" spans="1:13" x14ac:dyDescent="0.3">
      <c r="D2361" s="935">
        <v>353</v>
      </c>
      <c r="F2361">
        <v>353</v>
      </c>
      <c r="M2361">
        <v>353</v>
      </c>
    </row>
    <row r="2362" spans="1:13" x14ac:dyDescent="0.3">
      <c r="D2362" s="935">
        <v>430</v>
      </c>
      <c r="F2362">
        <v>430</v>
      </c>
      <c r="M2362">
        <v>430</v>
      </c>
    </row>
    <row r="2363" spans="1:13" x14ac:dyDescent="0.3">
      <c r="D2363" s="935">
        <v>438</v>
      </c>
      <c r="F2363">
        <v>438</v>
      </c>
      <c r="M2363">
        <v>438</v>
      </c>
    </row>
    <row r="2364" spans="1:13" x14ac:dyDescent="0.3">
      <c r="D2364" s="935">
        <v>481</v>
      </c>
      <c r="F2364">
        <v>481</v>
      </c>
      <c r="M2364">
        <v>481</v>
      </c>
    </row>
    <row r="2365" spans="1:13" x14ac:dyDescent="0.3">
      <c r="D2365" s="935">
        <v>604</v>
      </c>
      <c r="F2365">
        <v>614</v>
      </c>
      <c r="M2365">
        <v>614</v>
      </c>
    </row>
    <row r="2366" spans="1:13" x14ac:dyDescent="0.3">
      <c r="D2366" s="935">
        <v>627</v>
      </c>
      <c r="F2366">
        <v>619</v>
      </c>
      <c r="M2366">
        <v>619</v>
      </c>
    </row>
    <row r="2367" spans="1:13" x14ac:dyDescent="0.3">
      <c r="D2367" s="935">
        <v>668</v>
      </c>
      <c r="F2367">
        <v>646</v>
      </c>
      <c r="M2367">
        <v>646</v>
      </c>
    </row>
    <row r="2368" spans="1:13" x14ac:dyDescent="0.3">
      <c r="D2368" s="935">
        <v>1449</v>
      </c>
      <c r="F2368">
        <v>1513</v>
      </c>
      <c r="M2368">
        <v>1513</v>
      </c>
    </row>
    <row r="2369" spans="1:13" x14ac:dyDescent="0.3">
      <c r="D2369" s="935">
        <v>1465</v>
      </c>
      <c r="F2369">
        <v>1465</v>
      </c>
      <c r="M2369">
        <v>1465</v>
      </c>
    </row>
    <row r="2370" spans="1:13" x14ac:dyDescent="0.3">
      <c r="D2370" s="935">
        <v>2031</v>
      </c>
      <c r="F2370">
        <v>2058</v>
      </c>
      <c r="M2370">
        <v>2058</v>
      </c>
    </row>
    <row r="2371" spans="1:13" x14ac:dyDescent="0.3">
      <c r="D2371" s="935">
        <v>2591</v>
      </c>
      <c r="F2371">
        <v>2568</v>
      </c>
      <c r="M2371">
        <v>2568</v>
      </c>
    </row>
    <row r="2372" spans="1:13" x14ac:dyDescent="0.3">
      <c r="C2372" s="935" t="s">
        <v>3785</v>
      </c>
      <c r="F2372">
        <v>12695</v>
      </c>
      <c r="M2372">
        <v>12695</v>
      </c>
    </row>
    <row r="2373" spans="1:13" x14ac:dyDescent="0.3">
      <c r="B2373" s="935" t="s">
        <v>3986</v>
      </c>
      <c r="F2373">
        <v>12695</v>
      </c>
      <c r="M2373">
        <v>12695</v>
      </c>
    </row>
    <row r="2374" spans="1:13" x14ac:dyDescent="0.3">
      <c r="B2374" s="935">
        <v>494240</v>
      </c>
      <c r="C2374" s="935" t="s">
        <v>503</v>
      </c>
      <c r="D2374" s="935">
        <v>39</v>
      </c>
      <c r="F2374">
        <v>39</v>
      </c>
      <c r="M2374">
        <v>39</v>
      </c>
    </row>
    <row r="2375" spans="1:13" x14ac:dyDescent="0.3">
      <c r="D2375" s="935">
        <v>59</v>
      </c>
      <c r="F2375">
        <v>60</v>
      </c>
      <c r="M2375">
        <v>60</v>
      </c>
    </row>
    <row r="2376" spans="1:13" x14ac:dyDescent="0.3">
      <c r="D2376" s="935">
        <v>68</v>
      </c>
      <c r="F2376">
        <v>68</v>
      </c>
      <c r="M2376">
        <v>68</v>
      </c>
    </row>
    <row r="2377" spans="1:13" x14ac:dyDescent="0.3">
      <c r="D2377" s="935">
        <v>150</v>
      </c>
      <c r="F2377">
        <v>256</v>
      </c>
      <c r="M2377">
        <v>256</v>
      </c>
    </row>
    <row r="2378" spans="1:13" x14ac:dyDescent="0.3">
      <c r="D2378" s="935">
        <v>449</v>
      </c>
      <c r="F2378">
        <v>463</v>
      </c>
      <c r="M2378">
        <v>463</v>
      </c>
    </row>
    <row r="2379" spans="1:13" x14ac:dyDescent="0.3">
      <c r="C2379" s="935" t="s">
        <v>3787</v>
      </c>
      <c r="F2379">
        <v>886</v>
      </c>
      <c r="M2379">
        <v>886</v>
      </c>
    </row>
    <row r="2380" spans="1:13" x14ac:dyDescent="0.3">
      <c r="B2380" s="935" t="s">
        <v>3987</v>
      </c>
      <c r="F2380">
        <v>886</v>
      </c>
      <c r="M2380">
        <v>886</v>
      </c>
    </row>
    <row r="2381" spans="1:13" x14ac:dyDescent="0.3">
      <c r="A2381" s="935" t="s">
        <v>3988</v>
      </c>
      <c r="F2381">
        <v>13581</v>
      </c>
      <c r="M2381">
        <v>13581</v>
      </c>
    </row>
    <row r="2382" spans="1:13" x14ac:dyDescent="0.3">
      <c r="A2382" s="935">
        <v>490281</v>
      </c>
      <c r="B2382" s="935">
        <v>493515</v>
      </c>
      <c r="C2382" s="935" t="s">
        <v>475</v>
      </c>
      <c r="D2382" s="935">
        <v>21</v>
      </c>
      <c r="F2382">
        <v>21</v>
      </c>
      <c r="M2382">
        <v>21</v>
      </c>
    </row>
    <row r="2383" spans="1:13" x14ac:dyDescent="0.3">
      <c r="D2383" s="935">
        <v>52</v>
      </c>
      <c r="F2383">
        <v>52</v>
      </c>
      <c r="M2383">
        <v>52</v>
      </c>
    </row>
    <row r="2384" spans="1:13" x14ac:dyDescent="0.3">
      <c r="D2384" s="935">
        <v>55</v>
      </c>
      <c r="F2384">
        <v>55</v>
      </c>
      <c r="M2384">
        <v>55</v>
      </c>
    </row>
    <row r="2385" spans="4:13" x14ac:dyDescent="0.3">
      <c r="D2385" s="935">
        <v>62</v>
      </c>
      <c r="F2385">
        <v>62</v>
      </c>
      <c r="M2385">
        <v>62</v>
      </c>
    </row>
    <row r="2386" spans="4:13" x14ac:dyDescent="0.3">
      <c r="D2386" s="935">
        <v>65</v>
      </c>
      <c r="F2386">
        <v>65</v>
      </c>
      <c r="M2386">
        <v>65</v>
      </c>
    </row>
    <row r="2387" spans="4:13" x14ac:dyDescent="0.3">
      <c r="D2387" s="935">
        <v>68</v>
      </c>
      <c r="F2387">
        <v>70</v>
      </c>
      <c r="M2387">
        <v>70</v>
      </c>
    </row>
    <row r="2388" spans="4:13" x14ac:dyDescent="0.3">
      <c r="D2388" s="935">
        <v>71</v>
      </c>
      <c r="F2388">
        <v>73</v>
      </c>
      <c r="M2388">
        <v>73</v>
      </c>
    </row>
    <row r="2389" spans="4:13" x14ac:dyDescent="0.3">
      <c r="D2389" s="935">
        <v>73</v>
      </c>
      <c r="F2389">
        <v>73</v>
      </c>
      <c r="M2389">
        <v>73</v>
      </c>
    </row>
    <row r="2390" spans="4:13" x14ac:dyDescent="0.3">
      <c r="D2390" s="935">
        <v>88</v>
      </c>
      <c r="F2390">
        <v>91</v>
      </c>
      <c r="M2390">
        <v>91</v>
      </c>
    </row>
    <row r="2391" spans="4:13" x14ac:dyDescent="0.3">
      <c r="D2391" s="935">
        <v>89</v>
      </c>
      <c r="F2391">
        <v>85</v>
      </c>
      <c r="M2391">
        <v>85</v>
      </c>
    </row>
    <row r="2392" spans="4:13" x14ac:dyDescent="0.3">
      <c r="D2392" s="935">
        <v>90</v>
      </c>
      <c r="F2392">
        <v>90</v>
      </c>
      <c r="M2392">
        <v>90</v>
      </c>
    </row>
    <row r="2393" spans="4:13" x14ac:dyDescent="0.3">
      <c r="D2393" s="935">
        <v>95</v>
      </c>
      <c r="F2393">
        <v>186</v>
      </c>
      <c r="M2393">
        <v>186</v>
      </c>
    </row>
    <row r="2394" spans="4:13" x14ac:dyDescent="0.3">
      <c r="D2394" s="935">
        <v>96</v>
      </c>
      <c r="F2394">
        <v>98</v>
      </c>
      <c r="M2394">
        <v>98</v>
      </c>
    </row>
    <row r="2395" spans="4:13" x14ac:dyDescent="0.3">
      <c r="D2395" s="935">
        <v>104</v>
      </c>
      <c r="F2395">
        <v>107</v>
      </c>
      <c r="M2395">
        <v>107</v>
      </c>
    </row>
    <row r="2396" spans="4:13" x14ac:dyDescent="0.3">
      <c r="D2396" s="935">
        <v>116</v>
      </c>
      <c r="F2396">
        <v>111</v>
      </c>
      <c r="M2396">
        <v>111</v>
      </c>
    </row>
    <row r="2397" spans="4:13" x14ac:dyDescent="0.3">
      <c r="D2397" s="935">
        <v>117</v>
      </c>
      <c r="F2397">
        <v>120</v>
      </c>
      <c r="M2397">
        <v>120</v>
      </c>
    </row>
    <row r="2398" spans="4:13" x14ac:dyDescent="0.3">
      <c r="D2398" s="935">
        <v>132</v>
      </c>
      <c r="F2398">
        <v>135</v>
      </c>
      <c r="M2398">
        <v>135</v>
      </c>
    </row>
    <row r="2399" spans="4:13" x14ac:dyDescent="0.3">
      <c r="D2399" s="935">
        <v>156</v>
      </c>
      <c r="F2399">
        <v>156</v>
      </c>
      <c r="M2399">
        <v>156</v>
      </c>
    </row>
    <row r="2400" spans="4:13" x14ac:dyDescent="0.3">
      <c r="D2400" s="935">
        <v>158</v>
      </c>
      <c r="F2400">
        <v>158</v>
      </c>
      <c r="M2400">
        <v>158</v>
      </c>
    </row>
    <row r="2401" spans="4:13" x14ac:dyDescent="0.3">
      <c r="D2401" s="935">
        <v>160</v>
      </c>
      <c r="F2401">
        <v>164</v>
      </c>
      <c r="M2401">
        <v>164</v>
      </c>
    </row>
    <row r="2402" spans="4:13" x14ac:dyDescent="0.3">
      <c r="D2402" s="935">
        <v>163</v>
      </c>
      <c r="F2402">
        <v>170</v>
      </c>
      <c r="M2402">
        <v>170</v>
      </c>
    </row>
    <row r="2403" spans="4:13" x14ac:dyDescent="0.3">
      <c r="D2403" s="935">
        <v>199</v>
      </c>
      <c r="F2403">
        <v>204</v>
      </c>
      <c r="M2403">
        <v>204</v>
      </c>
    </row>
    <row r="2404" spans="4:13" x14ac:dyDescent="0.3">
      <c r="D2404" s="935">
        <v>218</v>
      </c>
      <c r="F2404">
        <v>228</v>
      </c>
      <c r="M2404">
        <v>228</v>
      </c>
    </row>
    <row r="2405" spans="4:13" x14ac:dyDescent="0.3">
      <c r="D2405" s="935">
        <v>248</v>
      </c>
      <c r="F2405">
        <v>255</v>
      </c>
      <c r="M2405">
        <v>255</v>
      </c>
    </row>
    <row r="2406" spans="4:13" x14ac:dyDescent="0.3">
      <c r="D2406" s="935">
        <v>251</v>
      </c>
      <c r="F2406">
        <v>251</v>
      </c>
      <c r="M2406">
        <v>251</v>
      </c>
    </row>
    <row r="2407" spans="4:13" x14ac:dyDescent="0.3">
      <c r="D2407" s="935">
        <v>260</v>
      </c>
      <c r="F2407">
        <v>260</v>
      </c>
      <c r="M2407">
        <v>260</v>
      </c>
    </row>
    <row r="2408" spans="4:13" x14ac:dyDescent="0.3">
      <c r="D2408" s="935">
        <v>286</v>
      </c>
      <c r="F2408">
        <v>286</v>
      </c>
      <c r="M2408">
        <v>286</v>
      </c>
    </row>
    <row r="2409" spans="4:13" x14ac:dyDescent="0.3">
      <c r="D2409" s="935">
        <v>295</v>
      </c>
      <c r="F2409">
        <v>303</v>
      </c>
      <c r="M2409">
        <v>303</v>
      </c>
    </row>
    <row r="2410" spans="4:13" x14ac:dyDescent="0.3">
      <c r="D2410" s="935">
        <v>300</v>
      </c>
      <c r="F2410">
        <v>300</v>
      </c>
      <c r="M2410">
        <v>300</v>
      </c>
    </row>
    <row r="2411" spans="4:13" x14ac:dyDescent="0.3">
      <c r="D2411" s="935">
        <v>306</v>
      </c>
      <c r="F2411">
        <v>320</v>
      </c>
      <c r="M2411">
        <v>320</v>
      </c>
    </row>
    <row r="2412" spans="4:13" x14ac:dyDescent="0.3">
      <c r="D2412" s="935">
        <v>310</v>
      </c>
      <c r="F2412">
        <v>320</v>
      </c>
      <c r="M2412">
        <v>320</v>
      </c>
    </row>
    <row r="2413" spans="4:13" x14ac:dyDescent="0.3">
      <c r="D2413" s="935">
        <v>322</v>
      </c>
      <c r="F2413">
        <v>230</v>
      </c>
      <c r="M2413">
        <v>230</v>
      </c>
    </row>
    <row r="2414" spans="4:13" x14ac:dyDescent="0.3">
      <c r="D2414" s="935">
        <v>334</v>
      </c>
      <c r="F2414">
        <v>334</v>
      </c>
      <c r="M2414">
        <v>334</v>
      </c>
    </row>
    <row r="2415" spans="4:13" x14ac:dyDescent="0.3">
      <c r="D2415" s="935">
        <v>357</v>
      </c>
      <c r="F2415">
        <v>367</v>
      </c>
      <c r="M2415">
        <v>367</v>
      </c>
    </row>
    <row r="2416" spans="4:13" x14ac:dyDescent="0.3">
      <c r="D2416" s="935">
        <v>370</v>
      </c>
      <c r="F2416">
        <v>380</v>
      </c>
      <c r="M2416">
        <v>380</v>
      </c>
    </row>
    <row r="2417" spans="4:13" x14ac:dyDescent="0.3">
      <c r="D2417" s="935">
        <v>379</v>
      </c>
      <c r="F2417">
        <v>390</v>
      </c>
      <c r="M2417">
        <v>390</v>
      </c>
    </row>
    <row r="2418" spans="4:13" x14ac:dyDescent="0.3">
      <c r="D2418" s="935">
        <v>390</v>
      </c>
      <c r="F2418">
        <v>794</v>
      </c>
      <c r="M2418">
        <v>794</v>
      </c>
    </row>
    <row r="2419" spans="4:13" x14ac:dyDescent="0.3">
      <c r="D2419" s="935">
        <v>409</v>
      </c>
      <c r="F2419">
        <v>420</v>
      </c>
      <c r="M2419">
        <v>420</v>
      </c>
    </row>
    <row r="2420" spans="4:13" x14ac:dyDescent="0.3">
      <c r="D2420" s="935">
        <v>413</v>
      </c>
      <c r="F2420">
        <v>426</v>
      </c>
      <c r="M2420">
        <v>426</v>
      </c>
    </row>
    <row r="2421" spans="4:13" x14ac:dyDescent="0.3">
      <c r="D2421" s="935">
        <v>432</v>
      </c>
      <c r="F2421">
        <v>453</v>
      </c>
      <c r="M2421">
        <v>453</v>
      </c>
    </row>
    <row r="2422" spans="4:13" x14ac:dyDescent="0.3">
      <c r="D2422" s="935">
        <v>469</v>
      </c>
      <c r="F2422">
        <v>469</v>
      </c>
      <c r="M2422">
        <v>469</v>
      </c>
    </row>
    <row r="2423" spans="4:13" x14ac:dyDescent="0.3">
      <c r="D2423" s="935">
        <v>476</v>
      </c>
      <c r="F2423">
        <v>492</v>
      </c>
      <c r="M2423">
        <v>492</v>
      </c>
    </row>
    <row r="2424" spans="4:13" x14ac:dyDescent="0.3">
      <c r="D2424" s="935">
        <v>479</v>
      </c>
      <c r="F2424">
        <v>498</v>
      </c>
      <c r="M2424">
        <v>498</v>
      </c>
    </row>
    <row r="2425" spans="4:13" x14ac:dyDescent="0.3">
      <c r="D2425" s="935">
        <v>480</v>
      </c>
      <c r="F2425">
        <v>480</v>
      </c>
      <c r="M2425">
        <v>480</v>
      </c>
    </row>
    <row r="2426" spans="4:13" x14ac:dyDescent="0.3">
      <c r="D2426" s="935">
        <v>545</v>
      </c>
      <c r="F2426">
        <v>522</v>
      </c>
      <c r="M2426">
        <v>522</v>
      </c>
    </row>
    <row r="2427" spans="4:13" x14ac:dyDescent="0.3">
      <c r="D2427" s="935">
        <v>563</v>
      </c>
      <c r="F2427">
        <v>581</v>
      </c>
      <c r="M2427">
        <v>581</v>
      </c>
    </row>
    <row r="2428" spans="4:13" x14ac:dyDescent="0.3">
      <c r="D2428" s="935">
        <v>599</v>
      </c>
      <c r="F2428">
        <v>617</v>
      </c>
      <c r="M2428">
        <v>617</v>
      </c>
    </row>
    <row r="2429" spans="4:13" x14ac:dyDescent="0.3">
      <c r="D2429" s="935">
        <v>604</v>
      </c>
      <c r="F2429">
        <v>619</v>
      </c>
      <c r="M2429">
        <v>619</v>
      </c>
    </row>
    <row r="2430" spans="4:13" x14ac:dyDescent="0.3">
      <c r="D2430" s="935">
        <v>632</v>
      </c>
      <c r="F2430">
        <v>658</v>
      </c>
      <c r="M2430">
        <v>658</v>
      </c>
    </row>
    <row r="2431" spans="4:13" x14ac:dyDescent="0.3">
      <c r="D2431" s="935">
        <v>649</v>
      </c>
      <c r="F2431">
        <v>679</v>
      </c>
      <c r="M2431">
        <v>679</v>
      </c>
    </row>
    <row r="2432" spans="4:13" x14ac:dyDescent="0.3">
      <c r="D2432" s="935">
        <v>685</v>
      </c>
      <c r="F2432">
        <v>702</v>
      </c>
      <c r="M2432">
        <v>702</v>
      </c>
    </row>
    <row r="2433" spans="2:13" x14ac:dyDescent="0.3">
      <c r="D2433" s="935">
        <v>741</v>
      </c>
      <c r="F2433">
        <v>761</v>
      </c>
      <c r="M2433">
        <v>761</v>
      </c>
    </row>
    <row r="2434" spans="2:13" x14ac:dyDescent="0.3">
      <c r="D2434" s="935">
        <v>776</v>
      </c>
      <c r="F2434">
        <v>743</v>
      </c>
      <c r="M2434">
        <v>743</v>
      </c>
    </row>
    <row r="2435" spans="2:13" x14ac:dyDescent="0.3">
      <c r="D2435" s="935">
        <v>783</v>
      </c>
      <c r="F2435">
        <v>803</v>
      </c>
      <c r="M2435">
        <v>803</v>
      </c>
    </row>
    <row r="2436" spans="2:13" x14ac:dyDescent="0.3">
      <c r="D2436" s="935">
        <v>918</v>
      </c>
      <c r="F2436">
        <v>959</v>
      </c>
      <c r="M2436">
        <v>959</v>
      </c>
    </row>
    <row r="2437" spans="2:13" x14ac:dyDescent="0.3">
      <c r="D2437" s="935">
        <v>971</v>
      </c>
      <c r="F2437">
        <v>999</v>
      </c>
      <c r="M2437">
        <v>999</v>
      </c>
    </row>
    <row r="2438" spans="2:13" x14ac:dyDescent="0.3">
      <c r="D2438" s="935">
        <v>993</v>
      </c>
      <c r="F2438">
        <v>1010</v>
      </c>
      <c r="M2438">
        <v>1010</v>
      </c>
    </row>
    <row r="2439" spans="2:13" x14ac:dyDescent="0.3">
      <c r="D2439" s="935">
        <v>1118</v>
      </c>
      <c r="F2439">
        <v>1149</v>
      </c>
      <c r="M2439">
        <v>1149</v>
      </c>
    </row>
    <row r="2440" spans="2:13" x14ac:dyDescent="0.3">
      <c r="D2440" s="935">
        <v>1152</v>
      </c>
      <c r="F2440">
        <v>1187</v>
      </c>
      <c r="M2440">
        <v>1187</v>
      </c>
    </row>
    <row r="2441" spans="2:13" x14ac:dyDescent="0.3">
      <c r="D2441" s="935">
        <v>1211</v>
      </c>
      <c r="F2441">
        <v>1245</v>
      </c>
      <c r="M2441">
        <v>1245</v>
      </c>
    </row>
    <row r="2442" spans="2:13" x14ac:dyDescent="0.3">
      <c r="D2442" s="935">
        <v>1397</v>
      </c>
      <c r="F2442">
        <v>1454</v>
      </c>
      <c r="M2442">
        <v>1454</v>
      </c>
    </row>
    <row r="2443" spans="2:13" x14ac:dyDescent="0.3">
      <c r="D2443" s="935">
        <v>1456</v>
      </c>
      <c r="F2443">
        <v>1526</v>
      </c>
      <c r="M2443">
        <v>1526</v>
      </c>
    </row>
    <row r="2444" spans="2:13" x14ac:dyDescent="0.3">
      <c r="D2444" s="935">
        <v>1608</v>
      </c>
      <c r="F2444">
        <v>1671</v>
      </c>
      <c r="M2444">
        <v>1671</v>
      </c>
    </row>
    <row r="2445" spans="2:13" x14ac:dyDescent="0.3">
      <c r="D2445" s="935">
        <v>1665</v>
      </c>
      <c r="F2445">
        <v>1720</v>
      </c>
      <c r="M2445">
        <v>1720</v>
      </c>
    </row>
    <row r="2446" spans="2:13" x14ac:dyDescent="0.3">
      <c r="D2446" s="935">
        <v>3028</v>
      </c>
      <c r="F2446">
        <v>3155</v>
      </c>
      <c r="M2446">
        <v>3155</v>
      </c>
    </row>
    <row r="2447" spans="2:13" x14ac:dyDescent="0.3">
      <c r="C2447" s="935" t="s">
        <v>3785</v>
      </c>
      <c r="F2447">
        <v>33362</v>
      </c>
      <c r="M2447">
        <v>33362</v>
      </c>
    </row>
    <row r="2448" spans="2:13" x14ac:dyDescent="0.3">
      <c r="B2448" s="935" t="s">
        <v>3989</v>
      </c>
      <c r="F2448">
        <v>33362</v>
      </c>
      <c r="M2448">
        <v>33362</v>
      </c>
    </row>
    <row r="2449" spans="2:13" x14ac:dyDescent="0.3">
      <c r="B2449" s="935">
        <v>494164</v>
      </c>
      <c r="C2449" s="935" t="s">
        <v>503</v>
      </c>
      <c r="D2449" s="935">
        <v>35</v>
      </c>
      <c r="F2449">
        <v>70</v>
      </c>
      <c r="M2449">
        <v>70</v>
      </c>
    </row>
    <row r="2450" spans="2:13" x14ac:dyDescent="0.3">
      <c r="D2450" s="935">
        <v>40</v>
      </c>
      <c r="F2450">
        <v>40</v>
      </c>
      <c r="M2450">
        <v>40</v>
      </c>
    </row>
    <row r="2451" spans="2:13" x14ac:dyDescent="0.3">
      <c r="D2451" s="935">
        <v>59</v>
      </c>
      <c r="F2451">
        <v>60</v>
      </c>
      <c r="M2451">
        <v>60</v>
      </c>
    </row>
    <row r="2452" spans="2:13" x14ac:dyDescent="0.3">
      <c r="D2452" s="935">
        <v>70</v>
      </c>
      <c r="F2452">
        <v>72</v>
      </c>
      <c r="M2452">
        <v>72</v>
      </c>
    </row>
    <row r="2453" spans="2:13" x14ac:dyDescent="0.3">
      <c r="D2453" s="935">
        <v>71</v>
      </c>
      <c r="F2453">
        <v>73</v>
      </c>
      <c r="M2453">
        <v>73</v>
      </c>
    </row>
    <row r="2454" spans="2:13" x14ac:dyDescent="0.3">
      <c r="D2454" s="935">
        <v>90</v>
      </c>
      <c r="F2454">
        <v>92</v>
      </c>
      <c r="M2454">
        <v>92</v>
      </c>
    </row>
    <row r="2455" spans="2:13" x14ac:dyDescent="0.3">
      <c r="D2455" s="935">
        <v>94</v>
      </c>
      <c r="F2455">
        <v>94</v>
      </c>
      <c r="M2455">
        <v>94</v>
      </c>
    </row>
    <row r="2456" spans="2:13" x14ac:dyDescent="0.3">
      <c r="D2456" s="935">
        <v>100</v>
      </c>
      <c r="F2456">
        <v>104</v>
      </c>
      <c r="M2456">
        <v>104</v>
      </c>
    </row>
    <row r="2457" spans="2:13" x14ac:dyDescent="0.3">
      <c r="D2457" s="935">
        <v>113</v>
      </c>
      <c r="F2457">
        <v>115</v>
      </c>
      <c r="M2457">
        <v>115</v>
      </c>
    </row>
    <row r="2458" spans="2:13" x14ac:dyDescent="0.3">
      <c r="D2458" s="935">
        <v>174</v>
      </c>
      <c r="F2458">
        <v>181</v>
      </c>
      <c r="M2458">
        <v>181</v>
      </c>
    </row>
    <row r="2459" spans="2:13" x14ac:dyDescent="0.3">
      <c r="D2459" s="935">
        <v>261</v>
      </c>
      <c r="F2459">
        <v>268</v>
      </c>
      <c r="M2459">
        <v>268</v>
      </c>
    </row>
    <row r="2460" spans="2:13" x14ac:dyDescent="0.3">
      <c r="D2460" s="935">
        <v>264</v>
      </c>
      <c r="F2460">
        <v>276</v>
      </c>
      <c r="M2460">
        <v>276</v>
      </c>
    </row>
    <row r="2461" spans="2:13" x14ac:dyDescent="0.3">
      <c r="D2461" s="935">
        <v>360</v>
      </c>
      <c r="F2461">
        <v>372</v>
      </c>
      <c r="M2461">
        <v>372</v>
      </c>
    </row>
    <row r="2462" spans="2:13" x14ac:dyDescent="0.3">
      <c r="D2462" s="935">
        <v>376</v>
      </c>
      <c r="F2462">
        <v>394</v>
      </c>
      <c r="M2462">
        <v>394</v>
      </c>
    </row>
    <row r="2463" spans="2:13" x14ac:dyDescent="0.3">
      <c r="D2463" s="935">
        <v>392</v>
      </c>
      <c r="F2463">
        <v>409</v>
      </c>
      <c r="M2463">
        <v>409</v>
      </c>
    </row>
    <row r="2464" spans="2:13" x14ac:dyDescent="0.3">
      <c r="C2464" s="935" t="s">
        <v>3787</v>
      </c>
      <c r="F2464">
        <v>2620</v>
      </c>
      <c r="M2464">
        <v>2620</v>
      </c>
    </row>
    <row r="2465" spans="1:13" x14ac:dyDescent="0.3">
      <c r="B2465" s="935" t="s">
        <v>3990</v>
      </c>
      <c r="F2465">
        <v>2620</v>
      </c>
      <c r="M2465">
        <v>2620</v>
      </c>
    </row>
    <row r="2466" spans="1:13" x14ac:dyDescent="0.3">
      <c r="A2466" s="935" t="s">
        <v>3991</v>
      </c>
      <c r="F2466">
        <v>35982</v>
      </c>
      <c r="M2466">
        <v>35982</v>
      </c>
    </row>
    <row r="2467" spans="1:13" x14ac:dyDescent="0.3">
      <c r="A2467" s="935">
        <v>490287</v>
      </c>
      <c r="B2467" s="935">
        <v>493513</v>
      </c>
      <c r="C2467" s="935" t="s">
        <v>475</v>
      </c>
      <c r="D2467" s="935">
        <v>12</v>
      </c>
      <c r="F2467">
        <v>12</v>
      </c>
      <c r="M2467">
        <v>12</v>
      </c>
    </row>
    <row r="2468" spans="1:13" x14ac:dyDescent="0.3">
      <c r="D2468" s="935">
        <v>268</v>
      </c>
      <c r="F2468">
        <v>268</v>
      </c>
      <c r="M2468">
        <v>268</v>
      </c>
    </row>
    <row r="2469" spans="1:13" x14ac:dyDescent="0.3">
      <c r="D2469" s="935">
        <v>293</v>
      </c>
      <c r="F2469">
        <v>293</v>
      </c>
      <c r="M2469">
        <v>293</v>
      </c>
    </row>
    <row r="2470" spans="1:13" x14ac:dyDescent="0.3">
      <c r="D2470" s="935">
        <v>344</v>
      </c>
      <c r="F2470">
        <v>344</v>
      </c>
      <c r="M2470">
        <v>344</v>
      </c>
    </row>
    <row r="2471" spans="1:13" x14ac:dyDescent="0.3">
      <c r="D2471" s="935">
        <v>411</v>
      </c>
      <c r="F2471">
        <v>411</v>
      </c>
      <c r="M2471">
        <v>411</v>
      </c>
    </row>
    <row r="2472" spans="1:13" x14ac:dyDescent="0.3">
      <c r="C2472" s="935" t="s">
        <v>3785</v>
      </c>
      <c r="F2472">
        <v>1328</v>
      </c>
      <c r="M2472">
        <v>1328</v>
      </c>
    </row>
    <row r="2473" spans="1:13" x14ac:dyDescent="0.3">
      <c r="B2473" s="935" t="s">
        <v>3992</v>
      </c>
      <c r="F2473">
        <v>1328</v>
      </c>
      <c r="M2473">
        <v>1328</v>
      </c>
    </row>
    <row r="2474" spans="1:13" x14ac:dyDescent="0.3">
      <c r="B2474" s="935">
        <v>494167</v>
      </c>
      <c r="C2474" s="935" t="s">
        <v>503</v>
      </c>
      <c r="D2474" s="935">
        <v>56</v>
      </c>
      <c r="F2474">
        <v>56</v>
      </c>
      <c r="M2474">
        <v>56</v>
      </c>
    </row>
    <row r="2475" spans="1:13" x14ac:dyDescent="0.3">
      <c r="C2475" s="935" t="s">
        <v>3787</v>
      </c>
      <c r="F2475">
        <v>56</v>
      </c>
      <c r="M2475">
        <v>56</v>
      </c>
    </row>
    <row r="2476" spans="1:13" x14ac:dyDescent="0.3">
      <c r="B2476" s="935" t="s">
        <v>3993</v>
      </c>
      <c r="F2476">
        <v>56</v>
      </c>
      <c r="M2476">
        <v>56</v>
      </c>
    </row>
    <row r="2477" spans="1:13" x14ac:dyDescent="0.3">
      <c r="B2477" s="935">
        <v>518638</v>
      </c>
      <c r="C2477" s="935" t="s">
        <v>475</v>
      </c>
      <c r="D2477" s="935">
        <v>51</v>
      </c>
      <c r="F2477">
        <v>51</v>
      </c>
      <c r="M2477">
        <v>51</v>
      </c>
    </row>
    <row r="2478" spans="1:13" x14ac:dyDescent="0.3">
      <c r="D2478" s="935">
        <v>65</v>
      </c>
      <c r="F2478">
        <v>65</v>
      </c>
      <c r="M2478">
        <v>65</v>
      </c>
    </row>
    <row r="2479" spans="1:13" x14ac:dyDescent="0.3">
      <c r="D2479" s="935">
        <v>985</v>
      </c>
      <c r="F2479">
        <v>985</v>
      </c>
      <c r="M2479">
        <v>985</v>
      </c>
    </row>
    <row r="2480" spans="1:13" x14ac:dyDescent="0.3">
      <c r="C2480" s="935" t="s">
        <v>3785</v>
      </c>
      <c r="F2480">
        <v>1101</v>
      </c>
      <c r="M2480">
        <v>1101</v>
      </c>
    </row>
    <row r="2481" spans="1:13" x14ac:dyDescent="0.3">
      <c r="B2481" s="935" t="s">
        <v>3994</v>
      </c>
      <c r="F2481">
        <v>1101</v>
      </c>
      <c r="M2481">
        <v>1101</v>
      </c>
    </row>
    <row r="2482" spans="1:13" x14ac:dyDescent="0.3">
      <c r="A2482" s="935" t="s">
        <v>3995</v>
      </c>
      <c r="F2482">
        <v>2485</v>
      </c>
      <c r="M2482">
        <v>2485</v>
      </c>
    </row>
    <row r="2483" spans="1:13" x14ac:dyDescent="0.3">
      <c r="A2483" s="935">
        <v>490293</v>
      </c>
      <c r="B2483" s="935">
        <v>493483</v>
      </c>
      <c r="C2483" s="935" t="s">
        <v>475</v>
      </c>
      <c r="D2483" s="935">
        <v>40</v>
      </c>
      <c r="F2483">
        <v>40</v>
      </c>
      <c r="M2483">
        <v>40</v>
      </c>
    </row>
    <row r="2484" spans="1:13" x14ac:dyDescent="0.3">
      <c r="D2484" s="935">
        <v>50</v>
      </c>
      <c r="F2484">
        <v>50</v>
      </c>
      <c r="M2484">
        <v>50</v>
      </c>
    </row>
    <row r="2485" spans="1:13" x14ac:dyDescent="0.3">
      <c r="D2485" s="935">
        <v>57</v>
      </c>
      <c r="F2485">
        <v>57</v>
      </c>
      <c r="M2485">
        <v>57</v>
      </c>
    </row>
    <row r="2486" spans="1:13" x14ac:dyDescent="0.3">
      <c r="D2486" s="935">
        <v>99</v>
      </c>
      <c r="F2486">
        <v>198</v>
      </c>
      <c r="M2486">
        <v>198</v>
      </c>
    </row>
    <row r="2487" spans="1:13" x14ac:dyDescent="0.3">
      <c r="D2487" s="935">
        <v>104</v>
      </c>
      <c r="F2487">
        <v>108</v>
      </c>
      <c r="M2487">
        <v>108</v>
      </c>
    </row>
    <row r="2488" spans="1:13" x14ac:dyDescent="0.3">
      <c r="D2488" s="935">
        <v>129</v>
      </c>
      <c r="F2488">
        <v>129</v>
      </c>
      <c r="M2488">
        <v>129</v>
      </c>
    </row>
    <row r="2489" spans="1:13" x14ac:dyDescent="0.3">
      <c r="D2489" s="935">
        <v>132</v>
      </c>
      <c r="F2489">
        <v>264</v>
      </c>
      <c r="M2489">
        <v>264</v>
      </c>
    </row>
    <row r="2490" spans="1:13" x14ac:dyDescent="0.3">
      <c r="D2490" s="935">
        <v>137</v>
      </c>
      <c r="F2490">
        <v>137</v>
      </c>
      <c r="M2490">
        <v>137</v>
      </c>
    </row>
    <row r="2491" spans="1:13" x14ac:dyDescent="0.3">
      <c r="D2491" s="935">
        <v>145</v>
      </c>
      <c r="F2491">
        <v>145</v>
      </c>
      <c r="M2491">
        <v>145</v>
      </c>
    </row>
    <row r="2492" spans="1:13" x14ac:dyDescent="0.3">
      <c r="D2492" s="935">
        <v>152</v>
      </c>
      <c r="F2492">
        <v>152</v>
      </c>
      <c r="M2492">
        <v>152</v>
      </c>
    </row>
    <row r="2493" spans="1:13" x14ac:dyDescent="0.3">
      <c r="D2493" s="935">
        <v>166</v>
      </c>
      <c r="F2493">
        <v>166</v>
      </c>
      <c r="M2493">
        <v>166</v>
      </c>
    </row>
    <row r="2494" spans="1:13" x14ac:dyDescent="0.3">
      <c r="D2494" s="935">
        <v>170</v>
      </c>
      <c r="F2494">
        <v>175</v>
      </c>
      <c r="M2494">
        <v>175</v>
      </c>
    </row>
    <row r="2495" spans="1:13" x14ac:dyDescent="0.3">
      <c r="D2495" s="935">
        <v>185</v>
      </c>
      <c r="F2495">
        <v>192</v>
      </c>
      <c r="M2495">
        <v>192</v>
      </c>
    </row>
    <row r="2496" spans="1:13" x14ac:dyDescent="0.3">
      <c r="D2496" s="935">
        <v>188</v>
      </c>
      <c r="F2496">
        <v>188</v>
      </c>
      <c r="M2496">
        <v>188</v>
      </c>
    </row>
    <row r="2497" spans="4:13" x14ac:dyDescent="0.3">
      <c r="D2497" s="935">
        <v>201</v>
      </c>
      <c r="F2497">
        <v>199</v>
      </c>
      <c r="M2497">
        <v>199</v>
      </c>
    </row>
    <row r="2498" spans="4:13" x14ac:dyDescent="0.3">
      <c r="D2498" s="935">
        <v>202</v>
      </c>
      <c r="F2498">
        <v>202</v>
      </c>
      <c r="M2498">
        <v>202</v>
      </c>
    </row>
    <row r="2499" spans="4:13" x14ac:dyDescent="0.3">
      <c r="D2499" s="935">
        <v>229</v>
      </c>
      <c r="F2499">
        <v>229</v>
      </c>
      <c r="M2499">
        <v>229</v>
      </c>
    </row>
    <row r="2500" spans="4:13" x14ac:dyDescent="0.3">
      <c r="D2500" s="935">
        <v>240</v>
      </c>
      <c r="F2500">
        <v>248</v>
      </c>
      <c r="M2500">
        <v>248</v>
      </c>
    </row>
    <row r="2501" spans="4:13" x14ac:dyDescent="0.3">
      <c r="D2501" s="935">
        <v>254</v>
      </c>
      <c r="F2501">
        <v>251</v>
      </c>
      <c r="M2501">
        <v>251</v>
      </c>
    </row>
    <row r="2502" spans="4:13" x14ac:dyDescent="0.3">
      <c r="D2502" s="935">
        <v>294</v>
      </c>
      <c r="F2502">
        <v>294</v>
      </c>
      <c r="M2502">
        <v>294</v>
      </c>
    </row>
    <row r="2503" spans="4:13" x14ac:dyDescent="0.3">
      <c r="D2503" s="935">
        <v>308</v>
      </c>
      <c r="F2503">
        <v>308</v>
      </c>
      <c r="M2503">
        <v>308</v>
      </c>
    </row>
    <row r="2504" spans="4:13" x14ac:dyDescent="0.3">
      <c r="D2504" s="935">
        <v>324</v>
      </c>
      <c r="F2504">
        <v>332</v>
      </c>
      <c r="M2504">
        <v>332</v>
      </c>
    </row>
    <row r="2505" spans="4:13" x14ac:dyDescent="0.3">
      <c r="D2505" s="935">
        <v>342</v>
      </c>
      <c r="F2505">
        <v>342</v>
      </c>
      <c r="M2505">
        <v>342</v>
      </c>
    </row>
    <row r="2506" spans="4:13" x14ac:dyDescent="0.3">
      <c r="D2506" s="935">
        <v>382</v>
      </c>
      <c r="F2506">
        <v>393</v>
      </c>
      <c r="M2506">
        <v>393</v>
      </c>
    </row>
    <row r="2507" spans="4:13" x14ac:dyDescent="0.3">
      <c r="D2507" s="935">
        <v>383</v>
      </c>
      <c r="F2507">
        <v>377</v>
      </c>
      <c r="M2507">
        <v>377</v>
      </c>
    </row>
    <row r="2508" spans="4:13" x14ac:dyDescent="0.3">
      <c r="D2508" s="935">
        <v>388</v>
      </c>
      <c r="F2508">
        <v>381</v>
      </c>
      <c r="M2508">
        <v>381</v>
      </c>
    </row>
    <row r="2509" spans="4:13" x14ac:dyDescent="0.3">
      <c r="D2509" s="935">
        <v>407</v>
      </c>
      <c r="F2509">
        <v>426</v>
      </c>
      <c r="M2509">
        <v>426</v>
      </c>
    </row>
    <row r="2510" spans="4:13" x14ac:dyDescent="0.3">
      <c r="D2510" s="935">
        <v>440</v>
      </c>
      <c r="F2510">
        <v>440</v>
      </c>
      <c r="M2510">
        <v>440</v>
      </c>
    </row>
    <row r="2511" spans="4:13" x14ac:dyDescent="0.3">
      <c r="D2511" s="935">
        <v>535</v>
      </c>
      <c r="F2511">
        <v>559</v>
      </c>
      <c r="M2511">
        <v>559</v>
      </c>
    </row>
    <row r="2512" spans="4:13" x14ac:dyDescent="0.3">
      <c r="D2512" s="935">
        <v>543</v>
      </c>
      <c r="F2512">
        <v>551</v>
      </c>
      <c r="M2512">
        <v>551</v>
      </c>
    </row>
    <row r="2513" spans="4:13" x14ac:dyDescent="0.3">
      <c r="D2513" s="935">
        <v>557</v>
      </c>
      <c r="F2513">
        <v>575</v>
      </c>
      <c r="M2513">
        <v>575</v>
      </c>
    </row>
    <row r="2514" spans="4:13" x14ac:dyDescent="0.3">
      <c r="D2514" s="935">
        <v>579</v>
      </c>
      <c r="F2514">
        <v>571</v>
      </c>
      <c r="M2514">
        <v>571</v>
      </c>
    </row>
    <row r="2515" spans="4:13" x14ac:dyDescent="0.3">
      <c r="D2515" s="935">
        <v>652</v>
      </c>
      <c r="F2515">
        <v>652</v>
      </c>
      <c r="M2515">
        <v>652</v>
      </c>
    </row>
    <row r="2516" spans="4:13" x14ac:dyDescent="0.3">
      <c r="D2516" s="935">
        <v>660</v>
      </c>
      <c r="F2516">
        <v>659</v>
      </c>
      <c r="M2516">
        <v>659</v>
      </c>
    </row>
    <row r="2517" spans="4:13" x14ac:dyDescent="0.3">
      <c r="D2517" s="935">
        <v>694</v>
      </c>
      <c r="F2517">
        <v>714</v>
      </c>
      <c r="M2517">
        <v>714</v>
      </c>
    </row>
    <row r="2518" spans="4:13" x14ac:dyDescent="0.3">
      <c r="D2518" s="935">
        <v>725</v>
      </c>
      <c r="F2518">
        <v>727</v>
      </c>
      <c r="M2518">
        <v>727</v>
      </c>
    </row>
    <row r="2519" spans="4:13" x14ac:dyDescent="0.3">
      <c r="D2519" s="935">
        <v>755</v>
      </c>
      <c r="F2519">
        <v>763</v>
      </c>
      <c r="M2519">
        <v>763</v>
      </c>
    </row>
    <row r="2520" spans="4:13" x14ac:dyDescent="0.3">
      <c r="D2520" s="935">
        <v>770</v>
      </c>
      <c r="F2520">
        <v>770</v>
      </c>
      <c r="M2520">
        <v>770</v>
      </c>
    </row>
    <row r="2521" spans="4:13" x14ac:dyDescent="0.3">
      <c r="D2521" s="935">
        <v>807</v>
      </c>
      <c r="F2521">
        <v>802</v>
      </c>
      <c r="M2521">
        <v>802</v>
      </c>
    </row>
    <row r="2522" spans="4:13" x14ac:dyDescent="0.3">
      <c r="D2522" s="935">
        <v>823</v>
      </c>
      <c r="F2522">
        <v>810</v>
      </c>
      <c r="M2522">
        <v>810</v>
      </c>
    </row>
    <row r="2523" spans="4:13" x14ac:dyDescent="0.3">
      <c r="D2523" s="935">
        <v>853</v>
      </c>
      <c r="F2523">
        <v>853</v>
      </c>
      <c r="M2523">
        <v>853</v>
      </c>
    </row>
    <row r="2524" spans="4:13" x14ac:dyDescent="0.3">
      <c r="D2524" s="935">
        <v>896</v>
      </c>
      <c r="F2524">
        <v>891</v>
      </c>
      <c r="M2524">
        <v>891</v>
      </c>
    </row>
    <row r="2525" spans="4:13" x14ac:dyDescent="0.3">
      <c r="D2525" s="935">
        <v>917</v>
      </c>
      <c r="F2525">
        <v>959</v>
      </c>
      <c r="M2525">
        <v>959</v>
      </c>
    </row>
    <row r="2526" spans="4:13" x14ac:dyDescent="0.3">
      <c r="D2526" s="935">
        <v>923</v>
      </c>
      <c r="F2526">
        <v>923</v>
      </c>
      <c r="M2526">
        <v>923</v>
      </c>
    </row>
    <row r="2527" spans="4:13" x14ac:dyDescent="0.3">
      <c r="D2527" s="935">
        <v>953</v>
      </c>
      <c r="F2527">
        <v>953</v>
      </c>
      <c r="M2527">
        <v>953</v>
      </c>
    </row>
    <row r="2528" spans="4:13" x14ac:dyDescent="0.3">
      <c r="D2528" s="935">
        <v>957</v>
      </c>
      <c r="F2528">
        <v>982</v>
      </c>
      <c r="M2528">
        <v>982</v>
      </c>
    </row>
    <row r="2529" spans="4:13" x14ac:dyDescent="0.3">
      <c r="D2529" s="935">
        <v>1011</v>
      </c>
      <c r="F2529">
        <v>1011</v>
      </c>
      <c r="M2529">
        <v>1011</v>
      </c>
    </row>
    <row r="2530" spans="4:13" x14ac:dyDescent="0.3">
      <c r="D2530" s="935">
        <v>1019</v>
      </c>
      <c r="F2530">
        <v>1019</v>
      </c>
      <c r="M2530">
        <v>1019</v>
      </c>
    </row>
    <row r="2531" spans="4:13" x14ac:dyDescent="0.3">
      <c r="D2531" s="935">
        <v>1034</v>
      </c>
      <c r="F2531">
        <v>1064</v>
      </c>
      <c r="M2531">
        <v>1064</v>
      </c>
    </row>
    <row r="2532" spans="4:13" x14ac:dyDescent="0.3">
      <c r="D2532" s="935">
        <v>1036</v>
      </c>
      <c r="F2532">
        <v>1036</v>
      </c>
      <c r="M2532">
        <v>1036</v>
      </c>
    </row>
    <row r="2533" spans="4:13" x14ac:dyDescent="0.3">
      <c r="D2533" s="935">
        <v>1110</v>
      </c>
      <c r="F2533">
        <v>1091</v>
      </c>
      <c r="M2533">
        <v>1091</v>
      </c>
    </row>
    <row r="2534" spans="4:13" x14ac:dyDescent="0.3">
      <c r="D2534" s="935">
        <v>1132</v>
      </c>
      <c r="F2534">
        <v>1115</v>
      </c>
      <c r="M2534">
        <v>1115</v>
      </c>
    </row>
    <row r="2535" spans="4:13" x14ac:dyDescent="0.3">
      <c r="D2535" s="935">
        <v>1212</v>
      </c>
      <c r="F2535">
        <v>1190</v>
      </c>
      <c r="M2535">
        <v>1190</v>
      </c>
    </row>
    <row r="2536" spans="4:13" x14ac:dyDescent="0.3">
      <c r="D2536" s="935">
        <v>1240</v>
      </c>
      <c r="F2536">
        <v>2480</v>
      </c>
      <c r="M2536">
        <v>2480</v>
      </c>
    </row>
    <row r="2537" spans="4:13" x14ac:dyDescent="0.3">
      <c r="D2537" s="935">
        <v>1339</v>
      </c>
      <c r="F2537">
        <v>1284</v>
      </c>
      <c r="M2537">
        <v>1284</v>
      </c>
    </row>
    <row r="2538" spans="4:13" x14ac:dyDescent="0.3">
      <c r="D2538" s="935">
        <v>1374</v>
      </c>
      <c r="F2538">
        <v>1318</v>
      </c>
      <c r="M2538">
        <v>1318</v>
      </c>
    </row>
    <row r="2539" spans="4:13" x14ac:dyDescent="0.3">
      <c r="D2539" s="935">
        <v>1486</v>
      </c>
      <c r="F2539">
        <v>1486</v>
      </c>
      <c r="M2539">
        <v>1486</v>
      </c>
    </row>
    <row r="2540" spans="4:13" x14ac:dyDescent="0.3">
      <c r="D2540" s="935">
        <v>1551</v>
      </c>
      <c r="F2540">
        <v>1628</v>
      </c>
      <c r="M2540">
        <v>1628</v>
      </c>
    </row>
    <row r="2541" spans="4:13" x14ac:dyDescent="0.3">
      <c r="D2541" s="935">
        <v>1738</v>
      </c>
      <c r="F2541">
        <v>1707</v>
      </c>
      <c r="M2541">
        <v>1707</v>
      </c>
    </row>
    <row r="2542" spans="4:13" x14ac:dyDescent="0.3">
      <c r="D2542" s="935">
        <v>1824</v>
      </c>
      <c r="F2542">
        <v>1824</v>
      </c>
      <c r="M2542">
        <v>1824</v>
      </c>
    </row>
    <row r="2543" spans="4:13" x14ac:dyDescent="0.3">
      <c r="D2543" s="935">
        <v>1869</v>
      </c>
      <c r="F2543">
        <v>1869</v>
      </c>
      <c r="M2543">
        <v>1869</v>
      </c>
    </row>
    <row r="2544" spans="4:13" x14ac:dyDescent="0.3">
      <c r="D2544" s="935">
        <v>1930</v>
      </c>
      <c r="F2544">
        <v>1986</v>
      </c>
      <c r="M2544">
        <v>1986</v>
      </c>
    </row>
    <row r="2545" spans="2:13" x14ac:dyDescent="0.3">
      <c r="D2545" s="935">
        <v>2386</v>
      </c>
      <c r="F2545">
        <v>2386</v>
      </c>
      <c r="M2545">
        <v>2386</v>
      </c>
    </row>
    <row r="2546" spans="2:13" x14ac:dyDescent="0.3">
      <c r="D2546" s="935">
        <v>2400</v>
      </c>
      <c r="F2546">
        <v>2400</v>
      </c>
      <c r="M2546">
        <v>2400</v>
      </c>
    </row>
    <row r="2547" spans="2:13" x14ac:dyDescent="0.3">
      <c r="D2547" s="935">
        <v>2768</v>
      </c>
      <c r="F2547">
        <v>2789</v>
      </c>
      <c r="M2547">
        <v>2789</v>
      </c>
    </row>
    <row r="2548" spans="2:13" x14ac:dyDescent="0.3">
      <c r="D2548" s="935">
        <v>2771</v>
      </c>
      <c r="F2548">
        <v>2771</v>
      </c>
      <c r="M2548">
        <v>2771</v>
      </c>
    </row>
    <row r="2549" spans="2:13" x14ac:dyDescent="0.3">
      <c r="D2549" s="935">
        <v>3294</v>
      </c>
      <c r="F2549">
        <v>3294</v>
      </c>
      <c r="M2549">
        <v>3294</v>
      </c>
    </row>
    <row r="2550" spans="2:13" x14ac:dyDescent="0.3">
      <c r="D2550" s="935">
        <v>3328</v>
      </c>
      <c r="F2550">
        <v>3420</v>
      </c>
      <c r="M2550">
        <v>3420</v>
      </c>
    </row>
    <row r="2551" spans="2:13" x14ac:dyDescent="0.3">
      <c r="D2551" s="935">
        <v>3402</v>
      </c>
      <c r="F2551">
        <v>3402</v>
      </c>
      <c r="M2551">
        <v>3402</v>
      </c>
    </row>
    <row r="2552" spans="2:13" x14ac:dyDescent="0.3">
      <c r="D2552" s="935">
        <v>3437</v>
      </c>
      <c r="F2552">
        <v>3475</v>
      </c>
      <c r="M2552">
        <v>3475</v>
      </c>
    </row>
    <row r="2553" spans="2:13" x14ac:dyDescent="0.3">
      <c r="D2553" s="935">
        <v>3833</v>
      </c>
      <c r="F2553">
        <v>3846</v>
      </c>
      <c r="M2553">
        <v>3846</v>
      </c>
    </row>
    <row r="2554" spans="2:13" x14ac:dyDescent="0.3">
      <c r="D2554" s="935">
        <v>4207</v>
      </c>
      <c r="F2554">
        <v>4215</v>
      </c>
      <c r="M2554">
        <v>4215</v>
      </c>
    </row>
    <row r="2555" spans="2:13" x14ac:dyDescent="0.3">
      <c r="C2555" s="935" t="s">
        <v>3785</v>
      </c>
      <c r="F2555">
        <v>75243</v>
      </c>
      <c r="M2555">
        <v>75243</v>
      </c>
    </row>
    <row r="2556" spans="2:13" x14ac:dyDescent="0.3">
      <c r="B2556" s="935" t="s">
        <v>3996</v>
      </c>
      <c r="F2556">
        <v>75243</v>
      </c>
      <c r="M2556">
        <v>75243</v>
      </c>
    </row>
    <row r="2557" spans="2:13" x14ac:dyDescent="0.3">
      <c r="B2557" s="935">
        <v>494182</v>
      </c>
      <c r="C2557" s="935" t="s">
        <v>503</v>
      </c>
      <c r="D2557" s="935">
        <v>18</v>
      </c>
      <c r="F2557">
        <v>18</v>
      </c>
      <c r="M2557">
        <v>18</v>
      </c>
    </row>
    <row r="2558" spans="2:13" x14ac:dyDescent="0.3">
      <c r="D2558" s="935">
        <v>20</v>
      </c>
      <c r="F2558">
        <v>20</v>
      </c>
      <c r="M2558">
        <v>20</v>
      </c>
    </row>
    <row r="2559" spans="2:13" x14ac:dyDescent="0.3">
      <c r="D2559" s="935">
        <v>21</v>
      </c>
      <c r="F2559">
        <v>21</v>
      </c>
      <c r="M2559">
        <v>21</v>
      </c>
    </row>
    <row r="2560" spans="2:13" x14ac:dyDescent="0.3">
      <c r="D2560" s="935">
        <v>22</v>
      </c>
      <c r="F2560">
        <v>22</v>
      </c>
      <c r="M2560">
        <v>22</v>
      </c>
    </row>
    <row r="2561" spans="4:13" x14ac:dyDescent="0.3">
      <c r="D2561" s="935">
        <v>50</v>
      </c>
      <c r="F2561">
        <v>150</v>
      </c>
      <c r="M2561">
        <v>150</v>
      </c>
    </row>
    <row r="2562" spans="4:13" x14ac:dyDescent="0.3">
      <c r="D2562" s="935">
        <v>54</v>
      </c>
      <c r="F2562">
        <v>54</v>
      </c>
      <c r="M2562">
        <v>54</v>
      </c>
    </row>
    <row r="2563" spans="4:13" x14ac:dyDescent="0.3">
      <c r="D2563" s="935">
        <v>56</v>
      </c>
      <c r="F2563">
        <v>112</v>
      </c>
      <c r="M2563">
        <v>112</v>
      </c>
    </row>
    <row r="2564" spans="4:13" x14ac:dyDescent="0.3">
      <c r="D2564" s="935">
        <v>60</v>
      </c>
      <c r="F2564">
        <v>120</v>
      </c>
      <c r="M2564">
        <v>120</v>
      </c>
    </row>
    <row r="2565" spans="4:13" x14ac:dyDescent="0.3">
      <c r="D2565" s="935">
        <v>66</v>
      </c>
      <c r="F2565">
        <v>66</v>
      </c>
      <c r="M2565">
        <v>66</v>
      </c>
    </row>
    <row r="2566" spans="4:13" x14ac:dyDescent="0.3">
      <c r="D2566" s="935">
        <v>71</v>
      </c>
      <c r="F2566">
        <v>71</v>
      </c>
      <c r="M2566">
        <v>71</v>
      </c>
    </row>
    <row r="2567" spans="4:13" x14ac:dyDescent="0.3">
      <c r="D2567" s="935">
        <v>73</v>
      </c>
      <c r="F2567">
        <v>73</v>
      </c>
      <c r="M2567">
        <v>73</v>
      </c>
    </row>
    <row r="2568" spans="4:13" x14ac:dyDescent="0.3">
      <c r="D2568" s="935">
        <v>74</v>
      </c>
      <c r="F2568">
        <v>76</v>
      </c>
      <c r="M2568">
        <v>76</v>
      </c>
    </row>
    <row r="2569" spans="4:13" x14ac:dyDescent="0.3">
      <c r="D2569" s="935">
        <v>75</v>
      </c>
      <c r="F2569">
        <v>150</v>
      </c>
      <c r="M2569">
        <v>150</v>
      </c>
    </row>
    <row r="2570" spans="4:13" x14ac:dyDescent="0.3">
      <c r="D2570" s="935">
        <v>80</v>
      </c>
      <c r="F2570">
        <v>80</v>
      </c>
      <c r="M2570">
        <v>80</v>
      </c>
    </row>
    <row r="2571" spans="4:13" x14ac:dyDescent="0.3">
      <c r="D2571" s="935">
        <v>89</v>
      </c>
      <c r="F2571">
        <v>89</v>
      </c>
      <c r="M2571">
        <v>89</v>
      </c>
    </row>
    <row r="2572" spans="4:13" x14ac:dyDescent="0.3">
      <c r="D2572" s="935">
        <v>90</v>
      </c>
      <c r="F2572">
        <v>90</v>
      </c>
      <c r="M2572">
        <v>90</v>
      </c>
    </row>
    <row r="2573" spans="4:13" x14ac:dyDescent="0.3">
      <c r="D2573" s="935">
        <v>91</v>
      </c>
      <c r="F2573">
        <v>91</v>
      </c>
      <c r="M2573">
        <v>91</v>
      </c>
    </row>
    <row r="2574" spans="4:13" x14ac:dyDescent="0.3">
      <c r="D2574" s="935">
        <v>94</v>
      </c>
      <c r="F2574">
        <v>94</v>
      </c>
      <c r="M2574">
        <v>94</v>
      </c>
    </row>
    <row r="2575" spans="4:13" x14ac:dyDescent="0.3">
      <c r="D2575" s="935">
        <v>105</v>
      </c>
      <c r="F2575">
        <v>214</v>
      </c>
      <c r="M2575">
        <v>214</v>
      </c>
    </row>
    <row r="2576" spans="4:13" x14ac:dyDescent="0.3">
      <c r="D2576" s="935">
        <v>106</v>
      </c>
      <c r="F2576">
        <v>109</v>
      </c>
      <c r="M2576">
        <v>109</v>
      </c>
    </row>
    <row r="2577" spans="4:13" x14ac:dyDescent="0.3">
      <c r="D2577" s="935">
        <v>107</v>
      </c>
      <c r="F2577">
        <v>107</v>
      </c>
      <c r="M2577">
        <v>107</v>
      </c>
    </row>
    <row r="2578" spans="4:13" x14ac:dyDescent="0.3">
      <c r="D2578" s="935">
        <v>119</v>
      </c>
      <c r="F2578">
        <v>119</v>
      </c>
      <c r="M2578">
        <v>119</v>
      </c>
    </row>
    <row r="2579" spans="4:13" x14ac:dyDescent="0.3">
      <c r="D2579" s="935">
        <v>133</v>
      </c>
      <c r="F2579">
        <v>138</v>
      </c>
      <c r="M2579">
        <v>138</v>
      </c>
    </row>
    <row r="2580" spans="4:13" x14ac:dyDescent="0.3">
      <c r="D2580" s="935">
        <v>139</v>
      </c>
      <c r="F2580">
        <v>140</v>
      </c>
      <c r="M2580">
        <v>140</v>
      </c>
    </row>
    <row r="2581" spans="4:13" x14ac:dyDescent="0.3">
      <c r="D2581" s="935">
        <v>140</v>
      </c>
      <c r="F2581">
        <v>146</v>
      </c>
      <c r="M2581">
        <v>146</v>
      </c>
    </row>
    <row r="2582" spans="4:13" x14ac:dyDescent="0.3">
      <c r="D2582" s="935">
        <v>144</v>
      </c>
      <c r="F2582">
        <v>144</v>
      </c>
      <c r="M2582">
        <v>144</v>
      </c>
    </row>
    <row r="2583" spans="4:13" x14ac:dyDescent="0.3">
      <c r="D2583" s="935">
        <v>145</v>
      </c>
      <c r="F2583">
        <v>150</v>
      </c>
      <c r="M2583">
        <v>150</v>
      </c>
    </row>
    <row r="2584" spans="4:13" x14ac:dyDescent="0.3">
      <c r="D2584" s="935">
        <v>147</v>
      </c>
      <c r="F2584">
        <v>151</v>
      </c>
      <c r="M2584">
        <v>151</v>
      </c>
    </row>
    <row r="2585" spans="4:13" x14ac:dyDescent="0.3">
      <c r="D2585" s="935">
        <v>150</v>
      </c>
      <c r="F2585">
        <v>150</v>
      </c>
      <c r="M2585">
        <v>150</v>
      </c>
    </row>
    <row r="2586" spans="4:13" x14ac:dyDescent="0.3">
      <c r="D2586" s="935">
        <v>151</v>
      </c>
      <c r="F2586">
        <v>157</v>
      </c>
      <c r="M2586">
        <v>157</v>
      </c>
    </row>
    <row r="2587" spans="4:13" x14ac:dyDescent="0.3">
      <c r="D2587" s="935">
        <v>154</v>
      </c>
      <c r="F2587">
        <v>154</v>
      </c>
      <c r="M2587">
        <v>154</v>
      </c>
    </row>
    <row r="2588" spans="4:13" x14ac:dyDescent="0.3">
      <c r="D2588" s="935">
        <v>155</v>
      </c>
      <c r="F2588">
        <v>159</v>
      </c>
      <c r="M2588">
        <v>159</v>
      </c>
    </row>
    <row r="2589" spans="4:13" x14ac:dyDescent="0.3">
      <c r="D2589" s="935">
        <v>161</v>
      </c>
      <c r="F2589">
        <v>161</v>
      </c>
      <c r="M2589">
        <v>161</v>
      </c>
    </row>
    <row r="2590" spans="4:13" x14ac:dyDescent="0.3">
      <c r="D2590" s="935">
        <v>163</v>
      </c>
      <c r="F2590">
        <v>168</v>
      </c>
      <c r="M2590">
        <v>168</v>
      </c>
    </row>
    <row r="2591" spans="4:13" x14ac:dyDescent="0.3">
      <c r="D2591" s="935">
        <v>166</v>
      </c>
      <c r="F2591">
        <v>171</v>
      </c>
      <c r="M2591">
        <v>171</v>
      </c>
    </row>
    <row r="2592" spans="4:13" x14ac:dyDescent="0.3">
      <c r="D2592" s="935">
        <v>190</v>
      </c>
      <c r="F2592">
        <v>198</v>
      </c>
      <c r="M2592">
        <v>198</v>
      </c>
    </row>
    <row r="2593" spans="3:13" x14ac:dyDescent="0.3">
      <c r="D2593" s="935">
        <v>192</v>
      </c>
      <c r="F2593">
        <v>198</v>
      </c>
      <c r="M2593">
        <v>198</v>
      </c>
    </row>
    <row r="2594" spans="3:13" x14ac:dyDescent="0.3">
      <c r="D2594" s="935">
        <v>193</v>
      </c>
      <c r="F2594">
        <v>193</v>
      </c>
      <c r="M2594">
        <v>193</v>
      </c>
    </row>
    <row r="2595" spans="3:13" x14ac:dyDescent="0.3">
      <c r="D2595" s="935">
        <v>201</v>
      </c>
      <c r="F2595">
        <v>201</v>
      </c>
      <c r="M2595">
        <v>201</v>
      </c>
    </row>
    <row r="2596" spans="3:13" x14ac:dyDescent="0.3">
      <c r="D2596" s="935">
        <v>205</v>
      </c>
      <c r="F2596">
        <v>205</v>
      </c>
      <c r="M2596">
        <v>205</v>
      </c>
    </row>
    <row r="2597" spans="3:13" x14ac:dyDescent="0.3">
      <c r="D2597" s="935">
        <v>299</v>
      </c>
      <c r="F2597">
        <v>299</v>
      </c>
      <c r="M2597">
        <v>299</v>
      </c>
    </row>
    <row r="2598" spans="3:13" x14ac:dyDescent="0.3">
      <c r="D2598" s="935">
        <v>303</v>
      </c>
      <c r="F2598">
        <v>311</v>
      </c>
      <c r="M2598">
        <v>311</v>
      </c>
    </row>
    <row r="2599" spans="3:13" x14ac:dyDescent="0.3">
      <c r="D2599" s="935">
        <v>305</v>
      </c>
      <c r="F2599">
        <v>312</v>
      </c>
      <c r="M2599">
        <v>312</v>
      </c>
    </row>
    <row r="2600" spans="3:13" x14ac:dyDescent="0.3">
      <c r="D2600" s="935">
        <v>309</v>
      </c>
      <c r="F2600">
        <v>309</v>
      </c>
      <c r="M2600">
        <v>309</v>
      </c>
    </row>
    <row r="2601" spans="3:13" x14ac:dyDescent="0.3">
      <c r="D2601" s="935">
        <v>374</v>
      </c>
      <c r="F2601">
        <v>381</v>
      </c>
      <c r="M2601">
        <v>381</v>
      </c>
    </row>
    <row r="2602" spans="3:13" x14ac:dyDescent="0.3">
      <c r="D2602" s="935">
        <v>529</v>
      </c>
      <c r="F2602">
        <v>537</v>
      </c>
      <c r="M2602">
        <v>537</v>
      </c>
    </row>
    <row r="2603" spans="3:13" x14ac:dyDescent="0.3">
      <c r="D2603" s="935">
        <v>553</v>
      </c>
      <c r="F2603">
        <v>553</v>
      </c>
      <c r="M2603">
        <v>553</v>
      </c>
    </row>
    <row r="2604" spans="3:13" x14ac:dyDescent="0.3">
      <c r="D2604" s="935">
        <v>562</v>
      </c>
      <c r="F2604">
        <v>570</v>
      </c>
      <c r="M2604">
        <v>570</v>
      </c>
    </row>
    <row r="2605" spans="3:13" x14ac:dyDescent="0.3">
      <c r="D2605" s="935">
        <v>577</v>
      </c>
      <c r="F2605">
        <v>560</v>
      </c>
      <c r="M2605">
        <v>560</v>
      </c>
    </row>
    <row r="2606" spans="3:13" x14ac:dyDescent="0.3">
      <c r="D2606" s="935">
        <v>595</v>
      </c>
      <c r="F2606">
        <v>601</v>
      </c>
      <c r="M2606">
        <v>601</v>
      </c>
    </row>
    <row r="2607" spans="3:13" x14ac:dyDescent="0.3">
      <c r="D2607" s="935">
        <v>607</v>
      </c>
      <c r="F2607">
        <v>584</v>
      </c>
      <c r="M2607">
        <v>584</v>
      </c>
    </row>
    <row r="2608" spans="3:13" x14ac:dyDescent="0.3">
      <c r="C2608" s="935" t="s">
        <v>3787</v>
      </c>
      <c r="F2608">
        <v>9947</v>
      </c>
      <c r="M2608">
        <v>9947</v>
      </c>
    </row>
    <row r="2609" spans="1:13" x14ac:dyDescent="0.3">
      <c r="B2609" s="935" t="s">
        <v>3997</v>
      </c>
      <c r="F2609">
        <v>9947</v>
      </c>
      <c r="M2609">
        <v>9947</v>
      </c>
    </row>
    <row r="2610" spans="1:13" x14ac:dyDescent="0.3">
      <c r="A2610" s="935" t="s">
        <v>3998</v>
      </c>
      <c r="F2610">
        <v>85190</v>
      </c>
      <c r="M2610">
        <v>85190</v>
      </c>
    </row>
    <row r="2611" spans="1:13" x14ac:dyDescent="0.3">
      <c r="A2611" s="935">
        <v>490295</v>
      </c>
      <c r="B2611" s="935">
        <v>493509</v>
      </c>
      <c r="C2611" s="935" t="s">
        <v>475</v>
      </c>
      <c r="D2611" s="935">
        <v>10</v>
      </c>
      <c r="F2611">
        <v>20</v>
      </c>
      <c r="M2611">
        <v>20</v>
      </c>
    </row>
    <row r="2612" spans="1:13" x14ac:dyDescent="0.3">
      <c r="D2612" s="935">
        <v>28</v>
      </c>
      <c r="F2612">
        <v>28</v>
      </c>
      <c r="M2612">
        <v>28</v>
      </c>
    </row>
    <row r="2613" spans="1:13" x14ac:dyDescent="0.3">
      <c r="D2613" s="935">
        <v>70</v>
      </c>
      <c r="F2613">
        <v>70</v>
      </c>
      <c r="M2613">
        <v>70</v>
      </c>
    </row>
    <row r="2614" spans="1:13" x14ac:dyDescent="0.3">
      <c r="D2614" s="935">
        <v>92</v>
      </c>
      <c r="F2614">
        <v>90</v>
      </c>
      <c r="M2614">
        <v>90</v>
      </c>
    </row>
    <row r="2615" spans="1:13" x14ac:dyDescent="0.3">
      <c r="D2615" s="935">
        <v>105</v>
      </c>
      <c r="F2615">
        <v>107</v>
      </c>
      <c r="M2615">
        <v>107</v>
      </c>
    </row>
    <row r="2616" spans="1:13" x14ac:dyDescent="0.3">
      <c r="D2616" s="935">
        <v>116</v>
      </c>
      <c r="F2616">
        <v>111</v>
      </c>
      <c r="M2616">
        <v>111</v>
      </c>
    </row>
    <row r="2617" spans="1:13" x14ac:dyDescent="0.3">
      <c r="D2617" s="935">
        <v>121</v>
      </c>
      <c r="F2617">
        <v>122</v>
      </c>
      <c r="M2617">
        <v>122</v>
      </c>
    </row>
    <row r="2618" spans="1:13" x14ac:dyDescent="0.3">
      <c r="D2618" s="935">
        <v>124</v>
      </c>
      <c r="F2618">
        <v>124</v>
      </c>
      <c r="M2618">
        <v>124</v>
      </c>
    </row>
    <row r="2619" spans="1:13" x14ac:dyDescent="0.3">
      <c r="D2619" s="935">
        <v>125</v>
      </c>
      <c r="F2619">
        <v>125</v>
      </c>
      <c r="M2619">
        <v>125</v>
      </c>
    </row>
    <row r="2620" spans="1:13" x14ac:dyDescent="0.3">
      <c r="D2620" s="935">
        <v>131</v>
      </c>
      <c r="F2620">
        <v>133</v>
      </c>
      <c r="M2620">
        <v>133</v>
      </c>
    </row>
    <row r="2621" spans="1:13" x14ac:dyDescent="0.3">
      <c r="D2621" s="935">
        <v>151</v>
      </c>
      <c r="F2621">
        <v>153</v>
      </c>
      <c r="M2621">
        <v>153</v>
      </c>
    </row>
    <row r="2622" spans="1:13" x14ac:dyDescent="0.3">
      <c r="D2622" s="935">
        <v>199</v>
      </c>
      <c r="F2622">
        <v>199</v>
      </c>
      <c r="M2622">
        <v>199</v>
      </c>
    </row>
    <row r="2623" spans="1:13" x14ac:dyDescent="0.3">
      <c r="D2623" s="935">
        <v>200</v>
      </c>
      <c r="F2623">
        <v>200</v>
      </c>
      <c r="M2623">
        <v>200</v>
      </c>
    </row>
    <row r="2624" spans="1:13" x14ac:dyDescent="0.3">
      <c r="D2624" s="935">
        <v>248</v>
      </c>
      <c r="F2624">
        <v>254</v>
      </c>
      <c r="M2624">
        <v>254</v>
      </c>
    </row>
    <row r="2625" spans="4:13" x14ac:dyDescent="0.3">
      <c r="D2625" s="935">
        <v>249</v>
      </c>
      <c r="F2625">
        <v>249</v>
      </c>
      <c r="M2625">
        <v>249</v>
      </c>
    </row>
    <row r="2626" spans="4:13" x14ac:dyDescent="0.3">
      <c r="D2626" s="935">
        <v>250</v>
      </c>
      <c r="F2626">
        <v>750</v>
      </c>
      <c r="M2626">
        <v>750</v>
      </c>
    </row>
    <row r="2627" spans="4:13" x14ac:dyDescent="0.3">
      <c r="D2627" s="935">
        <v>276</v>
      </c>
      <c r="F2627">
        <v>287</v>
      </c>
      <c r="M2627">
        <v>287</v>
      </c>
    </row>
    <row r="2628" spans="4:13" x14ac:dyDescent="0.3">
      <c r="D2628" s="935">
        <v>288</v>
      </c>
      <c r="F2628">
        <v>288</v>
      </c>
      <c r="M2628">
        <v>288</v>
      </c>
    </row>
    <row r="2629" spans="4:13" x14ac:dyDescent="0.3">
      <c r="D2629" s="935">
        <v>294</v>
      </c>
      <c r="F2629">
        <v>294</v>
      </c>
      <c r="M2629">
        <v>294</v>
      </c>
    </row>
    <row r="2630" spans="4:13" x14ac:dyDescent="0.3">
      <c r="D2630" s="935">
        <v>330</v>
      </c>
      <c r="F2630">
        <v>660</v>
      </c>
      <c r="M2630">
        <v>660</v>
      </c>
    </row>
    <row r="2631" spans="4:13" x14ac:dyDescent="0.3">
      <c r="D2631" s="935">
        <v>351</v>
      </c>
      <c r="F2631">
        <v>351</v>
      </c>
      <c r="M2631">
        <v>351</v>
      </c>
    </row>
    <row r="2632" spans="4:13" x14ac:dyDescent="0.3">
      <c r="D2632" s="935">
        <v>352</v>
      </c>
      <c r="F2632">
        <v>352</v>
      </c>
      <c r="M2632">
        <v>352</v>
      </c>
    </row>
    <row r="2633" spans="4:13" x14ac:dyDescent="0.3">
      <c r="D2633" s="935">
        <v>409</v>
      </c>
      <c r="F2633">
        <v>406</v>
      </c>
      <c r="M2633">
        <v>406</v>
      </c>
    </row>
    <row r="2634" spans="4:13" x14ac:dyDescent="0.3">
      <c r="D2634" s="935">
        <v>411</v>
      </c>
      <c r="F2634">
        <v>411</v>
      </c>
      <c r="M2634">
        <v>411</v>
      </c>
    </row>
    <row r="2635" spans="4:13" x14ac:dyDescent="0.3">
      <c r="D2635" s="935">
        <v>457</v>
      </c>
      <c r="F2635">
        <v>375</v>
      </c>
      <c r="M2635">
        <v>375</v>
      </c>
    </row>
    <row r="2636" spans="4:13" x14ac:dyDescent="0.3">
      <c r="D2636" s="935">
        <v>512</v>
      </c>
      <c r="F2636">
        <v>514</v>
      </c>
      <c r="M2636">
        <v>514</v>
      </c>
    </row>
    <row r="2637" spans="4:13" x14ac:dyDescent="0.3">
      <c r="D2637" s="935">
        <v>531</v>
      </c>
      <c r="F2637">
        <v>531</v>
      </c>
      <c r="M2637">
        <v>531</v>
      </c>
    </row>
    <row r="2638" spans="4:13" x14ac:dyDescent="0.3">
      <c r="D2638" s="935">
        <v>544</v>
      </c>
      <c r="F2638">
        <v>544</v>
      </c>
      <c r="M2638">
        <v>544</v>
      </c>
    </row>
    <row r="2639" spans="4:13" x14ac:dyDescent="0.3">
      <c r="D2639" s="935">
        <v>622</v>
      </c>
      <c r="F2639">
        <v>626</v>
      </c>
      <c r="M2639">
        <v>626</v>
      </c>
    </row>
    <row r="2640" spans="4:13" x14ac:dyDescent="0.3">
      <c r="D2640" s="935">
        <v>679</v>
      </c>
      <c r="F2640">
        <v>679</v>
      </c>
      <c r="M2640">
        <v>679</v>
      </c>
    </row>
    <row r="2641" spans="4:13" x14ac:dyDescent="0.3">
      <c r="D2641" s="935">
        <v>746</v>
      </c>
      <c r="F2641">
        <v>746</v>
      </c>
      <c r="M2641">
        <v>746</v>
      </c>
    </row>
    <row r="2642" spans="4:13" x14ac:dyDescent="0.3">
      <c r="D2642" s="935">
        <v>830</v>
      </c>
      <c r="F2642">
        <v>830</v>
      </c>
      <c r="M2642">
        <v>830</v>
      </c>
    </row>
    <row r="2643" spans="4:13" x14ac:dyDescent="0.3">
      <c r="D2643" s="935">
        <v>912</v>
      </c>
      <c r="F2643">
        <v>913</v>
      </c>
      <c r="M2643">
        <v>913</v>
      </c>
    </row>
    <row r="2644" spans="4:13" x14ac:dyDescent="0.3">
      <c r="D2644" s="935">
        <v>916</v>
      </c>
      <c r="F2644">
        <v>916</v>
      </c>
      <c r="M2644">
        <v>916</v>
      </c>
    </row>
    <row r="2645" spans="4:13" x14ac:dyDescent="0.3">
      <c r="D2645" s="935">
        <v>948</v>
      </c>
      <c r="F2645">
        <v>952</v>
      </c>
      <c r="M2645">
        <v>952</v>
      </c>
    </row>
    <row r="2646" spans="4:13" x14ac:dyDescent="0.3">
      <c r="D2646" s="935">
        <v>962</v>
      </c>
      <c r="F2646">
        <v>987</v>
      </c>
      <c r="M2646">
        <v>987</v>
      </c>
    </row>
    <row r="2647" spans="4:13" x14ac:dyDescent="0.3">
      <c r="D2647" s="935">
        <v>977</v>
      </c>
      <c r="F2647">
        <v>1001</v>
      </c>
      <c r="M2647">
        <v>1001</v>
      </c>
    </row>
    <row r="2648" spans="4:13" x14ac:dyDescent="0.3">
      <c r="D2648" s="935">
        <v>1107</v>
      </c>
      <c r="F2648">
        <v>1112</v>
      </c>
      <c r="M2648">
        <v>1112</v>
      </c>
    </row>
    <row r="2649" spans="4:13" x14ac:dyDescent="0.3">
      <c r="D2649" s="935">
        <v>1445</v>
      </c>
      <c r="F2649">
        <v>1445</v>
      </c>
      <c r="M2649">
        <v>1445</v>
      </c>
    </row>
    <row r="2650" spans="4:13" x14ac:dyDescent="0.3">
      <c r="D2650" s="935">
        <v>1477</v>
      </c>
      <c r="F2650">
        <v>1310</v>
      </c>
      <c r="M2650">
        <v>1310</v>
      </c>
    </row>
    <row r="2651" spans="4:13" x14ac:dyDescent="0.3">
      <c r="D2651" s="935">
        <v>1658</v>
      </c>
      <c r="F2651">
        <v>1658</v>
      </c>
      <c r="M2651">
        <v>1658</v>
      </c>
    </row>
    <row r="2652" spans="4:13" x14ac:dyDescent="0.3">
      <c r="D2652" s="935">
        <v>1714</v>
      </c>
      <c r="F2652">
        <v>1721</v>
      </c>
      <c r="M2652">
        <v>1721</v>
      </c>
    </row>
    <row r="2653" spans="4:13" x14ac:dyDescent="0.3">
      <c r="D2653" s="935">
        <v>1961</v>
      </c>
      <c r="F2653">
        <v>1961</v>
      </c>
      <c r="M2653">
        <v>1961</v>
      </c>
    </row>
    <row r="2654" spans="4:13" x14ac:dyDescent="0.3">
      <c r="D2654" s="935">
        <v>2162</v>
      </c>
      <c r="F2654">
        <v>2065</v>
      </c>
      <c r="M2654">
        <v>2065</v>
      </c>
    </row>
    <row r="2655" spans="4:13" x14ac:dyDescent="0.3">
      <c r="D2655" s="935">
        <v>2442</v>
      </c>
      <c r="F2655">
        <v>2442</v>
      </c>
      <c r="M2655">
        <v>2442</v>
      </c>
    </row>
    <row r="2656" spans="4:13" x14ac:dyDescent="0.3">
      <c r="D2656" s="935">
        <v>3107</v>
      </c>
      <c r="F2656">
        <v>3107</v>
      </c>
      <c r="M2656">
        <v>3107</v>
      </c>
    </row>
    <row r="2657" spans="2:13" x14ac:dyDescent="0.3">
      <c r="D2657" s="935">
        <v>3319</v>
      </c>
      <c r="F2657">
        <v>3194</v>
      </c>
      <c r="M2657">
        <v>3194</v>
      </c>
    </row>
    <row r="2658" spans="2:13" x14ac:dyDescent="0.3">
      <c r="D2658" s="935">
        <v>3518</v>
      </c>
      <c r="F2658">
        <v>3399</v>
      </c>
      <c r="M2658">
        <v>3399</v>
      </c>
    </row>
    <row r="2659" spans="2:13" x14ac:dyDescent="0.3">
      <c r="D2659" s="935">
        <v>3664</v>
      </c>
      <c r="F2659">
        <v>3664</v>
      </c>
      <c r="M2659">
        <v>3664</v>
      </c>
    </row>
    <row r="2660" spans="2:13" x14ac:dyDescent="0.3">
      <c r="D2660" s="935">
        <v>3809</v>
      </c>
      <c r="F2660">
        <v>3809</v>
      </c>
      <c r="M2660">
        <v>3809</v>
      </c>
    </row>
    <row r="2661" spans="2:13" x14ac:dyDescent="0.3">
      <c r="C2661" s="935" t="s">
        <v>3785</v>
      </c>
      <c r="F2661">
        <v>46285</v>
      </c>
      <c r="M2661">
        <v>46285</v>
      </c>
    </row>
    <row r="2662" spans="2:13" x14ac:dyDescent="0.3">
      <c r="B2662" s="935" t="s">
        <v>3999</v>
      </c>
      <c r="F2662">
        <v>46285</v>
      </c>
      <c r="M2662">
        <v>46285</v>
      </c>
    </row>
    <row r="2663" spans="2:13" x14ac:dyDescent="0.3">
      <c r="B2663" s="935">
        <v>494208</v>
      </c>
      <c r="C2663" s="935" t="s">
        <v>503</v>
      </c>
      <c r="D2663" s="935">
        <v>21</v>
      </c>
      <c r="F2663">
        <v>21</v>
      </c>
      <c r="M2663">
        <v>21</v>
      </c>
    </row>
    <row r="2664" spans="2:13" x14ac:dyDescent="0.3">
      <c r="D2664" s="935">
        <v>30</v>
      </c>
      <c r="F2664">
        <v>30</v>
      </c>
      <c r="M2664">
        <v>30</v>
      </c>
    </row>
    <row r="2665" spans="2:13" x14ac:dyDescent="0.3">
      <c r="D2665" s="935">
        <v>39</v>
      </c>
      <c r="F2665">
        <v>39</v>
      </c>
      <c r="M2665">
        <v>39</v>
      </c>
    </row>
    <row r="2666" spans="2:13" x14ac:dyDescent="0.3">
      <c r="D2666" s="935">
        <v>42</v>
      </c>
      <c r="F2666">
        <v>42</v>
      </c>
      <c r="M2666">
        <v>42</v>
      </c>
    </row>
    <row r="2667" spans="2:13" x14ac:dyDescent="0.3">
      <c r="D2667" s="935">
        <v>44</v>
      </c>
      <c r="F2667">
        <v>44</v>
      </c>
      <c r="M2667">
        <v>44</v>
      </c>
    </row>
    <row r="2668" spans="2:13" x14ac:dyDescent="0.3">
      <c r="D2668" s="935">
        <v>51</v>
      </c>
      <c r="F2668">
        <v>51</v>
      </c>
      <c r="M2668">
        <v>51</v>
      </c>
    </row>
    <row r="2669" spans="2:13" x14ac:dyDescent="0.3">
      <c r="D2669" s="935">
        <v>75</v>
      </c>
      <c r="F2669">
        <v>75</v>
      </c>
      <c r="M2669">
        <v>75</v>
      </c>
    </row>
    <row r="2670" spans="2:13" x14ac:dyDescent="0.3">
      <c r="D2670" s="935">
        <v>77</v>
      </c>
      <c r="F2670">
        <v>74</v>
      </c>
      <c r="M2670">
        <v>74</v>
      </c>
    </row>
    <row r="2671" spans="2:13" x14ac:dyDescent="0.3">
      <c r="D2671" s="935">
        <v>83</v>
      </c>
      <c r="F2671">
        <v>83</v>
      </c>
      <c r="M2671">
        <v>83</v>
      </c>
    </row>
    <row r="2672" spans="2:13" x14ac:dyDescent="0.3">
      <c r="D2672" s="935">
        <v>86</v>
      </c>
      <c r="F2672">
        <v>84</v>
      </c>
      <c r="M2672">
        <v>84</v>
      </c>
    </row>
    <row r="2673" spans="4:13" x14ac:dyDescent="0.3">
      <c r="D2673" s="935">
        <v>100</v>
      </c>
      <c r="F2673">
        <v>200</v>
      </c>
      <c r="M2673">
        <v>200</v>
      </c>
    </row>
    <row r="2674" spans="4:13" x14ac:dyDescent="0.3">
      <c r="D2674" s="935">
        <v>112</v>
      </c>
      <c r="F2674">
        <v>112</v>
      </c>
      <c r="M2674">
        <v>112</v>
      </c>
    </row>
    <row r="2675" spans="4:13" x14ac:dyDescent="0.3">
      <c r="D2675" s="935">
        <v>114</v>
      </c>
      <c r="F2675">
        <v>114</v>
      </c>
      <c r="M2675">
        <v>114</v>
      </c>
    </row>
    <row r="2676" spans="4:13" x14ac:dyDescent="0.3">
      <c r="D2676" s="935">
        <v>119</v>
      </c>
      <c r="F2676">
        <v>119</v>
      </c>
      <c r="M2676">
        <v>119</v>
      </c>
    </row>
    <row r="2677" spans="4:13" x14ac:dyDescent="0.3">
      <c r="D2677" s="935">
        <v>123</v>
      </c>
      <c r="F2677">
        <v>106</v>
      </c>
      <c r="M2677">
        <v>106</v>
      </c>
    </row>
    <row r="2678" spans="4:13" x14ac:dyDescent="0.3">
      <c r="D2678" s="935">
        <v>142</v>
      </c>
      <c r="F2678">
        <v>144</v>
      </c>
      <c r="M2678">
        <v>144</v>
      </c>
    </row>
    <row r="2679" spans="4:13" x14ac:dyDescent="0.3">
      <c r="D2679" s="935">
        <v>144</v>
      </c>
      <c r="F2679">
        <v>290</v>
      </c>
      <c r="M2679">
        <v>290</v>
      </c>
    </row>
    <row r="2680" spans="4:13" x14ac:dyDescent="0.3">
      <c r="D2680" s="935">
        <v>146</v>
      </c>
      <c r="F2680">
        <v>148</v>
      </c>
      <c r="M2680">
        <v>148</v>
      </c>
    </row>
    <row r="2681" spans="4:13" x14ac:dyDescent="0.3">
      <c r="D2681" s="935">
        <v>150</v>
      </c>
      <c r="F2681">
        <v>150</v>
      </c>
      <c r="M2681">
        <v>150</v>
      </c>
    </row>
    <row r="2682" spans="4:13" x14ac:dyDescent="0.3">
      <c r="D2682" s="935">
        <v>151</v>
      </c>
      <c r="F2682">
        <v>151</v>
      </c>
      <c r="M2682">
        <v>151</v>
      </c>
    </row>
    <row r="2683" spans="4:13" x14ac:dyDescent="0.3">
      <c r="D2683" s="935">
        <v>171</v>
      </c>
      <c r="F2683">
        <v>171</v>
      </c>
      <c r="M2683">
        <v>171</v>
      </c>
    </row>
    <row r="2684" spans="4:13" x14ac:dyDescent="0.3">
      <c r="D2684" s="935">
        <v>200</v>
      </c>
      <c r="F2684">
        <v>202</v>
      </c>
      <c r="M2684">
        <v>202</v>
      </c>
    </row>
    <row r="2685" spans="4:13" x14ac:dyDescent="0.3">
      <c r="D2685" s="935">
        <v>204</v>
      </c>
      <c r="F2685">
        <v>206</v>
      </c>
      <c r="M2685">
        <v>206</v>
      </c>
    </row>
    <row r="2686" spans="4:13" x14ac:dyDescent="0.3">
      <c r="D2686" s="935">
        <v>205</v>
      </c>
      <c r="F2686">
        <v>205</v>
      </c>
      <c r="M2686">
        <v>205</v>
      </c>
    </row>
    <row r="2687" spans="4:13" x14ac:dyDescent="0.3">
      <c r="D2687" s="935">
        <v>218</v>
      </c>
      <c r="F2687">
        <v>220</v>
      </c>
      <c r="M2687">
        <v>220</v>
      </c>
    </row>
    <row r="2688" spans="4:13" x14ac:dyDescent="0.3">
      <c r="D2688" s="935">
        <v>230</v>
      </c>
      <c r="F2688">
        <v>235</v>
      </c>
      <c r="M2688">
        <v>235</v>
      </c>
    </row>
    <row r="2689" spans="4:13" x14ac:dyDescent="0.3">
      <c r="D2689" s="935">
        <v>233</v>
      </c>
      <c r="F2689">
        <v>233</v>
      </c>
      <c r="M2689">
        <v>233</v>
      </c>
    </row>
    <row r="2690" spans="4:13" x14ac:dyDescent="0.3">
      <c r="D2690" s="935">
        <v>238</v>
      </c>
      <c r="F2690">
        <v>486</v>
      </c>
      <c r="M2690">
        <v>486</v>
      </c>
    </row>
    <row r="2691" spans="4:13" x14ac:dyDescent="0.3">
      <c r="D2691" s="935">
        <v>244</v>
      </c>
      <c r="F2691">
        <v>244</v>
      </c>
      <c r="M2691">
        <v>244</v>
      </c>
    </row>
    <row r="2692" spans="4:13" x14ac:dyDescent="0.3">
      <c r="D2692" s="935">
        <v>252</v>
      </c>
      <c r="F2692">
        <v>252</v>
      </c>
      <c r="M2692">
        <v>252</v>
      </c>
    </row>
    <row r="2693" spans="4:13" x14ac:dyDescent="0.3">
      <c r="D2693" s="935">
        <v>285</v>
      </c>
      <c r="F2693">
        <v>280</v>
      </c>
      <c r="M2693">
        <v>280</v>
      </c>
    </row>
    <row r="2694" spans="4:13" x14ac:dyDescent="0.3">
      <c r="D2694" s="935">
        <v>304</v>
      </c>
      <c r="F2694">
        <v>311</v>
      </c>
      <c r="M2694">
        <v>311</v>
      </c>
    </row>
    <row r="2695" spans="4:13" x14ac:dyDescent="0.3">
      <c r="D2695" s="935">
        <v>310</v>
      </c>
      <c r="F2695">
        <v>304</v>
      </c>
      <c r="M2695">
        <v>304</v>
      </c>
    </row>
    <row r="2696" spans="4:13" x14ac:dyDescent="0.3">
      <c r="D2696" s="935">
        <v>326</v>
      </c>
      <c r="F2696">
        <v>332</v>
      </c>
      <c r="M2696">
        <v>332</v>
      </c>
    </row>
    <row r="2697" spans="4:13" x14ac:dyDescent="0.3">
      <c r="D2697" s="935">
        <v>354</v>
      </c>
      <c r="F2697">
        <v>354</v>
      </c>
      <c r="M2697">
        <v>354</v>
      </c>
    </row>
    <row r="2698" spans="4:13" x14ac:dyDescent="0.3">
      <c r="D2698" s="935">
        <v>396</v>
      </c>
      <c r="F2698">
        <v>396</v>
      </c>
      <c r="M2698">
        <v>396</v>
      </c>
    </row>
    <row r="2699" spans="4:13" x14ac:dyDescent="0.3">
      <c r="D2699" s="935">
        <v>473</v>
      </c>
      <c r="F2699">
        <v>473</v>
      </c>
      <c r="M2699">
        <v>473</v>
      </c>
    </row>
    <row r="2700" spans="4:13" x14ac:dyDescent="0.3">
      <c r="D2700" s="935">
        <v>490</v>
      </c>
      <c r="F2700">
        <v>490</v>
      </c>
      <c r="M2700">
        <v>490</v>
      </c>
    </row>
    <row r="2701" spans="4:13" x14ac:dyDescent="0.3">
      <c r="D2701" s="935">
        <v>491</v>
      </c>
      <c r="F2701">
        <v>495</v>
      </c>
      <c r="M2701">
        <v>495</v>
      </c>
    </row>
    <row r="2702" spans="4:13" x14ac:dyDescent="0.3">
      <c r="D2702" s="935">
        <v>538</v>
      </c>
      <c r="F2702">
        <v>538</v>
      </c>
      <c r="M2702">
        <v>538</v>
      </c>
    </row>
    <row r="2703" spans="4:13" x14ac:dyDescent="0.3">
      <c r="D2703" s="935">
        <v>546</v>
      </c>
      <c r="F2703">
        <v>552</v>
      </c>
      <c r="M2703">
        <v>552</v>
      </c>
    </row>
    <row r="2704" spans="4:13" x14ac:dyDescent="0.3">
      <c r="D2704" s="935">
        <v>596</v>
      </c>
      <c r="F2704">
        <v>596</v>
      </c>
      <c r="M2704">
        <v>596</v>
      </c>
    </row>
    <row r="2705" spans="1:13" x14ac:dyDescent="0.3">
      <c r="D2705" s="935">
        <v>658</v>
      </c>
      <c r="F2705">
        <v>669</v>
      </c>
      <c r="M2705">
        <v>669</v>
      </c>
    </row>
    <row r="2706" spans="1:13" x14ac:dyDescent="0.3">
      <c r="D2706" s="935">
        <v>704</v>
      </c>
      <c r="F2706">
        <v>709</v>
      </c>
      <c r="M2706">
        <v>709</v>
      </c>
    </row>
    <row r="2707" spans="1:13" x14ac:dyDescent="0.3">
      <c r="C2707" s="935" t="s">
        <v>3787</v>
      </c>
      <c r="F2707">
        <v>11030</v>
      </c>
      <c r="M2707">
        <v>11030</v>
      </c>
    </row>
    <row r="2708" spans="1:13" x14ac:dyDescent="0.3">
      <c r="B2708" s="935" t="s">
        <v>4000</v>
      </c>
      <c r="F2708">
        <v>11030</v>
      </c>
      <c r="M2708">
        <v>11030</v>
      </c>
    </row>
    <row r="2709" spans="1:13" x14ac:dyDescent="0.3">
      <c r="A2709" s="935" t="s">
        <v>4001</v>
      </c>
      <c r="F2709">
        <v>57315</v>
      </c>
      <c r="M2709">
        <v>57315</v>
      </c>
    </row>
    <row r="2710" spans="1:13" x14ac:dyDescent="0.3">
      <c r="A2710" s="935">
        <v>490306</v>
      </c>
      <c r="B2710" s="935">
        <v>588190</v>
      </c>
      <c r="C2710" s="935" t="s">
        <v>475</v>
      </c>
      <c r="D2710" s="935">
        <v>90</v>
      </c>
      <c r="G2710">
        <v>90</v>
      </c>
      <c r="M2710">
        <v>90</v>
      </c>
    </row>
    <row r="2711" spans="1:13" x14ac:dyDescent="0.3">
      <c r="C2711" s="935" t="s">
        <v>3785</v>
      </c>
      <c r="G2711">
        <v>90</v>
      </c>
      <c r="M2711">
        <v>90</v>
      </c>
    </row>
    <row r="2712" spans="1:13" x14ac:dyDescent="0.3">
      <c r="B2712" s="935" t="s">
        <v>4002</v>
      </c>
      <c r="G2712">
        <v>90</v>
      </c>
      <c r="M2712">
        <v>90</v>
      </c>
    </row>
    <row r="2713" spans="1:13" x14ac:dyDescent="0.3">
      <c r="B2713" s="935">
        <v>588227</v>
      </c>
      <c r="C2713" s="935" t="s">
        <v>475</v>
      </c>
      <c r="D2713" s="935">
        <v>73</v>
      </c>
      <c r="G2713">
        <v>76</v>
      </c>
      <c r="M2713">
        <v>76</v>
      </c>
    </row>
    <row r="2714" spans="1:13" x14ac:dyDescent="0.3">
      <c r="C2714" s="935" t="s">
        <v>3785</v>
      </c>
      <c r="G2714">
        <v>76</v>
      </c>
      <c r="M2714">
        <v>76</v>
      </c>
    </row>
    <row r="2715" spans="1:13" x14ac:dyDescent="0.3">
      <c r="B2715" s="935" t="s">
        <v>4003</v>
      </c>
      <c r="G2715">
        <v>76</v>
      </c>
      <c r="M2715">
        <v>76</v>
      </c>
    </row>
    <row r="2716" spans="1:13" x14ac:dyDescent="0.3">
      <c r="A2716" s="935" t="s">
        <v>4004</v>
      </c>
      <c r="G2716">
        <v>166</v>
      </c>
      <c r="M2716">
        <v>166</v>
      </c>
    </row>
    <row r="2717" spans="1:13" x14ac:dyDescent="0.3">
      <c r="A2717" s="935">
        <v>490311</v>
      </c>
      <c r="B2717" s="935">
        <v>493476</v>
      </c>
      <c r="C2717" s="935" t="s">
        <v>475</v>
      </c>
      <c r="D2717" s="935">
        <v>21</v>
      </c>
      <c r="F2717">
        <v>21</v>
      </c>
      <c r="M2717">
        <v>21</v>
      </c>
    </row>
    <row r="2718" spans="1:13" x14ac:dyDescent="0.3">
      <c r="D2718" s="935">
        <v>54</v>
      </c>
      <c r="F2718">
        <v>54</v>
      </c>
      <c r="M2718">
        <v>54</v>
      </c>
    </row>
    <row r="2719" spans="1:13" x14ac:dyDescent="0.3">
      <c r="D2719" s="935">
        <v>117</v>
      </c>
      <c r="F2719">
        <v>95</v>
      </c>
      <c r="M2719">
        <v>95</v>
      </c>
    </row>
    <row r="2720" spans="1:13" x14ac:dyDescent="0.3">
      <c r="D2720" s="935">
        <v>195</v>
      </c>
      <c r="F2720">
        <v>195</v>
      </c>
      <c r="M2720">
        <v>195</v>
      </c>
    </row>
    <row r="2721" spans="2:13" x14ac:dyDescent="0.3">
      <c r="D2721" s="935">
        <v>360</v>
      </c>
      <c r="F2721">
        <v>360</v>
      </c>
      <c r="M2721">
        <v>360</v>
      </c>
    </row>
    <row r="2722" spans="2:13" x14ac:dyDescent="0.3">
      <c r="D2722" s="935">
        <v>532</v>
      </c>
      <c r="F2722">
        <v>539</v>
      </c>
      <c r="M2722">
        <v>539</v>
      </c>
    </row>
    <row r="2723" spans="2:13" x14ac:dyDescent="0.3">
      <c r="D2723" s="935">
        <v>555</v>
      </c>
      <c r="F2723">
        <v>555</v>
      </c>
      <c r="M2723">
        <v>555</v>
      </c>
    </row>
    <row r="2724" spans="2:13" x14ac:dyDescent="0.3">
      <c r="D2724" s="935">
        <v>601</v>
      </c>
      <c r="F2724">
        <v>623</v>
      </c>
      <c r="M2724">
        <v>623</v>
      </c>
    </row>
    <row r="2725" spans="2:13" x14ac:dyDescent="0.3">
      <c r="D2725" s="935">
        <v>709</v>
      </c>
      <c r="F2725">
        <v>738</v>
      </c>
      <c r="M2725">
        <v>738</v>
      </c>
    </row>
    <row r="2726" spans="2:13" x14ac:dyDescent="0.3">
      <c r="D2726" s="935">
        <v>906</v>
      </c>
      <c r="F2726">
        <v>913</v>
      </c>
      <c r="M2726">
        <v>913</v>
      </c>
    </row>
    <row r="2727" spans="2:13" x14ac:dyDescent="0.3">
      <c r="D2727" s="935">
        <v>921</v>
      </c>
      <c r="F2727">
        <v>920</v>
      </c>
      <c r="M2727">
        <v>920</v>
      </c>
    </row>
    <row r="2728" spans="2:13" x14ac:dyDescent="0.3">
      <c r="D2728" s="935">
        <v>1002</v>
      </c>
      <c r="F2728">
        <v>1045</v>
      </c>
      <c r="M2728">
        <v>1045</v>
      </c>
    </row>
    <row r="2729" spans="2:13" x14ac:dyDescent="0.3">
      <c r="D2729" s="935">
        <v>1214</v>
      </c>
      <c r="F2729">
        <v>1189</v>
      </c>
      <c r="M2729">
        <v>1189</v>
      </c>
    </row>
    <row r="2730" spans="2:13" x14ac:dyDescent="0.3">
      <c r="D2730" s="935">
        <v>2440</v>
      </c>
      <c r="F2730">
        <v>2438</v>
      </c>
      <c r="M2730">
        <v>2438</v>
      </c>
    </row>
    <row r="2731" spans="2:13" x14ac:dyDescent="0.3">
      <c r="D2731" s="935">
        <v>3151</v>
      </c>
      <c r="F2731">
        <v>3116</v>
      </c>
      <c r="M2731">
        <v>3116</v>
      </c>
    </row>
    <row r="2732" spans="2:13" x14ac:dyDescent="0.3">
      <c r="D2732" s="935">
        <v>3348</v>
      </c>
      <c r="F2732">
        <v>3346</v>
      </c>
      <c r="M2732">
        <v>3346</v>
      </c>
    </row>
    <row r="2733" spans="2:13" x14ac:dyDescent="0.3">
      <c r="D2733" s="935">
        <v>3848</v>
      </c>
      <c r="F2733">
        <v>3923</v>
      </c>
      <c r="M2733">
        <v>3923</v>
      </c>
    </row>
    <row r="2734" spans="2:13" x14ac:dyDescent="0.3">
      <c r="C2734" s="935" t="s">
        <v>3785</v>
      </c>
      <c r="F2734">
        <v>20070</v>
      </c>
      <c r="M2734">
        <v>20070</v>
      </c>
    </row>
    <row r="2735" spans="2:13" x14ac:dyDescent="0.3">
      <c r="B2735" s="935" t="s">
        <v>4005</v>
      </c>
      <c r="F2735">
        <v>20070</v>
      </c>
      <c r="M2735">
        <v>20070</v>
      </c>
    </row>
    <row r="2736" spans="2:13" x14ac:dyDescent="0.3">
      <c r="B2736" s="935">
        <v>498854</v>
      </c>
      <c r="C2736" s="935" t="s">
        <v>503</v>
      </c>
      <c r="D2736" s="935">
        <v>100</v>
      </c>
      <c r="F2736">
        <v>104</v>
      </c>
      <c r="M2736">
        <v>104</v>
      </c>
    </row>
    <row r="2737" spans="1:13" x14ac:dyDescent="0.3">
      <c r="D2737" s="935">
        <v>144</v>
      </c>
      <c r="F2737">
        <v>144</v>
      </c>
      <c r="M2737">
        <v>144</v>
      </c>
    </row>
    <row r="2738" spans="1:13" x14ac:dyDescent="0.3">
      <c r="D2738" s="935">
        <v>392</v>
      </c>
      <c r="F2738">
        <v>403</v>
      </c>
      <c r="M2738">
        <v>403</v>
      </c>
    </row>
    <row r="2739" spans="1:13" x14ac:dyDescent="0.3">
      <c r="C2739" s="935" t="s">
        <v>3787</v>
      </c>
      <c r="F2739">
        <v>651</v>
      </c>
      <c r="M2739">
        <v>651</v>
      </c>
    </row>
    <row r="2740" spans="1:13" x14ac:dyDescent="0.3">
      <c r="B2740" s="935" t="s">
        <v>4006</v>
      </c>
      <c r="F2740">
        <v>651</v>
      </c>
      <c r="M2740">
        <v>651</v>
      </c>
    </row>
    <row r="2741" spans="1:13" x14ac:dyDescent="0.3">
      <c r="A2741" s="935" t="s">
        <v>4007</v>
      </c>
      <c r="F2741">
        <v>20721</v>
      </c>
      <c r="M2741">
        <v>20721</v>
      </c>
    </row>
    <row r="2742" spans="1:13" x14ac:dyDescent="0.3">
      <c r="A2742" s="935">
        <v>490315</v>
      </c>
      <c r="B2742" s="935">
        <v>493490</v>
      </c>
      <c r="C2742" s="935" t="s">
        <v>475</v>
      </c>
      <c r="D2742" s="935">
        <v>25</v>
      </c>
      <c r="F2742">
        <v>25</v>
      </c>
      <c r="M2742">
        <v>25</v>
      </c>
    </row>
    <row r="2743" spans="1:13" x14ac:dyDescent="0.3">
      <c r="D2743" s="935">
        <v>58</v>
      </c>
      <c r="F2743">
        <v>58</v>
      </c>
      <c r="M2743">
        <v>58</v>
      </c>
    </row>
    <row r="2744" spans="1:13" x14ac:dyDescent="0.3">
      <c r="D2744" s="935">
        <v>105</v>
      </c>
      <c r="F2744">
        <v>108</v>
      </c>
      <c r="M2744">
        <v>108</v>
      </c>
    </row>
    <row r="2745" spans="1:13" x14ac:dyDescent="0.3">
      <c r="D2745" s="935">
        <v>111</v>
      </c>
      <c r="F2745">
        <v>111</v>
      </c>
      <c r="M2745">
        <v>111</v>
      </c>
    </row>
    <row r="2746" spans="1:13" x14ac:dyDescent="0.3">
      <c r="D2746" s="935">
        <v>116</v>
      </c>
      <c r="F2746">
        <v>122</v>
      </c>
      <c r="M2746">
        <v>122</v>
      </c>
    </row>
    <row r="2747" spans="1:13" x14ac:dyDescent="0.3">
      <c r="D2747" s="935">
        <v>158</v>
      </c>
      <c r="F2747">
        <v>161</v>
      </c>
      <c r="M2747">
        <v>161</v>
      </c>
    </row>
    <row r="2748" spans="1:13" x14ac:dyDescent="0.3">
      <c r="D2748" s="935">
        <v>237</v>
      </c>
      <c r="F2748">
        <v>244</v>
      </c>
      <c r="M2748">
        <v>244</v>
      </c>
    </row>
    <row r="2749" spans="1:13" x14ac:dyDescent="0.3">
      <c r="D2749" s="935">
        <v>251</v>
      </c>
      <c r="F2749">
        <v>257</v>
      </c>
      <c r="M2749">
        <v>257</v>
      </c>
    </row>
    <row r="2750" spans="1:13" x14ac:dyDescent="0.3">
      <c r="D2750" s="935">
        <v>252</v>
      </c>
      <c r="F2750">
        <v>260</v>
      </c>
      <c r="M2750">
        <v>260</v>
      </c>
    </row>
    <row r="2751" spans="1:13" x14ac:dyDescent="0.3">
      <c r="D2751" s="935">
        <v>541</v>
      </c>
      <c r="F2751">
        <v>559</v>
      </c>
      <c r="M2751">
        <v>559</v>
      </c>
    </row>
    <row r="2752" spans="1:13" x14ac:dyDescent="0.3">
      <c r="D2752" s="935">
        <v>860</v>
      </c>
      <c r="F2752">
        <v>894</v>
      </c>
      <c r="M2752">
        <v>894</v>
      </c>
    </row>
    <row r="2753" spans="1:13" x14ac:dyDescent="0.3">
      <c r="D2753" s="935">
        <v>2586</v>
      </c>
      <c r="F2753">
        <v>2707</v>
      </c>
      <c r="M2753">
        <v>2707</v>
      </c>
    </row>
    <row r="2754" spans="1:13" x14ac:dyDescent="0.3">
      <c r="C2754" s="935" t="s">
        <v>3785</v>
      </c>
      <c r="F2754">
        <v>5506</v>
      </c>
      <c r="M2754">
        <v>5506</v>
      </c>
    </row>
    <row r="2755" spans="1:13" x14ac:dyDescent="0.3">
      <c r="B2755" s="935" t="s">
        <v>4008</v>
      </c>
      <c r="F2755">
        <v>5506</v>
      </c>
      <c r="M2755">
        <v>5506</v>
      </c>
    </row>
    <row r="2756" spans="1:13" x14ac:dyDescent="0.3">
      <c r="A2756" s="935" t="s">
        <v>4009</v>
      </c>
      <c r="F2756">
        <v>5506</v>
      </c>
      <c r="M2756">
        <v>5506</v>
      </c>
    </row>
    <row r="2757" spans="1:13" x14ac:dyDescent="0.3">
      <c r="A2757" s="935">
        <v>490317</v>
      </c>
      <c r="B2757" s="935">
        <v>493496</v>
      </c>
      <c r="C2757" s="935" t="s">
        <v>475</v>
      </c>
      <c r="D2757" s="935">
        <v>44</v>
      </c>
      <c r="F2757">
        <v>44</v>
      </c>
      <c r="M2757">
        <v>44</v>
      </c>
    </row>
    <row r="2758" spans="1:13" x14ac:dyDescent="0.3">
      <c r="D2758" s="935">
        <v>54</v>
      </c>
      <c r="F2758">
        <v>54</v>
      </c>
      <c r="M2758">
        <v>54</v>
      </c>
    </row>
    <row r="2759" spans="1:13" x14ac:dyDescent="0.3">
      <c r="D2759" s="935">
        <v>184</v>
      </c>
      <c r="F2759">
        <v>191</v>
      </c>
      <c r="M2759">
        <v>191</v>
      </c>
    </row>
    <row r="2760" spans="1:13" x14ac:dyDescent="0.3">
      <c r="D2760" s="935">
        <v>218</v>
      </c>
      <c r="F2760">
        <v>225</v>
      </c>
      <c r="M2760">
        <v>225</v>
      </c>
    </row>
    <row r="2761" spans="1:13" x14ac:dyDescent="0.3">
      <c r="D2761" s="935">
        <v>324</v>
      </c>
      <c r="F2761">
        <v>334</v>
      </c>
      <c r="M2761">
        <v>334</v>
      </c>
    </row>
    <row r="2762" spans="1:13" x14ac:dyDescent="0.3">
      <c r="D2762" s="935">
        <v>330</v>
      </c>
      <c r="F2762">
        <v>345</v>
      </c>
      <c r="M2762">
        <v>345</v>
      </c>
    </row>
    <row r="2763" spans="1:13" x14ac:dyDescent="0.3">
      <c r="D2763" s="935">
        <v>742</v>
      </c>
      <c r="F2763">
        <v>643</v>
      </c>
      <c r="M2763">
        <v>643</v>
      </c>
    </row>
    <row r="2764" spans="1:13" x14ac:dyDescent="0.3">
      <c r="D2764" s="935">
        <v>972</v>
      </c>
      <c r="F2764">
        <v>1018</v>
      </c>
      <c r="M2764">
        <v>1018</v>
      </c>
    </row>
    <row r="2765" spans="1:13" x14ac:dyDescent="0.3">
      <c r="D2765" s="935">
        <v>991</v>
      </c>
      <c r="F2765">
        <v>1039</v>
      </c>
      <c r="M2765">
        <v>1039</v>
      </c>
    </row>
    <row r="2766" spans="1:13" x14ac:dyDescent="0.3">
      <c r="C2766" s="935" t="s">
        <v>3785</v>
      </c>
      <c r="F2766">
        <v>3893</v>
      </c>
      <c r="M2766">
        <v>3893</v>
      </c>
    </row>
    <row r="2767" spans="1:13" x14ac:dyDescent="0.3">
      <c r="B2767" s="935" t="s">
        <v>4010</v>
      </c>
      <c r="F2767">
        <v>3893</v>
      </c>
      <c r="M2767">
        <v>3893</v>
      </c>
    </row>
    <row r="2768" spans="1:13" x14ac:dyDescent="0.3">
      <c r="B2768" s="935">
        <v>494163</v>
      </c>
      <c r="C2768" s="935" t="s">
        <v>503</v>
      </c>
      <c r="D2768" s="935">
        <v>150</v>
      </c>
      <c r="F2768">
        <v>133</v>
      </c>
      <c r="M2768">
        <v>133</v>
      </c>
    </row>
    <row r="2769" spans="1:13" x14ac:dyDescent="0.3">
      <c r="D2769" s="935">
        <v>310</v>
      </c>
      <c r="F2769">
        <v>295</v>
      </c>
      <c r="M2769">
        <v>295</v>
      </c>
    </row>
    <row r="2770" spans="1:13" x14ac:dyDescent="0.3">
      <c r="C2770" s="935" t="s">
        <v>3787</v>
      </c>
      <c r="F2770">
        <v>428</v>
      </c>
      <c r="M2770">
        <v>428</v>
      </c>
    </row>
    <row r="2771" spans="1:13" x14ac:dyDescent="0.3">
      <c r="B2771" s="935" t="s">
        <v>4011</v>
      </c>
      <c r="F2771">
        <v>428</v>
      </c>
      <c r="M2771">
        <v>428</v>
      </c>
    </row>
    <row r="2772" spans="1:13" x14ac:dyDescent="0.3">
      <c r="A2772" s="935" t="s">
        <v>4012</v>
      </c>
      <c r="F2772">
        <v>4321</v>
      </c>
      <c r="M2772">
        <v>4321</v>
      </c>
    </row>
    <row r="2773" spans="1:13" x14ac:dyDescent="0.3">
      <c r="A2773" s="935">
        <v>491029</v>
      </c>
      <c r="B2773" s="935">
        <v>493322</v>
      </c>
      <c r="C2773" s="935" t="s">
        <v>475</v>
      </c>
      <c r="D2773" s="935">
        <v>12</v>
      </c>
      <c r="F2773">
        <v>12</v>
      </c>
      <c r="M2773">
        <v>12</v>
      </c>
    </row>
    <row r="2774" spans="1:13" x14ac:dyDescent="0.3">
      <c r="D2774" s="935">
        <v>26</v>
      </c>
      <c r="F2774">
        <v>26</v>
      </c>
      <c r="M2774">
        <v>26</v>
      </c>
    </row>
    <row r="2775" spans="1:13" x14ac:dyDescent="0.3">
      <c r="D2775" s="935">
        <v>50</v>
      </c>
      <c r="F2775">
        <v>50</v>
      </c>
      <c r="M2775">
        <v>50</v>
      </c>
    </row>
    <row r="2776" spans="1:13" x14ac:dyDescent="0.3">
      <c r="D2776" s="935">
        <v>121</v>
      </c>
      <c r="F2776">
        <v>121</v>
      </c>
      <c r="M2776">
        <v>121</v>
      </c>
    </row>
    <row r="2777" spans="1:13" x14ac:dyDescent="0.3">
      <c r="D2777" s="935">
        <v>140</v>
      </c>
      <c r="F2777">
        <v>140</v>
      </c>
      <c r="M2777">
        <v>140</v>
      </c>
    </row>
    <row r="2778" spans="1:13" x14ac:dyDescent="0.3">
      <c r="D2778" s="935">
        <v>402</v>
      </c>
      <c r="F2778">
        <v>402</v>
      </c>
      <c r="M2778">
        <v>402</v>
      </c>
    </row>
    <row r="2779" spans="1:13" x14ac:dyDescent="0.3">
      <c r="D2779" s="935">
        <v>469</v>
      </c>
      <c r="F2779">
        <v>469</v>
      </c>
      <c r="M2779">
        <v>469</v>
      </c>
    </row>
    <row r="2780" spans="1:13" x14ac:dyDescent="0.3">
      <c r="D2780" s="935">
        <v>651</v>
      </c>
      <c r="F2780">
        <v>651</v>
      </c>
      <c r="M2780">
        <v>651</v>
      </c>
    </row>
    <row r="2781" spans="1:13" x14ac:dyDescent="0.3">
      <c r="D2781" s="935">
        <v>933</v>
      </c>
      <c r="F2781">
        <v>933</v>
      </c>
      <c r="M2781">
        <v>933</v>
      </c>
    </row>
    <row r="2782" spans="1:13" x14ac:dyDescent="0.3">
      <c r="D2782" s="935">
        <v>1043</v>
      </c>
      <c r="F2782">
        <v>1062</v>
      </c>
      <c r="M2782">
        <v>1062</v>
      </c>
    </row>
    <row r="2783" spans="1:13" x14ac:dyDescent="0.3">
      <c r="D2783" s="935">
        <v>1058</v>
      </c>
      <c r="F2783">
        <v>1058</v>
      </c>
      <c r="M2783">
        <v>1058</v>
      </c>
    </row>
    <row r="2784" spans="1:13" x14ac:dyDescent="0.3">
      <c r="C2784" s="935" t="s">
        <v>3785</v>
      </c>
      <c r="F2784">
        <v>4924</v>
      </c>
      <c r="M2784">
        <v>4924</v>
      </c>
    </row>
    <row r="2785" spans="1:13" x14ac:dyDescent="0.3">
      <c r="B2785" s="935" t="s">
        <v>4013</v>
      </c>
      <c r="F2785">
        <v>4924</v>
      </c>
      <c r="M2785">
        <v>4924</v>
      </c>
    </row>
    <row r="2786" spans="1:13" x14ac:dyDescent="0.3">
      <c r="B2786" s="935">
        <v>495281</v>
      </c>
      <c r="C2786" s="935" t="s">
        <v>503</v>
      </c>
      <c r="D2786" s="935">
        <v>50</v>
      </c>
      <c r="F2786">
        <v>50</v>
      </c>
      <c r="M2786">
        <v>50</v>
      </c>
    </row>
    <row r="2787" spans="1:13" x14ac:dyDescent="0.3">
      <c r="D2787" s="935">
        <v>180</v>
      </c>
      <c r="F2787">
        <v>180</v>
      </c>
      <c r="M2787">
        <v>180</v>
      </c>
    </row>
    <row r="2788" spans="1:13" x14ac:dyDescent="0.3">
      <c r="D2788" s="935">
        <v>214</v>
      </c>
      <c r="F2788">
        <v>218</v>
      </c>
      <c r="M2788">
        <v>218</v>
      </c>
    </row>
    <row r="2789" spans="1:13" x14ac:dyDescent="0.3">
      <c r="D2789" s="935">
        <v>370</v>
      </c>
      <c r="F2789">
        <v>370</v>
      </c>
      <c r="M2789">
        <v>370</v>
      </c>
    </row>
    <row r="2790" spans="1:13" x14ac:dyDescent="0.3">
      <c r="D2790" s="935">
        <v>372</v>
      </c>
      <c r="F2790">
        <v>380</v>
      </c>
      <c r="M2790">
        <v>380</v>
      </c>
    </row>
    <row r="2791" spans="1:13" x14ac:dyDescent="0.3">
      <c r="D2791" s="935">
        <v>424</v>
      </c>
      <c r="F2791">
        <v>434</v>
      </c>
      <c r="M2791">
        <v>434</v>
      </c>
    </row>
    <row r="2792" spans="1:13" x14ac:dyDescent="0.3">
      <c r="C2792" s="935" t="s">
        <v>3787</v>
      </c>
      <c r="F2792">
        <v>1632</v>
      </c>
      <c r="M2792">
        <v>1632</v>
      </c>
    </row>
    <row r="2793" spans="1:13" x14ac:dyDescent="0.3">
      <c r="B2793" s="935" t="s">
        <v>4014</v>
      </c>
      <c r="F2793">
        <v>1632</v>
      </c>
      <c r="M2793">
        <v>1632</v>
      </c>
    </row>
    <row r="2794" spans="1:13" x14ac:dyDescent="0.3">
      <c r="A2794" s="935" t="s">
        <v>4015</v>
      </c>
      <c r="F2794">
        <v>6556</v>
      </c>
      <c r="M2794">
        <v>6556</v>
      </c>
    </row>
    <row r="2795" spans="1:13" x14ac:dyDescent="0.3">
      <c r="A2795" s="935">
        <v>491046</v>
      </c>
      <c r="B2795" s="935">
        <v>493347</v>
      </c>
      <c r="C2795" s="935" t="s">
        <v>475</v>
      </c>
      <c r="D2795" s="935">
        <v>20</v>
      </c>
      <c r="F2795">
        <v>20</v>
      </c>
      <c r="M2795">
        <v>20</v>
      </c>
    </row>
    <row r="2796" spans="1:13" x14ac:dyDescent="0.3">
      <c r="D2796" s="935">
        <v>120</v>
      </c>
      <c r="F2796">
        <v>120</v>
      </c>
      <c r="M2796">
        <v>120</v>
      </c>
    </row>
    <row r="2797" spans="1:13" x14ac:dyDescent="0.3">
      <c r="D2797" s="935">
        <v>163</v>
      </c>
      <c r="F2797">
        <v>163</v>
      </c>
      <c r="M2797">
        <v>163</v>
      </c>
    </row>
    <row r="2798" spans="1:13" x14ac:dyDescent="0.3">
      <c r="D2798" s="935">
        <v>228</v>
      </c>
      <c r="F2798">
        <v>228</v>
      </c>
      <c r="M2798">
        <v>228</v>
      </c>
    </row>
    <row r="2799" spans="1:13" x14ac:dyDescent="0.3">
      <c r="D2799" s="935">
        <v>459</v>
      </c>
      <c r="F2799">
        <v>440</v>
      </c>
      <c r="M2799">
        <v>440</v>
      </c>
    </row>
    <row r="2800" spans="1:13" x14ac:dyDescent="0.3">
      <c r="D2800" s="935">
        <v>749</v>
      </c>
      <c r="F2800">
        <v>721</v>
      </c>
      <c r="M2800">
        <v>721</v>
      </c>
    </row>
    <row r="2801" spans="2:13" x14ac:dyDescent="0.3">
      <c r="D2801" s="935">
        <v>1116</v>
      </c>
      <c r="F2801">
        <v>1068</v>
      </c>
      <c r="M2801">
        <v>1068</v>
      </c>
    </row>
    <row r="2802" spans="2:13" x14ac:dyDescent="0.3">
      <c r="D2802" s="935">
        <v>1236</v>
      </c>
      <c r="F2802">
        <v>1172</v>
      </c>
      <c r="M2802">
        <v>1172</v>
      </c>
    </row>
    <row r="2803" spans="2:13" x14ac:dyDescent="0.3">
      <c r="D2803" s="935">
        <v>1240</v>
      </c>
      <c r="F2803">
        <v>1236</v>
      </c>
      <c r="M2803">
        <v>1236</v>
      </c>
    </row>
    <row r="2804" spans="2:13" x14ac:dyDescent="0.3">
      <c r="D2804" s="935">
        <v>1532</v>
      </c>
      <c r="F2804">
        <v>1494</v>
      </c>
      <c r="M2804">
        <v>1494</v>
      </c>
    </row>
    <row r="2805" spans="2:13" x14ac:dyDescent="0.3">
      <c r="D2805" s="935">
        <v>2114</v>
      </c>
      <c r="F2805">
        <v>2055</v>
      </c>
      <c r="M2805">
        <v>2055</v>
      </c>
    </row>
    <row r="2806" spans="2:13" x14ac:dyDescent="0.3">
      <c r="C2806" s="935" t="s">
        <v>3785</v>
      </c>
      <c r="F2806">
        <v>8717</v>
      </c>
      <c r="M2806">
        <v>8717</v>
      </c>
    </row>
    <row r="2807" spans="2:13" x14ac:dyDescent="0.3">
      <c r="B2807" s="935" t="s">
        <v>4016</v>
      </c>
      <c r="F2807">
        <v>8717</v>
      </c>
      <c r="M2807">
        <v>8717</v>
      </c>
    </row>
    <row r="2808" spans="2:13" x14ac:dyDescent="0.3">
      <c r="B2808" s="935">
        <v>493375</v>
      </c>
      <c r="C2808" s="935" t="s">
        <v>475</v>
      </c>
      <c r="D2808" s="935">
        <v>20</v>
      </c>
      <c r="F2808">
        <v>20</v>
      </c>
      <c r="M2808">
        <v>20</v>
      </c>
    </row>
    <row r="2809" spans="2:13" x14ac:dyDescent="0.3">
      <c r="D2809" s="935">
        <v>28</v>
      </c>
      <c r="F2809">
        <v>28</v>
      </c>
      <c r="M2809">
        <v>28</v>
      </c>
    </row>
    <row r="2810" spans="2:13" x14ac:dyDescent="0.3">
      <c r="D2810" s="935">
        <v>35</v>
      </c>
      <c r="F2810">
        <v>35</v>
      </c>
      <c r="M2810">
        <v>35</v>
      </c>
    </row>
    <row r="2811" spans="2:13" x14ac:dyDescent="0.3">
      <c r="D2811" s="935">
        <v>36</v>
      </c>
      <c r="F2811">
        <v>36</v>
      </c>
      <c r="M2811">
        <v>36</v>
      </c>
    </row>
    <row r="2812" spans="2:13" x14ac:dyDescent="0.3">
      <c r="D2812" s="935">
        <v>83</v>
      </c>
      <c r="F2812">
        <v>83</v>
      </c>
      <c r="M2812">
        <v>83</v>
      </c>
    </row>
    <row r="2813" spans="2:13" x14ac:dyDescent="0.3">
      <c r="D2813" s="935">
        <v>200</v>
      </c>
      <c r="F2813">
        <v>178</v>
      </c>
      <c r="M2813">
        <v>178</v>
      </c>
    </row>
    <row r="2814" spans="2:13" x14ac:dyDescent="0.3">
      <c r="D2814" s="935">
        <v>274</v>
      </c>
      <c r="F2814">
        <v>268</v>
      </c>
      <c r="M2814">
        <v>268</v>
      </c>
    </row>
    <row r="2815" spans="2:13" x14ac:dyDescent="0.3">
      <c r="D2815" s="935">
        <v>552</v>
      </c>
      <c r="F2815">
        <v>529</v>
      </c>
      <c r="M2815">
        <v>529</v>
      </c>
    </row>
    <row r="2816" spans="2:13" x14ac:dyDescent="0.3">
      <c r="D2816" s="935">
        <v>653</v>
      </c>
      <c r="F2816">
        <v>619</v>
      </c>
      <c r="M2816">
        <v>619</v>
      </c>
    </row>
    <row r="2817" spans="1:13" x14ac:dyDescent="0.3">
      <c r="D2817" s="935">
        <v>923</v>
      </c>
      <c r="F2817">
        <v>903</v>
      </c>
      <c r="M2817">
        <v>903</v>
      </c>
    </row>
    <row r="2818" spans="1:13" x14ac:dyDescent="0.3">
      <c r="D2818" s="935">
        <v>1045</v>
      </c>
      <c r="F2818">
        <v>991</v>
      </c>
      <c r="M2818">
        <v>991</v>
      </c>
    </row>
    <row r="2819" spans="1:13" x14ac:dyDescent="0.3">
      <c r="C2819" s="935" t="s">
        <v>3785</v>
      </c>
      <c r="F2819">
        <v>3690</v>
      </c>
      <c r="M2819">
        <v>3690</v>
      </c>
    </row>
    <row r="2820" spans="1:13" x14ac:dyDescent="0.3">
      <c r="B2820" s="935" t="s">
        <v>4017</v>
      </c>
      <c r="F2820">
        <v>3690</v>
      </c>
      <c r="M2820">
        <v>3690</v>
      </c>
    </row>
    <row r="2821" spans="1:13" x14ac:dyDescent="0.3">
      <c r="B2821" s="935">
        <v>495259</v>
      </c>
      <c r="C2821" s="935" t="s">
        <v>503</v>
      </c>
      <c r="D2821" s="935">
        <v>20</v>
      </c>
      <c r="F2821">
        <v>20</v>
      </c>
      <c r="M2821">
        <v>20</v>
      </c>
    </row>
    <row r="2822" spans="1:13" x14ac:dyDescent="0.3">
      <c r="D2822" s="935">
        <v>74</v>
      </c>
      <c r="F2822">
        <v>74</v>
      </c>
      <c r="M2822">
        <v>74</v>
      </c>
    </row>
    <row r="2823" spans="1:13" x14ac:dyDescent="0.3">
      <c r="D2823" s="935">
        <v>99</v>
      </c>
      <c r="F2823">
        <v>99</v>
      </c>
      <c r="M2823">
        <v>99</v>
      </c>
    </row>
    <row r="2824" spans="1:13" x14ac:dyDescent="0.3">
      <c r="D2824" s="935">
        <v>242</v>
      </c>
      <c r="F2824">
        <v>242</v>
      </c>
      <c r="M2824">
        <v>242</v>
      </c>
    </row>
    <row r="2825" spans="1:13" x14ac:dyDescent="0.3">
      <c r="C2825" s="935" t="s">
        <v>3787</v>
      </c>
      <c r="F2825">
        <v>435</v>
      </c>
      <c r="M2825">
        <v>435</v>
      </c>
    </row>
    <row r="2826" spans="1:13" x14ac:dyDescent="0.3">
      <c r="B2826" s="935" t="s">
        <v>4018</v>
      </c>
      <c r="F2826">
        <v>435</v>
      </c>
      <c r="M2826">
        <v>435</v>
      </c>
    </row>
    <row r="2827" spans="1:13" x14ac:dyDescent="0.3">
      <c r="B2827" s="935">
        <v>495291</v>
      </c>
      <c r="C2827" s="935" t="s">
        <v>503</v>
      </c>
      <c r="D2827" s="935">
        <v>50</v>
      </c>
      <c r="F2827">
        <v>50</v>
      </c>
      <c r="M2827">
        <v>50</v>
      </c>
    </row>
    <row r="2828" spans="1:13" x14ac:dyDescent="0.3">
      <c r="D2828" s="935">
        <v>145</v>
      </c>
      <c r="F2828">
        <v>145</v>
      </c>
      <c r="M2828">
        <v>145</v>
      </c>
    </row>
    <row r="2829" spans="1:13" x14ac:dyDescent="0.3">
      <c r="C2829" s="935" t="s">
        <v>3787</v>
      </c>
      <c r="F2829">
        <v>195</v>
      </c>
      <c r="M2829">
        <v>195</v>
      </c>
    </row>
    <row r="2830" spans="1:13" x14ac:dyDescent="0.3">
      <c r="B2830" s="935" t="s">
        <v>4019</v>
      </c>
      <c r="F2830">
        <v>195</v>
      </c>
      <c r="M2830">
        <v>195</v>
      </c>
    </row>
    <row r="2831" spans="1:13" x14ac:dyDescent="0.3">
      <c r="A2831" s="935" t="s">
        <v>4020</v>
      </c>
      <c r="F2831">
        <v>13037</v>
      </c>
      <c r="M2831">
        <v>13037</v>
      </c>
    </row>
    <row r="2832" spans="1:13" x14ac:dyDescent="0.3">
      <c r="A2832" s="935">
        <v>496975</v>
      </c>
      <c r="B2832" s="935">
        <v>493525</v>
      </c>
      <c r="C2832" s="935" t="s">
        <v>475</v>
      </c>
      <c r="D2832" s="935">
        <v>18</v>
      </c>
      <c r="F2832">
        <v>54</v>
      </c>
      <c r="M2832">
        <v>54</v>
      </c>
    </row>
    <row r="2833" spans="2:13" x14ac:dyDescent="0.3">
      <c r="D2833" s="935">
        <v>25</v>
      </c>
      <c r="F2833">
        <v>25</v>
      </c>
      <c r="M2833">
        <v>25</v>
      </c>
    </row>
    <row r="2834" spans="2:13" x14ac:dyDescent="0.3">
      <c r="D2834" s="935">
        <v>48</v>
      </c>
      <c r="F2834">
        <v>48</v>
      </c>
      <c r="M2834">
        <v>48</v>
      </c>
    </row>
    <row r="2835" spans="2:13" x14ac:dyDescent="0.3">
      <c r="D2835" s="935">
        <v>117</v>
      </c>
      <c r="F2835">
        <v>114</v>
      </c>
      <c r="M2835">
        <v>114</v>
      </c>
    </row>
    <row r="2836" spans="2:13" x14ac:dyDescent="0.3">
      <c r="D2836" s="935">
        <v>148</v>
      </c>
      <c r="F2836">
        <v>148</v>
      </c>
      <c r="M2836">
        <v>148</v>
      </c>
    </row>
    <row r="2837" spans="2:13" x14ac:dyDescent="0.3">
      <c r="D2837" s="935">
        <v>151</v>
      </c>
      <c r="F2837">
        <v>147</v>
      </c>
      <c r="M2837">
        <v>147</v>
      </c>
    </row>
    <row r="2838" spans="2:13" x14ac:dyDescent="0.3">
      <c r="D2838" s="935">
        <v>159</v>
      </c>
      <c r="F2838">
        <v>154</v>
      </c>
      <c r="M2838">
        <v>154</v>
      </c>
    </row>
    <row r="2839" spans="2:13" x14ac:dyDescent="0.3">
      <c r="D2839" s="935">
        <v>164</v>
      </c>
      <c r="F2839">
        <v>159</v>
      </c>
      <c r="M2839">
        <v>159</v>
      </c>
    </row>
    <row r="2840" spans="2:13" x14ac:dyDescent="0.3">
      <c r="D2840" s="935">
        <v>217</v>
      </c>
      <c r="F2840">
        <v>211</v>
      </c>
      <c r="M2840">
        <v>211</v>
      </c>
    </row>
    <row r="2841" spans="2:13" x14ac:dyDescent="0.3">
      <c r="D2841" s="935">
        <v>388</v>
      </c>
      <c r="F2841">
        <v>388</v>
      </c>
      <c r="M2841">
        <v>388</v>
      </c>
    </row>
    <row r="2842" spans="2:13" x14ac:dyDescent="0.3">
      <c r="D2842" s="935">
        <v>400</v>
      </c>
      <c r="F2842">
        <v>383</v>
      </c>
      <c r="M2842">
        <v>383</v>
      </c>
    </row>
    <row r="2843" spans="2:13" x14ac:dyDescent="0.3">
      <c r="D2843" s="935">
        <v>615</v>
      </c>
      <c r="F2843">
        <v>615</v>
      </c>
      <c r="M2843">
        <v>615</v>
      </c>
    </row>
    <row r="2844" spans="2:13" x14ac:dyDescent="0.3">
      <c r="D2844" s="935">
        <v>620</v>
      </c>
      <c r="F2844">
        <v>620</v>
      </c>
      <c r="M2844">
        <v>620</v>
      </c>
    </row>
    <row r="2845" spans="2:13" x14ac:dyDescent="0.3">
      <c r="D2845" s="935">
        <v>1252</v>
      </c>
      <c r="F2845">
        <v>1205</v>
      </c>
      <c r="M2845">
        <v>1205</v>
      </c>
    </row>
    <row r="2846" spans="2:13" x14ac:dyDescent="0.3">
      <c r="C2846" s="935" t="s">
        <v>3785</v>
      </c>
      <c r="F2846">
        <v>4271</v>
      </c>
      <c r="M2846">
        <v>4271</v>
      </c>
    </row>
    <row r="2847" spans="2:13" x14ac:dyDescent="0.3">
      <c r="B2847" s="935" t="s">
        <v>4021</v>
      </c>
      <c r="F2847">
        <v>4271</v>
      </c>
      <c r="M2847">
        <v>4271</v>
      </c>
    </row>
    <row r="2848" spans="2:13" x14ac:dyDescent="0.3">
      <c r="B2848" s="935">
        <v>493541</v>
      </c>
      <c r="C2848" s="935" t="s">
        <v>475</v>
      </c>
      <c r="D2848" s="935">
        <v>18</v>
      </c>
      <c r="F2848">
        <v>36</v>
      </c>
      <c r="M2848">
        <v>36</v>
      </c>
    </row>
    <row r="2849" spans="1:13" x14ac:dyDescent="0.3">
      <c r="D2849" s="935">
        <v>19</v>
      </c>
      <c r="F2849">
        <v>19</v>
      </c>
      <c r="M2849">
        <v>19</v>
      </c>
    </row>
    <row r="2850" spans="1:13" x14ac:dyDescent="0.3">
      <c r="D2850" s="935">
        <v>24</v>
      </c>
      <c r="F2850">
        <v>24</v>
      </c>
      <c r="M2850">
        <v>24</v>
      </c>
    </row>
    <row r="2851" spans="1:13" x14ac:dyDescent="0.3">
      <c r="D2851" s="935">
        <v>29</v>
      </c>
      <c r="F2851">
        <v>29</v>
      </c>
      <c r="M2851">
        <v>29</v>
      </c>
    </row>
    <row r="2852" spans="1:13" x14ac:dyDescent="0.3">
      <c r="D2852" s="935">
        <v>69</v>
      </c>
      <c r="F2852">
        <v>69</v>
      </c>
      <c r="M2852">
        <v>69</v>
      </c>
    </row>
    <row r="2853" spans="1:13" x14ac:dyDescent="0.3">
      <c r="D2853" s="935">
        <v>94</v>
      </c>
      <c r="F2853">
        <v>92</v>
      </c>
      <c r="M2853">
        <v>92</v>
      </c>
    </row>
    <row r="2854" spans="1:13" x14ac:dyDescent="0.3">
      <c r="D2854" s="935">
        <v>100</v>
      </c>
      <c r="F2854">
        <v>98</v>
      </c>
      <c r="M2854">
        <v>98</v>
      </c>
    </row>
    <row r="2855" spans="1:13" x14ac:dyDescent="0.3">
      <c r="D2855" s="935">
        <v>101</v>
      </c>
      <c r="F2855">
        <v>99</v>
      </c>
      <c r="M2855">
        <v>99</v>
      </c>
    </row>
    <row r="2856" spans="1:13" x14ac:dyDescent="0.3">
      <c r="D2856" s="935">
        <v>115</v>
      </c>
      <c r="F2856">
        <v>115</v>
      </c>
      <c r="M2856">
        <v>115</v>
      </c>
    </row>
    <row r="2857" spans="1:13" x14ac:dyDescent="0.3">
      <c r="D2857" s="935">
        <v>162</v>
      </c>
      <c r="F2857">
        <v>160</v>
      </c>
      <c r="M2857">
        <v>160</v>
      </c>
    </row>
    <row r="2858" spans="1:13" x14ac:dyDescent="0.3">
      <c r="D2858" s="935">
        <v>270</v>
      </c>
      <c r="F2858">
        <v>265</v>
      </c>
      <c r="M2858">
        <v>265</v>
      </c>
    </row>
    <row r="2859" spans="1:13" x14ac:dyDescent="0.3">
      <c r="D2859" s="935">
        <v>395</v>
      </c>
      <c r="F2859">
        <v>395</v>
      </c>
      <c r="M2859">
        <v>395</v>
      </c>
    </row>
    <row r="2860" spans="1:13" x14ac:dyDescent="0.3">
      <c r="D2860" s="935">
        <v>957</v>
      </c>
      <c r="F2860">
        <v>937</v>
      </c>
      <c r="M2860">
        <v>937</v>
      </c>
    </row>
    <row r="2861" spans="1:13" x14ac:dyDescent="0.3">
      <c r="C2861" s="935" t="s">
        <v>3785</v>
      </c>
      <c r="F2861">
        <v>2338</v>
      </c>
      <c r="M2861">
        <v>2338</v>
      </c>
    </row>
    <row r="2862" spans="1:13" x14ac:dyDescent="0.3">
      <c r="B2862" s="935" t="s">
        <v>4022</v>
      </c>
      <c r="F2862">
        <v>2338</v>
      </c>
      <c r="M2862">
        <v>2338</v>
      </c>
    </row>
    <row r="2863" spans="1:13" x14ac:dyDescent="0.3">
      <c r="A2863" s="935" t="s">
        <v>4023</v>
      </c>
      <c r="F2863">
        <v>6609</v>
      </c>
      <c r="M2863">
        <v>6609</v>
      </c>
    </row>
    <row r="2864" spans="1:13" x14ac:dyDescent="0.3">
      <c r="A2864" s="935">
        <v>500777</v>
      </c>
      <c r="B2864" s="935">
        <v>518618</v>
      </c>
      <c r="C2864" s="935" t="s">
        <v>475</v>
      </c>
      <c r="D2864" s="935">
        <v>12</v>
      </c>
      <c r="F2864">
        <v>12</v>
      </c>
      <c r="M2864">
        <v>12</v>
      </c>
    </row>
    <row r="2865" spans="2:13" x14ac:dyDescent="0.3">
      <c r="D2865" s="935">
        <v>178</v>
      </c>
      <c r="F2865">
        <v>178</v>
      </c>
      <c r="M2865">
        <v>178</v>
      </c>
    </row>
    <row r="2866" spans="2:13" x14ac:dyDescent="0.3">
      <c r="C2866" s="935" t="s">
        <v>3785</v>
      </c>
      <c r="F2866">
        <v>190</v>
      </c>
      <c r="M2866">
        <v>190</v>
      </c>
    </row>
    <row r="2867" spans="2:13" x14ac:dyDescent="0.3">
      <c r="B2867" s="935" t="s">
        <v>4024</v>
      </c>
      <c r="F2867">
        <v>190</v>
      </c>
      <c r="M2867">
        <v>190</v>
      </c>
    </row>
    <row r="2868" spans="2:13" x14ac:dyDescent="0.3">
      <c r="B2868" s="935">
        <v>750327</v>
      </c>
      <c r="C2868" s="935" t="s">
        <v>475</v>
      </c>
      <c r="D2868" s="935">
        <v>84</v>
      </c>
      <c r="I2868">
        <v>84</v>
      </c>
      <c r="L2868">
        <v>84</v>
      </c>
      <c r="M2868">
        <v>84</v>
      </c>
    </row>
    <row r="2869" spans="2:13" x14ac:dyDescent="0.3">
      <c r="D2869" s="935">
        <v>170</v>
      </c>
      <c r="I2869">
        <v>170</v>
      </c>
      <c r="L2869">
        <v>170</v>
      </c>
      <c r="M2869">
        <v>170</v>
      </c>
    </row>
    <row r="2870" spans="2:13" x14ac:dyDescent="0.3">
      <c r="D2870" s="935">
        <v>260</v>
      </c>
      <c r="I2870">
        <v>260</v>
      </c>
      <c r="L2870">
        <v>260</v>
      </c>
      <c r="M2870">
        <v>260</v>
      </c>
    </row>
    <row r="2871" spans="2:13" x14ac:dyDescent="0.3">
      <c r="D2871" s="935">
        <v>345</v>
      </c>
      <c r="I2871">
        <v>345</v>
      </c>
      <c r="L2871">
        <v>345</v>
      </c>
      <c r="M2871">
        <v>345</v>
      </c>
    </row>
    <row r="2872" spans="2:13" x14ac:dyDescent="0.3">
      <c r="D2872" s="935">
        <v>748</v>
      </c>
      <c r="I2872">
        <v>748</v>
      </c>
      <c r="L2872">
        <v>748</v>
      </c>
      <c r="M2872">
        <v>748</v>
      </c>
    </row>
    <row r="2873" spans="2:13" x14ac:dyDescent="0.3">
      <c r="D2873" s="935">
        <v>1608</v>
      </c>
      <c r="I2873">
        <v>1608</v>
      </c>
      <c r="L2873">
        <v>1608</v>
      </c>
      <c r="M2873">
        <v>1608</v>
      </c>
    </row>
    <row r="2874" spans="2:13" x14ac:dyDescent="0.3">
      <c r="C2874" s="935" t="s">
        <v>3785</v>
      </c>
      <c r="I2874">
        <v>3215</v>
      </c>
      <c r="L2874">
        <v>3215</v>
      </c>
      <c r="M2874">
        <v>3215</v>
      </c>
    </row>
    <row r="2875" spans="2:13" x14ac:dyDescent="0.3">
      <c r="B2875" s="935" t="s">
        <v>4025</v>
      </c>
      <c r="I2875">
        <v>3215</v>
      </c>
      <c r="L2875">
        <v>3215</v>
      </c>
      <c r="M2875">
        <v>3215</v>
      </c>
    </row>
    <row r="2876" spans="2:13" x14ac:dyDescent="0.3">
      <c r="B2876" s="935">
        <v>846236</v>
      </c>
      <c r="C2876" s="935" t="s">
        <v>475</v>
      </c>
      <c r="D2876" s="935">
        <v>18</v>
      </c>
      <c r="K2876">
        <v>18</v>
      </c>
      <c r="L2876">
        <v>18</v>
      </c>
      <c r="M2876">
        <v>18</v>
      </c>
    </row>
    <row r="2877" spans="2:13" x14ac:dyDescent="0.3">
      <c r="D2877" s="935">
        <v>60</v>
      </c>
      <c r="K2877">
        <v>60</v>
      </c>
      <c r="L2877">
        <v>60</v>
      </c>
      <c r="M2877">
        <v>60</v>
      </c>
    </row>
    <row r="2878" spans="2:13" x14ac:dyDescent="0.3">
      <c r="D2878" s="935">
        <v>124</v>
      </c>
      <c r="K2878">
        <v>124</v>
      </c>
      <c r="L2878">
        <v>124</v>
      </c>
      <c r="M2878">
        <v>124</v>
      </c>
    </row>
    <row r="2879" spans="2:13" x14ac:dyDescent="0.3">
      <c r="D2879" s="935">
        <v>188</v>
      </c>
      <c r="K2879">
        <v>188</v>
      </c>
      <c r="L2879">
        <v>188</v>
      </c>
      <c r="M2879">
        <v>188</v>
      </c>
    </row>
    <row r="2880" spans="2:13" x14ac:dyDescent="0.3">
      <c r="C2880" s="935" t="s">
        <v>3785</v>
      </c>
      <c r="K2880">
        <v>390</v>
      </c>
      <c r="L2880">
        <v>390</v>
      </c>
      <c r="M2880">
        <v>390</v>
      </c>
    </row>
    <row r="2881" spans="1:13" x14ac:dyDescent="0.3">
      <c r="B2881" s="935" t="s">
        <v>4026</v>
      </c>
      <c r="K2881">
        <v>390</v>
      </c>
      <c r="L2881">
        <v>390</v>
      </c>
      <c r="M2881">
        <v>390</v>
      </c>
    </row>
    <row r="2882" spans="1:13" x14ac:dyDescent="0.3">
      <c r="A2882" s="935" t="s">
        <v>4027</v>
      </c>
      <c r="F2882">
        <v>190</v>
      </c>
      <c r="I2882">
        <v>3215</v>
      </c>
      <c r="K2882">
        <v>390</v>
      </c>
      <c r="L2882">
        <v>3605</v>
      </c>
      <c r="M2882">
        <v>3795</v>
      </c>
    </row>
    <row r="2883" spans="1:13" x14ac:dyDescent="0.3">
      <c r="A2883" s="935">
        <v>500788</v>
      </c>
      <c r="B2883" s="935">
        <v>518608</v>
      </c>
      <c r="C2883" s="935" t="s">
        <v>475</v>
      </c>
      <c r="D2883" s="935">
        <v>18</v>
      </c>
      <c r="K2883">
        <v>18</v>
      </c>
      <c r="L2883">
        <v>18</v>
      </c>
      <c r="M2883">
        <v>18</v>
      </c>
    </row>
    <row r="2884" spans="1:13" x14ac:dyDescent="0.3">
      <c r="D2884" s="935">
        <v>24</v>
      </c>
      <c r="H2884">
        <v>24</v>
      </c>
      <c r="L2884">
        <v>24</v>
      </c>
      <c r="M2884">
        <v>24</v>
      </c>
    </row>
    <row r="2885" spans="1:13" x14ac:dyDescent="0.3">
      <c r="D2885" s="935">
        <v>214</v>
      </c>
      <c r="H2885">
        <v>214</v>
      </c>
      <c r="L2885">
        <v>214</v>
      </c>
      <c r="M2885">
        <v>214</v>
      </c>
    </row>
    <row r="2886" spans="1:13" x14ac:dyDescent="0.3">
      <c r="D2886" s="935">
        <v>384</v>
      </c>
      <c r="H2886">
        <v>384</v>
      </c>
      <c r="L2886">
        <v>384</v>
      </c>
      <c r="M2886">
        <v>384</v>
      </c>
    </row>
    <row r="2887" spans="1:13" x14ac:dyDescent="0.3">
      <c r="C2887" s="935" t="s">
        <v>3785</v>
      </c>
      <c r="H2887">
        <v>622</v>
      </c>
      <c r="K2887">
        <v>18</v>
      </c>
      <c r="L2887">
        <v>640</v>
      </c>
      <c r="M2887">
        <v>640</v>
      </c>
    </row>
    <row r="2888" spans="1:13" x14ac:dyDescent="0.3">
      <c r="B2888" s="935" t="s">
        <v>4028</v>
      </c>
      <c r="H2888">
        <v>622</v>
      </c>
      <c r="K2888">
        <v>18</v>
      </c>
      <c r="L2888">
        <v>640</v>
      </c>
      <c r="M2888">
        <v>640</v>
      </c>
    </row>
    <row r="2889" spans="1:13" x14ac:dyDescent="0.3">
      <c r="A2889" s="935" t="s">
        <v>4029</v>
      </c>
      <c r="H2889">
        <v>622</v>
      </c>
      <c r="K2889">
        <v>18</v>
      </c>
      <c r="L2889">
        <v>640</v>
      </c>
      <c r="M2889">
        <v>640</v>
      </c>
    </row>
    <row r="2890" spans="1:13" x14ac:dyDescent="0.3">
      <c r="A2890" s="935">
        <v>500793</v>
      </c>
      <c r="B2890" s="935">
        <v>518641</v>
      </c>
      <c r="C2890" s="935" t="s">
        <v>475</v>
      </c>
      <c r="D2890" s="935">
        <v>510</v>
      </c>
      <c r="F2890">
        <v>510</v>
      </c>
      <c r="M2890">
        <v>510</v>
      </c>
    </row>
    <row r="2891" spans="1:13" x14ac:dyDescent="0.3">
      <c r="C2891" s="935" t="s">
        <v>3785</v>
      </c>
      <c r="F2891">
        <v>510</v>
      </c>
      <c r="M2891">
        <v>510</v>
      </c>
    </row>
    <row r="2892" spans="1:13" x14ac:dyDescent="0.3">
      <c r="B2892" s="935" t="s">
        <v>4030</v>
      </c>
      <c r="F2892">
        <v>510</v>
      </c>
      <c r="M2892">
        <v>510</v>
      </c>
    </row>
    <row r="2893" spans="1:13" x14ac:dyDescent="0.3">
      <c r="A2893" s="935" t="s">
        <v>4031</v>
      </c>
      <c r="F2893">
        <v>510</v>
      </c>
      <c r="M2893">
        <v>510</v>
      </c>
    </row>
    <row r="2894" spans="1:13" x14ac:dyDescent="0.3">
      <c r="A2894" s="935">
        <v>511661</v>
      </c>
      <c r="B2894" s="935">
        <v>548971</v>
      </c>
      <c r="C2894" s="935" t="s">
        <v>503</v>
      </c>
      <c r="D2894" s="935">
        <v>40</v>
      </c>
      <c r="F2894">
        <v>40</v>
      </c>
      <c r="M2894">
        <v>40</v>
      </c>
    </row>
    <row r="2895" spans="1:13" x14ac:dyDescent="0.3">
      <c r="D2895" s="935">
        <v>50</v>
      </c>
      <c r="F2895">
        <v>50</v>
      </c>
      <c r="M2895">
        <v>50</v>
      </c>
    </row>
    <row r="2896" spans="1:13" x14ac:dyDescent="0.3">
      <c r="D2896" s="935">
        <v>70</v>
      </c>
      <c r="F2896">
        <v>72</v>
      </c>
      <c r="M2896">
        <v>72</v>
      </c>
    </row>
    <row r="2897" spans="2:13" x14ac:dyDescent="0.3">
      <c r="D2897" s="935">
        <v>104</v>
      </c>
      <c r="F2897">
        <v>101</v>
      </c>
      <c r="M2897">
        <v>101</v>
      </c>
    </row>
    <row r="2898" spans="2:13" x14ac:dyDescent="0.3">
      <c r="D2898" s="935">
        <v>200</v>
      </c>
      <c r="F2898">
        <v>200</v>
      </c>
      <c r="M2898">
        <v>200</v>
      </c>
    </row>
    <row r="2899" spans="2:13" x14ac:dyDescent="0.3">
      <c r="D2899" s="935">
        <v>387</v>
      </c>
      <c r="F2899">
        <v>377</v>
      </c>
      <c r="M2899">
        <v>377</v>
      </c>
    </row>
    <row r="2900" spans="2:13" x14ac:dyDescent="0.3">
      <c r="D2900" s="935">
        <v>437</v>
      </c>
      <c r="F2900">
        <v>367</v>
      </c>
      <c r="M2900">
        <v>367</v>
      </c>
    </row>
    <row r="2901" spans="2:13" x14ac:dyDescent="0.3">
      <c r="D2901" s="935">
        <v>736</v>
      </c>
      <c r="F2901">
        <v>721</v>
      </c>
      <c r="M2901">
        <v>721</v>
      </c>
    </row>
    <row r="2902" spans="2:13" x14ac:dyDescent="0.3">
      <c r="D2902" s="935">
        <v>748</v>
      </c>
      <c r="F2902">
        <v>725</v>
      </c>
      <c r="M2902">
        <v>725</v>
      </c>
    </row>
    <row r="2903" spans="2:13" x14ac:dyDescent="0.3">
      <c r="D2903" s="935">
        <v>793</v>
      </c>
      <c r="F2903">
        <v>756</v>
      </c>
      <c r="M2903">
        <v>756</v>
      </c>
    </row>
    <row r="2904" spans="2:13" x14ac:dyDescent="0.3">
      <c r="C2904" s="935" t="s">
        <v>3787</v>
      </c>
      <c r="F2904">
        <v>3409</v>
      </c>
      <c r="M2904">
        <v>3409</v>
      </c>
    </row>
    <row r="2905" spans="2:13" x14ac:dyDescent="0.3">
      <c r="B2905" s="935" t="s">
        <v>4032</v>
      </c>
      <c r="F2905">
        <v>3409</v>
      </c>
      <c r="M2905">
        <v>3409</v>
      </c>
    </row>
    <row r="2906" spans="2:13" x14ac:dyDescent="0.3">
      <c r="B2906" s="935">
        <v>550134</v>
      </c>
      <c r="C2906" s="935" t="s">
        <v>475</v>
      </c>
      <c r="D2906" s="935">
        <v>20</v>
      </c>
      <c r="F2906">
        <v>20</v>
      </c>
      <c r="M2906">
        <v>20</v>
      </c>
    </row>
    <row r="2907" spans="2:13" x14ac:dyDescent="0.3">
      <c r="D2907" s="935">
        <v>72</v>
      </c>
      <c r="F2907">
        <v>72</v>
      </c>
      <c r="M2907">
        <v>72</v>
      </c>
    </row>
    <row r="2908" spans="2:13" x14ac:dyDescent="0.3">
      <c r="D2908" s="935">
        <v>77</v>
      </c>
      <c r="F2908">
        <v>77</v>
      </c>
      <c r="M2908">
        <v>77</v>
      </c>
    </row>
    <row r="2909" spans="2:13" x14ac:dyDescent="0.3">
      <c r="D2909" s="935">
        <v>86</v>
      </c>
      <c r="F2909">
        <v>86</v>
      </c>
      <c r="M2909">
        <v>86</v>
      </c>
    </row>
    <row r="2910" spans="2:13" x14ac:dyDescent="0.3">
      <c r="D2910" s="935">
        <v>90</v>
      </c>
      <c r="F2910">
        <v>90</v>
      </c>
      <c r="M2910">
        <v>90</v>
      </c>
    </row>
    <row r="2911" spans="2:13" x14ac:dyDescent="0.3">
      <c r="D2911" s="935">
        <v>182</v>
      </c>
      <c r="F2911">
        <v>182</v>
      </c>
      <c r="M2911">
        <v>182</v>
      </c>
    </row>
    <row r="2912" spans="2:13" x14ac:dyDescent="0.3">
      <c r="D2912" s="935">
        <v>230</v>
      </c>
      <c r="F2912">
        <v>230</v>
      </c>
      <c r="M2912">
        <v>230</v>
      </c>
    </row>
    <row r="2913" spans="1:13" x14ac:dyDescent="0.3">
      <c r="D2913" s="935">
        <v>243</v>
      </c>
      <c r="F2913">
        <v>243</v>
      </c>
      <c r="M2913">
        <v>243</v>
      </c>
    </row>
    <row r="2914" spans="1:13" x14ac:dyDescent="0.3">
      <c r="D2914" s="935">
        <v>281</v>
      </c>
      <c r="F2914">
        <v>281</v>
      </c>
      <c r="M2914">
        <v>281</v>
      </c>
    </row>
    <row r="2915" spans="1:13" x14ac:dyDescent="0.3">
      <c r="D2915" s="935">
        <v>504</v>
      </c>
      <c r="G2915">
        <v>494</v>
      </c>
      <c r="M2915">
        <v>494</v>
      </c>
    </row>
    <row r="2916" spans="1:13" x14ac:dyDescent="0.3">
      <c r="D2916" s="935">
        <v>593</v>
      </c>
      <c r="F2916">
        <v>1162</v>
      </c>
      <c r="M2916">
        <v>1162</v>
      </c>
    </row>
    <row r="2917" spans="1:13" x14ac:dyDescent="0.3">
      <c r="D2917" s="935">
        <v>824</v>
      </c>
      <c r="F2917">
        <v>814</v>
      </c>
      <c r="M2917">
        <v>814</v>
      </c>
    </row>
    <row r="2918" spans="1:13" x14ac:dyDescent="0.3">
      <c r="D2918" s="935">
        <v>1427</v>
      </c>
      <c r="F2918">
        <v>1361</v>
      </c>
      <c r="M2918">
        <v>1361</v>
      </c>
    </row>
    <row r="2919" spans="1:13" x14ac:dyDescent="0.3">
      <c r="D2919" s="935">
        <v>1640</v>
      </c>
      <c r="F2919">
        <v>1610</v>
      </c>
      <c r="M2919">
        <v>1610</v>
      </c>
    </row>
    <row r="2920" spans="1:13" x14ac:dyDescent="0.3">
      <c r="D2920" s="935">
        <v>1885</v>
      </c>
      <c r="G2920">
        <v>1442</v>
      </c>
      <c r="M2920">
        <v>1442</v>
      </c>
    </row>
    <row r="2921" spans="1:13" x14ac:dyDescent="0.3">
      <c r="D2921" s="935">
        <v>2060</v>
      </c>
      <c r="G2921">
        <v>1988</v>
      </c>
      <c r="M2921">
        <v>1988</v>
      </c>
    </row>
    <row r="2922" spans="1:13" x14ac:dyDescent="0.3">
      <c r="D2922" s="935">
        <v>2463</v>
      </c>
      <c r="F2922">
        <v>2367</v>
      </c>
      <c r="M2922">
        <v>2367</v>
      </c>
    </row>
    <row r="2923" spans="1:13" x14ac:dyDescent="0.3">
      <c r="D2923" s="935">
        <v>2590</v>
      </c>
      <c r="F2923">
        <v>2460</v>
      </c>
      <c r="M2923">
        <v>2460</v>
      </c>
    </row>
    <row r="2924" spans="1:13" x14ac:dyDescent="0.3">
      <c r="D2924" s="935">
        <v>3293</v>
      </c>
      <c r="F2924">
        <v>3179</v>
      </c>
      <c r="M2924">
        <v>3179</v>
      </c>
    </row>
    <row r="2925" spans="1:13" x14ac:dyDescent="0.3">
      <c r="D2925" s="935">
        <v>3593</v>
      </c>
      <c r="F2925">
        <v>3593</v>
      </c>
      <c r="M2925">
        <v>3593</v>
      </c>
    </row>
    <row r="2926" spans="1:13" x14ac:dyDescent="0.3">
      <c r="C2926" s="935" t="s">
        <v>3785</v>
      </c>
      <c r="F2926">
        <v>17827</v>
      </c>
      <c r="G2926">
        <v>3924</v>
      </c>
      <c r="M2926">
        <v>21751</v>
      </c>
    </row>
    <row r="2927" spans="1:13" x14ac:dyDescent="0.3">
      <c r="B2927" s="935" t="s">
        <v>4033</v>
      </c>
      <c r="F2927">
        <v>17827</v>
      </c>
      <c r="G2927">
        <v>3924</v>
      </c>
      <c r="M2927">
        <v>21751</v>
      </c>
    </row>
    <row r="2928" spans="1:13" x14ac:dyDescent="0.3">
      <c r="A2928" s="935" t="s">
        <v>4034</v>
      </c>
      <c r="F2928">
        <v>21236</v>
      </c>
      <c r="G2928">
        <v>3924</v>
      </c>
      <c r="M2928">
        <v>25160</v>
      </c>
    </row>
    <row r="2929" spans="1:13" x14ac:dyDescent="0.3">
      <c r="A2929" s="935">
        <v>511666</v>
      </c>
      <c r="B2929" s="935">
        <v>548985</v>
      </c>
      <c r="C2929" s="935" t="s">
        <v>503</v>
      </c>
      <c r="D2929" s="935">
        <v>20</v>
      </c>
      <c r="G2929">
        <v>20</v>
      </c>
      <c r="M2929">
        <v>20</v>
      </c>
    </row>
    <row r="2930" spans="1:13" x14ac:dyDescent="0.3">
      <c r="D2930" s="935">
        <v>124</v>
      </c>
      <c r="G2930">
        <v>126</v>
      </c>
      <c r="M2930">
        <v>126</v>
      </c>
    </row>
    <row r="2931" spans="1:13" x14ac:dyDescent="0.3">
      <c r="D2931" s="935">
        <v>149</v>
      </c>
      <c r="F2931">
        <v>151</v>
      </c>
      <c r="M2931">
        <v>151</v>
      </c>
    </row>
    <row r="2932" spans="1:13" x14ac:dyDescent="0.3">
      <c r="D2932" s="935">
        <v>155</v>
      </c>
      <c r="G2932">
        <v>158</v>
      </c>
      <c r="M2932">
        <v>158</v>
      </c>
    </row>
    <row r="2933" spans="1:13" x14ac:dyDescent="0.3">
      <c r="D2933" s="935">
        <v>305</v>
      </c>
      <c r="G2933">
        <v>318</v>
      </c>
      <c r="M2933">
        <v>318</v>
      </c>
    </row>
    <row r="2934" spans="1:13" x14ac:dyDescent="0.3">
      <c r="D2934" s="935">
        <v>364</v>
      </c>
      <c r="F2934">
        <v>377</v>
      </c>
      <c r="M2934">
        <v>377</v>
      </c>
    </row>
    <row r="2935" spans="1:13" x14ac:dyDescent="0.3">
      <c r="D2935" s="935">
        <v>426</v>
      </c>
      <c r="G2935">
        <v>442</v>
      </c>
      <c r="M2935">
        <v>442</v>
      </c>
    </row>
    <row r="2936" spans="1:13" x14ac:dyDescent="0.3">
      <c r="D2936" s="935">
        <v>519</v>
      </c>
      <c r="F2936">
        <v>539</v>
      </c>
      <c r="M2936">
        <v>539</v>
      </c>
    </row>
    <row r="2937" spans="1:13" x14ac:dyDescent="0.3">
      <c r="D2937" s="935">
        <v>560</v>
      </c>
      <c r="G2937">
        <v>582</v>
      </c>
      <c r="M2937">
        <v>582</v>
      </c>
    </row>
    <row r="2938" spans="1:13" x14ac:dyDescent="0.3">
      <c r="D2938" s="935">
        <v>736</v>
      </c>
      <c r="F2938">
        <v>764</v>
      </c>
      <c r="M2938">
        <v>764</v>
      </c>
    </row>
    <row r="2939" spans="1:13" x14ac:dyDescent="0.3">
      <c r="D2939" s="935">
        <v>745</v>
      </c>
      <c r="G2939">
        <v>725</v>
      </c>
      <c r="M2939">
        <v>725</v>
      </c>
    </row>
    <row r="2940" spans="1:13" x14ac:dyDescent="0.3">
      <c r="D2940" s="935">
        <v>798</v>
      </c>
      <c r="F2940">
        <v>827</v>
      </c>
      <c r="M2940">
        <v>827</v>
      </c>
    </row>
    <row r="2941" spans="1:13" x14ac:dyDescent="0.3">
      <c r="D2941" s="935">
        <v>812</v>
      </c>
      <c r="G2941">
        <v>850</v>
      </c>
      <c r="M2941">
        <v>850</v>
      </c>
    </row>
    <row r="2942" spans="1:13" x14ac:dyDescent="0.3">
      <c r="D2942" s="935">
        <v>817</v>
      </c>
      <c r="G2942">
        <v>844</v>
      </c>
      <c r="M2942">
        <v>844</v>
      </c>
    </row>
    <row r="2943" spans="1:13" x14ac:dyDescent="0.3">
      <c r="D2943" s="935">
        <v>1161</v>
      </c>
      <c r="G2943">
        <v>1215</v>
      </c>
      <c r="M2943">
        <v>1215</v>
      </c>
    </row>
    <row r="2944" spans="1:13" x14ac:dyDescent="0.3">
      <c r="C2944" s="935" t="s">
        <v>3787</v>
      </c>
      <c r="F2944">
        <v>2658</v>
      </c>
      <c r="G2944">
        <v>5280</v>
      </c>
      <c r="M2944">
        <v>7938</v>
      </c>
    </row>
    <row r="2945" spans="2:13" x14ac:dyDescent="0.3">
      <c r="B2945" s="935" t="s">
        <v>4035</v>
      </c>
      <c r="F2945">
        <v>2658</v>
      </c>
      <c r="G2945">
        <v>5280</v>
      </c>
      <c r="M2945">
        <v>7938</v>
      </c>
    </row>
    <row r="2946" spans="2:13" x14ac:dyDescent="0.3">
      <c r="B2946" s="935">
        <v>550123</v>
      </c>
      <c r="C2946" s="935" t="s">
        <v>475</v>
      </c>
      <c r="D2946" s="935">
        <v>20</v>
      </c>
      <c r="G2946">
        <v>20</v>
      </c>
      <c r="M2946">
        <v>20</v>
      </c>
    </row>
    <row r="2947" spans="2:13" x14ac:dyDescent="0.3">
      <c r="D2947" s="935">
        <v>40</v>
      </c>
      <c r="F2947">
        <v>40</v>
      </c>
      <c r="M2947">
        <v>40</v>
      </c>
    </row>
    <row r="2948" spans="2:13" x14ac:dyDescent="0.3">
      <c r="D2948" s="935">
        <v>82</v>
      </c>
      <c r="G2948">
        <v>85</v>
      </c>
      <c r="M2948">
        <v>85</v>
      </c>
    </row>
    <row r="2949" spans="2:13" x14ac:dyDescent="0.3">
      <c r="D2949" s="935">
        <v>84</v>
      </c>
      <c r="G2949">
        <v>87</v>
      </c>
      <c r="M2949">
        <v>87</v>
      </c>
    </row>
    <row r="2950" spans="2:13" x14ac:dyDescent="0.3">
      <c r="D2950" s="935">
        <v>130</v>
      </c>
      <c r="G2950">
        <v>130</v>
      </c>
      <c r="M2950">
        <v>130</v>
      </c>
    </row>
    <row r="2951" spans="2:13" x14ac:dyDescent="0.3">
      <c r="D2951" s="935">
        <v>150</v>
      </c>
      <c r="G2951">
        <v>157</v>
      </c>
      <c r="M2951">
        <v>157</v>
      </c>
    </row>
    <row r="2952" spans="2:13" x14ac:dyDescent="0.3">
      <c r="D2952" s="935">
        <v>278</v>
      </c>
      <c r="F2952">
        <v>278</v>
      </c>
      <c r="G2952">
        <v>286</v>
      </c>
      <c r="M2952">
        <v>564</v>
      </c>
    </row>
    <row r="2953" spans="2:13" x14ac:dyDescent="0.3">
      <c r="D2953" s="935">
        <v>354</v>
      </c>
      <c r="F2953">
        <v>370</v>
      </c>
      <c r="M2953">
        <v>370</v>
      </c>
    </row>
    <row r="2954" spans="2:13" x14ac:dyDescent="0.3">
      <c r="D2954" s="935">
        <v>398</v>
      </c>
      <c r="G2954">
        <v>411</v>
      </c>
      <c r="M2954">
        <v>411</v>
      </c>
    </row>
    <row r="2955" spans="2:13" x14ac:dyDescent="0.3">
      <c r="D2955" s="935">
        <v>400</v>
      </c>
      <c r="F2955">
        <v>400</v>
      </c>
      <c r="M2955">
        <v>400</v>
      </c>
    </row>
    <row r="2956" spans="2:13" x14ac:dyDescent="0.3">
      <c r="D2956" s="935">
        <v>416</v>
      </c>
      <c r="F2956">
        <v>416</v>
      </c>
      <c r="M2956">
        <v>416</v>
      </c>
    </row>
    <row r="2957" spans="2:13" x14ac:dyDescent="0.3">
      <c r="D2957" s="935">
        <v>653</v>
      </c>
      <c r="F2957">
        <v>673</v>
      </c>
      <c r="M2957">
        <v>673</v>
      </c>
    </row>
    <row r="2958" spans="2:13" x14ac:dyDescent="0.3">
      <c r="D2958" s="935">
        <v>678</v>
      </c>
      <c r="G2958">
        <v>674</v>
      </c>
      <c r="M2958">
        <v>674</v>
      </c>
    </row>
    <row r="2959" spans="2:13" x14ac:dyDescent="0.3">
      <c r="D2959" s="935">
        <v>1190</v>
      </c>
      <c r="G2959">
        <v>1249</v>
      </c>
      <c r="M2959">
        <v>1249</v>
      </c>
    </row>
    <row r="2960" spans="2:13" x14ac:dyDescent="0.3">
      <c r="D2960" s="935">
        <v>1296</v>
      </c>
      <c r="F2960">
        <v>1296</v>
      </c>
      <c r="M2960">
        <v>1296</v>
      </c>
    </row>
    <row r="2961" spans="1:13" x14ac:dyDescent="0.3">
      <c r="D2961" s="935">
        <v>1680</v>
      </c>
      <c r="F2961">
        <v>1764</v>
      </c>
      <c r="M2961">
        <v>1764</v>
      </c>
    </row>
    <row r="2962" spans="1:13" x14ac:dyDescent="0.3">
      <c r="D2962" s="935">
        <v>1971</v>
      </c>
      <c r="G2962">
        <v>2068</v>
      </c>
      <c r="M2962">
        <v>2068</v>
      </c>
    </row>
    <row r="2963" spans="1:13" x14ac:dyDescent="0.3">
      <c r="D2963" s="935">
        <v>2279</v>
      </c>
      <c r="G2963">
        <v>2389</v>
      </c>
      <c r="M2963">
        <v>2389</v>
      </c>
    </row>
    <row r="2964" spans="1:13" x14ac:dyDescent="0.3">
      <c r="D2964" s="935">
        <v>2682</v>
      </c>
      <c r="G2964">
        <v>2680</v>
      </c>
      <c r="M2964">
        <v>2680</v>
      </c>
    </row>
    <row r="2965" spans="1:13" x14ac:dyDescent="0.3">
      <c r="D2965" s="935">
        <v>2686</v>
      </c>
      <c r="G2965">
        <v>2800</v>
      </c>
      <c r="M2965">
        <v>2800</v>
      </c>
    </row>
    <row r="2966" spans="1:13" x14ac:dyDescent="0.3">
      <c r="D2966" s="935">
        <v>2716</v>
      </c>
      <c r="G2966">
        <v>2824</v>
      </c>
      <c r="M2966">
        <v>2824</v>
      </c>
    </row>
    <row r="2967" spans="1:13" x14ac:dyDescent="0.3">
      <c r="D2967" s="935">
        <v>2876</v>
      </c>
      <c r="F2967">
        <v>3011</v>
      </c>
      <c r="M2967">
        <v>3011</v>
      </c>
    </row>
    <row r="2968" spans="1:13" x14ac:dyDescent="0.3">
      <c r="D2968" s="935">
        <v>4144</v>
      </c>
      <c r="G2968">
        <v>4348</v>
      </c>
      <c r="M2968">
        <v>4348</v>
      </c>
    </row>
    <row r="2969" spans="1:13" x14ac:dyDescent="0.3">
      <c r="D2969" s="935">
        <v>5211</v>
      </c>
      <c r="F2969">
        <v>5461</v>
      </c>
      <c r="M2969">
        <v>5461</v>
      </c>
    </row>
    <row r="2970" spans="1:13" x14ac:dyDescent="0.3">
      <c r="D2970" s="935">
        <v>5917</v>
      </c>
      <c r="F2970">
        <v>6198</v>
      </c>
      <c r="M2970">
        <v>6198</v>
      </c>
    </row>
    <row r="2971" spans="1:13" x14ac:dyDescent="0.3">
      <c r="D2971" s="935">
        <v>7049</v>
      </c>
      <c r="G2971">
        <v>7398</v>
      </c>
      <c r="M2971">
        <v>7398</v>
      </c>
    </row>
    <row r="2972" spans="1:13" x14ac:dyDescent="0.3">
      <c r="C2972" s="935" t="s">
        <v>3785</v>
      </c>
      <c r="F2972">
        <v>19907</v>
      </c>
      <c r="G2972">
        <v>27606</v>
      </c>
      <c r="M2972">
        <v>47513</v>
      </c>
    </row>
    <row r="2973" spans="1:13" x14ac:dyDescent="0.3">
      <c r="B2973" s="935" t="s">
        <v>4036</v>
      </c>
      <c r="F2973">
        <v>19907</v>
      </c>
      <c r="G2973">
        <v>27606</v>
      </c>
      <c r="M2973">
        <v>47513</v>
      </c>
    </row>
    <row r="2974" spans="1:13" x14ac:dyDescent="0.3">
      <c r="A2974" s="935" t="s">
        <v>4037</v>
      </c>
      <c r="F2974">
        <v>22565</v>
      </c>
      <c r="G2974">
        <v>32886</v>
      </c>
      <c r="M2974">
        <v>55451</v>
      </c>
    </row>
    <row r="2975" spans="1:13" x14ac:dyDescent="0.3">
      <c r="A2975" s="935">
        <v>511779</v>
      </c>
      <c r="B2975" s="935">
        <v>682035</v>
      </c>
      <c r="C2975" s="935" t="s">
        <v>475</v>
      </c>
      <c r="D2975" s="935">
        <v>500</v>
      </c>
      <c r="H2975">
        <v>451</v>
      </c>
      <c r="L2975">
        <v>451</v>
      </c>
      <c r="M2975">
        <v>451</v>
      </c>
    </row>
    <row r="2976" spans="1:13" x14ac:dyDescent="0.3">
      <c r="C2976" s="935" t="s">
        <v>3785</v>
      </c>
      <c r="H2976">
        <v>451</v>
      </c>
      <c r="L2976">
        <v>451</v>
      </c>
      <c r="M2976">
        <v>451</v>
      </c>
    </row>
    <row r="2977" spans="1:13" x14ac:dyDescent="0.3">
      <c r="B2977" s="935" t="s">
        <v>4038</v>
      </c>
      <c r="H2977">
        <v>451</v>
      </c>
      <c r="L2977">
        <v>451</v>
      </c>
      <c r="M2977">
        <v>451</v>
      </c>
    </row>
    <row r="2978" spans="1:13" x14ac:dyDescent="0.3">
      <c r="A2978" s="935" t="s">
        <v>4039</v>
      </c>
      <c r="H2978">
        <v>451</v>
      </c>
      <c r="L2978">
        <v>451</v>
      </c>
      <c r="M2978">
        <v>451</v>
      </c>
    </row>
    <row r="2979" spans="1:13" x14ac:dyDescent="0.3">
      <c r="A2979" s="935">
        <v>511781</v>
      </c>
      <c r="B2979" s="935">
        <v>554820</v>
      </c>
      <c r="C2979" s="935" t="s">
        <v>475</v>
      </c>
      <c r="D2979" s="935">
        <v>9</v>
      </c>
      <c r="G2979">
        <v>9</v>
      </c>
      <c r="M2979">
        <v>9</v>
      </c>
    </row>
    <row r="2980" spans="1:13" x14ac:dyDescent="0.3">
      <c r="D2980" s="935">
        <v>10</v>
      </c>
      <c r="G2980">
        <v>10</v>
      </c>
      <c r="M2980">
        <v>10</v>
      </c>
    </row>
    <row r="2981" spans="1:13" x14ac:dyDescent="0.3">
      <c r="D2981" s="935">
        <v>66</v>
      </c>
      <c r="G2981">
        <v>66</v>
      </c>
      <c r="M2981">
        <v>66</v>
      </c>
    </row>
    <row r="2982" spans="1:13" x14ac:dyDescent="0.3">
      <c r="D2982" s="935">
        <v>108</v>
      </c>
      <c r="G2982">
        <v>108</v>
      </c>
      <c r="M2982">
        <v>108</v>
      </c>
    </row>
    <row r="2983" spans="1:13" x14ac:dyDescent="0.3">
      <c r="D2983" s="935">
        <v>200</v>
      </c>
      <c r="G2983">
        <v>200</v>
      </c>
      <c r="M2983">
        <v>200</v>
      </c>
    </row>
    <row r="2984" spans="1:13" x14ac:dyDescent="0.3">
      <c r="D2984" s="935">
        <v>1000</v>
      </c>
      <c r="G2984">
        <v>866</v>
      </c>
      <c r="M2984">
        <v>866</v>
      </c>
    </row>
    <row r="2985" spans="1:13" x14ac:dyDescent="0.3">
      <c r="C2985" s="935" t="s">
        <v>3785</v>
      </c>
      <c r="G2985">
        <v>1259</v>
      </c>
      <c r="M2985">
        <v>1259</v>
      </c>
    </row>
    <row r="2986" spans="1:13" x14ac:dyDescent="0.3">
      <c r="B2986" s="935" t="s">
        <v>4040</v>
      </c>
      <c r="G2986">
        <v>1259</v>
      </c>
      <c r="M2986">
        <v>1259</v>
      </c>
    </row>
    <row r="2987" spans="1:13" x14ac:dyDescent="0.3">
      <c r="B2987" s="935">
        <v>555189</v>
      </c>
      <c r="C2987" s="935" t="s">
        <v>475</v>
      </c>
      <c r="D2987" s="935">
        <v>500</v>
      </c>
      <c r="G2987">
        <v>475</v>
      </c>
      <c r="M2987">
        <v>475</v>
      </c>
    </row>
    <row r="2988" spans="1:13" x14ac:dyDescent="0.3">
      <c r="C2988" s="935" t="s">
        <v>3785</v>
      </c>
      <c r="G2988">
        <v>475</v>
      </c>
      <c r="M2988">
        <v>475</v>
      </c>
    </row>
    <row r="2989" spans="1:13" x14ac:dyDescent="0.3">
      <c r="B2989" s="935" t="s">
        <v>4041</v>
      </c>
      <c r="G2989">
        <v>475</v>
      </c>
      <c r="M2989">
        <v>475</v>
      </c>
    </row>
    <row r="2990" spans="1:13" x14ac:dyDescent="0.3">
      <c r="A2990" s="935" t="s">
        <v>4042</v>
      </c>
      <c r="G2990">
        <v>1734</v>
      </c>
      <c r="M2990">
        <v>1734</v>
      </c>
    </row>
    <row r="2991" spans="1:13" x14ac:dyDescent="0.3">
      <c r="A2991" s="935">
        <v>511783</v>
      </c>
      <c r="B2991" s="935">
        <v>566904</v>
      </c>
      <c r="C2991" s="935" t="s">
        <v>475</v>
      </c>
      <c r="D2991" s="935">
        <v>82</v>
      </c>
      <c r="G2991">
        <v>82</v>
      </c>
      <c r="M2991">
        <v>82</v>
      </c>
    </row>
    <row r="2992" spans="1:13" x14ac:dyDescent="0.3">
      <c r="D2992" s="935">
        <v>274</v>
      </c>
      <c r="G2992">
        <v>274</v>
      </c>
      <c r="M2992">
        <v>274</v>
      </c>
    </row>
    <row r="2993" spans="1:13" x14ac:dyDescent="0.3">
      <c r="D2993" s="935">
        <v>596</v>
      </c>
      <c r="G2993">
        <v>596</v>
      </c>
      <c r="M2993">
        <v>596</v>
      </c>
    </row>
    <row r="2994" spans="1:13" x14ac:dyDescent="0.3">
      <c r="D2994" s="935">
        <v>2861</v>
      </c>
      <c r="G2994">
        <v>2773</v>
      </c>
      <c r="M2994">
        <v>2773</v>
      </c>
    </row>
    <row r="2995" spans="1:13" x14ac:dyDescent="0.3">
      <c r="C2995" s="935" t="s">
        <v>3785</v>
      </c>
      <c r="G2995">
        <v>3725</v>
      </c>
      <c r="M2995">
        <v>3725</v>
      </c>
    </row>
    <row r="2996" spans="1:13" x14ac:dyDescent="0.3">
      <c r="B2996" s="935" t="s">
        <v>4043</v>
      </c>
      <c r="G2996">
        <v>3725</v>
      </c>
      <c r="M2996">
        <v>3725</v>
      </c>
    </row>
    <row r="2997" spans="1:13" x14ac:dyDescent="0.3">
      <c r="A2997" s="935" t="s">
        <v>4044</v>
      </c>
      <c r="G2997">
        <v>3725</v>
      </c>
      <c r="M2997">
        <v>3725</v>
      </c>
    </row>
    <row r="2998" spans="1:13" x14ac:dyDescent="0.3">
      <c r="A2998" s="935">
        <v>519367</v>
      </c>
      <c r="B2998" s="935">
        <v>555492</v>
      </c>
      <c r="C2998" s="935" t="s">
        <v>503</v>
      </c>
      <c r="D2998" s="935">
        <v>20</v>
      </c>
      <c r="F2998">
        <v>20</v>
      </c>
      <c r="M2998">
        <v>20</v>
      </c>
    </row>
    <row r="2999" spans="1:13" x14ac:dyDescent="0.3">
      <c r="D2999" s="935">
        <v>115</v>
      </c>
      <c r="F2999">
        <v>115</v>
      </c>
      <c r="M2999">
        <v>115</v>
      </c>
    </row>
    <row r="3000" spans="1:13" x14ac:dyDescent="0.3">
      <c r="D3000" s="935">
        <v>430</v>
      </c>
      <c r="F3000">
        <v>430</v>
      </c>
      <c r="M3000">
        <v>430</v>
      </c>
    </row>
    <row r="3001" spans="1:13" x14ac:dyDescent="0.3">
      <c r="C3001" s="935" t="s">
        <v>3787</v>
      </c>
      <c r="F3001">
        <v>565</v>
      </c>
      <c r="M3001">
        <v>565</v>
      </c>
    </row>
    <row r="3002" spans="1:13" x14ac:dyDescent="0.3">
      <c r="B3002" s="935" t="s">
        <v>4045</v>
      </c>
      <c r="F3002">
        <v>565</v>
      </c>
      <c r="M3002">
        <v>565</v>
      </c>
    </row>
    <row r="3003" spans="1:13" x14ac:dyDescent="0.3">
      <c r="B3003" s="935">
        <v>566885</v>
      </c>
      <c r="C3003" s="935" t="s">
        <v>475</v>
      </c>
      <c r="D3003" s="935">
        <v>320</v>
      </c>
      <c r="F3003">
        <v>320</v>
      </c>
      <c r="M3003">
        <v>320</v>
      </c>
    </row>
    <row r="3004" spans="1:13" x14ac:dyDescent="0.3">
      <c r="D3004" s="935">
        <v>485</v>
      </c>
      <c r="F3004">
        <v>485</v>
      </c>
      <c r="M3004">
        <v>485</v>
      </c>
    </row>
    <row r="3005" spans="1:13" x14ac:dyDescent="0.3">
      <c r="D3005" s="935">
        <v>2052</v>
      </c>
      <c r="F3005">
        <v>2052</v>
      </c>
      <c r="M3005">
        <v>2052</v>
      </c>
    </row>
    <row r="3006" spans="1:13" x14ac:dyDescent="0.3">
      <c r="C3006" s="935" t="s">
        <v>3785</v>
      </c>
      <c r="F3006">
        <v>2857</v>
      </c>
      <c r="M3006">
        <v>2857</v>
      </c>
    </row>
    <row r="3007" spans="1:13" x14ac:dyDescent="0.3">
      <c r="B3007" s="935" t="s">
        <v>4046</v>
      </c>
      <c r="F3007">
        <v>2857</v>
      </c>
      <c r="M3007">
        <v>2857</v>
      </c>
    </row>
    <row r="3008" spans="1:13" x14ac:dyDescent="0.3">
      <c r="A3008" s="935" t="s">
        <v>4047</v>
      </c>
      <c r="F3008">
        <v>3422</v>
      </c>
      <c r="M3008">
        <v>3422</v>
      </c>
    </row>
    <row r="3009" spans="1:13" x14ac:dyDescent="0.3">
      <c r="A3009" s="935">
        <v>522344</v>
      </c>
      <c r="B3009" s="935">
        <v>554748</v>
      </c>
      <c r="C3009" s="935" t="s">
        <v>475</v>
      </c>
      <c r="D3009" s="935">
        <v>10</v>
      </c>
      <c r="F3009">
        <v>20</v>
      </c>
      <c r="M3009">
        <v>20</v>
      </c>
    </row>
    <row r="3010" spans="1:13" x14ac:dyDescent="0.3">
      <c r="D3010" s="935">
        <v>20</v>
      </c>
      <c r="F3010">
        <v>20</v>
      </c>
      <c r="M3010">
        <v>20</v>
      </c>
    </row>
    <row r="3011" spans="1:13" x14ac:dyDescent="0.3">
      <c r="D3011" s="935">
        <v>25</v>
      </c>
      <c r="F3011">
        <v>25</v>
      </c>
      <c r="M3011">
        <v>25</v>
      </c>
    </row>
    <row r="3012" spans="1:13" x14ac:dyDescent="0.3">
      <c r="D3012" s="935">
        <v>35</v>
      </c>
      <c r="F3012">
        <v>35</v>
      </c>
      <c r="M3012">
        <v>35</v>
      </c>
    </row>
    <row r="3013" spans="1:13" x14ac:dyDescent="0.3">
      <c r="D3013" s="935">
        <v>52</v>
      </c>
      <c r="G3013">
        <v>52</v>
      </c>
      <c r="M3013">
        <v>52</v>
      </c>
    </row>
    <row r="3014" spans="1:13" x14ac:dyDescent="0.3">
      <c r="D3014" s="935">
        <v>63</v>
      </c>
      <c r="G3014">
        <v>63</v>
      </c>
      <c r="M3014">
        <v>63</v>
      </c>
    </row>
    <row r="3015" spans="1:13" x14ac:dyDescent="0.3">
      <c r="D3015" s="935">
        <v>70</v>
      </c>
      <c r="F3015">
        <v>70</v>
      </c>
      <c r="M3015">
        <v>70</v>
      </c>
    </row>
    <row r="3016" spans="1:13" x14ac:dyDescent="0.3">
      <c r="D3016" s="935">
        <v>72</v>
      </c>
      <c r="G3016">
        <v>75</v>
      </c>
      <c r="M3016">
        <v>75</v>
      </c>
    </row>
    <row r="3017" spans="1:13" x14ac:dyDescent="0.3">
      <c r="D3017" s="935">
        <v>109</v>
      </c>
      <c r="F3017">
        <v>109</v>
      </c>
      <c r="M3017">
        <v>109</v>
      </c>
    </row>
    <row r="3018" spans="1:13" x14ac:dyDescent="0.3">
      <c r="D3018" s="935">
        <v>110</v>
      </c>
      <c r="G3018">
        <v>115</v>
      </c>
      <c r="M3018">
        <v>115</v>
      </c>
    </row>
    <row r="3019" spans="1:13" x14ac:dyDescent="0.3">
      <c r="D3019" s="935">
        <v>115</v>
      </c>
      <c r="F3019">
        <v>115</v>
      </c>
      <c r="M3019">
        <v>115</v>
      </c>
    </row>
    <row r="3020" spans="1:13" x14ac:dyDescent="0.3">
      <c r="D3020" s="935">
        <v>121</v>
      </c>
      <c r="G3020">
        <v>124</v>
      </c>
      <c r="M3020">
        <v>124</v>
      </c>
    </row>
    <row r="3021" spans="1:13" x14ac:dyDescent="0.3">
      <c r="D3021" s="935">
        <v>131</v>
      </c>
      <c r="F3021">
        <v>131</v>
      </c>
      <c r="M3021">
        <v>131</v>
      </c>
    </row>
    <row r="3022" spans="1:13" x14ac:dyDescent="0.3">
      <c r="D3022" s="935">
        <v>164</v>
      </c>
      <c r="F3022">
        <v>167</v>
      </c>
      <c r="M3022">
        <v>167</v>
      </c>
    </row>
    <row r="3023" spans="1:13" x14ac:dyDescent="0.3">
      <c r="D3023" s="935">
        <v>178</v>
      </c>
      <c r="G3023">
        <v>182</v>
      </c>
      <c r="M3023">
        <v>182</v>
      </c>
    </row>
    <row r="3024" spans="1:13" x14ac:dyDescent="0.3">
      <c r="D3024" s="935">
        <v>180</v>
      </c>
      <c r="F3024">
        <v>180</v>
      </c>
      <c r="M3024">
        <v>180</v>
      </c>
    </row>
    <row r="3025" spans="4:13" x14ac:dyDescent="0.3">
      <c r="D3025" s="935">
        <v>251</v>
      </c>
      <c r="F3025">
        <v>261</v>
      </c>
      <c r="M3025">
        <v>261</v>
      </c>
    </row>
    <row r="3026" spans="4:13" x14ac:dyDescent="0.3">
      <c r="D3026" s="935">
        <v>259</v>
      </c>
      <c r="G3026">
        <v>270</v>
      </c>
      <c r="M3026">
        <v>270</v>
      </c>
    </row>
    <row r="3027" spans="4:13" x14ac:dyDescent="0.3">
      <c r="D3027" s="935">
        <v>295</v>
      </c>
      <c r="F3027">
        <v>306</v>
      </c>
      <c r="M3027">
        <v>306</v>
      </c>
    </row>
    <row r="3028" spans="4:13" x14ac:dyDescent="0.3">
      <c r="D3028" s="935">
        <v>324</v>
      </c>
      <c r="G3028">
        <v>326</v>
      </c>
      <c r="M3028">
        <v>326</v>
      </c>
    </row>
    <row r="3029" spans="4:13" x14ac:dyDescent="0.3">
      <c r="D3029" s="935">
        <v>345</v>
      </c>
      <c r="G3029">
        <v>357</v>
      </c>
      <c r="M3029">
        <v>357</v>
      </c>
    </row>
    <row r="3030" spans="4:13" x14ac:dyDescent="0.3">
      <c r="D3030" s="935">
        <v>350</v>
      </c>
      <c r="F3030">
        <v>350</v>
      </c>
      <c r="M3030">
        <v>350</v>
      </c>
    </row>
    <row r="3031" spans="4:13" x14ac:dyDescent="0.3">
      <c r="D3031" s="935">
        <v>453</v>
      </c>
      <c r="F3031">
        <v>453</v>
      </c>
      <c r="M3031">
        <v>453</v>
      </c>
    </row>
    <row r="3032" spans="4:13" x14ac:dyDescent="0.3">
      <c r="D3032" s="935">
        <v>591</v>
      </c>
      <c r="G3032">
        <v>613</v>
      </c>
      <c r="M3032">
        <v>613</v>
      </c>
    </row>
    <row r="3033" spans="4:13" x14ac:dyDescent="0.3">
      <c r="D3033" s="935">
        <v>655</v>
      </c>
      <c r="F3033">
        <v>682</v>
      </c>
      <c r="M3033">
        <v>682</v>
      </c>
    </row>
    <row r="3034" spans="4:13" x14ac:dyDescent="0.3">
      <c r="D3034" s="935">
        <v>700</v>
      </c>
      <c r="F3034">
        <v>728</v>
      </c>
      <c r="M3034">
        <v>728</v>
      </c>
    </row>
    <row r="3035" spans="4:13" x14ac:dyDescent="0.3">
      <c r="D3035" s="935">
        <v>713</v>
      </c>
      <c r="F3035">
        <v>740</v>
      </c>
      <c r="M3035">
        <v>740</v>
      </c>
    </row>
    <row r="3036" spans="4:13" x14ac:dyDescent="0.3">
      <c r="D3036" s="935">
        <v>804</v>
      </c>
      <c r="G3036">
        <v>819</v>
      </c>
      <c r="M3036">
        <v>819</v>
      </c>
    </row>
    <row r="3037" spans="4:13" x14ac:dyDescent="0.3">
      <c r="D3037" s="935">
        <v>861</v>
      </c>
      <c r="F3037">
        <v>861</v>
      </c>
      <c r="M3037">
        <v>861</v>
      </c>
    </row>
    <row r="3038" spans="4:13" x14ac:dyDescent="0.3">
      <c r="D3038" s="935">
        <v>895</v>
      </c>
      <c r="G3038">
        <v>930</v>
      </c>
      <c r="M3038">
        <v>930</v>
      </c>
    </row>
    <row r="3039" spans="4:13" x14ac:dyDescent="0.3">
      <c r="D3039" s="935">
        <v>978</v>
      </c>
      <c r="F3039">
        <v>1011</v>
      </c>
      <c r="G3039">
        <v>959</v>
      </c>
      <c r="M3039">
        <v>1970</v>
      </c>
    </row>
    <row r="3040" spans="4:13" x14ac:dyDescent="0.3">
      <c r="D3040" s="935">
        <v>997</v>
      </c>
      <c r="F3040">
        <v>1035</v>
      </c>
      <c r="M3040">
        <v>1035</v>
      </c>
    </row>
    <row r="3041" spans="2:13" x14ac:dyDescent="0.3">
      <c r="D3041" s="935">
        <v>1049</v>
      </c>
      <c r="F3041">
        <v>1068</v>
      </c>
      <c r="M3041">
        <v>1068</v>
      </c>
    </row>
    <row r="3042" spans="2:13" x14ac:dyDescent="0.3">
      <c r="D3042" s="935">
        <v>1111</v>
      </c>
      <c r="G3042">
        <v>1156</v>
      </c>
      <c r="M3042">
        <v>1156</v>
      </c>
    </row>
    <row r="3043" spans="2:13" x14ac:dyDescent="0.3">
      <c r="D3043" s="935">
        <v>1395</v>
      </c>
      <c r="G3043">
        <v>1297</v>
      </c>
      <c r="M3043">
        <v>1297</v>
      </c>
    </row>
    <row r="3044" spans="2:13" x14ac:dyDescent="0.3">
      <c r="D3044" s="935">
        <v>1439</v>
      </c>
      <c r="G3044">
        <v>1500</v>
      </c>
      <c r="M3044">
        <v>1500</v>
      </c>
    </row>
    <row r="3045" spans="2:13" x14ac:dyDescent="0.3">
      <c r="D3045" s="935">
        <v>1451</v>
      </c>
      <c r="F3045">
        <v>1516</v>
      </c>
      <c r="M3045">
        <v>1516</v>
      </c>
    </row>
    <row r="3046" spans="2:13" x14ac:dyDescent="0.3">
      <c r="D3046" s="935">
        <v>1489</v>
      </c>
      <c r="F3046">
        <v>1550</v>
      </c>
      <c r="M3046">
        <v>1550</v>
      </c>
    </row>
    <row r="3047" spans="2:13" x14ac:dyDescent="0.3">
      <c r="D3047" s="935">
        <v>1657</v>
      </c>
      <c r="F3047">
        <v>1737</v>
      </c>
      <c r="M3047">
        <v>1737</v>
      </c>
    </row>
    <row r="3048" spans="2:13" x14ac:dyDescent="0.3">
      <c r="D3048" s="935">
        <v>2010</v>
      </c>
      <c r="F3048">
        <v>2109</v>
      </c>
      <c r="M3048">
        <v>2109</v>
      </c>
    </row>
    <row r="3049" spans="2:13" x14ac:dyDescent="0.3">
      <c r="D3049" s="935">
        <v>2056</v>
      </c>
      <c r="F3049">
        <v>2139</v>
      </c>
      <c r="M3049">
        <v>2139</v>
      </c>
    </row>
    <row r="3050" spans="2:13" x14ac:dyDescent="0.3">
      <c r="D3050" s="935">
        <v>2176</v>
      </c>
      <c r="F3050">
        <v>2274</v>
      </c>
      <c r="M3050">
        <v>2274</v>
      </c>
    </row>
    <row r="3051" spans="2:13" x14ac:dyDescent="0.3">
      <c r="D3051" s="935">
        <v>2229</v>
      </c>
      <c r="F3051">
        <v>2320</v>
      </c>
      <c r="M3051">
        <v>2320</v>
      </c>
    </row>
    <row r="3052" spans="2:13" x14ac:dyDescent="0.3">
      <c r="D3052" s="935">
        <v>5429</v>
      </c>
      <c r="G3052">
        <v>4880</v>
      </c>
      <c r="M3052">
        <v>4880</v>
      </c>
    </row>
    <row r="3053" spans="2:13" x14ac:dyDescent="0.3">
      <c r="C3053" s="935" t="s">
        <v>3785</v>
      </c>
      <c r="F3053">
        <v>22012</v>
      </c>
      <c r="G3053">
        <v>13718</v>
      </c>
      <c r="M3053">
        <v>35730</v>
      </c>
    </row>
    <row r="3054" spans="2:13" x14ac:dyDescent="0.3">
      <c r="B3054" s="935" t="s">
        <v>4048</v>
      </c>
      <c r="F3054">
        <v>22012</v>
      </c>
      <c r="G3054">
        <v>13718</v>
      </c>
      <c r="M3054">
        <v>35730</v>
      </c>
    </row>
    <row r="3055" spans="2:13" x14ac:dyDescent="0.3">
      <c r="B3055" s="935">
        <v>566236</v>
      </c>
      <c r="C3055" s="935" t="s">
        <v>503</v>
      </c>
      <c r="D3055" s="935">
        <v>50</v>
      </c>
      <c r="F3055">
        <v>50</v>
      </c>
      <c r="M3055">
        <v>50</v>
      </c>
    </row>
    <row r="3056" spans="2:13" x14ac:dyDescent="0.3">
      <c r="D3056" s="935">
        <v>151</v>
      </c>
      <c r="F3056">
        <v>154</v>
      </c>
      <c r="M3056">
        <v>154</v>
      </c>
    </row>
    <row r="3057" spans="2:13" x14ac:dyDescent="0.3">
      <c r="D3057" s="935">
        <v>171</v>
      </c>
      <c r="G3057">
        <v>179</v>
      </c>
      <c r="M3057">
        <v>179</v>
      </c>
    </row>
    <row r="3058" spans="2:13" x14ac:dyDescent="0.3">
      <c r="D3058" s="935">
        <v>179</v>
      </c>
      <c r="F3058">
        <v>182</v>
      </c>
      <c r="M3058">
        <v>182</v>
      </c>
    </row>
    <row r="3059" spans="2:13" x14ac:dyDescent="0.3">
      <c r="D3059" s="935">
        <v>202</v>
      </c>
      <c r="F3059">
        <v>209</v>
      </c>
      <c r="M3059">
        <v>209</v>
      </c>
    </row>
    <row r="3060" spans="2:13" x14ac:dyDescent="0.3">
      <c r="D3060" s="935">
        <v>396</v>
      </c>
      <c r="F3060">
        <v>406</v>
      </c>
      <c r="M3060">
        <v>406</v>
      </c>
    </row>
    <row r="3061" spans="2:13" x14ac:dyDescent="0.3">
      <c r="C3061" s="935" t="s">
        <v>3787</v>
      </c>
      <c r="F3061">
        <v>1001</v>
      </c>
      <c r="G3061">
        <v>179</v>
      </c>
      <c r="M3061">
        <v>1180</v>
      </c>
    </row>
    <row r="3062" spans="2:13" x14ac:dyDescent="0.3">
      <c r="B3062" s="935" t="s">
        <v>4049</v>
      </c>
      <c r="F3062">
        <v>1001</v>
      </c>
      <c r="G3062">
        <v>179</v>
      </c>
      <c r="M3062">
        <v>1180</v>
      </c>
    </row>
    <row r="3063" spans="2:13" x14ac:dyDescent="0.3">
      <c r="B3063" s="935">
        <v>566983</v>
      </c>
      <c r="C3063" s="935" t="s">
        <v>503</v>
      </c>
      <c r="D3063" s="935">
        <v>58</v>
      </c>
      <c r="F3063">
        <v>60</v>
      </c>
      <c r="M3063">
        <v>60</v>
      </c>
    </row>
    <row r="3064" spans="2:13" x14ac:dyDescent="0.3">
      <c r="D3064" s="935">
        <v>72</v>
      </c>
      <c r="F3064">
        <v>74</v>
      </c>
      <c r="M3064">
        <v>74</v>
      </c>
    </row>
    <row r="3065" spans="2:13" x14ac:dyDescent="0.3">
      <c r="D3065" s="935">
        <v>85</v>
      </c>
      <c r="G3065">
        <v>89</v>
      </c>
      <c r="M3065">
        <v>89</v>
      </c>
    </row>
    <row r="3066" spans="2:13" x14ac:dyDescent="0.3">
      <c r="D3066" s="935">
        <v>134</v>
      </c>
      <c r="F3066">
        <v>142</v>
      </c>
      <c r="M3066">
        <v>142</v>
      </c>
    </row>
    <row r="3067" spans="2:13" x14ac:dyDescent="0.3">
      <c r="C3067" s="935" t="s">
        <v>3787</v>
      </c>
      <c r="F3067">
        <v>276</v>
      </c>
      <c r="G3067">
        <v>89</v>
      </c>
      <c r="M3067">
        <v>365</v>
      </c>
    </row>
    <row r="3068" spans="2:13" x14ac:dyDescent="0.3">
      <c r="B3068" s="935" t="s">
        <v>4050</v>
      </c>
      <c r="F3068">
        <v>276</v>
      </c>
      <c r="G3068">
        <v>89</v>
      </c>
      <c r="M3068">
        <v>365</v>
      </c>
    </row>
    <row r="3069" spans="2:13" x14ac:dyDescent="0.3">
      <c r="B3069" s="935">
        <v>567450</v>
      </c>
      <c r="C3069" s="935" t="s">
        <v>475</v>
      </c>
      <c r="D3069" s="935">
        <v>10</v>
      </c>
      <c r="F3069">
        <v>20</v>
      </c>
      <c r="G3069">
        <v>20</v>
      </c>
      <c r="M3069">
        <v>40</v>
      </c>
    </row>
    <row r="3070" spans="2:13" x14ac:dyDescent="0.3">
      <c r="D3070" s="935">
        <v>25</v>
      </c>
      <c r="G3070">
        <v>25</v>
      </c>
      <c r="M3070">
        <v>25</v>
      </c>
    </row>
    <row r="3071" spans="2:13" x14ac:dyDescent="0.3">
      <c r="D3071" s="935">
        <v>30</v>
      </c>
      <c r="G3071">
        <v>30</v>
      </c>
      <c r="M3071">
        <v>30</v>
      </c>
    </row>
    <row r="3072" spans="2:13" x14ac:dyDescent="0.3">
      <c r="D3072" s="935">
        <v>66</v>
      </c>
      <c r="G3072">
        <v>69</v>
      </c>
      <c r="M3072">
        <v>69</v>
      </c>
    </row>
    <row r="3073" spans="4:13" x14ac:dyDescent="0.3">
      <c r="D3073" s="935">
        <v>73</v>
      </c>
      <c r="G3073">
        <v>76</v>
      </c>
      <c r="M3073">
        <v>76</v>
      </c>
    </row>
    <row r="3074" spans="4:13" x14ac:dyDescent="0.3">
      <c r="D3074" s="935">
        <v>82</v>
      </c>
      <c r="G3074">
        <v>85</v>
      </c>
      <c r="M3074">
        <v>85</v>
      </c>
    </row>
    <row r="3075" spans="4:13" x14ac:dyDescent="0.3">
      <c r="D3075" s="935">
        <v>108</v>
      </c>
      <c r="F3075">
        <v>108</v>
      </c>
      <c r="M3075">
        <v>108</v>
      </c>
    </row>
    <row r="3076" spans="4:13" x14ac:dyDescent="0.3">
      <c r="D3076" s="935">
        <v>114</v>
      </c>
      <c r="F3076">
        <v>120</v>
      </c>
      <c r="M3076">
        <v>120</v>
      </c>
    </row>
    <row r="3077" spans="4:13" x14ac:dyDescent="0.3">
      <c r="D3077" s="935">
        <v>138</v>
      </c>
      <c r="F3077">
        <v>138</v>
      </c>
      <c r="M3077">
        <v>138</v>
      </c>
    </row>
    <row r="3078" spans="4:13" x14ac:dyDescent="0.3">
      <c r="D3078" s="935">
        <v>141</v>
      </c>
      <c r="G3078">
        <v>141</v>
      </c>
      <c r="M3078">
        <v>141</v>
      </c>
    </row>
    <row r="3079" spans="4:13" x14ac:dyDescent="0.3">
      <c r="D3079" s="935">
        <v>143</v>
      </c>
      <c r="F3079">
        <v>151</v>
      </c>
      <c r="M3079">
        <v>151</v>
      </c>
    </row>
    <row r="3080" spans="4:13" x14ac:dyDescent="0.3">
      <c r="D3080" s="935">
        <v>153</v>
      </c>
      <c r="G3080">
        <v>158</v>
      </c>
      <c r="M3080">
        <v>158</v>
      </c>
    </row>
    <row r="3081" spans="4:13" x14ac:dyDescent="0.3">
      <c r="D3081" s="935">
        <v>161</v>
      </c>
      <c r="G3081">
        <v>161</v>
      </c>
      <c r="M3081">
        <v>161</v>
      </c>
    </row>
    <row r="3082" spans="4:13" x14ac:dyDescent="0.3">
      <c r="D3082" s="935">
        <v>171</v>
      </c>
      <c r="F3082">
        <v>180</v>
      </c>
      <c r="M3082">
        <v>180</v>
      </c>
    </row>
    <row r="3083" spans="4:13" x14ac:dyDescent="0.3">
      <c r="D3083" s="935">
        <v>176</v>
      </c>
      <c r="F3083">
        <v>176</v>
      </c>
      <c r="M3083">
        <v>176</v>
      </c>
    </row>
    <row r="3084" spans="4:13" x14ac:dyDescent="0.3">
      <c r="D3084" s="935">
        <v>180</v>
      </c>
      <c r="F3084">
        <v>180</v>
      </c>
      <c r="M3084">
        <v>180</v>
      </c>
    </row>
    <row r="3085" spans="4:13" x14ac:dyDescent="0.3">
      <c r="D3085" s="935">
        <v>225</v>
      </c>
      <c r="G3085">
        <v>225</v>
      </c>
      <c r="M3085">
        <v>225</v>
      </c>
    </row>
    <row r="3086" spans="4:13" x14ac:dyDescent="0.3">
      <c r="D3086" s="935">
        <v>231</v>
      </c>
      <c r="G3086">
        <v>242</v>
      </c>
      <c r="M3086">
        <v>242</v>
      </c>
    </row>
    <row r="3087" spans="4:13" x14ac:dyDescent="0.3">
      <c r="D3087" s="935">
        <v>324</v>
      </c>
      <c r="G3087">
        <v>339</v>
      </c>
      <c r="M3087">
        <v>339</v>
      </c>
    </row>
    <row r="3088" spans="4:13" x14ac:dyDescent="0.3">
      <c r="D3088" s="935">
        <v>331</v>
      </c>
      <c r="G3088">
        <v>347</v>
      </c>
      <c r="M3088">
        <v>347</v>
      </c>
    </row>
    <row r="3089" spans="4:13" x14ac:dyDescent="0.3">
      <c r="D3089" s="935">
        <v>365</v>
      </c>
      <c r="F3089">
        <v>365</v>
      </c>
      <c r="M3089">
        <v>365</v>
      </c>
    </row>
    <row r="3090" spans="4:13" x14ac:dyDescent="0.3">
      <c r="D3090" s="935">
        <v>440</v>
      </c>
      <c r="F3090">
        <v>466</v>
      </c>
      <c r="M3090">
        <v>466</v>
      </c>
    </row>
    <row r="3091" spans="4:13" x14ac:dyDescent="0.3">
      <c r="D3091" s="935">
        <v>462</v>
      </c>
      <c r="F3091">
        <v>489</v>
      </c>
      <c r="M3091">
        <v>489</v>
      </c>
    </row>
    <row r="3092" spans="4:13" x14ac:dyDescent="0.3">
      <c r="D3092" s="935">
        <v>483</v>
      </c>
      <c r="G3092">
        <v>507</v>
      </c>
      <c r="M3092">
        <v>507</v>
      </c>
    </row>
    <row r="3093" spans="4:13" x14ac:dyDescent="0.3">
      <c r="D3093" s="935">
        <v>516</v>
      </c>
      <c r="F3093">
        <v>547</v>
      </c>
      <c r="M3093">
        <v>547</v>
      </c>
    </row>
    <row r="3094" spans="4:13" x14ac:dyDescent="0.3">
      <c r="D3094" s="935">
        <v>538</v>
      </c>
      <c r="G3094">
        <v>538</v>
      </c>
      <c r="M3094">
        <v>538</v>
      </c>
    </row>
    <row r="3095" spans="4:13" x14ac:dyDescent="0.3">
      <c r="D3095" s="935">
        <v>547</v>
      </c>
      <c r="G3095">
        <v>572</v>
      </c>
      <c r="M3095">
        <v>572</v>
      </c>
    </row>
    <row r="3096" spans="4:13" x14ac:dyDescent="0.3">
      <c r="D3096" s="935">
        <v>616</v>
      </c>
      <c r="F3096">
        <v>651</v>
      </c>
      <c r="M3096">
        <v>651</v>
      </c>
    </row>
    <row r="3097" spans="4:13" x14ac:dyDescent="0.3">
      <c r="D3097" s="935">
        <v>618</v>
      </c>
      <c r="G3097">
        <v>649</v>
      </c>
      <c r="M3097">
        <v>649</v>
      </c>
    </row>
    <row r="3098" spans="4:13" x14ac:dyDescent="0.3">
      <c r="D3098" s="935">
        <v>684</v>
      </c>
      <c r="F3098">
        <v>723</v>
      </c>
      <c r="M3098">
        <v>723</v>
      </c>
    </row>
    <row r="3099" spans="4:13" x14ac:dyDescent="0.3">
      <c r="D3099" s="935">
        <v>697</v>
      </c>
      <c r="F3099">
        <v>738</v>
      </c>
      <c r="M3099">
        <v>738</v>
      </c>
    </row>
    <row r="3100" spans="4:13" x14ac:dyDescent="0.3">
      <c r="D3100" s="935">
        <v>699</v>
      </c>
      <c r="G3100">
        <v>733</v>
      </c>
      <c r="M3100">
        <v>733</v>
      </c>
    </row>
    <row r="3101" spans="4:13" x14ac:dyDescent="0.3">
      <c r="D3101" s="935">
        <v>701</v>
      </c>
      <c r="F3101">
        <v>743</v>
      </c>
      <c r="M3101">
        <v>743</v>
      </c>
    </row>
    <row r="3102" spans="4:13" x14ac:dyDescent="0.3">
      <c r="D3102" s="935">
        <v>722</v>
      </c>
      <c r="G3102">
        <v>755</v>
      </c>
      <c r="M3102">
        <v>755</v>
      </c>
    </row>
    <row r="3103" spans="4:13" x14ac:dyDescent="0.3">
      <c r="D3103" s="935">
        <v>795</v>
      </c>
      <c r="F3103">
        <v>842</v>
      </c>
      <c r="M3103">
        <v>842</v>
      </c>
    </row>
    <row r="3104" spans="4:13" x14ac:dyDescent="0.3">
      <c r="D3104" s="935">
        <v>1148</v>
      </c>
      <c r="F3104">
        <v>1217</v>
      </c>
      <c r="M3104">
        <v>1217</v>
      </c>
    </row>
    <row r="3105" spans="1:13" x14ac:dyDescent="0.3">
      <c r="D3105" s="935">
        <v>1288</v>
      </c>
      <c r="G3105">
        <v>1351</v>
      </c>
      <c r="M3105">
        <v>1351</v>
      </c>
    </row>
    <row r="3106" spans="1:13" x14ac:dyDescent="0.3">
      <c r="D3106" s="935">
        <v>1528</v>
      </c>
      <c r="F3106">
        <v>1620</v>
      </c>
      <c r="M3106">
        <v>1620</v>
      </c>
    </row>
    <row r="3107" spans="1:13" x14ac:dyDescent="0.3">
      <c r="D3107" s="935">
        <v>1730</v>
      </c>
      <c r="F3107">
        <v>1834</v>
      </c>
      <c r="M3107">
        <v>1834</v>
      </c>
    </row>
    <row r="3108" spans="1:13" x14ac:dyDescent="0.3">
      <c r="C3108" s="935" t="s">
        <v>3785</v>
      </c>
      <c r="F3108">
        <v>11308</v>
      </c>
      <c r="G3108">
        <v>7023</v>
      </c>
      <c r="M3108">
        <v>18331</v>
      </c>
    </row>
    <row r="3109" spans="1:13" x14ac:dyDescent="0.3">
      <c r="B3109" s="935" t="s">
        <v>4051</v>
      </c>
      <c r="F3109">
        <v>11308</v>
      </c>
      <c r="G3109">
        <v>7023</v>
      </c>
      <c r="M3109">
        <v>18331</v>
      </c>
    </row>
    <row r="3110" spans="1:13" x14ac:dyDescent="0.3">
      <c r="B3110" s="935">
        <v>588147</v>
      </c>
      <c r="C3110" s="935" t="s">
        <v>475</v>
      </c>
      <c r="D3110" s="935">
        <v>251</v>
      </c>
      <c r="G3110">
        <v>261</v>
      </c>
      <c r="M3110">
        <v>261</v>
      </c>
    </row>
    <row r="3111" spans="1:13" x14ac:dyDescent="0.3">
      <c r="D3111" s="935">
        <v>257</v>
      </c>
      <c r="G3111">
        <v>268</v>
      </c>
      <c r="M3111">
        <v>268</v>
      </c>
    </row>
    <row r="3112" spans="1:13" x14ac:dyDescent="0.3">
      <c r="C3112" s="935" t="s">
        <v>3785</v>
      </c>
      <c r="G3112">
        <v>529</v>
      </c>
      <c r="M3112">
        <v>529</v>
      </c>
    </row>
    <row r="3113" spans="1:13" x14ac:dyDescent="0.3">
      <c r="B3113" s="935" t="s">
        <v>4052</v>
      </c>
      <c r="G3113">
        <v>529</v>
      </c>
      <c r="M3113">
        <v>529</v>
      </c>
    </row>
    <row r="3114" spans="1:13" x14ac:dyDescent="0.3">
      <c r="A3114" s="935" t="s">
        <v>4053</v>
      </c>
      <c r="F3114">
        <v>34597</v>
      </c>
      <c r="G3114">
        <v>21538</v>
      </c>
      <c r="M3114">
        <v>56135</v>
      </c>
    </row>
    <row r="3115" spans="1:13" x14ac:dyDescent="0.3">
      <c r="A3115" s="935">
        <v>522345</v>
      </c>
      <c r="B3115" s="935">
        <v>554744</v>
      </c>
      <c r="C3115" s="935" t="s">
        <v>475</v>
      </c>
      <c r="D3115" s="935">
        <v>10</v>
      </c>
      <c r="F3115">
        <v>10</v>
      </c>
      <c r="M3115">
        <v>10</v>
      </c>
    </row>
    <row r="3116" spans="1:13" x14ac:dyDescent="0.3">
      <c r="D3116" s="935">
        <v>55</v>
      </c>
      <c r="F3116">
        <v>55</v>
      </c>
      <c r="M3116">
        <v>55</v>
      </c>
    </row>
    <row r="3117" spans="1:13" x14ac:dyDescent="0.3">
      <c r="D3117" s="935">
        <v>58</v>
      </c>
      <c r="G3117">
        <v>58</v>
      </c>
      <c r="M3117">
        <v>58</v>
      </c>
    </row>
    <row r="3118" spans="1:13" x14ac:dyDescent="0.3">
      <c r="D3118" s="935">
        <v>59</v>
      </c>
      <c r="F3118">
        <v>59</v>
      </c>
      <c r="M3118">
        <v>59</v>
      </c>
    </row>
    <row r="3119" spans="1:13" x14ac:dyDescent="0.3">
      <c r="D3119" s="935">
        <v>77</v>
      </c>
      <c r="F3119">
        <v>77</v>
      </c>
      <c r="M3119">
        <v>77</v>
      </c>
    </row>
    <row r="3120" spans="1:13" x14ac:dyDescent="0.3">
      <c r="D3120" s="935">
        <v>165</v>
      </c>
      <c r="F3120">
        <v>165</v>
      </c>
      <c r="M3120">
        <v>165</v>
      </c>
    </row>
    <row r="3121" spans="2:13" x14ac:dyDescent="0.3">
      <c r="D3121" s="935">
        <v>206</v>
      </c>
      <c r="G3121">
        <v>206</v>
      </c>
      <c r="M3121">
        <v>206</v>
      </c>
    </row>
    <row r="3122" spans="2:13" x14ac:dyDescent="0.3">
      <c r="D3122" s="935">
        <v>226</v>
      </c>
      <c r="G3122">
        <v>233</v>
      </c>
      <c r="M3122">
        <v>233</v>
      </c>
    </row>
    <row r="3123" spans="2:13" x14ac:dyDescent="0.3">
      <c r="D3123" s="935">
        <v>228</v>
      </c>
      <c r="F3123">
        <v>228</v>
      </c>
      <c r="M3123">
        <v>228</v>
      </c>
    </row>
    <row r="3124" spans="2:13" x14ac:dyDescent="0.3">
      <c r="D3124" s="935">
        <v>305</v>
      </c>
      <c r="F3124">
        <v>311</v>
      </c>
      <c r="M3124">
        <v>311</v>
      </c>
    </row>
    <row r="3125" spans="2:13" x14ac:dyDescent="0.3">
      <c r="D3125" s="935">
        <v>364</v>
      </c>
      <c r="F3125">
        <v>364</v>
      </c>
      <c r="M3125">
        <v>364</v>
      </c>
    </row>
    <row r="3126" spans="2:13" x14ac:dyDescent="0.3">
      <c r="D3126" s="935">
        <v>666</v>
      </c>
      <c r="G3126">
        <v>648</v>
      </c>
      <c r="M3126">
        <v>648</v>
      </c>
    </row>
    <row r="3127" spans="2:13" x14ac:dyDescent="0.3">
      <c r="D3127" s="935">
        <v>789</v>
      </c>
      <c r="F3127">
        <v>751</v>
      </c>
      <c r="M3127">
        <v>751</v>
      </c>
    </row>
    <row r="3128" spans="2:13" x14ac:dyDescent="0.3">
      <c r="D3128" s="935">
        <v>868</v>
      </c>
      <c r="F3128">
        <v>894</v>
      </c>
      <c r="M3128">
        <v>894</v>
      </c>
    </row>
    <row r="3129" spans="2:13" x14ac:dyDescent="0.3">
      <c r="D3129" s="935">
        <v>1075</v>
      </c>
      <c r="F3129">
        <v>1023</v>
      </c>
      <c r="M3129">
        <v>1023</v>
      </c>
    </row>
    <row r="3130" spans="2:13" x14ac:dyDescent="0.3">
      <c r="D3130" s="935">
        <v>1214</v>
      </c>
      <c r="F3130">
        <v>1155</v>
      </c>
      <c r="M3130">
        <v>1155</v>
      </c>
    </row>
    <row r="3131" spans="2:13" x14ac:dyDescent="0.3">
      <c r="D3131" s="935">
        <v>1310</v>
      </c>
      <c r="F3131">
        <v>1350</v>
      </c>
      <c r="M3131">
        <v>1350</v>
      </c>
    </row>
    <row r="3132" spans="2:13" x14ac:dyDescent="0.3">
      <c r="D3132" s="935">
        <v>1594</v>
      </c>
      <c r="G3132">
        <v>1547</v>
      </c>
      <c r="M3132">
        <v>1547</v>
      </c>
    </row>
    <row r="3133" spans="2:13" x14ac:dyDescent="0.3">
      <c r="D3133" s="935">
        <v>1768</v>
      </c>
      <c r="F3133">
        <v>1821</v>
      </c>
      <c r="M3133">
        <v>1821</v>
      </c>
    </row>
    <row r="3134" spans="2:13" x14ac:dyDescent="0.3">
      <c r="D3134" s="935">
        <v>1991</v>
      </c>
      <c r="G3134">
        <v>1893</v>
      </c>
      <c r="M3134">
        <v>1893</v>
      </c>
    </row>
    <row r="3135" spans="2:13" x14ac:dyDescent="0.3">
      <c r="C3135" s="935" t="s">
        <v>3785</v>
      </c>
      <c r="F3135">
        <v>8263</v>
      </c>
      <c r="G3135">
        <v>4585</v>
      </c>
      <c r="M3135">
        <v>12848</v>
      </c>
    </row>
    <row r="3136" spans="2:13" x14ac:dyDescent="0.3">
      <c r="B3136" s="935" t="s">
        <v>4054</v>
      </c>
      <c r="F3136">
        <v>8263</v>
      </c>
      <c r="G3136">
        <v>4585</v>
      </c>
      <c r="M3136">
        <v>12848</v>
      </c>
    </row>
    <row r="3137" spans="2:13" x14ac:dyDescent="0.3">
      <c r="B3137" s="935">
        <v>555491</v>
      </c>
      <c r="C3137" s="935" t="s">
        <v>503</v>
      </c>
      <c r="D3137" s="935">
        <v>50</v>
      </c>
      <c r="F3137">
        <v>50</v>
      </c>
      <c r="M3137">
        <v>50</v>
      </c>
    </row>
    <row r="3138" spans="2:13" x14ac:dyDescent="0.3">
      <c r="D3138" s="935">
        <v>70</v>
      </c>
      <c r="F3138">
        <v>70</v>
      </c>
      <c r="M3138">
        <v>70</v>
      </c>
    </row>
    <row r="3139" spans="2:13" x14ac:dyDescent="0.3">
      <c r="D3139" s="935">
        <v>150</v>
      </c>
      <c r="F3139">
        <v>153</v>
      </c>
      <c r="M3139">
        <v>153</v>
      </c>
    </row>
    <row r="3140" spans="2:13" x14ac:dyDescent="0.3">
      <c r="C3140" s="935" t="s">
        <v>3787</v>
      </c>
      <c r="F3140">
        <v>273</v>
      </c>
      <c r="M3140">
        <v>273</v>
      </c>
    </row>
    <row r="3141" spans="2:13" x14ac:dyDescent="0.3">
      <c r="B3141" s="935" t="s">
        <v>4055</v>
      </c>
      <c r="F3141">
        <v>273</v>
      </c>
      <c r="M3141">
        <v>273</v>
      </c>
    </row>
    <row r="3142" spans="2:13" x14ac:dyDescent="0.3">
      <c r="B3142" s="935">
        <v>566980</v>
      </c>
      <c r="C3142" s="935" t="s">
        <v>503</v>
      </c>
      <c r="D3142" s="935">
        <v>50</v>
      </c>
      <c r="F3142">
        <v>50</v>
      </c>
      <c r="G3142">
        <v>50</v>
      </c>
      <c r="M3142">
        <v>100</v>
      </c>
    </row>
    <row r="3143" spans="2:13" x14ac:dyDescent="0.3">
      <c r="D3143" s="935">
        <v>129</v>
      </c>
      <c r="G3143">
        <v>129</v>
      </c>
      <c r="M3143">
        <v>129</v>
      </c>
    </row>
    <row r="3144" spans="2:13" x14ac:dyDescent="0.3">
      <c r="D3144" s="935">
        <v>160</v>
      </c>
      <c r="F3144">
        <v>166</v>
      </c>
      <c r="M3144">
        <v>166</v>
      </c>
    </row>
    <row r="3145" spans="2:13" x14ac:dyDescent="0.3">
      <c r="C3145" s="935" t="s">
        <v>3787</v>
      </c>
      <c r="F3145">
        <v>216</v>
      </c>
      <c r="G3145">
        <v>179</v>
      </c>
      <c r="M3145">
        <v>395</v>
      </c>
    </row>
    <row r="3146" spans="2:13" x14ac:dyDescent="0.3">
      <c r="B3146" s="935" t="s">
        <v>4056</v>
      </c>
      <c r="F3146">
        <v>216</v>
      </c>
      <c r="G3146">
        <v>179</v>
      </c>
      <c r="M3146">
        <v>395</v>
      </c>
    </row>
    <row r="3147" spans="2:13" x14ac:dyDescent="0.3">
      <c r="B3147" s="935">
        <v>567449</v>
      </c>
      <c r="C3147" s="935" t="s">
        <v>475</v>
      </c>
      <c r="D3147" s="935">
        <v>10</v>
      </c>
      <c r="G3147">
        <v>10</v>
      </c>
      <c r="M3147">
        <v>10</v>
      </c>
    </row>
    <row r="3148" spans="2:13" x14ac:dyDescent="0.3">
      <c r="D3148" s="935">
        <v>20</v>
      </c>
      <c r="F3148">
        <v>20</v>
      </c>
      <c r="M3148">
        <v>20</v>
      </c>
    </row>
    <row r="3149" spans="2:13" x14ac:dyDescent="0.3">
      <c r="D3149" s="935">
        <v>24</v>
      </c>
      <c r="F3149">
        <v>24</v>
      </c>
      <c r="M3149">
        <v>24</v>
      </c>
    </row>
    <row r="3150" spans="2:13" x14ac:dyDescent="0.3">
      <c r="D3150" s="935">
        <v>36</v>
      </c>
      <c r="F3150">
        <v>36</v>
      </c>
      <c r="G3150">
        <v>36</v>
      </c>
      <c r="M3150">
        <v>72</v>
      </c>
    </row>
    <row r="3151" spans="2:13" x14ac:dyDescent="0.3">
      <c r="D3151" s="935">
        <v>46</v>
      </c>
      <c r="G3151">
        <v>46</v>
      </c>
      <c r="M3151">
        <v>46</v>
      </c>
    </row>
    <row r="3152" spans="2:13" x14ac:dyDescent="0.3">
      <c r="D3152" s="935">
        <v>66</v>
      </c>
      <c r="G3152">
        <v>130</v>
      </c>
      <c r="M3152">
        <v>130</v>
      </c>
    </row>
    <row r="3153" spans="4:13" x14ac:dyDescent="0.3">
      <c r="D3153" s="935">
        <v>103</v>
      </c>
      <c r="F3153">
        <v>103</v>
      </c>
      <c r="M3153">
        <v>103</v>
      </c>
    </row>
    <row r="3154" spans="4:13" x14ac:dyDescent="0.3">
      <c r="D3154" s="935">
        <v>114</v>
      </c>
      <c r="F3154">
        <v>114</v>
      </c>
      <c r="M3154">
        <v>114</v>
      </c>
    </row>
    <row r="3155" spans="4:13" x14ac:dyDescent="0.3">
      <c r="D3155" s="935">
        <v>159</v>
      </c>
      <c r="F3155">
        <v>159</v>
      </c>
      <c r="G3155">
        <v>164</v>
      </c>
      <c r="M3155">
        <v>323</v>
      </c>
    </row>
    <row r="3156" spans="4:13" x14ac:dyDescent="0.3">
      <c r="D3156" s="935">
        <v>164</v>
      </c>
      <c r="F3156">
        <v>168</v>
      </c>
      <c r="M3156">
        <v>168</v>
      </c>
    </row>
    <row r="3157" spans="4:13" x14ac:dyDescent="0.3">
      <c r="D3157" s="935">
        <v>198</v>
      </c>
      <c r="G3157">
        <v>376</v>
      </c>
      <c r="M3157">
        <v>376</v>
      </c>
    </row>
    <row r="3158" spans="4:13" x14ac:dyDescent="0.3">
      <c r="D3158" s="935">
        <v>219</v>
      </c>
      <c r="G3158">
        <v>219</v>
      </c>
      <c r="M3158">
        <v>219</v>
      </c>
    </row>
    <row r="3159" spans="4:13" x14ac:dyDescent="0.3">
      <c r="D3159" s="935">
        <v>281</v>
      </c>
      <c r="G3159">
        <v>367</v>
      </c>
      <c r="M3159">
        <v>367</v>
      </c>
    </row>
    <row r="3160" spans="4:13" x14ac:dyDescent="0.3">
      <c r="D3160" s="935">
        <v>289</v>
      </c>
      <c r="G3160">
        <v>558</v>
      </c>
      <c r="M3160">
        <v>558</v>
      </c>
    </row>
    <row r="3161" spans="4:13" x14ac:dyDescent="0.3">
      <c r="D3161" s="935">
        <v>290</v>
      </c>
      <c r="F3161">
        <v>306</v>
      </c>
      <c r="M3161">
        <v>306</v>
      </c>
    </row>
    <row r="3162" spans="4:13" x14ac:dyDescent="0.3">
      <c r="D3162" s="935">
        <v>472</v>
      </c>
      <c r="F3162">
        <v>495</v>
      </c>
      <c r="G3162">
        <v>493</v>
      </c>
      <c r="M3162">
        <v>988</v>
      </c>
    </row>
    <row r="3163" spans="4:13" x14ac:dyDescent="0.3">
      <c r="D3163" s="935">
        <v>476</v>
      </c>
      <c r="G3163">
        <v>476</v>
      </c>
      <c r="M3163">
        <v>476</v>
      </c>
    </row>
    <row r="3164" spans="4:13" x14ac:dyDescent="0.3">
      <c r="D3164" s="935">
        <v>549</v>
      </c>
      <c r="F3164">
        <v>581</v>
      </c>
      <c r="M3164">
        <v>581</v>
      </c>
    </row>
    <row r="3165" spans="4:13" x14ac:dyDescent="0.3">
      <c r="D3165" s="935">
        <v>633</v>
      </c>
      <c r="F3165">
        <v>657</v>
      </c>
      <c r="M3165">
        <v>657</v>
      </c>
    </row>
    <row r="3166" spans="4:13" x14ac:dyDescent="0.3">
      <c r="D3166" s="935">
        <v>686</v>
      </c>
      <c r="F3166">
        <v>720</v>
      </c>
      <c r="G3166">
        <v>719</v>
      </c>
      <c r="M3166">
        <v>1439</v>
      </c>
    </row>
    <row r="3167" spans="4:13" x14ac:dyDescent="0.3">
      <c r="D3167" s="935">
        <v>706</v>
      </c>
      <c r="F3167">
        <v>748</v>
      </c>
      <c r="M3167">
        <v>748</v>
      </c>
    </row>
    <row r="3168" spans="4:13" x14ac:dyDescent="0.3">
      <c r="D3168" s="935">
        <v>716</v>
      </c>
      <c r="F3168">
        <v>751</v>
      </c>
      <c r="G3168">
        <v>751</v>
      </c>
      <c r="M3168">
        <v>1502</v>
      </c>
    </row>
    <row r="3169" spans="1:13" x14ac:dyDescent="0.3">
      <c r="D3169" s="935">
        <v>962</v>
      </c>
      <c r="F3169">
        <v>1020</v>
      </c>
      <c r="M3169">
        <v>1020</v>
      </c>
    </row>
    <row r="3170" spans="1:13" x14ac:dyDescent="0.3">
      <c r="D3170" s="935">
        <v>1095</v>
      </c>
      <c r="F3170">
        <v>1161</v>
      </c>
      <c r="M3170">
        <v>1161</v>
      </c>
    </row>
    <row r="3171" spans="1:13" x14ac:dyDescent="0.3">
      <c r="D3171" s="935">
        <v>1309</v>
      </c>
      <c r="F3171">
        <v>1363</v>
      </c>
      <c r="M3171">
        <v>1363</v>
      </c>
    </row>
    <row r="3172" spans="1:13" x14ac:dyDescent="0.3">
      <c r="D3172" s="935">
        <v>1741</v>
      </c>
      <c r="F3172">
        <v>1845</v>
      </c>
      <c r="M3172">
        <v>1845</v>
      </c>
    </row>
    <row r="3173" spans="1:13" x14ac:dyDescent="0.3">
      <c r="D3173" s="935">
        <v>1964</v>
      </c>
      <c r="F3173">
        <v>2082</v>
      </c>
      <c r="M3173">
        <v>2082</v>
      </c>
    </row>
    <row r="3174" spans="1:13" x14ac:dyDescent="0.3">
      <c r="C3174" s="935" t="s">
        <v>3785</v>
      </c>
      <c r="F3174">
        <v>12353</v>
      </c>
      <c r="G3174">
        <v>4345</v>
      </c>
      <c r="M3174">
        <v>16698</v>
      </c>
    </row>
    <row r="3175" spans="1:13" x14ac:dyDescent="0.3">
      <c r="B3175" s="935" t="s">
        <v>4057</v>
      </c>
      <c r="F3175">
        <v>12353</v>
      </c>
      <c r="G3175">
        <v>4345</v>
      </c>
      <c r="M3175">
        <v>16698</v>
      </c>
    </row>
    <row r="3176" spans="1:13" x14ac:dyDescent="0.3">
      <c r="A3176" s="935" t="s">
        <v>4058</v>
      </c>
      <c r="F3176">
        <v>21105</v>
      </c>
      <c r="G3176">
        <v>9109</v>
      </c>
      <c r="M3176">
        <v>30214</v>
      </c>
    </row>
    <row r="3177" spans="1:13" x14ac:dyDescent="0.3">
      <c r="A3177" s="935">
        <v>522346</v>
      </c>
      <c r="B3177" s="935">
        <v>554740</v>
      </c>
      <c r="C3177" s="935" t="s">
        <v>475</v>
      </c>
      <c r="D3177" s="935">
        <v>60</v>
      </c>
      <c r="G3177">
        <v>60</v>
      </c>
      <c r="M3177">
        <v>60</v>
      </c>
    </row>
    <row r="3178" spans="1:13" x14ac:dyDescent="0.3">
      <c r="D3178" s="935">
        <v>109</v>
      </c>
      <c r="G3178">
        <v>113</v>
      </c>
      <c r="M3178">
        <v>113</v>
      </c>
    </row>
    <row r="3179" spans="1:13" x14ac:dyDescent="0.3">
      <c r="D3179" s="935">
        <v>156</v>
      </c>
      <c r="G3179">
        <v>160</v>
      </c>
      <c r="M3179">
        <v>160</v>
      </c>
    </row>
    <row r="3180" spans="1:13" x14ac:dyDescent="0.3">
      <c r="D3180" s="935">
        <v>158</v>
      </c>
      <c r="G3180">
        <v>165</v>
      </c>
      <c r="M3180">
        <v>165</v>
      </c>
    </row>
    <row r="3181" spans="1:13" x14ac:dyDescent="0.3">
      <c r="D3181" s="935">
        <v>204</v>
      </c>
      <c r="G3181">
        <v>214</v>
      </c>
      <c r="M3181">
        <v>214</v>
      </c>
    </row>
    <row r="3182" spans="1:13" x14ac:dyDescent="0.3">
      <c r="D3182" s="935">
        <v>284</v>
      </c>
      <c r="F3182">
        <v>297</v>
      </c>
      <c r="M3182">
        <v>297</v>
      </c>
    </row>
    <row r="3183" spans="1:13" x14ac:dyDescent="0.3">
      <c r="D3183" s="935">
        <v>312</v>
      </c>
      <c r="G3183">
        <v>326</v>
      </c>
      <c r="M3183">
        <v>326</v>
      </c>
    </row>
    <row r="3184" spans="1:13" x14ac:dyDescent="0.3">
      <c r="D3184" s="935">
        <v>321</v>
      </c>
      <c r="G3184">
        <v>334</v>
      </c>
      <c r="M3184">
        <v>334</v>
      </c>
    </row>
    <row r="3185" spans="2:13" x14ac:dyDescent="0.3">
      <c r="D3185" s="935">
        <v>343</v>
      </c>
      <c r="G3185">
        <v>358</v>
      </c>
      <c r="M3185">
        <v>358</v>
      </c>
    </row>
    <row r="3186" spans="2:13" x14ac:dyDescent="0.3">
      <c r="D3186" s="935">
        <v>619</v>
      </c>
      <c r="F3186">
        <v>644</v>
      </c>
      <c r="M3186">
        <v>644</v>
      </c>
    </row>
    <row r="3187" spans="2:13" x14ac:dyDescent="0.3">
      <c r="D3187" s="935">
        <v>1115</v>
      </c>
      <c r="G3187">
        <v>1165</v>
      </c>
      <c r="M3187">
        <v>1165</v>
      </c>
    </row>
    <row r="3188" spans="2:13" x14ac:dyDescent="0.3">
      <c r="D3188" s="935">
        <v>1288</v>
      </c>
      <c r="F3188">
        <v>1351</v>
      </c>
      <c r="M3188">
        <v>1351</v>
      </c>
    </row>
    <row r="3189" spans="2:13" x14ac:dyDescent="0.3">
      <c r="D3189" s="935">
        <v>1403</v>
      </c>
      <c r="G3189">
        <v>1468</v>
      </c>
      <c r="M3189">
        <v>1468</v>
      </c>
    </row>
    <row r="3190" spans="2:13" x14ac:dyDescent="0.3">
      <c r="D3190" s="935">
        <v>1940</v>
      </c>
      <c r="F3190">
        <v>1986</v>
      </c>
      <c r="M3190">
        <v>1986</v>
      </c>
    </row>
    <row r="3191" spans="2:13" x14ac:dyDescent="0.3">
      <c r="D3191" s="935">
        <v>2461</v>
      </c>
      <c r="G3191">
        <v>2583</v>
      </c>
      <c r="M3191">
        <v>2583</v>
      </c>
    </row>
    <row r="3192" spans="2:13" x14ac:dyDescent="0.3">
      <c r="D3192" s="935">
        <v>2634</v>
      </c>
      <c r="G3192">
        <v>2761</v>
      </c>
      <c r="M3192">
        <v>2761</v>
      </c>
    </row>
    <row r="3193" spans="2:13" x14ac:dyDescent="0.3">
      <c r="D3193" s="935">
        <v>3726</v>
      </c>
      <c r="G3193">
        <v>3908</v>
      </c>
      <c r="M3193">
        <v>3908</v>
      </c>
    </row>
    <row r="3194" spans="2:13" x14ac:dyDescent="0.3">
      <c r="D3194" s="935">
        <v>3811</v>
      </c>
      <c r="F3194">
        <v>3998</v>
      </c>
      <c r="M3194">
        <v>3998</v>
      </c>
    </row>
    <row r="3195" spans="2:13" x14ac:dyDescent="0.3">
      <c r="D3195" s="935">
        <v>4464</v>
      </c>
      <c r="F3195">
        <v>4678</v>
      </c>
      <c r="M3195">
        <v>4678</v>
      </c>
    </row>
    <row r="3196" spans="2:13" x14ac:dyDescent="0.3">
      <c r="C3196" s="935" t="s">
        <v>3785</v>
      </c>
      <c r="F3196">
        <v>12954</v>
      </c>
      <c r="G3196">
        <v>13615</v>
      </c>
      <c r="M3196">
        <v>26569</v>
      </c>
    </row>
    <row r="3197" spans="2:13" x14ac:dyDescent="0.3">
      <c r="B3197" s="935" t="s">
        <v>4059</v>
      </c>
      <c r="F3197">
        <v>12954</v>
      </c>
      <c r="G3197">
        <v>13615</v>
      </c>
      <c r="M3197">
        <v>26569</v>
      </c>
    </row>
    <row r="3198" spans="2:13" x14ac:dyDescent="0.3">
      <c r="B3198" s="935">
        <v>566981</v>
      </c>
      <c r="C3198" s="935" t="s">
        <v>503</v>
      </c>
      <c r="D3198" s="935">
        <v>69</v>
      </c>
      <c r="G3198">
        <v>72</v>
      </c>
      <c r="M3198">
        <v>72</v>
      </c>
    </row>
    <row r="3199" spans="2:13" x14ac:dyDescent="0.3">
      <c r="D3199" s="935">
        <v>96</v>
      </c>
      <c r="G3199">
        <v>99</v>
      </c>
      <c r="M3199">
        <v>99</v>
      </c>
    </row>
    <row r="3200" spans="2:13" x14ac:dyDescent="0.3">
      <c r="D3200" s="935">
        <v>150</v>
      </c>
      <c r="F3200">
        <v>150</v>
      </c>
      <c r="M3200">
        <v>150</v>
      </c>
    </row>
    <row r="3201" spans="1:13" x14ac:dyDescent="0.3">
      <c r="D3201" s="935">
        <v>155</v>
      </c>
      <c r="F3201">
        <v>159</v>
      </c>
      <c r="M3201">
        <v>159</v>
      </c>
    </row>
    <row r="3202" spans="1:13" x14ac:dyDescent="0.3">
      <c r="D3202" s="935">
        <v>183</v>
      </c>
      <c r="G3202">
        <v>188</v>
      </c>
      <c r="M3202">
        <v>188</v>
      </c>
    </row>
    <row r="3203" spans="1:13" x14ac:dyDescent="0.3">
      <c r="D3203" s="935">
        <v>189</v>
      </c>
      <c r="G3203">
        <v>198</v>
      </c>
      <c r="M3203">
        <v>198</v>
      </c>
    </row>
    <row r="3204" spans="1:13" x14ac:dyDescent="0.3">
      <c r="D3204" s="935">
        <v>373</v>
      </c>
      <c r="F3204">
        <v>385</v>
      </c>
      <c r="M3204">
        <v>385</v>
      </c>
    </row>
    <row r="3205" spans="1:13" x14ac:dyDescent="0.3">
      <c r="D3205" s="935">
        <v>448</v>
      </c>
      <c r="G3205">
        <v>467</v>
      </c>
      <c r="M3205">
        <v>467</v>
      </c>
    </row>
    <row r="3206" spans="1:13" x14ac:dyDescent="0.3">
      <c r="D3206" s="935">
        <v>596</v>
      </c>
      <c r="F3206">
        <v>616</v>
      </c>
      <c r="M3206">
        <v>616</v>
      </c>
    </row>
    <row r="3207" spans="1:13" x14ac:dyDescent="0.3">
      <c r="D3207" s="935">
        <v>630</v>
      </c>
      <c r="F3207">
        <v>652</v>
      </c>
      <c r="M3207">
        <v>652</v>
      </c>
    </row>
    <row r="3208" spans="1:13" x14ac:dyDescent="0.3">
      <c r="D3208" s="935">
        <v>765</v>
      </c>
      <c r="G3208">
        <v>793</v>
      </c>
      <c r="M3208">
        <v>793</v>
      </c>
    </row>
    <row r="3209" spans="1:13" x14ac:dyDescent="0.3">
      <c r="C3209" s="935" t="s">
        <v>3787</v>
      </c>
      <c r="F3209">
        <v>1962</v>
      </c>
      <c r="G3209">
        <v>1817</v>
      </c>
      <c r="M3209">
        <v>3779</v>
      </c>
    </row>
    <row r="3210" spans="1:13" x14ac:dyDescent="0.3">
      <c r="B3210" s="935" t="s">
        <v>4060</v>
      </c>
      <c r="F3210">
        <v>1962</v>
      </c>
      <c r="G3210">
        <v>1817</v>
      </c>
      <c r="M3210">
        <v>3779</v>
      </c>
    </row>
    <row r="3211" spans="1:13" x14ac:dyDescent="0.3">
      <c r="A3211" s="935" t="s">
        <v>4061</v>
      </c>
      <c r="F3211">
        <v>14916</v>
      </c>
      <c r="G3211">
        <v>15432</v>
      </c>
      <c r="M3211">
        <v>30348</v>
      </c>
    </row>
    <row r="3212" spans="1:13" x14ac:dyDescent="0.3">
      <c r="A3212" s="935">
        <v>522347</v>
      </c>
      <c r="B3212" s="935">
        <v>550174</v>
      </c>
      <c r="C3212" s="935" t="s">
        <v>475</v>
      </c>
      <c r="D3212" s="935">
        <v>20</v>
      </c>
      <c r="G3212">
        <v>20</v>
      </c>
      <c r="M3212">
        <v>20</v>
      </c>
    </row>
    <row r="3213" spans="1:13" x14ac:dyDescent="0.3">
      <c r="D3213" s="935">
        <v>292</v>
      </c>
      <c r="G3213">
        <v>311</v>
      </c>
      <c r="M3213">
        <v>311</v>
      </c>
    </row>
    <row r="3214" spans="1:13" x14ac:dyDescent="0.3">
      <c r="D3214" s="935">
        <v>404</v>
      </c>
      <c r="G3214">
        <v>431</v>
      </c>
      <c r="M3214">
        <v>431</v>
      </c>
    </row>
    <row r="3215" spans="1:13" x14ac:dyDescent="0.3">
      <c r="D3215" s="935">
        <v>2299</v>
      </c>
      <c r="G3215">
        <v>2433</v>
      </c>
      <c r="M3215">
        <v>2433</v>
      </c>
    </row>
    <row r="3216" spans="1:13" x14ac:dyDescent="0.3">
      <c r="D3216" s="935">
        <v>3802</v>
      </c>
      <c r="G3216">
        <v>4068</v>
      </c>
      <c r="M3216">
        <v>4068</v>
      </c>
    </row>
    <row r="3217" spans="1:13" x14ac:dyDescent="0.3">
      <c r="C3217" s="935" t="s">
        <v>3785</v>
      </c>
      <c r="G3217">
        <v>7263</v>
      </c>
      <c r="M3217">
        <v>7263</v>
      </c>
    </row>
    <row r="3218" spans="1:13" x14ac:dyDescent="0.3">
      <c r="B3218" s="935" t="s">
        <v>4062</v>
      </c>
      <c r="G3218">
        <v>7263</v>
      </c>
      <c r="M3218">
        <v>7263</v>
      </c>
    </row>
    <row r="3219" spans="1:13" x14ac:dyDescent="0.3">
      <c r="A3219" s="935" t="s">
        <v>4063</v>
      </c>
      <c r="G3219">
        <v>7263</v>
      </c>
      <c r="M3219">
        <v>7263</v>
      </c>
    </row>
    <row r="3220" spans="1:13" x14ac:dyDescent="0.3">
      <c r="A3220" s="935">
        <v>523023</v>
      </c>
      <c r="B3220" s="935">
        <v>588155</v>
      </c>
      <c r="C3220" s="935" t="s">
        <v>475</v>
      </c>
      <c r="D3220" s="935">
        <v>753</v>
      </c>
      <c r="G3220">
        <v>787</v>
      </c>
      <c r="M3220">
        <v>787</v>
      </c>
    </row>
    <row r="3221" spans="1:13" x14ac:dyDescent="0.3">
      <c r="C3221" s="935" t="s">
        <v>3785</v>
      </c>
      <c r="G3221">
        <v>787</v>
      </c>
      <c r="M3221">
        <v>787</v>
      </c>
    </row>
    <row r="3222" spans="1:13" x14ac:dyDescent="0.3">
      <c r="B3222" s="935" t="s">
        <v>4064</v>
      </c>
      <c r="G3222">
        <v>787</v>
      </c>
      <c r="M3222">
        <v>787</v>
      </c>
    </row>
    <row r="3223" spans="1:13" x14ac:dyDescent="0.3">
      <c r="A3223" s="935" t="s">
        <v>4065</v>
      </c>
      <c r="G3223">
        <v>787</v>
      </c>
      <c r="M3223">
        <v>787</v>
      </c>
    </row>
    <row r="3224" spans="1:13" x14ac:dyDescent="0.3">
      <c r="A3224" s="935">
        <v>523025</v>
      </c>
      <c r="B3224" s="935">
        <v>588213</v>
      </c>
      <c r="C3224" s="935" t="s">
        <v>475</v>
      </c>
      <c r="D3224" s="935">
        <v>90</v>
      </c>
      <c r="G3224">
        <v>90</v>
      </c>
      <c r="M3224">
        <v>90</v>
      </c>
    </row>
    <row r="3225" spans="1:13" x14ac:dyDescent="0.3">
      <c r="C3225" s="935" t="s">
        <v>3785</v>
      </c>
      <c r="G3225">
        <v>90</v>
      </c>
      <c r="M3225">
        <v>90</v>
      </c>
    </row>
    <row r="3226" spans="1:13" x14ac:dyDescent="0.3">
      <c r="B3226" s="935" t="s">
        <v>4066</v>
      </c>
      <c r="G3226">
        <v>90</v>
      </c>
      <c r="M3226">
        <v>90</v>
      </c>
    </row>
    <row r="3227" spans="1:13" x14ac:dyDescent="0.3">
      <c r="A3227" s="935" t="s">
        <v>4067</v>
      </c>
      <c r="G3227">
        <v>90</v>
      </c>
      <c r="M3227">
        <v>90</v>
      </c>
    </row>
    <row r="3228" spans="1:13" x14ac:dyDescent="0.3">
      <c r="A3228" s="935">
        <v>523033</v>
      </c>
      <c r="B3228" s="935">
        <v>586598</v>
      </c>
      <c r="C3228" s="935" t="s">
        <v>475</v>
      </c>
      <c r="D3228" s="935">
        <v>287</v>
      </c>
      <c r="G3228">
        <v>292</v>
      </c>
      <c r="M3228">
        <v>292</v>
      </c>
    </row>
    <row r="3229" spans="1:13" x14ac:dyDescent="0.3">
      <c r="D3229" s="935">
        <v>987</v>
      </c>
      <c r="G3229">
        <v>987</v>
      </c>
      <c r="M3229">
        <v>987</v>
      </c>
    </row>
    <row r="3230" spans="1:13" x14ac:dyDescent="0.3">
      <c r="D3230" s="935">
        <v>2229</v>
      </c>
      <c r="G3230">
        <v>2270</v>
      </c>
      <c r="M3230">
        <v>2270</v>
      </c>
    </row>
    <row r="3231" spans="1:13" x14ac:dyDescent="0.3">
      <c r="D3231" s="935">
        <v>11335</v>
      </c>
      <c r="G3231">
        <v>11272</v>
      </c>
      <c r="M3231">
        <v>11272</v>
      </c>
    </row>
    <row r="3232" spans="1:13" x14ac:dyDescent="0.3">
      <c r="C3232" s="935" t="s">
        <v>3785</v>
      </c>
      <c r="G3232">
        <v>14821</v>
      </c>
      <c r="M3232">
        <v>14821</v>
      </c>
    </row>
    <row r="3233" spans="2:13" x14ac:dyDescent="0.3">
      <c r="B3233" s="935" t="s">
        <v>4068</v>
      </c>
      <c r="G3233">
        <v>14821</v>
      </c>
      <c r="M3233">
        <v>14821</v>
      </c>
    </row>
    <row r="3234" spans="2:13" x14ac:dyDescent="0.3">
      <c r="B3234" s="935">
        <v>586819</v>
      </c>
      <c r="C3234" s="935" t="s">
        <v>503</v>
      </c>
      <c r="D3234" s="935">
        <v>58</v>
      </c>
      <c r="G3234">
        <v>60</v>
      </c>
      <c r="M3234">
        <v>60</v>
      </c>
    </row>
    <row r="3235" spans="2:13" x14ac:dyDescent="0.3">
      <c r="D3235" s="935">
        <v>401</v>
      </c>
      <c r="G3235">
        <v>417</v>
      </c>
      <c r="M3235">
        <v>417</v>
      </c>
    </row>
    <row r="3236" spans="2:13" x14ac:dyDescent="0.3">
      <c r="D3236" s="935">
        <v>915</v>
      </c>
      <c r="G3236">
        <v>952</v>
      </c>
      <c r="M3236">
        <v>952</v>
      </c>
    </row>
    <row r="3237" spans="2:13" x14ac:dyDescent="0.3">
      <c r="C3237" s="935" t="s">
        <v>3787</v>
      </c>
      <c r="G3237">
        <v>1429</v>
      </c>
      <c r="M3237">
        <v>1429</v>
      </c>
    </row>
    <row r="3238" spans="2:13" x14ac:dyDescent="0.3">
      <c r="B3238" s="935" t="s">
        <v>4069</v>
      </c>
      <c r="G3238">
        <v>1429</v>
      </c>
      <c r="M3238">
        <v>1429</v>
      </c>
    </row>
    <row r="3239" spans="2:13" x14ac:dyDescent="0.3">
      <c r="B3239" s="935">
        <v>621928</v>
      </c>
      <c r="C3239" s="935" t="s">
        <v>475</v>
      </c>
      <c r="D3239" s="935">
        <v>84</v>
      </c>
      <c r="G3239">
        <v>82</v>
      </c>
      <c r="M3239">
        <v>82</v>
      </c>
    </row>
    <row r="3240" spans="2:13" x14ac:dyDescent="0.3">
      <c r="D3240" s="935">
        <v>788</v>
      </c>
      <c r="G3240">
        <v>733</v>
      </c>
      <c r="M3240">
        <v>733</v>
      </c>
    </row>
    <row r="3241" spans="2:13" x14ac:dyDescent="0.3">
      <c r="C3241" s="935" t="s">
        <v>3785</v>
      </c>
      <c r="G3241">
        <v>815</v>
      </c>
      <c r="M3241">
        <v>815</v>
      </c>
    </row>
    <row r="3242" spans="2:13" x14ac:dyDescent="0.3">
      <c r="B3242" s="935" t="s">
        <v>4070</v>
      </c>
      <c r="G3242">
        <v>815</v>
      </c>
      <c r="M3242">
        <v>815</v>
      </c>
    </row>
    <row r="3243" spans="2:13" x14ac:dyDescent="0.3">
      <c r="B3243" s="935">
        <v>622121</v>
      </c>
      <c r="C3243" s="935" t="s">
        <v>475</v>
      </c>
      <c r="D3243" s="935">
        <v>14</v>
      </c>
      <c r="G3243">
        <v>14</v>
      </c>
      <c r="M3243">
        <v>14</v>
      </c>
    </row>
    <row r="3244" spans="2:13" x14ac:dyDescent="0.3">
      <c r="D3244" s="935">
        <v>20</v>
      </c>
      <c r="G3244">
        <v>20</v>
      </c>
      <c r="M3244">
        <v>20</v>
      </c>
    </row>
    <row r="3245" spans="2:13" x14ac:dyDescent="0.3">
      <c r="D3245" s="935">
        <v>24</v>
      </c>
      <c r="G3245">
        <v>24</v>
      </c>
      <c r="M3245">
        <v>24</v>
      </c>
    </row>
    <row r="3246" spans="2:13" x14ac:dyDescent="0.3">
      <c r="D3246" s="935">
        <v>48</v>
      </c>
      <c r="G3246">
        <v>48</v>
      </c>
      <c r="M3246">
        <v>48</v>
      </c>
    </row>
    <row r="3247" spans="2:13" x14ac:dyDescent="0.3">
      <c r="D3247" s="935">
        <v>58</v>
      </c>
      <c r="G3247">
        <v>58</v>
      </c>
      <c r="M3247">
        <v>58</v>
      </c>
    </row>
    <row r="3248" spans="2:13" x14ac:dyDescent="0.3">
      <c r="D3248" s="935">
        <v>130</v>
      </c>
      <c r="G3248">
        <v>130</v>
      </c>
      <c r="M3248">
        <v>130</v>
      </c>
    </row>
    <row r="3249" spans="1:13" x14ac:dyDescent="0.3">
      <c r="D3249" s="935">
        <v>137</v>
      </c>
      <c r="G3249">
        <v>140</v>
      </c>
      <c r="M3249">
        <v>140</v>
      </c>
    </row>
    <row r="3250" spans="1:13" x14ac:dyDescent="0.3">
      <c r="D3250" s="935">
        <v>183</v>
      </c>
      <c r="G3250">
        <v>189</v>
      </c>
      <c r="M3250">
        <v>189</v>
      </c>
    </row>
    <row r="3251" spans="1:13" x14ac:dyDescent="0.3">
      <c r="D3251" s="935">
        <v>194</v>
      </c>
      <c r="G3251">
        <v>200</v>
      </c>
      <c r="M3251">
        <v>200</v>
      </c>
    </row>
    <row r="3252" spans="1:13" x14ac:dyDescent="0.3">
      <c r="D3252" s="935">
        <v>268</v>
      </c>
      <c r="G3252">
        <v>275</v>
      </c>
      <c r="M3252">
        <v>275</v>
      </c>
    </row>
    <row r="3253" spans="1:13" x14ac:dyDescent="0.3">
      <c r="D3253" s="935">
        <v>488</v>
      </c>
      <c r="G3253">
        <v>488</v>
      </c>
      <c r="M3253">
        <v>488</v>
      </c>
    </row>
    <row r="3254" spans="1:13" x14ac:dyDescent="0.3">
      <c r="D3254" s="935">
        <v>2462</v>
      </c>
      <c r="G3254">
        <v>2427</v>
      </c>
      <c r="M3254">
        <v>2427</v>
      </c>
    </row>
    <row r="3255" spans="1:13" x14ac:dyDescent="0.3">
      <c r="C3255" s="935" t="s">
        <v>3785</v>
      </c>
      <c r="G3255">
        <v>4013</v>
      </c>
      <c r="M3255">
        <v>4013</v>
      </c>
    </row>
    <row r="3256" spans="1:13" x14ac:dyDescent="0.3">
      <c r="B3256" s="935" t="s">
        <v>4071</v>
      </c>
      <c r="G3256">
        <v>4013</v>
      </c>
      <c r="M3256">
        <v>4013</v>
      </c>
    </row>
    <row r="3257" spans="1:13" x14ac:dyDescent="0.3">
      <c r="A3257" s="935" t="s">
        <v>4072</v>
      </c>
      <c r="G3257">
        <v>21078</v>
      </c>
      <c r="M3257">
        <v>21078</v>
      </c>
    </row>
    <row r="3258" spans="1:13" x14ac:dyDescent="0.3">
      <c r="A3258" s="935">
        <v>523139</v>
      </c>
      <c r="B3258" s="935">
        <v>555514</v>
      </c>
      <c r="C3258" s="935" t="s">
        <v>503</v>
      </c>
      <c r="D3258" s="935">
        <v>18</v>
      </c>
      <c r="G3258">
        <v>18</v>
      </c>
      <c r="M3258">
        <v>18</v>
      </c>
    </row>
    <row r="3259" spans="1:13" x14ac:dyDescent="0.3">
      <c r="D3259" s="935">
        <v>50</v>
      </c>
      <c r="F3259">
        <v>100</v>
      </c>
      <c r="M3259">
        <v>100</v>
      </c>
    </row>
    <row r="3260" spans="1:13" x14ac:dyDescent="0.3">
      <c r="D3260" s="935">
        <v>52</v>
      </c>
      <c r="F3260">
        <v>54</v>
      </c>
      <c r="G3260">
        <v>52</v>
      </c>
      <c r="M3260">
        <v>106</v>
      </c>
    </row>
    <row r="3261" spans="1:13" x14ac:dyDescent="0.3">
      <c r="D3261" s="935">
        <v>56</v>
      </c>
      <c r="F3261">
        <v>57</v>
      </c>
      <c r="M3261">
        <v>57</v>
      </c>
    </row>
    <row r="3262" spans="1:13" x14ac:dyDescent="0.3">
      <c r="D3262" s="935">
        <v>59</v>
      </c>
      <c r="F3262">
        <v>61</v>
      </c>
      <c r="G3262">
        <v>59</v>
      </c>
      <c r="M3262">
        <v>120</v>
      </c>
    </row>
    <row r="3263" spans="1:13" x14ac:dyDescent="0.3">
      <c r="D3263" s="935">
        <v>66</v>
      </c>
      <c r="G3263">
        <v>69</v>
      </c>
      <c r="M3263">
        <v>69</v>
      </c>
    </row>
    <row r="3264" spans="1:13" x14ac:dyDescent="0.3">
      <c r="D3264" s="935">
        <v>68</v>
      </c>
      <c r="G3264">
        <v>70</v>
      </c>
      <c r="M3264">
        <v>70</v>
      </c>
    </row>
    <row r="3265" spans="4:13" x14ac:dyDescent="0.3">
      <c r="D3265" s="935">
        <v>76</v>
      </c>
      <c r="F3265">
        <v>78</v>
      </c>
      <c r="M3265">
        <v>78</v>
      </c>
    </row>
    <row r="3266" spans="4:13" x14ac:dyDescent="0.3">
      <c r="D3266" s="935">
        <v>102</v>
      </c>
      <c r="F3266">
        <v>104</v>
      </c>
      <c r="M3266">
        <v>104</v>
      </c>
    </row>
    <row r="3267" spans="4:13" x14ac:dyDescent="0.3">
      <c r="D3267" s="935">
        <v>131</v>
      </c>
      <c r="G3267">
        <v>137</v>
      </c>
      <c r="M3267">
        <v>137</v>
      </c>
    </row>
    <row r="3268" spans="4:13" x14ac:dyDescent="0.3">
      <c r="D3268" s="935">
        <v>136</v>
      </c>
      <c r="G3268">
        <v>142</v>
      </c>
      <c r="M3268">
        <v>142</v>
      </c>
    </row>
    <row r="3269" spans="4:13" x14ac:dyDescent="0.3">
      <c r="D3269" s="935">
        <v>145</v>
      </c>
      <c r="G3269">
        <v>151</v>
      </c>
      <c r="M3269">
        <v>151</v>
      </c>
    </row>
    <row r="3270" spans="4:13" x14ac:dyDescent="0.3">
      <c r="D3270" s="935">
        <v>153</v>
      </c>
      <c r="F3270">
        <v>157</v>
      </c>
      <c r="M3270">
        <v>157</v>
      </c>
    </row>
    <row r="3271" spans="4:13" x14ac:dyDescent="0.3">
      <c r="D3271" s="935">
        <v>163</v>
      </c>
      <c r="F3271">
        <v>169</v>
      </c>
      <c r="M3271">
        <v>169</v>
      </c>
    </row>
    <row r="3272" spans="4:13" x14ac:dyDescent="0.3">
      <c r="D3272" s="935">
        <v>168</v>
      </c>
      <c r="G3272">
        <v>176</v>
      </c>
      <c r="M3272">
        <v>176</v>
      </c>
    </row>
    <row r="3273" spans="4:13" x14ac:dyDescent="0.3">
      <c r="D3273" s="935">
        <v>180</v>
      </c>
      <c r="F3273">
        <v>183</v>
      </c>
      <c r="M3273">
        <v>183</v>
      </c>
    </row>
    <row r="3274" spans="4:13" x14ac:dyDescent="0.3">
      <c r="D3274" s="935">
        <v>189</v>
      </c>
      <c r="G3274">
        <v>189</v>
      </c>
      <c r="M3274">
        <v>189</v>
      </c>
    </row>
    <row r="3275" spans="4:13" x14ac:dyDescent="0.3">
      <c r="D3275" s="935">
        <v>262</v>
      </c>
      <c r="G3275">
        <v>273</v>
      </c>
      <c r="M3275">
        <v>273</v>
      </c>
    </row>
    <row r="3276" spans="4:13" x14ac:dyDescent="0.3">
      <c r="D3276" s="935">
        <v>299</v>
      </c>
      <c r="F3276">
        <v>313</v>
      </c>
      <c r="M3276">
        <v>313</v>
      </c>
    </row>
    <row r="3277" spans="4:13" x14ac:dyDescent="0.3">
      <c r="D3277" s="935">
        <v>403</v>
      </c>
      <c r="F3277">
        <v>421</v>
      </c>
      <c r="M3277">
        <v>421</v>
      </c>
    </row>
    <row r="3278" spans="4:13" x14ac:dyDescent="0.3">
      <c r="D3278" s="935">
        <v>762</v>
      </c>
      <c r="F3278">
        <v>798</v>
      </c>
      <c r="M3278">
        <v>798</v>
      </c>
    </row>
    <row r="3279" spans="4:13" x14ac:dyDescent="0.3">
      <c r="D3279" s="935">
        <v>773</v>
      </c>
      <c r="F3279">
        <v>809</v>
      </c>
      <c r="M3279">
        <v>809</v>
      </c>
    </row>
    <row r="3280" spans="4:13" x14ac:dyDescent="0.3">
      <c r="D3280" s="935">
        <v>816</v>
      </c>
      <c r="F3280">
        <v>854</v>
      </c>
      <c r="M3280">
        <v>854</v>
      </c>
    </row>
    <row r="3281" spans="2:13" x14ac:dyDescent="0.3">
      <c r="D3281" s="935">
        <v>1549</v>
      </c>
      <c r="G3281">
        <v>1522</v>
      </c>
      <c r="M3281">
        <v>1522</v>
      </c>
    </row>
    <row r="3282" spans="2:13" x14ac:dyDescent="0.3">
      <c r="C3282" s="935" t="s">
        <v>3787</v>
      </c>
      <c r="F3282">
        <v>4158</v>
      </c>
      <c r="G3282">
        <v>2858</v>
      </c>
      <c r="M3282">
        <v>7016</v>
      </c>
    </row>
    <row r="3283" spans="2:13" x14ac:dyDescent="0.3">
      <c r="B3283" s="935" t="s">
        <v>4073</v>
      </c>
      <c r="F3283">
        <v>4158</v>
      </c>
      <c r="G3283">
        <v>2858</v>
      </c>
      <c r="M3283">
        <v>7016</v>
      </c>
    </row>
    <row r="3284" spans="2:13" x14ac:dyDescent="0.3">
      <c r="B3284" s="935">
        <v>566884</v>
      </c>
      <c r="C3284" s="935" t="s">
        <v>475</v>
      </c>
      <c r="D3284" s="935">
        <v>14</v>
      </c>
      <c r="G3284">
        <v>14</v>
      </c>
      <c r="M3284">
        <v>14</v>
      </c>
    </row>
    <row r="3285" spans="2:13" x14ac:dyDescent="0.3">
      <c r="D3285" s="935">
        <v>24</v>
      </c>
      <c r="G3285">
        <v>24</v>
      </c>
      <c r="M3285">
        <v>24</v>
      </c>
    </row>
    <row r="3286" spans="2:13" x14ac:dyDescent="0.3">
      <c r="D3286" s="935">
        <v>31</v>
      </c>
      <c r="G3286">
        <v>34</v>
      </c>
      <c r="M3286">
        <v>34</v>
      </c>
    </row>
    <row r="3287" spans="2:13" x14ac:dyDescent="0.3">
      <c r="D3287" s="935">
        <v>35</v>
      </c>
      <c r="G3287">
        <v>38</v>
      </c>
      <c r="M3287">
        <v>38</v>
      </c>
    </row>
    <row r="3288" spans="2:13" x14ac:dyDescent="0.3">
      <c r="D3288" s="935">
        <v>41</v>
      </c>
      <c r="G3288">
        <v>46</v>
      </c>
      <c r="M3288">
        <v>46</v>
      </c>
    </row>
    <row r="3289" spans="2:13" x14ac:dyDescent="0.3">
      <c r="D3289" s="935">
        <v>50</v>
      </c>
      <c r="G3289">
        <v>50</v>
      </c>
      <c r="M3289">
        <v>50</v>
      </c>
    </row>
    <row r="3290" spans="2:13" x14ac:dyDescent="0.3">
      <c r="D3290" s="935">
        <v>51</v>
      </c>
      <c r="G3290">
        <v>51</v>
      </c>
      <c r="M3290">
        <v>51</v>
      </c>
    </row>
    <row r="3291" spans="2:13" x14ac:dyDescent="0.3">
      <c r="D3291" s="935">
        <v>62</v>
      </c>
      <c r="F3291">
        <v>64</v>
      </c>
      <c r="M3291">
        <v>64</v>
      </c>
    </row>
    <row r="3292" spans="2:13" x14ac:dyDescent="0.3">
      <c r="D3292" s="935">
        <v>68</v>
      </c>
      <c r="G3292">
        <v>68</v>
      </c>
      <c r="M3292">
        <v>68</v>
      </c>
    </row>
    <row r="3293" spans="2:13" x14ac:dyDescent="0.3">
      <c r="D3293" s="935">
        <v>72</v>
      </c>
      <c r="F3293">
        <v>80</v>
      </c>
      <c r="M3293">
        <v>80</v>
      </c>
    </row>
    <row r="3294" spans="2:13" x14ac:dyDescent="0.3">
      <c r="D3294" s="935">
        <v>73</v>
      </c>
      <c r="G3294">
        <v>76</v>
      </c>
      <c r="M3294">
        <v>76</v>
      </c>
    </row>
    <row r="3295" spans="2:13" x14ac:dyDescent="0.3">
      <c r="D3295" s="935">
        <v>75</v>
      </c>
      <c r="G3295">
        <v>78</v>
      </c>
      <c r="M3295">
        <v>78</v>
      </c>
    </row>
    <row r="3296" spans="2:13" x14ac:dyDescent="0.3">
      <c r="D3296" s="935">
        <v>78</v>
      </c>
      <c r="G3296">
        <v>78</v>
      </c>
      <c r="M3296">
        <v>78</v>
      </c>
    </row>
    <row r="3297" spans="4:13" x14ac:dyDescent="0.3">
      <c r="D3297" s="935">
        <v>84</v>
      </c>
      <c r="F3297">
        <v>86</v>
      </c>
      <c r="M3297">
        <v>86</v>
      </c>
    </row>
    <row r="3298" spans="4:13" x14ac:dyDescent="0.3">
      <c r="D3298" s="935">
        <v>95</v>
      </c>
      <c r="G3298">
        <v>99</v>
      </c>
      <c r="M3298">
        <v>99</v>
      </c>
    </row>
    <row r="3299" spans="4:13" x14ac:dyDescent="0.3">
      <c r="D3299" s="935">
        <v>96</v>
      </c>
      <c r="G3299">
        <v>100</v>
      </c>
      <c r="M3299">
        <v>100</v>
      </c>
    </row>
    <row r="3300" spans="4:13" x14ac:dyDescent="0.3">
      <c r="D3300" s="935">
        <v>121</v>
      </c>
      <c r="F3300">
        <v>129</v>
      </c>
      <c r="M3300">
        <v>129</v>
      </c>
    </row>
    <row r="3301" spans="4:13" x14ac:dyDescent="0.3">
      <c r="D3301" s="935">
        <v>125</v>
      </c>
      <c r="F3301">
        <v>130</v>
      </c>
      <c r="M3301">
        <v>130</v>
      </c>
    </row>
    <row r="3302" spans="4:13" x14ac:dyDescent="0.3">
      <c r="D3302" s="935">
        <v>133</v>
      </c>
      <c r="F3302">
        <v>136</v>
      </c>
      <c r="M3302">
        <v>136</v>
      </c>
    </row>
    <row r="3303" spans="4:13" x14ac:dyDescent="0.3">
      <c r="D3303" s="935">
        <v>135</v>
      </c>
      <c r="G3303">
        <v>141</v>
      </c>
      <c r="M3303">
        <v>141</v>
      </c>
    </row>
    <row r="3304" spans="4:13" x14ac:dyDescent="0.3">
      <c r="D3304" s="935">
        <v>153</v>
      </c>
      <c r="F3304">
        <v>156</v>
      </c>
      <c r="M3304">
        <v>156</v>
      </c>
    </row>
    <row r="3305" spans="4:13" x14ac:dyDescent="0.3">
      <c r="D3305" s="935">
        <v>154</v>
      </c>
      <c r="G3305">
        <v>150</v>
      </c>
      <c r="M3305">
        <v>150</v>
      </c>
    </row>
    <row r="3306" spans="4:13" x14ac:dyDescent="0.3">
      <c r="D3306" s="935">
        <v>158</v>
      </c>
      <c r="F3306">
        <v>169</v>
      </c>
      <c r="M3306">
        <v>169</v>
      </c>
    </row>
    <row r="3307" spans="4:13" x14ac:dyDescent="0.3">
      <c r="D3307" s="935">
        <v>174</v>
      </c>
      <c r="F3307">
        <v>177</v>
      </c>
      <c r="M3307">
        <v>177</v>
      </c>
    </row>
    <row r="3308" spans="4:13" x14ac:dyDescent="0.3">
      <c r="D3308" s="935">
        <v>182</v>
      </c>
      <c r="F3308">
        <v>186</v>
      </c>
      <c r="M3308">
        <v>186</v>
      </c>
    </row>
    <row r="3309" spans="4:13" x14ac:dyDescent="0.3">
      <c r="D3309" s="935">
        <v>192</v>
      </c>
      <c r="G3309">
        <v>199</v>
      </c>
      <c r="M3309">
        <v>199</v>
      </c>
    </row>
    <row r="3310" spans="4:13" x14ac:dyDescent="0.3">
      <c r="D3310" s="935">
        <v>225</v>
      </c>
      <c r="F3310">
        <v>231</v>
      </c>
      <c r="M3310">
        <v>231</v>
      </c>
    </row>
    <row r="3311" spans="4:13" x14ac:dyDescent="0.3">
      <c r="D3311" s="935">
        <v>229</v>
      </c>
      <c r="G3311">
        <v>218</v>
      </c>
      <c r="M3311">
        <v>218</v>
      </c>
    </row>
    <row r="3312" spans="4:13" x14ac:dyDescent="0.3">
      <c r="D3312" s="935">
        <v>241</v>
      </c>
      <c r="F3312">
        <v>245</v>
      </c>
      <c r="M3312">
        <v>245</v>
      </c>
    </row>
    <row r="3313" spans="4:13" x14ac:dyDescent="0.3">
      <c r="D3313" s="935">
        <v>271</v>
      </c>
      <c r="G3313">
        <v>283</v>
      </c>
      <c r="M3313">
        <v>283</v>
      </c>
    </row>
    <row r="3314" spans="4:13" x14ac:dyDescent="0.3">
      <c r="D3314" s="935">
        <v>281</v>
      </c>
      <c r="F3314">
        <v>293</v>
      </c>
      <c r="M3314">
        <v>293</v>
      </c>
    </row>
    <row r="3315" spans="4:13" x14ac:dyDescent="0.3">
      <c r="D3315" s="935">
        <v>282</v>
      </c>
      <c r="F3315">
        <v>290</v>
      </c>
      <c r="M3315">
        <v>290</v>
      </c>
    </row>
    <row r="3316" spans="4:13" x14ac:dyDescent="0.3">
      <c r="D3316" s="935">
        <v>317</v>
      </c>
      <c r="G3316">
        <v>337</v>
      </c>
      <c r="M3316">
        <v>337</v>
      </c>
    </row>
    <row r="3317" spans="4:13" x14ac:dyDescent="0.3">
      <c r="D3317" s="935">
        <v>389</v>
      </c>
      <c r="F3317">
        <v>407</v>
      </c>
      <c r="M3317">
        <v>407</v>
      </c>
    </row>
    <row r="3318" spans="4:13" x14ac:dyDescent="0.3">
      <c r="D3318" s="935">
        <v>414</v>
      </c>
      <c r="F3318">
        <v>433</v>
      </c>
      <c r="M3318">
        <v>433</v>
      </c>
    </row>
    <row r="3319" spans="4:13" x14ac:dyDescent="0.3">
      <c r="D3319" s="935">
        <v>468</v>
      </c>
      <c r="G3319">
        <v>491</v>
      </c>
      <c r="M3319">
        <v>491</v>
      </c>
    </row>
    <row r="3320" spans="4:13" x14ac:dyDescent="0.3">
      <c r="D3320" s="935">
        <v>522</v>
      </c>
      <c r="F3320">
        <v>547</v>
      </c>
      <c r="M3320">
        <v>547</v>
      </c>
    </row>
    <row r="3321" spans="4:13" x14ac:dyDescent="0.3">
      <c r="D3321" s="935">
        <v>538</v>
      </c>
      <c r="F3321">
        <v>562</v>
      </c>
      <c r="M3321">
        <v>562</v>
      </c>
    </row>
    <row r="3322" spans="4:13" x14ac:dyDescent="0.3">
      <c r="D3322" s="935">
        <v>550</v>
      </c>
      <c r="G3322">
        <v>576</v>
      </c>
      <c r="M3322">
        <v>576</v>
      </c>
    </row>
    <row r="3323" spans="4:13" x14ac:dyDescent="0.3">
      <c r="D3323" s="935">
        <v>554</v>
      </c>
      <c r="G3323">
        <v>581</v>
      </c>
      <c r="M3323">
        <v>581</v>
      </c>
    </row>
    <row r="3324" spans="4:13" x14ac:dyDescent="0.3">
      <c r="D3324" s="935">
        <v>561</v>
      </c>
      <c r="F3324">
        <v>587</v>
      </c>
      <c r="M3324">
        <v>587</v>
      </c>
    </row>
    <row r="3325" spans="4:13" x14ac:dyDescent="0.3">
      <c r="D3325" s="935">
        <v>574</v>
      </c>
      <c r="G3325">
        <v>602</v>
      </c>
      <c r="M3325">
        <v>602</v>
      </c>
    </row>
    <row r="3326" spans="4:13" x14ac:dyDescent="0.3">
      <c r="D3326" s="935">
        <v>578</v>
      </c>
      <c r="G3326">
        <v>607</v>
      </c>
      <c r="M3326">
        <v>607</v>
      </c>
    </row>
    <row r="3327" spans="4:13" x14ac:dyDescent="0.3">
      <c r="D3327" s="935">
        <v>658</v>
      </c>
      <c r="G3327">
        <v>690</v>
      </c>
      <c r="M3327">
        <v>690</v>
      </c>
    </row>
    <row r="3328" spans="4:13" x14ac:dyDescent="0.3">
      <c r="D3328" s="935">
        <v>669</v>
      </c>
      <c r="F3328">
        <v>675</v>
      </c>
      <c r="M3328">
        <v>675</v>
      </c>
    </row>
    <row r="3329" spans="4:13" x14ac:dyDescent="0.3">
      <c r="D3329" s="935">
        <v>673</v>
      </c>
      <c r="F3329">
        <v>702</v>
      </c>
      <c r="M3329">
        <v>702</v>
      </c>
    </row>
    <row r="3330" spans="4:13" x14ac:dyDescent="0.3">
      <c r="D3330" s="935">
        <v>688</v>
      </c>
      <c r="G3330">
        <v>699</v>
      </c>
      <c r="M3330">
        <v>699</v>
      </c>
    </row>
    <row r="3331" spans="4:13" x14ac:dyDescent="0.3">
      <c r="D3331" s="935">
        <v>704</v>
      </c>
      <c r="F3331">
        <v>736</v>
      </c>
      <c r="M3331">
        <v>736</v>
      </c>
    </row>
    <row r="3332" spans="4:13" x14ac:dyDescent="0.3">
      <c r="D3332" s="935">
        <v>770</v>
      </c>
      <c r="G3332">
        <v>807</v>
      </c>
      <c r="M3332">
        <v>807</v>
      </c>
    </row>
    <row r="3333" spans="4:13" x14ac:dyDescent="0.3">
      <c r="D3333" s="935">
        <v>845</v>
      </c>
      <c r="F3333">
        <v>885</v>
      </c>
      <c r="M3333">
        <v>885</v>
      </c>
    </row>
    <row r="3334" spans="4:13" x14ac:dyDescent="0.3">
      <c r="D3334" s="935">
        <v>900</v>
      </c>
      <c r="G3334">
        <v>870</v>
      </c>
      <c r="M3334">
        <v>870</v>
      </c>
    </row>
    <row r="3335" spans="4:13" x14ac:dyDescent="0.3">
      <c r="D3335" s="935">
        <v>968</v>
      </c>
      <c r="F3335">
        <v>1011</v>
      </c>
      <c r="M3335">
        <v>1011</v>
      </c>
    </row>
    <row r="3336" spans="4:13" x14ac:dyDescent="0.3">
      <c r="D3336" s="935">
        <v>989</v>
      </c>
      <c r="F3336">
        <v>1032</v>
      </c>
      <c r="M3336">
        <v>1032</v>
      </c>
    </row>
    <row r="3337" spans="4:13" x14ac:dyDescent="0.3">
      <c r="D3337" s="935">
        <v>1317</v>
      </c>
      <c r="F3337">
        <v>1382</v>
      </c>
      <c r="M3337">
        <v>1382</v>
      </c>
    </row>
    <row r="3338" spans="4:13" x14ac:dyDescent="0.3">
      <c r="D3338" s="935">
        <v>1445</v>
      </c>
      <c r="G3338">
        <v>1515</v>
      </c>
      <c r="M3338">
        <v>1515</v>
      </c>
    </row>
    <row r="3339" spans="4:13" x14ac:dyDescent="0.3">
      <c r="D3339" s="935">
        <v>1689</v>
      </c>
      <c r="F3339">
        <v>1757</v>
      </c>
      <c r="M3339">
        <v>1757</v>
      </c>
    </row>
    <row r="3340" spans="4:13" x14ac:dyDescent="0.3">
      <c r="D3340" s="935">
        <v>1730</v>
      </c>
      <c r="F3340">
        <v>1816</v>
      </c>
      <c r="M3340">
        <v>1816</v>
      </c>
    </row>
    <row r="3341" spans="4:13" x14ac:dyDescent="0.3">
      <c r="D3341" s="935">
        <v>1995</v>
      </c>
      <c r="G3341">
        <v>2078</v>
      </c>
      <c r="M3341">
        <v>2078</v>
      </c>
    </row>
    <row r="3342" spans="4:13" x14ac:dyDescent="0.3">
      <c r="D3342" s="935">
        <v>2003</v>
      </c>
      <c r="F3342">
        <v>2103</v>
      </c>
      <c r="M3342">
        <v>2103</v>
      </c>
    </row>
    <row r="3343" spans="4:13" x14ac:dyDescent="0.3">
      <c r="D3343" s="935">
        <v>2029</v>
      </c>
      <c r="F3343">
        <v>2118</v>
      </c>
      <c r="M3343">
        <v>2118</v>
      </c>
    </row>
    <row r="3344" spans="4:13" x14ac:dyDescent="0.3">
      <c r="D3344" s="935">
        <v>2060</v>
      </c>
      <c r="G3344">
        <v>2161</v>
      </c>
      <c r="M3344">
        <v>2161</v>
      </c>
    </row>
    <row r="3345" spans="1:13" x14ac:dyDescent="0.3">
      <c r="D3345" s="935">
        <v>2101</v>
      </c>
      <c r="G3345">
        <v>2204</v>
      </c>
      <c r="M3345">
        <v>2204</v>
      </c>
    </row>
    <row r="3346" spans="1:13" x14ac:dyDescent="0.3">
      <c r="D3346" s="935">
        <v>2336</v>
      </c>
      <c r="F3346">
        <v>2428</v>
      </c>
      <c r="M3346">
        <v>2428</v>
      </c>
    </row>
    <row r="3347" spans="1:13" x14ac:dyDescent="0.3">
      <c r="C3347" s="935" t="s">
        <v>3785</v>
      </c>
      <c r="F3347">
        <v>21553</v>
      </c>
      <c r="G3347">
        <v>15965</v>
      </c>
      <c r="M3347">
        <v>37518</v>
      </c>
    </row>
    <row r="3348" spans="1:13" x14ac:dyDescent="0.3">
      <c r="B3348" s="935" t="s">
        <v>4074</v>
      </c>
      <c r="F3348">
        <v>21553</v>
      </c>
      <c r="G3348">
        <v>15965</v>
      </c>
      <c r="M3348">
        <v>37518</v>
      </c>
    </row>
    <row r="3349" spans="1:13" x14ac:dyDescent="0.3">
      <c r="A3349" s="935" t="s">
        <v>4075</v>
      </c>
      <c r="F3349">
        <v>25711</v>
      </c>
      <c r="G3349">
        <v>18823</v>
      </c>
      <c r="M3349">
        <v>44534</v>
      </c>
    </row>
    <row r="3350" spans="1:13" x14ac:dyDescent="0.3">
      <c r="A3350" s="935">
        <v>523142</v>
      </c>
      <c r="B3350" s="935">
        <v>555483</v>
      </c>
      <c r="C3350" s="935" t="s">
        <v>503</v>
      </c>
      <c r="D3350" s="935">
        <v>19</v>
      </c>
      <c r="F3350">
        <v>19</v>
      </c>
      <c r="M3350">
        <v>19</v>
      </c>
    </row>
    <row r="3351" spans="1:13" x14ac:dyDescent="0.3">
      <c r="D3351" s="935">
        <v>30</v>
      </c>
      <c r="F3351">
        <v>30</v>
      </c>
      <c r="M3351">
        <v>30</v>
      </c>
    </row>
    <row r="3352" spans="1:13" x14ac:dyDescent="0.3">
      <c r="D3352" s="935">
        <v>38</v>
      </c>
      <c r="G3352">
        <v>38</v>
      </c>
      <c r="M3352">
        <v>38</v>
      </c>
    </row>
    <row r="3353" spans="1:13" x14ac:dyDescent="0.3">
      <c r="D3353" s="935">
        <v>44</v>
      </c>
      <c r="F3353">
        <v>44</v>
      </c>
      <c r="M3353">
        <v>44</v>
      </c>
    </row>
    <row r="3354" spans="1:13" x14ac:dyDescent="0.3">
      <c r="D3354" s="935">
        <v>53</v>
      </c>
      <c r="F3354">
        <v>53</v>
      </c>
      <c r="G3354">
        <v>53</v>
      </c>
      <c r="M3354">
        <v>106</v>
      </c>
    </row>
    <row r="3355" spans="1:13" x14ac:dyDescent="0.3">
      <c r="D3355" s="935">
        <v>66</v>
      </c>
      <c r="F3355">
        <v>66</v>
      </c>
      <c r="M3355">
        <v>66</v>
      </c>
    </row>
    <row r="3356" spans="1:13" x14ac:dyDescent="0.3">
      <c r="D3356" s="935">
        <v>73</v>
      </c>
      <c r="G3356">
        <v>73</v>
      </c>
      <c r="M3356">
        <v>73</v>
      </c>
    </row>
    <row r="3357" spans="1:13" x14ac:dyDescent="0.3">
      <c r="D3357" s="935">
        <v>89</v>
      </c>
      <c r="F3357">
        <v>89</v>
      </c>
      <c r="M3357">
        <v>89</v>
      </c>
    </row>
    <row r="3358" spans="1:13" x14ac:dyDescent="0.3">
      <c r="D3358" s="935">
        <v>102</v>
      </c>
      <c r="G3358">
        <v>102</v>
      </c>
      <c r="M3358">
        <v>102</v>
      </c>
    </row>
    <row r="3359" spans="1:13" x14ac:dyDescent="0.3">
      <c r="D3359" s="935">
        <v>106</v>
      </c>
      <c r="G3359">
        <v>109</v>
      </c>
      <c r="M3359">
        <v>109</v>
      </c>
    </row>
    <row r="3360" spans="1:13" x14ac:dyDescent="0.3">
      <c r="D3360" s="935">
        <v>125</v>
      </c>
      <c r="F3360">
        <v>250</v>
      </c>
      <c r="M3360">
        <v>250</v>
      </c>
    </row>
    <row r="3361" spans="2:13" x14ac:dyDescent="0.3">
      <c r="D3361" s="935">
        <v>129</v>
      </c>
      <c r="F3361">
        <v>129</v>
      </c>
      <c r="M3361">
        <v>129</v>
      </c>
    </row>
    <row r="3362" spans="2:13" x14ac:dyDescent="0.3">
      <c r="D3362" s="935">
        <v>141</v>
      </c>
      <c r="F3362">
        <v>141</v>
      </c>
      <c r="M3362">
        <v>141</v>
      </c>
    </row>
    <row r="3363" spans="2:13" x14ac:dyDescent="0.3">
      <c r="D3363" s="935">
        <v>169</v>
      </c>
      <c r="G3363">
        <v>169</v>
      </c>
      <c r="M3363">
        <v>169</v>
      </c>
    </row>
    <row r="3364" spans="2:13" x14ac:dyDescent="0.3">
      <c r="D3364" s="935">
        <v>200</v>
      </c>
      <c r="G3364">
        <v>200</v>
      </c>
      <c r="M3364">
        <v>200</v>
      </c>
    </row>
    <row r="3365" spans="2:13" x14ac:dyDescent="0.3">
      <c r="D3365" s="935">
        <v>217</v>
      </c>
      <c r="F3365">
        <v>217</v>
      </c>
      <c r="M3365">
        <v>217</v>
      </c>
    </row>
    <row r="3366" spans="2:13" x14ac:dyDescent="0.3">
      <c r="D3366" s="935">
        <v>231</v>
      </c>
      <c r="G3366">
        <v>224</v>
      </c>
      <c r="M3366">
        <v>224</v>
      </c>
    </row>
    <row r="3367" spans="2:13" x14ac:dyDescent="0.3">
      <c r="C3367" s="935" t="s">
        <v>3787</v>
      </c>
      <c r="F3367">
        <v>1038</v>
      </c>
      <c r="G3367">
        <v>968</v>
      </c>
      <c r="M3367">
        <v>2006</v>
      </c>
    </row>
    <row r="3368" spans="2:13" x14ac:dyDescent="0.3">
      <c r="B3368" s="935" t="s">
        <v>4076</v>
      </c>
      <c r="F3368">
        <v>1038</v>
      </c>
      <c r="G3368">
        <v>968</v>
      </c>
      <c r="M3368">
        <v>2006</v>
      </c>
    </row>
    <row r="3369" spans="2:13" x14ac:dyDescent="0.3">
      <c r="B3369" s="935">
        <v>566883</v>
      </c>
      <c r="C3369" s="935" t="s">
        <v>475</v>
      </c>
      <c r="D3369" s="935">
        <v>12</v>
      </c>
      <c r="G3369">
        <v>12</v>
      </c>
      <c r="M3369">
        <v>12</v>
      </c>
    </row>
    <row r="3370" spans="2:13" x14ac:dyDescent="0.3">
      <c r="D3370" s="935">
        <v>30</v>
      </c>
      <c r="G3370">
        <v>30</v>
      </c>
      <c r="M3370">
        <v>30</v>
      </c>
    </row>
    <row r="3371" spans="2:13" x14ac:dyDescent="0.3">
      <c r="D3371" s="935">
        <v>68</v>
      </c>
      <c r="G3371">
        <v>68</v>
      </c>
      <c r="M3371">
        <v>68</v>
      </c>
    </row>
    <row r="3372" spans="2:13" x14ac:dyDescent="0.3">
      <c r="D3372" s="935">
        <v>70</v>
      </c>
      <c r="G3372">
        <v>68</v>
      </c>
      <c r="M3372">
        <v>68</v>
      </c>
    </row>
    <row r="3373" spans="2:13" x14ac:dyDescent="0.3">
      <c r="D3373" s="935">
        <v>90</v>
      </c>
      <c r="G3373">
        <v>92</v>
      </c>
      <c r="M3373">
        <v>92</v>
      </c>
    </row>
    <row r="3374" spans="2:13" x14ac:dyDescent="0.3">
      <c r="D3374" s="935">
        <v>91</v>
      </c>
      <c r="G3374">
        <v>91</v>
      </c>
      <c r="M3374">
        <v>91</v>
      </c>
    </row>
    <row r="3375" spans="2:13" x14ac:dyDescent="0.3">
      <c r="D3375" s="935">
        <v>95</v>
      </c>
      <c r="G3375">
        <v>92</v>
      </c>
      <c r="M3375">
        <v>92</v>
      </c>
    </row>
    <row r="3376" spans="2:13" x14ac:dyDescent="0.3">
      <c r="D3376" s="935">
        <v>96</v>
      </c>
      <c r="G3376">
        <v>96</v>
      </c>
      <c r="M3376">
        <v>96</v>
      </c>
    </row>
    <row r="3377" spans="4:13" x14ac:dyDescent="0.3">
      <c r="D3377" s="935">
        <v>100</v>
      </c>
      <c r="G3377">
        <v>97</v>
      </c>
      <c r="M3377">
        <v>97</v>
      </c>
    </row>
    <row r="3378" spans="4:13" x14ac:dyDescent="0.3">
      <c r="D3378" s="935">
        <v>115</v>
      </c>
      <c r="F3378">
        <v>115</v>
      </c>
      <c r="M3378">
        <v>115</v>
      </c>
    </row>
    <row r="3379" spans="4:13" x14ac:dyDescent="0.3">
      <c r="D3379" s="935">
        <v>119</v>
      </c>
      <c r="G3379">
        <v>116</v>
      </c>
      <c r="M3379">
        <v>116</v>
      </c>
    </row>
    <row r="3380" spans="4:13" x14ac:dyDescent="0.3">
      <c r="D3380" s="935">
        <v>121</v>
      </c>
      <c r="G3380">
        <v>118</v>
      </c>
      <c r="M3380">
        <v>118</v>
      </c>
    </row>
    <row r="3381" spans="4:13" x14ac:dyDescent="0.3">
      <c r="D3381" s="935">
        <v>123</v>
      </c>
      <c r="G3381">
        <v>123</v>
      </c>
      <c r="M3381">
        <v>123</v>
      </c>
    </row>
    <row r="3382" spans="4:13" x14ac:dyDescent="0.3">
      <c r="D3382" s="935">
        <v>130</v>
      </c>
      <c r="G3382">
        <v>130</v>
      </c>
      <c r="M3382">
        <v>130</v>
      </c>
    </row>
    <row r="3383" spans="4:13" x14ac:dyDescent="0.3">
      <c r="D3383" s="935">
        <v>138</v>
      </c>
      <c r="G3383">
        <v>273</v>
      </c>
      <c r="M3383">
        <v>273</v>
      </c>
    </row>
    <row r="3384" spans="4:13" x14ac:dyDescent="0.3">
      <c r="D3384" s="935">
        <v>139</v>
      </c>
      <c r="G3384">
        <v>136</v>
      </c>
      <c r="M3384">
        <v>136</v>
      </c>
    </row>
    <row r="3385" spans="4:13" x14ac:dyDescent="0.3">
      <c r="D3385" s="935">
        <v>150</v>
      </c>
      <c r="G3385">
        <v>153</v>
      </c>
      <c r="M3385">
        <v>153</v>
      </c>
    </row>
    <row r="3386" spans="4:13" x14ac:dyDescent="0.3">
      <c r="D3386" s="935">
        <v>151</v>
      </c>
      <c r="F3386">
        <v>151</v>
      </c>
      <c r="M3386">
        <v>151</v>
      </c>
    </row>
    <row r="3387" spans="4:13" x14ac:dyDescent="0.3">
      <c r="D3387" s="935">
        <v>152</v>
      </c>
      <c r="G3387">
        <v>152</v>
      </c>
      <c r="M3387">
        <v>152</v>
      </c>
    </row>
    <row r="3388" spans="4:13" x14ac:dyDescent="0.3">
      <c r="D3388" s="935">
        <v>157</v>
      </c>
      <c r="G3388">
        <v>152</v>
      </c>
      <c r="M3388">
        <v>152</v>
      </c>
    </row>
    <row r="3389" spans="4:13" x14ac:dyDescent="0.3">
      <c r="D3389" s="935">
        <v>168</v>
      </c>
      <c r="G3389">
        <v>676</v>
      </c>
      <c r="M3389">
        <v>676</v>
      </c>
    </row>
    <row r="3390" spans="4:13" x14ac:dyDescent="0.3">
      <c r="D3390" s="935">
        <v>203</v>
      </c>
      <c r="F3390">
        <v>203</v>
      </c>
      <c r="M3390">
        <v>203</v>
      </c>
    </row>
    <row r="3391" spans="4:13" x14ac:dyDescent="0.3">
      <c r="D3391" s="935">
        <v>204</v>
      </c>
      <c r="G3391">
        <v>403</v>
      </c>
      <c r="M3391">
        <v>403</v>
      </c>
    </row>
    <row r="3392" spans="4:13" x14ac:dyDescent="0.3">
      <c r="D3392" s="935">
        <v>206</v>
      </c>
      <c r="G3392">
        <v>202</v>
      </c>
      <c r="M3392">
        <v>202</v>
      </c>
    </row>
    <row r="3393" spans="4:13" x14ac:dyDescent="0.3">
      <c r="D3393" s="935">
        <v>223</v>
      </c>
      <c r="G3393">
        <v>215</v>
      </c>
      <c r="M3393">
        <v>215</v>
      </c>
    </row>
    <row r="3394" spans="4:13" x14ac:dyDescent="0.3">
      <c r="D3394" s="935">
        <v>238</v>
      </c>
      <c r="F3394">
        <v>238</v>
      </c>
      <c r="M3394">
        <v>238</v>
      </c>
    </row>
    <row r="3395" spans="4:13" x14ac:dyDescent="0.3">
      <c r="D3395" s="935">
        <v>241</v>
      </c>
      <c r="G3395">
        <v>241</v>
      </c>
      <c r="M3395">
        <v>241</v>
      </c>
    </row>
    <row r="3396" spans="4:13" x14ac:dyDescent="0.3">
      <c r="D3396" s="935">
        <v>242</v>
      </c>
      <c r="F3396">
        <v>242</v>
      </c>
      <c r="M3396">
        <v>242</v>
      </c>
    </row>
    <row r="3397" spans="4:13" x14ac:dyDescent="0.3">
      <c r="D3397" s="935">
        <v>269</v>
      </c>
      <c r="G3397">
        <v>266</v>
      </c>
      <c r="M3397">
        <v>266</v>
      </c>
    </row>
    <row r="3398" spans="4:13" x14ac:dyDescent="0.3">
      <c r="D3398" s="935">
        <v>277</v>
      </c>
      <c r="F3398">
        <v>272</v>
      </c>
      <c r="M3398">
        <v>272</v>
      </c>
    </row>
    <row r="3399" spans="4:13" x14ac:dyDescent="0.3">
      <c r="D3399" s="935">
        <v>308</v>
      </c>
      <c r="G3399">
        <v>298</v>
      </c>
      <c r="M3399">
        <v>298</v>
      </c>
    </row>
    <row r="3400" spans="4:13" x14ac:dyDescent="0.3">
      <c r="D3400" s="935">
        <v>310</v>
      </c>
      <c r="G3400">
        <v>298</v>
      </c>
      <c r="M3400">
        <v>298</v>
      </c>
    </row>
    <row r="3401" spans="4:13" x14ac:dyDescent="0.3">
      <c r="D3401" s="935">
        <v>341</v>
      </c>
      <c r="G3401">
        <v>335</v>
      </c>
      <c r="M3401">
        <v>335</v>
      </c>
    </row>
    <row r="3402" spans="4:13" x14ac:dyDescent="0.3">
      <c r="D3402" s="935">
        <v>343</v>
      </c>
      <c r="F3402">
        <v>331</v>
      </c>
      <c r="M3402">
        <v>331</v>
      </c>
    </row>
    <row r="3403" spans="4:13" x14ac:dyDescent="0.3">
      <c r="D3403" s="935">
        <v>371</v>
      </c>
      <c r="F3403">
        <v>358</v>
      </c>
      <c r="M3403">
        <v>358</v>
      </c>
    </row>
    <row r="3404" spans="4:13" x14ac:dyDescent="0.3">
      <c r="D3404" s="935">
        <v>381</v>
      </c>
      <c r="F3404">
        <v>381</v>
      </c>
      <c r="M3404">
        <v>381</v>
      </c>
    </row>
    <row r="3405" spans="4:13" x14ac:dyDescent="0.3">
      <c r="D3405" s="935">
        <v>385</v>
      </c>
      <c r="G3405">
        <v>380</v>
      </c>
      <c r="M3405">
        <v>380</v>
      </c>
    </row>
    <row r="3406" spans="4:13" x14ac:dyDescent="0.3">
      <c r="D3406" s="935">
        <v>412</v>
      </c>
      <c r="G3406">
        <v>412</v>
      </c>
      <c r="M3406">
        <v>412</v>
      </c>
    </row>
    <row r="3407" spans="4:13" x14ac:dyDescent="0.3">
      <c r="D3407" s="935">
        <v>458</v>
      </c>
      <c r="G3407">
        <v>465</v>
      </c>
      <c r="M3407">
        <v>465</v>
      </c>
    </row>
    <row r="3408" spans="4:13" x14ac:dyDescent="0.3">
      <c r="D3408" s="935">
        <v>469</v>
      </c>
      <c r="G3408">
        <v>450</v>
      </c>
      <c r="M3408">
        <v>450</v>
      </c>
    </row>
    <row r="3409" spans="4:13" x14ac:dyDescent="0.3">
      <c r="D3409" s="935">
        <v>484</v>
      </c>
      <c r="F3409">
        <v>463</v>
      </c>
      <c r="M3409">
        <v>463</v>
      </c>
    </row>
    <row r="3410" spans="4:13" x14ac:dyDescent="0.3">
      <c r="D3410" s="935">
        <v>530</v>
      </c>
      <c r="G3410">
        <v>1060</v>
      </c>
      <c r="M3410">
        <v>1060</v>
      </c>
    </row>
    <row r="3411" spans="4:13" x14ac:dyDescent="0.3">
      <c r="D3411" s="935">
        <v>533</v>
      </c>
      <c r="G3411">
        <v>538</v>
      </c>
      <c r="M3411">
        <v>538</v>
      </c>
    </row>
    <row r="3412" spans="4:13" x14ac:dyDescent="0.3">
      <c r="D3412" s="935">
        <v>585</v>
      </c>
      <c r="G3412">
        <v>573</v>
      </c>
      <c r="M3412">
        <v>573</v>
      </c>
    </row>
    <row r="3413" spans="4:13" x14ac:dyDescent="0.3">
      <c r="D3413" s="935">
        <v>594</v>
      </c>
      <c r="G3413">
        <v>588</v>
      </c>
      <c r="M3413">
        <v>588</v>
      </c>
    </row>
    <row r="3414" spans="4:13" x14ac:dyDescent="0.3">
      <c r="D3414" s="935">
        <v>635</v>
      </c>
      <c r="G3414">
        <v>628</v>
      </c>
      <c r="M3414">
        <v>628</v>
      </c>
    </row>
    <row r="3415" spans="4:13" x14ac:dyDescent="0.3">
      <c r="D3415" s="935">
        <v>646</v>
      </c>
      <c r="G3415">
        <v>618</v>
      </c>
      <c r="M3415">
        <v>618</v>
      </c>
    </row>
    <row r="3416" spans="4:13" x14ac:dyDescent="0.3">
      <c r="D3416" s="935">
        <v>660</v>
      </c>
      <c r="G3416">
        <v>649</v>
      </c>
      <c r="M3416">
        <v>649</v>
      </c>
    </row>
    <row r="3417" spans="4:13" x14ac:dyDescent="0.3">
      <c r="D3417" s="935">
        <v>670</v>
      </c>
      <c r="G3417">
        <v>670</v>
      </c>
      <c r="M3417">
        <v>670</v>
      </c>
    </row>
    <row r="3418" spans="4:13" x14ac:dyDescent="0.3">
      <c r="D3418" s="935">
        <v>725</v>
      </c>
      <c r="G3418">
        <v>691</v>
      </c>
      <c r="M3418">
        <v>691</v>
      </c>
    </row>
    <row r="3419" spans="4:13" x14ac:dyDescent="0.3">
      <c r="D3419" s="935">
        <v>739</v>
      </c>
      <c r="G3419">
        <v>709</v>
      </c>
      <c r="M3419">
        <v>709</v>
      </c>
    </row>
    <row r="3420" spans="4:13" x14ac:dyDescent="0.3">
      <c r="D3420" s="935">
        <v>756</v>
      </c>
      <c r="F3420">
        <v>756</v>
      </c>
      <c r="M3420">
        <v>756</v>
      </c>
    </row>
    <row r="3421" spans="4:13" x14ac:dyDescent="0.3">
      <c r="D3421" s="935">
        <v>775</v>
      </c>
      <c r="G3421">
        <v>765</v>
      </c>
      <c r="M3421">
        <v>765</v>
      </c>
    </row>
    <row r="3422" spans="4:13" x14ac:dyDescent="0.3">
      <c r="D3422" s="935">
        <v>864</v>
      </c>
      <c r="G3422">
        <v>864</v>
      </c>
      <c r="M3422">
        <v>864</v>
      </c>
    </row>
    <row r="3423" spans="4:13" x14ac:dyDescent="0.3">
      <c r="D3423" s="935">
        <v>878</v>
      </c>
      <c r="G3423">
        <v>789</v>
      </c>
      <c r="M3423">
        <v>789</v>
      </c>
    </row>
    <row r="3424" spans="4:13" x14ac:dyDescent="0.3">
      <c r="D3424" s="935">
        <v>885</v>
      </c>
      <c r="G3424">
        <v>868</v>
      </c>
      <c r="M3424">
        <v>868</v>
      </c>
    </row>
    <row r="3425" spans="2:13" x14ac:dyDescent="0.3">
      <c r="D3425" s="935">
        <v>1000</v>
      </c>
      <c r="G3425">
        <v>967</v>
      </c>
      <c r="M3425">
        <v>967</v>
      </c>
    </row>
    <row r="3426" spans="2:13" x14ac:dyDescent="0.3">
      <c r="D3426" s="935">
        <v>1254</v>
      </c>
      <c r="G3426">
        <v>1192</v>
      </c>
      <c r="M3426">
        <v>1192</v>
      </c>
    </row>
    <row r="3427" spans="2:13" x14ac:dyDescent="0.3">
      <c r="D3427" s="935">
        <v>1350</v>
      </c>
      <c r="G3427">
        <v>1375</v>
      </c>
      <c r="M3427">
        <v>1375</v>
      </c>
    </row>
    <row r="3428" spans="2:13" x14ac:dyDescent="0.3">
      <c r="D3428" s="935">
        <v>1437</v>
      </c>
      <c r="G3428">
        <v>1400</v>
      </c>
      <c r="M3428">
        <v>1400</v>
      </c>
    </row>
    <row r="3429" spans="2:13" x14ac:dyDescent="0.3">
      <c r="D3429" s="935">
        <v>1671</v>
      </c>
      <c r="G3429">
        <v>1658</v>
      </c>
      <c r="M3429">
        <v>1658</v>
      </c>
    </row>
    <row r="3430" spans="2:13" x14ac:dyDescent="0.3">
      <c r="D3430" s="935">
        <v>1768</v>
      </c>
      <c r="G3430">
        <v>1820</v>
      </c>
      <c r="M3430">
        <v>1820</v>
      </c>
    </row>
    <row r="3431" spans="2:13" x14ac:dyDescent="0.3">
      <c r="D3431" s="935">
        <v>1920</v>
      </c>
      <c r="F3431">
        <v>1865</v>
      </c>
      <c r="M3431">
        <v>1865</v>
      </c>
    </row>
    <row r="3432" spans="2:13" x14ac:dyDescent="0.3">
      <c r="D3432" s="935">
        <v>1988</v>
      </c>
      <c r="G3432">
        <v>1957</v>
      </c>
      <c r="M3432">
        <v>1957</v>
      </c>
    </row>
    <row r="3433" spans="2:13" x14ac:dyDescent="0.3">
      <c r="C3433" s="935" t="s">
        <v>3785</v>
      </c>
      <c r="F3433">
        <v>5375</v>
      </c>
      <c r="G3433">
        <v>27019</v>
      </c>
      <c r="M3433">
        <v>32394</v>
      </c>
    </row>
    <row r="3434" spans="2:13" x14ac:dyDescent="0.3">
      <c r="B3434" s="935" t="s">
        <v>4077</v>
      </c>
      <c r="F3434">
        <v>5375</v>
      </c>
      <c r="G3434">
        <v>27019</v>
      </c>
      <c r="M3434">
        <v>32394</v>
      </c>
    </row>
    <row r="3435" spans="2:13" x14ac:dyDescent="0.3">
      <c r="B3435" s="935">
        <v>621834</v>
      </c>
      <c r="C3435" s="935" t="s">
        <v>475</v>
      </c>
      <c r="D3435" s="935">
        <v>40</v>
      </c>
      <c r="G3435">
        <v>40</v>
      </c>
      <c r="M3435">
        <v>40</v>
      </c>
    </row>
    <row r="3436" spans="2:13" x14ac:dyDescent="0.3">
      <c r="D3436" s="935">
        <v>107</v>
      </c>
      <c r="G3436">
        <v>107</v>
      </c>
      <c r="M3436">
        <v>107</v>
      </c>
    </row>
    <row r="3437" spans="2:13" x14ac:dyDescent="0.3">
      <c r="D3437" s="935">
        <v>279</v>
      </c>
      <c r="G3437">
        <v>279</v>
      </c>
      <c r="M3437">
        <v>279</v>
      </c>
    </row>
    <row r="3438" spans="2:13" x14ac:dyDescent="0.3">
      <c r="D3438" s="935">
        <v>330</v>
      </c>
      <c r="G3438">
        <v>341</v>
      </c>
      <c r="M3438">
        <v>341</v>
      </c>
    </row>
    <row r="3439" spans="2:13" x14ac:dyDescent="0.3">
      <c r="D3439" s="935">
        <v>649</v>
      </c>
      <c r="G3439">
        <v>649</v>
      </c>
      <c r="M3439">
        <v>649</v>
      </c>
    </row>
    <row r="3440" spans="2:13" x14ac:dyDescent="0.3">
      <c r="D3440" s="935">
        <v>768</v>
      </c>
      <c r="G3440">
        <v>784</v>
      </c>
      <c r="M3440">
        <v>784</v>
      </c>
    </row>
    <row r="3441" spans="1:13" x14ac:dyDescent="0.3">
      <c r="D3441" s="935">
        <v>926</v>
      </c>
      <c r="G3441">
        <v>926</v>
      </c>
      <c r="M3441">
        <v>926</v>
      </c>
    </row>
    <row r="3442" spans="1:13" x14ac:dyDescent="0.3">
      <c r="D3442" s="935">
        <v>929</v>
      </c>
      <c r="G3442">
        <v>929</v>
      </c>
      <c r="M3442">
        <v>929</v>
      </c>
    </row>
    <row r="3443" spans="1:13" x14ac:dyDescent="0.3">
      <c r="D3443" s="935">
        <v>2297</v>
      </c>
      <c r="G3443">
        <v>2365</v>
      </c>
      <c r="M3443">
        <v>2365</v>
      </c>
    </row>
    <row r="3444" spans="1:13" x14ac:dyDescent="0.3">
      <c r="C3444" s="935" t="s">
        <v>3785</v>
      </c>
      <c r="G3444">
        <v>6420</v>
      </c>
      <c r="M3444">
        <v>6420</v>
      </c>
    </row>
    <row r="3445" spans="1:13" x14ac:dyDescent="0.3">
      <c r="B3445" s="935" t="s">
        <v>4078</v>
      </c>
      <c r="G3445">
        <v>6420</v>
      </c>
      <c r="M3445">
        <v>6420</v>
      </c>
    </row>
    <row r="3446" spans="1:13" x14ac:dyDescent="0.3">
      <c r="B3446" s="935">
        <v>622764</v>
      </c>
      <c r="C3446" s="935" t="s">
        <v>503</v>
      </c>
      <c r="D3446" s="935">
        <v>30</v>
      </c>
      <c r="G3446">
        <v>30</v>
      </c>
      <c r="M3446">
        <v>30</v>
      </c>
    </row>
    <row r="3447" spans="1:13" x14ac:dyDescent="0.3">
      <c r="D3447" s="935">
        <v>60</v>
      </c>
      <c r="G3447">
        <v>120</v>
      </c>
      <c r="M3447">
        <v>120</v>
      </c>
    </row>
    <row r="3448" spans="1:13" x14ac:dyDescent="0.3">
      <c r="D3448" s="935">
        <v>75</v>
      </c>
      <c r="G3448">
        <v>73</v>
      </c>
      <c r="M3448">
        <v>73</v>
      </c>
    </row>
    <row r="3449" spans="1:13" x14ac:dyDescent="0.3">
      <c r="D3449" s="935">
        <v>132</v>
      </c>
      <c r="G3449">
        <v>132</v>
      </c>
      <c r="M3449">
        <v>132</v>
      </c>
    </row>
    <row r="3450" spans="1:13" x14ac:dyDescent="0.3">
      <c r="D3450" s="935">
        <v>249</v>
      </c>
      <c r="G3450">
        <v>246</v>
      </c>
      <c r="M3450">
        <v>246</v>
      </c>
    </row>
    <row r="3451" spans="1:13" x14ac:dyDescent="0.3">
      <c r="D3451" s="935">
        <v>252</v>
      </c>
      <c r="G3451">
        <v>261</v>
      </c>
      <c r="M3451">
        <v>261</v>
      </c>
    </row>
    <row r="3452" spans="1:13" x14ac:dyDescent="0.3">
      <c r="D3452" s="935">
        <v>260</v>
      </c>
      <c r="G3452">
        <v>257</v>
      </c>
      <c r="M3452">
        <v>257</v>
      </c>
    </row>
    <row r="3453" spans="1:13" x14ac:dyDescent="0.3">
      <c r="D3453" s="935">
        <v>295</v>
      </c>
      <c r="G3453">
        <v>292</v>
      </c>
      <c r="M3453">
        <v>292</v>
      </c>
    </row>
    <row r="3454" spans="1:13" x14ac:dyDescent="0.3">
      <c r="C3454" s="935" t="s">
        <v>3787</v>
      </c>
      <c r="G3454">
        <v>1411</v>
      </c>
      <c r="M3454">
        <v>1411</v>
      </c>
    </row>
    <row r="3455" spans="1:13" x14ac:dyDescent="0.3">
      <c r="B3455" s="935" t="s">
        <v>4079</v>
      </c>
      <c r="G3455">
        <v>1411</v>
      </c>
      <c r="M3455">
        <v>1411</v>
      </c>
    </row>
    <row r="3456" spans="1:13" x14ac:dyDescent="0.3">
      <c r="A3456" s="935" t="s">
        <v>4080</v>
      </c>
      <c r="F3456">
        <v>6413</v>
      </c>
      <c r="G3456">
        <v>35818</v>
      </c>
      <c r="M3456">
        <v>42231</v>
      </c>
    </row>
    <row r="3457" spans="1:13" x14ac:dyDescent="0.3">
      <c r="A3457" s="935">
        <v>523143</v>
      </c>
      <c r="B3457" s="935">
        <v>555473</v>
      </c>
      <c r="C3457" s="935" t="s">
        <v>503</v>
      </c>
      <c r="D3457" s="935">
        <v>50</v>
      </c>
      <c r="F3457">
        <v>52</v>
      </c>
      <c r="G3457">
        <v>52</v>
      </c>
      <c r="M3457">
        <v>104</v>
      </c>
    </row>
    <row r="3458" spans="1:13" x14ac:dyDescent="0.3">
      <c r="D3458" s="935">
        <v>65</v>
      </c>
      <c r="G3458">
        <v>67</v>
      </c>
      <c r="M3458">
        <v>67</v>
      </c>
    </row>
    <row r="3459" spans="1:13" x14ac:dyDescent="0.3">
      <c r="D3459" s="935">
        <v>69</v>
      </c>
      <c r="G3459">
        <v>71</v>
      </c>
      <c r="M3459">
        <v>71</v>
      </c>
    </row>
    <row r="3460" spans="1:13" x14ac:dyDescent="0.3">
      <c r="D3460" s="935">
        <v>76</v>
      </c>
      <c r="G3460">
        <v>79</v>
      </c>
      <c r="M3460">
        <v>79</v>
      </c>
    </row>
    <row r="3461" spans="1:13" x14ac:dyDescent="0.3">
      <c r="D3461" s="935">
        <v>79</v>
      </c>
      <c r="G3461">
        <v>82</v>
      </c>
      <c r="M3461">
        <v>82</v>
      </c>
    </row>
    <row r="3462" spans="1:13" x14ac:dyDescent="0.3">
      <c r="D3462" s="935">
        <v>98</v>
      </c>
      <c r="G3462">
        <v>102</v>
      </c>
      <c r="M3462">
        <v>102</v>
      </c>
    </row>
    <row r="3463" spans="1:13" x14ac:dyDescent="0.3">
      <c r="D3463" s="935">
        <v>103</v>
      </c>
      <c r="F3463">
        <v>108</v>
      </c>
      <c r="M3463">
        <v>108</v>
      </c>
    </row>
    <row r="3464" spans="1:13" x14ac:dyDescent="0.3">
      <c r="D3464" s="935">
        <v>111</v>
      </c>
      <c r="G3464">
        <v>116</v>
      </c>
      <c r="M3464">
        <v>116</v>
      </c>
    </row>
    <row r="3465" spans="1:13" x14ac:dyDescent="0.3">
      <c r="D3465" s="935">
        <v>112</v>
      </c>
      <c r="F3465">
        <v>114</v>
      </c>
      <c r="M3465">
        <v>114</v>
      </c>
    </row>
    <row r="3466" spans="1:13" x14ac:dyDescent="0.3">
      <c r="D3466" s="935">
        <v>115</v>
      </c>
      <c r="G3466">
        <v>120</v>
      </c>
      <c r="M3466">
        <v>120</v>
      </c>
    </row>
    <row r="3467" spans="1:13" x14ac:dyDescent="0.3">
      <c r="D3467" s="935">
        <v>117</v>
      </c>
      <c r="F3467">
        <v>122</v>
      </c>
      <c r="M3467">
        <v>122</v>
      </c>
    </row>
    <row r="3468" spans="1:13" x14ac:dyDescent="0.3">
      <c r="D3468" s="935">
        <v>125</v>
      </c>
      <c r="G3468">
        <v>129</v>
      </c>
      <c r="M3468">
        <v>129</v>
      </c>
    </row>
    <row r="3469" spans="1:13" x14ac:dyDescent="0.3">
      <c r="D3469" s="935">
        <v>128</v>
      </c>
      <c r="F3469">
        <v>130</v>
      </c>
      <c r="M3469">
        <v>130</v>
      </c>
    </row>
    <row r="3470" spans="1:13" x14ac:dyDescent="0.3">
      <c r="D3470" s="935">
        <v>130</v>
      </c>
      <c r="F3470">
        <v>135</v>
      </c>
      <c r="M3470">
        <v>135</v>
      </c>
    </row>
    <row r="3471" spans="1:13" x14ac:dyDescent="0.3">
      <c r="D3471" s="935">
        <v>131</v>
      </c>
      <c r="G3471">
        <v>131</v>
      </c>
      <c r="M3471">
        <v>131</v>
      </c>
    </row>
    <row r="3472" spans="1:13" x14ac:dyDescent="0.3">
      <c r="D3472" s="935">
        <v>150</v>
      </c>
      <c r="G3472">
        <v>152</v>
      </c>
      <c r="M3472">
        <v>152</v>
      </c>
    </row>
    <row r="3473" spans="2:13" x14ac:dyDescent="0.3">
      <c r="D3473" s="935">
        <v>198</v>
      </c>
      <c r="G3473">
        <v>204</v>
      </c>
      <c r="M3473">
        <v>204</v>
      </c>
    </row>
    <row r="3474" spans="2:13" x14ac:dyDescent="0.3">
      <c r="D3474" s="935">
        <v>210</v>
      </c>
      <c r="F3474">
        <v>435</v>
      </c>
      <c r="M3474">
        <v>435</v>
      </c>
    </row>
    <row r="3475" spans="2:13" x14ac:dyDescent="0.3">
      <c r="D3475" s="935">
        <v>260</v>
      </c>
      <c r="G3475">
        <v>267</v>
      </c>
      <c r="M3475">
        <v>267</v>
      </c>
    </row>
    <row r="3476" spans="2:13" x14ac:dyDescent="0.3">
      <c r="D3476" s="935">
        <v>372</v>
      </c>
      <c r="G3476">
        <v>390</v>
      </c>
      <c r="M3476">
        <v>390</v>
      </c>
    </row>
    <row r="3477" spans="2:13" x14ac:dyDescent="0.3">
      <c r="D3477" s="935">
        <v>378</v>
      </c>
      <c r="G3477">
        <v>396</v>
      </c>
      <c r="M3477">
        <v>396</v>
      </c>
    </row>
    <row r="3478" spans="2:13" x14ac:dyDescent="0.3">
      <c r="D3478" s="935">
        <v>428</v>
      </c>
      <c r="F3478">
        <v>444</v>
      </c>
      <c r="M3478">
        <v>444</v>
      </c>
    </row>
    <row r="3479" spans="2:13" x14ac:dyDescent="0.3">
      <c r="D3479" s="935">
        <v>445</v>
      </c>
      <c r="F3479">
        <v>462</v>
      </c>
      <c r="M3479">
        <v>462</v>
      </c>
    </row>
    <row r="3480" spans="2:13" x14ac:dyDescent="0.3">
      <c r="D3480" s="935">
        <v>450</v>
      </c>
      <c r="G3480">
        <v>470</v>
      </c>
      <c r="M3480">
        <v>470</v>
      </c>
    </row>
    <row r="3481" spans="2:13" x14ac:dyDescent="0.3">
      <c r="D3481" s="935">
        <v>465</v>
      </c>
      <c r="F3481">
        <v>483</v>
      </c>
      <c r="M3481">
        <v>483</v>
      </c>
    </row>
    <row r="3482" spans="2:13" x14ac:dyDescent="0.3">
      <c r="D3482" s="935">
        <v>538</v>
      </c>
      <c r="G3482">
        <v>527</v>
      </c>
      <c r="M3482">
        <v>527</v>
      </c>
    </row>
    <row r="3483" spans="2:13" x14ac:dyDescent="0.3">
      <c r="D3483" s="935">
        <v>542</v>
      </c>
      <c r="G3483">
        <v>564</v>
      </c>
      <c r="M3483">
        <v>564</v>
      </c>
    </row>
    <row r="3484" spans="2:13" x14ac:dyDescent="0.3">
      <c r="D3484" s="935">
        <v>608</v>
      </c>
      <c r="G3484">
        <v>632</v>
      </c>
      <c r="M3484">
        <v>632</v>
      </c>
    </row>
    <row r="3485" spans="2:13" x14ac:dyDescent="0.3">
      <c r="D3485" s="935">
        <v>730</v>
      </c>
      <c r="G3485">
        <v>731</v>
      </c>
      <c r="M3485">
        <v>731</v>
      </c>
    </row>
    <row r="3486" spans="2:13" x14ac:dyDescent="0.3">
      <c r="C3486" s="935" t="s">
        <v>3787</v>
      </c>
      <c r="F3486">
        <v>2485</v>
      </c>
      <c r="G3486">
        <v>5282</v>
      </c>
      <c r="M3486">
        <v>7767</v>
      </c>
    </row>
    <row r="3487" spans="2:13" x14ac:dyDescent="0.3">
      <c r="B3487" s="935" t="s">
        <v>4081</v>
      </c>
      <c r="F3487">
        <v>2485</v>
      </c>
      <c r="G3487">
        <v>5282</v>
      </c>
      <c r="M3487">
        <v>7767</v>
      </c>
    </row>
    <row r="3488" spans="2:13" x14ac:dyDescent="0.3">
      <c r="B3488" s="935">
        <v>566881</v>
      </c>
      <c r="C3488" s="935" t="s">
        <v>475</v>
      </c>
      <c r="D3488" s="935">
        <v>14</v>
      </c>
      <c r="G3488">
        <v>14</v>
      </c>
      <c r="M3488">
        <v>14</v>
      </c>
    </row>
    <row r="3489" spans="4:13" x14ac:dyDescent="0.3">
      <c r="D3489" s="935">
        <v>50</v>
      </c>
      <c r="F3489">
        <v>50</v>
      </c>
      <c r="G3489">
        <v>50</v>
      </c>
      <c r="M3489">
        <v>100</v>
      </c>
    </row>
    <row r="3490" spans="4:13" x14ac:dyDescent="0.3">
      <c r="D3490" s="935">
        <v>51</v>
      </c>
      <c r="G3490">
        <v>51</v>
      </c>
      <c r="M3490">
        <v>51</v>
      </c>
    </row>
    <row r="3491" spans="4:13" x14ac:dyDescent="0.3">
      <c r="D3491" s="935">
        <v>58</v>
      </c>
      <c r="F3491">
        <v>59</v>
      </c>
      <c r="M3491">
        <v>59</v>
      </c>
    </row>
    <row r="3492" spans="4:13" x14ac:dyDescent="0.3">
      <c r="D3492" s="935">
        <v>64</v>
      </c>
      <c r="F3492">
        <v>64</v>
      </c>
      <c r="M3492">
        <v>64</v>
      </c>
    </row>
    <row r="3493" spans="4:13" x14ac:dyDescent="0.3">
      <c r="D3493" s="935">
        <v>72</v>
      </c>
      <c r="F3493">
        <v>74</v>
      </c>
      <c r="M3493">
        <v>74</v>
      </c>
    </row>
    <row r="3494" spans="4:13" x14ac:dyDescent="0.3">
      <c r="D3494" s="935">
        <v>75</v>
      </c>
      <c r="F3494">
        <v>75</v>
      </c>
      <c r="M3494">
        <v>75</v>
      </c>
    </row>
    <row r="3495" spans="4:13" x14ac:dyDescent="0.3">
      <c r="D3495" s="935">
        <v>85</v>
      </c>
      <c r="G3495">
        <v>87</v>
      </c>
      <c r="M3495">
        <v>87</v>
      </c>
    </row>
    <row r="3496" spans="4:13" x14ac:dyDescent="0.3">
      <c r="D3496" s="935">
        <v>86</v>
      </c>
      <c r="G3496">
        <v>86</v>
      </c>
      <c r="M3496">
        <v>86</v>
      </c>
    </row>
    <row r="3497" spans="4:13" x14ac:dyDescent="0.3">
      <c r="D3497" s="935">
        <v>88</v>
      </c>
      <c r="G3497">
        <v>91</v>
      </c>
      <c r="M3497">
        <v>91</v>
      </c>
    </row>
    <row r="3498" spans="4:13" x14ac:dyDescent="0.3">
      <c r="D3498" s="935">
        <v>96</v>
      </c>
      <c r="F3498">
        <v>99</v>
      </c>
      <c r="M3498">
        <v>99</v>
      </c>
    </row>
    <row r="3499" spans="4:13" x14ac:dyDescent="0.3">
      <c r="D3499" s="935">
        <v>108</v>
      </c>
      <c r="G3499">
        <v>108</v>
      </c>
      <c r="M3499">
        <v>108</v>
      </c>
    </row>
    <row r="3500" spans="4:13" x14ac:dyDescent="0.3">
      <c r="D3500" s="935">
        <v>124</v>
      </c>
      <c r="F3500">
        <v>130</v>
      </c>
      <c r="M3500">
        <v>130</v>
      </c>
    </row>
    <row r="3501" spans="4:13" x14ac:dyDescent="0.3">
      <c r="D3501" s="935">
        <v>126</v>
      </c>
      <c r="F3501">
        <v>130</v>
      </c>
      <c r="M3501">
        <v>130</v>
      </c>
    </row>
    <row r="3502" spans="4:13" x14ac:dyDescent="0.3">
      <c r="D3502" s="935">
        <v>131</v>
      </c>
      <c r="G3502">
        <v>128</v>
      </c>
      <c r="M3502">
        <v>128</v>
      </c>
    </row>
    <row r="3503" spans="4:13" x14ac:dyDescent="0.3">
      <c r="D3503" s="935">
        <v>135</v>
      </c>
      <c r="G3503">
        <v>141</v>
      </c>
      <c r="M3503">
        <v>141</v>
      </c>
    </row>
    <row r="3504" spans="4:13" x14ac:dyDescent="0.3">
      <c r="D3504" s="935">
        <v>140</v>
      </c>
      <c r="G3504">
        <v>145</v>
      </c>
      <c r="M3504">
        <v>145</v>
      </c>
    </row>
    <row r="3505" spans="4:13" x14ac:dyDescent="0.3">
      <c r="D3505" s="935">
        <v>147</v>
      </c>
      <c r="G3505">
        <v>152</v>
      </c>
      <c r="M3505">
        <v>152</v>
      </c>
    </row>
    <row r="3506" spans="4:13" x14ac:dyDescent="0.3">
      <c r="D3506" s="935">
        <v>151</v>
      </c>
      <c r="F3506">
        <v>158</v>
      </c>
      <c r="M3506">
        <v>158</v>
      </c>
    </row>
    <row r="3507" spans="4:13" x14ac:dyDescent="0.3">
      <c r="D3507" s="935">
        <v>161</v>
      </c>
      <c r="F3507">
        <v>183</v>
      </c>
      <c r="M3507">
        <v>183</v>
      </c>
    </row>
    <row r="3508" spans="4:13" x14ac:dyDescent="0.3">
      <c r="D3508" s="935">
        <v>178</v>
      </c>
      <c r="G3508">
        <v>185</v>
      </c>
      <c r="M3508">
        <v>185</v>
      </c>
    </row>
    <row r="3509" spans="4:13" x14ac:dyDescent="0.3">
      <c r="D3509" s="935">
        <v>180</v>
      </c>
      <c r="F3509">
        <v>189</v>
      </c>
      <c r="M3509">
        <v>189</v>
      </c>
    </row>
    <row r="3510" spans="4:13" x14ac:dyDescent="0.3">
      <c r="D3510" s="935">
        <v>183</v>
      </c>
      <c r="F3510">
        <v>190</v>
      </c>
      <c r="M3510">
        <v>190</v>
      </c>
    </row>
    <row r="3511" spans="4:13" x14ac:dyDescent="0.3">
      <c r="D3511" s="935">
        <v>186</v>
      </c>
      <c r="F3511">
        <v>196</v>
      </c>
      <c r="M3511">
        <v>196</v>
      </c>
    </row>
    <row r="3512" spans="4:13" x14ac:dyDescent="0.3">
      <c r="D3512" s="935">
        <v>188</v>
      </c>
      <c r="G3512">
        <v>197</v>
      </c>
      <c r="M3512">
        <v>197</v>
      </c>
    </row>
    <row r="3513" spans="4:13" x14ac:dyDescent="0.3">
      <c r="D3513" s="935">
        <v>209</v>
      </c>
      <c r="G3513">
        <v>435</v>
      </c>
      <c r="M3513">
        <v>435</v>
      </c>
    </row>
    <row r="3514" spans="4:13" x14ac:dyDescent="0.3">
      <c r="D3514" s="935">
        <v>221</v>
      </c>
      <c r="G3514">
        <v>228</v>
      </c>
      <c r="M3514">
        <v>228</v>
      </c>
    </row>
    <row r="3515" spans="4:13" x14ac:dyDescent="0.3">
      <c r="D3515" s="935">
        <v>236</v>
      </c>
      <c r="F3515">
        <v>247</v>
      </c>
      <c r="M3515">
        <v>247</v>
      </c>
    </row>
    <row r="3516" spans="4:13" x14ac:dyDescent="0.3">
      <c r="D3516" s="935">
        <v>237</v>
      </c>
      <c r="G3516">
        <v>228</v>
      </c>
      <c r="M3516">
        <v>228</v>
      </c>
    </row>
    <row r="3517" spans="4:13" x14ac:dyDescent="0.3">
      <c r="D3517" s="935">
        <v>260</v>
      </c>
      <c r="F3517">
        <v>254</v>
      </c>
      <c r="M3517">
        <v>254</v>
      </c>
    </row>
    <row r="3518" spans="4:13" x14ac:dyDescent="0.3">
      <c r="D3518" s="935">
        <v>263</v>
      </c>
      <c r="F3518">
        <v>278</v>
      </c>
      <c r="M3518">
        <v>278</v>
      </c>
    </row>
    <row r="3519" spans="4:13" x14ac:dyDescent="0.3">
      <c r="D3519" s="935">
        <v>275</v>
      </c>
      <c r="G3519">
        <v>286</v>
      </c>
      <c r="M3519">
        <v>286</v>
      </c>
    </row>
    <row r="3520" spans="4:13" x14ac:dyDescent="0.3">
      <c r="D3520" s="935">
        <v>277</v>
      </c>
      <c r="F3520">
        <v>289</v>
      </c>
      <c r="M3520">
        <v>289</v>
      </c>
    </row>
    <row r="3521" spans="4:13" x14ac:dyDescent="0.3">
      <c r="D3521" s="935">
        <v>281</v>
      </c>
      <c r="F3521">
        <v>296</v>
      </c>
      <c r="M3521">
        <v>296</v>
      </c>
    </row>
    <row r="3522" spans="4:13" x14ac:dyDescent="0.3">
      <c r="D3522" s="935">
        <v>311</v>
      </c>
      <c r="F3522">
        <v>323</v>
      </c>
      <c r="M3522">
        <v>323</v>
      </c>
    </row>
    <row r="3523" spans="4:13" x14ac:dyDescent="0.3">
      <c r="D3523" s="935">
        <v>321</v>
      </c>
      <c r="G3523">
        <v>335</v>
      </c>
      <c r="M3523">
        <v>335</v>
      </c>
    </row>
    <row r="3524" spans="4:13" x14ac:dyDescent="0.3">
      <c r="D3524" s="935">
        <v>324</v>
      </c>
      <c r="F3524">
        <v>338</v>
      </c>
      <c r="M3524">
        <v>338</v>
      </c>
    </row>
    <row r="3525" spans="4:13" x14ac:dyDescent="0.3">
      <c r="D3525" s="935">
        <v>347</v>
      </c>
      <c r="F3525">
        <v>339</v>
      </c>
      <c r="M3525">
        <v>339</v>
      </c>
    </row>
    <row r="3526" spans="4:13" x14ac:dyDescent="0.3">
      <c r="D3526" s="935">
        <v>348</v>
      </c>
      <c r="G3526">
        <v>362</v>
      </c>
      <c r="M3526">
        <v>362</v>
      </c>
    </row>
    <row r="3527" spans="4:13" x14ac:dyDescent="0.3">
      <c r="D3527" s="935">
        <v>352</v>
      </c>
      <c r="F3527">
        <v>373</v>
      </c>
      <c r="M3527">
        <v>373</v>
      </c>
    </row>
    <row r="3528" spans="4:13" x14ac:dyDescent="0.3">
      <c r="D3528" s="935">
        <v>355</v>
      </c>
      <c r="F3528">
        <v>369</v>
      </c>
      <c r="M3528">
        <v>369</v>
      </c>
    </row>
    <row r="3529" spans="4:13" x14ac:dyDescent="0.3">
      <c r="D3529" s="935">
        <v>379</v>
      </c>
      <c r="G3529">
        <v>381</v>
      </c>
      <c r="M3529">
        <v>381</v>
      </c>
    </row>
    <row r="3530" spans="4:13" x14ac:dyDescent="0.3">
      <c r="D3530" s="935">
        <v>384</v>
      </c>
      <c r="F3530">
        <v>396</v>
      </c>
      <c r="M3530">
        <v>396</v>
      </c>
    </row>
    <row r="3531" spans="4:13" x14ac:dyDescent="0.3">
      <c r="D3531" s="935">
        <v>393</v>
      </c>
      <c r="F3531">
        <v>375</v>
      </c>
      <c r="M3531">
        <v>375</v>
      </c>
    </row>
    <row r="3532" spans="4:13" x14ac:dyDescent="0.3">
      <c r="D3532" s="935">
        <v>404</v>
      </c>
      <c r="G3532">
        <v>403</v>
      </c>
      <c r="M3532">
        <v>403</v>
      </c>
    </row>
    <row r="3533" spans="4:13" x14ac:dyDescent="0.3">
      <c r="D3533" s="935">
        <v>405</v>
      </c>
      <c r="F3533">
        <v>407</v>
      </c>
      <c r="M3533">
        <v>407</v>
      </c>
    </row>
    <row r="3534" spans="4:13" x14ac:dyDescent="0.3">
      <c r="D3534" s="935">
        <v>407</v>
      </c>
      <c r="G3534">
        <v>427</v>
      </c>
      <c r="M3534">
        <v>427</v>
      </c>
    </row>
    <row r="3535" spans="4:13" x14ac:dyDescent="0.3">
      <c r="D3535" s="935">
        <v>408</v>
      </c>
      <c r="G3535">
        <v>408</v>
      </c>
      <c r="M3535">
        <v>408</v>
      </c>
    </row>
    <row r="3536" spans="4:13" x14ac:dyDescent="0.3">
      <c r="D3536" s="935">
        <v>427</v>
      </c>
      <c r="G3536">
        <v>424</v>
      </c>
      <c r="M3536">
        <v>424</v>
      </c>
    </row>
    <row r="3537" spans="4:13" x14ac:dyDescent="0.3">
      <c r="D3537" s="935">
        <v>461</v>
      </c>
      <c r="G3537">
        <v>481</v>
      </c>
      <c r="M3537">
        <v>481</v>
      </c>
    </row>
    <row r="3538" spans="4:13" x14ac:dyDescent="0.3">
      <c r="D3538" s="935">
        <v>468</v>
      </c>
      <c r="G3538">
        <v>491</v>
      </c>
      <c r="M3538">
        <v>491</v>
      </c>
    </row>
    <row r="3539" spans="4:13" x14ac:dyDescent="0.3">
      <c r="D3539" s="935">
        <v>492</v>
      </c>
      <c r="G3539">
        <v>514</v>
      </c>
      <c r="M3539">
        <v>514</v>
      </c>
    </row>
    <row r="3540" spans="4:13" x14ac:dyDescent="0.3">
      <c r="D3540" s="935">
        <v>497</v>
      </c>
      <c r="F3540">
        <v>520</v>
      </c>
      <c r="M3540">
        <v>520</v>
      </c>
    </row>
    <row r="3541" spans="4:13" x14ac:dyDescent="0.3">
      <c r="D3541" s="935">
        <v>509</v>
      </c>
      <c r="G3541">
        <v>533</v>
      </c>
      <c r="M3541">
        <v>533</v>
      </c>
    </row>
    <row r="3542" spans="4:13" x14ac:dyDescent="0.3">
      <c r="D3542" s="935">
        <v>524</v>
      </c>
      <c r="G3542">
        <v>524</v>
      </c>
      <c r="M3542">
        <v>524</v>
      </c>
    </row>
    <row r="3543" spans="4:13" x14ac:dyDescent="0.3">
      <c r="D3543" s="935">
        <v>530</v>
      </c>
      <c r="G3543">
        <v>530</v>
      </c>
      <c r="M3543">
        <v>530</v>
      </c>
    </row>
    <row r="3544" spans="4:13" x14ac:dyDescent="0.3">
      <c r="D3544" s="935">
        <v>550</v>
      </c>
      <c r="F3544">
        <v>573</v>
      </c>
      <c r="M3544">
        <v>573</v>
      </c>
    </row>
    <row r="3545" spans="4:13" x14ac:dyDescent="0.3">
      <c r="D3545" s="935">
        <v>565</v>
      </c>
      <c r="G3545">
        <v>593</v>
      </c>
      <c r="M3545">
        <v>593</v>
      </c>
    </row>
    <row r="3546" spans="4:13" x14ac:dyDescent="0.3">
      <c r="D3546" s="935">
        <v>574</v>
      </c>
      <c r="F3546">
        <v>598</v>
      </c>
      <c r="M3546">
        <v>598</v>
      </c>
    </row>
    <row r="3547" spans="4:13" x14ac:dyDescent="0.3">
      <c r="D3547" s="935">
        <v>588</v>
      </c>
      <c r="F3547">
        <v>615</v>
      </c>
      <c r="M3547">
        <v>615</v>
      </c>
    </row>
    <row r="3548" spans="4:13" x14ac:dyDescent="0.3">
      <c r="D3548" s="935">
        <v>612</v>
      </c>
      <c r="G3548">
        <v>642</v>
      </c>
      <c r="M3548">
        <v>642</v>
      </c>
    </row>
    <row r="3549" spans="4:13" x14ac:dyDescent="0.3">
      <c r="D3549" s="935">
        <v>629</v>
      </c>
      <c r="G3549">
        <v>654</v>
      </c>
      <c r="M3549">
        <v>654</v>
      </c>
    </row>
    <row r="3550" spans="4:13" x14ac:dyDescent="0.3">
      <c r="D3550" s="935">
        <v>634</v>
      </c>
      <c r="F3550">
        <v>660</v>
      </c>
      <c r="M3550">
        <v>660</v>
      </c>
    </row>
    <row r="3551" spans="4:13" x14ac:dyDescent="0.3">
      <c r="D3551" s="935">
        <v>645</v>
      </c>
      <c r="G3551">
        <v>677</v>
      </c>
      <c r="M3551">
        <v>677</v>
      </c>
    </row>
    <row r="3552" spans="4:13" x14ac:dyDescent="0.3">
      <c r="D3552" s="935">
        <v>708</v>
      </c>
      <c r="F3552">
        <v>738</v>
      </c>
      <c r="M3552">
        <v>738</v>
      </c>
    </row>
    <row r="3553" spans="4:13" x14ac:dyDescent="0.3">
      <c r="D3553" s="935">
        <v>714</v>
      </c>
      <c r="G3553">
        <v>749</v>
      </c>
      <c r="M3553">
        <v>749</v>
      </c>
    </row>
    <row r="3554" spans="4:13" x14ac:dyDescent="0.3">
      <c r="D3554" s="935">
        <v>743</v>
      </c>
      <c r="F3554">
        <v>776</v>
      </c>
      <c r="M3554">
        <v>776</v>
      </c>
    </row>
    <row r="3555" spans="4:13" x14ac:dyDescent="0.3">
      <c r="D3555" s="935">
        <v>745</v>
      </c>
      <c r="G3555">
        <v>781</v>
      </c>
      <c r="M3555">
        <v>781</v>
      </c>
    </row>
    <row r="3556" spans="4:13" x14ac:dyDescent="0.3">
      <c r="D3556" s="935">
        <v>757</v>
      </c>
      <c r="F3556">
        <v>789</v>
      </c>
      <c r="M3556">
        <v>789</v>
      </c>
    </row>
    <row r="3557" spans="4:13" x14ac:dyDescent="0.3">
      <c r="D3557" s="935">
        <v>796</v>
      </c>
      <c r="G3557">
        <v>829</v>
      </c>
      <c r="M3557">
        <v>829</v>
      </c>
    </row>
    <row r="3558" spans="4:13" x14ac:dyDescent="0.3">
      <c r="D3558" s="935">
        <v>845</v>
      </c>
      <c r="F3558">
        <v>878</v>
      </c>
      <c r="M3558">
        <v>878</v>
      </c>
    </row>
    <row r="3559" spans="4:13" x14ac:dyDescent="0.3">
      <c r="D3559" s="935">
        <v>876</v>
      </c>
      <c r="F3559">
        <v>918</v>
      </c>
      <c r="M3559">
        <v>918</v>
      </c>
    </row>
    <row r="3560" spans="4:13" x14ac:dyDescent="0.3">
      <c r="D3560" s="935">
        <v>936</v>
      </c>
      <c r="G3560">
        <v>890</v>
      </c>
      <c r="M3560">
        <v>890</v>
      </c>
    </row>
    <row r="3561" spans="4:13" x14ac:dyDescent="0.3">
      <c r="D3561" s="935">
        <v>937</v>
      </c>
      <c r="F3561">
        <v>976</v>
      </c>
      <c r="M3561">
        <v>976</v>
      </c>
    </row>
    <row r="3562" spans="4:13" x14ac:dyDescent="0.3">
      <c r="D3562" s="935">
        <v>944</v>
      </c>
      <c r="G3562">
        <v>944</v>
      </c>
      <c r="M3562">
        <v>944</v>
      </c>
    </row>
    <row r="3563" spans="4:13" x14ac:dyDescent="0.3">
      <c r="D3563" s="935">
        <v>952</v>
      </c>
      <c r="G3563">
        <v>998</v>
      </c>
      <c r="M3563">
        <v>998</v>
      </c>
    </row>
    <row r="3564" spans="4:13" x14ac:dyDescent="0.3">
      <c r="D3564" s="935">
        <v>964</v>
      </c>
      <c r="F3564">
        <v>1007</v>
      </c>
      <c r="M3564">
        <v>1007</v>
      </c>
    </row>
    <row r="3565" spans="4:13" x14ac:dyDescent="0.3">
      <c r="D3565" s="935">
        <v>993</v>
      </c>
      <c r="F3565">
        <v>1061</v>
      </c>
      <c r="M3565">
        <v>1061</v>
      </c>
    </row>
    <row r="3566" spans="4:13" x14ac:dyDescent="0.3">
      <c r="D3566" s="935">
        <v>1034</v>
      </c>
      <c r="G3566">
        <v>1084</v>
      </c>
      <c r="M3566">
        <v>1084</v>
      </c>
    </row>
    <row r="3567" spans="4:13" x14ac:dyDescent="0.3">
      <c r="D3567" s="935">
        <v>1036</v>
      </c>
      <c r="F3567">
        <v>1087</v>
      </c>
      <c r="M3567">
        <v>1087</v>
      </c>
    </row>
    <row r="3568" spans="4:13" x14ac:dyDescent="0.3">
      <c r="D3568" s="935">
        <v>1102</v>
      </c>
      <c r="F3568">
        <v>1155</v>
      </c>
      <c r="M3568">
        <v>1155</v>
      </c>
    </row>
    <row r="3569" spans="2:13" x14ac:dyDescent="0.3">
      <c r="D3569" s="935">
        <v>1293</v>
      </c>
      <c r="G3569">
        <v>1293</v>
      </c>
      <c r="M3569">
        <v>1293</v>
      </c>
    </row>
    <row r="3570" spans="2:13" x14ac:dyDescent="0.3">
      <c r="D3570" s="935">
        <v>1412</v>
      </c>
      <c r="G3570">
        <v>1412</v>
      </c>
      <c r="M3570">
        <v>1412</v>
      </c>
    </row>
    <row r="3571" spans="2:13" x14ac:dyDescent="0.3">
      <c r="D3571" s="935">
        <v>1425</v>
      </c>
      <c r="F3571">
        <v>1522</v>
      </c>
      <c r="M3571">
        <v>1522</v>
      </c>
    </row>
    <row r="3572" spans="2:13" x14ac:dyDescent="0.3">
      <c r="D3572" s="935">
        <v>1507</v>
      </c>
      <c r="F3572">
        <v>1611</v>
      </c>
      <c r="M3572">
        <v>1611</v>
      </c>
    </row>
    <row r="3573" spans="2:13" x14ac:dyDescent="0.3">
      <c r="D3573" s="935">
        <v>1510</v>
      </c>
      <c r="G3573">
        <v>1584</v>
      </c>
      <c r="M3573">
        <v>1584</v>
      </c>
    </row>
    <row r="3574" spans="2:13" x14ac:dyDescent="0.3">
      <c r="D3574" s="935">
        <v>1578</v>
      </c>
      <c r="G3574">
        <v>1646</v>
      </c>
      <c r="M3574">
        <v>1646</v>
      </c>
    </row>
    <row r="3575" spans="2:13" x14ac:dyDescent="0.3">
      <c r="D3575" s="935">
        <v>2079</v>
      </c>
      <c r="F3575">
        <v>2109</v>
      </c>
      <c r="M3575">
        <v>2109</v>
      </c>
    </row>
    <row r="3576" spans="2:13" x14ac:dyDescent="0.3">
      <c r="D3576" s="935">
        <v>2381</v>
      </c>
      <c r="F3576">
        <v>2435</v>
      </c>
      <c r="M3576">
        <v>2435</v>
      </c>
    </row>
    <row r="3577" spans="2:13" x14ac:dyDescent="0.3">
      <c r="D3577" s="935">
        <v>3302</v>
      </c>
      <c r="F3577">
        <v>3373</v>
      </c>
      <c r="M3577">
        <v>3373</v>
      </c>
    </row>
    <row r="3578" spans="2:13" x14ac:dyDescent="0.3">
      <c r="D3578" s="935">
        <v>3551</v>
      </c>
      <c r="F3578">
        <v>3641</v>
      </c>
      <c r="M3578">
        <v>3641</v>
      </c>
    </row>
    <row r="3579" spans="2:13" x14ac:dyDescent="0.3">
      <c r="D3579" s="935">
        <v>4104</v>
      </c>
      <c r="G3579">
        <v>4003</v>
      </c>
      <c r="M3579">
        <v>4003</v>
      </c>
    </row>
    <row r="3580" spans="2:13" x14ac:dyDescent="0.3">
      <c r="C3580" s="935" t="s">
        <v>3785</v>
      </c>
      <c r="F3580">
        <v>32923</v>
      </c>
      <c r="G3580">
        <v>27204</v>
      </c>
      <c r="M3580">
        <v>60127</v>
      </c>
    </row>
    <row r="3581" spans="2:13" x14ac:dyDescent="0.3">
      <c r="B3581" s="935" t="s">
        <v>4082</v>
      </c>
      <c r="F3581">
        <v>32923</v>
      </c>
      <c r="G3581">
        <v>27204</v>
      </c>
      <c r="M3581">
        <v>60127</v>
      </c>
    </row>
    <row r="3582" spans="2:13" x14ac:dyDescent="0.3">
      <c r="B3582" s="935">
        <v>623542</v>
      </c>
      <c r="C3582" s="935" t="s">
        <v>475</v>
      </c>
      <c r="D3582" s="935">
        <v>14</v>
      </c>
      <c r="G3582">
        <v>14</v>
      </c>
      <c r="M3582">
        <v>14</v>
      </c>
    </row>
    <row r="3583" spans="2:13" x14ac:dyDescent="0.3">
      <c r="D3583" s="935">
        <v>20</v>
      </c>
      <c r="G3583">
        <v>20</v>
      </c>
      <c r="M3583">
        <v>20</v>
      </c>
    </row>
    <row r="3584" spans="2:13" x14ac:dyDescent="0.3">
      <c r="D3584" s="935">
        <v>48</v>
      </c>
      <c r="G3584">
        <v>96</v>
      </c>
      <c r="M3584">
        <v>96</v>
      </c>
    </row>
    <row r="3585" spans="1:13" x14ac:dyDescent="0.3">
      <c r="D3585" s="935">
        <v>69</v>
      </c>
      <c r="G3585">
        <v>69</v>
      </c>
      <c r="M3585">
        <v>69</v>
      </c>
    </row>
    <row r="3586" spans="1:13" x14ac:dyDescent="0.3">
      <c r="D3586" s="935">
        <v>118</v>
      </c>
      <c r="G3586">
        <v>116</v>
      </c>
      <c r="M3586">
        <v>116</v>
      </c>
    </row>
    <row r="3587" spans="1:13" x14ac:dyDescent="0.3">
      <c r="D3587" s="935">
        <v>199</v>
      </c>
      <c r="G3587">
        <v>195</v>
      </c>
      <c r="M3587">
        <v>195</v>
      </c>
    </row>
    <row r="3588" spans="1:13" x14ac:dyDescent="0.3">
      <c r="D3588" s="935">
        <v>206</v>
      </c>
      <c r="G3588">
        <v>206</v>
      </c>
      <c r="M3588">
        <v>206</v>
      </c>
    </row>
    <row r="3589" spans="1:13" x14ac:dyDescent="0.3">
      <c r="D3589" s="935">
        <v>838</v>
      </c>
      <c r="G3589">
        <v>824</v>
      </c>
      <c r="M3589">
        <v>824</v>
      </c>
    </row>
    <row r="3590" spans="1:13" x14ac:dyDescent="0.3">
      <c r="D3590" s="935">
        <v>2836</v>
      </c>
      <c r="G3590">
        <v>2777</v>
      </c>
      <c r="M3590">
        <v>2777</v>
      </c>
    </row>
    <row r="3591" spans="1:13" x14ac:dyDescent="0.3">
      <c r="C3591" s="935" t="s">
        <v>3785</v>
      </c>
      <c r="G3591">
        <v>4317</v>
      </c>
      <c r="M3591">
        <v>4317</v>
      </c>
    </row>
    <row r="3592" spans="1:13" x14ac:dyDescent="0.3">
      <c r="B3592" s="935" t="s">
        <v>4083</v>
      </c>
      <c r="G3592">
        <v>4317</v>
      </c>
      <c r="M3592">
        <v>4317</v>
      </c>
    </row>
    <row r="3593" spans="1:13" x14ac:dyDescent="0.3">
      <c r="A3593" s="935" t="s">
        <v>4084</v>
      </c>
      <c r="F3593">
        <v>35408</v>
      </c>
      <c r="G3593">
        <v>36803</v>
      </c>
      <c r="M3593">
        <v>72211</v>
      </c>
    </row>
    <row r="3594" spans="1:13" x14ac:dyDescent="0.3">
      <c r="A3594" s="935">
        <v>529293</v>
      </c>
      <c r="B3594" s="935">
        <v>586759</v>
      </c>
      <c r="C3594" s="935" t="s">
        <v>503</v>
      </c>
      <c r="D3594" s="935">
        <v>60</v>
      </c>
      <c r="G3594">
        <v>60</v>
      </c>
      <c r="M3594">
        <v>60</v>
      </c>
    </row>
    <row r="3595" spans="1:13" x14ac:dyDescent="0.3">
      <c r="C3595" s="935" t="s">
        <v>3787</v>
      </c>
      <c r="G3595">
        <v>60</v>
      </c>
      <c r="M3595">
        <v>60</v>
      </c>
    </row>
    <row r="3596" spans="1:13" x14ac:dyDescent="0.3">
      <c r="B3596" s="935" t="s">
        <v>4085</v>
      </c>
      <c r="G3596">
        <v>60</v>
      </c>
      <c r="M3596">
        <v>60</v>
      </c>
    </row>
    <row r="3597" spans="1:13" x14ac:dyDescent="0.3">
      <c r="B3597" s="935">
        <v>588171</v>
      </c>
      <c r="C3597" s="935" t="s">
        <v>475</v>
      </c>
      <c r="D3597" s="935">
        <v>214</v>
      </c>
      <c r="G3597">
        <v>218</v>
      </c>
      <c r="M3597">
        <v>218</v>
      </c>
    </row>
    <row r="3598" spans="1:13" x14ac:dyDescent="0.3">
      <c r="C3598" s="935" t="s">
        <v>3785</v>
      </c>
      <c r="G3598">
        <v>218</v>
      </c>
      <c r="M3598">
        <v>218</v>
      </c>
    </row>
    <row r="3599" spans="1:13" x14ac:dyDescent="0.3">
      <c r="B3599" s="935" t="s">
        <v>4086</v>
      </c>
      <c r="G3599">
        <v>218</v>
      </c>
      <c r="M3599">
        <v>218</v>
      </c>
    </row>
    <row r="3600" spans="1:13" x14ac:dyDescent="0.3">
      <c r="A3600" s="935" t="s">
        <v>4087</v>
      </c>
      <c r="G3600">
        <v>278</v>
      </c>
      <c r="M3600">
        <v>278</v>
      </c>
    </row>
    <row r="3601" spans="1:13" x14ac:dyDescent="0.3">
      <c r="A3601" s="935">
        <v>534499</v>
      </c>
      <c r="B3601" s="935">
        <v>622080</v>
      </c>
      <c r="C3601" s="935" t="s">
        <v>475</v>
      </c>
      <c r="D3601" s="935">
        <v>20</v>
      </c>
      <c r="G3601">
        <v>20</v>
      </c>
      <c r="M3601">
        <v>20</v>
      </c>
    </row>
    <row r="3602" spans="1:13" x14ac:dyDescent="0.3">
      <c r="D3602" s="935">
        <v>50</v>
      </c>
      <c r="G3602">
        <v>50</v>
      </c>
      <c r="M3602">
        <v>50</v>
      </c>
    </row>
    <row r="3603" spans="1:13" x14ac:dyDescent="0.3">
      <c r="D3603" s="935">
        <v>359</v>
      </c>
      <c r="G3603">
        <v>374</v>
      </c>
      <c r="M3603">
        <v>374</v>
      </c>
    </row>
    <row r="3604" spans="1:13" x14ac:dyDescent="0.3">
      <c r="C3604" s="935" t="s">
        <v>3785</v>
      </c>
      <c r="G3604">
        <v>444</v>
      </c>
      <c r="M3604">
        <v>444</v>
      </c>
    </row>
    <row r="3605" spans="1:13" x14ac:dyDescent="0.3">
      <c r="B3605" s="935" t="s">
        <v>4088</v>
      </c>
      <c r="G3605">
        <v>444</v>
      </c>
      <c r="M3605">
        <v>444</v>
      </c>
    </row>
    <row r="3606" spans="1:13" x14ac:dyDescent="0.3">
      <c r="B3606" s="935">
        <v>622751</v>
      </c>
      <c r="C3606" s="935" t="s">
        <v>503</v>
      </c>
      <c r="D3606" s="935">
        <v>30</v>
      </c>
      <c r="G3606">
        <v>30</v>
      </c>
      <c r="M3606">
        <v>30</v>
      </c>
    </row>
    <row r="3607" spans="1:13" x14ac:dyDescent="0.3">
      <c r="D3607" s="935">
        <v>40</v>
      </c>
      <c r="G3607">
        <v>40</v>
      </c>
      <c r="M3607">
        <v>40</v>
      </c>
    </row>
    <row r="3608" spans="1:13" x14ac:dyDescent="0.3">
      <c r="C3608" s="935" t="s">
        <v>3787</v>
      </c>
      <c r="G3608">
        <v>70</v>
      </c>
      <c r="M3608">
        <v>70</v>
      </c>
    </row>
    <row r="3609" spans="1:13" x14ac:dyDescent="0.3">
      <c r="B3609" s="935" t="s">
        <v>4089</v>
      </c>
      <c r="G3609">
        <v>70</v>
      </c>
      <c r="M3609">
        <v>70</v>
      </c>
    </row>
    <row r="3610" spans="1:13" x14ac:dyDescent="0.3">
      <c r="A3610" s="935" t="s">
        <v>4090</v>
      </c>
      <c r="G3610">
        <v>514</v>
      </c>
      <c r="M3610">
        <v>514</v>
      </c>
    </row>
    <row r="3611" spans="1:13" x14ac:dyDescent="0.3">
      <c r="A3611" s="935">
        <v>535519</v>
      </c>
      <c r="B3611" s="935">
        <v>678580</v>
      </c>
      <c r="C3611" s="935" t="s">
        <v>475</v>
      </c>
      <c r="D3611" s="935">
        <v>255</v>
      </c>
      <c r="H3611">
        <v>256</v>
      </c>
      <c r="L3611">
        <v>256</v>
      </c>
      <c r="M3611">
        <v>256</v>
      </c>
    </row>
    <row r="3612" spans="1:13" x14ac:dyDescent="0.3">
      <c r="D3612" s="935">
        <v>337</v>
      </c>
      <c r="H3612">
        <v>322</v>
      </c>
      <c r="L3612">
        <v>322</v>
      </c>
      <c r="M3612">
        <v>322</v>
      </c>
    </row>
    <row r="3613" spans="1:13" x14ac:dyDescent="0.3">
      <c r="D3613" s="935">
        <v>416</v>
      </c>
      <c r="H3613">
        <v>316</v>
      </c>
      <c r="L3613">
        <v>316</v>
      </c>
      <c r="M3613">
        <v>316</v>
      </c>
    </row>
    <row r="3614" spans="1:13" x14ac:dyDescent="0.3">
      <c r="D3614" s="935">
        <v>2045</v>
      </c>
      <c r="H3614">
        <v>2125</v>
      </c>
      <c r="L3614">
        <v>2125</v>
      </c>
      <c r="M3614">
        <v>2125</v>
      </c>
    </row>
    <row r="3615" spans="1:13" x14ac:dyDescent="0.3">
      <c r="C3615" s="935" t="s">
        <v>3785</v>
      </c>
      <c r="H3615">
        <v>3019</v>
      </c>
      <c r="L3615">
        <v>3019</v>
      </c>
      <c r="M3615">
        <v>3019</v>
      </c>
    </row>
    <row r="3616" spans="1:13" x14ac:dyDescent="0.3">
      <c r="B3616" s="935" t="s">
        <v>4091</v>
      </c>
      <c r="H3616">
        <v>3019</v>
      </c>
      <c r="L3616">
        <v>3019</v>
      </c>
      <c r="M3616">
        <v>3019</v>
      </c>
    </row>
    <row r="3617" spans="1:13" x14ac:dyDescent="0.3">
      <c r="A3617" s="935" t="s">
        <v>4092</v>
      </c>
      <c r="H3617">
        <v>3019</v>
      </c>
      <c r="L3617">
        <v>3019</v>
      </c>
      <c r="M3617">
        <v>3019</v>
      </c>
    </row>
    <row r="3618" spans="1:13" x14ac:dyDescent="0.3">
      <c r="A3618" s="935">
        <v>535520</v>
      </c>
      <c r="B3618" s="935">
        <v>621918</v>
      </c>
      <c r="C3618" s="935" t="s">
        <v>475</v>
      </c>
      <c r="D3618" s="935">
        <v>60</v>
      </c>
      <c r="G3618">
        <v>60</v>
      </c>
      <c r="M3618">
        <v>60</v>
      </c>
    </row>
    <row r="3619" spans="1:13" x14ac:dyDescent="0.3">
      <c r="D3619" s="935">
        <v>116</v>
      </c>
      <c r="G3619">
        <v>119</v>
      </c>
      <c r="M3619">
        <v>119</v>
      </c>
    </row>
    <row r="3620" spans="1:13" x14ac:dyDescent="0.3">
      <c r="D3620" s="935">
        <v>141</v>
      </c>
      <c r="G3620">
        <v>146</v>
      </c>
      <c r="M3620">
        <v>146</v>
      </c>
    </row>
    <row r="3621" spans="1:13" x14ac:dyDescent="0.3">
      <c r="D3621" s="935">
        <v>174</v>
      </c>
      <c r="G3621">
        <v>179</v>
      </c>
      <c r="M3621">
        <v>179</v>
      </c>
    </row>
    <row r="3622" spans="1:13" x14ac:dyDescent="0.3">
      <c r="D3622" s="935">
        <v>343</v>
      </c>
      <c r="G3622">
        <v>355</v>
      </c>
      <c r="M3622">
        <v>355</v>
      </c>
    </row>
    <row r="3623" spans="1:13" x14ac:dyDescent="0.3">
      <c r="D3623" s="935">
        <v>758</v>
      </c>
      <c r="G3623">
        <v>791</v>
      </c>
      <c r="M3623">
        <v>791</v>
      </c>
    </row>
    <row r="3624" spans="1:13" x14ac:dyDescent="0.3">
      <c r="D3624" s="935">
        <v>834</v>
      </c>
      <c r="G3624">
        <v>834</v>
      </c>
      <c r="M3624">
        <v>834</v>
      </c>
    </row>
    <row r="3625" spans="1:13" x14ac:dyDescent="0.3">
      <c r="D3625" s="935">
        <v>1101</v>
      </c>
      <c r="G3625">
        <v>1151</v>
      </c>
      <c r="M3625">
        <v>1151</v>
      </c>
    </row>
    <row r="3626" spans="1:13" x14ac:dyDescent="0.3">
      <c r="D3626" s="935">
        <v>1161</v>
      </c>
      <c r="G3626">
        <v>1210</v>
      </c>
      <c r="M3626">
        <v>1210</v>
      </c>
    </row>
    <row r="3627" spans="1:13" x14ac:dyDescent="0.3">
      <c r="D3627" s="935">
        <v>1661</v>
      </c>
      <c r="G3627">
        <v>1584</v>
      </c>
      <c r="M3627">
        <v>1584</v>
      </c>
    </row>
    <row r="3628" spans="1:13" x14ac:dyDescent="0.3">
      <c r="D3628" s="935">
        <v>1663</v>
      </c>
      <c r="G3628">
        <v>1690</v>
      </c>
      <c r="M3628">
        <v>1690</v>
      </c>
    </row>
    <row r="3629" spans="1:13" x14ac:dyDescent="0.3">
      <c r="C3629" s="935" t="s">
        <v>3785</v>
      </c>
      <c r="G3629">
        <v>8119</v>
      </c>
      <c r="M3629">
        <v>8119</v>
      </c>
    </row>
    <row r="3630" spans="1:13" x14ac:dyDescent="0.3">
      <c r="B3630" s="935" t="s">
        <v>4093</v>
      </c>
      <c r="G3630">
        <v>8119</v>
      </c>
      <c r="M3630">
        <v>8119</v>
      </c>
    </row>
    <row r="3631" spans="1:13" x14ac:dyDescent="0.3">
      <c r="B3631" s="935">
        <v>622589</v>
      </c>
      <c r="C3631" s="935" t="s">
        <v>503</v>
      </c>
      <c r="D3631" s="935">
        <v>32</v>
      </c>
      <c r="G3631">
        <v>32</v>
      </c>
      <c r="M3631">
        <v>32</v>
      </c>
    </row>
    <row r="3632" spans="1:13" x14ac:dyDescent="0.3">
      <c r="D3632" s="935">
        <v>60</v>
      </c>
      <c r="G3632">
        <v>60</v>
      </c>
      <c r="M3632">
        <v>60</v>
      </c>
    </row>
    <row r="3633" spans="1:13" x14ac:dyDescent="0.3">
      <c r="D3633" s="935">
        <v>66</v>
      </c>
      <c r="G3633">
        <v>66</v>
      </c>
      <c r="M3633">
        <v>66</v>
      </c>
    </row>
    <row r="3634" spans="1:13" x14ac:dyDescent="0.3">
      <c r="D3634" s="935">
        <v>76</v>
      </c>
      <c r="G3634">
        <v>76</v>
      </c>
      <c r="M3634">
        <v>76</v>
      </c>
    </row>
    <row r="3635" spans="1:13" x14ac:dyDescent="0.3">
      <c r="D3635" s="935">
        <v>92</v>
      </c>
      <c r="G3635">
        <v>94</v>
      </c>
      <c r="M3635">
        <v>94</v>
      </c>
    </row>
    <row r="3636" spans="1:13" x14ac:dyDescent="0.3">
      <c r="D3636" s="935">
        <v>96</v>
      </c>
      <c r="G3636">
        <v>96</v>
      </c>
      <c r="M3636">
        <v>96</v>
      </c>
    </row>
    <row r="3637" spans="1:13" x14ac:dyDescent="0.3">
      <c r="D3637" s="935">
        <v>127</v>
      </c>
      <c r="G3637">
        <v>130</v>
      </c>
      <c r="M3637">
        <v>130</v>
      </c>
    </row>
    <row r="3638" spans="1:13" x14ac:dyDescent="0.3">
      <c r="D3638" s="935">
        <v>147</v>
      </c>
      <c r="G3638">
        <v>147</v>
      </c>
      <c r="M3638">
        <v>147</v>
      </c>
    </row>
    <row r="3639" spans="1:13" x14ac:dyDescent="0.3">
      <c r="D3639" s="935">
        <v>176</v>
      </c>
      <c r="G3639">
        <v>176</v>
      </c>
      <c r="M3639">
        <v>176</v>
      </c>
    </row>
    <row r="3640" spans="1:13" x14ac:dyDescent="0.3">
      <c r="D3640" s="935">
        <v>236</v>
      </c>
      <c r="G3640">
        <v>246</v>
      </c>
      <c r="M3640">
        <v>246</v>
      </c>
    </row>
    <row r="3641" spans="1:13" x14ac:dyDescent="0.3">
      <c r="C3641" s="935" t="s">
        <v>3787</v>
      </c>
      <c r="G3641">
        <v>1123</v>
      </c>
      <c r="M3641">
        <v>1123</v>
      </c>
    </row>
    <row r="3642" spans="1:13" x14ac:dyDescent="0.3">
      <c r="B3642" s="935" t="s">
        <v>4094</v>
      </c>
      <c r="G3642">
        <v>1123</v>
      </c>
      <c r="M3642">
        <v>1123</v>
      </c>
    </row>
    <row r="3643" spans="1:13" x14ac:dyDescent="0.3">
      <c r="A3643" s="935" t="s">
        <v>4095</v>
      </c>
      <c r="G3643">
        <v>9242</v>
      </c>
      <c r="M3643">
        <v>9242</v>
      </c>
    </row>
    <row r="3644" spans="1:13" x14ac:dyDescent="0.3">
      <c r="A3644" s="935">
        <v>535527</v>
      </c>
      <c r="B3644" s="935">
        <v>621836</v>
      </c>
      <c r="C3644" s="935" t="s">
        <v>475</v>
      </c>
      <c r="D3644" s="935">
        <v>18</v>
      </c>
      <c r="G3644">
        <v>18</v>
      </c>
      <c r="M3644">
        <v>18</v>
      </c>
    </row>
    <row r="3645" spans="1:13" x14ac:dyDescent="0.3">
      <c r="D3645" s="935">
        <v>50</v>
      </c>
      <c r="G3645">
        <v>100</v>
      </c>
      <c r="M3645">
        <v>100</v>
      </c>
    </row>
    <row r="3646" spans="1:13" x14ac:dyDescent="0.3">
      <c r="D3646" s="935">
        <v>51</v>
      </c>
      <c r="G3646">
        <v>51</v>
      </c>
      <c r="M3646">
        <v>51</v>
      </c>
    </row>
    <row r="3647" spans="1:13" x14ac:dyDescent="0.3">
      <c r="D3647" s="935">
        <v>57</v>
      </c>
      <c r="G3647">
        <v>57</v>
      </c>
      <c r="M3647">
        <v>57</v>
      </c>
    </row>
    <row r="3648" spans="1:13" x14ac:dyDescent="0.3">
      <c r="D3648" s="935">
        <v>58</v>
      </c>
      <c r="G3648">
        <v>58</v>
      </c>
      <c r="M3648">
        <v>58</v>
      </c>
    </row>
    <row r="3649" spans="4:13" x14ac:dyDescent="0.3">
      <c r="D3649" s="935">
        <v>59</v>
      </c>
      <c r="G3649">
        <v>59</v>
      </c>
      <c r="M3649">
        <v>59</v>
      </c>
    </row>
    <row r="3650" spans="4:13" x14ac:dyDescent="0.3">
      <c r="D3650" s="935">
        <v>61</v>
      </c>
      <c r="G3650">
        <v>61</v>
      </c>
      <c r="M3650">
        <v>61</v>
      </c>
    </row>
    <row r="3651" spans="4:13" x14ac:dyDescent="0.3">
      <c r="D3651" s="935">
        <v>64</v>
      </c>
      <c r="G3651">
        <v>64</v>
      </c>
      <c r="M3651">
        <v>64</v>
      </c>
    </row>
    <row r="3652" spans="4:13" x14ac:dyDescent="0.3">
      <c r="D3652" s="935">
        <v>73</v>
      </c>
      <c r="G3652">
        <v>73</v>
      </c>
      <c r="M3652">
        <v>73</v>
      </c>
    </row>
    <row r="3653" spans="4:13" x14ac:dyDescent="0.3">
      <c r="D3653" s="935">
        <v>82</v>
      </c>
      <c r="G3653">
        <v>85</v>
      </c>
      <c r="M3653">
        <v>85</v>
      </c>
    </row>
    <row r="3654" spans="4:13" x14ac:dyDescent="0.3">
      <c r="D3654" s="935">
        <v>103</v>
      </c>
      <c r="G3654">
        <v>103</v>
      </c>
      <c r="M3654">
        <v>103</v>
      </c>
    </row>
    <row r="3655" spans="4:13" x14ac:dyDescent="0.3">
      <c r="D3655" s="935">
        <v>106</v>
      </c>
      <c r="G3655">
        <v>106</v>
      </c>
      <c r="M3655">
        <v>106</v>
      </c>
    </row>
    <row r="3656" spans="4:13" x14ac:dyDescent="0.3">
      <c r="D3656" s="935">
        <v>136</v>
      </c>
      <c r="G3656">
        <v>139</v>
      </c>
      <c r="M3656">
        <v>139</v>
      </c>
    </row>
    <row r="3657" spans="4:13" x14ac:dyDescent="0.3">
      <c r="D3657" s="935">
        <v>137</v>
      </c>
      <c r="G3657">
        <v>137</v>
      </c>
      <c r="M3657">
        <v>137</v>
      </c>
    </row>
    <row r="3658" spans="4:13" x14ac:dyDescent="0.3">
      <c r="D3658" s="935">
        <v>145</v>
      </c>
      <c r="G3658">
        <v>147</v>
      </c>
      <c r="M3658">
        <v>147</v>
      </c>
    </row>
    <row r="3659" spans="4:13" x14ac:dyDescent="0.3">
      <c r="D3659" s="935">
        <v>168</v>
      </c>
      <c r="G3659">
        <v>168</v>
      </c>
      <c r="M3659">
        <v>168</v>
      </c>
    </row>
    <row r="3660" spans="4:13" x14ac:dyDescent="0.3">
      <c r="D3660" s="935">
        <v>174</v>
      </c>
      <c r="G3660">
        <v>180</v>
      </c>
      <c r="M3660">
        <v>180</v>
      </c>
    </row>
    <row r="3661" spans="4:13" x14ac:dyDescent="0.3">
      <c r="D3661" s="935">
        <v>192</v>
      </c>
      <c r="G3661">
        <v>198</v>
      </c>
      <c r="M3661">
        <v>198</v>
      </c>
    </row>
    <row r="3662" spans="4:13" x14ac:dyDescent="0.3">
      <c r="D3662" s="935">
        <v>196</v>
      </c>
      <c r="G3662">
        <v>192</v>
      </c>
      <c r="M3662">
        <v>192</v>
      </c>
    </row>
    <row r="3663" spans="4:13" x14ac:dyDescent="0.3">
      <c r="D3663" s="935">
        <v>220</v>
      </c>
      <c r="G3663">
        <v>660</v>
      </c>
      <c r="M3663">
        <v>660</v>
      </c>
    </row>
    <row r="3664" spans="4:13" x14ac:dyDescent="0.3">
      <c r="D3664" s="935">
        <v>225</v>
      </c>
      <c r="G3664">
        <v>225</v>
      </c>
      <c r="M3664">
        <v>225</v>
      </c>
    </row>
    <row r="3665" spans="4:13" x14ac:dyDescent="0.3">
      <c r="D3665" s="935">
        <v>266</v>
      </c>
      <c r="G3665">
        <v>278</v>
      </c>
      <c r="M3665">
        <v>278</v>
      </c>
    </row>
    <row r="3666" spans="4:13" x14ac:dyDescent="0.3">
      <c r="D3666" s="935">
        <v>280</v>
      </c>
      <c r="G3666">
        <v>294</v>
      </c>
      <c r="M3666">
        <v>294</v>
      </c>
    </row>
    <row r="3667" spans="4:13" x14ac:dyDescent="0.3">
      <c r="D3667" s="935">
        <v>287</v>
      </c>
      <c r="G3667">
        <v>300</v>
      </c>
      <c r="M3667">
        <v>300</v>
      </c>
    </row>
    <row r="3668" spans="4:13" x14ac:dyDescent="0.3">
      <c r="D3668" s="935">
        <v>303</v>
      </c>
      <c r="G3668">
        <v>311</v>
      </c>
      <c r="M3668">
        <v>311</v>
      </c>
    </row>
    <row r="3669" spans="4:13" x14ac:dyDescent="0.3">
      <c r="D3669" s="935">
        <v>338</v>
      </c>
      <c r="G3669">
        <v>338</v>
      </c>
      <c r="M3669">
        <v>338</v>
      </c>
    </row>
    <row r="3670" spans="4:13" x14ac:dyDescent="0.3">
      <c r="D3670" s="935">
        <v>355</v>
      </c>
      <c r="G3670">
        <v>367</v>
      </c>
      <c r="M3670">
        <v>367</v>
      </c>
    </row>
    <row r="3671" spans="4:13" x14ac:dyDescent="0.3">
      <c r="D3671" s="935">
        <v>400</v>
      </c>
      <c r="G3671">
        <v>828</v>
      </c>
      <c r="M3671">
        <v>828</v>
      </c>
    </row>
    <row r="3672" spans="4:13" x14ac:dyDescent="0.3">
      <c r="D3672" s="935">
        <v>422</v>
      </c>
      <c r="G3672">
        <v>441</v>
      </c>
      <c r="M3672">
        <v>441</v>
      </c>
    </row>
    <row r="3673" spans="4:13" x14ac:dyDescent="0.3">
      <c r="D3673" s="935">
        <v>495</v>
      </c>
      <c r="G3673">
        <v>484</v>
      </c>
      <c r="M3673">
        <v>484</v>
      </c>
    </row>
    <row r="3674" spans="4:13" x14ac:dyDescent="0.3">
      <c r="D3674" s="935">
        <v>510</v>
      </c>
      <c r="G3674">
        <v>514</v>
      </c>
      <c r="M3674">
        <v>514</v>
      </c>
    </row>
    <row r="3675" spans="4:13" x14ac:dyDescent="0.3">
      <c r="D3675" s="935">
        <v>528</v>
      </c>
      <c r="G3675">
        <v>531</v>
      </c>
      <c r="M3675">
        <v>531</v>
      </c>
    </row>
    <row r="3676" spans="4:13" x14ac:dyDescent="0.3">
      <c r="D3676" s="935">
        <v>545</v>
      </c>
      <c r="G3676">
        <v>551</v>
      </c>
      <c r="M3676">
        <v>551</v>
      </c>
    </row>
    <row r="3677" spans="4:13" x14ac:dyDescent="0.3">
      <c r="D3677" s="935">
        <v>584</v>
      </c>
      <c r="G3677">
        <v>613</v>
      </c>
      <c r="M3677">
        <v>613</v>
      </c>
    </row>
    <row r="3678" spans="4:13" x14ac:dyDescent="0.3">
      <c r="D3678" s="935">
        <v>589</v>
      </c>
      <c r="G3678">
        <v>618</v>
      </c>
      <c r="M3678">
        <v>618</v>
      </c>
    </row>
    <row r="3679" spans="4:13" x14ac:dyDescent="0.3">
      <c r="D3679" s="935">
        <v>661</v>
      </c>
      <c r="G3679">
        <v>693</v>
      </c>
      <c r="M3679">
        <v>693</v>
      </c>
    </row>
    <row r="3680" spans="4:13" x14ac:dyDescent="0.3">
      <c r="D3680" s="935">
        <v>713</v>
      </c>
      <c r="G3680">
        <v>744</v>
      </c>
      <c r="M3680">
        <v>744</v>
      </c>
    </row>
    <row r="3681" spans="4:13" x14ac:dyDescent="0.3">
      <c r="D3681" s="935">
        <v>752</v>
      </c>
      <c r="G3681">
        <v>789</v>
      </c>
      <c r="M3681">
        <v>789</v>
      </c>
    </row>
    <row r="3682" spans="4:13" x14ac:dyDescent="0.3">
      <c r="D3682" s="935">
        <v>775</v>
      </c>
      <c r="G3682">
        <v>782</v>
      </c>
      <c r="M3682">
        <v>782</v>
      </c>
    </row>
    <row r="3683" spans="4:13" x14ac:dyDescent="0.3">
      <c r="D3683" s="935">
        <v>778</v>
      </c>
      <c r="G3683">
        <v>786</v>
      </c>
      <c r="M3683">
        <v>786</v>
      </c>
    </row>
    <row r="3684" spans="4:13" x14ac:dyDescent="0.3">
      <c r="D3684" s="935">
        <v>810</v>
      </c>
      <c r="G3684">
        <v>844</v>
      </c>
      <c r="M3684">
        <v>844</v>
      </c>
    </row>
    <row r="3685" spans="4:13" x14ac:dyDescent="0.3">
      <c r="D3685" s="935">
        <v>988</v>
      </c>
      <c r="G3685">
        <v>1031</v>
      </c>
      <c r="M3685">
        <v>1031</v>
      </c>
    </row>
    <row r="3686" spans="4:13" x14ac:dyDescent="0.3">
      <c r="D3686" s="935">
        <v>1000</v>
      </c>
      <c r="G3686">
        <v>954</v>
      </c>
      <c r="M3686">
        <v>954</v>
      </c>
    </row>
    <row r="3687" spans="4:13" x14ac:dyDescent="0.3">
      <c r="D3687" s="935">
        <v>1085</v>
      </c>
      <c r="G3687">
        <v>1294</v>
      </c>
      <c r="M3687">
        <v>1294</v>
      </c>
    </row>
    <row r="3688" spans="4:13" x14ac:dyDescent="0.3">
      <c r="D3688" s="935">
        <v>1100</v>
      </c>
      <c r="G3688">
        <v>1123</v>
      </c>
      <c r="M3688">
        <v>1123</v>
      </c>
    </row>
    <row r="3689" spans="4:13" x14ac:dyDescent="0.3">
      <c r="D3689" s="935">
        <v>1114</v>
      </c>
      <c r="G3689">
        <v>1146</v>
      </c>
      <c r="M3689">
        <v>1146</v>
      </c>
    </row>
    <row r="3690" spans="4:13" x14ac:dyDescent="0.3">
      <c r="D3690" s="935">
        <v>1140</v>
      </c>
      <c r="G3690">
        <v>1194</v>
      </c>
      <c r="M3690">
        <v>1194</v>
      </c>
    </row>
    <row r="3691" spans="4:13" x14ac:dyDescent="0.3">
      <c r="D3691" s="935">
        <v>1174</v>
      </c>
      <c r="G3691">
        <v>1230</v>
      </c>
      <c r="M3691">
        <v>1230</v>
      </c>
    </row>
    <row r="3692" spans="4:13" x14ac:dyDescent="0.3">
      <c r="D3692" s="935">
        <v>1214</v>
      </c>
      <c r="G3692">
        <v>1262</v>
      </c>
      <c r="M3692">
        <v>1262</v>
      </c>
    </row>
    <row r="3693" spans="4:13" x14ac:dyDescent="0.3">
      <c r="D3693" s="935">
        <v>1328</v>
      </c>
      <c r="G3693">
        <v>1391</v>
      </c>
      <c r="M3693">
        <v>1391</v>
      </c>
    </row>
    <row r="3694" spans="4:13" x14ac:dyDescent="0.3">
      <c r="D3694" s="935">
        <v>1435</v>
      </c>
      <c r="G3694">
        <v>1395</v>
      </c>
      <c r="M3694">
        <v>1395</v>
      </c>
    </row>
    <row r="3695" spans="4:13" x14ac:dyDescent="0.3">
      <c r="D3695" s="935">
        <v>1890</v>
      </c>
      <c r="G3695">
        <v>1983</v>
      </c>
      <c r="M3695">
        <v>1983</v>
      </c>
    </row>
    <row r="3696" spans="4:13" x14ac:dyDescent="0.3">
      <c r="D3696" s="935">
        <v>1903</v>
      </c>
      <c r="G3696">
        <v>1996</v>
      </c>
      <c r="M3696">
        <v>1996</v>
      </c>
    </row>
    <row r="3697" spans="2:13" x14ac:dyDescent="0.3">
      <c r="D3697" s="935">
        <v>2183</v>
      </c>
      <c r="G3697">
        <v>2282</v>
      </c>
      <c r="M3697">
        <v>2282</v>
      </c>
    </row>
    <row r="3698" spans="2:13" x14ac:dyDescent="0.3">
      <c r="D3698" s="935">
        <v>2290</v>
      </c>
      <c r="G3698">
        <v>2394</v>
      </c>
      <c r="M3698">
        <v>2394</v>
      </c>
    </row>
    <row r="3699" spans="2:13" x14ac:dyDescent="0.3">
      <c r="D3699" s="935">
        <v>2694</v>
      </c>
      <c r="G3699">
        <v>2826</v>
      </c>
      <c r="M3699">
        <v>2826</v>
      </c>
    </row>
    <row r="3700" spans="2:13" x14ac:dyDescent="0.3">
      <c r="D3700" s="935">
        <v>2767</v>
      </c>
      <c r="G3700">
        <v>2904</v>
      </c>
      <c r="M3700">
        <v>2904</v>
      </c>
    </row>
    <row r="3701" spans="2:13" x14ac:dyDescent="0.3">
      <c r="D3701" s="935">
        <v>3137</v>
      </c>
      <c r="G3701">
        <v>3235</v>
      </c>
      <c r="M3701">
        <v>3235</v>
      </c>
    </row>
    <row r="3702" spans="2:13" x14ac:dyDescent="0.3">
      <c r="D3702" s="935">
        <v>3142</v>
      </c>
      <c r="G3702">
        <v>3286</v>
      </c>
      <c r="M3702">
        <v>3286</v>
      </c>
    </row>
    <row r="3703" spans="2:13" x14ac:dyDescent="0.3">
      <c r="D3703" s="935">
        <v>3792</v>
      </c>
      <c r="G3703">
        <v>3960</v>
      </c>
      <c r="M3703">
        <v>3960</v>
      </c>
    </row>
    <row r="3704" spans="2:13" x14ac:dyDescent="0.3">
      <c r="C3704" s="935" t="s">
        <v>3785</v>
      </c>
      <c r="G3704">
        <v>50873</v>
      </c>
      <c r="M3704">
        <v>50873</v>
      </c>
    </row>
    <row r="3705" spans="2:13" x14ac:dyDescent="0.3">
      <c r="B3705" s="935" t="s">
        <v>4096</v>
      </c>
      <c r="G3705">
        <v>50873</v>
      </c>
      <c r="M3705">
        <v>50873</v>
      </c>
    </row>
    <row r="3706" spans="2:13" x14ac:dyDescent="0.3">
      <c r="B3706" s="935">
        <v>622757</v>
      </c>
      <c r="C3706" s="935" t="s">
        <v>503</v>
      </c>
      <c r="D3706" s="935">
        <v>9</v>
      </c>
      <c r="G3706">
        <v>18</v>
      </c>
      <c r="M3706">
        <v>18</v>
      </c>
    </row>
    <row r="3707" spans="2:13" x14ac:dyDescent="0.3">
      <c r="D3707" s="935">
        <v>15</v>
      </c>
      <c r="G3707">
        <v>30</v>
      </c>
      <c r="M3707">
        <v>30</v>
      </c>
    </row>
    <row r="3708" spans="2:13" x14ac:dyDescent="0.3">
      <c r="D3708" s="935">
        <v>16</v>
      </c>
      <c r="G3708">
        <v>32</v>
      </c>
      <c r="M3708">
        <v>32</v>
      </c>
    </row>
    <row r="3709" spans="2:13" x14ac:dyDescent="0.3">
      <c r="D3709" s="935">
        <v>26</v>
      </c>
      <c r="G3709">
        <v>52</v>
      </c>
      <c r="M3709">
        <v>52</v>
      </c>
    </row>
    <row r="3710" spans="2:13" x14ac:dyDescent="0.3">
      <c r="D3710" s="935">
        <v>30</v>
      </c>
      <c r="G3710">
        <v>30</v>
      </c>
      <c r="M3710">
        <v>30</v>
      </c>
    </row>
    <row r="3711" spans="2:13" x14ac:dyDescent="0.3">
      <c r="D3711" s="935">
        <v>32</v>
      </c>
      <c r="G3711">
        <v>32</v>
      </c>
      <c r="M3711">
        <v>32</v>
      </c>
    </row>
    <row r="3712" spans="2:13" x14ac:dyDescent="0.3">
      <c r="D3712" s="935">
        <v>40</v>
      </c>
      <c r="G3712">
        <v>80</v>
      </c>
      <c r="M3712">
        <v>80</v>
      </c>
    </row>
    <row r="3713" spans="4:13" x14ac:dyDescent="0.3">
      <c r="D3713" s="935">
        <v>50</v>
      </c>
      <c r="G3713">
        <v>100</v>
      </c>
      <c r="M3713">
        <v>100</v>
      </c>
    </row>
    <row r="3714" spans="4:13" x14ac:dyDescent="0.3">
      <c r="D3714" s="935">
        <v>64</v>
      </c>
      <c r="G3714">
        <v>64</v>
      </c>
      <c r="M3714">
        <v>64</v>
      </c>
    </row>
    <row r="3715" spans="4:13" x14ac:dyDescent="0.3">
      <c r="D3715" s="935">
        <v>80</v>
      </c>
      <c r="G3715">
        <v>160</v>
      </c>
      <c r="M3715">
        <v>160</v>
      </c>
    </row>
    <row r="3716" spans="4:13" x14ac:dyDescent="0.3">
      <c r="D3716" s="935">
        <v>81</v>
      </c>
      <c r="G3716">
        <v>83</v>
      </c>
      <c r="M3716">
        <v>83</v>
      </c>
    </row>
    <row r="3717" spans="4:13" x14ac:dyDescent="0.3">
      <c r="D3717" s="935">
        <v>87</v>
      </c>
      <c r="G3717">
        <v>87</v>
      </c>
      <c r="M3717">
        <v>87</v>
      </c>
    </row>
    <row r="3718" spans="4:13" x14ac:dyDescent="0.3">
      <c r="D3718" s="935">
        <v>97</v>
      </c>
      <c r="G3718">
        <v>97</v>
      </c>
      <c r="M3718">
        <v>97</v>
      </c>
    </row>
    <row r="3719" spans="4:13" x14ac:dyDescent="0.3">
      <c r="D3719" s="935">
        <v>100</v>
      </c>
      <c r="G3719">
        <v>104</v>
      </c>
      <c r="M3719">
        <v>104</v>
      </c>
    </row>
    <row r="3720" spans="4:13" x14ac:dyDescent="0.3">
      <c r="D3720" s="935">
        <v>141</v>
      </c>
      <c r="G3720">
        <v>145</v>
      </c>
      <c r="M3720">
        <v>145</v>
      </c>
    </row>
    <row r="3721" spans="4:13" x14ac:dyDescent="0.3">
      <c r="D3721" s="935">
        <v>156</v>
      </c>
      <c r="G3721">
        <v>160</v>
      </c>
      <c r="M3721">
        <v>160</v>
      </c>
    </row>
    <row r="3722" spans="4:13" x14ac:dyDescent="0.3">
      <c r="D3722" s="935">
        <v>168</v>
      </c>
      <c r="G3722">
        <v>175</v>
      </c>
      <c r="M3722">
        <v>175</v>
      </c>
    </row>
    <row r="3723" spans="4:13" x14ac:dyDescent="0.3">
      <c r="D3723" s="935">
        <v>200</v>
      </c>
      <c r="G3723">
        <v>210</v>
      </c>
      <c r="M3723">
        <v>210</v>
      </c>
    </row>
    <row r="3724" spans="4:13" x14ac:dyDescent="0.3">
      <c r="D3724" s="935">
        <v>211</v>
      </c>
      <c r="G3724">
        <v>218</v>
      </c>
      <c r="M3724">
        <v>218</v>
      </c>
    </row>
    <row r="3725" spans="4:13" x14ac:dyDescent="0.3">
      <c r="D3725" s="935">
        <v>270</v>
      </c>
      <c r="G3725">
        <v>280</v>
      </c>
      <c r="M3725">
        <v>280</v>
      </c>
    </row>
    <row r="3726" spans="4:13" x14ac:dyDescent="0.3">
      <c r="D3726" s="935">
        <v>338</v>
      </c>
      <c r="G3726">
        <v>354</v>
      </c>
      <c r="M3726">
        <v>354</v>
      </c>
    </row>
    <row r="3727" spans="4:13" x14ac:dyDescent="0.3">
      <c r="D3727" s="935">
        <v>482</v>
      </c>
      <c r="G3727">
        <v>506</v>
      </c>
      <c r="M3727">
        <v>506</v>
      </c>
    </row>
    <row r="3728" spans="4:13" x14ac:dyDescent="0.3">
      <c r="D3728" s="935">
        <v>484</v>
      </c>
      <c r="G3728">
        <v>1010</v>
      </c>
      <c r="M3728">
        <v>1010</v>
      </c>
    </row>
    <row r="3729" spans="1:13" x14ac:dyDescent="0.3">
      <c r="D3729" s="935">
        <v>610</v>
      </c>
      <c r="G3729">
        <v>640</v>
      </c>
      <c r="M3729">
        <v>640</v>
      </c>
    </row>
    <row r="3730" spans="1:13" x14ac:dyDescent="0.3">
      <c r="C3730" s="935" t="s">
        <v>3787</v>
      </c>
      <c r="G3730">
        <v>4667</v>
      </c>
      <c r="M3730">
        <v>4667</v>
      </c>
    </row>
    <row r="3731" spans="1:13" x14ac:dyDescent="0.3">
      <c r="B3731" s="935" t="s">
        <v>4097</v>
      </c>
      <c r="G3731">
        <v>4667</v>
      </c>
      <c r="M3731">
        <v>4667</v>
      </c>
    </row>
    <row r="3732" spans="1:13" x14ac:dyDescent="0.3">
      <c r="A3732" s="935" t="s">
        <v>4098</v>
      </c>
      <c r="G3732">
        <v>55540</v>
      </c>
      <c r="M3732">
        <v>55540</v>
      </c>
    </row>
    <row r="3733" spans="1:13" x14ac:dyDescent="0.3">
      <c r="A3733" s="935">
        <v>535529</v>
      </c>
      <c r="B3733" s="935">
        <v>621862</v>
      </c>
      <c r="C3733" s="935" t="s">
        <v>475</v>
      </c>
      <c r="D3733" s="935">
        <v>14</v>
      </c>
      <c r="G3733">
        <v>14</v>
      </c>
      <c r="M3733">
        <v>14</v>
      </c>
    </row>
    <row r="3734" spans="1:13" x14ac:dyDescent="0.3">
      <c r="D3734" s="935">
        <v>20</v>
      </c>
      <c r="G3734">
        <v>20</v>
      </c>
      <c r="M3734">
        <v>20</v>
      </c>
    </row>
    <row r="3735" spans="1:13" x14ac:dyDescent="0.3">
      <c r="D3735" s="935">
        <v>69</v>
      </c>
      <c r="G3735">
        <v>69</v>
      </c>
      <c r="M3735">
        <v>69</v>
      </c>
    </row>
    <row r="3736" spans="1:13" x14ac:dyDescent="0.3">
      <c r="D3736" s="935">
        <v>160</v>
      </c>
      <c r="G3736">
        <v>163</v>
      </c>
      <c r="M3736">
        <v>163</v>
      </c>
    </row>
    <row r="3737" spans="1:13" x14ac:dyDescent="0.3">
      <c r="D3737" s="935">
        <v>383</v>
      </c>
      <c r="G3737">
        <v>397</v>
      </c>
      <c r="M3737">
        <v>397</v>
      </c>
    </row>
    <row r="3738" spans="1:13" x14ac:dyDescent="0.3">
      <c r="D3738" s="935">
        <v>518</v>
      </c>
      <c r="G3738">
        <v>518</v>
      </c>
      <c r="M3738">
        <v>518</v>
      </c>
    </row>
    <row r="3739" spans="1:13" x14ac:dyDescent="0.3">
      <c r="D3739" s="935">
        <v>616</v>
      </c>
      <c r="G3739">
        <v>643</v>
      </c>
      <c r="M3739">
        <v>643</v>
      </c>
    </row>
    <row r="3740" spans="1:13" x14ac:dyDescent="0.3">
      <c r="D3740" s="935">
        <v>649</v>
      </c>
      <c r="G3740">
        <v>673</v>
      </c>
      <c r="M3740">
        <v>673</v>
      </c>
    </row>
    <row r="3741" spans="1:13" x14ac:dyDescent="0.3">
      <c r="D3741" s="935">
        <v>855</v>
      </c>
      <c r="G3741">
        <v>896</v>
      </c>
      <c r="M3741">
        <v>896</v>
      </c>
    </row>
    <row r="3742" spans="1:13" x14ac:dyDescent="0.3">
      <c r="D3742" s="935">
        <v>1226</v>
      </c>
      <c r="G3742">
        <v>1276</v>
      </c>
      <c r="M3742">
        <v>1276</v>
      </c>
    </row>
    <row r="3743" spans="1:13" x14ac:dyDescent="0.3">
      <c r="D3743" s="935">
        <v>1286</v>
      </c>
      <c r="G3743">
        <v>1349</v>
      </c>
      <c r="M3743">
        <v>1349</v>
      </c>
    </row>
    <row r="3744" spans="1:13" x14ac:dyDescent="0.3">
      <c r="C3744" s="935" t="s">
        <v>3785</v>
      </c>
      <c r="G3744">
        <v>6018</v>
      </c>
      <c r="M3744">
        <v>6018</v>
      </c>
    </row>
    <row r="3745" spans="2:13" x14ac:dyDescent="0.3">
      <c r="B3745" s="935" t="s">
        <v>4099</v>
      </c>
      <c r="G3745">
        <v>6018</v>
      </c>
      <c r="M3745">
        <v>6018</v>
      </c>
    </row>
    <row r="3746" spans="2:13" x14ac:dyDescent="0.3">
      <c r="B3746" s="935">
        <v>622013</v>
      </c>
      <c r="C3746" s="935" t="s">
        <v>475</v>
      </c>
      <c r="D3746" s="935">
        <v>16</v>
      </c>
      <c r="G3746">
        <v>16</v>
      </c>
      <c r="M3746">
        <v>16</v>
      </c>
    </row>
    <row r="3747" spans="2:13" x14ac:dyDescent="0.3">
      <c r="D3747" s="935">
        <v>21</v>
      </c>
      <c r="G3747">
        <v>21</v>
      </c>
      <c r="M3747">
        <v>21</v>
      </c>
    </row>
    <row r="3748" spans="2:13" x14ac:dyDescent="0.3">
      <c r="D3748" s="935">
        <v>25</v>
      </c>
      <c r="G3748">
        <v>25</v>
      </c>
      <c r="M3748">
        <v>25</v>
      </c>
    </row>
    <row r="3749" spans="2:13" x14ac:dyDescent="0.3">
      <c r="D3749" s="935">
        <v>28</v>
      </c>
      <c r="G3749">
        <v>28</v>
      </c>
      <c r="M3749">
        <v>28</v>
      </c>
    </row>
    <row r="3750" spans="2:13" x14ac:dyDescent="0.3">
      <c r="D3750" s="935">
        <v>36</v>
      </c>
      <c r="G3750">
        <v>36</v>
      </c>
      <c r="M3750">
        <v>36</v>
      </c>
    </row>
    <row r="3751" spans="2:13" x14ac:dyDescent="0.3">
      <c r="D3751" s="935">
        <v>65</v>
      </c>
      <c r="G3751">
        <v>65</v>
      </c>
      <c r="M3751">
        <v>65</v>
      </c>
    </row>
    <row r="3752" spans="2:13" x14ac:dyDescent="0.3">
      <c r="D3752" s="935">
        <v>83</v>
      </c>
      <c r="G3752">
        <v>83</v>
      </c>
      <c r="M3752">
        <v>83</v>
      </c>
    </row>
    <row r="3753" spans="2:13" x14ac:dyDescent="0.3">
      <c r="D3753" s="935">
        <v>129</v>
      </c>
      <c r="G3753">
        <v>129</v>
      </c>
      <c r="M3753">
        <v>129</v>
      </c>
    </row>
    <row r="3754" spans="2:13" x14ac:dyDescent="0.3">
      <c r="D3754" s="935">
        <v>146</v>
      </c>
      <c r="G3754">
        <v>146</v>
      </c>
      <c r="M3754">
        <v>146</v>
      </c>
    </row>
    <row r="3755" spans="2:13" x14ac:dyDescent="0.3">
      <c r="D3755" s="935">
        <v>173</v>
      </c>
      <c r="G3755">
        <v>177</v>
      </c>
      <c r="M3755">
        <v>177</v>
      </c>
    </row>
    <row r="3756" spans="2:13" x14ac:dyDescent="0.3">
      <c r="D3756" s="935">
        <v>218</v>
      </c>
      <c r="G3756">
        <v>218</v>
      </c>
      <c r="M3756">
        <v>218</v>
      </c>
    </row>
    <row r="3757" spans="2:13" x14ac:dyDescent="0.3">
      <c r="D3757" s="935">
        <v>248</v>
      </c>
      <c r="G3757">
        <v>253</v>
      </c>
      <c r="M3757">
        <v>253</v>
      </c>
    </row>
    <row r="3758" spans="2:13" x14ac:dyDescent="0.3">
      <c r="D3758" s="935">
        <v>319</v>
      </c>
      <c r="G3758">
        <v>332</v>
      </c>
      <c r="M3758">
        <v>332</v>
      </c>
    </row>
    <row r="3759" spans="2:13" x14ac:dyDescent="0.3">
      <c r="D3759" s="935">
        <v>484</v>
      </c>
      <c r="G3759">
        <v>484</v>
      </c>
      <c r="M3759">
        <v>484</v>
      </c>
    </row>
    <row r="3760" spans="2:13" x14ac:dyDescent="0.3">
      <c r="D3760" s="935">
        <v>665</v>
      </c>
      <c r="G3760">
        <v>665</v>
      </c>
      <c r="M3760">
        <v>665</v>
      </c>
    </row>
    <row r="3761" spans="2:13" x14ac:dyDescent="0.3">
      <c r="D3761" s="935">
        <v>841</v>
      </c>
      <c r="G3761">
        <v>862</v>
      </c>
      <c r="M3761">
        <v>862</v>
      </c>
    </row>
    <row r="3762" spans="2:13" x14ac:dyDescent="0.3">
      <c r="D3762" s="935">
        <v>965</v>
      </c>
      <c r="G3762">
        <v>955</v>
      </c>
      <c r="M3762">
        <v>955</v>
      </c>
    </row>
    <row r="3763" spans="2:13" x14ac:dyDescent="0.3">
      <c r="D3763" s="935">
        <v>1010</v>
      </c>
      <c r="G3763">
        <v>1020</v>
      </c>
      <c r="M3763">
        <v>1020</v>
      </c>
    </row>
    <row r="3764" spans="2:13" x14ac:dyDescent="0.3">
      <c r="D3764" s="935">
        <v>1167</v>
      </c>
      <c r="G3764">
        <v>1177</v>
      </c>
      <c r="M3764">
        <v>1177</v>
      </c>
    </row>
    <row r="3765" spans="2:13" x14ac:dyDescent="0.3">
      <c r="D3765" s="935">
        <v>1626</v>
      </c>
      <c r="G3765">
        <v>1566</v>
      </c>
      <c r="M3765">
        <v>1566</v>
      </c>
    </row>
    <row r="3766" spans="2:13" x14ac:dyDescent="0.3">
      <c r="D3766" s="935">
        <v>1666</v>
      </c>
      <c r="G3766">
        <v>1604</v>
      </c>
      <c r="M3766">
        <v>1604</v>
      </c>
    </row>
    <row r="3767" spans="2:13" x14ac:dyDescent="0.3">
      <c r="D3767" s="935">
        <v>1739</v>
      </c>
      <c r="G3767">
        <v>1755</v>
      </c>
      <c r="M3767">
        <v>1755</v>
      </c>
    </row>
    <row r="3768" spans="2:13" x14ac:dyDescent="0.3">
      <c r="D3768" s="935">
        <v>2028</v>
      </c>
      <c r="G3768">
        <v>2068</v>
      </c>
      <c r="M3768">
        <v>2068</v>
      </c>
    </row>
    <row r="3769" spans="2:13" x14ac:dyDescent="0.3">
      <c r="D3769" s="935">
        <v>2339</v>
      </c>
      <c r="G3769">
        <v>2358</v>
      </c>
      <c r="M3769">
        <v>2358</v>
      </c>
    </row>
    <row r="3770" spans="2:13" x14ac:dyDescent="0.3">
      <c r="C3770" s="935" t="s">
        <v>3785</v>
      </c>
      <c r="G3770">
        <v>16043</v>
      </c>
      <c r="M3770">
        <v>16043</v>
      </c>
    </row>
    <row r="3771" spans="2:13" x14ac:dyDescent="0.3">
      <c r="B3771" s="935" t="s">
        <v>4100</v>
      </c>
      <c r="G3771">
        <v>16043</v>
      </c>
      <c r="M3771">
        <v>16043</v>
      </c>
    </row>
    <row r="3772" spans="2:13" x14ac:dyDescent="0.3">
      <c r="B3772" s="935">
        <v>622727</v>
      </c>
      <c r="C3772" s="935" t="s">
        <v>503</v>
      </c>
      <c r="D3772" s="935">
        <v>14</v>
      </c>
      <c r="G3772">
        <v>14</v>
      </c>
      <c r="M3772">
        <v>14</v>
      </c>
    </row>
    <row r="3773" spans="2:13" x14ac:dyDescent="0.3">
      <c r="D3773" s="935">
        <v>20</v>
      </c>
      <c r="G3773">
        <v>20</v>
      </c>
      <c r="M3773">
        <v>20</v>
      </c>
    </row>
    <row r="3774" spans="2:13" x14ac:dyDescent="0.3">
      <c r="D3774" s="935">
        <v>55</v>
      </c>
      <c r="G3774">
        <v>55</v>
      </c>
      <c r="M3774">
        <v>55</v>
      </c>
    </row>
    <row r="3775" spans="2:13" x14ac:dyDescent="0.3">
      <c r="D3775" s="935">
        <v>59</v>
      </c>
      <c r="G3775">
        <v>61</v>
      </c>
      <c r="M3775">
        <v>61</v>
      </c>
    </row>
    <row r="3776" spans="2:13" x14ac:dyDescent="0.3">
      <c r="D3776" s="935">
        <v>91</v>
      </c>
      <c r="G3776">
        <v>93</v>
      </c>
      <c r="M3776">
        <v>93</v>
      </c>
    </row>
    <row r="3777" spans="2:13" x14ac:dyDescent="0.3">
      <c r="D3777" s="935">
        <v>96</v>
      </c>
      <c r="G3777">
        <v>96</v>
      </c>
      <c r="M3777">
        <v>96</v>
      </c>
    </row>
    <row r="3778" spans="2:13" x14ac:dyDescent="0.3">
      <c r="D3778" s="935">
        <v>174</v>
      </c>
      <c r="G3778">
        <v>180</v>
      </c>
      <c r="M3778">
        <v>180</v>
      </c>
    </row>
    <row r="3779" spans="2:13" x14ac:dyDescent="0.3">
      <c r="C3779" s="935" t="s">
        <v>3787</v>
      </c>
      <c r="G3779">
        <v>519</v>
      </c>
      <c r="M3779">
        <v>519</v>
      </c>
    </row>
    <row r="3780" spans="2:13" x14ac:dyDescent="0.3">
      <c r="B3780" s="935" t="s">
        <v>4101</v>
      </c>
      <c r="G3780">
        <v>519</v>
      </c>
      <c r="M3780">
        <v>519</v>
      </c>
    </row>
    <row r="3781" spans="2:13" x14ac:dyDescent="0.3">
      <c r="B3781" s="935">
        <v>622758</v>
      </c>
      <c r="C3781" s="935" t="s">
        <v>503</v>
      </c>
      <c r="D3781" s="935">
        <v>14</v>
      </c>
      <c r="G3781">
        <v>14</v>
      </c>
      <c r="M3781">
        <v>14</v>
      </c>
    </row>
    <row r="3782" spans="2:13" x14ac:dyDescent="0.3">
      <c r="D3782" s="935">
        <v>22</v>
      </c>
      <c r="G3782">
        <v>22</v>
      </c>
      <c r="M3782">
        <v>22</v>
      </c>
    </row>
    <row r="3783" spans="2:13" x14ac:dyDescent="0.3">
      <c r="D3783" s="935">
        <v>44</v>
      </c>
      <c r="G3783">
        <v>44</v>
      </c>
      <c r="M3783">
        <v>44</v>
      </c>
    </row>
    <row r="3784" spans="2:13" x14ac:dyDescent="0.3">
      <c r="D3784" s="935">
        <v>56</v>
      </c>
      <c r="G3784">
        <v>56</v>
      </c>
      <c r="M3784">
        <v>56</v>
      </c>
    </row>
    <row r="3785" spans="2:13" x14ac:dyDescent="0.3">
      <c r="D3785" s="935">
        <v>94</v>
      </c>
      <c r="G3785">
        <v>94</v>
      </c>
      <c r="M3785">
        <v>94</v>
      </c>
    </row>
    <row r="3786" spans="2:13" x14ac:dyDescent="0.3">
      <c r="D3786" s="935">
        <v>99</v>
      </c>
      <c r="G3786">
        <v>99</v>
      </c>
      <c r="M3786">
        <v>99</v>
      </c>
    </row>
    <row r="3787" spans="2:13" x14ac:dyDescent="0.3">
      <c r="D3787" s="935">
        <v>111</v>
      </c>
      <c r="G3787">
        <v>108</v>
      </c>
      <c r="M3787">
        <v>108</v>
      </c>
    </row>
    <row r="3788" spans="2:13" x14ac:dyDescent="0.3">
      <c r="D3788" s="935">
        <v>144</v>
      </c>
      <c r="G3788">
        <v>141</v>
      </c>
      <c r="M3788">
        <v>141</v>
      </c>
    </row>
    <row r="3789" spans="2:13" x14ac:dyDescent="0.3">
      <c r="D3789" s="935">
        <v>153</v>
      </c>
      <c r="G3789">
        <v>149</v>
      </c>
      <c r="M3789">
        <v>149</v>
      </c>
    </row>
    <row r="3790" spans="2:13" x14ac:dyDescent="0.3">
      <c r="D3790" s="935">
        <v>160</v>
      </c>
      <c r="G3790">
        <v>157</v>
      </c>
      <c r="M3790">
        <v>157</v>
      </c>
    </row>
    <row r="3791" spans="2:13" x14ac:dyDescent="0.3">
      <c r="D3791" s="935">
        <v>183</v>
      </c>
      <c r="G3791">
        <v>178</v>
      </c>
      <c r="M3791">
        <v>178</v>
      </c>
    </row>
    <row r="3792" spans="2:13" x14ac:dyDescent="0.3">
      <c r="D3792" s="935">
        <v>210</v>
      </c>
      <c r="G3792">
        <v>210</v>
      </c>
      <c r="M3792">
        <v>210</v>
      </c>
    </row>
    <row r="3793" spans="1:13" x14ac:dyDescent="0.3">
      <c r="D3793" s="935">
        <v>226</v>
      </c>
      <c r="G3793">
        <v>223</v>
      </c>
      <c r="M3793">
        <v>223</v>
      </c>
    </row>
    <row r="3794" spans="1:13" x14ac:dyDescent="0.3">
      <c r="D3794" s="935">
        <v>237</v>
      </c>
      <c r="G3794">
        <v>239</v>
      </c>
      <c r="M3794">
        <v>239</v>
      </c>
    </row>
    <row r="3795" spans="1:13" x14ac:dyDescent="0.3">
      <c r="D3795" s="935">
        <v>241</v>
      </c>
      <c r="G3795">
        <v>241</v>
      </c>
      <c r="M3795">
        <v>241</v>
      </c>
    </row>
    <row r="3796" spans="1:13" x14ac:dyDescent="0.3">
      <c r="D3796" s="935">
        <v>253</v>
      </c>
      <c r="G3796">
        <v>248</v>
      </c>
      <c r="M3796">
        <v>248</v>
      </c>
    </row>
    <row r="3797" spans="1:13" x14ac:dyDescent="0.3">
      <c r="D3797" s="935">
        <v>318</v>
      </c>
      <c r="G3797">
        <v>307</v>
      </c>
      <c r="M3797">
        <v>307</v>
      </c>
    </row>
    <row r="3798" spans="1:13" x14ac:dyDescent="0.3">
      <c r="C3798" s="935" t="s">
        <v>3787</v>
      </c>
      <c r="G3798">
        <v>2530</v>
      </c>
      <c r="M3798">
        <v>2530</v>
      </c>
    </row>
    <row r="3799" spans="1:13" x14ac:dyDescent="0.3">
      <c r="B3799" s="935" t="s">
        <v>4102</v>
      </c>
      <c r="G3799">
        <v>2530</v>
      </c>
      <c r="M3799">
        <v>2530</v>
      </c>
    </row>
    <row r="3800" spans="1:13" x14ac:dyDescent="0.3">
      <c r="A3800" s="935" t="s">
        <v>4103</v>
      </c>
      <c r="G3800">
        <v>25110</v>
      </c>
      <c r="M3800">
        <v>25110</v>
      </c>
    </row>
    <row r="3801" spans="1:13" x14ac:dyDescent="0.3">
      <c r="A3801" s="935">
        <v>537090</v>
      </c>
      <c r="B3801" s="935">
        <v>623268</v>
      </c>
      <c r="C3801" s="935" t="s">
        <v>475</v>
      </c>
      <c r="D3801" s="935">
        <v>166</v>
      </c>
      <c r="G3801">
        <v>166</v>
      </c>
      <c r="M3801">
        <v>166</v>
      </c>
    </row>
    <row r="3802" spans="1:13" x14ac:dyDescent="0.3">
      <c r="D3802" s="935">
        <v>211</v>
      </c>
      <c r="G3802">
        <v>180</v>
      </c>
      <c r="M3802">
        <v>180</v>
      </c>
    </row>
    <row r="3803" spans="1:13" x14ac:dyDescent="0.3">
      <c r="D3803" s="935">
        <v>570</v>
      </c>
      <c r="G3803">
        <v>570</v>
      </c>
      <c r="M3803">
        <v>570</v>
      </c>
    </row>
    <row r="3804" spans="1:13" x14ac:dyDescent="0.3">
      <c r="D3804" s="935">
        <v>894</v>
      </c>
      <c r="G3804">
        <v>899</v>
      </c>
      <c r="M3804">
        <v>899</v>
      </c>
    </row>
    <row r="3805" spans="1:13" x14ac:dyDescent="0.3">
      <c r="C3805" s="935" t="s">
        <v>3785</v>
      </c>
      <c r="G3805">
        <v>1815</v>
      </c>
      <c r="M3805">
        <v>1815</v>
      </c>
    </row>
    <row r="3806" spans="1:13" x14ac:dyDescent="0.3">
      <c r="B3806" s="935" t="s">
        <v>4104</v>
      </c>
      <c r="G3806">
        <v>1815</v>
      </c>
      <c r="M3806">
        <v>1815</v>
      </c>
    </row>
    <row r="3807" spans="1:13" x14ac:dyDescent="0.3">
      <c r="A3807" s="935" t="s">
        <v>4105</v>
      </c>
      <c r="G3807">
        <v>1815</v>
      </c>
      <c r="M3807">
        <v>1815</v>
      </c>
    </row>
    <row r="3808" spans="1:13" x14ac:dyDescent="0.3">
      <c r="A3808" s="935">
        <v>540291</v>
      </c>
      <c r="B3808" s="935">
        <v>621857</v>
      </c>
      <c r="C3808" s="935" t="s">
        <v>475</v>
      </c>
      <c r="D3808" s="935">
        <v>49</v>
      </c>
      <c r="G3808">
        <v>49</v>
      </c>
      <c r="M3808">
        <v>49</v>
      </c>
    </row>
    <row r="3809" spans="3:13" x14ac:dyDescent="0.3">
      <c r="D3809" s="935">
        <v>56</v>
      </c>
      <c r="G3809">
        <v>56</v>
      </c>
      <c r="M3809">
        <v>56</v>
      </c>
    </row>
    <row r="3810" spans="3:13" x14ac:dyDescent="0.3">
      <c r="D3810" s="935">
        <v>83</v>
      </c>
      <c r="G3810">
        <v>83</v>
      </c>
      <c r="M3810">
        <v>83</v>
      </c>
    </row>
    <row r="3811" spans="3:13" x14ac:dyDescent="0.3">
      <c r="D3811" s="935">
        <v>109</v>
      </c>
      <c r="G3811">
        <v>109</v>
      </c>
      <c r="M3811">
        <v>109</v>
      </c>
    </row>
    <row r="3812" spans="3:13" x14ac:dyDescent="0.3">
      <c r="D3812" s="935">
        <v>218</v>
      </c>
      <c r="G3812">
        <v>215</v>
      </c>
      <c r="M3812">
        <v>215</v>
      </c>
    </row>
    <row r="3813" spans="3:13" x14ac:dyDescent="0.3">
      <c r="D3813" s="935">
        <v>229</v>
      </c>
      <c r="G3813">
        <v>229</v>
      </c>
      <c r="M3813">
        <v>229</v>
      </c>
    </row>
    <row r="3814" spans="3:13" x14ac:dyDescent="0.3">
      <c r="D3814" s="935">
        <v>289</v>
      </c>
      <c r="G3814">
        <v>282</v>
      </c>
      <c r="M3814">
        <v>282</v>
      </c>
    </row>
    <row r="3815" spans="3:13" x14ac:dyDescent="0.3">
      <c r="D3815" s="935">
        <v>457</v>
      </c>
      <c r="G3815">
        <v>458</v>
      </c>
      <c r="M3815">
        <v>458</v>
      </c>
    </row>
    <row r="3816" spans="3:13" x14ac:dyDescent="0.3">
      <c r="D3816" s="935">
        <v>536</v>
      </c>
      <c r="G3816">
        <v>548</v>
      </c>
      <c r="M3816">
        <v>548</v>
      </c>
    </row>
    <row r="3817" spans="3:13" x14ac:dyDescent="0.3">
      <c r="D3817" s="935">
        <v>596</v>
      </c>
      <c r="G3817">
        <v>585</v>
      </c>
      <c r="M3817">
        <v>585</v>
      </c>
    </row>
    <row r="3818" spans="3:13" x14ac:dyDescent="0.3">
      <c r="D3818" s="935">
        <v>987</v>
      </c>
      <c r="G3818">
        <v>987</v>
      </c>
      <c r="M3818">
        <v>987</v>
      </c>
    </row>
    <row r="3819" spans="3:13" x14ac:dyDescent="0.3">
      <c r="D3819" s="935">
        <v>2422</v>
      </c>
      <c r="G3819">
        <v>2422</v>
      </c>
      <c r="M3819">
        <v>2422</v>
      </c>
    </row>
    <row r="3820" spans="3:13" x14ac:dyDescent="0.3">
      <c r="D3820" s="935">
        <v>2423</v>
      </c>
      <c r="G3820">
        <v>2412</v>
      </c>
      <c r="M3820">
        <v>2412</v>
      </c>
    </row>
    <row r="3821" spans="3:13" x14ac:dyDescent="0.3">
      <c r="D3821" s="935">
        <v>2603</v>
      </c>
      <c r="G3821">
        <v>2565</v>
      </c>
      <c r="M3821">
        <v>2565</v>
      </c>
    </row>
    <row r="3822" spans="3:13" x14ac:dyDescent="0.3">
      <c r="D3822" s="935">
        <v>4793</v>
      </c>
      <c r="G3822">
        <v>4550</v>
      </c>
      <c r="M3822">
        <v>4550</v>
      </c>
    </row>
    <row r="3823" spans="3:13" x14ac:dyDescent="0.3">
      <c r="D3823" s="935">
        <v>5599</v>
      </c>
      <c r="G3823">
        <v>5724</v>
      </c>
      <c r="M3823">
        <v>5724</v>
      </c>
    </row>
    <row r="3824" spans="3:13" x14ac:dyDescent="0.3">
      <c r="C3824" s="935" t="s">
        <v>3785</v>
      </c>
      <c r="G3824">
        <v>21274</v>
      </c>
      <c r="M3824">
        <v>21274</v>
      </c>
    </row>
    <row r="3825" spans="2:13" x14ac:dyDescent="0.3">
      <c r="B3825" s="935" t="s">
        <v>4106</v>
      </c>
      <c r="G3825">
        <v>21274</v>
      </c>
      <c r="M3825">
        <v>21274</v>
      </c>
    </row>
    <row r="3826" spans="2:13" x14ac:dyDescent="0.3">
      <c r="B3826" s="935">
        <v>621887</v>
      </c>
      <c r="C3826" s="935" t="s">
        <v>475</v>
      </c>
      <c r="D3826" s="935">
        <v>20</v>
      </c>
      <c r="G3826">
        <v>20</v>
      </c>
      <c r="M3826">
        <v>20</v>
      </c>
    </row>
    <row r="3827" spans="2:13" x14ac:dyDescent="0.3">
      <c r="D3827" s="935">
        <v>197</v>
      </c>
      <c r="G3827">
        <v>193</v>
      </c>
      <c r="M3827">
        <v>193</v>
      </c>
    </row>
    <row r="3828" spans="2:13" x14ac:dyDescent="0.3">
      <c r="D3828" s="935">
        <v>300</v>
      </c>
      <c r="G3828">
        <v>294</v>
      </c>
      <c r="M3828">
        <v>294</v>
      </c>
    </row>
    <row r="3829" spans="2:13" x14ac:dyDescent="0.3">
      <c r="D3829" s="935">
        <v>744</v>
      </c>
      <c r="G3829">
        <v>729</v>
      </c>
      <c r="M3829">
        <v>729</v>
      </c>
    </row>
    <row r="3830" spans="2:13" x14ac:dyDescent="0.3">
      <c r="D3830" s="935">
        <v>785</v>
      </c>
      <c r="G3830">
        <v>769</v>
      </c>
      <c r="M3830">
        <v>769</v>
      </c>
    </row>
    <row r="3831" spans="2:13" x14ac:dyDescent="0.3">
      <c r="D3831" s="935">
        <v>2800</v>
      </c>
      <c r="G3831">
        <v>2742</v>
      </c>
      <c r="M3831">
        <v>2742</v>
      </c>
    </row>
    <row r="3832" spans="2:13" x14ac:dyDescent="0.3">
      <c r="C3832" s="935" t="s">
        <v>3785</v>
      </c>
      <c r="G3832">
        <v>4747</v>
      </c>
      <c r="M3832">
        <v>4747</v>
      </c>
    </row>
    <row r="3833" spans="2:13" x14ac:dyDescent="0.3">
      <c r="B3833" s="935" t="s">
        <v>4107</v>
      </c>
      <c r="G3833">
        <v>4747</v>
      </c>
      <c r="M3833">
        <v>4747</v>
      </c>
    </row>
    <row r="3834" spans="2:13" x14ac:dyDescent="0.3">
      <c r="B3834" s="935">
        <v>622582</v>
      </c>
      <c r="C3834" s="935" t="s">
        <v>503</v>
      </c>
      <c r="D3834" s="935">
        <v>44</v>
      </c>
      <c r="G3834">
        <v>44</v>
      </c>
      <c r="M3834">
        <v>44</v>
      </c>
    </row>
    <row r="3835" spans="2:13" x14ac:dyDescent="0.3">
      <c r="D3835" s="935">
        <v>47</v>
      </c>
      <c r="G3835">
        <v>47</v>
      </c>
      <c r="M3835">
        <v>47</v>
      </c>
    </row>
    <row r="3836" spans="2:13" x14ac:dyDescent="0.3">
      <c r="D3836" s="935">
        <v>73</v>
      </c>
      <c r="G3836">
        <v>73</v>
      </c>
      <c r="M3836">
        <v>73</v>
      </c>
    </row>
    <row r="3837" spans="2:13" x14ac:dyDescent="0.3">
      <c r="D3837" s="935">
        <v>144</v>
      </c>
      <c r="G3837">
        <v>139</v>
      </c>
      <c r="M3837">
        <v>139</v>
      </c>
    </row>
    <row r="3838" spans="2:13" x14ac:dyDescent="0.3">
      <c r="D3838" s="935">
        <v>153</v>
      </c>
      <c r="G3838">
        <v>148</v>
      </c>
      <c r="M3838">
        <v>148</v>
      </c>
    </row>
    <row r="3839" spans="2:13" x14ac:dyDescent="0.3">
      <c r="D3839" s="935">
        <v>824</v>
      </c>
      <c r="G3839">
        <v>783</v>
      </c>
      <c r="M3839">
        <v>783</v>
      </c>
    </row>
    <row r="3840" spans="2:13" x14ac:dyDescent="0.3">
      <c r="C3840" s="935" t="s">
        <v>3787</v>
      </c>
      <c r="G3840">
        <v>1234</v>
      </c>
      <c r="M3840">
        <v>1234</v>
      </c>
    </row>
    <row r="3841" spans="2:13" x14ac:dyDescent="0.3">
      <c r="B3841" s="935" t="s">
        <v>4108</v>
      </c>
      <c r="G3841">
        <v>1234</v>
      </c>
      <c r="M3841">
        <v>1234</v>
      </c>
    </row>
    <row r="3842" spans="2:13" x14ac:dyDescent="0.3">
      <c r="B3842" s="935">
        <v>622760</v>
      </c>
      <c r="C3842" s="935" t="s">
        <v>503</v>
      </c>
      <c r="D3842" s="935">
        <v>41</v>
      </c>
      <c r="G3842">
        <v>41</v>
      </c>
      <c r="M3842">
        <v>41</v>
      </c>
    </row>
    <row r="3843" spans="2:13" x14ac:dyDescent="0.3">
      <c r="D3843" s="935">
        <v>55</v>
      </c>
      <c r="G3843">
        <v>55</v>
      </c>
      <c r="M3843">
        <v>55</v>
      </c>
    </row>
    <row r="3844" spans="2:13" x14ac:dyDescent="0.3">
      <c r="D3844" s="935">
        <v>137</v>
      </c>
      <c r="G3844">
        <v>139</v>
      </c>
      <c r="M3844">
        <v>139</v>
      </c>
    </row>
    <row r="3845" spans="2:13" x14ac:dyDescent="0.3">
      <c r="D3845" s="935">
        <v>174</v>
      </c>
      <c r="G3845">
        <v>179</v>
      </c>
      <c r="M3845">
        <v>179</v>
      </c>
    </row>
    <row r="3846" spans="2:13" x14ac:dyDescent="0.3">
      <c r="D3846" s="935">
        <v>176</v>
      </c>
      <c r="G3846">
        <v>183</v>
      </c>
      <c r="M3846">
        <v>183</v>
      </c>
    </row>
    <row r="3847" spans="2:13" x14ac:dyDescent="0.3">
      <c r="D3847" s="935">
        <v>214</v>
      </c>
      <c r="G3847">
        <v>215</v>
      </c>
      <c r="M3847">
        <v>215</v>
      </c>
    </row>
    <row r="3848" spans="2:13" x14ac:dyDescent="0.3">
      <c r="D3848" s="935">
        <v>322</v>
      </c>
      <c r="G3848">
        <v>329</v>
      </c>
      <c r="M3848">
        <v>329</v>
      </c>
    </row>
    <row r="3849" spans="2:13" x14ac:dyDescent="0.3">
      <c r="D3849" s="935">
        <v>441</v>
      </c>
      <c r="G3849">
        <v>451</v>
      </c>
      <c r="M3849">
        <v>451</v>
      </c>
    </row>
    <row r="3850" spans="2:13" x14ac:dyDescent="0.3">
      <c r="D3850" s="935">
        <v>446</v>
      </c>
      <c r="G3850">
        <v>911</v>
      </c>
      <c r="M3850">
        <v>911</v>
      </c>
    </row>
    <row r="3851" spans="2:13" x14ac:dyDescent="0.3">
      <c r="C3851" s="935" t="s">
        <v>3787</v>
      </c>
      <c r="G3851">
        <v>2503</v>
      </c>
      <c r="M3851">
        <v>2503</v>
      </c>
    </row>
    <row r="3852" spans="2:13" x14ac:dyDescent="0.3">
      <c r="B3852" s="935" t="s">
        <v>4109</v>
      </c>
      <c r="G3852">
        <v>2503</v>
      </c>
      <c r="M3852">
        <v>2503</v>
      </c>
    </row>
    <row r="3853" spans="2:13" x14ac:dyDescent="0.3">
      <c r="B3853" s="935">
        <v>750322</v>
      </c>
      <c r="C3853" s="935" t="s">
        <v>475</v>
      </c>
      <c r="D3853" s="935">
        <v>36</v>
      </c>
      <c r="I3853">
        <v>36</v>
      </c>
      <c r="L3853">
        <v>36</v>
      </c>
      <c r="M3853">
        <v>36</v>
      </c>
    </row>
    <row r="3854" spans="2:13" x14ac:dyDescent="0.3">
      <c r="D3854" s="935">
        <v>138</v>
      </c>
      <c r="I3854">
        <v>138</v>
      </c>
      <c r="L3854">
        <v>138</v>
      </c>
      <c r="M3854">
        <v>138</v>
      </c>
    </row>
    <row r="3855" spans="2:13" x14ac:dyDescent="0.3">
      <c r="D3855" s="935">
        <v>273</v>
      </c>
      <c r="I3855">
        <v>273</v>
      </c>
      <c r="L3855">
        <v>273</v>
      </c>
      <c r="M3855">
        <v>273</v>
      </c>
    </row>
    <row r="3856" spans="2:13" x14ac:dyDescent="0.3">
      <c r="D3856" s="935">
        <v>557</v>
      </c>
      <c r="I3856">
        <v>557</v>
      </c>
      <c r="L3856">
        <v>557</v>
      </c>
      <c r="M3856">
        <v>557</v>
      </c>
    </row>
    <row r="3857" spans="1:13" x14ac:dyDescent="0.3">
      <c r="D3857" s="935">
        <v>1190</v>
      </c>
      <c r="I3857">
        <v>1190</v>
      </c>
      <c r="L3857">
        <v>1190</v>
      </c>
      <c r="M3857">
        <v>1190</v>
      </c>
    </row>
    <row r="3858" spans="1:13" x14ac:dyDescent="0.3">
      <c r="D3858" s="935">
        <v>1395</v>
      </c>
      <c r="I3858">
        <v>1395</v>
      </c>
      <c r="L3858">
        <v>1395</v>
      </c>
      <c r="M3858">
        <v>1395</v>
      </c>
    </row>
    <row r="3859" spans="1:13" x14ac:dyDescent="0.3">
      <c r="C3859" s="935" t="s">
        <v>3785</v>
      </c>
      <c r="I3859">
        <v>3589</v>
      </c>
      <c r="L3859">
        <v>3589</v>
      </c>
      <c r="M3859">
        <v>3589</v>
      </c>
    </row>
    <row r="3860" spans="1:13" x14ac:dyDescent="0.3">
      <c r="B3860" s="935" t="s">
        <v>4110</v>
      </c>
      <c r="I3860">
        <v>3589</v>
      </c>
      <c r="L3860">
        <v>3589</v>
      </c>
      <c r="M3860">
        <v>3589</v>
      </c>
    </row>
    <row r="3861" spans="1:13" x14ac:dyDescent="0.3">
      <c r="A3861" s="935" t="s">
        <v>4111</v>
      </c>
      <c r="G3861">
        <v>29758</v>
      </c>
      <c r="I3861">
        <v>3589</v>
      </c>
      <c r="L3861">
        <v>3589</v>
      </c>
      <c r="M3861">
        <v>33347</v>
      </c>
    </row>
    <row r="3862" spans="1:13" x14ac:dyDescent="0.3">
      <c r="A3862" s="935">
        <v>540296</v>
      </c>
      <c r="B3862" s="935">
        <v>622067</v>
      </c>
      <c r="C3862" s="935" t="s">
        <v>475</v>
      </c>
      <c r="D3862" s="935">
        <v>50</v>
      </c>
      <c r="G3862">
        <v>50</v>
      </c>
      <c r="M3862">
        <v>50</v>
      </c>
    </row>
    <row r="3863" spans="1:13" x14ac:dyDescent="0.3">
      <c r="D3863" s="935">
        <v>112</v>
      </c>
      <c r="G3863">
        <v>112</v>
      </c>
      <c r="M3863">
        <v>112</v>
      </c>
    </row>
    <row r="3864" spans="1:13" x14ac:dyDescent="0.3">
      <c r="D3864" s="935">
        <v>932</v>
      </c>
      <c r="G3864">
        <v>921</v>
      </c>
      <c r="M3864">
        <v>921</v>
      </c>
    </row>
    <row r="3865" spans="1:13" x14ac:dyDescent="0.3">
      <c r="C3865" s="935" t="s">
        <v>3785</v>
      </c>
      <c r="G3865">
        <v>1083</v>
      </c>
      <c r="M3865">
        <v>1083</v>
      </c>
    </row>
    <row r="3866" spans="1:13" x14ac:dyDescent="0.3">
      <c r="B3866" s="935" t="s">
        <v>4112</v>
      </c>
      <c r="G3866">
        <v>1083</v>
      </c>
      <c r="M3866">
        <v>1083</v>
      </c>
    </row>
    <row r="3867" spans="1:13" x14ac:dyDescent="0.3">
      <c r="B3867" s="935">
        <v>622091</v>
      </c>
      <c r="C3867" s="935" t="s">
        <v>475</v>
      </c>
      <c r="D3867" s="935">
        <v>36</v>
      </c>
      <c r="G3867">
        <v>36</v>
      </c>
      <c r="M3867">
        <v>36</v>
      </c>
    </row>
    <row r="3868" spans="1:13" x14ac:dyDescent="0.3">
      <c r="D3868" s="935">
        <v>57</v>
      </c>
      <c r="G3868">
        <v>57</v>
      </c>
      <c r="M3868">
        <v>57</v>
      </c>
    </row>
    <row r="3869" spans="1:13" x14ac:dyDescent="0.3">
      <c r="D3869" s="935">
        <v>85</v>
      </c>
      <c r="G3869">
        <v>85</v>
      </c>
      <c r="M3869">
        <v>85</v>
      </c>
    </row>
    <row r="3870" spans="1:13" x14ac:dyDescent="0.3">
      <c r="D3870" s="935">
        <v>88</v>
      </c>
      <c r="G3870">
        <v>85</v>
      </c>
      <c r="M3870">
        <v>85</v>
      </c>
    </row>
    <row r="3871" spans="1:13" x14ac:dyDescent="0.3">
      <c r="D3871" s="935">
        <v>90</v>
      </c>
      <c r="G3871">
        <v>88</v>
      </c>
      <c r="M3871">
        <v>88</v>
      </c>
    </row>
    <row r="3872" spans="1:13" x14ac:dyDescent="0.3">
      <c r="D3872" s="935">
        <v>115</v>
      </c>
      <c r="G3872">
        <v>112</v>
      </c>
      <c r="M3872">
        <v>112</v>
      </c>
    </row>
    <row r="3873" spans="2:13" x14ac:dyDescent="0.3">
      <c r="D3873" s="935">
        <v>124</v>
      </c>
      <c r="G3873">
        <v>240</v>
      </c>
      <c r="M3873">
        <v>240</v>
      </c>
    </row>
    <row r="3874" spans="2:13" x14ac:dyDescent="0.3">
      <c r="D3874" s="935">
        <v>161</v>
      </c>
      <c r="G3874">
        <v>159</v>
      </c>
      <c r="M3874">
        <v>159</v>
      </c>
    </row>
    <row r="3875" spans="2:13" x14ac:dyDescent="0.3">
      <c r="D3875" s="935">
        <v>171</v>
      </c>
      <c r="G3875">
        <v>164</v>
      </c>
      <c r="M3875">
        <v>164</v>
      </c>
    </row>
    <row r="3876" spans="2:13" x14ac:dyDescent="0.3">
      <c r="D3876" s="935">
        <v>194</v>
      </c>
      <c r="G3876">
        <v>189</v>
      </c>
      <c r="M3876">
        <v>189</v>
      </c>
    </row>
    <row r="3877" spans="2:13" x14ac:dyDescent="0.3">
      <c r="D3877" s="935">
        <v>200</v>
      </c>
      <c r="G3877">
        <v>194</v>
      </c>
      <c r="M3877">
        <v>194</v>
      </c>
    </row>
    <row r="3878" spans="2:13" x14ac:dyDescent="0.3">
      <c r="D3878" s="935">
        <v>1245</v>
      </c>
      <c r="G3878">
        <v>1183</v>
      </c>
      <c r="M3878">
        <v>1183</v>
      </c>
    </row>
    <row r="3879" spans="2:13" x14ac:dyDescent="0.3">
      <c r="D3879" s="935">
        <v>1445</v>
      </c>
      <c r="G3879">
        <v>1213</v>
      </c>
      <c r="M3879">
        <v>1213</v>
      </c>
    </row>
    <row r="3880" spans="2:13" x14ac:dyDescent="0.3">
      <c r="C3880" s="935" t="s">
        <v>3785</v>
      </c>
      <c r="G3880">
        <v>3805</v>
      </c>
      <c r="M3880">
        <v>3805</v>
      </c>
    </row>
    <row r="3881" spans="2:13" x14ac:dyDescent="0.3">
      <c r="B3881" s="935" t="s">
        <v>4113</v>
      </c>
      <c r="G3881">
        <v>3805</v>
      </c>
      <c r="M3881">
        <v>3805</v>
      </c>
    </row>
    <row r="3882" spans="2:13" x14ac:dyDescent="0.3">
      <c r="B3882" s="935">
        <v>622779</v>
      </c>
      <c r="C3882" s="935" t="s">
        <v>503</v>
      </c>
      <c r="D3882" s="935">
        <v>7</v>
      </c>
      <c r="G3882">
        <v>7</v>
      </c>
      <c r="M3882">
        <v>7</v>
      </c>
    </row>
    <row r="3883" spans="2:13" x14ac:dyDescent="0.3">
      <c r="D3883" s="935">
        <v>8</v>
      </c>
      <c r="G3883">
        <v>8</v>
      </c>
      <c r="M3883">
        <v>8</v>
      </c>
    </row>
    <row r="3884" spans="2:13" x14ac:dyDescent="0.3">
      <c r="D3884" s="935">
        <v>14</v>
      </c>
      <c r="G3884">
        <v>14</v>
      </c>
      <c r="M3884">
        <v>14</v>
      </c>
    </row>
    <row r="3885" spans="2:13" x14ac:dyDescent="0.3">
      <c r="D3885" s="935">
        <v>16</v>
      </c>
      <c r="G3885">
        <v>16</v>
      </c>
      <c r="M3885">
        <v>16</v>
      </c>
    </row>
    <row r="3886" spans="2:13" x14ac:dyDescent="0.3">
      <c r="D3886" s="935">
        <v>18</v>
      </c>
      <c r="G3886">
        <v>18</v>
      </c>
      <c r="M3886">
        <v>18</v>
      </c>
    </row>
    <row r="3887" spans="2:13" x14ac:dyDescent="0.3">
      <c r="D3887" s="935">
        <v>24</v>
      </c>
      <c r="G3887">
        <v>24</v>
      </c>
      <c r="M3887">
        <v>24</v>
      </c>
    </row>
    <row r="3888" spans="2:13" x14ac:dyDescent="0.3">
      <c r="D3888" s="935">
        <v>26</v>
      </c>
      <c r="G3888">
        <v>26</v>
      </c>
      <c r="M3888">
        <v>26</v>
      </c>
    </row>
    <row r="3889" spans="1:13" x14ac:dyDescent="0.3">
      <c r="D3889" s="935">
        <v>28</v>
      </c>
      <c r="G3889">
        <v>28</v>
      </c>
      <c r="M3889">
        <v>28</v>
      </c>
    </row>
    <row r="3890" spans="1:13" x14ac:dyDescent="0.3">
      <c r="D3890" s="935">
        <v>36</v>
      </c>
      <c r="G3890">
        <v>36</v>
      </c>
      <c r="M3890">
        <v>36</v>
      </c>
    </row>
    <row r="3891" spans="1:13" x14ac:dyDescent="0.3">
      <c r="D3891" s="935">
        <v>40</v>
      </c>
      <c r="G3891">
        <v>40</v>
      </c>
      <c r="M3891">
        <v>40</v>
      </c>
    </row>
    <row r="3892" spans="1:13" x14ac:dyDescent="0.3">
      <c r="D3892" s="935">
        <v>43</v>
      </c>
      <c r="G3892">
        <v>43</v>
      </c>
      <c r="M3892">
        <v>43</v>
      </c>
    </row>
    <row r="3893" spans="1:13" x14ac:dyDescent="0.3">
      <c r="D3893" s="935">
        <v>47</v>
      </c>
      <c r="G3893">
        <v>47</v>
      </c>
      <c r="M3893">
        <v>47</v>
      </c>
    </row>
    <row r="3894" spans="1:13" x14ac:dyDescent="0.3">
      <c r="D3894" s="935">
        <v>48</v>
      </c>
      <c r="G3894">
        <v>48</v>
      </c>
      <c r="M3894">
        <v>48</v>
      </c>
    </row>
    <row r="3895" spans="1:13" x14ac:dyDescent="0.3">
      <c r="D3895" s="935">
        <v>63</v>
      </c>
      <c r="G3895">
        <v>64</v>
      </c>
      <c r="M3895">
        <v>64</v>
      </c>
    </row>
    <row r="3896" spans="1:13" x14ac:dyDescent="0.3">
      <c r="D3896" s="935">
        <v>67</v>
      </c>
      <c r="G3896">
        <v>67</v>
      </c>
      <c r="M3896">
        <v>67</v>
      </c>
    </row>
    <row r="3897" spans="1:13" x14ac:dyDescent="0.3">
      <c r="D3897" s="935">
        <v>101</v>
      </c>
      <c r="G3897">
        <v>101</v>
      </c>
      <c r="M3897">
        <v>101</v>
      </c>
    </row>
    <row r="3898" spans="1:13" x14ac:dyDescent="0.3">
      <c r="C3898" s="935" t="s">
        <v>3787</v>
      </c>
      <c r="G3898">
        <v>587</v>
      </c>
      <c r="M3898">
        <v>587</v>
      </c>
    </row>
    <row r="3899" spans="1:13" x14ac:dyDescent="0.3">
      <c r="B3899" s="935" t="s">
        <v>4114</v>
      </c>
      <c r="G3899">
        <v>587</v>
      </c>
      <c r="M3899">
        <v>587</v>
      </c>
    </row>
    <row r="3900" spans="1:13" x14ac:dyDescent="0.3">
      <c r="A3900" s="935" t="s">
        <v>4115</v>
      </c>
      <c r="G3900">
        <v>5475</v>
      </c>
      <c r="M3900">
        <v>5475</v>
      </c>
    </row>
    <row r="3901" spans="1:13" x14ac:dyDescent="0.3">
      <c r="A3901" s="935">
        <v>543762</v>
      </c>
      <c r="B3901" s="935">
        <v>678611</v>
      </c>
      <c r="C3901" s="935" t="s">
        <v>475</v>
      </c>
      <c r="D3901" s="935">
        <v>15</v>
      </c>
      <c r="H3901">
        <v>15</v>
      </c>
      <c r="L3901">
        <v>15</v>
      </c>
      <c r="M3901">
        <v>15</v>
      </c>
    </row>
    <row r="3902" spans="1:13" x14ac:dyDescent="0.3">
      <c r="D3902" s="935">
        <v>21</v>
      </c>
      <c r="H3902">
        <v>21</v>
      </c>
      <c r="L3902">
        <v>21</v>
      </c>
      <c r="M3902">
        <v>21</v>
      </c>
    </row>
    <row r="3903" spans="1:13" x14ac:dyDescent="0.3">
      <c r="C3903" s="935" t="s">
        <v>3785</v>
      </c>
      <c r="H3903">
        <v>36</v>
      </c>
      <c r="L3903">
        <v>36</v>
      </c>
      <c r="M3903">
        <v>36</v>
      </c>
    </row>
    <row r="3904" spans="1:13" x14ac:dyDescent="0.3">
      <c r="B3904" s="935" t="s">
        <v>4116</v>
      </c>
      <c r="H3904">
        <v>36</v>
      </c>
      <c r="L3904">
        <v>36</v>
      </c>
      <c r="M3904">
        <v>36</v>
      </c>
    </row>
    <row r="3905" spans="1:13" x14ac:dyDescent="0.3">
      <c r="A3905" s="935" t="s">
        <v>4117</v>
      </c>
      <c r="H3905">
        <v>36</v>
      </c>
      <c r="L3905">
        <v>36</v>
      </c>
      <c r="M3905">
        <v>36</v>
      </c>
    </row>
    <row r="3906" spans="1:13" x14ac:dyDescent="0.3">
      <c r="A3906" s="935">
        <v>551954</v>
      </c>
      <c r="B3906" s="935">
        <v>674403</v>
      </c>
      <c r="C3906" s="935" t="s">
        <v>503</v>
      </c>
      <c r="D3906" s="935">
        <v>47</v>
      </c>
      <c r="H3906">
        <v>49</v>
      </c>
      <c r="L3906">
        <v>49</v>
      </c>
      <c r="M3906">
        <v>49</v>
      </c>
    </row>
    <row r="3907" spans="1:13" x14ac:dyDescent="0.3">
      <c r="D3907" s="935">
        <v>81</v>
      </c>
      <c r="H3907">
        <v>84</v>
      </c>
      <c r="L3907">
        <v>84</v>
      </c>
      <c r="M3907">
        <v>84</v>
      </c>
    </row>
    <row r="3908" spans="1:13" x14ac:dyDescent="0.3">
      <c r="D3908" s="935">
        <v>100</v>
      </c>
      <c r="H3908">
        <v>104</v>
      </c>
      <c r="L3908">
        <v>104</v>
      </c>
      <c r="M3908">
        <v>104</v>
      </c>
    </row>
    <row r="3909" spans="1:13" x14ac:dyDescent="0.3">
      <c r="D3909" s="935">
        <v>156</v>
      </c>
      <c r="H3909">
        <v>159</v>
      </c>
      <c r="L3909">
        <v>159</v>
      </c>
      <c r="M3909">
        <v>159</v>
      </c>
    </row>
    <row r="3910" spans="1:13" x14ac:dyDescent="0.3">
      <c r="D3910" s="935">
        <v>215</v>
      </c>
      <c r="H3910">
        <v>224</v>
      </c>
      <c r="L3910">
        <v>224</v>
      </c>
      <c r="M3910">
        <v>224</v>
      </c>
    </row>
    <row r="3911" spans="1:13" x14ac:dyDescent="0.3">
      <c r="D3911" s="935">
        <v>360</v>
      </c>
      <c r="H3911">
        <v>360</v>
      </c>
      <c r="L3911">
        <v>360</v>
      </c>
      <c r="M3911">
        <v>360</v>
      </c>
    </row>
    <row r="3912" spans="1:13" x14ac:dyDescent="0.3">
      <c r="D3912" s="935">
        <v>1122</v>
      </c>
      <c r="H3912">
        <v>1153</v>
      </c>
      <c r="L3912">
        <v>1153</v>
      </c>
      <c r="M3912">
        <v>1153</v>
      </c>
    </row>
    <row r="3913" spans="1:13" x14ac:dyDescent="0.3">
      <c r="C3913" s="935" t="s">
        <v>3787</v>
      </c>
      <c r="H3913">
        <v>2133</v>
      </c>
      <c r="L3913">
        <v>2133</v>
      </c>
      <c r="M3913">
        <v>2133</v>
      </c>
    </row>
    <row r="3914" spans="1:13" x14ac:dyDescent="0.3">
      <c r="B3914" s="935" t="s">
        <v>4118</v>
      </c>
      <c r="H3914">
        <v>2133</v>
      </c>
      <c r="L3914">
        <v>2133</v>
      </c>
      <c r="M3914">
        <v>2133</v>
      </c>
    </row>
    <row r="3915" spans="1:13" x14ac:dyDescent="0.3">
      <c r="B3915" s="935">
        <v>678620</v>
      </c>
      <c r="C3915" s="935" t="s">
        <v>475</v>
      </c>
      <c r="D3915" s="935">
        <v>36</v>
      </c>
      <c r="H3915">
        <v>36</v>
      </c>
      <c r="L3915">
        <v>36</v>
      </c>
      <c r="M3915">
        <v>36</v>
      </c>
    </row>
    <row r="3916" spans="1:13" x14ac:dyDescent="0.3">
      <c r="D3916" s="935">
        <v>55</v>
      </c>
      <c r="H3916">
        <v>55</v>
      </c>
      <c r="L3916">
        <v>55</v>
      </c>
      <c r="M3916">
        <v>55</v>
      </c>
    </row>
    <row r="3917" spans="1:13" x14ac:dyDescent="0.3">
      <c r="D3917" s="935">
        <v>528</v>
      </c>
      <c r="H3917">
        <v>541</v>
      </c>
      <c r="L3917">
        <v>541</v>
      </c>
      <c r="M3917">
        <v>541</v>
      </c>
    </row>
    <row r="3918" spans="1:13" x14ac:dyDescent="0.3">
      <c r="D3918" s="935">
        <v>665</v>
      </c>
      <c r="H3918">
        <v>685</v>
      </c>
      <c r="L3918">
        <v>685</v>
      </c>
      <c r="M3918">
        <v>685</v>
      </c>
    </row>
    <row r="3919" spans="1:13" x14ac:dyDescent="0.3">
      <c r="D3919" s="935">
        <v>816</v>
      </c>
      <c r="H3919">
        <v>816</v>
      </c>
      <c r="L3919">
        <v>816</v>
      </c>
      <c r="M3919">
        <v>816</v>
      </c>
    </row>
    <row r="3920" spans="1:13" x14ac:dyDescent="0.3">
      <c r="D3920" s="935">
        <v>1184</v>
      </c>
      <c r="H3920">
        <v>1184</v>
      </c>
      <c r="L3920">
        <v>1184</v>
      </c>
      <c r="M3920">
        <v>1184</v>
      </c>
    </row>
    <row r="3921" spans="1:13" x14ac:dyDescent="0.3">
      <c r="D3921" s="935">
        <v>4868</v>
      </c>
      <c r="H3921">
        <v>5038</v>
      </c>
      <c r="L3921">
        <v>5038</v>
      </c>
      <c r="M3921">
        <v>5038</v>
      </c>
    </row>
    <row r="3922" spans="1:13" x14ac:dyDescent="0.3">
      <c r="D3922" s="935">
        <v>5956</v>
      </c>
      <c r="H3922">
        <v>6066</v>
      </c>
      <c r="L3922">
        <v>6066</v>
      </c>
      <c r="M3922">
        <v>6066</v>
      </c>
    </row>
    <row r="3923" spans="1:13" x14ac:dyDescent="0.3">
      <c r="C3923" s="935" t="s">
        <v>3785</v>
      </c>
      <c r="H3923">
        <v>14421</v>
      </c>
      <c r="L3923">
        <v>14421</v>
      </c>
      <c r="M3923">
        <v>14421</v>
      </c>
    </row>
    <row r="3924" spans="1:13" x14ac:dyDescent="0.3">
      <c r="B3924" s="935" t="s">
        <v>4119</v>
      </c>
      <c r="H3924">
        <v>14421</v>
      </c>
      <c r="L3924">
        <v>14421</v>
      </c>
      <c r="M3924">
        <v>14421</v>
      </c>
    </row>
    <row r="3925" spans="1:13" x14ac:dyDescent="0.3">
      <c r="A3925" s="935" t="s">
        <v>4120</v>
      </c>
      <c r="H3925">
        <v>16554</v>
      </c>
      <c r="L3925">
        <v>16554</v>
      </c>
      <c r="M3925">
        <v>16554</v>
      </c>
    </row>
    <row r="3926" spans="1:13" x14ac:dyDescent="0.3">
      <c r="A3926" s="935">
        <v>551956</v>
      </c>
      <c r="B3926" s="935">
        <v>674570</v>
      </c>
      <c r="C3926" s="935" t="s">
        <v>503</v>
      </c>
      <c r="D3926" s="935">
        <v>80</v>
      </c>
      <c r="H3926">
        <v>80</v>
      </c>
      <c r="L3926">
        <v>80</v>
      </c>
      <c r="M3926">
        <v>80</v>
      </c>
    </row>
    <row r="3927" spans="1:13" x14ac:dyDescent="0.3">
      <c r="D3927" s="935">
        <v>104</v>
      </c>
      <c r="H3927">
        <v>208</v>
      </c>
      <c r="L3927">
        <v>208</v>
      </c>
      <c r="M3927">
        <v>208</v>
      </c>
    </row>
    <row r="3928" spans="1:13" x14ac:dyDescent="0.3">
      <c r="D3928" s="935">
        <v>189</v>
      </c>
      <c r="H3928">
        <v>189</v>
      </c>
      <c r="L3928">
        <v>189</v>
      </c>
      <c r="M3928">
        <v>189</v>
      </c>
    </row>
    <row r="3929" spans="1:13" x14ac:dyDescent="0.3">
      <c r="D3929" s="935">
        <v>198</v>
      </c>
      <c r="H3929">
        <v>198</v>
      </c>
      <c r="L3929">
        <v>198</v>
      </c>
      <c r="M3929">
        <v>198</v>
      </c>
    </row>
    <row r="3930" spans="1:13" x14ac:dyDescent="0.3">
      <c r="D3930" s="935">
        <v>380</v>
      </c>
      <c r="H3930">
        <v>380</v>
      </c>
      <c r="L3930">
        <v>380</v>
      </c>
      <c r="M3930">
        <v>380</v>
      </c>
    </row>
    <row r="3931" spans="1:13" x14ac:dyDescent="0.3">
      <c r="D3931" s="935">
        <v>528</v>
      </c>
      <c r="H3931">
        <v>528</v>
      </c>
      <c r="L3931">
        <v>528</v>
      </c>
      <c r="M3931">
        <v>528</v>
      </c>
    </row>
    <row r="3932" spans="1:13" x14ac:dyDescent="0.3">
      <c r="C3932" s="935" t="s">
        <v>3787</v>
      </c>
      <c r="H3932">
        <v>1583</v>
      </c>
      <c r="L3932">
        <v>1583</v>
      </c>
      <c r="M3932">
        <v>1583</v>
      </c>
    </row>
    <row r="3933" spans="1:13" x14ac:dyDescent="0.3">
      <c r="B3933" s="935" t="s">
        <v>4121</v>
      </c>
      <c r="H3933">
        <v>1583</v>
      </c>
      <c r="L3933">
        <v>1583</v>
      </c>
      <c r="M3933">
        <v>1583</v>
      </c>
    </row>
    <row r="3934" spans="1:13" x14ac:dyDescent="0.3">
      <c r="B3934" s="935">
        <v>678570</v>
      </c>
      <c r="C3934" s="935" t="s">
        <v>475</v>
      </c>
      <c r="D3934" s="935">
        <v>24</v>
      </c>
      <c r="H3934">
        <v>24</v>
      </c>
      <c r="L3934">
        <v>24</v>
      </c>
      <c r="M3934">
        <v>24</v>
      </c>
    </row>
    <row r="3935" spans="1:13" x14ac:dyDescent="0.3">
      <c r="D3935" s="935">
        <v>38</v>
      </c>
      <c r="H3935">
        <v>38</v>
      </c>
      <c r="L3935">
        <v>38</v>
      </c>
      <c r="M3935">
        <v>38</v>
      </c>
    </row>
    <row r="3936" spans="1:13" x14ac:dyDescent="0.3">
      <c r="D3936" s="935">
        <v>50</v>
      </c>
      <c r="H3936">
        <v>50</v>
      </c>
      <c r="I3936">
        <v>50</v>
      </c>
      <c r="L3936">
        <v>100</v>
      </c>
      <c r="M3936">
        <v>100</v>
      </c>
    </row>
    <row r="3937" spans="3:13" x14ac:dyDescent="0.3">
      <c r="D3937" s="935">
        <v>56</v>
      </c>
      <c r="H3937">
        <v>58</v>
      </c>
      <c r="L3937">
        <v>58</v>
      </c>
      <c r="M3937">
        <v>58</v>
      </c>
    </row>
    <row r="3938" spans="3:13" x14ac:dyDescent="0.3">
      <c r="D3938" s="935">
        <v>84</v>
      </c>
      <c r="H3938">
        <v>84</v>
      </c>
      <c r="L3938">
        <v>84</v>
      </c>
      <c r="M3938">
        <v>84</v>
      </c>
    </row>
    <row r="3939" spans="3:13" x14ac:dyDescent="0.3">
      <c r="D3939" s="935">
        <v>96</v>
      </c>
      <c r="H3939">
        <v>96</v>
      </c>
      <c r="L3939">
        <v>96</v>
      </c>
      <c r="M3939">
        <v>96</v>
      </c>
    </row>
    <row r="3940" spans="3:13" x14ac:dyDescent="0.3">
      <c r="D3940" s="935">
        <v>112</v>
      </c>
      <c r="H3940">
        <v>116</v>
      </c>
      <c r="L3940">
        <v>116</v>
      </c>
      <c r="M3940">
        <v>116</v>
      </c>
    </row>
    <row r="3941" spans="3:13" x14ac:dyDescent="0.3">
      <c r="D3941" s="935">
        <v>200</v>
      </c>
      <c r="H3941">
        <v>208</v>
      </c>
      <c r="L3941">
        <v>208</v>
      </c>
      <c r="M3941">
        <v>208</v>
      </c>
    </row>
    <row r="3942" spans="3:13" x14ac:dyDescent="0.3">
      <c r="D3942" s="935">
        <v>222</v>
      </c>
      <c r="H3942">
        <v>222</v>
      </c>
      <c r="L3942">
        <v>222</v>
      </c>
      <c r="M3942">
        <v>222</v>
      </c>
    </row>
    <row r="3943" spans="3:13" x14ac:dyDescent="0.3">
      <c r="D3943" s="935">
        <v>237</v>
      </c>
      <c r="H3943">
        <v>237</v>
      </c>
      <c r="L3943">
        <v>237</v>
      </c>
      <c r="M3943">
        <v>237</v>
      </c>
    </row>
    <row r="3944" spans="3:13" x14ac:dyDescent="0.3">
      <c r="D3944" s="935">
        <v>339</v>
      </c>
      <c r="H3944">
        <v>353</v>
      </c>
      <c r="L3944">
        <v>353</v>
      </c>
      <c r="M3944">
        <v>353</v>
      </c>
    </row>
    <row r="3945" spans="3:13" x14ac:dyDescent="0.3">
      <c r="D3945" s="935">
        <v>431</v>
      </c>
      <c r="H3945">
        <v>431</v>
      </c>
      <c r="L3945">
        <v>431</v>
      </c>
      <c r="M3945">
        <v>431</v>
      </c>
    </row>
    <row r="3946" spans="3:13" x14ac:dyDescent="0.3">
      <c r="D3946" s="935">
        <v>506</v>
      </c>
      <c r="H3946">
        <v>506</v>
      </c>
      <c r="L3946">
        <v>506</v>
      </c>
      <c r="M3946">
        <v>506</v>
      </c>
    </row>
    <row r="3947" spans="3:13" x14ac:dyDescent="0.3">
      <c r="D3947" s="935">
        <v>962</v>
      </c>
      <c r="H3947">
        <v>989</v>
      </c>
      <c r="L3947">
        <v>989</v>
      </c>
      <c r="M3947">
        <v>989</v>
      </c>
    </row>
    <row r="3948" spans="3:13" x14ac:dyDescent="0.3">
      <c r="D3948" s="935">
        <v>2028</v>
      </c>
      <c r="H3948">
        <v>2028</v>
      </c>
      <c r="L3948">
        <v>2028</v>
      </c>
      <c r="M3948">
        <v>2028</v>
      </c>
    </row>
    <row r="3949" spans="3:13" x14ac:dyDescent="0.3">
      <c r="D3949" s="935">
        <v>2033</v>
      </c>
      <c r="H3949">
        <v>2033</v>
      </c>
      <c r="L3949">
        <v>2033</v>
      </c>
      <c r="M3949">
        <v>2033</v>
      </c>
    </row>
    <row r="3950" spans="3:13" x14ac:dyDescent="0.3">
      <c r="D3950" s="935">
        <v>3153</v>
      </c>
      <c r="H3950">
        <v>3153</v>
      </c>
      <c r="L3950">
        <v>3153</v>
      </c>
      <c r="M3950">
        <v>3153</v>
      </c>
    </row>
    <row r="3951" spans="3:13" x14ac:dyDescent="0.3">
      <c r="D3951" s="935">
        <v>3970</v>
      </c>
      <c r="H3951">
        <v>3970</v>
      </c>
      <c r="L3951">
        <v>3970</v>
      </c>
      <c r="M3951">
        <v>3970</v>
      </c>
    </row>
    <row r="3952" spans="3:13" x14ac:dyDescent="0.3">
      <c r="C3952" s="935" t="s">
        <v>3785</v>
      </c>
      <c r="H3952">
        <v>14596</v>
      </c>
      <c r="I3952">
        <v>50</v>
      </c>
      <c r="L3952">
        <v>14646</v>
      </c>
      <c r="M3952">
        <v>14646</v>
      </c>
    </row>
    <row r="3953" spans="1:13" x14ac:dyDescent="0.3">
      <c r="B3953" s="935" t="s">
        <v>4122</v>
      </c>
      <c r="H3953">
        <v>14596</v>
      </c>
      <c r="I3953">
        <v>50</v>
      </c>
      <c r="L3953">
        <v>14646</v>
      </c>
      <c r="M3953">
        <v>14646</v>
      </c>
    </row>
    <row r="3954" spans="1:13" x14ac:dyDescent="0.3">
      <c r="A3954" s="935" t="s">
        <v>4123</v>
      </c>
      <c r="H3954">
        <v>16179</v>
      </c>
      <c r="I3954">
        <v>50</v>
      </c>
      <c r="L3954">
        <v>16229</v>
      </c>
      <c r="M3954">
        <v>16229</v>
      </c>
    </row>
    <row r="3955" spans="1:13" x14ac:dyDescent="0.3">
      <c r="A3955" s="935">
        <v>551968</v>
      </c>
      <c r="B3955" s="935">
        <v>683392</v>
      </c>
      <c r="C3955" s="935" t="s">
        <v>475</v>
      </c>
      <c r="D3955" s="935">
        <v>1000</v>
      </c>
      <c r="H3955">
        <v>1008</v>
      </c>
      <c r="L3955">
        <v>1008</v>
      </c>
      <c r="M3955">
        <v>1008</v>
      </c>
    </row>
    <row r="3956" spans="1:13" x14ac:dyDescent="0.3">
      <c r="C3956" s="935" t="s">
        <v>3785</v>
      </c>
      <c r="H3956">
        <v>1008</v>
      </c>
      <c r="L3956">
        <v>1008</v>
      </c>
      <c r="M3956">
        <v>1008</v>
      </c>
    </row>
    <row r="3957" spans="1:13" x14ac:dyDescent="0.3">
      <c r="B3957" s="935" t="s">
        <v>4124</v>
      </c>
      <c r="H3957">
        <v>1008</v>
      </c>
      <c r="L3957">
        <v>1008</v>
      </c>
      <c r="M3957">
        <v>1008</v>
      </c>
    </row>
    <row r="3958" spans="1:13" x14ac:dyDescent="0.3">
      <c r="A3958" s="935" t="s">
        <v>4125</v>
      </c>
      <c r="H3958">
        <v>1008</v>
      </c>
      <c r="L3958">
        <v>1008</v>
      </c>
      <c r="M3958">
        <v>1008</v>
      </c>
    </row>
    <row r="3959" spans="1:13" x14ac:dyDescent="0.3">
      <c r="A3959" s="935">
        <v>551971</v>
      </c>
      <c r="B3959" s="935">
        <v>678614</v>
      </c>
      <c r="C3959" s="935" t="s">
        <v>475</v>
      </c>
      <c r="D3959" s="935">
        <v>30</v>
      </c>
      <c r="H3959">
        <v>30</v>
      </c>
      <c r="L3959">
        <v>30</v>
      </c>
      <c r="M3959">
        <v>30</v>
      </c>
    </row>
    <row r="3960" spans="1:13" x14ac:dyDescent="0.3">
      <c r="D3960" s="935">
        <v>116</v>
      </c>
      <c r="H3960">
        <v>120</v>
      </c>
      <c r="L3960">
        <v>120</v>
      </c>
      <c r="M3960">
        <v>120</v>
      </c>
    </row>
    <row r="3961" spans="1:13" x14ac:dyDescent="0.3">
      <c r="D3961" s="935">
        <v>934</v>
      </c>
      <c r="H3961">
        <v>931</v>
      </c>
      <c r="L3961">
        <v>931</v>
      </c>
      <c r="M3961">
        <v>931</v>
      </c>
    </row>
    <row r="3962" spans="1:13" x14ac:dyDescent="0.3">
      <c r="D3962" s="935">
        <v>1434</v>
      </c>
      <c r="K3962">
        <v>1498</v>
      </c>
      <c r="L3962">
        <v>1498</v>
      </c>
      <c r="M3962">
        <v>1498</v>
      </c>
    </row>
    <row r="3963" spans="1:13" x14ac:dyDescent="0.3">
      <c r="C3963" s="935" t="s">
        <v>3785</v>
      </c>
      <c r="H3963">
        <v>1081</v>
      </c>
      <c r="K3963">
        <v>1498</v>
      </c>
      <c r="L3963">
        <v>2579</v>
      </c>
      <c r="M3963">
        <v>2579</v>
      </c>
    </row>
    <row r="3964" spans="1:13" x14ac:dyDescent="0.3">
      <c r="B3964" s="935" t="s">
        <v>4126</v>
      </c>
      <c r="H3964">
        <v>1081</v>
      </c>
      <c r="K3964">
        <v>1498</v>
      </c>
      <c r="L3964">
        <v>2579</v>
      </c>
      <c r="M3964">
        <v>2579</v>
      </c>
    </row>
    <row r="3965" spans="1:13" x14ac:dyDescent="0.3">
      <c r="A3965" s="935" t="s">
        <v>4127</v>
      </c>
      <c r="H3965">
        <v>1081</v>
      </c>
      <c r="K3965">
        <v>1498</v>
      </c>
      <c r="L3965">
        <v>2579</v>
      </c>
      <c r="M3965">
        <v>2579</v>
      </c>
    </row>
    <row r="3966" spans="1:13" x14ac:dyDescent="0.3">
      <c r="A3966" s="935">
        <v>552988</v>
      </c>
      <c r="B3966" s="935">
        <v>674864</v>
      </c>
      <c r="C3966" s="935" t="s">
        <v>503</v>
      </c>
      <c r="D3966" s="935">
        <v>225</v>
      </c>
      <c r="H3966">
        <v>235</v>
      </c>
      <c r="L3966">
        <v>235</v>
      </c>
      <c r="M3966">
        <v>235</v>
      </c>
    </row>
    <row r="3967" spans="1:13" x14ac:dyDescent="0.3">
      <c r="D3967" s="935">
        <v>273</v>
      </c>
      <c r="H3967">
        <v>282</v>
      </c>
      <c r="L3967">
        <v>282</v>
      </c>
      <c r="M3967">
        <v>282</v>
      </c>
    </row>
    <row r="3968" spans="1:13" x14ac:dyDescent="0.3">
      <c r="D3968" s="935">
        <v>335</v>
      </c>
      <c r="H3968">
        <v>350</v>
      </c>
      <c r="L3968">
        <v>350</v>
      </c>
      <c r="M3968">
        <v>350</v>
      </c>
    </row>
    <row r="3969" spans="2:13" x14ac:dyDescent="0.3">
      <c r="D3969" s="935">
        <v>534</v>
      </c>
      <c r="H3969">
        <v>556</v>
      </c>
      <c r="L3969">
        <v>556</v>
      </c>
      <c r="M3969">
        <v>556</v>
      </c>
    </row>
    <row r="3970" spans="2:13" x14ac:dyDescent="0.3">
      <c r="D3970" s="935">
        <v>653</v>
      </c>
      <c r="H3970">
        <v>684</v>
      </c>
      <c r="L3970">
        <v>684</v>
      </c>
      <c r="M3970">
        <v>684</v>
      </c>
    </row>
    <row r="3971" spans="2:13" x14ac:dyDescent="0.3">
      <c r="D3971" s="935">
        <v>1055</v>
      </c>
      <c r="H3971">
        <v>1093</v>
      </c>
      <c r="L3971">
        <v>1093</v>
      </c>
      <c r="M3971">
        <v>1093</v>
      </c>
    </row>
    <row r="3972" spans="2:13" x14ac:dyDescent="0.3">
      <c r="D3972" s="935">
        <v>3472</v>
      </c>
      <c r="H3972">
        <v>3642</v>
      </c>
      <c r="L3972">
        <v>3642</v>
      </c>
      <c r="M3972">
        <v>3642</v>
      </c>
    </row>
    <row r="3973" spans="2:13" x14ac:dyDescent="0.3">
      <c r="C3973" s="935" t="s">
        <v>3787</v>
      </c>
      <c r="H3973">
        <v>6842</v>
      </c>
      <c r="L3973">
        <v>6842</v>
      </c>
      <c r="M3973">
        <v>6842</v>
      </c>
    </row>
    <row r="3974" spans="2:13" x14ac:dyDescent="0.3">
      <c r="B3974" s="935" t="s">
        <v>4128</v>
      </c>
      <c r="H3974">
        <v>6842</v>
      </c>
      <c r="L3974">
        <v>6842</v>
      </c>
      <c r="M3974">
        <v>6842</v>
      </c>
    </row>
    <row r="3975" spans="2:13" x14ac:dyDescent="0.3">
      <c r="B3975" s="935">
        <v>678624</v>
      </c>
      <c r="C3975" s="935" t="s">
        <v>475</v>
      </c>
      <c r="D3975" s="935">
        <v>12</v>
      </c>
      <c r="H3975">
        <v>12</v>
      </c>
      <c r="L3975">
        <v>12</v>
      </c>
      <c r="M3975">
        <v>12</v>
      </c>
    </row>
    <row r="3976" spans="2:13" x14ac:dyDescent="0.3">
      <c r="D3976" s="935">
        <v>14</v>
      </c>
      <c r="H3976">
        <v>14</v>
      </c>
      <c r="L3976">
        <v>14</v>
      </c>
      <c r="M3976">
        <v>14</v>
      </c>
    </row>
    <row r="3977" spans="2:13" x14ac:dyDescent="0.3">
      <c r="D3977" s="935">
        <v>36</v>
      </c>
      <c r="H3977">
        <v>36</v>
      </c>
      <c r="L3977">
        <v>36</v>
      </c>
      <c r="M3977">
        <v>36</v>
      </c>
    </row>
    <row r="3978" spans="2:13" x14ac:dyDescent="0.3">
      <c r="D3978" s="935">
        <v>63</v>
      </c>
      <c r="K3978">
        <v>63</v>
      </c>
      <c r="L3978">
        <v>63</v>
      </c>
      <c r="M3978">
        <v>63</v>
      </c>
    </row>
    <row r="3979" spans="2:13" x14ac:dyDescent="0.3">
      <c r="D3979" s="935">
        <v>111</v>
      </c>
      <c r="K3979">
        <v>111</v>
      </c>
      <c r="L3979">
        <v>111</v>
      </c>
      <c r="M3979">
        <v>111</v>
      </c>
    </row>
    <row r="3980" spans="2:13" x14ac:dyDescent="0.3">
      <c r="D3980" s="935">
        <v>180</v>
      </c>
      <c r="H3980">
        <v>180</v>
      </c>
      <c r="L3980">
        <v>180</v>
      </c>
      <c r="M3980">
        <v>180</v>
      </c>
    </row>
    <row r="3981" spans="2:13" x14ac:dyDescent="0.3">
      <c r="D3981" s="935">
        <v>318</v>
      </c>
      <c r="K3981">
        <v>318</v>
      </c>
      <c r="L3981">
        <v>318</v>
      </c>
      <c r="M3981">
        <v>318</v>
      </c>
    </row>
    <row r="3982" spans="2:13" x14ac:dyDescent="0.3">
      <c r="D3982" s="935">
        <v>342</v>
      </c>
      <c r="H3982">
        <v>358</v>
      </c>
      <c r="L3982">
        <v>358</v>
      </c>
      <c r="M3982">
        <v>358</v>
      </c>
    </row>
    <row r="3983" spans="2:13" x14ac:dyDescent="0.3">
      <c r="D3983" s="935">
        <v>823</v>
      </c>
      <c r="H3983">
        <v>854</v>
      </c>
      <c r="L3983">
        <v>854</v>
      </c>
      <c r="M3983">
        <v>854</v>
      </c>
    </row>
    <row r="3984" spans="2:13" x14ac:dyDescent="0.3">
      <c r="D3984" s="935">
        <v>939</v>
      </c>
      <c r="H3984">
        <v>969</v>
      </c>
      <c r="L3984">
        <v>969</v>
      </c>
      <c r="M3984">
        <v>969</v>
      </c>
    </row>
    <row r="3985" spans="1:13" x14ac:dyDescent="0.3">
      <c r="D3985" s="935">
        <v>2118</v>
      </c>
      <c r="H3985">
        <v>2223</v>
      </c>
      <c r="L3985">
        <v>2223</v>
      </c>
      <c r="M3985">
        <v>2223</v>
      </c>
    </row>
    <row r="3986" spans="1:13" x14ac:dyDescent="0.3">
      <c r="D3986" s="935">
        <v>5777</v>
      </c>
      <c r="H3986">
        <v>6046</v>
      </c>
      <c r="L3986">
        <v>6046</v>
      </c>
      <c r="M3986">
        <v>6046</v>
      </c>
    </row>
    <row r="3987" spans="1:13" x14ac:dyDescent="0.3">
      <c r="D3987" s="935">
        <v>7812</v>
      </c>
      <c r="H3987">
        <v>8196</v>
      </c>
      <c r="L3987">
        <v>8196</v>
      </c>
      <c r="M3987">
        <v>8196</v>
      </c>
    </row>
    <row r="3988" spans="1:13" x14ac:dyDescent="0.3">
      <c r="C3988" s="935" t="s">
        <v>3785</v>
      </c>
      <c r="H3988">
        <v>18888</v>
      </c>
      <c r="K3988">
        <v>492</v>
      </c>
      <c r="L3988">
        <v>19380</v>
      </c>
      <c r="M3988">
        <v>19380</v>
      </c>
    </row>
    <row r="3989" spans="1:13" x14ac:dyDescent="0.3">
      <c r="B3989" s="935" t="s">
        <v>4129</v>
      </c>
      <c r="H3989">
        <v>18888</v>
      </c>
      <c r="K3989">
        <v>492</v>
      </c>
      <c r="L3989">
        <v>19380</v>
      </c>
      <c r="M3989">
        <v>19380</v>
      </c>
    </row>
    <row r="3990" spans="1:13" x14ac:dyDescent="0.3">
      <c r="A3990" s="935" t="s">
        <v>4130</v>
      </c>
      <c r="H3990">
        <v>25730</v>
      </c>
      <c r="K3990">
        <v>492</v>
      </c>
      <c r="L3990">
        <v>26222</v>
      </c>
      <c r="M3990">
        <v>26222</v>
      </c>
    </row>
    <row r="3991" spans="1:13" x14ac:dyDescent="0.3">
      <c r="A3991" s="935">
        <v>552995</v>
      </c>
      <c r="B3991" s="935">
        <v>674401</v>
      </c>
      <c r="C3991" s="935" t="s">
        <v>503</v>
      </c>
      <c r="D3991" s="935">
        <v>50</v>
      </c>
      <c r="H3991">
        <v>52</v>
      </c>
      <c r="K3991">
        <v>50</v>
      </c>
      <c r="L3991">
        <v>102</v>
      </c>
      <c r="M3991">
        <v>102</v>
      </c>
    </row>
    <row r="3992" spans="1:13" x14ac:dyDescent="0.3">
      <c r="D3992" s="935">
        <v>60</v>
      </c>
      <c r="H3992">
        <v>60</v>
      </c>
      <c r="L3992">
        <v>60</v>
      </c>
      <c r="M3992">
        <v>60</v>
      </c>
    </row>
    <row r="3993" spans="1:13" x14ac:dyDescent="0.3">
      <c r="D3993" s="935">
        <v>74</v>
      </c>
      <c r="H3993">
        <v>74</v>
      </c>
      <c r="L3993">
        <v>74</v>
      </c>
      <c r="M3993">
        <v>74</v>
      </c>
    </row>
    <row r="3994" spans="1:13" x14ac:dyDescent="0.3">
      <c r="D3994" s="935">
        <v>84</v>
      </c>
      <c r="H3994">
        <v>87</v>
      </c>
      <c r="L3994">
        <v>87</v>
      </c>
      <c r="M3994">
        <v>87</v>
      </c>
    </row>
    <row r="3995" spans="1:13" x14ac:dyDescent="0.3">
      <c r="D3995" s="935">
        <v>142</v>
      </c>
      <c r="I3995">
        <v>142</v>
      </c>
      <c r="L3995">
        <v>142</v>
      </c>
      <c r="M3995">
        <v>142</v>
      </c>
    </row>
    <row r="3996" spans="1:13" x14ac:dyDescent="0.3">
      <c r="D3996" s="935">
        <v>154</v>
      </c>
      <c r="I3996">
        <v>154</v>
      </c>
      <c r="L3996">
        <v>154</v>
      </c>
      <c r="M3996">
        <v>154</v>
      </c>
    </row>
    <row r="3997" spans="1:13" x14ac:dyDescent="0.3">
      <c r="D3997" s="935">
        <v>182</v>
      </c>
      <c r="H3997">
        <v>185</v>
      </c>
      <c r="L3997">
        <v>185</v>
      </c>
      <c r="M3997">
        <v>185</v>
      </c>
    </row>
    <row r="3998" spans="1:13" x14ac:dyDescent="0.3">
      <c r="D3998" s="935">
        <v>216</v>
      </c>
      <c r="I3998">
        <v>216</v>
      </c>
      <c r="L3998">
        <v>216</v>
      </c>
      <c r="M3998">
        <v>216</v>
      </c>
    </row>
    <row r="3999" spans="1:13" x14ac:dyDescent="0.3">
      <c r="D3999" s="935">
        <v>218</v>
      </c>
      <c r="H3999">
        <v>224</v>
      </c>
      <c r="L3999">
        <v>224</v>
      </c>
      <c r="M3999">
        <v>224</v>
      </c>
    </row>
    <row r="4000" spans="1:13" x14ac:dyDescent="0.3">
      <c r="D4000" s="935">
        <v>228</v>
      </c>
      <c r="H4000">
        <v>228</v>
      </c>
      <c r="L4000">
        <v>228</v>
      </c>
      <c r="M4000">
        <v>228</v>
      </c>
    </row>
    <row r="4001" spans="2:13" x14ac:dyDescent="0.3">
      <c r="D4001" s="935">
        <v>314</v>
      </c>
      <c r="H4001">
        <v>314</v>
      </c>
      <c r="L4001">
        <v>314</v>
      </c>
      <c r="M4001">
        <v>314</v>
      </c>
    </row>
    <row r="4002" spans="2:13" x14ac:dyDescent="0.3">
      <c r="D4002" s="935">
        <v>325</v>
      </c>
      <c r="I4002">
        <v>325</v>
      </c>
      <c r="L4002">
        <v>325</v>
      </c>
      <c r="M4002">
        <v>325</v>
      </c>
    </row>
    <row r="4003" spans="2:13" x14ac:dyDescent="0.3">
      <c r="D4003" s="935">
        <v>358</v>
      </c>
      <c r="H4003">
        <v>358</v>
      </c>
      <c r="L4003">
        <v>358</v>
      </c>
      <c r="M4003">
        <v>358</v>
      </c>
    </row>
    <row r="4004" spans="2:13" x14ac:dyDescent="0.3">
      <c r="D4004" s="935">
        <v>962</v>
      </c>
      <c r="H4004">
        <v>959</v>
      </c>
      <c r="L4004">
        <v>959</v>
      </c>
      <c r="M4004">
        <v>959</v>
      </c>
    </row>
    <row r="4005" spans="2:13" x14ac:dyDescent="0.3">
      <c r="C4005" s="935" t="s">
        <v>3787</v>
      </c>
      <c r="H4005">
        <v>2541</v>
      </c>
      <c r="I4005">
        <v>837</v>
      </c>
      <c r="K4005">
        <v>50</v>
      </c>
      <c r="L4005">
        <v>3428</v>
      </c>
      <c r="M4005">
        <v>3428</v>
      </c>
    </row>
    <row r="4006" spans="2:13" x14ac:dyDescent="0.3">
      <c r="B4006" s="935" t="s">
        <v>4131</v>
      </c>
      <c r="H4006">
        <v>2541</v>
      </c>
      <c r="I4006">
        <v>837</v>
      </c>
      <c r="K4006">
        <v>50</v>
      </c>
      <c r="L4006">
        <v>3428</v>
      </c>
      <c r="M4006">
        <v>3428</v>
      </c>
    </row>
    <row r="4007" spans="2:13" x14ac:dyDescent="0.3">
      <c r="B4007" s="935">
        <v>678581</v>
      </c>
      <c r="C4007" s="935" t="s">
        <v>475</v>
      </c>
      <c r="D4007" s="935">
        <v>18</v>
      </c>
      <c r="H4007">
        <v>18</v>
      </c>
      <c r="L4007">
        <v>18</v>
      </c>
      <c r="M4007">
        <v>18</v>
      </c>
    </row>
    <row r="4008" spans="2:13" x14ac:dyDescent="0.3">
      <c r="D4008" s="935">
        <v>23</v>
      </c>
      <c r="H4008">
        <v>23</v>
      </c>
      <c r="L4008">
        <v>23</v>
      </c>
      <c r="M4008">
        <v>23</v>
      </c>
    </row>
    <row r="4009" spans="2:13" x14ac:dyDescent="0.3">
      <c r="D4009" s="935">
        <v>28</v>
      </c>
      <c r="H4009">
        <v>28</v>
      </c>
      <c r="L4009">
        <v>28</v>
      </c>
      <c r="M4009">
        <v>28</v>
      </c>
    </row>
    <row r="4010" spans="2:13" x14ac:dyDescent="0.3">
      <c r="D4010" s="935">
        <v>50</v>
      </c>
      <c r="H4010">
        <v>52</v>
      </c>
      <c r="L4010">
        <v>52</v>
      </c>
      <c r="M4010">
        <v>52</v>
      </c>
    </row>
    <row r="4011" spans="2:13" x14ac:dyDescent="0.3">
      <c r="D4011" s="935">
        <v>59</v>
      </c>
      <c r="H4011">
        <v>59</v>
      </c>
      <c r="L4011">
        <v>59</v>
      </c>
      <c r="M4011">
        <v>59</v>
      </c>
    </row>
    <row r="4012" spans="2:13" x14ac:dyDescent="0.3">
      <c r="D4012" s="935">
        <v>64</v>
      </c>
      <c r="I4012">
        <v>64</v>
      </c>
      <c r="L4012">
        <v>64</v>
      </c>
      <c r="M4012">
        <v>64</v>
      </c>
    </row>
    <row r="4013" spans="2:13" x14ac:dyDescent="0.3">
      <c r="D4013" s="935">
        <v>100</v>
      </c>
      <c r="H4013">
        <v>104</v>
      </c>
      <c r="L4013">
        <v>104</v>
      </c>
      <c r="M4013">
        <v>104</v>
      </c>
    </row>
    <row r="4014" spans="2:13" x14ac:dyDescent="0.3">
      <c r="D4014" s="935">
        <v>113</v>
      </c>
      <c r="H4014">
        <v>113</v>
      </c>
      <c r="L4014">
        <v>113</v>
      </c>
      <c r="M4014">
        <v>113</v>
      </c>
    </row>
    <row r="4015" spans="2:13" x14ac:dyDescent="0.3">
      <c r="D4015" s="935">
        <v>148</v>
      </c>
      <c r="I4015">
        <v>148</v>
      </c>
      <c r="L4015">
        <v>148</v>
      </c>
      <c r="M4015">
        <v>148</v>
      </c>
    </row>
    <row r="4016" spans="2:13" x14ac:dyDescent="0.3">
      <c r="D4016" s="935">
        <v>161</v>
      </c>
      <c r="H4016">
        <v>167</v>
      </c>
      <c r="L4016">
        <v>167</v>
      </c>
      <c r="M4016">
        <v>167</v>
      </c>
    </row>
    <row r="4017" spans="4:13" x14ac:dyDescent="0.3">
      <c r="D4017" s="935">
        <v>165</v>
      </c>
      <c r="I4017">
        <v>167</v>
      </c>
      <c r="L4017">
        <v>167</v>
      </c>
      <c r="M4017">
        <v>167</v>
      </c>
    </row>
    <row r="4018" spans="4:13" x14ac:dyDescent="0.3">
      <c r="D4018" s="935">
        <v>168</v>
      </c>
      <c r="H4018">
        <v>168</v>
      </c>
      <c r="L4018">
        <v>168</v>
      </c>
      <c r="M4018">
        <v>168</v>
      </c>
    </row>
    <row r="4019" spans="4:13" x14ac:dyDescent="0.3">
      <c r="D4019" s="935">
        <v>234</v>
      </c>
      <c r="I4019">
        <v>239</v>
      </c>
      <c r="L4019">
        <v>239</v>
      </c>
      <c r="M4019">
        <v>239</v>
      </c>
    </row>
    <row r="4020" spans="4:13" x14ac:dyDescent="0.3">
      <c r="D4020" s="935">
        <v>244</v>
      </c>
      <c r="I4020">
        <v>244</v>
      </c>
      <c r="L4020">
        <v>244</v>
      </c>
      <c r="M4020">
        <v>244</v>
      </c>
    </row>
    <row r="4021" spans="4:13" x14ac:dyDescent="0.3">
      <c r="D4021" s="935">
        <v>324</v>
      </c>
      <c r="I4021">
        <v>324</v>
      </c>
      <c r="L4021">
        <v>324</v>
      </c>
      <c r="M4021">
        <v>324</v>
      </c>
    </row>
    <row r="4022" spans="4:13" x14ac:dyDescent="0.3">
      <c r="D4022" s="935">
        <v>355</v>
      </c>
      <c r="I4022">
        <v>372</v>
      </c>
      <c r="L4022">
        <v>372</v>
      </c>
      <c r="M4022">
        <v>372</v>
      </c>
    </row>
    <row r="4023" spans="4:13" x14ac:dyDescent="0.3">
      <c r="D4023" s="935">
        <v>356</v>
      </c>
      <c r="I4023">
        <v>356</v>
      </c>
      <c r="L4023">
        <v>356</v>
      </c>
      <c r="M4023">
        <v>356</v>
      </c>
    </row>
    <row r="4024" spans="4:13" x14ac:dyDescent="0.3">
      <c r="D4024" s="935">
        <v>439</v>
      </c>
      <c r="H4024">
        <v>422</v>
      </c>
      <c r="L4024">
        <v>422</v>
      </c>
      <c r="M4024">
        <v>422</v>
      </c>
    </row>
    <row r="4025" spans="4:13" x14ac:dyDescent="0.3">
      <c r="D4025" s="935">
        <v>468</v>
      </c>
      <c r="I4025">
        <v>468</v>
      </c>
      <c r="L4025">
        <v>468</v>
      </c>
      <c r="M4025">
        <v>468</v>
      </c>
    </row>
    <row r="4026" spans="4:13" x14ac:dyDescent="0.3">
      <c r="D4026" s="935">
        <v>521</v>
      </c>
      <c r="H4026">
        <v>521</v>
      </c>
      <c r="L4026">
        <v>521</v>
      </c>
      <c r="M4026">
        <v>521</v>
      </c>
    </row>
    <row r="4027" spans="4:13" x14ac:dyDescent="0.3">
      <c r="D4027" s="935">
        <v>548</v>
      </c>
      <c r="I4027">
        <v>548</v>
      </c>
      <c r="L4027">
        <v>548</v>
      </c>
      <c r="M4027">
        <v>548</v>
      </c>
    </row>
    <row r="4028" spans="4:13" x14ac:dyDescent="0.3">
      <c r="D4028" s="935">
        <v>557</v>
      </c>
      <c r="H4028">
        <v>557</v>
      </c>
      <c r="L4028">
        <v>557</v>
      </c>
      <c r="M4028">
        <v>557</v>
      </c>
    </row>
    <row r="4029" spans="4:13" x14ac:dyDescent="0.3">
      <c r="D4029" s="935">
        <v>597</v>
      </c>
      <c r="I4029">
        <v>597</v>
      </c>
      <c r="L4029">
        <v>597</v>
      </c>
      <c r="M4029">
        <v>597</v>
      </c>
    </row>
    <row r="4030" spans="4:13" x14ac:dyDescent="0.3">
      <c r="D4030" s="935">
        <v>666</v>
      </c>
      <c r="H4030">
        <v>666</v>
      </c>
      <c r="L4030">
        <v>666</v>
      </c>
      <c r="M4030">
        <v>666</v>
      </c>
    </row>
    <row r="4031" spans="4:13" x14ac:dyDescent="0.3">
      <c r="D4031" s="935">
        <v>862</v>
      </c>
      <c r="H4031">
        <v>898</v>
      </c>
      <c r="L4031">
        <v>898</v>
      </c>
      <c r="M4031">
        <v>898</v>
      </c>
    </row>
    <row r="4032" spans="4:13" x14ac:dyDescent="0.3">
      <c r="D4032" s="935">
        <v>918</v>
      </c>
      <c r="H4032">
        <v>918</v>
      </c>
      <c r="L4032">
        <v>918</v>
      </c>
      <c r="M4032">
        <v>918</v>
      </c>
    </row>
    <row r="4033" spans="2:13" x14ac:dyDescent="0.3">
      <c r="D4033" s="935">
        <v>1035</v>
      </c>
      <c r="H4033">
        <v>1035</v>
      </c>
      <c r="L4033">
        <v>1035</v>
      </c>
      <c r="M4033">
        <v>1035</v>
      </c>
    </row>
    <row r="4034" spans="2:13" x14ac:dyDescent="0.3">
      <c r="D4034" s="935">
        <v>1289</v>
      </c>
      <c r="H4034">
        <v>1253</v>
      </c>
      <c r="L4034">
        <v>1253</v>
      </c>
      <c r="M4034">
        <v>1253</v>
      </c>
    </row>
    <row r="4035" spans="2:13" x14ac:dyDescent="0.3">
      <c r="D4035" s="935">
        <v>1448</v>
      </c>
      <c r="H4035">
        <v>1448</v>
      </c>
      <c r="L4035">
        <v>1448</v>
      </c>
      <c r="M4035">
        <v>1448</v>
      </c>
    </row>
    <row r="4036" spans="2:13" x14ac:dyDescent="0.3">
      <c r="D4036" s="935">
        <v>1476</v>
      </c>
      <c r="H4036">
        <v>1476</v>
      </c>
      <c r="L4036">
        <v>1476</v>
      </c>
      <c r="M4036">
        <v>1476</v>
      </c>
    </row>
    <row r="4037" spans="2:13" x14ac:dyDescent="0.3">
      <c r="D4037" s="935">
        <v>1652</v>
      </c>
      <c r="I4037">
        <v>1734</v>
      </c>
      <c r="L4037">
        <v>1734</v>
      </c>
      <c r="M4037">
        <v>1734</v>
      </c>
    </row>
    <row r="4038" spans="2:13" x14ac:dyDescent="0.3">
      <c r="D4038" s="935">
        <v>4019</v>
      </c>
      <c r="H4038">
        <v>3918</v>
      </c>
      <c r="L4038">
        <v>3918</v>
      </c>
      <c r="M4038">
        <v>3918</v>
      </c>
    </row>
    <row r="4039" spans="2:13" x14ac:dyDescent="0.3">
      <c r="D4039" s="935">
        <v>4152</v>
      </c>
      <c r="H4039">
        <v>4152</v>
      </c>
      <c r="L4039">
        <v>4152</v>
      </c>
      <c r="M4039">
        <v>4152</v>
      </c>
    </row>
    <row r="4040" spans="2:13" x14ac:dyDescent="0.3">
      <c r="C4040" s="935" t="s">
        <v>3785</v>
      </c>
      <c r="H4040">
        <v>17996</v>
      </c>
      <c r="I4040">
        <v>5261</v>
      </c>
      <c r="L4040">
        <v>23257</v>
      </c>
      <c r="M4040">
        <v>23257</v>
      </c>
    </row>
    <row r="4041" spans="2:13" x14ac:dyDescent="0.3">
      <c r="B4041" s="935" t="s">
        <v>4132</v>
      </c>
      <c r="H4041">
        <v>17996</v>
      </c>
      <c r="I4041">
        <v>5261</v>
      </c>
      <c r="L4041">
        <v>23257</v>
      </c>
      <c r="M4041">
        <v>23257</v>
      </c>
    </row>
    <row r="4042" spans="2:13" x14ac:dyDescent="0.3">
      <c r="B4042" s="935">
        <v>759957</v>
      </c>
      <c r="C4042" s="935" t="s">
        <v>475</v>
      </c>
      <c r="D4042" s="935">
        <v>1586</v>
      </c>
      <c r="J4042">
        <v>1586</v>
      </c>
      <c r="L4042">
        <v>1586</v>
      </c>
      <c r="M4042">
        <v>1586</v>
      </c>
    </row>
    <row r="4043" spans="2:13" x14ac:dyDescent="0.3">
      <c r="D4043" s="935">
        <v>1623</v>
      </c>
      <c r="J4043">
        <v>1623</v>
      </c>
      <c r="L4043">
        <v>1623</v>
      </c>
      <c r="M4043">
        <v>1623</v>
      </c>
    </row>
    <row r="4044" spans="2:13" x14ac:dyDescent="0.3">
      <c r="C4044" s="935" t="s">
        <v>3785</v>
      </c>
      <c r="J4044">
        <v>3209</v>
      </c>
      <c r="L4044">
        <v>3209</v>
      </c>
      <c r="M4044">
        <v>3209</v>
      </c>
    </row>
    <row r="4045" spans="2:13" x14ac:dyDescent="0.3">
      <c r="B4045" s="935" t="s">
        <v>4133</v>
      </c>
      <c r="J4045">
        <v>3209</v>
      </c>
      <c r="L4045">
        <v>3209</v>
      </c>
      <c r="M4045">
        <v>3209</v>
      </c>
    </row>
    <row r="4046" spans="2:13" x14ac:dyDescent="0.3">
      <c r="B4046" s="935">
        <v>760110</v>
      </c>
      <c r="C4046" s="935" t="s">
        <v>503</v>
      </c>
      <c r="D4046" s="935">
        <v>264</v>
      </c>
      <c r="J4046">
        <v>264</v>
      </c>
      <c r="L4046">
        <v>264</v>
      </c>
      <c r="M4046">
        <v>264</v>
      </c>
    </row>
    <row r="4047" spans="2:13" x14ac:dyDescent="0.3">
      <c r="D4047" s="935">
        <v>355</v>
      </c>
      <c r="J4047">
        <v>355</v>
      </c>
      <c r="L4047">
        <v>355</v>
      </c>
      <c r="M4047">
        <v>355</v>
      </c>
    </row>
    <row r="4048" spans="2:13" x14ac:dyDescent="0.3">
      <c r="C4048" s="935" t="s">
        <v>3787</v>
      </c>
      <c r="J4048">
        <v>619</v>
      </c>
      <c r="L4048">
        <v>619</v>
      </c>
      <c r="M4048">
        <v>619</v>
      </c>
    </row>
    <row r="4049" spans="1:13" x14ac:dyDescent="0.3">
      <c r="B4049" s="935" t="s">
        <v>4134</v>
      </c>
      <c r="J4049">
        <v>619</v>
      </c>
      <c r="L4049">
        <v>619</v>
      </c>
      <c r="M4049">
        <v>619</v>
      </c>
    </row>
    <row r="4050" spans="1:13" x14ac:dyDescent="0.3">
      <c r="B4050" s="935">
        <v>784803</v>
      </c>
      <c r="C4050" s="935" t="s">
        <v>475</v>
      </c>
      <c r="D4050" s="935">
        <v>80</v>
      </c>
      <c r="K4050">
        <v>80</v>
      </c>
      <c r="L4050">
        <v>80</v>
      </c>
      <c r="M4050">
        <v>80</v>
      </c>
    </row>
    <row r="4051" spans="1:13" x14ac:dyDescent="0.3">
      <c r="D4051" s="935">
        <v>100</v>
      </c>
      <c r="K4051">
        <v>100</v>
      </c>
      <c r="L4051">
        <v>100</v>
      </c>
      <c r="M4051">
        <v>100</v>
      </c>
    </row>
    <row r="4052" spans="1:13" x14ac:dyDescent="0.3">
      <c r="D4052" s="935">
        <v>149</v>
      </c>
      <c r="K4052">
        <v>155</v>
      </c>
      <c r="L4052">
        <v>155</v>
      </c>
      <c r="M4052">
        <v>155</v>
      </c>
    </row>
    <row r="4053" spans="1:13" x14ac:dyDescent="0.3">
      <c r="D4053" s="935">
        <v>240</v>
      </c>
      <c r="K4053">
        <v>240</v>
      </c>
      <c r="L4053">
        <v>240</v>
      </c>
      <c r="M4053">
        <v>240</v>
      </c>
    </row>
    <row r="4054" spans="1:13" x14ac:dyDescent="0.3">
      <c r="D4054" s="935">
        <v>1046</v>
      </c>
      <c r="K4054">
        <v>1098</v>
      </c>
      <c r="L4054">
        <v>1098</v>
      </c>
      <c r="M4054">
        <v>1098</v>
      </c>
    </row>
    <row r="4055" spans="1:13" x14ac:dyDescent="0.3">
      <c r="D4055" s="935">
        <v>1159</v>
      </c>
      <c r="K4055">
        <v>1216</v>
      </c>
      <c r="L4055">
        <v>1216</v>
      </c>
      <c r="M4055">
        <v>1216</v>
      </c>
    </row>
    <row r="4056" spans="1:13" x14ac:dyDescent="0.3">
      <c r="D4056" s="935">
        <v>1196</v>
      </c>
      <c r="K4056">
        <v>1196</v>
      </c>
      <c r="L4056">
        <v>1196</v>
      </c>
      <c r="M4056">
        <v>1196</v>
      </c>
    </row>
    <row r="4057" spans="1:13" x14ac:dyDescent="0.3">
      <c r="D4057" s="935">
        <v>1612</v>
      </c>
      <c r="K4057">
        <v>1612</v>
      </c>
      <c r="L4057">
        <v>1612</v>
      </c>
      <c r="M4057">
        <v>1612</v>
      </c>
    </row>
    <row r="4058" spans="1:13" x14ac:dyDescent="0.3">
      <c r="C4058" s="935" t="s">
        <v>3785</v>
      </c>
      <c r="K4058">
        <v>5697</v>
      </c>
      <c r="L4058">
        <v>5697</v>
      </c>
      <c r="M4058">
        <v>5697</v>
      </c>
    </row>
    <row r="4059" spans="1:13" x14ac:dyDescent="0.3">
      <c r="B4059" s="935" t="s">
        <v>4135</v>
      </c>
      <c r="K4059">
        <v>5697</v>
      </c>
      <c r="L4059">
        <v>5697</v>
      </c>
      <c r="M4059">
        <v>5697</v>
      </c>
    </row>
    <row r="4060" spans="1:13" x14ac:dyDescent="0.3">
      <c r="B4060" s="935">
        <v>784808</v>
      </c>
      <c r="C4060" s="935" t="s">
        <v>503</v>
      </c>
      <c r="D4060" s="935">
        <v>80</v>
      </c>
      <c r="K4060">
        <v>84</v>
      </c>
      <c r="L4060">
        <v>84</v>
      </c>
      <c r="M4060">
        <v>84</v>
      </c>
    </row>
    <row r="4061" spans="1:13" x14ac:dyDescent="0.3">
      <c r="D4061" s="935">
        <v>142</v>
      </c>
      <c r="K4061">
        <v>148</v>
      </c>
      <c r="L4061">
        <v>148</v>
      </c>
      <c r="M4061">
        <v>148</v>
      </c>
    </row>
    <row r="4062" spans="1:13" x14ac:dyDescent="0.3">
      <c r="C4062" s="935" t="s">
        <v>3787</v>
      </c>
      <c r="K4062">
        <v>232</v>
      </c>
      <c r="L4062">
        <v>232</v>
      </c>
      <c r="M4062">
        <v>232</v>
      </c>
    </row>
    <row r="4063" spans="1:13" x14ac:dyDescent="0.3">
      <c r="B4063" s="935" t="s">
        <v>4136</v>
      </c>
      <c r="K4063">
        <v>232</v>
      </c>
      <c r="L4063">
        <v>232</v>
      </c>
      <c r="M4063">
        <v>232</v>
      </c>
    </row>
    <row r="4064" spans="1:13" x14ac:dyDescent="0.3">
      <c r="A4064" s="935" t="s">
        <v>4137</v>
      </c>
      <c r="H4064">
        <v>20537</v>
      </c>
      <c r="I4064">
        <v>6098</v>
      </c>
      <c r="J4064">
        <v>3828</v>
      </c>
      <c r="K4064">
        <v>5979</v>
      </c>
      <c r="L4064">
        <v>36442</v>
      </c>
      <c r="M4064">
        <v>36442</v>
      </c>
    </row>
    <row r="4065" spans="1:13" x14ac:dyDescent="0.3">
      <c r="A4065" s="935">
        <v>557237</v>
      </c>
      <c r="B4065" s="935">
        <v>674425</v>
      </c>
      <c r="C4065" s="935" t="s">
        <v>503</v>
      </c>
      <c r="D4065" s="935">
        <v>12</v>
      </c>
      <c r="H4065">
        <v>12</v>
      </c>
      <c r="L4065">
        <v>12</v>
      </c>
      <c r="M4065">
        <v>12</v>
      </c>
    </row>
    <row r="4066" spans="1:13" x14ac:dyDescent="0.3">
      <c r="D4066" s="935">
        <v>24</v>
      </c>
      <c r="H4066">
        <v>24</v>
      </c>
      <c r="L4066">
        <v>24</v>
      </c>
      <c r="M4066">
        <v>24</v>
      </c>
    </row>
    <row r="4067" spans="1:13" x14ac:dyDescent="0.3">
      <c r="D4067" s="935">
        <v>30</v>
      </c>
      <c r="H4067">
        <v>31</v>
      </c>
      <c r="L4067">
        <v>31</v>
      </c>
      <c r="M4067">
        <v>31</v>
      </c>
    </row>
    <row r="4068" spans="1:13" x14ac:dyDescent="0.3">
      <c r="D4068" s="935">
        <v>40</v>
      </c>
      <c r="I4068">
        <v>40</v>
      </c>
      <c r="L4068">
        <v>40</v>
      </c>
      <c r="M4068">
        <v>40</v>
      </c>
    </row>
    <row r="4069" spans="1:13" x14ac:dyDescent="0.3">
      <c r="D4069" s="935">
        <v>48</v>
      </c>
      <c r="H4069">
        <v>50</v>
      </c>
      <c r="L4069">
        <v>50</v>
      </c>
      <c r="M4069">
        <v>50</v>
      </c>
    </row>
    <row r="4070" spans="1:13" x14ac:dyDescent="0.3">
      <c r="D4070" s="935">
        <v>49</v>
      </c>
      <c r="H4070">
        <v>51</v>
      </c>
      <c r="L4070">
        <v>51</v>
      </c>
      <c r="M4070">
        <v>51</v>
      </c>
    </row>
    <row r="4071" spans="1:13" x14ac:dyDescent="0.3">
      <c r="D4071" s="935">
        <v>52</v>
      </c>
      <c r="H4071">
        <v>52</v>
      </c>
      <c r="L4071">
        <v>52</v>
      </c>
      <c r="M4071">
        <v>52</v>
      </c>
    </row>
    <row r="4072" spans="1:13" x14ac:dyDescent="0.3">
      <c r="D4072" s="935">
        <v>55</v>
      </c>
      <c r="H4072">
        <v>57</v>
      </c>
      <c r="L4072">
        <v>57</v>
      </c>
      <c r="M4072">
        <v>57</v>
      </c>
    </row>
    <row r="4073" spans="1:13" x14ac:dyDescent="0.3">
      <c r="D4073" s="935">
        <v>60</v>
      </c>
      <c r="I4073">
        <v>60</v>
      </c>
      <c r="L4073">
        <v>60</v>
      </c>
      <c r="M4073">
        <v>60</v>
      </c>
    </row>
    <row r="4074" spans="1:13" x14ac:dyDescent="0.3">
      <c r="D4074" s="935">
        <v>66</v>
      </c>
      <c r="H4074">
        <v>66</v>
      </c>
      <c r="L4074">
        <v>66</v>
      </c>
      <c r="M4074">
        <v>66</v>
      </c>
    </row>
    <row r="4075" spans="1:13" x14ac:dyDescent="0.3">
      <c r="D4075" s="935">
        <v>70</v>
      </c>
      <c r="H4075">
        <v>70</v>
      </c>
      <c r="L4075">
        <v>70</v>
      </c>
      <c r="M4075">
        <v>70</v>
      </c>
    </row>
    <row r="4076" spans="1:13" x14ac:dyDescent="0.3">
      <c r="D4076" s="935">
        <v>103</v>
      </c>
      <c r="I4076">
        <v>103</v>
      </c>
      <c r="L4076">
        <v>103</v>
      </c>
      <c r="M4076">
        <v>103</v>
      </c>
    </row>
    <row r="4077" spans="1:13" x14ac:dyDescent="0.3">
      <c r="D4077" s="935">
        <v>105</v>
      </c>
      <c r="H4077">
        <v>105</v>
      </c>
      <c r="L4077">
        <v>105</v>
      </c>
      <c r="M4077">
        <v>105</v>
      </c>
    </row>
    <row r="4078" spans="1:13" x14ac:dyDescent="0.3">
      <c r="D4078" s="935">
        <v>108</v>
      </c>
      <c r="H4078">
        <v>108</v>
      </c>
      <c r="L4078">
        <v>108</v>
      </c>
      <c r="M4078">
        <v>108</v>
      </c>
    </row>
    <row r="4079" spans="1:13" x14ac:dyDescent="0.3">
      <c r="D4079" s="935">
        <v>116</v>
      </c>
      <c r="I4079">
        <v>116</v>
      </c>
      <c r="L4079">
        <v>116</v>
      </c>
      <c r="M4079">
        <v>116</v>
      </c>
    </row>
    <row r="4080" spans="1:13" x14ac:dyDescent="0.3">
      <c r="D4080" s="935">
        <v>165</v>
      </c>
      <c r="H4080">
        <v>165</v>
      </c>
      <c r="L4080">
        <v>165</v>
      </c>
      <c r="M4080">
        <v>165</v>
      </c>
    </row>
    <row r="4081" spans="2:13" x14ac:dyDescent="0.3">
      <c r="D4081" s="935">
        <v>222</v>
      </c>
      <c r="H4081">
        <v>222</v>
      </c>
      <c r="L4081">
        <v>222</v>
      </c>
      <c r="M4081">
        <v>222</v>
      </c>
    </row>
    <row r="4082" spans="2:13" x14ac:dyDescent="0.3">
      <c r="D4082" s="935">
        <v>234</v>
      </c>
      <c r="H4082">
        <v>234</v>
      </c>
      <c r="L4082">
        <v>234</v>
      </c>
      <c r="M4082">
        <v>234</v>
      </c>
    </row>
    <row r="4083" spans="2:13" x14ac:dyDescent="0.3">
      <c r="D4083" s="935">
        <v>243</v>
      </c>
      <c r="H4083">
        <v>251</v>
      </c>
      <c r="L4083">
        <v>251</v>
      </c>
      <c r="M4083">
        <v>251</v>
      </c>
    </row>
    <row r="4084" spans="2:13" x14ac:dyDescent="0.3">
      <c r="D4084" s="935">
        <v>322</v>
      </c>
      <c r="H4084">
        <v>335</v>
      </c>
      <c r="L4084">
        <v>335</v>
      </c>
      <c r="M4084">
        <v>335</v>
      </c>
    </row>
    <row r="4085" spans="2:13" x14ac:dyDescent="0.3">
      <c r="D4085" s="935">
        <v>330</v>
      </c>
      <c r="H4085">
        <v>330</v>
      </c>
      <c r="L4085">
        <v>330</v>
      </c>
      <c r="M4085">
        <v>330</v>
      </c>
    </row>
    <row r="4086" spans="2:13" x14ac:dyDescent="0.3">
      <c r="D4086" s="935">
        <v>357</v>
      </c>
      <c r="I4086">
        <v>357</v>
      </c>
      <c r="L4086">
        <v>357</v>
      </c>
      <c r="M4086">
        <v>357</v>
      </c>
    </row>
    <row r="4087" spans="2:13" x14ac:dyDescent="0.3">
      <c r="D4087" s="935">
        <v>384</v>
      </c>
      <c r="H4087">
        <v>393</v>
      </c>
      <c r="L4087">
        <v>393</v>
      </c>
      <c r="M4087">
        <v>393</v>
      </c>
    </row>
    <row r="4088" spans="2:13" x14ac:dyDescent="0.3">
      <c r="D4088" s="935">
        <v>406</v>
      </c>
      <c r="I4088">
        <v>406</v>
      </c>
      <c r="L4088">
        <v>406</v>
      </c>
      <c r="M4088">
        <v>406</v>
      </c>
    </row>
    <row r="4089" spans="2:13" x14ac:dyDescent="0.3">
      <c r="D4089" s="935">
        <v>486</v>
      </c>
      <c r="H4089">
        <v>486</v>
      </c>
      <c r="L4089">
        <v>486</v>
      </c>
      <c r="M4089">
        <v>486</v>
      </c>
    </row>
    <row r="4090" spans="2:13" x14ac:dyDescent="0.3">
      <c r="D4090" s="935">
        <v>554</v>
      </c>
      <c r="H4090">
        <v>554</v>
      </c>
      <c r="L4090">
        <v>554</v>
      </c>
      <c r="M4090">
        <v>554</v>
      </c>
    </row>
    <row r="4091" spans="2:13" x14ac:dyDescent="0.3">
      <c r="C4091" s="935" t="s">
        <v>3787</v>
      </c>
      <c r="H4091">
        <v>3596</v>
      </c>
      <c r="I4091">
        <v>1082</v>
      </c>
      <c r="L4091">
        <v>4678</v>
      </c>
      <c r="M4091">
        <v>4678</v>
      </c>
    </row>
    <row r="4092" spans="2:13" x14ac:dyDescent="0.3">
      <c r="B4092" s="935" t="s">
        <v>4138</v>
      </c>
      <c r="H4092">
        <v>3596</v>
      </c>
      <c r="I4092">
        <v>1082</v>
      </c>
      <c r="L4092">
        <v>4678</v>
      </c>
      <c r="M4092">
        <v>4678</v>
      </c>
    </row>
    <row r="4093" spans="2:13" x14ac:dyDescent="0.3">
      <c r="B4093" s="935">
        <v>678577</v>
      </c>
      <c r="C4093" s="935" t="s">
        <v>475</v>
      </c>
      <c r="D4093" s="935">
        <v>13</v>
      </c>
      <c r="H4093">
        <v>13</v>
      </c>
      <c r="L4093">
        <v>13</v>
      </c>
      <c r="M4093">
        <v>13</v>
      </c>
    </row>
    <row r="4094" spans="2:13" x14ac:dyDescent="0.3">
      <c r="D4094" s="935">
        <v>17</v>
      </c>
      <c r="H4094">
        <v>17</v>
      </c>
      <c r="L4094">
        <v>17</v>
      </c>
      <c r="M4094">
        <v>17</v>
      </c>
    </row>
    <row r="4095" spans="2:13" x14ac:dyDescent="0.3">
      <c r="D4095" s="935">
        <v>18</v>
      </c>
      <c r="H4095">
        <v>18</v>
      </c>
      <c r="L4095">
        <v>18</v>
      </c>
      <c r="M4095">
        <v>18</v>
      </c>
    </row>
    <row r="4096" spans="2:13" x14ac:dyDescent="0.3">
      <c r="D4096" s="935">
        <v>21</v>
      </c>
      <c r="H4096">
        <v>21</v>
      </c>
      <c r="L4096">
        <v>21</v>
      </c>
      <c r="M4096">
        <v>21</v>
      </c>
    </row>
    <row r="4097" spans="4:13" x14ac:dyDescent="0.3">
      <c r="D4097" s="935">
        <v>28</v>
      </c>
      <c r="H4097">
        <v>28</v>
      </c>
      <c r="L4097">
        <v>28</v>
      </c>
      <c r="M4097">
        <v>28</v>
      </c>
    </row>
    <row r="4098" spans="4:13" x14ac:dyDescent="0.3">
      <c r="D4098" s="935">
        <v>34</v>
      </c>
      <c r="H4098">
        <v>34</v>
      </c>
      <c r="L4098">
        <v>34</v>
      </c>
      <c r="M4098">
        <v>34</v>
      </c>
    </row>
    <row r="4099" spans="4:13" x14ac:dyDescent="0.3">
      <c r="D4099" s="935">
        <v>36</v>
      </c>
      <c r="I4099">
        <v>36</v>
      </c>
      <c r="L4099">
        <v>36</v>
      </c>
      <c r="M4099">
        <v>36</v>
      </c>
    </row>
    <row r="4100" spans="4:13" x14ac:dyDescent="0.3">
      <c r="D4100" s="935">
        <v>64</v>
      </c>
      <c r="I4100">
        <v>64</v>
      </c>
      <c r="L4100">
        <v>64</v>
      </c>
      <c r="M4100">
        <v>64</v>
      </c>
    </row>
    <row r="4101" spans="4:13" x14ac:dyDescent="0.3">
      <c r="D4101" s="935">
        <v>76</v>
      </c>
      <c r="H4101">
        <v>76</v>
      </c>
      <c r="L4101">
        <v>76</v>
      </c>
      <c r="M4101">
        <v>76</v>
      </c>
    </row>
    <row r="4102" spans="4:13" x14ac:dyDescent="0.3">
      <c r="D4102" s="935">
        <v>78</v>
      </c>
      <c r="H4102">
        <v>78</v>
      </c>
      <c r="L4102">
        <v>78</v>
      </c>
      <c r="M4102">
        <v>78</v>
      </c>
    </row>
    <row r="4103" spans="4:13" x14ac:dyDescent="0.3">
      <c r="D4103" s="935">
        <v>80</v>
      </c>
      <c r="I4103">
        <v>80</v>
      </c>
      <c r="L4103">
        <v>80</v>
      </c>
      <c r="M4103">
        <v>80</v>
      </c>
    </row>
    <row r="4104" spans="4:13" x14ac:dyDescent="0.3">
      <c r="D4104" s="935">
        <v>84</v>
      </c>
      <c r="H4104">
        <v>168</v>
      </c>
      <c r="L4104">
        <v>168</v>
      </c>
      <c r="M4104">
        <v>168</v>
      </c>
    </row>
    <row r="4105" spans="4:13" x14ac:dyDescent="0.3">
      <c r="D4105" s="935">
        <v>85</v>
      </c>
      <c r="H4105">
        <v>85</v>
      </c>
      <c r="L4105">
        <v>85</v>
      </c>
      <c r="M4105">
        <v>85</v>
      </c>
    </row>
    <row r="4106" spans="4:13" x14ac:dyDescent="0.3">
      <c r="D4106" s="935">
        <v>92</v>
      </c>
      <c r="H4106">
        <v>92</v>
      </c>
      <c r="L4106">
        <v>92</v>
      </c>
      <c r="M4106">
        <v>92</v>
      </c>
    </row>
    <row r="4107" spans="4:13" x14ac:dyDescent="0.3">
      <c r="D4107" s="935">
        <v>99</v>
      </c>
      <c r="H4107">
        <v>99</v>
      </c>
      <c r="L4107">
        <v>99</v>
      </c>
      <c r="M4107">
        <v>99</v>
      </c>
    </row>
    <row r="4108" spans="4:13" x14ac:dyDescent="0.3">
      <c r="D4108" s="935">
        <v>100</v>
      </c>
      <c r="I4108">
        <v>102</v>
      </c>
      <c r="L4108">
        <v>102</v>
      </c>
      <c r="M4108">
        <v>102</v>
      </c>
    </row>
    <row r="4109" spans="4:13" x14ac:dyDescent="0.3">
      <c r="D4109" s="935">
        <v>150</v>
      </c>
      <c r="H4109">
        <v>148</v>
      </c>
      <c r="L4109">
        <v>148</v>
      </c>
      <c r="M4109">
        <v>148</v>
      </c>
    </row>
    <row r="4110" spans="4:13" x14ac:dyDescent="0.3">
      <c r="D4110" s="935">
        <v>155</v>
      </c>
      <c r="H4110">
        <v>155</v>
      </c>
      <c r="L4110">
        <v>155</v>
      </c>
      <c r="M4110">
        <v>155</v>
      </c>
    </row>
    <row r="4111" spans="4:13" x14ac:dyDescent="0.3">
      <c r="D4111" s="935">
        <v>160</v>
      </c>
      <c r="H4111">
        <v>320</v>
      </c>
      <c r="I4111">
        <v>160</v>
      </c>
      <c r="L4111">
        <v>480</v>
      </c>
      <c r="M4111">
        <v>480</v>
      </c>
    </row>
    <row r="4112" spans="4:13" x14ac:dyDescent="0.3">
      <c r="D4112" s="935">
        <v>183</v>
      </c>
      <c r="I4112">
        <v>187</v>
      </c>
      <c r="L4112">
        <v>187</v>
      </c>
      <c r="M4112">
        <v>187</v>
      </c>
    </row>
    <row r="4113" spans="4:13" x14ac:dyDescent="0.3">
      <c r="D4113" s="935">
        <v>206</v>
      </c>
      <c r="H4113">
        <v>206</v>
      </c>
      <c r="L4113">
        <v>206</v>
      </c>
      <c r="M4113">
        <v>206</v>
      </c>
    </row>
    <row r="4114" spans="4:13" x14ac:dyDescent="0.3">
      <c r="D4114" s="935">
        <v>210</v>
      </c>
      <c r="H4114">
        <v>210</v>
      </c>
      <c r="L4114">
        <v>210</v>
      </c>
      <c r="M4114">
        <v>210</v>
      </c>
    </row>
    <row r="4115" spans="4:13" x14ac:dyDescent="0.3">
      <c r="D4115" s="935">
        <v>212</v>
      </c>
      <c r="I4115">
        <v>212</v>
      </c>
      <c r="L4115">
        <v>212</v>
      </c>
      <c r="M4115">
        <v>212</v>
      </c>
    </row>
    <row r="4116" spans="4:13" x14ac:dyDescent="0.3">
      <c r="D4116" s="935">
        <v>230</v>
      </c>
      <c r="H4116">
        <v>230</v>
      </c>
      <c r="L4116">
        <v>230</v>
      </c>
      <c r="M4116">
        <v>230</v>
      </c>
    </row>
    <row r="4117" spans="4:13" x14ac:dyDescent="0.3">
      <c r="D4117" s="935">
        <v>264</v>
      </c>
      <c r="H4117">
        <v>274</v>
      </c>
      <c r="L4117">
        <v>274</v>
      </c>
      <c r="M4117">
        <v>274</v>
      </c>
    </row>
    <row r="4118" spans="4:13" x14ac:dyDescent="0.3">
      <c r="D4118" s="935">
        <v>276</v>
      </c>
      <c r="I4118">
        <v>276</v>
      </c>
      <c r="L4118">
        <v>276</v>
      </c>
      <c r="M4118">
        <v>276</v>
      </c>
    </row>
    <row r="4119" spans="4:13" x14ac:dyDescent="0.3">
      <c r="D4119" s="935">
        <v>280</v>
      </c>
      <c r="H4119">
        <v>288</v>
      </c>
      <c r="L4119">
        <v>288</v>
      </c>
      <c r="M4119">
        <v>288</v>
      </c>
    </row>
    <row r="4120" spans="4:13" x14ac:dyDescent="0.3">
      <c r="D4120" s="935">
        <v>299</v>
      </c>
      <c r="H4120">
        <v>576</v>
      </c>
      <c r="L4120">
        <v>576</v>
      </c>
      <c r="M4120">
        <v>576</v>
      </c>
    </row>
    <row r="4121" spans="4:13" x14ac:dyDescent="0.3">
      <c r="D4121" s="935">
        <v>350</v>
      </c>
      <c r="H4121">
        <v>350</v>
      </c>
      <c r="L4121">
        <v>350</v>
      </c>
      <c r="M4121">
        <v>350</v>
      </c>
    </row>
    <row r="4122" spans="4:13" x14ac:dyDescent="0.3">
      <c r="D4122" s="935">
        <v>400</v>
      </c>
      <c r="I4122">
        <v>420</v>
      </c>
      <c r="L4122">
        <v>420</v>
      </c>
      <c r="M4122">
        <v>420</v>
      </c>
    </row>
    <row r="4123" spans="4:13" x14ac:dyDescent="0.3">
      <c r="D4123" s="935">
        <v>438</v>
      </c>
      <c r="H4123">
        <v>438</v>
      </c>
      <c r="L4123">
        <v>438</v>
      </c>
      <c r="M4123">
        <v>438</v>
      </c>
    </row>
    <row r="4124" spans="4:13" x14ac:dyDescent="0.3">
      <c r="D4124" s="935">
        <v>592</v>
      </c>
      <c r="H4124">
        <v>592</v>
      </c>
      <c r="L4124">
        <v>592</v>
      </c>
      <c r="M4124">
        <v>592</v>
      </c>
    </row>
    <row r="4125" spans="4:13" x14ac:dyDescent="0.3">
      <c r="D4125" s="935">
        <v>656</v>
      </c>
      <c r="I4125">
        <v>656</v>
      </c>
      <c r="L4125">
        <v>656</v>
      </c>
      <c r="M4125">
        <v>656</v>
      </c>
    </row>
    <row r="4126" spans="4:13" x14ac:dyDescent="0.3">
      <c r="D4126" s="935">
        <v>1208</v>
      </c>
      <c r="I4126">
        <v>1231</v>
      </c>
      <c r="L4126">
        <v>1231</v>
      </c>
      <c r="M4126">
        <v>1231</v>
      </c>
    </row>
    <row r="4127" spans="4:13" x14ac:dyDescent="0.3">
      <c r="D4127" s="935">
        <v>1526</v>
      </c>
      <c r="I4127">
        <v>1526</v>
      </c>
      <c r="L4127">
        <v>1526</v>
      </c>
      <c r="M4127">
        <v>1526</v>
      </c>
    </row>
    <row r="4128" spans="4:13" x14ac:dyDescent="0.3">
      <c r="D4128" s="935">
        <v>1850</v>
      </c>
      <c r="H4128">
        <v>1810</v>
      </c>
      <c r="L4128">
        <v>1810</v>
      </c>
      <c r="M4128">
        <v>1810</v>
      </c>
    </row>
    <row r="4129" spans="2:13" x14ac:dyDescent="0.3">
      <c r="D4129" s="935">
        <v>2229</v>
      </c>
      <c r="H4129">
        <v>2229</v>
      </c>
      <c r="L4129">
        <v>2229</v>
      </c>
      <c r="M4129">
        <v>2229</v>
      </c>
    </row>
    <row r="4130" spans="2:13" x14ac:dyDescent="0.3">
      <c r="D4130" s="935">
        <v>2400</v>
      </c>
      <c r="H4130">
        <v>2505</v>
      </c>
      <c r="L4130">
        <v>2505</v>
      </c>
      <c r="M4130">
        <v>2505</v>
      </c>
    </row>
    <row r="4131" spans="2:13" x14ac:dyDescent="0.3">
      <c r="D4131" s="935">
        <v>2484</v>
      </c>
      <c r="H4131">
        <v>4907</v>
      </c>
      <c r="L4131">
        <v>4907</v>
      </c>
      <c r="M4131">
        <v>4907</v>
      </c>
    </row>
    <row r="4132" spans="2:13" x14ac:dyDescent="0.3">
      <c r="D4132" s="935">
        <v>2917</v>
      </c>
      <c r="H4132">
        <v>2887</v>
      </c>
      <c r="L4132">
        <v>2887</v>
      </c>
      <c r="M4132">
        <v>2887</v>
      </c>
    </row>
    <row r="4133" spans="2:13" x14ac:dyDescent="0.3">
      <c r="C4133" s="935" t="s">
        <v>3785</v>
      </c>
      <c r="H4133">
        <v>18854</v>
      </c>
      <c r="I4133">
        <v>4950</v>
      </c>
      <c r="L4133">
        <v>23804</v>
      </c>
      <c r="M4133">
        <v>23804</v>
      </c>
    </row>
    <row r="4134" spans="2:13" x14ac:dyDescent="0.3">
      <c r="B4134" s="935" t="s">
        <v>4139</v>
      </c>
      <c r="H4134">
        <v>18854</v>
      </c>
      <c r="I4134">
        <v>4950</v>
      </c>
      <c r="L4134">
        <v>23804</v>
      </c>
      <c r="M4134">
        <v>23804</v>
      </c>
    </row>
    <row r="4135" spans="2:13" x14ac:dyDescent="0.3">
      <c r="B4135" s="935">
        <v>700628</v>
      </c>
      <c r="C4135" s="935" t="s">
        <v>475</v>
      </c>
      <c r="D4135" s="935">
        <v>18</v>
      </c>
      <c r="H4135">
        <v>18</v>
      </c>
      <c r="L4135">
        <v>18</v>
      </c>
      <c r="M4135">
        <v>18</v>
      </c>
    </row>
    <row r="4136" spans="2:13" x14ac:dyDescent="0.3">
      <c r="D4136" s="935">
        <v>102</v>
      </c>
      <c r="H4136">
        <v>102</v>
      </c>
      <c r="L4136">
        <v>102</v>
      </c>
      <c r="M4136">
        <v>102</v>
      </c>
    </row>
    <row r="4137" spans="2:13" x14ac:dyDescent="0.3">
      <c r="D4137" s="935">
        <v>125</v>
      </c>
      <c r="H4137">
        <v>125</v>
      </c>
      <c r="L4137">
        <v>125</v>
      </c>
      <c r="M4137">
        <v>125</v>
      </c>
    </row>
    <row r="4138" spans="2:13" x14ac:dyDescent="0.3">
      <c r="D4138" s="935">
        <v>726</v>
      </c>
      <c r="H4138">
        <v>726</v>
      </c>
      <c r="L4138">
        <v>726</v>
      </c>
      <c r="M4138">
        <v>726</v>
      </c>
    </row>
    <row r="4139" spans="2:13" x14ac:dyDescent="0.3">
      <c r="D4139" s="935">
        <v>797</v>
      </c>
      <c r="H4139">
        <v>797</v>
      </c>
      <c r="L4139">
        <v>797</v>
      </c>
      <c r="M4139">
        <v>797</v>
      </c>
    </row>
    <row r="4140" spans="2:13" x14ac:dyDescent="0.3">
      <c r="C4140" s="935" t="s">
        <v>3785</v>
      </c>
      <c r="H4140">
        <v>1768</v>
      </c>
      <c r="L4140">
        <v>1768</v>
      </c>
      <c r="M4140">
        <v>1768</v>
      </c>
    </row>
    <row r="4141" spans="2:13" x14ac:dyDescent="0.3">
      <c r="B4141" s="935" t="s">
        <v>4140</v>
      </c>
      <c r="H4141">
        <v>1768</v>
      </c>
      <c r="L4141">
        <v>1768</v>
      </c>
      <c r="M4141">
        <v>1768</v>
      </c>
    </row>
    <row r="4142" spans="2:13" x14ac:dyDescent="0.3">
      <c r="B4142" s="935">
        <v>759962</v>
      </c>
      <c r="C4142" s="935" t="s">
        <v>475</v>
      </c>
      <c r="D4142" s="935">
        <v>98</v>
      </c>
      <c r="K4142">
        <v>98</v>
      </c>
      <c r="L4142">
        <v>98</v>
      </c>
      <c r="M4142">
        <v>98</v>
      </c>
    </row>
    <row r="4143" spans="2:13" x14ac:dyDescent="0.3">
      <c r="D4143" s="935">
        <v>608</v>
      </c>
      <c r="K4143">
        <v>608</v>
      </c>
      <c r="L4143">
        <v>608</v>
      </c>
      <c r="M4143">
        <v>608</v>
      </c>
    </row>
    <row r="4144" spans="2:13" x14ac:dyDescent="0.3">
      <c r="D4144" s="935">
        <v>4294</v>
      </c>
      <c r="J4144">
        <v>4294</v>
      </c>
      <c r="L4144">
        <v>4294</v>
      </c>
      <c r="M4144">
        <v>4294</v>
      </c>
    </row>
    <row r="4145" spans="2:13" x14ac:dyDescent="0.3">
      <c r="D4145" s="935">
        <v>5218</v>
      </c>
      <c r="J4145">
        <v>5218</v>
      </c>
      <c r="L4145">
        <v>5218</v>
      </c>
      <c r="M4145">
        <v>5218</v>
      </c>
    </row>
    <row r="4146" spans="2:13" x14ac:dyDescent="0.3">
      <c r="C4146" s="935" t="s">
        <v>3785</v>
      </c>
      <c r="J4146">
        <v>9512</v>
      </c>
      <c r="K4146">
        <v>706</v>
      </c>
      <c r="L4146">
        <v>10218</v>
      </c>
      <c r="M4146">
        <v>10218</v>
      </c>
    </row>
    <row r="4147" spans="2:13" x14ac:dyDescent="0.3">
      <c r="B4147" s="935" t="s">
        <v>4141</v>
      </c>
      <c r="J4147">
        <v>9512</v>
      </c>
      <c r="K4147">
        <v>706</v>
      </c>
      <c r="L4147">
        <v>10218</v>
      </c>
      <c r="M4147">
        <v>10218</v>
      </c>
    </row>
    <row r="4148" spans="2:13" x14ac:dyDescent="0.3">
      <c r="B4148" s="935">
        <v>759991</v>
      </c>
      <c r="C4148" s="935" t="s">
        <v>503</v>
      </c>
      <c r="D4148" s="935">
        <v>883</v>
      </c>
      <c r="J4148">
        <v>883</v>
      </c>
      <c r="L4148">
        <v>883</v>
      </c>
      <c r="M4148">
        <v>883</v>
      </c>
    </row>
    <row r="4149" spans="2:13" x14ac:dyDescent="0.3">
      <c r="D4149" s="935">
        <v>1331</v>
      </c>
      <c r="J4149">
        <v>1331</v>
      </c>
      <c r="L4149">
        <v>1331</v>
      </c>
      <c r="M4149">
        <v>1331</v>
      </c>
    </row>
    <row r="4150" spans="2:13" x14ac:dyDescent="0.3">
      <c r="C4150" s="935" t="s">
        <v>3787</v>
      </c>
      <c r="J4150">
        <v>2214</v>
      </c>
      <c r="L4150">
        <v>2214</v>
      </c>
      <c r="M4150">
        <v>2214</v>
      </c>
    </row>
    <row r="4151" spans="2:13" x14ac:dyDescent="0.3">
      <c r="B4151" s="935" t="s">
        <v>4142</v>
      </c>
      <c r="J4151">
        <v>2214</v>
      </c>
      <c r="L4151">
        <v>2214</v>
      </c>
      <c r="M4151">
        <v>2214</v>
      </c>
    </row>
    <row r="4152" spans="2:13" x14ac:dyDescent="0.3">
      <c r="B4152" s="935">
        <v>784805</v>
      </c>
      <c r="C4152" s="935" t="s">
        <v>475</v>
      </c>
      <c r="D4152" s="935">
        <v>84</v>
      </c>
      <c r="K4152">
        <v>84</v>
      </c>
      <c r="L4152">
        <v>84</v>
      </c>
      <c r="M4152">
        <v>84</v>
      </c>
    </row>
    <row r="4153" spans="2:13" x14ac:dyDescent="0.3">
      <c r="D4153" s="935">
        <v>150</v>
      </c>
      <c r="K4153">
        <v>150</v>
      </c>
      <c r="L4153">
        <v>150</v>
      </c>
      <c r="M4153">
        <v>150</v>
      </c>
    </row>
    <row r="4154" spans="2:13" x14ac:dyDescent="0.3">
      <c r="D4154" s="935">
        <v>259</v>
      </c>
      <c r="K4154">
        <v>271</v>
      </c>
      <c r="L4154">
        <v>271</v>
      </c>
      <c r="M4154">
        <v>271</v>
      </c>
    </row>
    <row r="4155" spans="2:13" x14ac:dyDescent="0.3">
      <c r="D4155" s="935">
        <v>1146</v>
      </c>
      <c r="K4155">
        <v>1203</v>
      </c>
      <c r="L4155">
        <v>1203</v>
      </c>
      <c r="M4155">
        <v>1203</v>
      </c>
    </row>
    <row r="4156" spans="2:13" x14ac:dyDescent="0.3">
      <c r="D4156" s="935">
        <v>1152</v>
      </c>
      <c r="K4156">
        <v>1210</v>
      </c>
      <c r="L4156">
        <v>1210</v>
      </c>
      <c r="M4156">
        <v>1210</v>
      </c>
    </row>
    <row r="4157" spans="2:13" x14ac:dyDescent="0.3">
      <c r="C4157" s="935" t="s">
        <v>3785</v>
      </c>
      <c r="K4157">
        <v>2918</v>
      </c>
      <c r="L4157">
        <v>2918</v>
      </c>
      <c r="M4157">
        <v>2918</v>
      </c>
    </row>
    <row r="4158" spans="2:13" x14ac:dyDescent="0.3">
      <c r="B4158" s="935" t="s">
        <v>4143</v>
      </c>
      <c r="K4158">
        <v>2918</v>
      </c>
      <c r="L4158">
        <v>2918</v>
      </c>
      <c r="M4158">
        <v>2918</v>
      </c>
    </row>
    <row r="4159" spans="2:13" x14ac:dyDescent="0.3">
      <c r="B4159" s="935">
        <v>784811</v>
      </c>
      <c r="C4159" s="935" t="s">
        <v>503</v>
      </c>
      <c r="D4159" s="935">
        <v>80</v>
      </c>
      <c r="K4159">
        <v>84</v>
      </c>
      <c r="L4159">
        <v>84</v>
      </c>
      <c r="M4159">
        <v>84</v>
      </c>
    </row>
    <row r="4160" spans="2:13" x14ac:dyDescent="0.3">
      <c r="D4160" s="935">
        <v>96</v>
      </c>
      <c r="K4160">
        <v>96</v>
      </c>
      <c r="L4160">
        <v>96</v>
      </c>
      <c r="M4160">
        <v>96</v>
      </c>
    </row>
    <row r="4161" spans="1:13" x14ac:dyDescent="0.3">
      <c r="D4161" s="935">
        <v>123</v>
      </c>
      <c r="K4161">
        <v>128</v>
      </c>
      <c r="L4161">
        <v>128</v>
      </c>
      <c r="M4161">
        <v>128</v>
      </c>
    </row>
    <row r="4162" spans="1:13" x14ac:dyDescent="0.3">
      <c r="C4162" s="935" t="s">
        <v>3787</v>
      </c>
      <c r="K4162">
        <v>308</v>
      </c>
      <c r="L4162">
        <v>308</v>
      </c>
      <c r="M4162">
        <v>308</v>
      </c>
    </row>
    <row r="4163" spans="1:13" x14ac:dyDescent="0.3">
      <c r="B4163" s="935" t="s">
        <v>4144</v>
      </c>
      <c r="K4163">
        <v>308</v>
      </c>
      <c r="L4163">
        <v>308</v>
      </c>
      <c r="M4163">
        <v>308</v>
      </c>
    </row>
    <row r="4164" spans="1:13" x14ac:dyDescent="0.3">
      <c r="A4164" s="935" t="s">
        <v>4145</v>
      </c>
      <c r="H4164">
        <v>24218</v>
      </c>
      <c r="I4164">
        <v>6032</v>
      </c>
      <c r="J4164">
        <v>11726</v>
      </c>
      <c r="K4164">
        <v>3932</v>
      </c>
      <c r="L4164">
        <v>45908</v>
      </c>
      <c r="M4164">
        <v>45908</v>
      </c>
    </row>
    <row r="4165" spans="1:13" x14ac:dyDescent="0.3">
      <c r="A4165" s="935">
        <v>557238</v>
      </c>
      <c r="B4165" s="935">
        <v>674445</v>
      </c>
      <c r="C4165" s="935" t="s">
        <v>503</v>
      </c>
      <c r="D4165" s="935">
        <v>12</v>
      </c>
      <c r="H4165">
        <v>12</v>
      </c>
      <c r="L4165">
        <v>12</v>
      </c>
      <c r="M4165">
        <v>12</v>
      </c>
    </row>
    <row r="4166" spans="1:13" x14ac:dyDescent="0.3">
      <c r="D4166" s="935">
        <v>34</v>
      </c>
      <c r="H4166">
        <v>34</v>
      </c>
      <c r="L4166">
        <v>34</v>
      </c>
      <c r="M4166">
        <v>34</v>
      </c>
    </row>
    <row r="4167" spans="1:13" x14ac:dyDescent="0.3">
      <c r="D4167" s="935">
        <v>82</v>
      </c>
      <c r="H4167">
        <v>82</v>
      </c>
      <c r="L4167">
        <v>82</v>
      </c>
      <c r="M4167">
        <v>82</v>
      </c>
    </row>
    <row r="4168" spans="1:13" x14ac:dyDescent="0.3">
      <c r="D4168" s="935">
        <v>160</v>
      </c>
      <c r="H4168">
        <v>163</v>
      </c>
      <c r="L4168">
        <v>163</v>
      </c>
      <c r="M4168">
        <v>163</v>
      </c>
    </row>
    <row r="4169" spans="1:13" x14ac:dyDescent="0.3">
      <c r="C4169" s="935" t="s">
        <v>3787</v>
      </c>
      <c r="H4169">
        <v>291</v>
      </c>
      <c r="L4169">
        <v>291</v>
      </c>
      <c r="M4169">
        <v>291</v>
      </c>
    </row>
    <row r="4170" spans="1:13" x14ac:dyDescent="0.3">
      <c r="B4170" s="935" t="s">
        <v>4146</v>
      </c>
      <c r="H4170">
        <v>291</v>
      </c>
      <c r="L4170">
        <v>291</v>
      </c>
      <c r="M4170">
        <v>291</v>
      </c>
    </row>
    <row r="4171" spans="1:13" x14ac:dyDescent="0.3">
      <c r="B4171" s="935">
        <v>678608</v>
      </c>
      <c r="C4171" s="935" t="s">
        <v>475</v>
      </c>
      <c r="D4171" s="935">
        <v>50</v>
      </c>
      <c r="H4171">
        <v>52</v>
      </c>
      <c r="L4171">
        <v>52</v>
      </c>
      <c r="M4171">
        <v>52</v>
      </c>
    </row>
    <row r="4172" spans="1:13" x14ac:dyDescent="0.3">
      <c r="D4172" s="935">
        <v>69</v>
      </c>
      <c r="H4172">
        <v>72</v>
      </c>
      <c r="L4172">
        <v>72</v>
      </c>
      <c r="M4172">
        <v>72</v>
      </c>
    </row>
    <row r="4173" spans="1:13" x14ac:dyDescent="0.3">
      <c r="D4173" s="935">
        <v>110</v>
      </c>
      <c r="H4173">
        <v>115</v>
      </c>
      <c r="L4173">
        <v>115</v>
      </c>
      <c r="M4173">
        <v>115</v>
      </c>
    </row>
    <row r="4174" spans="1:13" x14ac:dyDescent="0.3">
      <c r="D4174" s="935">
        <v>185</v>
      </c>
      <c r="H4174">
        <v>192</v>
      </c>
      <c r="L4174">
        <v>192</v>
      </c>
      <c r="M4174">
        <v>192</v>
      </c>
    </row>
    <row r="4175" spans="1:13" x14ac:dyDescent="0.3">
      <c r="D4175" s="935">
        <v>623</v>
      </c>
      <c r="H4175">
        <v>634</v>
      </c>
      <c r="L4175">
        <v>634</v>
      </c>
      <c r="M4175">
        <v>634</v>
      </c>
    </row>
    <row r="4176" spans="1:13" x14ac:dyDescent="0.3">
      <c r="D4176" s="935">
        <v>1034</v>
      </c>
      <c r="H4176">
        <v>1063</v>
      </c>
      <c r="L4176">
        <v>1063</v>
      </c>
      <c r="M4176">
        <v>1063</v>
      </c>
    </row>
    <row r="4177" spans="2:13" x14ac:dyDescent="0.3">
      <c r="D4177" s="935">
        <v>1761</v>
      </c>
      <c r="H4177">
        <v>1841</v>
      </c>
      <c r="L4177">
        <v>1841</v>
      </c>
      <c r="M4177">
        <v>1841</v>
      </c>
    </row>
    <row r="4178" spans="2:13" x14ac:dyDescent="0.3">
      <c r="C4178" s="935" t="s">
        <v>3785</v>
      </c>
      <c r="H4178">
        <v>3969</v>
      </c>
      <c r="L4178">
        <v>3969</v>
      </c>
      <c r="M4178">
        <v>3969</v>
      </c>
    </row>
    <row r="4179" spans="2:13" x14ac:dyDescent="0.3">
      <c r="B4179" s="935" t="s">
        <v>4147</v>
      </c>
      <c r="H4179">
        <v>3969</v>
      </c>
      <c r="L4179">
        <v>3969</v>
      </c>
      <c r="M4179">
        <v>3969</v>
      </c>
    </row>
    <row r="4180" spans="2:13" x14ac:dyDescent="0.3">
      <c r="B4180" s="935">
        <v>759961</v>
      </c>
      <c r="C4180" s="935" t="s">
        <v>475</v>
      </c>
      <c r="D4180" s="935">
        <v>3310</v>
      </c>
      <c r="J4180">
        <v>3310</v>
      </c>
      <c r="L4180">
        <v>3310</v>
      </c>
      <c r="M4180">
        <v>3310</v>
      </c>
    </row>
    <row r="4181" spans="2:13" x14ac:dyDescent="0.3">
      <c r="D4181" s="935">
        <v>3527</v>
      </c>
      <c r="J4181">
        <v>3527</v>
      </c>
      <c r="L4181">
        <v>3527</v>
      </c>
      <c r="M4181">
        <v>3527</v>
      </c>
    </row>
    <row r="4182" spans="2:13" x14ac:dyDescent="0.3">
      <c r="C4182" s="935" t="s">
        <v>3785</v>
      </c>
      <c r="J4182">
        <v>6837</v>
      </c>
      <c r="L4182">
        <v>6837</v>
      </c>
      <c r="M4182">
        <v>6837</v>
      </c>
    </row>
    <row r="4183" spans="2:13" x14ac:dyDescent="0.3">
      <c r="B4183" s="935" t="s">
        <v>4148</v>
      </c>
      <c r="J4183">
        <v>6837</v>
      </c>
      <c r="L4183">
        <v>6837</v>
      </c>
      <c r="M4183">
        <v>6837</v>
      </c>
    </row>
    <row r="4184" spans="2:13" x14ac:dyDescent="0.3">
      <c r="B4184" s="935">
        <v>760100</v>
      </c>
      <c r="C4184" s="935" t="s">
        <v>503</v>
      </c>
      <c r="D4184" s="935">
        <v>533</v>
      </c>
      <c r="J4184">
        <v>533</v>
      </c>
      <c r="L4184">
        <v>533</v>
      </c>
      <c r="M4184">
        <v>533</v>
      </c>
    </row>
    <row r="4185" spans="2:13" x14ac:dyDescent="0.3">
      <c r="D4185" s="935">
        <v>603</v>
      </c>
      <c r="J4185">
        <v>603</v>
      </c>
      <c r="L4185">
        <v>603</v>
      </c>
      <c r="M4185">
        <v>603</v>
      </c>
    </row>
    <row r="4186" spans="2:13" x14ac:dyDescent="0.3">
      <c r="C4186" s="935" t="s">
        <v>3787</v>
      </c>
      <c r="J4186">
        <v>1136</v>
      </c>
      <c r="L4186">
        <v>1136</v>
      </c>
      <c r="M4186">
        <v>1136</v>
      </c>
    </row>
    <row r="4187" spans="2:13" x14ac:dyDescent="0.3">
      <c r="B4187" s="935" t="s">
        <v>4149</v>
      </c>
      <c r="J4187">
        <v>1136</v>
      </c>
      <c r="L4187">
        <v>1136</v>
      </c>
      <c r="M4187">
        <v>1136</v>
      </c>
    </row>
    <row r="4188" spans="2:13" x14ac:dyDescent="0.3">
      <c r="B4188" s="935">
        <v>784802</v>
      </c>
      <c r="C4188" s="935" t="s">
        <v>475</v>
      </c>
      <c r="D4188" s="935">
        <v>1019</v>
      </c>
      <c r="K4188">
        <v>1047</v>
      </c>
      <c r="L4188">
        <v>1047</v>
      </c>
      <c r="M4188">
        <v>1047</v>
      </c>
    </row>
    <row r="4189" spans="2:13" x14ac:dyDescent="0.3">
      <c r="D4189" s="935">
        <v>1026</v>
      </c>
      <c r="K4189">
        <v>1077</v>
      </c>
      <c r="L4189">
        <v>1077</v>
      </c>
      <c r="M4189">
        <v>1077</v>
      </c>
    </row>
    <row r="4190" spans="2:13" x14ac:dyDescent="0.3">
      <c r="C4190" s="935" t="s">
        <v>3785</v>
      </c>
      <c r="K4190">
        <v>2124</v>
      </c>
      <c r="L4190">
        <v>2124</v>
      </c>
      <c r="M4190">
        <v>2124</v>
      </c>
    </row>
    <row r="4191" spans="2:13" x14ac:dyDescent="0.3">
      <c r="B4191" s="935" t="s">
        <v>4150</v>
      </c>
      <c r="K4191">
        <v>2124</v>
      </c>
      <c r="L4191">
        <v>2124</v>
      </c>
      <c r="M4191">
        <v>2124</v>
      </c>
    </row>
    <row r="4192" spans="2:13" x14ac:dyDescent="0.3">
      <c r="B4192" s="935">
        <v>784809</v>
      </c>
      <c r="C4192" s="935" t="s">
        <v>503</v>
      </c>
      <c r="D4192" s="935">
        <v>86</v>
      </c>
      <c r="K4192">
        <v>90</v>
      </c>
      <c r="L4192">
        <v>90</v>
      </c>
      <c r="M4192">
        <v>90</v>
      </c>
    </row>
    <row r="4193" spans="1:13" x14ac:dyDescent="0.3">
      <c r="D4193" s="935">
        <v>100</v>
      </c>
      <c r="K4193">
        <v>208</v>
      </c>
      <c r="L4193">
        <v>208</v>
      </c>
      <c r="M4193">
        <v>208</v>
      </c>
    </row>
    <row r="4194" spans="1:13" x14ac:dyDescent="0.3">
      <c r="D4194" s="935">
        <v>234</v>
      </c>
      <c r="K4194">
        <v>244</v>
      </c>
      <c r="L4194">
        <v>244</v>
      </c>
      <c r="M4194">
        <v>244</v>
      </c>
    </row>
    <row r="4195" spans="1:13" x14ac:dyDescent="0.3">
      <c r="C4195" s="935" t="s">
        <v>3787</v>
      </c>
      <c r="K4195">
        <v>542</v>
      </c>
      <c r="L4195">
        <v>542</v>
      </c>
      <c r="M4195">
        <v>542</v>
      </c>
    </row>
    <row r="4196" spans="1:13" x14ac:dyDescent="0.3">
      <c r="B4196" s="935" t="s">
        <v>4151</v>
      </c>
      <c r="K4196">
        <v>542</v>
      </c>
      <c r="L4196">
        <v>542</v>
      </c>
      <c r="M4196">
        <v>542</v>
      </c>
    </row>
    <row r="4197" spans="1:13" x14ac:dyDescent="0.3">
      <c r="A4197" s="935" t="s">
        <v>4152</v>
      </c>
      <c r="H4197">
        <v>4260</v>
      </c>
      <c r="J4197">
        <v>7973</v>
      </c>
      <c r="K4197">
        <v>2666</v>
      </c>
      <c r="L4197">
        <v>14899</v>
      </c>
      <c r="M4197">
        <v>14899</v>
      </c>
    </row>
    <row r="4198" spans="1:13" x14ac:dyDescent="0.3">
      <c r="A4198" s="935">
        <v>558183</v>
      </c>
      <c r="B4198" s="935">
        <v>700658</v>
      </c>
      <c r="C4198" s="935" t="s">
        <v>475</v>
      </c>
      <c r="D4198" s="935">
        <v>36</v>
      </c>
      <c r="H4198">
        <v>36</v>
      </c>
      <c r="L4198">
        <v>36</v>
      </c>
      <c r="M4198">
        <v>36</v>
      </c>
    </row>
    <row r="4199" spans="1:13" x14ac:dyDescent="0.3">
      <c r="D4199" s="935">
        <v>60</v>
      </c>
      <c r="H4199">
        <v>120</v>
      </c>
      <c r="L4199">
        <v>120</v>
      </c>
      <c r="M4199">
        <v>120</v>
      </c>
    </row>
    <row r="4200" spans="1:13" x14ac:dyDescent="0.3">
      <c r="D4200" s="935">
        <v>71</v>
      </c>
      <c r="I4200">
        <v>71</v>
      </c>
      <c r="L4200">
        <v>71</v>
      </c>
      <c r="M4200">
        <v>71</v>
      </c>
    </row>
    <row r="4201" spans="1:13" x14ac:dyDescent="0.3">
      <c r="D4201" s="935">
        <v>81</v>
      </c>
      <c r="I4201">
        <v>81</v>
      </c>
      <c r="L4201">
        <v>81</v>
      </c>
      <c r="M4201">
        <v>81</v>
      </c>
    </row>
    <row r="4202" spans="1:13" x14ac:dyDescent="0.3">
      <c r="D4202" s="935">
        <v>92</v>
      </c>
      <c r="I4202">
        <v>92</v>
      </c>
      <c r="L4202">
        <v>92</v>
      </c>
      <c r="M4202">
        <v>92</v>
      </c>
    </row>
    <row r="4203" spans="1:13" x14ac:dyDescent="0.3">
      <c r="D4203" s="935">
        <v>96</v>
      </c>
      <c r="H4203">
        <v>96</v>
      </c>
      <c r="L4203">
        <v>96</v>
      </c>
      <c r="M4203">
        <v>96</v>
      </c>
    </row>
    <row r="4204" spans="1:13" x14ac:dyDescent="0.3">
      <c r="D4204" s="935">
        <v>104</v>
      </c>
      <c r="H4204">
        <v>104</v>
      </c>
      <c r="L4204">
        <v>104</v>
      </c>
      <c r="M4204">
        <v>104</v>
      </c>
    </row>
    <row r="4205" spans="1:13" x14ac:dyDescent="0.3">
      <c r="D4205" s="935">
        <v>120</v>
      </c>
      <c r="I4205">
        <v>120</v>
      </c>
      <c r="L4205">
        <v>120</v>
      </c>
      <c r="M4205">
        <v>120</v>
      </c>
    </row>
    <row r="4206" spans="1:13" x14ac:dyDescent="0.3">
      <c r="D4206" s="935">
        <v>133</v>
      </c>
      <c r="I4206">
        <v>133</v>
      </c>
      <c r="L4206">
        <v>133</v>
      </c>
      <c r="M4206">
        <v>133</v>
      </c>
    </row>
    <row r="4207" spans="1:13" x14ac:dyDescent="0.3">
      <c r="D4207" s="935">
        <v>144</v>
      </c>
      <c r="I4207">
        <v>144</v>
      </c>
      <c r="L4207">
        <v>144</v>
      </c>
      <c r="M4207">
        <v>144</v>
      </c>
    </row>
    <row r="4208" spans="1:13" x14ac:dyDescent="0.3">
      <c r="D4208" s="935">
        <v>176</v>
      </c>
      <c r="H4208">
        <v>176</v>
      </c>
      <c r="L4208">
        <v>176</v>
      </c>
      <c r="M4208">
        <v>176</v>
      </c>
    </row>
    <row r="4209" spans="2:13" x14ac:dyDescent="0.3">
      <c r="D4209" s="935">
        <v>252</v>
      </c>
      <c r="I4209">
        <v>252</v>
      </c>
      <c r="L4209">
        <v>252</v>
      </c>
      <c r="M4209">
        <v>252</v>
      </c>
    </row>
    <row r="4210" spans="2:13" x14ac:dyDescent="0.3">
      <c r="D4210" s="935">
        <v>458</v>
      </c>
      <c r="H4210">
        <v>458</v>
      </c>
      <c r="L4210">
        <v>458</v>
      </c>
      <c r="M4210">
        <v>458</v>
      </c>
    </row>
    <row r="4211" spans="2:13" x14ac:dyDescent="0.3">
      <c r="D4211" s="935">
        <v>504</v>
      </c>
      <c r="H4211">
        <v>504</v>
      </c>
      <c r="L4211">
        <v>504</v>
      </c>
      <c r="M4211">
        <v>504</v>
      </c>
    </row>
    <row r="4212" spans="2:13" x14ac:dyDescent="0.3">
      <c r="D4212" s="935">
        <v>566</v>
      </c>
      <c r="H4212">
        <v>566</v>
      </c>
      <c r="L4212">
        <v>566</v>
      </c>
      <c r="M4212">
        <v>566</v>
      </c>
    </row>
    <row r="4213" spans="2:13" x14ac:dyDescent="0.3">
      <c r="D4213" s="935">
        <v>714</v>
      </c>
      <c r="I4213">
        <v>714</v>
      </c>
      <c r="L4213">
        <v>714</v>
      </c>
      <c r="M4213">
        <v>714</v>
      </c>
    </row>
    <row r="4214" spans="2:13" x14ac:dyDescent="0.3">
      <c r="D4214" s="935">
        <v>1255</v>
      </c>
      <c r="I4214">
        <v>1255</v>
      </c>
      <c r="L4214">
        <v>1255</v>
      </c>
      <c r="M4214">
        <v>1255</v>
      </c>
    </row>
    <row r="4215" spans="2:13" x14ac:dyDescent="0.3">
      <c r="D4215" s="935">
        <v>1434</v>
      </c>
      <c r="I4215">
        <v>1434</v>
      </c>
      <c r="L4215">
        <v>1434</v>
      </c>
      <c r="M4215">
        <v>1434</v>
      </c>
    </row>
    <row r="4216" spans="2:13" x14ac:dyDescent="0.3">
      <c r="D4216" s="935">
        <v>1835</v>
      </c>
      <c r="H4216">
        <v>1835</v>
      </c>
      <c r="L4216">
        <v>1835</v>
      </c>
      <c r="M4216">
        <v>1835</v>
      </c>
    </row>
    <row r="4217" spans="2:13" x14ac:dyDescent="0.3">
      <c r="D4217" s="935">
        <v>2376</v>
      </c>
      <c r="H4217">
        <v>2376</v>
      </c>
      <c r="L4217">
        <v>2376</v>
      </c>
      <c r="M4217">
        <v>2376</v>
      </c>
    </row>
    <row r="4218" spans="2:13" x14ac:dyDescent="0.3">
      <c r="D4218" s="935">
        <v>3304</v>
      </c>
      <c r="I4218">
        <v>3304</v>
      </c>
      <c r="L4218">
        <v>3304</v>
      </c>
      <c r="M4218">
        <v>3304</v>
      </c>
    </row>
    <row r="4219" spans="2:13" x14ac:dyDescent="0.3">
      <c r="D4219" s="935">
        <v>4250</v>
      </c>
      <c r="H4219">
        <v>4250</v>
      </c>
      <c r="L4219">
        <v>4250</v>
      </c>
      <c r="M4219">
        <v>4250</v>
      </c>
    </row>
    <row r="4220" spans="2:13" x14ac:dyDescent="0.3">
      <c r="C4220" s="935" t="s">
        <v>3785</v>
      </c>
      <c r="H4220">
        <v>10521</v>
      </c>
      <c r="I4220">
        <v>7600</v>
      </c>
      <c r="L4220">
        <v>18121</v>
      </c>
      <c r="M4220">
        <v>18121</v>
      </c>
    </row>
    <row r="4221" spans="2:13" x14ac:dyDescent="0.3">
      <c r="B4221" s="935" t="s">
        <v>4153</v>
      </c>
      <c r="H4221">
        <v>10521</v>
      </c>
      <c r="I4221">
        <v>7600</v>
      </c>
      <c r="L4221">
        <v>18121</v>
      </c>
      <c r="M4221">
        <v>18121</v>
      </c>
    </row>
    <row r="4222" spans="2:13" x14ac:dyDescent="0.3">
      <c r="B4222" s="935">
        <v>836295</v>
      </c>
      <c r="C4222" s="935" t="s">
        <v>503</v>
      </c>
      <c r="D4222" s="935">
        <v>120</v>
      </c>
      <c r="K4222">
        <v>120</v>
      </c>
      <c r="L4222">
        <v>120</v>
      </c>
      <c r="M4222">
        <v>120</v>
      </c>
    </row>
    <row r="4223" spans="2:13" x14ac:dyDescent="0.3">
      <c r="D4223" s="935">
        <v>180</v>
      </c>
      <c r="K4223">
        <v>188</v>
      </c>
      <c r="L4223">
        <v>188</v>
      </c>
      <c r="M4223">
        <v>188</v>
      </c>
    </row>
    <row r="4224" spans="2:13" x14ac:dyDescent="0.3">
      <c r="D4224" s="935">
        <v>594</v>
      </c>
      <c r="K4224">
        <v>616</v>
      </c>
      <c r="L4224">
        <v>616</v>
      </c>
      <c r="M4224">
        <v>616</v>
      </c>
    </row>
    <row r="4225" spans="1:13" x14ac:dyDescent="0.3">
      <c r="D4225" s="935">
        <v>1244</v>
      </c>
      <c r="K4225">
        <v>1244</v>
      </c>
      <c r="L4225">
        <v>1244</v>
      </c>
      <c r="M4225">
        <v>1244</v>
      </c>
    </row>
    <row r="4226" spans="1:13" x14ac:dyDescent="0.3">
      <c r="C4226" s="935" t="s">
        <v>3787</v>
      </c>
      <c r="K4226">
        <v>2168</v>
      </c>
      <c r="L4226">
        <v>2168</v>
      </c>
      <c r="M4226">
        <v>2168</v>
      </c>
    </row>
    <row r="4227" spans="1:13" x14ac:dyDescent="0.3">
      <c r="B4227" s="935" t="s">
        <v>4154</v>
      </c>
      <c r="K4227">
        <v>2168</v>
      </c>
      <c r="L4227">
        <v>2168</v>
      </c>
      <c r="M4227">
        <v>2168</v>
      </c>
    </row>
    <row r="4228" spans="1:13" x14ac:dyDescent="0.3">
      <c r="B4228" s="935">
        <v>836808</v>
      </c>
      <c r="C4228" s="935" t="s">
        <v>475</v>
      </c>
      <c r="D4228" s="935">
        <v>14</v>
      </c>
      <c r="K4228">
        <v>14</v>
      </c>
      <c r="L4228">
        <v>14</v>
      </c>
      <c r="M4228">
        <v>14</v>
      </c>
    </row>
    <row r="4229" spans="1:13" x14ac:dyDescent="0.3">
      <c r="D4229" s="935">
        <v>126</v>
      </c>
      <c r="K4229">
        <v>126</v>
      </c>
      <c r="L4229">
        <v>126</v>
      </c>
      <c r="M4229">
        <v>126</v>
      </c>
    </row>
    <row r="4230" spans="1:13" x14ac:dyDescent="0.3">
      <c r="D4230" s="935">
        <v>313</v>
      </c>
      <c r="K4230">
        <v>313</v>
      </c>
      <c r="L4230">
        <v>313</v>
      </c>
      <c r="M4230">
        <v>313</v>
      </c>
    </row>
    <row r="4231" spans="1:13" x14ac:dyDescent="0.3">
      <c r="D4231" s="935">
        <v>580</v>
      </c>
      <c r="K4231">
        <v>580</v>
      </c>
      <c r="L4231">
        <v>580</v>
      </c>
      <c r="M4231">
        <v>580</v>
      </c>
    </row>
    <row r="4232" spans="1:13" x14ac:dyDescent="0.3">
      <c r="D4232" s="935">
        <v>769</v>
      </c>
      <c r="K4232">
        <v>796</v>
      </c>
      <c r="L4232">
        <v>796</v>
      </c>
      <c r="M4232">
        <v>796</v>
      </c>
    </row>
    <row r="4233" spans="1:13" x14ac:dyDescent="0.3">
      <c r="D4233" s="935">
        <v>1794</v>
      </c>
      <c r="K4233">
        <v>1794</v>
      </c>
      <c r="L4233">
        <v>1794</v>
      </c>
      <c r="M4233">
        <v>1794</v>
      </c>
    </row>
    <row r="4234" spans="1:13" x14ac:dyDescent="0.3">
      <c r="D4234" s="935">
        <v>4604</v>
      </c>
      <c r="K4234">
        <v>4768</v>
      </c>
      <c r="L4234">
        <v>4768</v>
      </c>
      <c r="M4234">
        <v>4768</v>
      </c>
    </row>
    <row r="4235" spans="1:13" x14ac:dyDescent="0.3">
      <c r="C4235" s="935" t="s">
        <v>3785</v>
      </c>
      <c r="K4235">
        <v>8391</v>
      </c>
      <c r="L4235">
        <v>8391</v>
      </c>
      <c r="M4235">
        <v>8391</v>
      </c>
    </row>
    <row r="4236" spans="1:13" x14ac:dyDescent="0.3">
      <c r="B4236" s="935" t="s">
        <v>4155</v>
      </c>
      <c r="K4236">
        <v>8391</v>
      </c>
      <c r="L4236">
        <v>8391</v>
      </c>
      <c r="M4236">
        <v>8391</v>
      </c>
    </row>
    <row r="4237" spans="1:13" x14ac:dyDescent="0.3">
      <c r="A4237" s="935" t="s">
        <v>4156</v>
      </c>
      <c r="H4237">
        <v>10521</v>
      </c>
      <c r="I4237">
        <v>7600</v>
      </c>
      <c r="K4237">
        <v>10559</v>
      </c>
      <c r="L4237">
        <v>28680</v>
      </c>
      <c r="M4237">
        <v>28680</v>
      </c>
    </row>
    <row r="4238" spans="1:13" x14ac:dyDescent="0.3">
      <c r="A4238" s="935">
        <v>558189</v>
      </c>
      <c r="B4238" s="935">
        <v>700577</v>
      </c>
      <c r="C4238" s="935" t="s">
        <v>475</v>
      </c>
      <c r="D4238" s="935">
        <v>80</v>
      </c>
      <c r="H4238">
        <v>80</v>
      </c>
      <c r="L4238">
        <v>80</v>
      </c>
      <c r="M4238">
        <v>80</v>
      </c>
    </row>
    <row r="4239" spans="1:13" x14ac:dyDescent="0.3">
      <c r="D4239" s="935">
        <v>139</v>
      </c>
      <c r="H4239">
        <v>139</v>
      </c>
      <c r="L4239">
        <v>139</v>
      </c>
      <c r="M4239">
        <v>139</v>
      </c>
    </row>
    <row r="4240" spans="1:13" x14ac:dyDescent="0.3">
      <c r="D4240" s="935">
        <v>278</v>
      </c>
      <c r="I4240">
        <v>278</v>
      </c>
      <c r="L4240">
        <v>278</v>
      </c>
      <c r="M4240">
        <v>278</v>
      </c>
    </row>
    <row r="4241" spans="1:13" x14ac:dyDescent="0.3">
      <c r="D4241" s="935">
        <v>433</v>
      </c>
      <c r="H4241">
        <v>433</v>
      </c>
      <c r="L4241">
        <v>433</v>
      </c>
      <c r="M4241">
        <v>433</v>
      </c>
    </row>
    <row r="4242" spans="1:13" x14ac:dyDescent="0.3">
      <c r="D4242" s="935">
        <v>1220</v>
      </c>
      <c r="H4242">
        <v>1220</v>
      </c>
      <c r="L4242">
        <v>1220</v>
      </c>
      <c r="M4242">
        <v>1220</v>
      </c>
    </row>
    <row r="4243" spans="1:13" x14ac:dyDescent="0.3">
      <c r="D4243" s="935">
        <v>4192</v>
      </c>
      <c r="H4243">
        <v>4192</v>
      </c>
      <c r="L4243">
        <v>4192</v>
      </c>
      <c r="M4243">
        <v>4192</v>
      </c>
    </row>
    <row r="4244" spans="1:13" x14ac:dyDescent="0.3">
      <c r="C4244" s="935" t="s">
        <v>3785</v>
      </c>
      <c r="H4244">
        <v>6064</v>
      </c>
      <c r="I4244">
        <v>278</v>
      </c>
      <c r="L4244">
        <v>6342</v>
      </c>
      <c r="M4244">
        <v>6342</v>
      </c>
    </row>
    <row r="4245" spans="1:13" x14ac:dyDescent="0.3">
      <c r="B4245" s="935" t="s">
        <v>4157</v>
      </c>
      <c r="H4245">
        <v>6064</v>
      </c>
      <c r="I4245">
        <v>278</v>
      </c>
      <c r="L4245">
        <v>6342</v>
      </c>
      <c r="M4245">
        <v>6342</v>
      </c>
    </row>
    <row r="4246" spans="1:13" x14ac:dyDescent="0.3">
      <c r="B4246" s="935">
        <v>700961</v>
      </c>
      <c r="C4246" s="935" t="s">
        <v>503</v>
      </c>
      <c r="D4246" s="935">
        <v>130</v>
      </c>
      <c r="H4246">
        <v>130</v>
      </c>
      <c r="L4246">
        <v>130</v>
      </c>
      <c r="M4246">
        <v>130</v>
      </c>
    </row>
    <row r="4247" spans="1:13" x14ac:dyDescent="0.3">
      <c r="D4247" s="935">
        <v>344</v>
      </c>
      <c r="H4247">
        <v>344</v>
      </c>
      <c r="L4247">
        <v>344</v>
      </c>
      <c r="M4247">
        <v>344</v>
      </c>
    </row>
    <row r="4248" spans="1:13" x14ac:dyDescent="0.3">
      <c r="C4248" s="935" t="s">
        <v>3787</v>
      </c>
      <c r="H4248">
        <v>474</v>
      </c>
      <c r="L4248">
        <v>474</v>
      </c>
      <c r="M4248">
        <v>474</v>
      </c>
    </row>
    <row r="4249" spans="1:13" x14ac:dyDescent="0.3">
      <c r="B4249" s="935" t="s">
        <v>4158</v>
      </c>
      <c r="H4249">
        <v>474</v>
      </c>
      <c r="L4249">
        <v>474</v>
      </c>
      <c r="M4249">
        <v>474</v>
      </c>
    </row>
    <row r="4250" spans="1:13" x14ac:dyDescent="0.3">
      <c r="A4250" s="935" t="s">
        <v>4159</v>
      </c>
      <c r="H4250">
        <v>6538</v>
      </c>
      <c r="I4250">
        <v>278</v>
      </c>
      <c r="L4250">
        <v>6816</v>
      </c>
      <c r="M4250">
        <v>6816</v>
      </c>
    </row>
    <row r="4251" spans="1:13" x14ac:dyDescent="0.3">
      <c r="A4251" s="935">
        <v>558200</v>
      </c>
      <c r="B4251" s="935">
        <v>700566</v>
      </c>
      <c r="C4251" s="935" t="s">
        <v>475</v>
      </c>
      <c r="D4251" s="935">
        <v>36</v>
      </c>
      <c r="H4251">
        <v>72</v>
      </c>
      <c r="L4251">
        <v>72</v>
      </c>
      <c r="M4251">
        <v>72</v>
      </c>
    </row>
    <row r="4252" spans="1:13" x14ac:dyDescent="0.3">
      <c r="D4252" s="935">
        <v>67</v>
      </c>
      <c r="H4252">
        <v>67</v>
      </c>
      <c r="L4252">
        <v>67</v>
      </c>
      <c r="M4252">
        <v>67</v>
      </c>
    </row>
    <row r="4253" spans="1:13" x14ac:dyDescent="0.3">
      <c r="D4253" s="935">
        <v>114</v>
      </c>
      <c r="H4253">
        <v>114</v>
      </c>
      <c r="L4253">
        <v>114</v>
      </c>
      <c r="M4253">
        <v>114</v>
      </c>
    </row>
    <row r="4254" spans="1:13" x14ac:dyDescent="0.3">
      <c r="D4254" s="935">
        <v>228</v>
      </c>
      <c r="H4254">
        <v>228</v>
      </c>
      <c r="L4254">
        <v>228</v>
      </c>
      <c r="M4254">
        <v>228</v>
      </c>
    </row>
    <row r="4255" spans="1:13" x14ac:dyDescent="0.3">
      <c r="D4255" s="935">
        <v>257</v>
      </c>
      <c r="H4255">
        <v>257</v>
      </c>
      <c r="L4255">
        <v>257</v>
      </c>
      <c r="M4255">
        <v>257</v>
      </c>
    </row>
    <row r="4256" spans="1:13" x14ac:dyDescent="0.3">
      <c r="D4256" s="935">
        <v>287</v>
      </c>
      <c r="H4256">
        <v>287</v>
      </c>
      <c r="L4256">
        <v>287</v>
      </c>
      <c r="M4256">
        <v>287</v>
      </c>
    </row>
    <row r="4257" spans="2:13" x14ac:dyDescent="0.3">
      <c r="D4257" s="935">
        <v>630</v>
      </c>
      <c r="H4257">
        <v>630</v>
      </c>
      <c r="L4257">
        <v>630</v>
      </c>
      <c r="M4257">
        <v>630</v>
      </c>
    </row>
    <row r="4258" spans="2:13" x14ac:dyDescent="0.3">
      <c r="D4258" s="935">
        <v>726</v>
      </c>
      <c r="H4258">
        <v>726</v>
      </c>
      <c r="L4258">
        <v>726</v>
      </c>
      <c r="M4258">
        <v>726</v>
      </c>
    </row>
    <row r="4259" spans="2:13" x14ac:dyDescent="0.3">
      <c r="D4259" s="935">
        <v>2579</v>
      </c>
      <c r="H4259">
        <v>2579</v>
      </c>
      <c r="L4259">
        <v>2579</v>
      </c>
      <c r="M4259">
        <v>2579</v>
      </c>
    </row>
    <row r="4260" spans="2:13" x14ac:dyDescent="0.3">
      <c r="D4260" s="935">
        <v>5097</v>
      </c>
      <c r="H4260">
        <v>5097</v>
      </c>
      <c r="L4260">
        <v>5097</v>
      </c>
      <c r="M4260">
        <v>5097</v>
      </c>
    </row>
    <row r="4261" spans="2:13" x14ac:dyDescent="0.3">
      <c r="C4261" s="935" t="s">
        <v>3785</v>
      </c>
      <c r="H4261">
        <v>10057</v>
      </c>
      <c r="L4261">
        <v>10057</v>
      </c>
      <c r="M4261">
        <v>10057</v>
      </c>
    </row>
    <row r="4262" spans="2:13" x14ac:dyDescent="0.3">
      <c r="B4262" s="935" t="s">
        <v>4160</v>
      </c>
      <c r="H4262">
        <v>10057</v>
      </c>
      <c r="L4262">
        <v>10057</v>
      </c>
      <c r="M4262">
        <v>10057</v>
      </c>
    </row>
    <row r="4263" spans="2:13" x14ac:dyDescent="0.3">
      <c r="B4263" s="935">
        <v>700981</v>
      </c>
      <c r="C4263" s="935" t="s">
        <v>503</v>
      </c>
      <c r="D4263" s="935">
        <v>6</v>
      </c>
      <c r="H4263">
        <v>6</v>
      </c>
      <c r="L4263">
        <v>6</v>
      </c>
      <c r="M4263">
        <v>6</v>
      </c>
    </row>
    <row r="4264" spans="2:13" x14ac:dyDescent="0.3">
      <c r="D4264" s="935">
        <v>52</v>
      </c>
      <c r="H4264">
        <v>208</v>
      </c>
      <c r="L4264">
        <v>208</v>
      </c>
      <c r="M4264">
        <v>208</v>
      </c>
    </row>
    <row r="4265" spans="2:13" x14ac:dyDescent="0.3">
      <c r="D4265" s="935">
        <v>168</v>
      </c>
      <c r="H4265">
        <v>168</v>
      </c>
      <c r="L4265">
        <v>168</v>
      </c>
      <c r="M4265">
        <v>168</v>
      </c>
    </row>
    <row r="4266" spans="2:13" x14ac:dyDescent="0.3">
      <c r="D4266" s="935">
        <v>286</v>
      </c>
      <c r="H4266">
        <v>286</v>
      </c>
      <c r="L4266">
        <v>286</v>
      </c>
      <c r="M4266">
        <v>286</v>
      </c>
    </row>
    <row r="4267" spans="2:13" x14ac:dyDescent="0.3">
      <c r="C4267" s="935" t="s">
        <v>3787</v>
      </c>
      <c r="H4267">
        <v>668</v>
      </c>
      <c r="L4267">
        <v>668</v>
      </c>
      <c r="M4267">
        <v>668</v>
      </c>
    </row>
    <row r="4268" spans="2:13" x14ac:dyDescent="0.3">
      <c r="B4268" s="935" t="s">
        <v>4161</v>
      </c>
      <c r="H4268">
        <v>668</v>
      </c>
      <c r="L4268">
        <v>668</v>
      </c>
      <c r="M4268">
        <v>668</v>
      </c>
    </row>
    <row r="4269" spans="2:13" x14ac:dyDescent="0.3">
      <c r="B4269" s="935">
        <v>836275</v>
      </c>
      <c r="C4269" s="935" t="s">
        <v>503</v>
      </c>
      <c r="D4269" s="935">
        <v>56</v>
      </c>
      <c r="K4269">
        <v>56</v>
      </c>
      <c r="L4269">
        <v>56</v>
      </c>
      <c r="M4269">
        <v>56</v>
      </c>
    </row>
    <row r="4270" spans="2:13" x14ac:dyDescent="0.3">
      <c r="D4270" s="935">
        <v>148</v>
      </c>
      <c r="K4270">
        <v>152</v>
      </c>
      <c r="L4270">
        <v>152</v>
      </c>
      <c r="M4270">
        <v>152</v>
      </c>
    </row>
    <row r="4271" spans="2:13" x14ac:dyDescent="0.3">
      <c r="D4271" s="935">
        <v>157</v>
      </c>
      <c r="K4271">
        <v>164</v>
      </c>
      <c r="L4271">
        <v>164</v>
      </c>
      <c r="M4271">
        <v>164</v>
      </c>
    </row>
    <row r="4272" spans="2:13" x14ac:dyDescent="0.3">
      <c r="D4272" s="935">
        <v>530</v>
      </c>
      <c r="K4272">
        <v>555</v>
      </c>
      <c r="L4272">
        <v>555</v>
      </c>
      <c r="M4272">
        <v>555</v>
      </c>
    </row>
    <row r="4273" spans="1:13" x14ac:dyDescent="0.3">
      <c r="D4273" s="935">
        <v>780</v>
      </c>
      <c r="K4273">
        <v>818</v>
      </c>
      <c r="L4273">
        <v>818</v>
      </c>
      <c r="M4273">
        <v>818</v>
      </c>
    </row>
    <row r="4274" spans="1:13" x14ac:dyDescent="0.3">
      <c r="C4274" s="935" t="s">
        <v>3787</v>
      </c>
      <c r="K4274">
        <v>1745</v>
      </c>
      <c r="L4274">
        <v>1745</v>
      </c>
      <c r="M4274">
        <v>1745</v>
      </c>
    </row>
    <row r="4275" spans="1:13" x14ac:dyDescent="0.3">
      <c r="B4275" s="935" t="s">
        <v>4162</v>
      </c>
      <c r="K4275">
        <v>1745</v>
      </c>
      <c r="L4275">
        <v>1745</v>
      </c>
      <c r="M4275">
        <v>1745</v>
      </c>
    </row>
    <row r="4276" spans="1:13" x14ac:dyDescent="0.3">
      <c r="B4276" s="935">
        <v>836864</v>
      </c>
      <c r="C4276" s="935" t="s">
        <v>475</v>
      </c>
      <c r="D4276" s="935">
        <v>128</v>
      </c>
      <c r="K4276">
        <v>128</v>
      </c>
      <c r="L4276">
        <v>128</v>
      </c>
      <c r="M4276">
        <v>128</v>
      </c>
    </row>
    <row r="4277" spans="1:13" x14ac:dyDescent="0.3">
      <c r="D4277" s="935">
        <v>387</v>
      </c>
      <c r="K4277">
        <v>405</v>
      </c>
      <c r="L4277">
        <v>405</v>
      </c>
      <c r="M4277">
        <v>405</v>
      </c>
    </row>
    <row r="4278" spans="1:13" x14ac:dyDescent="0.3">
      <c r="D4278" s="935">
        <v>478</v>
      </c>
      <c r="K4278">
        <v>478</v>
      </c>
      <c r="L4278">
        <v>478</v>
      </c>
      <c r="M4278">
        <v>478</v>
      </c>
    </row>
    <row r="4279" spans="1:13" x14ac:dyDescent="0.3">
      <c r="D4279" s="935">
        <v>710</v>
      </c>
      <c r="K4279">
        <v>710</v>
      </c>
      <c r="L4279">
        <v>710</v>
      </c>
      <c r="M4279">
        <v>710</v>
      </c>
    </row>
    <row r="4280" spans="1:13" x14ac:dyDescent="0.3">
      <c r="D4280" s="935">
        <v>762</v>
      </c>
      <c r="K4280">
        <v>788</v>
      </c>
      <c r="L4280">
        <v>788</v>
      </c>
      <c r="M4280">
        <v>788</v>
      </c>
    </row>
    <row r="4281" spans="1:13" x14ac:dyDescent="0.3">
      <c r="D4281" s="935">
        <v>1568</v>
      </c>
      <c r="K4281">
        <v>1645</v>
      </c>
      <c r="L4281">
        <v>1645</v>
      </c>
      <c r="M4281">
        <v>1645</v>
      </c>
    </row>
    <row r="4282" spans="1:13" x14ac:dyDescent="0.3">
      <c r="D4282" s="935">
        <v>5575</v>
      </c>
      <c r="K4282">
        <v>5850</v>
      </c>
      <c r="L4282">
        <v>5850</v>
      </c>
      <c r="M4282">
        <v>5850</v>
      </c>
    </row>
    <row r="4283" spans="1:13" x14ac:dyDescent="0.3">
      <c r="C4283" s="935" t="s">
        <v>3785</v>
      </c>
      <c r="K4283">
        <v>10004</v>
      </c>
      <c r="L4283">
        <v>10004</v>
      </c>
      <c r="M4283">
        <v>10004</v>
      </c>
    </row>
    <row r="4284" spans="1:13" x14ac:dyDescent="0.3">
      <c r="B4284" s="935" t="s">
        <v>4163</v>
      </c>
      <c r="K4284">
        <v>10004</v>
      </c>
      <c r="L4284">
        <v>10004</v>
      </c>
      <c r="M4284">
        <v>10004</v>
      </c>
    </row>
    <row r="4285" spans="1:13" x14ac:dyDescent="0.3">
      <c r="A4285" s="935" t="s">
        <v>4164</v>
      </c>
      <c r="H4285">
        <v>10725</v>
      </c>
      <c r="K4285">
        <v>11749</v>
      </c>
      <c r="L4285">
        <v>22474</v>
      </c>
      <c r="M4285">
        <v>22474</v>
      </c>
    </row>
    <row r="4286" spans="1:13" x14ac:dyDescent="0.3">
      <c r="A4286" s="935">
        <v>558203</v>
      </c>
      <c r="B4286" s="935">
        <v>700661</v>
      </c>
      <c r="C4286" s="935" t="s">
        <v>475</v>
      </c>
      <c r="D4286" s="935">
        <v>9</v>
      </c>
      <c r="H4286">
        <v>9</v>
      </c>
      <c r="L4286">
        <v>9</v>
      </c>
      <c r="M4286">
        <v>9</v>
      </c>
    </row>
    <row r="4287" spans="1:13" x14ac:dyDescent="0.3">
      <c r="D4287" s="935">
        <v>11</v>
      </c>
      <c r="I4287">
        <v>11</v>
      </c>
      <c r="L4287">
        <v>11</v>
      </c>
      <c r="M4287">
        <v>11</v>
      </c>
    </row>
    <row r="4288" spans="1:13" x14ac:dyDescent="0.3">
      <c r="D4288" s="935">
        <v>14</v>
      </c>
      <c r="I4288">
        <v>14</v>
      </c>
      <c r="L4288">
        <v>14</v>
      </c>
      <c r="M4288">
        <v>14</v>
      </c>
    </row>
    <row r="4289" spans="4:13" x14ac:dyDescent="0.3">
      <c r="D4289" s="935">
        <v>18</v>
      </c>
      <c r="I4289">
        <v>36</v>
      </c>
      <c r="L4289">
        <v>36</v>
      </c>
      <c r="M4289">
        <v>36</v>
      </c>
    </row>
    <row r="4290" spans="4:13" x14ac:dyDescent="0.3">
      <c r="D4290" s="935">
        <v>36</v>
      </c>
      <c r="I4290">
        <v>36</v>
      </c>
      <c r="L4290">
        <v>36</v>
      </c>
      <c r="M4290">
        <v>36</v>
      </c>
    </row>
    <row r="4291" spans="4:13" x14ac:dyDescent="0.3">
      <c r="D4291" s="935">
        <v>42</v>
      </c>
      <c r="I4291">
        <v>84</v>
      </c>
      <c r="L4291">
        <v>84</v>
      </c>
      <c r="M4291">
        <v>84</v>
      </c>
    </row>
    <row r="4292" spans="4:13" x14ac:dyDescent="0.3">
      <c r="D4292" s="935">
        <v>104</v>
      </c>
      <c r="H4292">
        <v>104</v>
      </c>
      <c r="L4292">
        <v>104</v>
      </c>
      <c r="M4292">
        <v>104</v>
      </c>
    </row>
    <row r="4293" spans="4:13" x14ac:dyDescent="0.3">
      <c r="D4293" s="935">
        <v>117</v>
      </c>
      <c r="I4293">
        <v>117</v>
      </c>
      <c r="L4293">
        <v>117</v>
      </c>
      <c r="M4293">
        <v>117</v>
      </c>
    </row>
    <row r="4294" spans="4:13" x14ac:dyDescent="0.3">
      <c r="D4294" s="935">
        <v>120</v>
      </c>
      <c r="H4294">
        <v>120</v>
      </c>
      <c r="L4294">
        <v>120</v>
      </c>
      <c r="M4294">
        <v>120</v>
      </c>
    </row>
    <row r="4295" spans="4:13" x14ac:dyDescent="0.3">
      <c r="D4295" s="935">
        <v>136</v>
      </c>
      <c r="I4295">
        <v>136</v>
      </c>
      <c r="L4295">
        <v>136</v>
      </c>
      <c r="M4295">
        <v>136</v>
      </c>
    </row>
    <row r="4296" spans="4:13" x14ac:dyDescent="0.3">
      <c r="D4296" s="935">
        <v>187</v>
      </c>
      <c r="I4296">
        <v>187</v>
      </c>
      <c r="L4296">
        <v>187</v>
      </c>
      <c r="M4296">
        <v>187</v>
      </c>
    </row>
    <row r="4297" spans="4:13" x14ac:dyDescent="0.3">
      <c r="D4297" s="935">
        <v>251</v>
      </c>
      <c r="I4297">
        <v>251</v>
      </c>
      <c r="L4297">
        <v>251</v>
      </c>
      <c r="M4297">
        <v>251</v>
      </c>
    </row>
    <row r="4298" spans="4:13" x14ac:dyDescent="0.3">
      <c r="D4298" s="935">
        <v>261</v>
      </c>
      <c r="H4298">
        <v>261</v>
      </c>
      <c r="L4298">
        <v>261</v>
      </c>
      <c r="M4298">
        <v>261</v>
      </c>
    </row>
    <row r="4299" spans="4:13" x14ac:dyDescent="0.3">
      <c r="D4299" s="935">
        <v>320</v>
      </c>
      <c r="H4299">
        <v>320</v>
      </c>
      <c r="L4299">
        <v>320</v>
      </c>
      <c r="M4299">
        <v>320</v>
      </c>
    </row>
    <row r="4300" spans="4:13" x14ac:dyDescent="0.3">
      <c r="D4300" s="935">
        <v>343</v>
      </c>
      <c r="H4300">
        <v>343</v>
      </c>
      <c r="L4300">
        <v>343</v>
      </c>
      <c r="M4300">
        <v>343</v>
      </c>
    </row>
    <row r="4301" spans="4:13" x14ac:dyDescent="0.3">
      <c r="D4301" s="935">
        <v>348</v>
      </c>
      <c r="H4301">
        <v>348</v>
      </c>
      <c r="L4301">
        <v>348</v>
      </c>
      <c r="M4301">
        <v>348</v>
      </c>
    </row>
    <row r="4302" spans="4:13" x14ac:dyDescent="0.3">
      <c r="D4302" s="935">
        <v>477</v>
      </c>
      <c r="H4302">
        <v>477</v>
      </c>
      <c r="L4302">
        <v>477</v>
      </c>
      <c r="M4302">
        <v>477</v>
      </c>
    </row>
    <row r="4303" spans="4:13" x14ac:dyDescent="0.3">
      <c r="D4303" s="935">
        <v>532</v>
      </c>
      <c r="I4303">
        <v>532</v>
      </c>
      <c r="L4303">
        <v>532</v>
      </c>
      <c r="M4303">
        <v>532</v>
      </c>
    </row>
    <row r="4304" spans="4:13" x14ac:dyDescent="0.3">
      <c r="D4304" s="935">
        <v>598</v>
      </c>
      <c r="H4304">
        <v>598</v>
      </c>
      <c r="L4304">
        <v>598</v>
      </c>
      <c r="M4304">
        <v>598</v>
      </c>
    </row>
    <row r="4305" spans="2:13" x14ac:dyDescent="0.3">
      <c r="D4305" s="935">
        <v>714</v>
      </c>
      <c r="I4305">
        <v>714</v>
      </c>
      <c r="L4305">
        <v>714</v>
      </c>
      <c r="M4305">
        <v>714</v>
      </c>
    </row>
    <row r="4306" spans="2:13" x14ac:dyDescent="0.3">
      <c r="D4306" s="935">
        <v>808</v>
      </c>
      <c r="I4306">
        <v>808</v>
      </c>
      <c r="L4306">
        <v>808</v>
      </c>
      <c r="M4306">
        <v>808</v>
      </c>
    </row>
    <row r="4307" spans="2:13" x14ac:dyDescent="0.3">
      <c r="D4307" s="935">
        <v>969</v>
      </c>
      <c r="H4307">
        <v>969</v>
      </c>
      <c r="L4307">
        <v>969</v>
      </c>
      <c r="M4307">
        <v>969</v>
      </c>
    </row>
    <row r="4308" spans="2:13" x14ac:dyDescent="0.3">
      <c r="D4308" s="935">
        <v>1168</v>
      </c>
      <c r="H4308">
        <v>1168</v>
      </c>
      <c r="L4308">
        <v>1168</v>
      </c>
      <c r="M4308">
        <v>1168</v>
      </c>
    </row>
    <row r="4309" spans="2:13" x14ac:dyDescent="0.3">
      <c r="D4309" s="935">
        <v>1916</v>
      </c>
      <c r="I4309">
        <v>1916</v>
      </c>
      <c r="L4309">
        <v>1916</v>
      </c>
      <c r="M4309">
        <v>1916</v>
      </c>
    </row>
    <row r="4310" spans="2:13" x14ac:dyDescent="0.3">
      <c r="D4310" s="935">
        <v>3190</v>
      </c>
      <c r="H4310">
        <v>3190</v>
      </c>
      <c r="L4310">
        <v>3190</v>
      </c>
      <c r="M4310">
        <v>3190</v>
      </c>
    </row>
    <row r="4311" spans="2:13" x14ac:dyDescent="0.3">
      <c r="D4311" s="935">
        <v>3420</v>
      </c>
      <c r="I4311">
        <v>3420</v>
      </c>
      <c r="L4311">
        <v>3420</v>
      </c>
      <c r="M4311">
        <v>3420</v>
      </c>
    </row>
    <row r="4312" spans="2:13" x14ac:dyDescent="0.3">
      <c r="D4312" s="935">
        <v>3962</v>
      </c>
      <c r="H4312">
        <v>3962</v>
      </c>
      <c r="L4312">
        <v>3962</v>
      </c>
      <c r="M4312">
        <v>3962</v>
      </c>
    </row>
    <row r="4313" spans="2:13" x14ac:dyDescent="0.3">
      <c r="D4313" s="935">
        <v>7038</v>
      </c>
      <c r="H4313">
        <v>7038</v>
      </c>
      <c r="L4313">
        <v>7038</v>
      </c>
      <c r="M4313">
        <v>7038</v>
      </c>
    </row>
    <row r="4314" spans="2:13" x14ac:dyDescent="0.3">
      <c r="C4314" s="935" t="s">
        <v>3785</v>
      </c>
      <c r="H4314">
        <v>18907</v>
      </c>
      <c r="I4314">
        <v>8262</v>
      </c>
      <c r="L4314">
        <v>27169</v>
      </c>
      <c r="M4314">
        <v>27169</v>
      </c>
    </row>
    <row r="4315" spans="2:13" x14ac:dyDescent="0.3">
      <c r="B4315" s="935" t="s">
        <v>4165</v>
      </c>
      <c r="H4315">
        <v>18907</v>
      </c>
      <c r="I4315">
        <v>8262</v>
      </c>
      <c r="L4315">
        <v>27169</v>
      </c>
      <c r="M4315">
        <v>27169</v>
      </c>
    </row>
    <row r="4316" spans="2:13" x14ac:dyDescent="0.3">
      <c r="B4316" s="935">
        <v>700950</v>
      </c>
      <c r="C4316" s="935" t="s">
        <v>503</v>
      </c>
      <c r="D4316" s="935">
        <v>12</v>
      </c>
      <c r="H4316">
        <v>24</v>
      </c>
      <c r="L4316">
        <v>24</v>
      </c>
      <c r="M4316">
        <v>24</v>
      </c>
    </row>
    <row r="4317" spans="2:13" x14ac:dyDescent="0.3">
      <c r="D4317" s="935">
        <v>50</v>
      </c>
      <c r="H4317">
        <v>50</v>
      </c>
      <c r="L4317">
        <v>50</v>
      </c>
      <c r="M4317">
        <v>50</v>
      </c>
    </row>
    <row r="4318" spans="2:13" x14ac:dyDescent="0.3">
      <c r="D4318" s="935">
        <v>104</v>
      </c>
      <c r="H4318">
        <v>104</v>
      </c>
      <c r="L4318">
        <v>104</v>
      </c>
      <c r="M4318">
        <v>104</v>
      </c>
    </row>
    <row r="4319" spans="2:13" x14ac:dyDescent="0.3">
      <c r="D4319" s="935">
        <v>118</v>
      </c>
      <c r="I4319">
        <v>118</v>
      </c>
      <c r="L4319">
        <v>118</v>
      </c>
      <c r="M4319">
        <v>118</v>
      </c>
    </row>
    <row r="4320" spans="2:13" x14ac:dyDescent="0.3">
      <c r="D4320" s="935">
        <v>174</v>
      </c>
      <c r="H4320">
        <v>174</v>
      </c>
      <c r="L4320">
        <v>174</v>
      </c>
      <c r="M4320">
        <v>174</v>
      </c>
    </row>
    <row r="4321" spans="1:13" x14ac:dyDescent="0.3">
      <c r="D4321" s="935">
        <v>208</v>
      </c>
      <c r="H4321">
        <v>208</v>
      </c>
      <c r="L4321">
        <v>208</v>
      </c>
      <c r="M4321">
        <v>208</v>
      </c>
    </row>
    <row r="4322" spans="1:13" x14ac:dyDescent="0.3">
      <c r="D4322" s="935">
        <v>380</v>
      </c>
      <c r="H4322">
        <v>380</v>
      </c>
      <c r="L4322">
        <v>380</v>
      </c>
      <c r="M4322">
        <v>380</v>
      </c>
    </row>
    <row r="4323" spans="1:13" x14ac:dyDescent="0.3">
      <c r="D4323" s="935">
        <v>390</v>
      </c>
      <c r="H4323">
        <v>390</v>
      </c>
      <c r="L4323">
        <v>390</v>
      </c>
      <c r="M4323">
        <v>390</v>
      </c>
    </row>
    <row r="4324" spans="1:13" x14ac:dyDescent="0.3">
      <c r="C4324" s="935" t="s">
        <v>3787</v>
      </c>
      <c r="H4324">
        <v>1330</v>
      </c>
      <c r="I4324">
        <v>118</v>
      </c>
      <c r="L4324">
        <v>1448</v>
      </c>
      <c r="M4324">
        <v>1448</v>
      </c>
    </row>
    <row r="4325" spans="1:13" x14ac:dyDescent="0.3">
      <c r="B4325" s="935" t="s">
        <v>4166</v>
      </c>
      <c r="H4325">
        <v>1330</v>
      </c>
      <c r="I4325">
        <v>118</v>
      </c>
      <c r="L4325">
        <v>1448</v>
      </c>
      <c r="M4325">
        <v>1448</v>
      </c>
    </row>
    <row r="4326" spans="1:13" x14ac:dyDescent="0.3">
      <c r="A4326" s="935" t="s">
        <v>4167</v>
      </c>
      <c r="H4326">
        <v>20237</v>
      </c>
      <c r="I4326">
        <v>8380</v>
      </c>
      <c r="L4326">
        <v>28617</v>
      </c>
      <c r="M4326">
        <v>28617</v>
      </c>
    </row>
    <row r="4327" spans="1:13" x14ac:dyDescent="0.3">
      <c r="A4327" s="935">
        <v>573650</v>
      </c>
      <c r="B4327" s="935">
        <v>750430</v>
      </c>
      <c r="C4327" s="935" t="s">
        <v>475</v>
      </c>
      <c r="D4327" s="935">
        <v>36</v>
      </c>
      <c r="I4327">
        <v>36</v>
      </c>
      <c r="L4327">
        <v>36</v>
      </c>
      <c r="M4327">
        <v>36</v>
      </c>
    </row>
    <row r="4328" spans="1:13" x14ac:dyDescent="0.3">
      <c r="D4328" s="935">
        <v>64</v>
      </c>
      <c r="I4328">
        <v>64</v>
      </c>
      <c r="L4328">
        <v>64</v>
      </c>
      <c r="M4328">
        <v>64</v>
      </c>
    </row>
    <row r="4329" spans="1:13" x14ac:dyDescent="0.3">
      <c r="D4329" s="935">
        <v>154</v>
      </c>
      <c r="I4329">
        <v>158</v>
      </c>
      <c r="L4329">
        <v>158</v>
      </c>
      <c r="M4329">
        <v>158</v>
      </c>
    </row>
    <row r="4330" spans="1:13" x14ac:dyDescent="0.3">
      <c r="D4330" s="935">
        <v>197</v>
      </c>
      <c r="I4330">
        <v>197</v>
      </c>
      <c r="L4330">
        <v>197</v>
      </c>
      <c r="M4330">
        <v>197</v>
      </c>
    </row>
    <row r="4331" spans="1:13" x14ac:dyDescent="0.3">
      <c r="D4331" s="935">
        <v>305</v>
      </c>
      <c r="I4331">
        <v>305</v>
      </c>
      <c r="L4331">
        <v>305</v>
      </c>
      <c r="M4331">
        <v>305</v>
      </c>
    </row>
    <row r="4332" spans="1:13" x14ac:dyDescent="0.3">
      <c r="D4332" s="935">
        <v>587</v>
      </c>
      <c r="I4332">
        <v>1232</v>
      </c>
      <c r="L4332">
        <v>1232</v>
      </c>
      <c r="M4332">
        <v>1232</v>
      </c>
    </row>
    <row r="4333" spans="1:13" x14ac:dyDescent="0.3">
      <c r="C4333" s="935" t="s">
        <v>3785</v>
      </c>
      <c r="I4333">
        <v>1992</v>
      </c>
      <c r="L4333">
        <v>1992</v>
      </c>
      <c r="M4333">
        <v>1992</v>
      </c>
    </row>
    <row r="4334" spans="1:13" x14ac:dyDescent="0.3">
      <c r="B4334" s="935" t="s">
        <v>4168</v>
      </c>
      <c r="I4334">
        <v>1992</v>
      </c>
      <c r="L4334">
        <v>1992</v>
      </c>
      <c r="M4334">
        <v>1992</v>
      </c>
    </row>
    <row r="4335" spans="1:13" x14ac:dyDescent="0.3">
      <c r="B4335" s="935">
        <v>750875</v>
      </c>
      <c r="C4335" s="935" t="s">
        <v>503</v>
      </c>
      <c r="D4335" s="935">
        <v>36</v>
      </c>
      <c r="I4335">
        <v>36</v>
      </c>
      <c r="L4335">
        <v>36</v>
      </c>
      <c r="M4335">
        <v>36</v>
      </c>
    </row>
    <row r="4336" spans="1:13" x14ac:dyDescent="0.3">
      <c r="D4336" s="935">
        <v>47</v>
      </c>
      <c r="I4336">
        <v>47</v>
      </c>
      <c r="L4336">
        <v>47</v>
      </c>
      <c r="M4336">
        <v>47</v>
      </c>
    </row>
    <row r="4337" spans="1:13" x14ac:dyDescent="0.3">
      <c r="D4337" s="935">
        <v>122</v>
      </c>
      <c r="I4337">
        <v>126</v>
      </c>
      <c r="L4337">
        <v>126</v>
      </c>
      <c r="M4337">
        <v>126</v>
      </c>
    </row>
    <row r="4338" spans="1:13" x14ac:dyDescent="0.3">
      <c r="D4338" s="935">
        <v>294</v>
      </c>
      <c r="I4338">
        <v>308</v>
      </c>
      <c r="L4338">
        <v>308</v>
      </c>
      <c r="M4338">
        <v>308</v>
      </c>
    </row>
    <row r="4339" spans="1:13" x14ac:dyDescent="0.3">
      <c r="C4339" s="935" t="s">
        <v>3787</v>
      </c>
      <c r="I4339">
        <v>517</v>
      </c>
      <c r="L4339">
        <v>517</v>
      </c>
      <c r="M4339">
        <v>517</v>
      </c>
    </row>
    <row r="4340" spans="1:13" x14ac:dyDescent="0.3">
      <c r="B4340" s="935" t="s">
        <v>4169</v>
      </c>
      <c r="I4340">
        <v>517</v>
      </c>
      <c r="L4340">
        <v>517</v>
      </c>
      <c r="M4340">
        <v>517</v>
      </c>
    </row>
    <row r="4341" spans="1:13" x14ac:dyDescent="0.3">
      <c r="A4341" s="935" t="s">
        <v>4170</v>
      </c>
      <c r="I4341">
        <v>2509</v>
      </c>
      <c r="L4341">
        <v>2509</v>
      </c>
      <c r="M4341">
        <v>2509</v>
      </c>
    </row>
    <row r="4342" spans="1:13" x14ac:dyDescent="0.3">
      <c r="A4342" s="935">
        <v>573651</v>
      </c>
      <c r="B4342" s="935">
        <v>750868</v>
      </c>
      <c r="C4342" s="935" t="s">
        <v>503</v>
      </c>
      <c r="D4342" s="935">
        <v>8</v>
      </c>
      <c r="I4342">
        <v>8</v>
      </c>
      <c r="L4342">
        <v>8</v>
      </c>
      <c r="M4342">
        <v>8</v>
      </c>
    </row>
    <row r="4343" spans="1:13" x14ac:dyDescent="0.3">
      <c r="D4343" s="935">
        <v>40</v>
      </c>
      <c r="I4343">
        <v>40</v>
      </c>
      <c r="L4343">
        <v>40</v>
      </c>
      <c r="M4343">
        <v>40</v>
      </c>
    </row>
    <row r="4344" spans="1:13" x14ac:dyDescent="0.3">
      <c r="D4344" s="935">
        <v>78</v>
      </c>
      <c r="I4344">
        <v>81</v>
      </c>
      <c r="L4344">
        <v>81</v>
      </c>
      <c r="M4344">
        <v>81</v>
      </c>
    </row>
    <row r="4345" spans="1:13" x14ac:dyDescent="0.3">
      <c r="D4345" s="935">
        <v>123</v>
      </c>
      <c r="I4345">
        <v>129</v>
      </c>
      <c r="L4345">
        <v>129</v>
      </c>
      <c r="M4345">
        <v>129</v>
      </c>
    </row>
    <row r="4346" spans="1:13" x14ac:dyDescent="0.3">
      <c r="D4346" s="935">
        <v>160</v>
      </c>
      <c r="I4346">
        <v>72</v>
      </c>
      <c r="L4346">
        <v>72</v>
      </c>
      <c r="M4346">
        <v>72</v>
      </c>
    </row>
    <row r="4347" spans="1:13" x14ac:dyDescent="0.3">
      <c r="D4347" s="935">
        <v>283</v>
      </c>
      <c r="I4347">
        <v>295</v>
      </c>
      <c r="L4347">
        <v>295</v>
      </c>
      <c r="M4347">
        <v>295</v>
      </c>
    </row>
    <row r="4348" spans="1:13" x14ac:dyDescent="0.3">
      <c r="D4348" s="935">
        <v>695</v>
      </c>
      <c r="I4348">
        <v>722</v>
      </c>
      <c r="L4348">
        <v>722</v>
      </c>
      <c r="M4348">
        <v>722</v>
      </c>
    </row>
    <row r="4349" spans="1:13" x14ac:dyDescent="0.3">
      <c r="C4349" s="935" t="s">
        <v>3787</v>
      </c>
      <c r="I4349">
        <v>1347</v>
      </c>
      <c r="L4349">
        <v>1347</v>
      </c>
      <c r="M4349">
        <v>1347</v>
      </c>
    </row>
    <row r="4350" spans="1:13" x14ac:dyDescent="0.3">
      <c r="B4350" s="935" t="s">
        <v>4171</v>
      </c>
      <c r="I4350">
        <v>1347</v>
      </c>
      <c r="L4350">
        <v>1347</v>
      </c>
      <c r="M4350">
        <v>1347</v>
      </c>
    </row>
    <row r="4351" spans="1:13" x14ac:dyDescent="0.3">
      <c r="B4351" s="935">
        <v>750876</v>
      </c>
      <c r="C4351" s="935" t="s">
        <v>503</v>
      </c>
      <c r="D4351" s="935">
        <v>8</v>
      </c>
      <c r="I4351">
        <v>8</v>
      </c>
      <c r="L4351">
        <v>8</v>
      </c>
      <c r="M4351">
        <v>8</v>
      </c>
    </row>
    <row r="4352" spans="1:13" x14ac:dyDescent="0.3">
      <c r="D4352" s="935">
        <v>25</v>
      </c>
      <c r="I4352">
        <v>25</v>
      </c>
      <c r="L4352">
        <v>25</v>
      </c>
      <c r="M4352">
        <v>25</v>
      </c>
    </row>
    <row r="4353" spans="2:13" x14ac:dyDescent="0.3">
      <c r="D4353" s="935">
        <v>64</v>
      </c>
      <c r="I4353">
        <v>67</v>
      </c>
      <c r="L4353">
        <v>67</v>
      </c>
      <c r="M4353">
        <v>67</v>
      </c>
    </row>
    <row r="4354" spans="2:13" x14ac:dyDescent="0.3">
      <c r="D4354" s="935">
        <v>142</v>
      </c>
      <c r="I4354">
        <v>146</v>
      </c>
      <c r="L4354">
        <v>146</v>
      </c>
      <c r="M4354">
        <v>146</v>
      </c>
    </row>
    <row r="4355" spans="2:13" x14ac:dyDescent="0.3">
      <c r="C4355" s="935" t="s">
        <v>3787</v>
      </c>
      <c r="I4355">
        <v>246</v>
      </c>
      <c r="L4355">
        <v>246</v>
      </c>
      <c r="M4355">
        <v>246</v>
      </c>
    </row>
    <row r="4356" spans="2:13" x14ac:dyDescent="0.3">
      <c r="B4356" s="935" t="s">
        <v>4172</v>
      </c>
      <c r="I4356">
        <v>246</v>
      </c>
      <c r="L4356">
        <v>246</v>
      </c>
      <c r="M4356">
        <v>246</v>
      </c>
    </row>
    <row r="4357" spans="2:13" x14ac:dyDescent="0.3">
      <c r="B4357" s="935">
        <v>752482</v>
      </c>
      <c r="C4357" s="935" t="s">
        <v>475</v>
      </c>
      <c r="D4357" s="935">
        <v>46</v>
      </c>
      <c r="I4357">
        <v>46</v>
      </c>
      <c r="L4357">
        <v>46</v>
      </c>
      <c r="M4357">
        <v>46</v>
      </c>
    </row>
    <row r="4358" spans="2:13" x14ac:dyDescent="0.3">
      <c r="D4358" s="935">
        <v>95</v>
      </c>
      <c r="I4358">
        <v>94</v>
      </c>
      <c r="L4358">
        <v>94</v>
      </c>
      <c r="M4358">
        <v>94</v>
      </c>
    </row>
    <row r="4359" spans="2:13" x14ac:dyDescent="0.3">
      <c r="D4359" s="935">
        <v>118</v>
      </c>
      <c r="I4359">
        <v>118</v>
      </c>
      <c r="L4359">
        <v>118</v>
      </c>
      <c r="M4359">
        <v>118</v>
      </c>
    </row>
    <row r="4360" spans="2:13" x14ac:dyDescent="0.3">
      <c r="D4360" s="935">
        <v>581</v>
      </c>
      <c r="I4360">
        <v>608</v>
      </c>
      <c r="L4360">
        <v>608</v>
      </c>
      <c r="M4360">
        <v>608</v>
      </c>
    </row>
    <row r="4361" spans="2:13" x14ac:dyDescent="0.3">
      <c r="C4361" s="935" t="s">
        <v>3785</v>
      </c>
      <c r="I4361">
        <v>866</v>
      </c>
      <c r="L4361">
        <v>866</v>
      </c>
      <c r="M4361">
        <v>866</v>
      </c>
    </row>
    <row r="4362" spans="2:13" x14ac:dyDescent="0.3">
      <c r="B4362" s="935" t="s">
        <v>4173</v>
      </c>
      <c r="I4362">
        <v>866</v>
      </c>
      <c r="L4362">
        <v>866</v>
      </c>
      <c r="M4362">
        <v>866</v>
      </c>
    </row>
    <row r="4363" spans="2:13" x14ac:dyDescent="0.3">
      <c r="B4363" s="935">
        <v>752484</v>
      </c>
      <c r="C4363" s="935" t="s">
        <v>475</v>
      </c>
      <c r="D4363" s="935">
        <v>32</v>
      </c>
      <c r="I4363">
        <v>32</v>
      </c>
      <c r="L4363">
        <v>32</v>
      </c>
      <c r="M4363">
        <v>32</v>
      </c>
    </row>
    <row r="4364" spans="2:13" x14ac:dyDescent="0.3">
      <c r="D4364" s="935">
        <v>38</v>
      </c>
      <c r="I4364">
        <v>38</v>
      </c>
      <c r="L4364">
        <v>38</v>
      </c>
      <c r="M4364">
        <v>38</v>
      </c>
    </row>
    <row r="4365" spans="2:13" x14ac:dyDescent="0.3">
      <c r="D4365" s="935">
        <v>45</v>
      </c>
      <c r="I4365">
        <v>45</v>
      </c>
      <c r="L4365">
        <v>45</v>
      </c>
      <c r="M4365">
        <v>45</v>
      </c>
    </row>
    <row r="4366" spans="2:13" x14ac:dyDescent="0.3">
      <c r="D4366" s="935">
        <v>46</v>
      </c>
      <c r="I4366">
        <v>46</v>
      </c>
      <c r="L4366">
        <v>46</v>
      </c>
      <c r="M4366">
        <v>46</v>
      </c>
    </row>
    <row r="4367" spans="2:13" x14ac:dyDescent="0.3">
      <c r="D4367" s="935">
        <v>95</v>
      </c>
      <c r="I4367">
        <v>99</v>
      </c>
      <c r="L4367">
        <v>99</v>
      </c>
      <c r="M4367">
        <v>99</v>
      </c>
    </row>
    <row r="4368" spans="2:13" x14ac:dyDescent="0.3">
      <c r="D4368" s="935">
        <v>176</v>
      </c>
      <c r="I4368">
        <v>176</v>
      </c>
      <c r="L4368">
        <v>176</v>
      </c>
      <c r="M4368">
        <v>176</v>
      </c>
    </row>
    <row r="4369" spans="1:13" x14ac:dyDescent="0.3">
      <c r="D4369" s="935">
        <v>288</v>
      </c>
      <c r="I4369">
        <v>292</v>
      </c>
      <c r="L4369">
        <v>292</v>
      </c>
      <c r="M4369">
        <v>292</v>
      </c>
    </row>
    <row r="4370" spans="1:13" x14ac:dyDescent="0.3">
      <c r="D4370" s="935">
        <v>333</v>
      </c>
      <c r="I4370">
        <v>349</v>
      </c>
      <c r="L4370">
        <v>349</v>
      </c>
      <c r="M4370">
        <v>349</v>
      </c>
    </row>
    <row r="4371" spans="1:13" x14ac:dyDescent="0.3">
      <c r="D4371" s="935">
        <v>581</v>
      </c>
      <c r="I4371">
        <v>602</v>
      </c>
      <c r="L4371">
        <v>602</v>
      </c>
      <c r="M4371">
        <v>602</v>
      </c>
    </row>
    <row r="4372" spans="1:13" x14ac:dyDescent="0.3">
      <c r="D4372" s="935">
        <v>1912</v>
      </c>
      <c r="I4372">
        <v>2007</v>
      </c>
      <c r="L4372">
        <v>2007</v>
      </c>
      <c r="M4372">
        <v>2007</v>
      </c>
    </row>
    <row r="4373" spans="1:13" x14ac:dyDescent="0.3">
      <c r="D4373" s="935">
        <v>2208</v>
      </c>
      <c r="I4373">
        <v>2318</v>
      </c>
      <c r="L4373">
        <v>2318</v>
      </c>
      <c r="M4373">
        <v>2318</v>
      </c>
    </row>
    <row r="4374" spans="1:13" x14ac:dyDescent="0.3">
      <c r="C4374" s="935" t="s">
        <v>3785</v>
      </c>
      <c r="I4374">
        <v>6004</v>
      </c>
      <c r="L4374">
        <v>6004</v>
      </c>
      <c r="M4374">
        <v>6004</v>
      </c>
    </row>
    <row r="4375" spans="1:13" x14ac:dyDescent="0.3">
      <c r="B4375" s="935" t="s">
        <v>4174</v>
      </c>
      <c r="I4375">
        <v>6004</v>
      </c>
      <c r="L4375">
        <v>6004</v>
      </c>
      <c r="M4375">
        <v>6004</v>
      </c>
    </row>
    <row r="4376" spans="1:13" x14ac:dyDescent="0.3">
      <c r="A4376" s="935" t="s">
        <v>4175</v>
      </c>
      <c r="I4376">
        <v>8463</v>
      </c>
      <c r="L4376">
        <v>8463</v>
      </c>
      <c r="M4376">
        <v>8463</v>
      </c>
    </row>
    <row r="4377" spans="1:13" x14ac:dyDescent="0.3">
      <c r="A4377" s="935">
        <v>574581</v>
      </c>
      <c r="B4377" s="935">
        <v>756361</v>
      </c>
      <c r="C4377" s="935" t="s">
        <v>475</v>
      </c>
      <c r="D4377" s="935">
        <v>28</v>
      </c>
      <c r="I4377">
        <v>28</v>
      </c>
      <c r="L4377">
        <v>28</v>
      </c>
      <c r="M4377">
        <v>28</v>
      </c>
    </row>
    <row r="4378" spans="1:13" x14ac:dyDescent="0.3">
      <c r="D4378" s="935">
        <v>117</v>
      </c>
      <c r="I4378">
        <v>117</v>
      </c>
      <c r="L4378">
        <v>117</v>
      </c>
      <c r="M4378">
        <v>117</v>
      </c>
    </row>
    <row r="4379" spans="1:13" x14ac:dyDescent="0.3">
      <c r="D4379" s="935">
        <v>251</v>
      </c>
      <c r="I4379">
        <v>263</v>
      </c>
      <c r="L4379">
        <v>263</v>
      </c>
      <c r="M4379">
        <v>263</v>
      </c>
    </row>
    <row r="4380" spans="1:13" x14ac:dyDescent="0.3">
      <c r="D4380" s="935">
        <v>450</v>
      </c>
      <c r="I4380">
        <v>472</v>
      </c>
      <c r="L4380">
        <v>472</v>
      </c>
      <c r="M4380">
        <v>472</v>
      </c>
    </row>
    <row r="4381" spans="1:13" x14ac:dyDescent="0.3">
      <c r="D4381" s="935">
        <v>1294</v>
      </c>
      <c r="I4381">
        <v>1280</v>
      </c>
      <c r="L4381">
        <v>1280</v>
      </c>
      <c r="M4381">
        <v>1280</v>
      </c>
    </row>
    <row r="4382" spans="1:13" x14ac:dyDescent="0.3">
      <c r="D4382" s="935">
        <v>2266</v>
      </c>
      <c r="I4382">
        <v>2377</v>
      </c>
      <c r="L4382">
        <v>2377</v>
      </c>
      <c r="M4382">
        <v>2377</v>
      </c>
    </row>
    <row r="4383" spans="1:13" x14ac:dyDescent="0.3">
      <c r="C4383" s="935" t="s">
        <v>3785</v>
      </c>
      <c r="I4383">
        <v>4537</v>
      </c>
      <c r="L4383">
        <v>4537</v>
      </c>
      <c r="M4383">
        <v>4537</v>
      </c>
    </row>
    <row r="4384" spans="1:13" x14ac:dyDescent="0.3">
      <c r="B4384" s="935" t="s">
        <v>4176</v>
      </c>
      <c r="I4384">
        <v>4537</v>
      </c>
      <c r="L4384">
        <v>4537</v>
      </c>
      <c r="M4384">
        <v>4537</v>
      </c>
    </row>
    <row r="4385" spans="1:13" x14ac:dyDescent="0.3">
      <c r="B4385" s="935">
        <v>756368</v>
      </c>
      <c r="C4385" s="935" t="s">
        <v>503</v>
      </c>
      <c r="D4385" s="935">
        <v>105</v>
      </c>
      <c r="I4385">
        <v>110</v>
      </c>
      <c r="L4385">
        <v>110</v>
      </c>
      <c r="M4385">
        <v>110</v>
      </c>
    </row>
    <row r="4386" spans="1:13" x14ac:dyDescent="0.3">
      <c r="D4386" s="935">
        <v>173</v>
      </c>
      <c r="I4386">
        <v>181</v>
      </c>
      <c r="L4386">
        <v>181</v>
      </c>
      <c r="M4386">
        <v>181</v>
      </c>
    </row>
    <row r="4387" spans="1:13" x14ac:dyDescent="0.3">
      <c r="D4387" s="935">
        <v>290</v>
      </c>
      <c r="I4387">
        <v>293</v>
      </c>
      <c r="L4387">
        <v>293</v>
      </c>
      <c r="M4387">
        <v>293</v>
      </c>
    </row>
    <row r="4388" spans="1:13" x14ac:dyDescent="0.3">
      <c r="D4388" s="935">
        <v>961</v>
      </c>
      <c r="I4388">
        <v>1009</v>
      </c>
      <c r="L4388">
        <v>1009</v>
      </c>
      <c r="M4388">
        <v>1009</v>
      </c>
    </row>
    <row r="4389" spans="1:13" x14ac:dyDescent="0.3">
      <c r="C4389" s="935" t="s">
        <v>3787</v>
      </c>
      <c r="I4389">
        <v>1593</v>
      </c>
      <c r="L4389">
        <v>1593</v>
      </c>
      <c r="M4389">
        <v>1593</v>
      </c>
    </row>
    <row r="4390" spans="1:13" x14ac:dyDescent="0.3">
      <c r="B4390" s="935" t="s">
        <v>4177</v>
      </c>
      <c r="I4390">
        <v>1593</v>
      </c>
      <c r="L4390">
        <v>1593</v>
      </c>
      <c r="M4390">
        <v>1593</v>
      </c>
    </row>
    <row r="4391" spans="1:13" x14ac:dyDescent="0.3">
      <c r="A4391" s="935" t="s">
        <v>4178</v>
      </c>
      <c r="I4391">
        <v>6130</v>
      </c>
      <c r="L4391">
        <v>6130</v>
      </c>
      <c r="M4391">
        <v>6130</v>
      </c>
    </row>
    <row r="4392" spans="1:13" x14ac:dyDescent="0.3">
      <c r="A4392" s="935">
        <v>584820</v>
      </c>
      <c r="B4392" s="935">
        <v>836865</v>
      </c>
      <c r="C4392" s="935" t="s">
        <v>475</v>
      </c>
      <c r="D4392" s="935">
        <v>236</v>
      </c>
      <c r="K4392">
        <v>236</v>
      </c>
      <c r="L4392">
        <v>236</v>
      </c>
      <c r="M4392">
        <v>236</v>
      </c>
    </row>
    <row r="4393" spans="1:13" x14ac:dyDescent="0.3">
      <c r="C4393" s="935" t="s">
        <v>3785</v>
      </c>
      <c r="K4393">
        <v>236</v>
      </c>
      <c r="L4393">
        <v>236</v>
      </c>
      <c r="M4393">
        <v>236</v>
      </c>
    </row>
    <row r="4394" spans="1:13" x14ac:dyDescent="0.3">
      <c r="B4394" s="935" t="s">
        <v>4179</v>
      </c>
      <c r="K4394">
        <v>236</v>
      </c>
      <c r="L4394">
        <v>236</v>
      </c>
      <c r="M4394">
        <v>236</v>
      </c>
    </row>
    <row r="4395" spans="1:13" x14ac:dyDescent="0.3">
      <c r="A4395" s="935" t="s">
        <v>4180</v>
      </c>
      <c r="K4395">
        <v>236</v>
      </c>
      <c r="L4395">
        <v>236</v>
      </c>
      <c r="M4395">
        <v>236</v>
      </c>
    </row>
    <row r="4396" spans="1:13" x14ac:dyDescent="0.3">
      <c r="A4396" s="935">
        <v>584844</v>
      </c>
      <c r="B4396" s="935">
        <v>836296</v>
      </c>
      <c r="C4396" s="935" t="s">
        <v>503</v>
      </c>
      <c r="D4396" s="935">
        <v>108</v>
      </c>
      <c r="K4396">
        <v>108</v>
      </c>
      <c r="L4396">
        <v>108</v>
      </c>
      <c r="M4396">
        <v>108</v>
      </c>
    </row>
    <row r="4397" spans="1:13" x14ac:dyDescent="0.3">
      <c r="D4397" s="935">
        <v>160</v>
      </c>
      <c r="K4397">
        <v>160</v>
      </c>
      <c r="L4397">
        <v>160</v>
      </c>
      <c r="M4397">
        <v>160</v>
      </c>
    </row>
    <row r="4398" spans="1:13" x14ac:dyDescent="0.3">
      <c r="D4398" s="935">
        <v>268</v>
      </c>
      <c r="K4398">
        <v>278</v>
      </c>
      <c r="L4398">
        <v>278</v>
      </c>
      <c r="M4398">
        <v>278</v>
      </c>
    </row>
    <row r="4399" spans="1:13" x14ac:dyDescent="0.3">
      <c r="D4399" s="935">
        <v>1060</v>
      </c>
      <c r="K4399">
        <v>1111</v>
      </c>
      <c r="L4399">
        <v>1111</v>
      </c>
      <c r="M4399">
        <v>1111</v>
      </c>
    </row>
    <row r="4400" spans="1:13" x14ac:dyDescent="0.3">
      <c r="C4400" s="935" t="s">
        <v>3787</v>
      </c>
      <c r="K4400">
        <v>1657</v>
      </c>
      <c r="L4400">
        <v>1657</v>
      </c>
      <c r="M4400">
        <v>1657</v>
      </c>
    </row>
    <row r="4401" spans="1:13" x14ac:dyDescent="0.3">
      <c r="B4401" s="935" t="s">
        <v>4181</v>
      </c>
      <c r="K4401">
        <v>1657</v>
      </c>
      <c r="L4401">
        <v>1657</v>
      </c>
      <c r="M4401">
        <v>1657</v>
      </c>
    </row>
    <row r="4402" spans="1:13" x14ac:dyDescent="0.3">
      <c r="B4402" s="935">
        <v>836738</v>
      </c>
      <c r="C4402" s="935" t="s">
        <v>475</v>
      </c>
      <c r="D4402" s="935">
        <v>44</v>
      </c>
      <c r="K4402">
        <v>44</v>
      </c>
      <c r="L4402">
        <v>44</v>
      </c>
      <c r="M4402">
        <v>44</v>
      </c>
    </row>
    <row r="4403" spans="1:13" x14ac:dyDescent="0.3">
      <c r="D4403" s="935">
        <v>128</v>
      </c>
      <c r="K4403">
        <v>146</v>
      </c>
      <c r="L4403">
        <v>146</v>
      </c>
      <c r="M4403">
        <v>146</v>
      </c>
    </row>
    <row r="4404" spans="1:13" x14ac:dyDescent="0.3">
      <c r="D4404" s="935">
        <v>156</v>
      </c>
      <c r="K4404">
        <v>156</v>
      </c>
      <c r="L4404">
        <v>156</v>
      </c>
      <c r="M4404">
        <v>156</v>
      </c>
    </row>
    <row r="4405" spans="1:13" x14ac:dyDescent="0.3">
      <c r="D4405" s="935">
        <v>260</v>
      </c>
      <c r="K4405">
        <v>260</v>
      </c>
      <c r="L4405">
        <v>260</v>
      </c>
      <c r="M4405">
        <v>260</v>
      </c>
    </row>
    <row r="4406" spans="1:13" x14ac:dyDescent="0.3">
      <c r="D4406" s="935">
        <v>858</v>
      </c>
      <c r="K4406">
        <v>899</v>
      </c>
      <c r="L4406">
        <v>899</v>
      </c>
      <c r="M4406">
        <v>899</v>
      </c>
    </row>
    <row r="4407" spans="1:13" x14ac:dyDescent="0.3">
      <c r="D4407" s="935">
        <v>4854</v>
      </c>
      <c r="K4407">
        <v>5096</v>
      </c>
      <c r="L4407">
        <v>5096</v>
      </c>
      <c r="M4407">
        <v>5096</v>
      </c>
    </row>
    <row r="4408" spans="1:13" x14ac:dyDescent="0.3">
      <c r="C4408" s="935" t="s">
        <v>3785</v>
      </c>
      <c r="K4408">
        <v>6601</v>
      </c>
      <c r="L4408">
        <v>6601</v>
      </c>
      <c r="M4408">
        <v>6601</v>
      </c>
    </row>
    <row r="4409" spans="1:13" x14ac:dyDescent="0.3">
      <c r="B4409" s="935" t="s">
        <v>4182</v>
      </c>
      <c r="K4409">
        <v>6601</v>
      </c>
      <c r="L4409">
        <v>6601</v>
      </c>
      <c r="M4409">
        <v>6601</v>
      </c>
    </row>
    <row r="4410" spans="1:13" x14ac:dyDescent="0.3">
      <c r="A4410" s="935" t="s">
        <v>4183</v>
      </c>
      <c r="K4410">
        <v>8258</v>
      </c>
      <c r="L4410">
        <v>8258</v>
      </c>
      <c r="M4410">
        <v>8258</v>
      </c>
    </row>
    <row r="4411" spans="1:13" x14ac:dyDescent="0.3">
      <c r="A4411" s="935" t="s">
        <v>447</v>
      </c>
      <c r="B4411" s="935">
        <v>404561</v>
      </c>
      <c r="C4411" s="935" t="s">
        <v>16</v>
      </c>
      <c r="D4411" s="935">
        <v>14</v>
      </c>
      <c r="E4411">
        <v>14</v>
      </c>
      <c r="M4411">
        <v>14</v>
      </c>
    </row>
    <row r="4412" spans="1:13" x14ac:dyDescent="0.3">
      <c r="D4412" s="935">
        <v>19</v>
      </c>
      <c r="E4412">
        <v>36</v>
      </c>
      <c r="M4412">
        <v>36</v>
      </c>
    </row>
    <row r="4413" spans="1:13" x14ac:dyDescent="0.3">
      <c r="D4413" s="935">
        <v>37</v>
      </c>
      <c r="E4413">
        <v>76</v>
      </c>
      <c r="M4413">
        <v>76</v>
      </c>
    </row>
    <row r="4414" spans="1:13" x14ac:dyDescent="0.3">
      <c r="D4414" s="935">
        <v>75</v>
      </c>
      <c r="E4414">
        <v>156</v>
      </c>
      <c r="M4414">
        <v>156</v>
      </c>
    </row>
    <row r="4415" spans="1:13" x14ac:dyDescent="0.3">
      <c r="D4415" s="935">
        <v>106</v>
      </c>
      <c r="E4415">
        <v>111</v>
      </c>
      <c r="M4415">
        <v>111</v>
      </c>
    </row>
    <row r="4416" spans="1:13" x14ac:dyDescent="0.3">
      <c r="D4416" s="935">
        <v>115</v>
      </c>
      <c r="E4416">
        <v>120</v>
      </c>
      <c r="M4416">
        <v>120</v>
      </c>
    </row>
    <row r="4417" spans="2:13" x14ac:dyDescent="0.3">
      <c r="D4417" s="935">
        <v>148</v>
      </c>
      <c r="E4417">
        <v>155</v>
      </c>
      <c r="M4417">
        <v>155</v>
      </c>
    </row>
    <row r="4418" spans="2:13" x14ac:dyDescent="0.3">
      <c r="D4418" s="935">
        <v>153</v>
      </c>
      <c r="E4418">
        <v>160</v>
      </c>
      <c r="M4418">
        <v>160</v>
      </c>
    </row>
    <row r="4419" spans="2:13" x14ac:dyDescent="0.3">
      <c r="D4419" s="935">
        <v>187</v>
      </c>
      <c r="E4419">
        <v>196</v>
      </c>
      <c r="M4419">
        <v>196</v>
      </c>
    </row>
    <row r="4420" spans="2:13" x14ac:dyDescent="0.3">
      <c r="D4420" s="935">
        <v>188</v>
      </c>
      <c r="E4420">
        <v>394</v>
      </c>
      <c r="M4420">
        <v>394</v>
      </c>
    </row>
    <row r="4421" spans="2:13" x14ac:dyDescent="0.3">
      <c r="D4421" s="935">
        <v>191</v>
      </c>
      <c r="E4421">
        <v>200</v>
      </c>
      <c r="M4421">
        <v>200</v>
      </c>
    </row>
    <row r="4422" spans="2:13" x14ac:dyDescent="0.3">
      <c r="C4422" s="935" t="s">
        <v>3803</v>
      </c>
      <c r="E4422">
        <v>1618</v>
      </c>
      <c r="M4422">
        <v>1618</v>
      </c>
    </row>
    <row r="4423" spans="2:13" x14ac:dyDescent="0.3">
      <c r="B4423" s="935" t="s">
        <v>4184</v>
      </c>
      <c r="E4423">
        <v>1618</v>
      </c>
      <c r="M4423">
        <v>1618</v>
      </c>
    </row>
    <row r="4424" spans="2:13" x14ac:dyDescent="0.3">
      <c r="B4424" s="935">
        <v>417716</v>
      </c>
      <c r="C4424" s="935" t="s">
        <v>16</v>
      </c>
      <c r="D4424" s="935">
        <v>40</v>
      </c>
      <c r="E4424">
        <v>84</v>
      </c>
      <c r="M4424">
        <v>84</v>
      </c>
    </row>
    <row r="4425" spans="2:13" x14ac:dyDescent="0.3">
      <c r="D4425" s="935">
        <v>80</v>
      </c>
      <c r="E4425">
        <v>165</v>
      </c>
      <c r="M4425">
        <v>165</v>
      </c>
    </row>
    <row r="4426" spans="2:13" x14ac:dyDescent="0.3">
      <c r="D4426" s="935">
        <v>109</v>
      </c>
      <c r="E4426">
        <v>108</v>
      </c>
      <c r="M4426">
        <v>108</v>
      </c>
    </row>
    <row r="4427" spans="2:13" x14ac:dyDescent="0.3">
      <c r="D4427" s="935">
        <v>110</v>
      </c>
      <c r="E4427">
        <v>107</v>
      </c>
      <c r="M4427">
        <v>107</v>
      </c>
    </row>
    <row r="4428" spans="2:13" x14ac:dyDescent="0.3">
      <c r="D4428" s="935">
        <v>165</v>
      </c>
      <c r="E4428">
        <v>159</v>
      </c>
      <c r="M4428">
        <v>159</v>
      </c>
    </row>
    <row r="4429" spans="2:13" x14ac:dyDescent="0.3">
      <c r="D4429" s="935">
        <v>167</v>
      </c>
      <c r="E4429">
        <v>168</v>
      </c>
      <c r="M4429">
        <v>168</v>
      </c>
    </row>
    <row r="4430" spans="2:13" x14ac:dyDescent="0.3">
      <c r="D4430" s="935">
        <v>200</v>
      </c>
      <c r="E4430">
        <v>418</v>
      </c>
      <c r="M4430">
        <v>418</v>
      </c>
    </row>
    <row r="4431" spans="2:13" x14ac:dyDescent="0.3">
      <c r="D4431" s="935">
        <v>204</v>
      </c>
      <c r="E4431">
        <v>204</v>
      </c>
      <c r="M4431">
        <v>204</v>
      </c>
    </row>
    <row r="4432" spans="2:13" x14ac:dyDescent="0.3">
      <c r="D4432" s="935">
        <v>205</v>
      </c>
      <c r="E4432">
        <v>196</v>
      </c>
      <c r="M4432">
        <v>196</v>
      </c>
    </row>
    <row r="4433" spans="1:13" x14ac:dyDescent="0.3">
      <c r="C4433" s="935" t="s">
        <v>3803</v>
      </c>
      <c r="E4433">
        <v>1609</v>
      </c>
      <c r="M4433">
        <v>1609</v>
      </c>
    </row>
    <row r="4434" spans="1:13" x14ac:dyDescent="0.3">
      <c r="B4434" s="935" t="s">
        <v>4185</v>
      </c>
      <c r="E4434">
        <v>1609</v>
      </c>
      <c r="M4434">
        <v>1609</v>
      </c>
    </row>
    <row r="4435" spans="1:13" x14ac:dyDescent="0.3">
      <c r="A4435" s="935" t="s">
        <v>4186</v>
      </c>
      <c r="E4435">
        <v>3227</v>
      </c>
      <c r="M4435">
        <v>3227</v>
      </c>
    </row>
    <row r="4436" spans="1:13" x14ac:dyDescent="0.3">
      <c r="A4436" s="935" t="s">
        <v>350</v>
      </c>
      <c r="B4436" s="935">
        <v>360936</v>
      </c>
      <c r="C4436" s="935" t="s">
        <v>9</v>
      </c>
      <c r="D4436" s="935">
        <v>50</v>
      </c>
      <c r="E4436">
        <v>100</v>
      </c>
      <c r="M4436">
        <v>100</v>
      </c>
    </row>
    <row r="4437" spans="1:13" x14ac:dyDescent="0.3">
      <c r="D4437" s="935">
        <v>68</v>
      </c>
      <c r="E4437">
        <v>68</v>
      </c>
      <c r="M4437">
        <v>68</v>
      </c>
    </row>
    <row r="4438" spans="1:13" x14ac:dyDescent="0.3">
      <c r="D4438" s="935">
        <v>86</v>
      </c>
      <c r="E4438">
        <v>83</v>
      </c>
      <c r="M4438">
        <v>83</v>
      </c>
    </row>
    <row r="4439" spans="1:13" x14ac:dyDescent="0.3">
      <c r="D4439" s="935">
        <v>108</v>
      </c>
      <c r="E4439">
        <v>108</v>
      </c>
      <c r="M4439">
        <v>108</v>
      </c>
    </row>
    <row r="4440" spans="1:13" x14ac:dyDescent="0.3">
      <c r="D4440" s="935">
        <v>125</v>
      </c>
      <c r="E4440">
        <v>125</v>
      </c>
      <c r="M4440">
        <v>125</v>
      </c>
    </row>
    <row r="4441" spans="1:13" x14ac:dyDescent="0.3">
      <c r="D4441" s="935">
        <v>126</v>
      </c>
      <c r="E4441">
        <v>126</v>
      </c>
      <c r="M4441">
        <v>126</v>
      </c>
    </row>
    <row r="4442" spans="1:13" x14ac:dyDescent="0.3">
      <c r="D4442" s="935">
        <v>158</v>
      </c>
      <c r="E4442">
        <v>158</v>
      </c>
      <c r="M4442">
        <v>158</v>
      </c>
    </row>
    <row r="4443" spans="1:13" x14ac:dyDescent="0.3">
      <c r="D4443" s="935">
        <v>191</v>
      </c>
      <c r="E4443">
        <v>191</v>
      </c>
      <c r="M4443">
        <v>191</v>
      </c>
    </row>
    <row r="4444" spans="1:13" x14ac:dyDescent="0.3">
      <c r="D4444" s="935">
        <v>202</v>
      </c>
      <c r="E4444">
        <v>204</v>
      </c>
      <c r="M4444">
        <v>204</v>
      </c>
    </row>
    <row r="4445" spans="1:13" x14ac:dyDescent="0.3">
      <c r="D4445" s="935">
        <v>229</v>
      </c>
      <c r="E4445">
        <v>218</v>
      </c>
      <c r="M4445">
        <v>218</v>
      </c>
    </row>
    <row r="4446" spans="1:13" x14ac:dyDescent="0.3">
      <c r="D4446" s="935">
        <v>263</v>
      </c>
      <c r="E4446">
        <v>263</v>
      </c>
      <c r="M4446">
        <v>263</v>
      </c>
    </row>
    <row r="4447" spans="1:13" x14ac:dyDescent="0.3">
      <c r="D4447" s="935">
        <v>278</v>
      </c>
      <c r="E4447">
        <v>278</v>
      </c>
      <c r="M4447">
        <v>278</v>
      </c>
    </row>
    <row r="4448" spans="1:13" x14ac:dyDescent="0.3">
      <c r="D4448" s="935">
        <v>325</v>
      </c>
      <c r="E4448">
        <v>284</v>
      </c>
      <c r="M4448">
        <v>284</v>
      </c>
    </row>
    <row r="4449" spans="4:13" x14ac:dyDescent="0.3">
      <c r="D4449" s="935">
        <v>328</v>
      </c>
      <c r="E4449">
        <v>328</v>
      </c>
      <c r="M4449">
        <v>328</v>
      </c>
    </row>
    <row r="4450" spans="4:13" x14ac:dyDescent="0.3">
      <c r="D4450" s="935">
        <v>362</v>
      </c>
      <c r="E4450">
        <v>347</v>
      </c>
      <c r="M4450">
        <v>347</v>
      </c>
    </row>
    <row r="4451" spans="4:13" x14ac:dyDescent="0.3">
      <c r="D4451" s="935">
        <v>379</v>
      </c>
      <c r="E4451">
        <v>398</v>
      </c>
      <c r="M4451">
        <v>398</v>
      </c>
    </row>
    <row r="4452" spans="4:13" x14ac:dyDescent="0.3">
      <c r="D4452" s="935">
        <v>405</v>
      </c>
      <c r="E4452">
        <v>405</v>
      </c>
      <c r="M4452">
        <v>405</v>
      </c>
    </row>
    <row r="4453" spans="4:13" x14ac:dyDescent="0.3">
      <c r="D4453" s="935">
        <v>610</v>
      </c>
      <c r="E4453">
        <v>610</v>
      </c>
      <c r="M4453">
        <v>610</v>
      </c>
    </row>
    <row r="4454" spans="4:13" x14ac:dyDescent="0.3">
      <c r="D4454" s="935">
        <v>621</v>
      </c>
      <c r="E4454">
        <v>651</v>
      </c>
      <c r="M4454">
        <v>651</v>
      </c>
    </row>
    <row r="4455" spans="4:13" x14ac:dyDescent="0.3">
      <c r="D4455" s="935">
        <v>662</v>
      </c>
      <c r="E4455">
        <v>662</v>
      </c>
      <c r="M4455">
        <v>662</v>
      </c>
    </row>
    <row r="4456" spans="4:13" x14ac:dyDescent="0.3">
      <c r="D4456" s="935">
        <v>667</v>
      </c>
      <c r="E4456">
        <v>661</v>
      </c>
      <c r="M4456">
        <v>661</v>
      </c>
    </row>
    <row r="4457" spans="4:13" x14ac:dyDescent="0.3">
      <c r="D4457" s="935">
        <v>775</v>
      </c>
      <c r="E4457">
        <v>745</v>
      </c>
      <c r="M4457">
        <v>745</v>
      </c>
    </row>
    <row r="4458" spans="4:13" x14ac:dyDescent="0.3">
      <c r="D4458" s="935">
        <v>877</v>
      </c>
      <c r="E4458">
        <v>877</v>
      </c>
      <c r="M4458">
        <v>877</v>
      </c>
    </row>
    <row r="4459" spans="4:13" x14ac:dyDescent="0.3">
      <c r="D4459" s="935">
        <v>1094</v>
      </c>
      <c r="E4459">
        <v>1050</v>
      </c>
      <c r="M4459">
        <v>1050</v>
      </c>
    </row>
    <row r="4460" spans="4:13" x14ac:dyDescent="0.3">
      <c r="D4460" s="935">
        <v>1203</v>
      </c>
      <c r="E4460">
        <v>1054</v>
      </c>
      <c r="M4460">
        <v>1054</v>
      </c>
    </row>
    <row r="4461" spans="4:13" x14ac:dyDescent="0.3">
      <c r="D4461" s="935">
        <v>1355</v>
      </c>
      <c r="E4461">
        <v>1355</v>
      </c>
      <c r="M4461">
        <v>1355</v>
      </c>
    </row>
    <row r="4462" spans="4:13" x14ac:dyDescent="0.3">
      <c r="D4462" s="935">
        <v>1428</v>
      </c>
      <c r="E4462">
        <v>1428</v>
      </c>
      <c r="M4462">
        <v>1428</v>
      </c>
    </row>
    <row r="4463" spans="4:13" x14ac:dyDescent="0.3">
      <c r="D4463" s="935">
        <v>2189</v>
      </c>
      <c r="E4463">
        <v>2210</v>
      </c>
      <c r="M4463">
        <v>2210</v>
      </c>
    </row>
    <row r="4464" spans="4:13" x14ac:dyDescent="0.3">
      <c r="D4464" s="935">
        <v>2379</v>
      </c>
      <c r="E4464">
        <v>2379</v>
      </c>
      <c r="M4464">
        <v>2379</v>
      </c>
    </row>
    <row r="4465" spans="1:13" x14ac:dyDescent="0.3">
      <c r="D4465" s="935">
        <v>2650</v>
      </c>
      <c r="E4465">
        <v>2517</v>
      </c>
      <c r="M4465">
        <v>2517</v>
      </c>
    </row>
    <row r="4466" spans="1:13" x14ac:dyDescent="0.3">
      <c r="C4466" s="935" t="s">
        <v>3795</v>
      </c>
      <c r="E4466">
        <v>19883</v>
      </c>
      <c r="M4466">
        <v>19883</v>
      </c>
    </row>
    <row r="4467" spans="1:13" x14ac:dyDescent="0.3">
      <c r="B4467" s="935" t="s">
        <v>4187</v>
      </c>
      <c r="E4467">
        <v>19883</v>
      </c>
      <c r="M4467">
        <v>19883</v>
      </c>
    </row>
    <row r="4468" spans="1:13" x14ac:dyDescent="0.3">
      <c r="B4468" s="935">
        <v>364154</v>
      </c>
      <c r="C4468" s="935" t="s">
        <v>16</v>
      </c>
      <c r="D4468" s="935">
        <v>37</v>
      </c>
      <c r="E4468">
        <v>37</v>
      </c>
      <c r="M4468">
        <v>37</v>
      </c>
    </row>
    <row r="4469" spans="1:13" x14ac:dyDescent="0.3">
      <c r="D4469" s="935">
        <v>67</v>
      </c>
      <c r="E4469">
        <v>67</v>
      </c>
      <c r="M4469">
        <v>67</v>
      </c>
    </row>
    <row r="4470" spans="1:13" x14ac:dyDescent="0.3">
      <c r="D4470" s="935">
        <v>72</v>
      </c>
      <c r="E4470">
        <v>72</v>
      </c>
      <c r="M4470">
        <v>72</v>
      </c>
    </row>
    <row r="4471" spans="1:13" x14ac:dyDescent="0.3">
      <c r="D4471" s="935">
        <v>81</v>
      </c>
      <c r="E4471">
        <v>158</v>
      </c>
      <c r="M4471">
        <v>158</v>
      </c>
    </row>
    <row r="4472" spans="1:13" x14ac:dyDescent="0.3">
      <c r="D4472" s="935">
        <v>199</v>
      </c>
      <c r="E4472">
        <v>198</v>
      </c>
      <c r="M4472">
        <v>198</v>
      </c>
    </row>
    <row r="4473" spans="1:13" x14ac:dyDescent="0.3">
      <c r="D4473" s="935">
        <v>294</v>
      </c>
      <c r="E4473">
        <v>293</v>
      </c>
      <c r="M4473">
        <v>293</v>
      </c>
    </row>
    <row r="4474" spans="1:13" x14ac:dyDescent="0.3">
      <c r="D4474" s="935">
        <v>328</v>
      </c>
      <c r="E4474">
        <v>316</v>
      </c>
      <c r="M4474">
        <v>316</v>
      </c>
    </row>
    <row r="4475" spans="1:13" x14ac:dyDescent="0.3">
      <c r="D4475" s="935">
        <v>351</v>
      </c>
      <c r="E4475">
        <v>341</v>
      </c>
      <c r="M4475">
        <v>341</v>
      </c>
    </row>
    <row r="4476" spans="1:13" x14ac:dyDescent="0.3">
      <c r="D4476" s="935">
        <v>395</v>
      </c>
      <c r="E4476">
        <v>393</v>
      </c>
      <c r="M4476">
        <v>393</v>
      </c>
    </row>
    <row r="4477" spans="1:13" x14ac:dyDescent="0.3">
      <c r="D4477" s="935">
        <v>525</v>
      </c>
      <c r="E4477">
        <v>520</v>
      </c>
      <c r="M4477">
        <v>520</v>
      </c>
    </row>
    <row r="4478" spans="1:13" x14ac:dyDescent="0.3">
      <c r="C4478" s="935" t="s">
        <v>3803</v>
      </c>
      <c r="E4478">
        <v>2395</v>
      </c>
      <c r="M4478">
        <v>2395</v>
      </c>
    </row>
    <row r="4479" spans="1:13" x14ac:dyDescent="0.3">
      <c r="B4479" s="935" t="s">
        <v>4188</v>
      </c>
      <c r="E4479">
        <v>2395</v>
      </c>
      <c r="M4479">
        <v>2395</v>
      </c>
    </row>
    <row r="4480" spans="1:13" x14ac:dyDescent="0.3">
      <c r="A4480" s="935" t="s">
        <v>4189</v>
      </c>
      <c r="E4480">
        <v>22278</v>
      </c>
      <c r="M4480">
        <v>22278</v>
      </c>
    </row>
    <row r="4481" spans="1:13" x14ac:dyDescent="0.3">
      <c r="A4481" s="935" t="s">
        <v>3405</v>
      </c>
      <c r="B4481" s="935">
        <v>425425</v>
      </c>
      <c r="C4481" s="935" t="s">
        <v>475</v>
      </c>
      <c r="D4481" s="935">
        <v>270</v>
      </c>
      <c r="G4481">
        <v>278</v>
      </c>
      <c r="M4481">
        <v>278</v>
      </c>
    </row>
    <row r="4482" spans="1:13" x14ac:dyDescent="0.3">
      <c r="D4482" s="935">
        <v>1200</v>
      </c>
      <c r="G4482">
        <v>1254</v>
      </c>
      <c r="M4482">
        <v>1254</v>
      </c>
    </row>
    <row r="4483" spans="1:13" x14ac:dyDescent="0.3">
      <c r="D4483" s="935">
        <v>2491</v>
      </c>
      <c r="F4483">
        <v>2611</v>
      </c>
      <c r="M4483">
        <v>2611</v>
      </c>
    </row>
    <row r="4484" spans="1:13" x14ac:dyDescent="0.3">
      <c r="D4484" s="935">
        <v>2897</v>
      </c>
      <c r="G4484">
        <v>3037</v>
      </c>
      <c r="M4484">
        <v>3037</v>
      </c>
    </row>
    <row r="4485" spans="1:13" x14ac:dyDescent="0.3">
      <c r="D4485" s="935">
        <v>3112</v>
      </c>
      <c r="F4485">
        <v>3264</v>
      </c>
      <c r="M4485">
        <v>3264</v>
      </c>
    </row>
    <row r="4486" spans="1:13" x14ac:dyDescent="0.3">
      <c r="C4486" s="935" t="s">
        <v>3785</v>
      </c>
      <c r="F4486">
        <v>5875</v>
      </c>
      <c r="G4486">
        <v>4569</v>
      </c>
      <c r="M4486">
        <v>10444</v>
      </c>
    </row>
    <row r="4487" spans="1:13" x14ac:dyDescent="0.3">
      <c r="B4487" s="935" t="s">
        <v>3829</v>
      </c>
      <c r="F4487">
        <v>5875</v>
      </c>
      <c r="G4487">
        <v>4569</v>
      </c>
      <c r="M4487">
        <v>10444</v>
      </c>
    </row>
    <row r="4488" spans="1:13" x14ac:dyDescent="0.3">
      <c r="A4488" s="935" t="s">
        <v>4190</v>
      </c>
      <c r="F4488">
        <v>5875</v>
      </c>
      <c r="G4488">
        <v>4569</v>
      </c>
      <c r="M4488">
        <v>10444</v>
      </c>
    </row>
    <row r="4489" spans="1:13" x14ac:dyDescent="0.3">
      <c r="A4489" s="935" t="s">
        <v>2193</v>
      </c>
      <c r="B4489" s="935">
        <v>396592</v>
      </c>
      <c r="C4489" s="935" t="s">
        <v>503</v>
      </c>
      <c r="D4489" s="935">
        <v>54</v>
      </c>
      <c r="F4489">
        <v>54</v>
      </c>
      <c r="M4489">
        <v>54</v>
      </c>
    </row>
    <row r="4490" spans="1:13" x14ac:dyDescent="0.3">
      <c r="D4490" s="935">
        <v>346</v>
      </c>
      <c r="F4490">
        <v>346</v>
      </c>
      <c r="M4490">
        <v>346</v>
      </c>
    </row>
    <row r="4491" spans="1:13" x14ac:dyDescent="0.3">
      <c r="C4491" s="935" t="s">
        <v>3787</v>
      </c>
      <c r="F4491">
        <v>400</v>
      </c>
      <c r="M4491">
        <v>400</v>
      </c>
    </row>
    <row r="4492" spans="1:13" x14ac:dyDescent="0.3">
      <c r="B4492" s="935" t="s">
        <v>4191</v>
      </c>
      <c r="F4492">
        <v>400</v>
      </c>
      <c r="M4492">
        <v>400</v>
      </c>
    </row>
    <row r="4493" spans="1:13" x14ac:dyDescent="0.3">
      <c r="B4493" s="935" t="s">
        <v>2194</v>
      </c>
      <c r="C4493" s="935" t="s">
        <v>503</v>
      </c>
      <c r="D4493" s="935">
        <v>78</v>
      </c>
      <c r="F4493">
        <v>78</v>
      </c>
      <c r="M4493">
        <v>78</v>
      </c>
    </row>
    <row r="4494" spans="1:13" x14ac:dyDescent="0.3">
      <c r="D4494" s="935">
        <v>100</v>
      </c>
      <c r="F4494">
        <v>102</v>
      </c>
      <c r="M4494">
        <v>102</v>
      </c>
    </row>
    <row r="4495" spans="1:13" x14ac:dyDescent="0.3">
      <c r="D4495" s="935">
        <v>254</v>
      </c>
      <c r="F4495">
        <v>259</v>
      </c>
      <c r="M4495">
        <v>259</v>
      </c>
    </row>
    <row r="4496" spans="1:13" x14ac:dyDescent="0.3">
      <c r="D4496" s="935">
        <v>268</v>
      </c>
      <c r="F4496">
        <v>271</v>
      </c>
      <c r="M4496">
        <v>271</v>
      </c>
    </row>
    <row r="4497" spans="1:13" x14ac:dyDescent="0.3">
      <c r="D4497" s="935">
        <v>287</v>
      </c>
      <c r="F4497">
        <v>293</v>
      </c>
      <c r="M4497">
        <v>293</v>
      </c>
    </row>
    <row r="4498" spans="1:13" x14ac:dyDescent="0.3">
      <c r="D4498" s="935">
        <v>291</v>
      </c>
      <c r="F4498">
        <v>296</v>
      </c>
      <c r="M4498">
        <v>296</v>
      </c>
    </row>
    <row r="4499" spans="1:13" x14ac:dyDescent="0.3">
      <c r="D4499" s="935">
        <v>522</v>
      </c>
      <c r="F4499">
        <v>544</v>
      </c>
      <c r="M4499">
        <v>544</v>
      </c>
    </row>
    <row r="4500" spans="1:13" x14ac:dyDescent="0.3">
      <c r="C4500" s="935" t="s">
        <v>3787</v>
      </c>
      <c r="F4500">
        <v>1843</v>
      </c>
      <c r="M4500">
        <v>1843</v>
      </c>
    </row>
    <row r="4501" spans="1:13" x14ac:dyDescent="0.3">
      <c r="B4501" s="935" t="s">
        <v>4192</v>
      </c>
      <c r="F4501">
        <v>1843</v>
      </c>
      <c r="M4501">
        <v>1843</v>
      </c>
    </row>
    <row r="4502" spans="1:13" x14ac:dyDescent="0.3">
      <c r="A4502" s="935" t="s">
        <v>4193</v>
      </c>
      <c r="F4502">
        <v>2243</v>
      </c>
      <c r="M4502">
        <v>2243</v>
      </c>
    </row>
    <row r="4503" spans="1:13" x14ac:dyDescent="0.3">
      <c r="A4503" s="935" t="s">
        <v>2188</v>
      </c>
      <c r="B4503" s="935">
        <v>431106</v>
      </c>
      <c r="C4503" s="935" t="s">
        <v>503</v>
      </c>
      <c r="D4503" s="935">
        <v>1000</v>
      </c>
      <c r="F4503">
        <v>973</v>
      </c>
      <c r="M4503">
        <v>973</v>
      </c>
    </row>
    <row r="4504" spans="1:13" x14ac:dyDescent="0.3">
      <c r="D4504" s="935">
        <v>1378</v>
      </c>
      <c r="F4504">
        <v>1337</v>
      </c>
      <c r="M4504">
        <v>1337</v>
      </c>
    </row>
    <row r="4505" spans="1:13" x14ac:dyDescent="0.3">
      <c r="D4505" s="935">
        <v>1477</v>
      </c>
      <c r="F4505">
        <v>1435</v>
      </c>
      <c r="M4505">
        <v>1435</v>
      </c>
    </row>
    <row r="4506" spans="1:13" x14ac:dyDescent="0.3">
      <c r="D4506" s="935">
        <v>2145</v>
      </c>
      <c r="F4506">
        <v>2191</v>
      </c>
      <c r="M4506">
        <v>2191</v>
      </c>
    </row>
    <row r="4507" spans="1:13" x14ac:dyDescent="0.3">
      <c r="C4507" s="935" t="s">
        <v>3787</v>
      </c>
      <c r="F4507">
        <v>5936</v>
      </c>
      <c r="M4507">
        <v>5936</v>
      </c>
    </row>
    <row r="4508" spans="1:13" x14ac:dyDescent="0.3">
      <c r="B4508" s="935" t="s">
        <v>3925</v>
      </c>
      <c r="F4508">
        <v>5936</v>
      </c>
      <c r="M4508">
        <v>5936</v>
      </c>
    </row>
    <row r="4509" spans="1:13" x14ac:dyDescent="0.3">
      <c r="A4509" s="935" t="s">
        <v>4194</v>
      </c>
      <c r="F4509">
        <v>5936</v>
      </c>
      <c r="M4509">
        <v>5936</v>
      </c>
    </row>
    <row r="4510" spans="1:13" x14ac:dyDescent="0.3">
      <c r="A4510" s="935" t="s">
        <v>2780</v>
      </c>
      <c r="B4510" s="935">
        <v>472593</v>
      </c>
      <c r="C4510" s="935" t="s">
        <v>475</v>
      </c>
      <c r="D4510" s="935">
        <v>100</v>
      </c>
      <c r="F4510">
        <v>102</v>
      </c>
      <c r="M4510">
        <v>102</v>
      </c>
    </row>
    <row r="4511" spans="1:13" x14ac:dyDescent="0.3">
      <c r="D4511" s="935">
        <v>272</v>
      </c>
      <c r="F4511">
        <v>278</v>
      </c>
      <c r="M4511">
        <v>278</v>
      </c>
    </row>
    <row r="4512" spans="1:13" x14ac:dyDescent="0.3">
      <c r="D4512" s="935">
        <v>363</v>
      </c>
      <c r="F4512">
        <v>373</v>
      </c>
      <c r="M4512">
        <v>373</v>
      </c>
    </row>
    <row r="4513" spans="1:13" x14ac:dyDescent="0.3">
      <c r="D4513" s="935">
        <v>677</v>
      </c>
      <c r="F4513">
        <v>697</v>
      </c>
      <c r="M4513">
        <v>697</v>
      </c>
    </row>
    <row r="4514" spans="1:13" x14ac:dyDescent="0.3">
      <c r="D4514" s="935">
        <v>1890</v>
      </c>
      <c r="F4514">
        <v>1888</v>
      </c>
      <c r="M4514">
        <v>1888</v>
      </c>
    </row>
    <row r="4515" spans="1:13" x14ac:dyDescent="0.3">
      <c r="D4515" s="935">
        <v>2743</v>
      </c>
      <c r="F4515">
        <v>2796</v>
      </c>
      <c r="M4515">
        <v>2796</v>
      </c>
    </row>
    <row r="4516" spans="1:13" x14ac:dyDescent="0.3">
      <c r="D4516" s="935">
        <v>2921</v>
      </c>
      <c r="F4516">
        <v>2979</v>
      </c>
      <c r="M4516">
        <v>2979</v>
      </c>
    </row>
    <row r="4517" spans="1:13" x14ac:dyDescent="0.3">
      <c r="C4517" s="935" t="s">
        <v>3785</v>
      </c>
      <c r="F4517">
        <v>9113</v>
      </c>
      <c r="M4517">
        <v>9113</v>
      </c>
    </row>
    <row r="4518" spans="1:13" x14ac:dyDescent="0.3">
      <c r="B4518" s="935" t="s">
        <v>3972</v>
      </c>
      <c r="F4518">
        <v>9113</v>
      </c>
      <c r="M4518">
        <v>9113</v>
      </c>
    </row>
    <row r="4519" spans="1:13" x14ac:dyDescent="0.3">
      <c r="A4519" s="935" t="s">
        <v>4195</v>
      </c>
      <c r="F4519">
        <v>9113</v>
      </c>
      <c r="M4519">
        <v>9113</v>
      </c>
    </row>
    <row r="4520" spans="1:13" x14ac:dyDescent="0.3">
      <c r="A4520" s="935" t="s">
        <v>2831</v>
      </c>
      <c r="B4520" s="935">
        <v>477820</v>
      </c>
      <c r="C4520" s="935" t="s">
        <v>475</v>
      </c>
      <c r="D4520" s="935">
        <v>72</v>
      </c>
      <c r="F4520">
        <v>504</v>
      </c>
      <c r="M4520">
        <v>504</v>
      </c>
    </row>
    <row r="4521" spans="1:13" x14ac:dyDescent="0.3">
      <c r="D4521" s="935">
        <v>76</v>
      </c>
      <c r="F4521">
        <v>152</v>
      </c>
      <c r="M4521">
        <v>152</v>
      </c>
    </row>
    <row r="4522" spans="1:13" x14ac:dyDescent="0.3">
      <c r="D4522" s="935">
        <v>84</v>
      </c>
      <c r="F4522">
        <v>168</v>
      </c>
      <c r="M4522">
        <v>168</v>
      </c>
    </row>
    <row r="4523" spans="1:13" x14ac:dyDescent="0.3">
      <c r="D4523" s="935">
        <v>96</v>
      </c>
      <c r="F4523">
        <v>96</v>
      </c>
      <c r="M4523">
        <v>96</v>
      </c>
    </row>
    <row r="4524" spans="1:13" x14ac:dyDescent="0.3">
      <c r="D4524" s="935">
        <v>104</v>
      </c>
      <c r="F4524">
        <v>104</v>
      </c>
      <c r="M4524">
        <v>104</v>
      </c>
    </row>
    <row r="4525" spans="1:13" x14ac:dyDescent="0.3">
      <c r="D4525" s="935">
        <v>108</v>
      </c>
      <c r="F4525">
        <v>108</v>
      </c>
      <c r="M4525">
        <v>108</v>
      </c>
    </row>
    <row r="4526" spans="1:13" x14ac:dyDescent="0.3">
      <c r="D4526" s="935">
        <v>116</v>
      </c>
      <c r="F4526">
        <v>116</v>
      </c>
      <c r="M4526">
        <v>116</v>
      </c>
    </row>
    <row r="4527" spans="1:13" x14ac:dyDescent="0.3">
      <c r="C4527" s="935" t="s">
        <v>3785</v>
      </c>
      <c r="F4527">
        <v>1248</v>
      </c>
      <c r="M4527">
        <v>1248</v>
      </c>
    </row>
    <row r="4528" spans="1:13" x14ac:dyDescent="0.3">
      <c r="B4528" s="935" t="s">
        <v>4196</v>
      </c>
      <c r="F4528">
        <v>1248</v>
      </c>
      <c r="M4528">
        <v>1248</v>
      </c>
    </row>
    <row r="4529" spans="1:13" x14ac:dyDescent="0.3">
      <c r="A4529" s="935" t="s">
        <v>4197</v>
      </c>
      <c r="F4529">
        <v>1248</v>
      </c>
      <c r="M4529">
        <v>1248</v>
      </c>
    </row>
    <row r="4530" spans="1:13" x14ac:dyDescent="0.3">
      <c r="A4530" s="935" t="s">
        <v>2817</v>
      </c>
      <c r="B4530" s="935">
        <v>477819</v>
      </c>
      <c r="C4530" s="935" t="s">
        <v>475</v>
      </c>
      <c r="D4530" s="935">
        <v>68</v>
      </c>
      <c r="F4530">
        <v>884</v>
      </c>
      <c r="M4530">
        <v>884</v>
      </c>
    </row>
    <row r="4531" spans="1:13" x14ac:dyDescent="0.3">
      <c r="C4531" s="935" t="s">
        <v>3785</v>
      </c>
      <c r="F4531">
        <v>884</v>
      </c>
      <c r="M4531">
        <v>884</v>
      </c>
    </row>
    <row r="4532" spans="1:13" x14ac:dyDescent="0.3">
      <c r="B4532" s="935" t="s">
        <v>4198</v>
      </c>
      <c r="F4532">
        <v>884</v>
      </c>
      <c r="M4532">
        <v>884</v>
      </c>
    </row>
    <row r="4533" spans="1:13" x14ac:dyDescent="0.3">
      <c r="A4533" s="935" t="s">
        <v>4199</v>
      </c>
      <c r="F4533">
        <v>884</v>
      </c>
      <c r="M4533">
        <v>884</v>
      </c>
    </row>
    <row r="4534" spans="1:13" x14ac:dyDescent="0.3">
      <c r="A4534" s="935" t="s">
        <v>3546</v>
      </c>
      <c r="B4534" s="935">
        <v>582301</v>
      </c>
      <c r="C4534" s="935" t="s">
        <v>475</v>
      </c>
      <c r="D4534" s="935">
        <v>65</v>
      </c>
      <c r="G4534">
        <v>65</v>
      </c>
      <c r="M4534">
        <v>65</v>
      </c>
    </row>
    <row r="4535" spans="1:13" x14ac:dyDescent="0.3">
      <c r="D4535" s="935">
        <v>164</v>
      </c>
      <c r="G4535">
        <v>159</v>
      </c>
      <c r="M4535">
        <v>159</v>
      </c>
    </row>
    <row r="4536" spans="1:13" x14ac:dyDescent="0.3">
      <c r="D4536" s="935">
        <v>272</v>
      </c>
      <c r="G4536">
        <v>260</v>
      </c>
      <c r="M4536">
        <v>260</v>
      </c>
    </row>
    <row r="4537" spans="1:13" x14ac:dyDescent="0.3">
      <c r="D4537" s="935">
        <v>352</v>
      </c>
      <c r="G4537">
        <v>339</v>
      </c>
      <c r="M4537">
        <v>339</v>
      </c>
    </row>
    <row r="4538" spans="1:13" x14ac:dyDescent="0.3">
      <c r="D4538" s="935">
        <v>592</v>
      </c>
      <c r="G4538">
        <v>378</v>
      </c>
      <c r="M4538">
        <v>378</v>
      </c>
    </row>
    <row r="4539" spans="1:13" x14ac:dyDescent="0.3">
      <c r="D4539" s="935">
        <v>740</v>
      </c>
      <c r="G4539">
        <v>705</v>
      </c>
      <c r="M4539">
        <v>705</v>
      </c>
    </row>
    <row r="4540" spans="1:13" x14ac:dyDescent="0.3">
      <c r="D4540" s="935">
        <v>1002</v>
      </c>
      <c r="G4540">
        <v>955</v>
      </c>
      <c r="M4540">
        <v>955</v>
      </c>
    </row>
    <row r="4541" spans="1:13" x14ac:dyDescent="0.3">
      <c r="D4541" s="935">
        <v>1065</v>
      </c>
      <c r="G4541">
        <v>1015</v>
      </c>
      <c r="M4541">
        <v>1015</v>
      </c>
    </row>
    <row r="4542" spans="1:13" x14ac:dyDescent="0.3">
      <c r="D4542" s="935">
        <v>1090</v>
      </c>
      <c r="G4542">
        <v>1039</v>
      </c>
      <c r="M4542">
        <v>1039</v>
      </c>
    </row>
    <row r="4543" spans="1:13" x14ac:dyDescent="0.3">
      <c r="C4543" s="935" t="s">
        <v>3785</v>
      </c>
      <c r="G4543">
        <v>4915</v>
      </c>
      <c r="M4543">
        <v>4915</v>
      </c>
    </row>
    <row r="4544" spans="1:13" x14ac:dyDescent="0.3">
      <c r="B4544" s="935" t="s">
        <v>4200</v>
      </c>
      <c r="G4544">
        <v>4915</v>
      </c>
      <c r="M4544">
        <v>4915</v>
      </c>
    </row>
    <row r="4545" spans="1:13" x14ac:dyDescent="0.3">
      <c r="B4545" s="935">
        <v>593409</v>
      </c>
      <c r="C4545" s="935" t="s">
        <v>503</v>
      </c>
      <c r="D4545" s="935">
        <v>24</v>
      </c>
      <c r="G4545">
        <v>24</v>
      </c>
      <c r="M4545">
        <v>24</v>
      </c>
    </row>
    <row r="4546" spans="1:13" x14ac:dyDescent="0.3">
      <c r="D4546" s="935">
        <v>50</v>
      </c>
      <c r="G4546">
        <v>50</v>
      </c>
      <c r="M4546">
        <v>50</v>
      </c>
    </row>
    <row r="4547" spans="1:13" x14ac:dyDescent="0.3">
      <c r="D4547" s="935">
        <v>69</v>
      </c>
      <c r="G4547">
        <v>137</v>
      </c>
      <c r="M4547">
        <v>137</v>
      </c>
    </row>
    <row r="4548" spans="1:13" x14ac:dyDescent="0.3">
      <c r="D4548" s="935">
        <v>74</v>
      </c>
      <c r="G4548">
        <v>74</v>
      </c>
      <c r="M4548">
        <v>74</v>
      </c>
    </row>
    <row r="4549" spans="1:13" x14ac:dyDescent="0.3">
      <c r="D4549" s="935">
        <v>102</v>
      </c>
      <c r="G4549">
        <v>102</v>
      </c>
      <c r="M4549">
        <v>102</v>
      </c>
    </row>
    <row r="4550" spans="1:13" x14ac:dyDescent="0.3">
      <c r="D4550" s="935">
        <v>129</v>
      </c>
      <c r="G4550">
        <v>125</v>
      </c>
      <c r="M4550">
        <v>125</v>
      </c>
    </row>
    <row r="4551" spans="1:13" x14ac:dyDescent="0.3">
      <c r="C4551" s="935" t="s">
        <v>3787</v>
      </c>
      <c r="G4551">
        <v>512</v>
      </c>
      <c r="M4551">
        <v>512</v>
      </c>
    </row>
    <row r="4552" spans="1:13" x14ac:dyDescent="0.3">
      <c r="B4552" s="935" t="s">
        <v>4201</v>
      </c>
      <c r="G4552">
        <v>512</v>
      </c>
      <c r="M4552">
        <v>512</v>
      </c>
    </row>
    <row r="4553" spans="1:13" x14ac:dyDescent="0.3">
      <c r="A4553" s="935" t="s">
        <v>4202</v>
      </c>
      <c r="G4553">
        <v>5427</v>
      </c>
      <c r="M4553">
        <v>5427</v>
      </c>
    </row>
    <row r="4554" spans="1:13" x14ac:dyDescent="0.3">
      <c r="A4554" s="935" t="s">
        <v>3627</v>
      </c>
      <c r="B4554" s="935">
        <v>730740</v>
      </c>
      <c r="C4554" s="935" t="s">
        <v>475</v>
      </c>
      <c r="D4554" s="935">
        <v>400</v>
      </c>
      <c r="J4554">
        <v>400</v>
      </c>
      <c r="L4554">
        <v>400</v>
      </c>
      <c r="M4554">
        <v>400</v>
      </c>
    </row>
    <row r="4555" spans="1:13" x14ac:dyDescent="0.3">
      <c r="D4555" s="935">
        <v>870</v>
      </c>
      <c r="J4555">
        <v>870</v>
      </c>
      <c r="L4555">
        <v>870</v>
      </c>
      <c r="M4555">
        <v>870</v>
      </c>
    </row>
    <row r="4556" spans="1:13" x14ac:dyDescent="0.3">
      <c r="D4556" s="935">
        <v>1100</v>
      </c>
      <c r="J4556">
        <v>1100</v>
      </c>
      <c r="L4556">
        <v>1100</v>
      </c>
      <c r="M4556">
        <v>1100</v>
      </c>
    </row>
    <row r="4557" spans="1:13" x14ac:dyDescent="0.3">
      <c r="D4557" s="935">
        <v>1200</v>
      </c>
      <c r="J4557">
        <v>2400</v>
      </c>
      <c r="L4557">
        <v>2400</v>
      </c>
      <c r="M4557">
        <v>2400</v>
      </c>
    </row>
    <row r="4558" spans="1:13" x14ac:dyDescent="0.3">
      <c r="C4558" s="935" t="s">
        <v>3785</v>
      </c>
      <c r="J4558">
        <v>4770</v>
      </c>
      <c r="L4558">
        <v>4770</v>
      </c>
      <c r="M4558">
        <v>4770</v>
      </c>
    </row>
    <row r="4559" spans="1:13" x14ac:dyDescent="0.3">
      <c r="B4559" s="935" t="s">
        <v>4203</v>
      </c>
      <c r="J4559">
        <v>4770</v>
      </c>
      <c r="L4559">
        <v>4770</v>
      </c>
      <c r="M4559">
        <v>4770</v>
      </c>
    </row>
    <row r="4560" spans="1:13" x14ac:dyDescent="0.3">
      <c r="B4560" s="935">
        <v>730745</v>
      </c>
      <c r="C4560" s="935" t="s">
        <v>475</v>
      </c>
      <c r="D4560" s="935">
        <v>170</v>
      </c>
      <c r="J4560">
        <v>170</v>
      </c>
      <c r="L4560">
        <v>170</v>
      </c>
      <c r="M4560">
        <v>170</v>
      </c>
    </row>
    <row r="4561" spans="4:13" x14ac:dyDescent="0.3">
      <c r="D4561" s="935">
        <v>255</v>
      </c>
      <c r="K4561">
        <v>255</v>
      </c>
      <c r="L4561">
        <v>255</v>
      </c>
      <c r="M4561">
        <v>255</v>
      </c>
    </row>
    <row r="4562" spans="4:13" x14ac:dyDescent="0.3">
      <c r="D4562" s="935">
        <v>480</v>
      </c>
      <c r="J4562">
        <v>480</v>
      </c>
      <c r="L4562">
        <v>480</v>
      </c>
      <c r="M4562">
        <v>480</v>
      </c>
    </row>
    <row r="4563" spans="4:13" x14ac:dyDescent="0.3">
      <c r="D4563" s="935">
        <v>630</v>
      </c>
      <c r="J4563">
        <v>630</v>
      </c>
      <c r="L4563">
        <v>630</v>
      </c>
      <c r="M4563">
        <v>630</v>
      </c>
    </row>
    <row r="4564" spans="4:13" x14ac:dyDescent="0.3">
      <c r="D4564" s="935">
        <v>690</v>
      </c>
      <c r="J4564">
        <v>690</v>
      </c>
      <c r="L4564">
        <v>690</v>
      </c>
      <c r="M4564">
        <v>690</v>
      </c>
    </row>
    <row r="4565" spans="4:13" x14ac:dyDescent="0.3">
      <c r="D4565" s="935">
        <v>730</v>
      </c>
      <c r="J4565">
        <v>730</v>
      </c>
      <c r="L4565">
        <v>730</v>
      </c>
      <c r="M4565">
        <v>730</v>
      </c>
    </row>
    <row r="4566" spans="4:13" x14ac:dyDescent="0.3">
      <c r="D4566" s="935">
        <v>880</v>
      </c>
      <c r="J4566">
        <v>880</v>
      </c>
      <c r="L4566">
        <v>880</v>
      </c>
      <c r="M4566">
        <v>880</v>
      </c>
    </row>
    <row r="4567" spans="4:13" x14ac:dyDescent="0.3">
      <c r="D4567" s="935">
        <v>898</v>
      </c>
      <c r="J4567">
        <v>898</v>
      </c>
      <c r="L4567">
        <v>898</v>
      </c>
      <c r="M4567">
        <v>898</v>
      </c>
    </row>
    <row r="4568" spans="4:13" x14ac:dyDescent="0.3">
      <c r="D4568" s="935">
        <v>955</v>
      </c>
      <c r="J4568">
        <v>955</v>
      </c>
      <c r="L4568">
        <v>955</v>
      </c>
      <c r="M4568">
        <v>955</v>
      </c>
    </row>
    <row r="4569" spans="4:13" x14ac:dyDescent="0.3">
      <c r="D4569" s="935">
        <v>1000</v>
      </c>
      <c r="J4569">
        <v>1000</v>
      </c>
      <c r="L4569">
        <v>1000</v>
      </c>
      <c r="M4569">
        <v>1000</v>
      </c>
    </row>
    <row r="4570" spans="4:13" x14ac:dyDescent="0.3">
      <c r="D4570" s="935">
        <v>1050</v>
      </c>
      <c r="J4570">
        <v>1050</v>
      </c>
      <c r="L4570">
        <v>1050</v>
      </c>
      <c r="M4570">
        <v>1050</v>
      </c>
    </row>
    <row r="4571" spans="4:13" x14ac:dyDescent="0.3">
      <c r="D4571" s="935">
        <v>1100</v>
      </c>
      <c r="J4571">
        <v>1100</v>
      </c>
      <c r="L4571">
        <v>1100</v>
      </c>
      <c r="M4571">
        <v>1100</v>
      </c>
    </row>
    <row r="4572" spans="4:13" x14ac:dyDescent="0.3">
      <c r="D4572" s="935">
        <v>1140</v>
      </c>
      <c r="J4572">
        <v>1140</v>
      </c>
      <c r="L4572">
        <v>1140</v>
      </c>
      <c r="M4572">
        <v>1140</v>
      </c>
    </row>
    <row r="4573" spans="4:13" x14ac:dyDescent="0.3">
      <c r="D4573" s="935">
        <v>1317</v>
      </c>
      <c r="J4573">
        <v>1317</v>
      </c>
      <c r="L4573">
        <v>1317</v>
      </c>
      <c r="M4573">
        <v>1317</v>
      </c>
    </row>
    <row r="4574" spans="4:13" x14ac:dyDescent="0.3">
      <c r="D4574" s="935">
        <v>1422</v>
      </c>
      <c r="J4574">
        <v>1422</v>
      </c>
      <c r="L4574">
        <v>1422</v>
      </c>
      <c r="M4574">
        <v>1422</v>
      </c>
    </row>
    <row r="4575" spans="4:13" x14ac:dyDescent="0.3">
      <c r="D4575" s="935">
        <v>1444</v>
      </c>
      <c r="J4575">
        <v>1444</v>
      </c>
      <c r="L4575">
        <v>1444</v>
      </c>
      <c r="M4575">
        <v>1444</v>
      </c>
    </row>
    <row r="4576" spans="4:13" x14ac:dyDescent="0.3">
      <c r="D4576" s="935">
        <v>1467</v>
      </c>
      <c r="J4576">
        <v>1467</v>
      </c>
      <c r="L4576">
        <v>1467</v>
      </c>
      <c r="M4576">
        <v>1467</v>
      </c>
    </row>
    <row r="4577" spans="3:13" x14ac:dyDescent="0.3">
      <c r="D4577" s="935">
        <v>1573</v>
      </c>
      <c r="J4577">
        <v>1573</v>
      </c>
      <c r="L4577">
        <v>1573</v>
      </c>
      <c r="M4577">
        <v>1573</v>
      </c>
    </row>
    <row r="4578" spans="3:13" x14ac:dyDescent="0.3">
      <c r="D4578" s="935">
        <v>1716</v>
      </c>
      <c r="J4578">
        <v>1716</v>
      </c>
      <c r="L4578">
        <v>1716</v>
      </c>
      <c r="M4578">
        <v>1716</v>
      </c>
    </row>
    <row r="4579" spans="3:13" x14ac:dyDescent="0.3">
      <c r="D4579" s="935">
        <v>1721</v>
      </c>
      <c r="J4579">
        <v>1721</v>
      </c>
      <c r="L4579">
        <v>1721</v>
      </c>
      <c r="M4579">
        <v>1721</v>
      </c>
    </row>
    <row r="4580" spans="3:13" x14ac:dyDescent="0.3">
      <c r="D4580" s="935">
        <v>1732</v>
      </c>
      <c r="J4580">
        <v>1732</v>
      </c>
      <c r="L4580">
        <v>1732</v>
      </c>
      <c r="M4580">
        <v>1732</v>
      </c>
    </row>
    <row r="4581" spans="3:13" x14ac:dyDescent="0.3">
      <c r="D4581" s="935">
        <v>1918</v>
      </c>
      <c r="J4581">
        <v>1918</v>
      </c>
      <c r="L4581">
        <v>1918</v>
      </c>
      <c r="M4581">
        <v>1918</v>
      </c>
    </row>
    <row r="4582" spans="3:13" x14ac:dyDescent="0.3">
      <c r="D4582" s="935">
        <v>2062</v>
      </c>
      <c r="J4582">
        <v>2062</v>
      </c>
      <c r="L4582">
        <v>2062</v>
      </c>
      <c r="M4582">
        <v>2062</v>
      </c>
    </row>
    <row r="4583" spans="3:13" x14ac:dyDescent="0.3">
      <c r="D4583" s="935">
        <v>2135</v>
      </c>
      <c r="J4583">
        <v>2135</v>
      </c>
      <c r="L4583">
        <v>2135</v>
      </c>
      <c r="M4583">
        <v>2135</v>
      </c>
    </row>
    <row r="4584" spans="3:13" x14ac:dyDescent="0.3">
      <c r="D4584" s="935">
        <v>2185</v>
      </c>
      <c r="J4584">
        <v>2185</v>
      </c>
      <c r="L4584">
        <v>2185</v>
      </c>
      <c r="M4584">
        <v>2185</v>
      </c>
    </row>
    <row r="4585" spans="3:13" x14ac:dyDescent="0.3">
      <c r="D4585" s="935">
        <v>2202</v>
      </c>
      <c r="J4585">
        <v>2202</v>
      </c>
      <c r="L4585">
        <v>2202</v>
      </c>
      <c r="M4585">
        <v>2202</v>
      </c>
    </row>
    <row r="4586" spans="3:13" x14ac:dyDescent="0.3">
      <c r="D4586" s="935">
        <v>2315</v>
      </c>
      <c r="J4586">
        <v>2315</v>
      </c>
      <c r="L4586">
        <v>2315</v>
      </c>
      <c r="M4586">
        <v>2315</v>
      </c>
    </row>
    <row r="4587" spans="3:13" x14ac:dyDescent="0.3">
      <c r="D4587" s="935">
        <v>2351</v>
      </c>
      <c r="J4587">
        <v>2351</v>
      </c>
      <c r="L4587">
        <v>2351</v>
      </c>
      <c r="M4587">
        <v>2351</v>
      </c>
    </row>
    <row r="4588" spans="3:13" x14ac:dyDescent="0.3">
      <c r="D4588" s="935">
        <v>2500</v>
      </c>
      <c r="J4588">
        <v>2500</v>
      </c>
      <c r="L4588">
        <v>2500</v>
      </c>
      <c r="M4588">
        <v>2500</v>
      </c>
    </row>
    <row r="4589" spans="3:13" x14ac:dyDescent="0.3">
      <c r="D4589" s="935">
        <v>2567</v>
      </c>
      <c r="J4589">
        <v>2567</v>
      </c>
      <c r="L4589">
        <v>2567</v>
      </c>
      <c r="M4589">
        <v>2567</v>
      </c>
    </row>
    <row r="4590" spans="3:13" x14ac:dyDescent="0.3">
      <c r="D4590" s="935">
        <v>5530</v>
      </c>
      <c r="J4590">
        <v>5530</v>
      </c>
      <c r="L4590">
        <v>5530</v>
      </c>
      <c r="M4590">
        <v>5530</v>
      </c>
    </row>
    <row r="4591" spans="3:13" x14ac:dyDescent="0.3">
      <c r="D4591" s="935">
        <v>6350</v>
      </c>
      <c r="J4591">
        <v>6350</v>
      </c>
      <c r="L4591">
        <v>6350</v>
      </c>
      <c r="M4591">
        <v>6350</v>
      </c>
    </row>
    <row r="4592" spans="3:13" x14ac:dyDescent="0.3">
      <c r="C4592" s="935" t="s">
        <v>3785</v>
      </c>
      <c r="J4592">
        <v>54230</v>
      </c>
      <c r="K4592">
        <v>255</v>
      </c>
      <c r="L4592">
        <v>54485</v>
      </c>
      <c r="M4592">
        <v>54485</v>
      </c>
    </row>
    <row r="4593" spans="1:13" x14ac:dyDescent="0.3">
      <c r="B4593" s="935" t="s">
        <v>4204</v>
      </c>
      <c r="J4593">
        <v>54230</v>
      </c>
      <c r="K4593">
        <v>255</v>
      </c>
      <c r="L4593">
        <v>54485</v>
      </c>
      <c r="M4593">
        <v>54485</v>
      </c>
    </row>
    <row r="4594" spans="1:13" x14ac:dyDescent="0.3">
      <c r="A4594" s="935" t="s">
        <v>4205</v>
      </c>
      <c r="J4594">
        <v>59000</v>
      </c>
      <c r="K4594">
        <v>255</v>
      </c>
      <c r="L4594">
        <v>59255</v>
      </c>
      <c r="M4594">
        <v>59255</v>
      </c>
    </row>
    <row r="4595" spans="1:13" x14ac:dyDescent="0.3">
      <c r="A4595" s="935" t="s">
        <v>3536</v>
      </c>
      <c r="B4595" s="935">
        <v>554744</v>
      </c>
      <c r="C4595" s="935" t="s">
        <v>475</v>
      </c>
      <c r="D4595" s="935">
        <v>155</v>
      </c>
      <c r="G4595">
        <v>150</v>
      </c>
      <c r="M4595">
        <v>150</v>
      </c>
    </row>
    <row r="4596" spans="1:13" x14ac:dyDescent="0.3">
      <c r="D4596" s="935">
        <v>553</v>
      </c>
      <c r="G4596">
        <v>532</v>
      </c>
      <c r="M4596">
        <v>532</v>
      </c>
    </row>
    <row r="4597" spans="1:13" x14ac:dyDescent="0.3">
      <c r="D4597" s="935">
        <v>708</v>
      </c>
      <c r="G4597">
        <v>681</v>
      </c>
      <c r="M4597">
        <v>681</v>
      </c>
    </row>
    <row r="4598" spans="1:13" x14ac:dyDescent="0.3">
      <c r="D4598" s="935">
        <v>1282</v>
      </c>
      <c r="G4598">
        <v>1282</v>
      </c>
      <c r="M4598">
        <v>1282</v>
      </c>
    </row>
    <row r="4599" spans="1:13" x14ac:dyDescent="0.3">
      <c r="D4599" s="935">
        <v>1664</v>
      </c>
      <c r="G4599">
        <v>1228</v>
      </c>
      <c r="M4599">
        <v>1228</v>
      </c>
    </row>
    <row r="4600" spans="1:13" x14ac:dyDescent="0.3">
      <c r="D4600" s="935">
        <v>1893</v>
      </c>
      <c r="G4600">
        <v>1803</v>
      </c>
      <c r="M4600">
        <v>1803</v>
      </c>
    </row>
    <row r="4601" spans="1:13" x14ac:dyDescent="0.3">
      <c r="D4601" s="935">
        <v>1914</v>
      </c>
      <c r="G4601">
        <v>1829</v>
      </c>
      <c r="M4601">
        <v>1829</v>
      </c>
    </row>
    <row r="4602" spans="1:13" x14ac:dyDescent="0.3">
      <c r="C4602" s="935" t="s">
        <v>3785</v>
      </c>
      <c r="G4602">
        <v>7505</v>
      </c>
      <c r="M4602">
        <v>7505</v>
      </c>
    </row>
    <row r="4603" spans="1:13" x14ac:dyDescent="0.3">
      <c r="B4603" s="935" t="s">
        <v>4054</v>
      </c>
      <c r="G4603">
        <v>7505</v>
      </c>
      <c r="M4603">
        <v>7505</v>
      </c>
    </row>
    <row r="4604" spans="1:13" x14ac:dyDescent="0.3">
      <c r="B4604" s="935">
        <v>555491</v>
      </c>
      <c r="C4604" s="935" t="s">
        <v>503</v>
      </c>
      <c r="D4604" s="935">
        <v>50</v>
      </c>
      <c r="G4604">
        <v>50</v>
      </c>
      <c r="M4604">
        <v>50</v>
      </c>
    </row>
    <row r="4605" spans="1:13" x14ac:dyDescent="0.3">
      <c r="D4605" s="935">
        <v>106</v>
      </c>
      <c r="G4605">
        <v>103</v>
      </c>
      <c r="M4605">
        <v>103</v>
      </c>
    </row>
    <row r="4606" spans="1:13" x14ac:dyDescent="0.3">
      <c r="C4606" s="935" t="s">
        <v>3787</v>
      </c>
      <c r="G4606">
        <v>153</v>
      </c>
      <c r="M4606">
        <v>153</v>
      </c>
    </row>
    <row r="4607" spans="1:13" x14ac:dyDescent="0.3">
      <c r="B4607" s="935" t="s">
        <v>4055</v>
      </c>
      <c r="G4607">
        <v>153</v>
      </c>
      <c r="M4607">
        <v>153</v>
      </c>
    </row>
    <row r="4608" spans="1:13" x14ac:dyDescent="0.3">
      <c r="A4608" s="935" t="s">
        <v>4206</v>
      </c>
      <c r="G4608">
        <v>7658</v>
      </c>
      <c r="M4608">
        <v>7658</v>
      </c>
    </row>
    <row r="4609" spans="1:13" x14ac:dyDescent="0.3">
      <c r="A4609" s="935" t="s">
        <v>1972</v>
      </c>
      <c r="B4609" s="935">
        <v>741330</v>
      </c>
      <c r="C4609" s="935" t="s">
        <v>475</v>
      </c>
      <c r="D4609" s="935">
        <v>106</v>
      </c>
      <c r="H4609">
        <v>106</v>
      </c>
      <c r="L4609">
        <v>106</v>
      </c>
      <c r="M4609">
        <v>106</v>
      </c>
    </row>
    <row r="4610" spans="1:13" x14ac:dyDescent="0.3">
      <c r="D4610" s="935">
        <v>1307</v>
      </c>
      <c r="H4610">
        <v>1307</v>
      </c>
      <c r="L4610">
        <v>1307</v>
      </c>
      <c r="M4610">
        <v>1307</v>
      </c>
    </row>
    <row r="4611" spans="1:13" x14ac:dyDescent="0.3">
      <c r="C4611" s="935" t="s">
        <v>3785</v>
      </c>
      <c r="H4611">
        <v>1413</v>
      </c>
      <c r="L4611">
        <v>1413</v>
      </c>
      <c r="M4611">
        <v>1413</v>
      </c>
    </row>
    <row r="4612" spans="1:13" x14ac:dyDescent="0.3">
      <c r="B4612" s="935" t="s">
        <v>4207</v>
      </c>
      <c r="H4612">
        <v>1413</v>
      </c>
      <c r="L4612">
        <v>1413</v>
      </c>
      <c r="M4612">
        <v>1413</v>
      </c>
    </row>
    <row r="4613" spans="1:13" x14ac:dyDescent="0.3">
      <c r="A4613" s="935" t="s">
        <v>4208</v>
      </c>
      <c r="H4613">
        <v>1413</v>
      </c>
      <c r="L4613">
        <v>1413</v>
      </c>
      <c r="M4613">
        <v>1413</v>
      </c>
    </row>
    <row r="4614" spans="1:13" x14ac:dyDescent="0.3">
      <c r="A4614" s="935" t="s">
        <v>3512</v>
      </c>
      <c r="B4614" s="935">
        <v>566884</v>
      </c>
      <c r="C4614" s="935" t="s">
        <v>475</v>
      </c>
      <c r="D4614" s="935">
        <v>350</v>
      </c>
      <c r="G4614">
        <v>354</v>
      </c>
      <c r="M4614">
        <v>354</v>
      </c>
    </row>
    <row r="4615" spans="1:13" x14ac:dyDescent="0.3">
      <c r="D4615" s="935">
        <v>964</v>
      </c>
      <c r="G4615">
        <v>978</v>
      </c>
      <c r="M4615">
        <v>978</v>
      </c>
    </row>
    <row r="4616" spans="1:13" x14ac:dyDescent="0.3">
      <c r="D4616" s="935">
        <v>1366</v>
      </c>
      <c r="G4616">
        <v>1383</v>
      </c>
      <c r="M4616">
        <v>1383</v>
      </c>
    </row>
    <row r="4617" spans="1:13" x14ac:dyDescent="0.3">
      <c r="D4617" s="935">
        <v>1408</v>
      </c>
      <c r="G4617">
        <v>1428</v>
      </c>
      <c r="M4617">
        <v>1428</v>
      </c>
    </row>
    <row r="4618" spans="1:13" x14ac:dyDescent="0.3">
      <c r="C4618" s="935" t="s">
        <v>3785</v>
      </c>
      <c r="G4618">
        <v>4143</v>
      </c>
      <c r="M4618">
        <v>4143</v>
      </c>
    </row>
    <row r="4619" spans="1:13" x14ac:dyDescent="0.3">
      <c r="B4619" s="935" t="s">
        <v>4074</v>
      </c>
      <c r="G4619">
        <v>4143</v>
      </c>
      <c r="M4619">
        <v>4143</v>
      </c>
    </row>
    <row r="4620" spans="1:13" x14ac:dyDescent="0.3">
      <c r="A4620" s="935" t="s">
        <v>4209</v>
      </c>
      <c r="G4620">
        <v>4143</v>
      </c>
      <c r="M4620">
        <v>4143</v>
      </c>
    </row>
    <row r="4621" spans="1:13" x14ac:dyDescent="0.3">
      <c r="A4621" s="935" t="s">
        <v>3517</v>
      </c>
      <c r="B4621" s="935">
        <v>566883</v>
      </c>
      <c r="C4621" s="935" t="s">
        <v>475</v>
      </c>
      <c r="D4621" s="935">
        <v>50</v>
      </c>
      <c r="G4621">
        <v>100</v>
      </c>
      <c r="M4621">
        <v>100</v>
      </c>
    </row>
    <row r="4622" spans="1:13" x14ac:dyDescent="0.3">
      <c r="D4622" s="935">
        <v>60</v>
      </c>
      <c r="G4622">
        <v>60</v>
      </c>
      <c r="M4622">
        <v>60</v>
      </c>
    </row>
    <row r="4623" spans="1:13" x14ac:dyDescent="0.3">
      <c r="D4623" s="935">
        <v>97</v>
      </c>
      <c r="G4623">
        <v>97</v>
      </c>
      <c r="M4623">
        <v>97</v>
      </c>
    </row>
    <row r="4624" spans="1:13" x14ac:dyDescent="0.3">
      <c r="D4624" s="935">
        <v>150</v>
      </c>
      <c r="G4624">
        <v>150</v>
      </c>
      <c r="M4624">
        <v>150</v>
      </c>
    </row>
    <row r="4625" spans="1:13" x14ac:dyDescent="0.3">
      <c r="D4625" s="935">
        <v>257</v>
      </c>
      <c r="G4625">
        <v>268</v>
      </c>
      <c r="M4625">
        <v>268</v>
      </c>
    </row>
    <row r="4626" spans="1:13" x14ac:dyDescent="0.3">
      <c r="D4626" s="935">
        <v>569</v>
      </c>
      <c r="G4626">
        <v>594</v>
      </c>
      <c r="M4626">
        <v>594</v>
      </c>
    </row>
    <row r="4627" spans="1:13" x14ac:dyDescent="0.3">
      <c r="D4627" s="935">
        <v>664</v>
      </c>
      <c r="G4627">
        <v>695</v>
      </c>
      <c r="M4627">
        <v>695</v>
      </c>
    </row>
    <row r="4628" spans="1:13" x14ac:dyDescent="0.3">
      <c r="D4628" s="935">
        <v>880</v>
      </c>
      <c r="G4628">
        <v>921</v>
      </c>
      <c r="M4628">
        <v>921</v>
      </c>
    </row>
    <row r="4629" spans="1:13" x14ac:dyDescent="0.3">
      <c r="D4629" s="935">
        <v>884</v>
      </c>
      <c r="G4629">
        <v>888</v>
      </c>
      <c r="M4629">
        <v>888</v>
      </c>
    </row>
    <row r="4630" spans="1:13" x14ac:dyDescent="0.3">
      <c r="D4630" s="935">
        <v>1009</v>
      </c>
      <c r="G4630">
        <v>1058</v>
      </c>
      <c r="M4630">
        <v>1058</v>
      </c>
    </row>
    <row r="4631" spans="1:13" x14ac:dyDescent="0.3">
      <c r="D4631" s="935">
        <v>1018</v>
      </c>
      <c r="G4631">
        <v>1068</v>
      </c>
      <c r="M4631">
        <v>1068</v>
      </c>
    </row>
    <row r="4632" spans="1:13" x14ac:dyDescent="0.3">
      <c r="D4632" s="935">
        <v>1350</v>
      </c>
      <c r="G4632">
        <v>1294</v>
      </c>
      <c r="M4632">
        <v>1294</v>
      </c>
    </row>
    <row r="4633" spans="1:13" x14ac:dyDescent="0.3">
      <c r="D4633" s="935">
        <v>3020</v>
      </c>
      <c r="G4633">
        <v>3166</v>
      </c>
      <c r="M4633">
        <v>3166</v>
      </c>
    </row>
    <row r="4634" spans="1:13" x14ac:dyDescent="0.3">
      <c r="C4634" s="935" t="s">
        <v>3785</v>
      </c>
      <c r="G4634">
        <v>10359</v>
      </c>
      <c r="M4634">
        <v>10359</v>
      </c>
    </row>
    <row r="4635" spans="1:13" x14ac:dyDescent="0.3">
      <c r="B4635" s="935" t="s">
        <v>4077</v>
      </c>
      <c r="G4635">
        <v>10359</v>
      </c>
      <c r="M4635">
        <v>10359</v>
      </c>
    </row>
    <row r="4636" spans="1:13" x14ac:dyDescent="0.3">
      <c r="A4636" s="935" t="s">
        <v>4210</v>
      </c>
      <c r="G4636">
        <v>10359</v>
      </c>
      <c r="M4636">
        <v>10359</v>
      </c>
    </row>
    <row r="4637" spans="1:13" x14ac:dyDescent="0.3">
      <c r="A4637" s="935" t="s">
        <v>1127</v>
      </c>
      <c r="B4637" s="935">
        <v>566883</v>
      </c>
      <c r="C4637" s="935" t="s">
        <v>475</v>
      </c>
      <c r="D4637" s="935">
        <v>898</v>
      </c>
      <c r="G4637">
        <v>909</v>
      </c>
      <c r="M4637">
        <v>909</v>
      </c>
    </row>
    <row r="4638" spans="1:13" x14ac:dyDescent="0.3">
      <c r="D4638" s="935">
        <v>3133</v>
      </c>
      <c r="G4638">
        <v>3191</v>
      </c>
      <c r="M4638">
        <v>3191</v>
      </c>
    </row>
    <row r="4639" spans="1:13" x14ac:dyDescent="0.3">
      <c r="C4639" s="935" t="s">
        <v>3785</v>
      </c>
      <c r="G4639">
        <v>4100</v>
      </c>
      <c r="M4639">
        <v>4100</v>
      </c>
    </row>
    <row r="4640" spans="1:13" x14ac:dyDescent="0.3">
      <c r="B4640" s="935" t="s">
        <v>4077</v>
      </c>
      <c r="G4640">
        <v>4100</v>
      </c>
      <c r="M4640">
        <v>4100</v>
      </c>
    </row>
    <row r="4641" spans="1:13" x14ac:dyDescent="0.3">
      <c r="B4641" s="935">
        <v>621834</v>
      </c>
      <c r="C4641" s="935" t="s">
        <v>475</v>
      </c>
      <c r="D4641" s="935">
        <v>110</v>
      </c>
      <c r="G4641">
        <v>110</v>
      </c>
      <c r="M4641">
        <v>110</v>
      </c>
    </row>
    <row r="4642" spans="1:13" x14ac:dyDescent="0.3">
      <c r="D4642" s="935">
        <v>1000</v>
      </c>
      <c r="G4642">
        <v>1042</v>
      </c>
      <c r="M4642">
        <v>1042</v>
      </c>
    </row>
    <row r="4643" spans="1:13" x14ac:dyDescent="0.3">
      <c r="C4643" s="935" t="s">
        <v>3785</v>
      </c>
      <c r="G4643">
        <v>1152</v>
      </c>
      <c r="M4643">
        <v>1152</v>
      </c>
    </row>
    <row r="4644" spans="1:13" x14ac:dyDescent="0.3">
      <c r="B4644" s="935" t="s">
        <v>4078</v>
      </c>
      <c r="G4644">
        <v>1152</v>
      </c>
      <c r="M4644">
        <v>1152</v>
      </c>
    </row>
    <row r="4645" spans="1:13" x14ac:dyDescent="0.3">
      <c r="A4645" s="935" t="s">
        <v>4211</v>
      </c>
      <c r="G4645">
        <v>5252</v>
      </c>
      <c r="M4645">
        <v>5252</v>
      </c>
    </row>
    <row r="4646" spans="1:13" x14ac:dyDescent="0.3">
      <c r="A4646" s="935" t="s">
        <v>3437</v>
      </c>
      <c r="B4646" s="935">
        <v>566881</v>
      </c>
      <c r="C4646" s="935" t="s">
        <v>475</v>
      </c>
      <c r="D4646" s="935">
        <v>522</v>
      </c>
      <c r="G4646">
        <v>544</v>
      </c>
      <c r="M4646">
        <v>544</v>
      </c>
    </row>
    <row r="4647" spans="1:13" x14ac:dyDescent="0.3">
      <c r="D4647" s="935">
        <v>1167</v>
      </c>
      <c r="G4647">
        <v>1222</v>
      </c>
      <c r="M4647">
        <v>1222</v>
      </c>
    </row>
    <row r="4648" spans="1:13" x14ac:dyDescent="0.3">
      <c r="D4648" s="935">
        <v>1618</v>
      </c>
      <c r="G4648">
        <v>1697</v>
      </c>
      <c r="M4648">
        <v>1697</v>
      </c>
    </row>
    <row r="4649" spans="1:13" x14ac:dyDescent="0.3">
      <c r="D4649" s="935">
        <v>1741</v>
      </c>
      <c r="G4649">
        <v>1824</v>
      </c>
      <c r="M4649">
        <v>1824</v>
      </c>
    </row>
    <row r="4650" spans="1:13" x14ac:dyDescent="0.3">
      <c r="C4650" s="935" t="s">
        <v>3785</v>
      </c>
      <c r="G4650">
        <v>5287</v>
      </c>
      <c r="M4650">
        <v>5287</v>
      </c>
    </row>
    <row r="4651" spans="1:13" x14ac:dyDescent="0.3">
      <c r="B4651" s="935" t="s">
        <v>4082</v>
      </c>
      <c r="G4651">
        <v>5287</v>
      </c>
      <c r="M4651">
        <v>5287</v>
      </c>
    </row>
    <row r="4652" spans="1:13" x14ac:dyDescent="0.3">
      <c r="A4652" s="935" t="s">
        <v>4212</v>
      </c>
      <c r="G4652">
        <v>5287</v>
      </c>
      <c r="M4652">
        <v>5287</v>
      </c>
    </row>
    <row r="4653" spans="1:13" x14ac:dyDescent="0.3">
      <c r="A4653" s="935" t="s">
        <v>3569</v>
      </c>
      <c r="B4653" s="935">
        <v>656936</v>
      </c>
      <c r="C4653" s="935" t="s">
        <v>475</v>
      </c>
      <c r="D4653" s="935">
        <v>542</v>
      </c>
      <c r="G4653">
        <v>548</v>
      </c>
      <c r="M4653">
        <v>548</v>
      </c>
    </row>
    <row r="4654" spans="1:13" x14ac:dyDescent="0.3">
      <c r="D4654" s="935">
        <v>4408</v>
      </c>
      <c r="G4654">
        <v>4439</v>
      </c>
      <c r="M4654">
        <v>4439</v>
      </c>
    </row>
    <row r="4655" spans="1:13" x14ac:dyDescent="0.3">
      <c r="C4655" s="935" t="s">
        <v>3785</v>
      </c>
      <c r="G4655">
        <v>4987</v>
      </c>
      <c r="M4655">
        <v>4987</v>
      </c>
    </row>
    <row r="4656" spans="1:13" x14ac:dyDescent="0.3">
      <c r="B4656" s="935" t="s">
        <v>4213</v>
      </c>
      <c r="G4656">
        <v>4987</v>
      </c>
      <c r="M4656">
        <v>4987</v>
      </c>
    </row>
    <row r="4657" spans="1:13" x14ac:dyDescent="0.3">
      <c r="A4657" s="935" t="s">
        <v>4214</v>
      </c>
      <c r="G4657">
        <v>4987</v>
      </c>
      <c r="M4657">
        <v>4987</v>
      </c>
    </row>
    <row r="4658" spans="1:13" x14ac:dyDescent="0.3">
      <c r="A4658" s="935" t="s">
        <v>1446</v>
      </c>
      <c r="B4658" s="935">
        <v>674570</v>
      </c>
      <c r="C4658" s="935" t="s">
        <v>503</v>
      </c>
      <c r="D4658" s="935">
        <v>30</v>
      </c>
      <c r="I4658">
        <v>31</v>
      </c>
      <c r="L4658">
        <v>31</v>
      </c>
      <c r="M4658">
        <v>31</v>
      </c>
    </row>
    <row r="4659" spans="1:13" x14ac:dyDescent="0.3">
      <c r="D4659" s="935">
        <v>60</v>
      </c>
      <c r="I4659">
        <v>118</v>
      </c>
      <c r="L4659">
        <v>118</v>
      </c>
      <c r="M4659">
        <v>118</v>
      </c>
    </row>
    <row r="4660" spans="1:13" x14ac:dyDescent="0.3">
      <c r="D4660" s="935">
        <v>80</v>
      </c>
      <c r="I4660">
        <v>83</v>
      </c>
      <c r="L4660">
        <v>83</v>
      </c>
      <c r="M4660">
        <v>83</v>
      </c>
    </row>
    <row r="4661" spans="1:13" x14ac:dyDescent="0.3">
      <c r="C4661" s="935" t="s">
        <v>3787</v>
      </c>
      <c r="I4661">
        <v>232</v>
      </c>
      <c r="L4661">
        <v>232</v>
      </c>
      <c r="M4661">
        <v>232</v>
      </c>
    </row>
    <row r="4662" spans="1:13" x14ac:dyDescent="0.3">
      <c r="B4662" s="935" t="s">
        <v>4121</v>
      </c>
      <c r="I4662">
        <v>232</v>
      </c>
      <c r="L4662">
        <v>232</v>
      </c>
      <c r="M4662">
        <v>232</v>
      </c>
    </row>
    <row r="4663" spans="1:13" x14ac:dyDescent="0.3">
      <c r="B4663" s="935">
        <v>678570</v>
      </c>
      <c r="C4663" s="935" t="s">
        <v>475</v>
      </c>
      <c r="D4663" s="935">
        <v>290</v>
      </c>
      <c r="I4663">
        <v>297</v>
      </c>
      <c r="L4663">
        <v>297</v>
      </c>
      <c r="M4663">
        <v>297</v>
      </c>
    </row>
    <row r="4664" spans="1:13" x14ac:dyDescent="0.3">
      <c r="D4664" s="935">
        <v>360</v>
      </c>
      <c r="I4664">
        <v>371</v>
      </c>
      <c r="L4664">
        <v>371</v>
      </c>
      <c r="M4664">
        <v>371</v>
      </c>
    </row>
    <row r="4665" spans="1:13" x14ac:dyDescent="0.3">
      <c r="D4665" s="935">
        <v>2900</v>
      </c>
      <c r="I4665">
        <v>3044</v>
      </c>
      <c r="L4665">
        <v>3044</v>
      </c>
      <c r="M4665">
        <v>3044</v>
      </c>
    </row>
    <row r="4666" spans="1:13" x14ac:dyDescent="0.3">
      <c r="D4666" s="935">
        <v>3200</v>
      </c>
      <c r="I4666">
        <v>3318</v>
      </c>
      <c r="L4666">
        <v>3318</v>
      </c>
      <c r="M4666">
        <v>3318</v>
      </c>
    </row>
    <row r="4667" spans="1:13" x14ac:dyDescent="0.3">
      <c r="C4667" s="935" t="s">
        <v>3785</v>
      </c>
      <c r="I4667">
        <v>7030</v>
      </c>
      <c r="L4667">
        <v>7030</v>
      </c>
      <c r="M4667">
        <v>7030</v>
      </c>
    </row>
    <row r="4668" spans="1:13" x14ac:dyDescent="0.3">
      <c r="B4668" s="935" t="s">
        <v>4122</v>
      </c>
      <c r="I4668">
        <v>7030</v>
      </c>
      <c r="L4668">
        <v>7030</v>
      </c>
      <c r="M4668">
        <v>7030</v>
      </c>
    </row>
    <row r="4669" spans="1:13" x14ac:dyDescent="0.3">
      <c r="A4669" s="935" t="s">
        <v>4215</v>
      </c>
      <c r="I4669">
        <v>7262</v>
      </c>
      <c r="L4669">
        <v>7262</v>
      </c>
      <c r="M4669">
        <v>7262</v>
      </c>
    </row>
    <row r="4670" spans="1:13" x14ac:dyDescent="0.3">
      <c r="A4670" s="935" t="s">
        <v>1820</v>
      </c>
      <c r="B4670" s="935">
        <v>678581</v>
      </c>
      <c r="C4670" s="935" t="s">
        <v>475</v>
      </c>
      <c r="D4670" s="935">
        <v>100</v>
      </c>
      <c r="H4670">
        <v>101</v>
      </c>
      <c r="L4670">
        <v>101</v>
      </c>
      <c r="M4670">
        <v>101</v>
      </c>
    </row>
    <row r="4671" spans="1:13" x14ac:dyDescent="0.3">
      <c r="D4671" s="935">
        <v>140</v>
      </c>
      <c r="H4671">
        <v>141</v>
      </c>
      <c r="L4671">
        <v>141</v>
      </c>
      <c r="M4671">
        <v>141</v>
      </c>
    </row>
    <row r="4672" spans="1:13" x14ac:dyDescent="0.3">
      <c r="D4672" s="935">
        <v>1000</v>
      </c>
      <c r="H4672">
        <v>1010</v>
      </c>
      <c r="L4672">
        <v>1010</v>
      </c>
      <c r="M4672">
        <v>1010</v>
      </c>
    </row>
    <row r="4673" spans="1:13" x14ac:dyDescent="0.3">
      <c r="D4673" s="935">
        <v>1480</v>
      </c>
      <c r="H4673">
        <v>1469</v>
      </c>
      <c r="L4673">
        <v>1469</v>
      </c>
      <c r="M4673">
        <v>1469</v>
      </c>
    </row>
    <row r="4674" spans="1:13" x14ac:dyDescent="0.3">
      <c r="C4674" s="935" t="s">
        <v>3785</v>
      </c>
      <c r="H4674">
        <v>2721</v>
      </c>
      <c r="L4674">
        <v>2721</v>
      </c>
      <c r="M4674">
        <v>2721</v>
      </c>
    </row>
    <row r="4675" spans="1:13" x14ac:dyDescent="0.3">
      <c r="B4675" s="935" t="s">
        <v>4132</v>
      </c>
      <c r="H4675">
        <v>2721</v>
      </c>
      <c r="L4675">
        <v>2721</v>
      </c>
      <c r="M4675">
        <v>2721</v>
      </c>
    </row>
    <row r="4676" spans="1:13" x14ac:dyDescent="0.3">
      <c r="A4676" s="935" t="s">
        <v>4216</v>
      </c>
      <c r="H4676">
        <v>2721</v>
      </c>
      <c r="L4676">
        <v>2721</v>
      </c>
      <c r="M4676">
        <v>2721</v>
      </c>
    </row>
    <row r="4677" spans="1:13" x14ac:dyDescent="0.3">
      <c r="A4677" s="935" t="s">
        <v>1821</v>
      </c>
      <c r="B4677" s="935">
        <v>678577</v>
      </c>
      <c r="C4677" s="935" t="s">
        <v>475</v>
      </c>
      <c r="D4677" s="935">
        <v>200</v>
      </c>
      <c r="H4677">
        <v>208</v>
      </c>
      <c r="L4677">
        <v>208</v>
      </c>
      <c r="M4677">
        <v>208</v>
      </c>
    </row>
    <row r="4678" spans="1:13" x14ac:dyDescent="0.3">
      <c r="D4678" s="935">
        <v>964</v>
      </c>
      <c r="H4678">
        <v>1010</v>
      </c>
      <c r="L4678">
        <v>1010</v>
      </c>
      <c r="M4678">
        <v>1010</v>
      </c>
    </row>
    <row r="4679" spans="1:13" x14ac:dyDescent="0.3">
      <c r="C4679" s="935" t="s">
        <v>3785</v>
      </c>
      <c r="H4679">
        <v>1218</v>
      </c>
      <c r="L4679">
        <v>1218</v>
      </c>
      <c r="M4679">
        <v>1218</v>
      </c>
    </row>
    <row r="4680" spans="1:13" x14ac:dyDescent="0.3">
      <c r="B4680" s="935" t="s">
        <v>4139</v>
      </c>
      <c r="H4680">
        <v>1218</v>
      </c>
      <c r="L4680">
        <v>1218</v>
      </c>
      <c r="M4680">
        <v>1218</v>
      </c>
    </row>
    <row r="4681" spans="1:13" x14ac:dyDescent="0.3">
      <c r="A4681" s="935" t="s">
        <v>4217</v>
      </c>
      <c r="H4681">
        <v>1218</v>
      </c>
      <c r="L4681">
        <v>1218</v>
      </c>
      <c r="M4681">
        <v>1218</v>
      </c>
    </row>
    <row r="4682" spans="1:13" x14ac:dyDescent="0.3">
      <c r="A4682" s="935" t="s">
        <v>1455</v>
      </c>
      <c r="B4682" s="935">
        <v>678581</v>
      </c>
      <c r="C4682" s="935" t="s">
        <v>4218</v>
      </c>
      <c r="D4682" s="935">
        <v>261</v>
      </c>
      <c r="J4682">
        <v>285</v>
      </c>
      <c r="L4682">
        <v>285</v>
      </c>
      <c r="M4682">
        <v>285</v>
      </c>
    </row>
    <row r="4683" spans="1:13" x14ac:dyDescent="0.3">
      <c r="D4683" s="935">
        <v>263</v>
      </c>
      <c r="J4683">
        <v>282</v>
      </c>
      <c r="L4683">
        <v>282</v>
      </c>
      <c r="M4683">
        <v>282</v>
      </c>
    </row>
    <row r="4684" spans="1:13" x14ac:dyDescent="0.3">
      <c r="C4684" s="935" t="s">
        <v>4219</v>
      </c>
      <c r="J4684">
        <v>567</v>
      </c>
      <c r="L4684">
        <v>567</v>
      </c>
      <c r="M4684">
        <v>567</v>
      </c>
    </row>
    <row r="4685" spans="1:13" x14ac:dyDescent="0.3">
      <c r="B4685" s="935" t="s">
        <v>4132</v>
      </c>
      <c r="J4685">
        <v>567</v>
      </c>
      <c r="L4685">
        <v>567</v>
      </c>
      <c r="M4685">
        <v>567</v>
      </c>
    </row>
    <row r="4686" spans="1:13" x14ac:dyDescent="0.3">
      <c r="B4686" s="935">
        <v>715653</v>
      </c>
      <c r="C4686" s="935" t="s">
        <v>4218</v>
      </c>
      <c r="D4686" s="935">
        <v>500</v>
      </c>
      <c r="J4686">
        <v>500</v>
      </c>
      <c r="L4686">
        <v>500</v>
      </c>
      <c r="M4686">
        <v>500</v>
      </c>
    </row>
    <row r="4687" spans="1:13" x14ac:dyDescent="0.3">
      <c r="D4687" s="935">
        <v>550</v>
      </c>
      <c r="J4687">
        <v>1100</v>
      </c>
      <c r="L4687">
        <v>1100</v>
      </c>
      <c r="M4687">
        <v>1100</v>
      </c>
    </row>
    <row r="4688" spans="1:13" x14ac:dyDescent="0.3">
      <c r="C4688" s="935" t="s">
        <v>4219</v>
      </c>
      <c r="J4688">
        <v>1600</v>
      </c>
      <c r="L4688">
        <v>1600</v>
      </c>
      <c r="M4688">
        <v>1600</v>
      </c>
    </row>
    <row r="4689" spans="2:13" x14ac:dyDescent="0.3">
      <c r="B4689" s="935" t="s">
        <v>4220</v>
      </c>
      <c r="J4689">
        <v>1600</v>
      </c>
      <c r="L4689">
        <v>1600</v>
      </c>
      <c r="M4689">
        <v>1600</v>
      </c>
    </row>
    <row r="4690" spans="2:13" x14ac:dyDescent="0.3">
      <c r="B4690" s="935">
        <v>715659</v>
      </c>
      <c r="C4690" s="935" t="s">
        <v>475</v>
      </c>
      <c r="D4690" s="935">
        <v>256</v>
      </c>
      <c r="K4690">
        <v>268</v>
      </c>
      <c r="L4690">
        <v>268</v>
      </c>
      <c r="M4690">
        <v>268</v>
      </c>
    </row>
    <row r="4691" spans="2:13" x14ac:dyDescent="0.3">
      <c r="D4691" s="935">
        <v>463</v>
      </c>
      <c r="K4691">
        <v>485</v>
      </c>
      <c r="L4691">
        <v>485</v>
      </c>
      <c r="M4691">
        <v>485</v>
      </c>
    </row>
    <row r="4692" spans="2:13" x14ac:dyDescent="0.3">
      <c r="D4692" s="935">
        <v>553</v>
      </c>
      <c r="K4692">
        <v>580</v>
      </c>
      <c r="L4692">
        <v>580</v>
      </c>
      <c r="M4692">
        <v>580</v>
      </c>
    </row>
    <row r="4693" spans="2:13" x14ac:dyDescent="0.3">
      <c r="D4693" s="935">
        <v>1023</v>
      </c>
      <c r="K4693">
        <v>1074</v>
      </c>
      <c r="L4693">
        <v>1074</v>
      </c>
      <c r="M4693">
        <v>1074</v>
      </c>
    </row>
    <row r="4694" spans="2:13" x14ac:dyDescent="0.3">
      <c r="D4694" s="935">
        <v>1103</v>
      </c>
      <c r="K4694">
        <v>1158</v>
      </c>
      <c r="L4694">
        <v>1158</v>
      </c>
      <c r="M4694">
        <v>1158</v>
      </c>
    </row>
    <row r="4695" spans="2:13" x14ac:dyDescent="0.3">
      <c r="D4695" s="935">
        <v>1312</v>
      </c>
      <c r="K4695">
        <v>1377</v>
      </c>
      <c r="L4695">
        <v>1377</v>
      </c>
      <c r="M4695">
        <v>1377</v>
      </c>
    </row>
    <row r="4696" spans="2:13" x14ac:dyDescent="0.3">
      <c r="D4696" s="935">
        <v>1321</v>
      </c>
      <c r="K4696">
        <v>1352</v>
      </c>
      <c r="L4696">
        <v>1352</v>
      </c>
      <c r="M4696">
        <v>1352</v>
      </c>
    </row>
    <row r="4697" spans="2:13" x14ac:dyDescent="0.3">
      <c r="D4697" s="935">
        <v>1717</v>
      </c>
      <c r="K4697">
        <v>1802</v>
      </c>
      <c r="L4697">
        <v>1802</v>
      </c>
      <c r="M4697">
        <v>1802</v>
      </c>
    </row>
    <row r="4698" spans="2:13" x14ac:dyDescent="0.3">
      <c r="D4698" s="935">
        <v>1731</v>
      </c>
      <c r="I4698">
        <v>1817</v>
      </c>
      <c r="L4698">
        <v>1817</v>
      </c>
      <c r="M4698">
        <v>1817</v>
      </c>
    </row>
    <row r="4699" spans="2:13" x14ac:dyDescent="0.3">
      <c r="D4699" s="935">
        <v>2148</v>
      </c>
      <c r="K4699">
        <v>2255</v>
      </c>
      <c r="L4699">
        <v>2255</v>
      </c>
      <c r="M4699">
        <v>2255</v>
      </c>
    </row>
    <row r="4700" spans="2:13" x14ac:dyDescent="0.3">
      <c r="D4700" s="935">
        <v>3270</v>
      </c>
      <c r="K4700">
        <v>3370</v>
      </c>
      <c r="L4700">
        <v>3370</v>
      </c>
      <c r="M4700">
        <v>3370</v>
      </c>
    </row>
    <row r="4701" spans="2:13" x14ac:dyDescent="0.3">
      <c r="D4701" s="935">
        <v>3288</v>
      </c>
      <c r="I4701">
        <v>3452</v>
      </c>
      <c r="L4701">
        <v>3452</v>
      </c>
      <c r="M4701">
        <v>3452</v>
      </c>
    </row>
    <row r="4702" spans="2:13" x14ac:dyDescent="0.3">
      <c r="D4702" s="935">
        <v>4652</v>
      </c>
      <c r="I4702">
        <v>4883</v>
      </c>
      <c r="L4702">
        <v>4883</v>
      </c>
      <c r="M4702">
        <v>4883</v>
      </c>
    </row>
    <row r="4703" spans="2:13" x14ac:dyDescent="0.3">
      <c r="D4703" s="935">
        <v>5619</v>
      </c>
      <c r="I4703">
        <v>5901</v>
      </c>
      <c r="L4703">
        <v>5901</v>
      </c>
      <c r="M4703">
        <v>5901</v>
      </c>
    </row>
    <row r="4704" spans="2:13" x14ac:dyDescent="0.3">
      <c r="C4704" s="935" t="s">
        <v>3785</v>
      </c>
      <c r="I4704">
        <v>16053</v>
      </c>
      <c r="K4704">
        <v>13721</v>
      </c>
      <c r="L4704">
        <v>29774</v>
      </c>
      <c r="M4704">
        <v>29774</v>
      </c>
    </row>
    <row r="4705" spans="2:13" x14ac:dyDescent="0.3">
      <c r="C4705" s="935" t="s">
        <v>4218</v>
      </c>
      <c r="D4705" s="935">
        <v>187</v>
      </c>
      <c r="J4705">
        <v>187</v>
      </c>
      <c r="L4705">
        <v>187</v>
      </c>
      <c r="M4705">
        <v>187</v>
      </c>
    </row>
    <row r="4706" spans="2:13" x14ac:dyDescent="0.3">
      <c r="D4706" s="935">
        <v>229</v>
      </c>
      <c r="J4706">
        <v>229</v>
      </c>
      <c r="L4706">
        <v>229</v>
      </c>
      <c r="M4706">
        <v>229</v>
      </c>
    </row>
    <row r="4707" spans="2:13" x14ac:dyDescent="0.3">
      <c r="D4707" s="935">
        <v>274</v>
      </c>
      <c r="J4707">
        <v>274</v>
      </c>
      <c r="L4707">
        <v>274</v>
      </c>
      <c r="M4707">
        <v>274</v>
      </c>
    </row>
    <row r="4708" spans="2:13" x14ac:dyDescent="0.3">
      <c r="D4708" s="935">
        <v>541</v>
      </c>
      <c r="J4708">
        <v>541</v>
      </c>
      <c r="L4708">
        <v>541</v>
      </c>
      <c r="M4708">
        <v>541</v>
      </c>
    </row>
    <row r="4709" spans="2:13" x14ac:dyDescent="0.3">
      <c r="D4709" s="935">
        <v>865</v>
      </c>
      <c r="J4709">
        <v>865</v>
      </c>
      <c r="L4709">
        <v>865</v>
      </c>
      <c r="M4709">
        <v>865</v>
      </c>
    </row>
    <row r="4710" spans="2:13" x14ac:dyDescent="0.3">
      <c r="D4710" s="935">
        <v>870</v>
      </c>
      <c r="J4710">
        <v>870</v>
      </c>
      <c r="L4710">
        <v>870</v>
      </c>
      <c r="M4710">
        <v>870</v>
      </c>
    </row>
    <row r="4711" spans="2:13" x14ac:dyDescent="0.3">
      <c r="D4711" s="935">
        <v>2122</v>
      </c>
      <c r="J4711">
        <v>2122</v>
      </c>
      <c r="L4711">
        <v>2122</v>
      </c>
      <c r="M4711">
        <v>2122</v>
      </c>
    </row>
    <row r="4712" spans="2:13" x14ac:dyDescent="0.3">
      <c r="D4712" s="935">
        <v>2133</v>
      </c>
      <c r="J4712">
        <v>2133</v>
      </c>
      <c r="L4712">
        <v>2133</v>
      </c>
      <c r="M4712">
        <v>2133</v>
      </c>
    </row>
    <row r="4713" spans="2:13" x14ac:dyDescent="0.3">
      <c r="D4713" s="935">
        <v>2449</v>
      </c>
      <c r="J4713">
        <v>2449</v>
      </c>
      <c r="L4713">
        <v>2449</v>
      </c>
      <c r="M4713">
        <v>2449</v>
      </c>
    </row>
    <row r="4714" spans="2:13" x14ac:dyDescent="0.3">
      <c r="C4714" s="935" t="s">
        <v>4219</v>
      </c>
      <c r="J4714">
        <v>9670</v>
      </c>
      <c r="L4714">
        <v>9670</v>
      </c>
      <c r="M4714">
        <v>9670</v>
      </c>
    </row>
    <row r="4715" spans="2:13" x14ac:dyDescent="0.3">
      <c r="B4715" s="935" t="s">
        <v>4221</v>
      </c>
      <c r="I4715">
        <v>16053</v>
      </c>
      <c r="J4715">
        <v>9670</v>
      </c>
      <c r="K4715">
        <v>13721</v>
      </c>
      <c r="L4715">
        <v>39444</v>
      </c>
      <c r="M4715">
        <v>39444</v>
      </c>
    </row>
    <row r="4716" spans="2:13" x14ac:dyDescent="0.3">
      <c r="B4716" s="935">
        <v>750432</v>
      </c>
      <c r="C4716" s="935" t="s">
        <v>4218</v>
      </c>
      <c r="D4716" s="935">
        <v>94</v>
      </c>
      <c r="J4716">
        <v>196</v>
      </c>
      <c r="L4716">
        <v>196</v>
      </c>
      <c r="M4716">
        <v>196</v>
      </c>
    </row>
    <row r="4717" spans="2:13" x14ac:dyDescent="0.3">
      <c r="D4717" s="935">
        <v>256</v>
      </c>
      <c r="J4717">
        <v>536</v>
      </c>
      <c r="L4717">
        <v>536</v>
      </c>
      <c r="M4717">
        <v>536</v>
      </c>
    </row>
    <row r="4718" spans="2:13" x14ac:dyDescent="0.3">
      <c r="D4718" s="935">
        <v>734</v>
      </c>
      <c r="J4718">
        <v>1542</v>
      </c>
      <c r="L4718">
        <v>1542</v>
      </c>
      <c r="M4718">
        <v>1542</v>
      </c>
    </row>
    <row r="4719" spans="2:13" x14ac:dyDescent="0.3">
      <c r="D4719" s="935">
        <v>2065</v>
      </c>
      <c r="J4719">
        <v>4336</v>
      </c>
      <c r="L4719">
        <v>4336</v>
      </c>
      <c r="M4719">
        <v>4336</v>
      </c>
    </row>
    <row r="4720" spans="2:13" x14ac:dyDescent="0.3">
      <c r="C4720" s="935" t="s">
        <v>4219</v>
      </c>
      <c r="J4720">
        <v>6610</v>
      </c>
      <c r="L4720">
        <v>6610</v>
      </c>
      <c r="M4720">
        <v>6610</v>
      </c>
    </row>
    <row r="4721" spans="2:13" x14ac:dyDescent="0.3">
      <c r="B4721" s="935" t="s">
        <v>4222</v>
      </c>
      <c r="J4721">
        <v>6610</v>
      </c>
      <c r="L4721">
        <v>6610</v>
      </c>
      <c r="M4721">
        <v>6610</v>
      </c>
    </row>
    <row r="4722" spans="2:13" x14ac:dyDescent="0.3">
      <c r="B4722" s="935">
        <v>750867</v>
      </c>
      <c r="C4722" s="935" t="s">
        <v>4218</v>
      </c>
      <c r="D4722" s="935">
        <v>68</v>
      </c>
      <c r="J4722">
        <v>139</v>
      </c>
      <c r="L4722">
        <v>139</v>
      </c>
      <c r="M4722">
        <v>139</v>
      </c>
    </row>
    <row r="4723" spans="2:13" x14ac:dyDescent="0.3">
      <c r="D4723" s="935">
        <v>118</v>
      </c>
      <c r="J4723">
        <v>241</v>
      </c>
      <c r="L4723">
        <v>241</v>
      </c>
      <c r="M4723">
        <v>241</v>
      </c>
    </row>
    <row r="4724" spans="2:13" x14ac:dyDescent="0.3">
      <c r="D4724" s="935">
        <v>258</v>
      </c>
      <c r="J4724">
        <v>516</v>
      </c>
      <c r="L4724">
        <v>516</v>
      </c>
      <c r="M4724">
        <v>516</v>
      </c>
    </row>
    <row r="4725" spans="2:13" x14ac:dyDescent="0.3">
      <c r="D4725" s="935">
        <v>635</v>
      </c>
      <c r="J4725">
        <v>635</v>
      </c>
      <c r="L4725">
        <v>635</v>
      </c>
      <c r="M4725">
        <v>635</v>
      </c>
    </row>
    <row r="4726" spans="2:13" x14ac:dyDescent="0.3">
      <c r="D4726" s="935">
        <v>636</v>
      </c>
      <c r="J4726">
        <v>668</v>
      </c>
      <c r="L4726">
        <v>668</v>
      </c>
      <c r="M4726">
        <v>668</v>
      </c>
    </row>
    <row r="4727" spans="2:13" x14ac:dyDescent="0.3">
      <c r="C4727" s="935" t="s">
        <v>4219</v>
      </c>
      <c r="J4727">
        <v>2199</v>
      </c>
      <c r="L4727">
        <v>2199</v>
      </c>
      <c r="M4727">
        <v>2199</v>
      </c>
    </row>
    <row r="4728" spans="2:13" x14ac:dyDescent="0.3">
      <c r="B4728" s="935" t="s">
        <v>4223</v>
      </c>
      <c r="J4728">
        <v>2199</v>
      </c>
      <c r="L4728">
        <v>2199</v>
      </c>
      <c r="M4728">
        <v>2199</v>
      </c>
    </row>
    <row r="4729" spans="2:13" x14ac:dyDescent="0.3">
      <c r="B4729" s="935">
        <v>750868</v>
      </c>
      <c r="C4729" s="935" t="s">
        <v>4218</v>
      </c>
      <c r="D4729" s="935">
        <v>98</v>
      </c>
      <c r="J4729">
        <v>98</v>
      </c>
      <c r="L4729">
        <v>98</v>
      </c>
      <c r="M4729">
        <v>98</v>
      </c>
    </row>
    <row r="4730" spans="2:13" x14ac:dyDescent="0.3">
      <c r="D4730" s="935">
        <v>135</v>
      </c>
      <c r="J4730">
        <v>135</v>
      </c>
      <c r="L4730">
        <v>135</v>
      </c>
      <c r="M4730">
        <v>135</v>
      </c>
    </row>
    <row r="4731" spans="2:13" x14ac:dyDescent="0.3">
      <c r="D4731" s="935">
        <v>346</v>
      </c>
      <c r="J4731">
        <v>346</v>
      </c>
      <c r="L4731">
        <v>346</v>
      </c>
      <c r="M4731">
        <v>346</v>
      </c>
    </row>
    <row r="4732" spans="2:13" x14ac:dyDescent="0.3">
      <c r="D4732" s="935">
        <v>754</v>
      </c>
      <c r="J4732">
        <v>754</v>
      </c>
      <c r="L4732">
        <v>754</v>
      </c>
      <c r="M4732">
        <v>754</v>
      </c>
    </row>
    <row r="4733" spans="2:13" x14ac:dyDescent="0.3">
      <c r="C4733" s="935" t="s">
        <v>4219</v>
      </c>
      <c r="J4733">
        <v>1333</v>
      </c>
      <c r="L4733">
        <v>1333</v>
      </c>
      <c r="M4733">
        <v>1333</v>
      </c>
    </row>
    <row r="4734" spans="2:13" x14ac:dyDescent="0.3">
      <c r="B4734" s="935" t="s">
        <v>4171</v>
      </c>
      <c r="J4734">
        <v>1333</v>
      </c>
      <c r="L4734">
        <v>1333</v>
      </c>
      <c r="M4734">
        <v>1333</v>
      </c>
    </row>
    <row r="4735" spans="2:13" x14ac:dyDescent="0.3">
      <c r="B4735" s="935">
        <v>752484</v>
      </c>
      <c r="C4735" s="935" t="s">
        <v>4218</v>
      </c>
      <c r="D4735" s="935">
        <v>125</v>
      </c>
      <c r="J4735">
        <v>125</v>
      </c>
      <c r="L4735">
        <v>125</v>
      </c>
      <c r="M4735">
        <v>125</v>
      </c>
    </row>
    <row r="4736" spans="2:13" x14ac:dyDescent="0.3">
      <c r="C4736" s="935" t="s">
        <v>4219</v>
      </c>
      <c r="J4736">
        <v>125</v>
      </c>
      <c r="L4736">
        <v>125</v>
      </c>
      <c r="M4736">
        <v>125</v>
      </c>
    </row>
    <row r="4737" spans="2:13" x14ac:dyDescent="0.3">
      <c r="B4737" s="935" t="s">
        <v>4174</v>
      </c>
      <c r="J4737">
        <v>125</v>
      </c>
      <c r="L4737">
        <v>125</v>
      </c>
      <c r="M4737">
        <v>125</v>
      </c>
    </row>
    <row r="4738" spans="2:13" x14ac:dyDescent="0.3">
      <c r="B4738" s="935">
        <v>756361</v>
      </c>
      <c r="C4738" s="935" t="s">
        <v>4218</v>
      </c>
      <c r="D4738" s="935">
        <v>50</v>
      </c>
      <c r="J4738">
        <v>50</v>
      </c>
      <c r="L4738">
        <v>50</v>
      </c>
      <c r="M4738">
        <v>50</v>
      </c>
    </row>
    <row r="4739" spans="2:13" x14ac:dyDescent="0.3">
      <c r="D4739" s="935">
        <v>450</v>
      </c>
      <c r="J4739">
        <v>450</v>
      </c>
      <c r="L4739">
        <v>450</v>
      </c>
      <c r="M4739">
        <v>450</v>
      </c>
    </row>
    <row r="4740" spans="2:13" x14ac:dyDescent="0.3">
      <c r="D4740" s="935">
        <v>599</v>
      </c>
      <c r="J4740">
        <v>599</v>
      </c>
      <c r="L4740">
        <v>599</v>
      </c>
      <c r="M4740">
        <v>599</v>
      </c>
    </row>
    <row r="4741" spans="2:13" x14ac:dyDescent="0.3">
      <c r="C4741" s="935" t="s">
        <v>4219</v>
      </c>
      <c r="J4741">
        <v>1099</v>
      </c>
      <c r="L4741">
        <v>1099</v>
      </c>
      <c r="M4741">
        <v>1099</v>
      </c>
    </row>
    <row r="4742" spans="2:13" x14ac:dyDescent="0.3">
      <c r="B4742" s="935" t="s">
        <v>4176</v>
      </c>
      <c r="J4742">
        <v>1099</v>
      </c>
      <c r="L4742">
        <v>1099</v>
      </c>
      <c r="M4742">
        <v>1099</v>
      </c>
    </row>
    <row r="4743" spans="2:13" x14ac:dyDescent="0.3">
      <c r="B4743" s="935">
        <v>756368</v>
      </c>
      <c r="C4743" s="935" t="s">
        <v>4218</v>
      </c>
      <c r="D4743" s="935">
        <v>105</v>
      </c>
      <c r="J4743">
        <v>105</v>
      </c>
      <c r="L4743">
        <v>105</v>
      </c>
      <c r="M4743">
        <v>105</v>
      </c>
    </row>
    <row r="4744" spans="2:13" x14ac:dyDescent="0.3">
      <c r="D4744" s="935">
        <v>298</v>
      </c>
      <c r="J4744">
        <v>298</v>
      </c>
      <c r="L4744">
        <v>298</v>
      </c>
      <c r="M4744">
        <v>298</v>
      </c>
    </row>
    <row r="4745" spans="2:13" x14ac:dyDescent="0.3">
      <c r="C4745" s="935" t="s">
        <v>4219</v>
      </c>
      <c r="J4745">
        <v>403</v>
      </c>
      <c r="L4745">
        <v>403</v>
      </c>
      <c r="M4745">
        <v>403</v>
      </c>
    </row>
    <row r="4746" spans="2:13" x14ac:dyDescent="0.3">
      <c r="B4746" s="935" t="s">
        <v>4177</v>
      </c>
      <c r="J4746">
        <v>403</v>
      </c>
      <c r="L4746">
        <v>403</v>
      </c>
      <c r="M4746">
        <v>403</v>
      </c>
    </row>
    <row r="4747" spans="2:13" x14ac:dyDescent="0.3">
      <c r="B4747" s="935">
        <v>759957</v>
      </c>
      <c r="C4747" s="935" t="s">
        <v>4218</v>
      </c>
      <c r="D4747" s="935">
        <v>50</v>
      </c>
      <c r="J4747">
        <v>50</v>
      </c>
      <c r="L4747">
        <v>50</v>
      </c>
      <c r="M4747">
        <v>50</v>
      </c>
    </row>
    <row r="4748" spans="2:13" x14ac:dyDescent="0.3">
      <c r="D4748" s="935">
        <v>130</v>
      </c>
      <c r="J4748">
        <v>130</v>
      </c>
      <c r="L4748">
        <v>130</v>
      </c>
      <c r="M4748">
        <v>130</v>
      </c>
    </row>
    <row r="4749" spans="2:13" x14ac:dyDescent="0.3">
      <c r="D4749" s="935">
        <v>280</v>
      </c>
      <c r="J4749">
        <v>280</v>
      </c>
      <c r="L4749">
        <v>280</v>
      </c>
      <c r="M4749">
        <v>280</v>
      </c>
    </row>
    <row r="4750" spans="2:13" x14ac:dyDescent="0.3">
      <c r="D4750" s="935">
        <v>942</v>
      </c>
      <c r="J4750">
        <v>942</v>
      </c>
      <c r="L4750">
        <v>942</v>
      </c>
      <c r="M4750">
        <v>942</v>
      </c>
    </row>
    <row r="4751" spans="2:13" x14ac:dyDescent="0.3">
      <c r="C4751" s="935" t="s">
        <v>4219</v>
      </c>
      <c r="J4751">
        <v>1402</v>
      </c>
      <c r="L4751">
        <v>1402</v>
      </c>
      <c r="M4751">
        <v>1402</v>
      </c>
    </row>
    <row r="4752" spans="2:13" x14ac:dyDescent="0.3">
      <c r="B4752" s="935" t="s">
        <v>4133</v>
      </c>
      <c r="J4752">
        <v>1402</v>
      </c>
      <c r="L4752">
        <v>1402</v>
      </c>
      <c r="M4752">
        <v>1402</v>
      </c>
    </row>
    <row r="4753" spans="2:13" x14ac:dyDescent="0.3">
      <c r="B4753" s="935">
        <v>759962</v>
      </c>
      <c r="C4753" s="935" t="s">
        <v>4218</v>
      </c>
      <c r="D4753" s="935">
        <v>95</v>
      </c>
      <c r="J4753">
        <v>95</v>
      </c>
      <c r="L4753">
        <v>95</v>
      </c>
      <c r="M4753">
        <v>95</v>
      </c>
    </row>
    <row r="4754" spans="2:13" x14ac:dyDescent="0.3">
      <c r="D4754" s="935">
        <v>220</v>
      </c>
      <c r="J4754">
        <v>220</v>
      </c>
      <c r="L4754">
        <v>220</v>
      </c>
      <c r="M4754">
        <v>220</v>
      </c>
    </row>
    <row r="4755" spans="2:13" x14ac:dyDescent="0.3">
      <c r="D4755" s="935">
        <v>450</v>
      </c>
      <c r="J4755">
        <v>450</v>
      </c>
      <c r="L4755">
        <v>450</v>
      </c>
      <c r="M4755">
        <v>450</v>
      </c>
    </row>
    <row r="4756" spans="2:13" x14ac:dyDescent="0.3">
      <c r="D4756" s="935">
        <v>2400</v>
      </c>
      <c r="J4756">
        <v>2400</v>
      </c>
      <c r="L4756">
        <v>2400</v>
      </c>
      <c r="M4756">
        <v>2400</v>
      </c>
    </row>
    <row r="4757" spans="2:13" x14ac:dyDescent="0.3">
      <c r="C4757" s="935" t="s">
        <v>4219</v>
      </c>
      <c r="J4757">
        <v>3165</v>
      </c>
      <c r="L4757">
        <v>3165</v>
      </c>
      <c r="M4757">
        <v>3165</v>
      </c>
    </row>
    <row r="4758" spans="2:13" x14ac:dyDescent="0.3">
      <c r="B4758" s="935" t="s">
        <v>4141</v>
      </c>
      <c r="J4758">
        <v>3165</v>
      </c>
      <c r="L4758">
        <v>3165</v>
      </c>
      <c r="M4758">
        <v>3165</v>
      </c>
    </row>
    <row r="4759" spans="2:13" x14ac:dyDescent="0.3">
      <c r="B4759" s="935">
        <v>759967</v>
      </c>
      <c r="C4759" s="935" t="s">
        <v>4218</v>
      </c>
      <c r="D4759" s="935">
        <v>120</v>
      </c>
      <c r="J4759">
        <v>120</v>
      </c>
      <c r="L4759">
        <v>120</v>
      </c>
      <c r="M4759">
        <v>120</v>
      </c>
    </row>
    <row r="4760" spans="2:13" x14ac:dyDescent="0.3">
      <c r="D4760" s="935">
        <v>190</v>
      </c>
      <c r="J4760">
        <v>190</v>
      </c>
      <c r="L4760">
        <v>190</v>
      </c>
      <c r="M4760">
        <v>190</v>
      </c>
    </row>
    <row r="4761" spans="2:13" x14ac:dyDescent="0.3">
      <c r="D4761" s="935">
        <v>1250</v>
      </c>
      <c r="J4761">
        <v>1250</v>
      </c>
      <c r="L4761">
        <v>1250</v>
      </c>
      <c r="M4761">
        <v>1250</v>
      </c>
    </row>
    <row r="4762" spans="2:13" x14ac:dyDescent="0.3">
      <c r="D4762" s="935">
        <v>1672</v>
      </c>
      <c r="J4762">
        <v>1672</v>
      </c>
      <c r="L4762">
        <v>1672</v>
      </c>
      <c r="M4762">
        <v>1672</v>
      </c>
    </row>
    <row r="4763" spans="2:13" x14ac:dyDescent="0.3">
      <c r="C4763" s="935" t="s">
        <v>4219</v>
      </c>
      <c r="J4763">
        <v>3232</v>
      </c>
      <c r="L4763">
        <v>3232</v>
      </c>
      <c r="M4763">
        <v>3232</v>
      </c>
    </row>
    <row r="4764" spans="2:13" x14ac:dyDescent="0.3">
      <c r="B4764" s="935" t="s">
        <v>4224</v>
      </c>
      <c r="J4764">
        <v>3232</v>
      </c>
      <c r="L4764">
        <v>3232</v>
      </c>
      <c r="M4764">
        <v>3232</v>
      </c>
    </row>
    <row r="4765" spans="2:13" x14ac:dyDescent="0.3">
      <c r="B4765" s="935">
        <v>759991</v>
      </c>
      <c r="C4765" s="935" t="s">
        <v>4218</v>
      </c>
      <c r="D4765" s="935">
        <v>59</v>
      </c>
      <c r="J4765">
        <v>59</v>
      </c>
      <c r="L4765">
        <v>59</v>
      </c>
      <c r="M4765">
        <v>59</v>
      </c>
    </row>
    <row r="4766" spans="2:13" x14ac:dyDescent="0.3">
      <c r="D4766" s="935">
        <v>213</v>
      </c>
      <c r="J4766">
        <v>213</v>
      </c>
      <c r="L4766">
        <v>213</v>
      </c>
      <c r="M4766">
        <v>213</v>
      </c>
    </row>
    <row r="4767" spans="2:13" x14ac:dyDescent="0.3">
      <c r="C4767" s="935" t="s">
        <v>4219</v>
      </c>
      <c r="J4767">
        <v>272</v>
      </c>
      <c r="L4767">
        <v>272</v>
      </c>
      <c r="M4767">
        <v>272</v>
      </c>
    </row>
    <row r="4768" spans="2:13" x14ac:dyDescent="0.3">
      <c r="B4768" s="935" t="s">
        <v>4142</v>
      </c>
      <c r="J4768">
        <v>272</v>
      </c>
      <c r="L4768">
        <v>272</v>
      </c>
      <c r="M4768">
        <v>272</v>
      </c>
    </row>
    <row r="4769" spans="1:13" x14ac:dyDescent="0.3">
      <c r="B4769" s="935">
        <v>760110</v>
      </c>
      <c r="C4769" s="935" t="s">
        <v>4218</v>
      </c>
      <c r="D4769" s="935">
        <v>56</v>
      </c>
      <c r="J4769">
        <v>56</v>
      </c>
      <c r="L4769">
        <v>56</v>
      </c>
      <c r="M4769">
        <v>56</v>
      </c>
    </row>
    <row r="4770" spans="1:13" x14ac:dyDescent="0.3">
      <c r="D4770" s="935">
        <v>203</v>
      </c>
      <c r="J4770">
        <v>203</v>
      </c>
      <c r="L4770">
        <v>203</v>
      </c>
      <c r="M4770">
        <v>203</v>
      </c>
    </row>
    <row r="4771" spans="1:13" x14ac:dyDescent="0.3">
      <c r="C4771" s="935" t="s">
        <v>4219</v>
      </c>
      <c r="J4771">
        <v>259</v>
      </c>
      <c r="L4771">
        <v>259</v>
      </c>
      <c r="M4771">
        <v>259</v>
      </c>
    </row>
    <row r="4772" spans="1:13" x14ac:dyDescent="0.3">
      <c r="B4772" s="935" t="s">
        <v>4134</v>
      </c>
      <c r="J4772">
        <v>259</v>
      </c>
      <c r="L4772">
        <v>259</v>
      </c>
      <c r="M4772">
        <v>259</v>
      </c>
    </row>
    <row r="4773" spans="1:13" x14ac:dyDescent="0.3">
      <c r="B4773" s="935">
        <v>818999</v>
      </c>
      <c r="C4773" s="935" t="s">
        <v>475</v>
      </c>
      <c r="D4773" s="935">
        <v>566</v>
      </c>
      <c r="K4773">
        <v>594</v>
      </c>
      <c r="L4773">
        <v>594</v>
      </c>
      <c r="M4773">
        <v>594</v>
      </c>
    </row>
    <row r="4774" spans="1:13" x14ac:dyDescent="0.3">
      <c r="D4774" s="935">
        <v>1412</v>
      </c>
      <c r="K4774">
        <v>1483</v>
      </c>
      <c r="L4774">
        <v>1483</v>
      </c>
      <c r="M4774">
        <v>1483</v>
      </c>
    </row>
    <row r="4775" spans="1:13" x14ac:dyDescent="0.3">
      <c r="D4775" s="935">
        <v>3332</v>
      </c>
      <c r="K4775">
        <v>3498</v>
      </c>
      <c r="L4775">
        <v>3498</v>
      </c>
      <c r="M4775">
        <v>3498</v>
      </c>
    </row>
    <row r="4776" spans="1:13" x14ac:dyDescent="0.3">
      <c r="C4776" s="935" t="s">
        <v>3785</v>
      </c>
      <c r="K4776">
        <v>5575</v>
      </c>
      <c r="L4776">
        <v>5575</v>
      </c>
      <c r="M4776">
        <v>5575</v>
      </c>
    </row>
    <row r="4777" spans="1:13" x14ac:dyDescent="0.3">
      <c r="B4777" s="935" t="s">
        <v>4225</v>
      </c>
      <c r="K4777">
        <v>5575</v>
      </c>
      <c r="L4777">
        <v>5575</v>
      </c>
      <c r="M4777">
        <v>5575</v>
      </c>
    </row>
    <row r="4778" spans="1:13" x14ac:dyDescent="0.3">
      <c r="A4778" s="935" t="s">
        <v>4226</v>
      </c>
      <c r="I4778">
        <v>16053</v>
      </c>
      <c r="J4778">
        <v>31936</v>
      </c>
      <c r="K4778">
        <v>19296</v>
      </c>
      <c r="L4778">
        <v>67285</v>
      </c>
      <c r="M4778">
        <v>67285</v>
      </c>
    </row>
    <row r="4779" spans="1:13" x14ac:dyDescent="0.3">
      <c r="A4779" s="935" t="s">
        <v>3730</v>
      </c>
      <c r="B4779" s="935">
        <v>821415</v>
      </c>
      <c r="C4779" s="935" t="s">
        <v>475</v>
      </c>
      <c r="D4779" s="935">
        <v>769</v>
      </c>
      <c r="K4779">
        <v>792</v>
      </c>
      <c r="L4779">
        <v>792</v>
      </c>
      <c r="M4779">
        <v>792</v>
      </c>
    </row>
    <row r="4780" spans="1:13" x14ac:dyDescent="0.3">
      <c r="D4780" s="935">
        <v>3266</v>
      </c>
      <c r="K4780">
        <v>3318</v>
      </c>
      <c r="L4780">
        <v>3318</v>
      </c>
      <c r="M4780">
        <v>3318</v>
      </c>
    </row>
    <row r="4781" spans="1:13" x14ac:dyDescent="0.3">
      <c r="C4781" s="935" t="s">
        <v>3785</v>
      </c>
      <c r="K4781">
        <v>4110</v>
      </c>
      <c r="L4781">
        <v>4110</v>
      </c>
      <c r="M4781">
        <v>4110</v>
      </c>
    </row>
    <row r="4782" spans="1:13" x14ac:dyDescent="0.3">
      <c r="B4782" s="935" t="s">
        <v>4227</v>
      </c>
      <c r="K4782">
        <v>4110</v>
      </c>
      <c r="L4782">
        <v>4110</v>
      </c>
      <c r="M4782">
        <v>4110</v>
      </c>
    </row>
    <row r="4783" spans="1:13" x14ac:dyDescent="0.3">
      <c r="A4783" s="935" t="s">
        <v>4228</v>
      </c>
      <c r="K4783">
        <v>4110</v>
      </c>
      <c r="L4783">
        <v>4110</v>
      </c>
      <c r="M4783">
        <v>4110</v>
      </c>
    </row>
    <row r="4784" spans="1:13" x14ac:dyDescent="0.3">
      <c r="A4784" s="935" t="s">
        <v>4218</v>
      </c>
      <c r="B4784" s="935">
        <v>328473</v>
      </c>
      <c r="C4784" s="935" t="s">
        <v>9</v>
      </c>
      <c r="D4784" s="935">
        <v>2242</v>
      </c>
      <c r="E4784">
        <v>2346</v>
      </c>
      <c r="M4784">
        <v>2346</v>
      </c>
    </row>
    <row r="4785" spans="1:13" x14ac:dyDescent="0.3">
      <c r="C4785" s="935" t="s">
        <v>3795</v>
      </c>
      <c r="E4785">
        <v>2346</v>
      </c>
      <c r="M4785">
        <v>2346</v>
      </c>
    </row>
    <row r="4786" spans="1:13" x14ac:dyDescent="0.3">
      <c r="B4786" s="935" t="s">
        <v>3859</v>
      </c>
      <c r="E4786">
        <v>2346</v>
      </c>
      <c r="M4786">
        <v>2346</v>
      </c>
    </row>
    <row r="4787" spans="1:13" x14ac:dyDescent="0.3">
      <c r="A4787" s="935" t="s">
        <v>4219</v>
      </c>
      <c r="E4787">
        <v>2346</v>
      </c>
      <c r="M4787">
        <v>2346</v>
      </c>
    </row>
    <row r="4788" spans="1:13" x14ac:dyDescent="0.3">
      <c r="A4788" s="935" t="s">
        <v>3783</v>
      </c>
      <c r="E4788">
        <v>457504</v>
      </c>
      <c r="F4788">
        <v>1123908</v>
      </c>
      <c r="G4788">
        <v>417953</v>
      </c>
      <c r="H4788">
        <v>168501</v>
      </c>
      <c r="I4788">
        <v>79128</v>
      </c>
      <c r="J4788">
        <v>115436</v>
      </c>
      <c r="K4788">
        <v>71290</v>
      </c>
      <c r="L4788">
        <v>434355</v>
      </c>
      <c r="M4788">
        <v>2433720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E2D03-AF15-4C65-B731-B1396FDD6898}">
  <dimension ref="A1:M4113"/>
  <sheetViews>
    <sheetView workbookViewId="0">
      <selection activeCell="M1" sqref="M1"/>
    </sheetView>
  </sheetViews>
  <sheetFormatPr defaultRowHeight="14.4" x14ac:dyDescent="0.3"/>
  <cols>
    <col min="1" max="1" width="11.44140625" bestFit="1" customWidth="1"/>
    <col min="2" max="2" width="7" bestFit="1" customWidth="1"/>
    <col min="3" max="3" width="9" bestFit="1" customWidth="1"/>
    <col min="4" max="4" width="8.6640625" bestFit="1" customWidth="1"/>
    <col min="5" max="5" width="9.44140625" bestFit="1" customWidth="1"/>
    <col min="6" max="6" width="5.109375" bestFit="1" customWidth="1"/>
    <col min="7" max="8" width="9.6640625" bestFit="1" customWidth="1"/>
    <col min="11" max="12" width="9.6640625" bestFit="1" customWidth="1"/>
    <col min="13" max="13" width="9.88671875" bestFit="1" customWidth="1"/>
  </cols>
  <sheetData>
    <row r="1" spans="1:13" ht="66" x14ac:dyDescent="0.3">
      <c r="A1" s="1516" t="s">
        <v>0</v>
      </c>
      <c r="B1" s="1517" t="s">
        <v>1</v>
      </c>
      <c r="C1" s="1517" t="s">
        <v>2</v>
      </c>
      <c r="D1" s="1517" t="s">
        <v>3</v>
      </c>
      <c r="E1" s="1518" t="s">
        <v>4</v>
      </c>
      <c r="F1" s="1517" t="s">
        <v>5</v>
      </c>
      <c r="G1" s="1519" t="s">
        <v>6</v>
      </c>
      <c r="H1" s="1520" t="s">
        <v>7</v>
      </c>
      <c r="I1" s="1521" t="s">
        <v>8</v>
      </c>
      <c r="K1" t="s">
        <v>4235</v>
      </c>
      <c r="L1" t="s">
        <v>4236</v>
      </c>
      <c r="M1" t="s">
        <v>4290</v>
      </c>
    </row>
    <row r="2" spans="1:13" x14ac:dyDescent="0.3">
      <c r="A2" s="1522" t="s">
        <v>1455</v>
      </c>
      <c r="B2" s="1523">
        <v>715659</v>
      </c>
      <c r="C2" s="1523" t="s">
        <v>475</v>
      </c>
      <c r="D2" s="1523" t="s">
        <v>13</v>
      </c>
      <c r="E2" s="1522" t="s">
        <v>3717</v>
      </c>
      <c r="F2" s="1523">
        <v>3270</v>
      </c>
      <c r="G2" s="1524">
        <v>44513</v>
      </c>
      <c r="H2" s="27">
        <v>44515</v>
      </c>
      <c r="I2" s="286">
        <v>3370</v>
      </c>
      <c r="K2">
        <v>1</v>
      </c>
      <c r="L2" s="1502">
        <v>44515</v>
      </c>
      <c r="M2">
        <v>3370</v>
      </c>
    </row>
    <row r="3" spans="1:13" x14ac:dyDescent="0.3">
      <c r="A3" s="1522" t="s">
        <v>1455</v>
      </c>
      <c r="B3" s="1523">
        <v>715659</v>
      </c>
      <c r="C3" s="1523" t="s">
        <v>475</v>
      </c>
      <c r="D3" s="1523" t="s">
        <v>13</v>
      </c>
      <c r="E3" s="1522" t="s">
        <v>3718</v>
      </c>
      <c r="F3" s="1523">
        <v>1312</v>
      </c>
      <c r="G3" s="1524">
        <v>44513</v>
      </c>
      <c r="H3" s="27">
        <v>44515</v>
      </c>
      <c r="I3" s="286">
        <v>1377</v>
      </c>
      <c r="K3">
        <v>2</v>
      </c>
      <c r="L3" s="1502">
        <v>44515</v>
      </c>
      <c r="M3">
        <v>1377</v>
      </c>
    </row>
    <row r="4" spans="1:13" x14ac:dyDescent="0.3">
      <c r="A4" s="1522" t="s">
        <v>1455</v>
      </c>
      <c r="B4" s="1523">
        <v>715659</v>
      </c>
      <c r="C4" s="1523" t="s">
        <v>475</v>
      </c>
      <c r="D4" s="1523" t="s">
        <v>13</v>
      </c>
      <c r="E4" s="1522" t="s">
        <v>3719</v>
      </c>
      <c r="F4" s="1525">
        <v>1717</v>
      </c>
      <c r="G4" s="1524">
        <v>44520</v>
      </c>
      <c r="H4" s="27">
        <v>44515</v>
      </c>
      <c r="I4" s="286">
        <v>1802</v>
      </c>
      <c r="K4">
        <v>3</v>
      </c>
      <c r="L4" s="1502">
        <v>44515</v>
      </c>
      <c r="M4">
        <v>1802</v>
      </c>
    </row>
    <row r="5" spans="1:13" x14ac:dyDescent="0.3">
      <c r="A5" s="1522" t="s">
        <v>1455</v>
      </c>
      <c r="B5" s="1523">
        <v>715659</v>
      </c>
      <c r="C5" s="1523" t="s">
        <v>475</v>
      </c>
      <c r="D5" s="1523" t="s">
        <v>13</v>
      </c>
      <c r="E5" s="1522" t="s">
        <v>3721</v>
      </c>
      <c r="F5" s="1523">
        <v>1023</v>
      </c>
      <c r="G5" s="1524">
        <v>44513</v>
      </c>
      <c r="H5" s="27">
        <v>44515</v>
      </c>
      <c r="I5" s="286">
        <v>1074</v>
      </c>
      <c r="K5">
        <v>4</v>
      </c>
      <c r="L5" s="1502">
        <v>44515</v>
      </c>
      <c r="M5">
        <v>1074</v>
      </c>
    </row>
    <row r="6" spans="1:13" x14ac:dyDescent="0.3">
      <c r="A6" s="1522" t="s">
        <v>1455</v>
      </c>
      <c r="B6" s="1523">
        <v>715659</v>
      </c>
      <c r="C6" s="1523" t="s">
        <v>475</v>
      </c>
      <c r="D6" s="1523" t="s">
        <v>13</v>
      </c>
      <c r="E6" s="1522" t="s">
        <v>3722</v>
      </c>
      <c r="F6" s="1525">
        <v>2148</v>
      </c>
      <c r="G6" s="1524">
        <v>44520</v>
      </c>
      <c r="H6" s="27">
        <v>44515</v>
      </c>
      <c r="I6" s="286">
        <v>2255</v>
      </c>
      <c r="K6">
        <v>5</v>
      </c>
      <c r="L6" s="1502">
        <v>44515</v>
      </c>
      <c r="M6">
        <v>2255</v>
      </c>
    </row>
    <row r="7" spans="1:13" x14ac:dyDescent="0.3">
      <c r="A7" s="1522" t="s">
        <v>1455</v>
      </c>
      <c r="B7" s="1523">
        <v>715659</v>
      </c>
      <c r="C7" s="1523" t="s">
        <v>475</v>
      </c>
      <c r="D7" s="1523" t="s">
        <v>481</v>
      </c>
      <c r="E7" s="1522" t="s">
        <v>3723</v>
      </c>
      <c r="F7" s="1523">
        <v>256</v>
      </c>
      <c r="G7" s="1524">
        <v>44518</v>
      </c>
      <c r="H7" s="27">
        <v>44515</v>
      </c>
      <c r="I7" s="286">
        <v>268</v>
      </c>
      <c r="K7">
        <v>6</v>
      </c>
      <c r="L7" s="1502">
        <v>44515</v>
      </c>
      <c r="M7">
        <v>268</v>
      </c>
    </row>
    <row r="8" spans="1:13" x14ac:dyDescent="0.3">
      <c r="A8" s="1522" t="s">
        <v>1455</v>
      </c>
      <c r="B8" s="1523">
        <v>715659</v>
      </c>
      <c r="C8" s="1523" t="s">
        <v>475</v>
      </c>
      <c r="D8" s="1523" t="s">
        <v>13</v>
      </c>
      <c r="E8" s="1522" t="s">
        <v>3724</v>
      </c>
      <c r="F8" s="1523">
        <v>1103</v>
      </c>
      <c r="G8" s="1524">
        <v>44513</v>
      </c>
      <c r="H8" s="27">
        <v>44515</v>
      </c>
      <c r="I8" s="286">
        <v>1158</v>
      </c>
      <c r="K8">
        <v>7</v>
      </c>
      <c r="L8" s="1502">
        <v>44515</v>
      </c>
      <c r="M8">
        <v>1158</v>
      </c>
    </row>
    <row r="9" spans="1:13" x14ac:dyDescent="0.3">
      <c r="A9" s="1522" t="s">
        <v>1455</v>
      </c>
      <c r="B9" s="1523">
        <v>715659</v>
      </c>
      <c r="C9" s="1523" t="s">
        <v>475</v>
      </c>
      <c r="D9" s="1523" t="s">
        <v>13</v>
      </c>
      <c r="E9" s="1522" t="s">
        <v>3725</v>
      </c>
      <c r="F9" s="1523">
        <v>1321</v>
      </c>
      <c r="G9" s="1524">
        <v>44513</v>
      </c>
      <c r="H9" s="27">
        <v>44515</v>
      </c>
      <c r="I9" s="286">
        <v>1352</v>
      </c>
      <c r="K9">
        <v>8</v>
      </c>
      <c r="L9" s="1502">
        <v>44515</v>
      </c>
      <c r="M9">
        <v>1352</v>
      </c>
    </row>
    <row r="10" spans="1:13" x14ac:dyDescent="0.3">
      <c r="A10" s="1522" t="s">
        <v>1455</v>
      </c>
      <c r="B10" s="1526">
        <v>818999</v>
      </c>
      <c r="C10" s="1523" t="s">
        <v>475</v>
      </c>
      <c r="D10" s="1523" t="s">
        <v>13</v>
      </c>
      <c r="E10" s="1522" t="s">
        <v>3726</v>
      </c>
      <c r="F10" s="1523">
        <v>1412</v>
      </c>
      <c r="G10" s="1524">
        <v>44513</v>
      </c>
      <c r="H10" s="27">
        <v>44515</v>
      </c>
      <c r="I10" s="286">
        <v>1483</v>
      </c>
      <c r="K10">
        <v>9</v>
      </c>
      <c r="L10" s="1502">
        <v>44515</v>
      </c>
      <c r="M10">
        <v>1483</v>
      </c>
    </row>
    <row r="11" spans="1:13" x14ac:dyDescent="0.3">
      <c r="A11" s="1522" t="s">
        <v>1455</v>
      </c>
      <c r="B11" s="1526">
        <v>818999</v>
      </c>
      <c r="C11" s="1523" t="s">
        <v>475</v>
      </c>
      <c r="D11" s="1523" t="s">
        <v>481</v>
      </c>
      <c r="E11" s="25" t="s">
        <v>3727</v>
      </c>
      <c r="F11" s="1523">
        <v>566</v>
      </c>
      <c r="G11" s="27">
        <v>44518</v>
      </c>
      <c r="H11" s="27">
        <v>44515</v>
      </c>
      <c r="I11" s="286">
        <v>594</v>
      </c>
      <c r="K11">
        <v>10</v>
      </c>
      <c r="L11" s="1502">
        <v>44515</v>
      </c>
      <c r="M11">
        <v>594</v>
      </c>
    </row>
    <row r="12" spans="1:13" x14ac:dyDescent="0.3">
      <c r="A12" s="1522" t="s">
        <v>1455</v>
      </c>
      <c r="B12" s="1526">
        <v>818999</v>
      </c>
      <c r="C12" s="24" t="s">
        <v>475</v>
      </c>
      <c r="D12" s="1523" t="s">
        <v>13</v>
      </c>
      <c r="E12" s="1522" t="s">
        <v>3728</v>
      </c>
      <c r="F12" s="1523">
        <v>3332</v>
      </c>
      <c r="G12" s="1524">
        <v>44513</v>
      </c>
      <c r="H12" s="27">
        <v>44515</v>
      </c>
      <c r="I12" s="286">
        <v>3498</v>
      </c>
      <c r="K12">
        <v>11</v>
      </c>
      <c r="L12" s="1502">
        <v>44515</v>
      </c>
      <c r="M12">
        <v>3498</v>
      </c>
    </row>
    <row r="13" spans="1:13" x14ac:dyDescent="0.3">
      <c r="A13" s="1527">
        <v>552995</v>
      </c>
      <c r="B13" s="1528">
        <v>784803</v>
      </c>
      <c r="C13" s="330" t="s">
        <v>475</v>
      </c>
      <c r="D13" s="1528" t="s">
        <v>19</v>
      </c>
      <c r="E13" s="1529" t="s">
        <v>3674</v>
      </c>
      <c r="F13" s="1530">
        <v>80</v>
      </c>
      <c r="G13" s="1531">
        <v>44508</v>
      </c>
      <c r="H13" s="328">
        <v>44517</v>
      </c>
      <c r="I13" s="530">
        <v>80</v>
      </c>
      <c r="K13">
        <v>12</v>
      </c>
      <c r="L13" s="1502">
        <v>44517</v>
      </c>
      <c r="M13">
        <v>80</v>
      </c>
    </row>
    <row r="14" spans="1:13" x14ac:dyDescent="0.3">
      <c r="A14" s="1532">
        <v>558183</v>
      </c>
      <c r="B14" s="24">
        <v>836295</v>
      </c>
      <c r="C14" s="24" t="s">
        <v>503</v>
      </c>
      <c r="D14" s="24" t="s">
        <v>19</v>
      </c>
      <c r="E14" s="60" t="s">
        <v>3692</v>
      </c>
      <c r="F14" s="293">
        <v>1244</v>
      </c>
      <c r="G14" s="27">
        <v>44516</v>
      </c>
      <c r="H14" s="27">
        <v>44517</v>
      </c>
      <c r="I14" s="286">
        <v>1244</v>
      </c>
      <c r="K14">
        <v>13</v>
      </c>
      <c r="L14" s="1502">
        <v>44517</v>
      </c>
      <c r="M14">
        <v>1244</v>
      </c>
    </row>
    <row r="15" spans="1:13" x14ac:dyDescent="0.3">
      <c r="A15" s="1527">
        <v>584844</v>
      </c>
      <c r="B15" s="330">
        <v>836738</v>
      </c>
      <c r="C15" s="330" t="s">
        <v>475</v>
      </c>
      <c r="D15" s="330" t="s">
        <v>19</v>
      </c>
      <c r="E15" s="844" t="s">
        <v>3703</v>
      </c>
      <c r="F15" s="1497">
        <v>128</v>
      </c>
      <c r="G15" s="328">
        <v>44515</v>
      </c>
      <c r="H15" s="328">
        <v>44517</v>
      </c>
      <c r="I15" s="530">
        <v>128</v>
      </c>
      <c r="K15">
        <v>14</v>
      </c>
      <c r="L15" s="1502">
        <v>44517</v>
      </c>
      <c r="M15">
        <v>128</v>
      </c>
    </row>
    <row r="16" spans="1:13" x14ac:dyDescent="0.3">
      <c r="A16" s="1523" t="s">
        <v>3730</v>
      </c>
      <c r="B16" s="24">
        <v>821415</v>
      </c>
      <c r="C16" s="24" t="s">
        <v>475</v>
      </c>
      <c r="D16" s="24" t="s">
        <v>13</v>
      </c>
      <c r="E16" s="60" t="s">
        <v>3732</v>
      </c>
      <c r="F16" s="24">
        <v>3266</v>
      </c>
      <c r="G16" s="27">
        <v>44534</v>
      </c>
      <c r="H16" s="27">
        <v>44519</v>
      </c>
      <c r="I16" s="286">
        <v>3318</v>
      </c>
      <c r="K16">
        <v>15</v>
      </c>
      <c r="L16" s="1502">
        <v>44519</v>
      </c>
      <c r="M16">
        <v>3318</v>
      </c>
    </row>
    <row r="17" spans="1:13" x14ac:dyDescent="0.3">
      <c r="A17" s="1527">
        <v>552995</v>
      </c>
      <c r="B17" s="330">
        <v>784808</v>
      </c>
      <c r="C17" s="330" t="s">
        <v>503</v>
      </c>
      <c r="D17" s="330" t="s">
        <v>13</v>
      </c>
      <c r="E17" s="651" t="s">
        <v>3677</v>
      </c>
      <c r="F17" s="1498">
        <v>142</v>
      </c>
      <c r="G17" s="328">
        <v>44513</v>
      </c>
      <c r="H17" s="328">
        <v>44522</v>
      </c>
      <c r="I17" s="530">
        <v>148</v>
      </c>
      <c r="K17">
        <v>16</v>
      </c>
      <c r="L17" s="1502">
        <v>44522</v>
      </c>
      <c r="M17">
        <v>148</v>
      </c>
    </row>
    <row r="18" spans="1:13" x14ac:dyDescent="0.3">
      <c r="A18" s="1527">
        <v>557237</v>
      </c>
      <c r="B18" s="330">
        <v>784811</v>
      </c>
      <c r="C18" s="330" t="s">
        <v>503</v>
      </c>
      <c r="D18" s="330" t="s">
        <v>13</v>
      </c>
      <c r="E18" s="360" t="s">
        <v>3683</v>
      </c>
      <c r="F18" s="1499">
        <v>123</v>
      </c>
      <c r="G18" s="328">
        <v>44513</v>
      </c>
      <c r="H18" s="328">
        <v>44522</v>
      </c>
      <c r="I18" s="530">
        <v>128</v>
      </c>
      <c r="K18">
        <v>17</v>
      </c>
      <c r="L18" s="1502">
        <v>44522</v>
      </c>
      <c r="M18">
        <v>128</v>
      </c>
    </row>
    <row r="19" spans="1:13" x14ac:dyDescent="0.3">
      <c r="A19" s="1527">
        <v>557238</v>
      </c>
      <c r="B19" s="330">
        <v>784809</v>
      </c>
      <c r="C19" s="330" t="s">
        <v>503</v>
      </c>
      <c r="D19" s="330" t="s">
        <v>13</v>
      </c>
      <c r="E19" s="360" t="s">
        <v>3686</v>
      </c>
      <c r="F19" s="1499">
        <v>234</v>
      </c>
      <c r="G19" s="328">
        <v>44513</v>
      </c>
      <c r="H19" s="328">
        <v>44522</v>
      </c>
      <c r="I19" s="530">
        <v>244</v>
      </c>
      <c r="K19">
        <v>18</v>
      </c>
      <c r="L19" s="1502">
        <v>44522</v>
      </c>
      <c r="M19">
        <v>244</v>
      </c>
    </row>
    <row r="20" spans="1:13" x14ac:dyDescent="0.3">
      <c r="A20" s="1527">
        <v>557238</v>
      </c>
      <c r="B20" s="330">
        <v>784809</v>
      </c>
      <c r="C20" s="330" t="s">
        <v>503</v>
      </c>
      <c r="D20" s="330" t="s">
        <v>13</v>
      </c>
      <c r="E20" s="360" t="s">
        <v>3689</v>
      </c>
      <c r="F20" s="1312">
        <v>100</v>
      </c>
      <c r="G20" s="328">
        <v>44506</v>
      </c>
      <c r="H20" s="328">
        <v>44522</v>
      </c>
      <c r="I20" s="530">
        <v>104</v>
      </c>
      <c r="K20">
        <v>19</v>
      </c>
      <c r="L20" s="1502">
        <v>44522</v>
      </c>
      <c r="M20">
        <v>104</v>
      </c>
    </row>
    <row r="21" spans="1:13" x14ac:dyDescent="0.3">
      <c r="A21" s="1527">
        <v>558183</v>
      </c>
      <c r="B21" s="330">
        <v>836808</v>
      </c>
      <c r="C21" s="330" t="s">
        <v>475</v>
      </c>
      <c r="D21" s="330" t="s">
        <v>306</v>
      </c>
      <c r="E21" s="360">
        <v>1649934</v>
      </c>
      <c r="F21" s="1497">
        <v>580</v>
      </c>
      <c r="G21" s="328">
        <v>44515</v>
      </c>
      <c r="H21" s="328">
        <v>44522</v>
      </c>
      <c r="I21" s="530">
        <v>580</v>
      </c>
      <c r="K21">
        <v>20</v>
      </c>
      <c r="L21" s="1502">
        <v>44522</v>
      </c>
      <c r="M21">
        <v>580</v>
      </c>
    </row>
    <row r="22" spans="1:13" x14ac:dyDescent="0.3">
      <c r="A22" s="1527">
        <v>584844</v>
      </c>
      <c r="B22" s="330">
        <v>836296</v>
      </c>
      <c r="C22" s="330" t="s">
        <v>503</v>
      </c>
      <c r="D22" s="330" t="s">
        <v>306</v>
      </c>
      <c r="E22" s="844">
        <v>1649932</v>
      </c>
      <c r="F22" s="1312">
        <v>160</v>
      </c>
      <c r="G22" s="328">
        <v>44515</v>
      </c>
      <c r="H22" s="328">
        <v>44522</v>
      </c>
      <c r="I22" s="530">
        <v>160</v>
      </c>
      <c r="K22">
        <v>21</v>
      </c>
      <c r="L22" s="1502">
        <v>44522</v>
      </c>
      <c r="M22">
        <v>160</v>
      </c>
    </row>
    <row r="23" spans="1:13" x14ac:dyDescent="0.3">
      <c r="A23" s="1527">
        <v>584844</v>
      </c>
      <c r="B23" s="330">
        <v>836738</v>
      </c>
      <c r="C23" s="330" t="s">
        <v>475</v>
      </c>
      <c r="D23" s="330" t="s">
        <v>306</v>
      </c>
      <c r="E23" s="844">
        <v>1649471</v>
      </c>
      <c r="F23" s="1497">
        <v>260</v>
      </c>
      <c r="G23" s="328">
        <v>44515</v>
      </c>
      <c r="H23" s="328">
        <v>44522</v>
      </c>
      <c r="I23" s="530">
        <v>260</v>
      </c>
      <c r="K23">
        <v>22</v>
      </c>
      <c r="L23" s="1502">
        <v>44522</v>
      </c>
      <c r="M23">
        <v>260</v>
      </c>
    </row>
    <row r="24" spans="1:13" x14ac:dyDescent="0.3">
      <c r="A24" s="1527">
        <v>558200</v>
      </c>
      <c r="B24" s="330">
        <v>836864</v>
      </c>
      <c r="C24" s="330" t="s">
        <v>475</v>
      </c>
      <c r="D24" s="330" t="s">
        <v>306</v>
      </c>
      <c r="E24" s="819">
        <v>1649884</v>
      </c>
      <c r="F24" s="330">
        <v>710</v>
      </c>
      <c r="G24" s="328">
        <v>44515</v>
      </c>
      <c r="H24" s="328">
        <v>44522</v>
      </c>
      <c r="I24" s="530">
        <v>710</v>
      </c>
      <c r="K24">
        <v>23</v>
      </c>
      <c r="L24" s="1502">
        <v>44522</v>
      </c>
      <c r="M24">
        <v>710</v>
      </c>
    </row>
    <row r="25" spans="1:13" x14ac:dyDescent="0.3">
      <c r="A25" s="1533" t="s">
        <v>1455</v>
      </c>
      <c r="B25" s="330">
        <v>715659</v>
      </c>
      <c r="C25" s="330" t="s">
        <v>475</v>
      </c>
      <c r="D25" s="330" t="s">
        <v>481</v>
      </c>
      <c r="E25" s="651" t="s">
        <v>3720</v>
      </c>
      <c r="F25" s="1029">
        <v>463</v>
      </c>
      <c r="G25" s="328">
        <v>44525</v>
      </c>
      <c r="H25" s="328">
        <v>44522</v>
      </c>
      <c r="I25" s="530">
        <v>485</v>
      </c>
      <c r="K25">
        <v>24</v>
      </c>
      <c r="L25" s="1502">
        <v>44522</v>
      </c>
      <c r="M25">
        <v>485</v>
      </c>
    </row>
    <row r="26" spans="1:13" x14ac:dyDescent="0.3">
      <c r="A26" s="1527">
        <v>584820</v>
      </c>
      <c r="B26" s="330">
        <v>836865</v>
      </c>
      <c r="C26" s="330" t="s">
        <v>475</v>
      </c>
      <c r="D26" s="330" t="s">
        <v>19</v>
      </c>
      <c r="E26" s="360">
        <v>1649493</v>
      </c>
      <c r="F26" s="330">
        <v>236</v>
      </c>
      <c r="G26" s="328">
        <v>44511</v>
      </c>
      <c r="H26" s="652">
        <v>44525</v>
      </c>
      <c r="I26" s="530">
        <v>236</v>
      </c>
      <c r="K26">
        <v>25</v>
      </c>
      <c r="L26" s="1502">
        <v>44525</v>
      </c>
      <c r="M26">
        <v>236</v>
      </c>
    </row>
    <row r="27" spans="1:13" x14ac:dyDescent="0.3">
      <c r="A27" s="1533">
        <v>500777</v>
      </c>
      <c r="B27" s="1500">
        <v>846236</v>
      </c>
      <c r="C27" s="330" t="s">
        <v>475</v>
      </c>
      <c r="D27" s="330" t="s">
        <v>19</v>
      </c>
      <c r="E27" s="651">
        <v>1651203</v>
      </c>
      <c r="F27" s="330">
        <v>124</v>
      </c>
      <c r="G27" s="328">
        <v>44532</v>
      </c>
      <c r="H27" s="328">
        <v>44525</v>
      </c>
      <c r="I27" s="530">
        <v>124</v>
      </c>
      <c r="K27">
        <v>26</v>
      </c>
      <c r="L27" s="1502">
        <v>44525</v>
      </c>
      <c r="M27">
        <v>124</v>
      </c>
    </row>
    <row r="28" spans="1:13" x14ac:dyDescent="0.3">
      <c r="A28" s="1533">
        <v>500777</v>
      </c>
      <c r="B28" s="1500">
        <v>846236</v>
      </c>
      <c r="C28" s="330" t="s">
        <v>475</v>
      </c>
      <c r="D28" s="330" t="s">
        <v>19</v>
      </c>
      <c r="E28" s="651">
        <v>1651207</v>
      </c>
      <c r="F28" s="330">
        <v>188</v>
      </c>
      <c r="G28" s="328">
        <v>44532</v>
      </c>
      <c r="H28" s="328">
        <v>44525</v>
      </c>
      <c r="I28" s="530">
        <v>188</v>
      </c>
      <c r="K28">
        <v>27</v>
      </c>
      <c r="L28" s="1502">
        <v>44525</v>
      </c>
      <c r="M28">
        <v>188</v>
      </c>
    </row>
    <row r="29" spans="1:13" x14ac:dyDescent="0.3">
      <c r="A29" s="1533">
        <v>500777</v>
      </c>
      <c r="B29" s="1500">
        <v>846236</v>
      </c>
      <c r="C29" s="330" t="s">
        <v>475</v>
      </c>
      <c r="D29" s="330" t="s">
        <v>19</v>
      </c>
      <c r="E29" s="651">
        <v>1651208</v>
      </c>
      <c r="F29" s="330">
        <v>60</v>
      </c>
      <c r="G29" s="328">
        <v>44532</v>
      </c>
      <c r="H29" s="328">
        <v>44525</v>
      </c>
      <c r="I29" s="530">
        <v>60</v>
      </c>
      <c r="K29">
        <v>28</v>
      </c>
      <c r="L29" s="1502">
        <v>44525</v>
      </c>
      <c r="M29">
        <v>60</v>
      </c>
    </row>
    <row r="30" spans="1:13" x14ac:dyDescent="0.3">
      <c r="A30" s="1527">
        <v>558183</v>
      </c>
      <c r="B30" s="330">
        <v>836295</v>
      </c>
      <c r="C30" s="330" t="s">
        <v>503</v>
      </c>
      <c r="D30" s="330" t="s">
        <v>19</v>
      </c>
      <c r="E30" s="360">
        <v>1649760</v>
      </c>
      <c r="F30" s="1312">
        <v>120</v>
      </c>
      <c r="G30" s="328">
        <v>44511</v>
      </c>
      <c r="H30" s="328">
        <v>44526</v>
      </c>
      <c r="I30" s="530">
        <v>120</v>
      </c>
      <c r="K30">
        <v>29</v>
      </c>
      <c r="L30" s="1502">
        <v>44526</v>
      </c>
      <c r="M30">
        <v>120</v>
      </c>
    </row>
    <row r="31" spans="1:13" x14ac:dyDescent="0.3">
      <c r="A31" s="1527">
        <v>558200</v>
      </c>
      <c r="B31" s="330">
        <v>836275</v>
      </c>
      <c r="C31" s="330" t="s">
        <v>503</v>
      </c>
      <c r="D31" s="330" t="s">
        <v>19</v>
      </c>
      <c r="E31" s="844">
        <v>1649759</v>
      </c>
      <c r="F31" s="359">
        <v>56</v>
      </c>
      <c r="G31" s="328">
        <v>44511</v>
      </c>
      <c r="H31" s="328">
        <v>44526</v>
      </c>
      <c r="I31" s="530">
        <v>56</v>
      </c>
      <c r="K31">
        <v>30</v>
      </c>
      <c r="L31" s="1502">
        <v>44526</v>
      </c>
      <c r="M31">
        <v>56</v>
      </c>
    </row>
    <row r="32" spans="1:13" x14ac:dyDescent="0.3">
      <c r="A32" s="1534">
        <v>432735</v>
      </c>
      <c r="B32" s="330">
        <v>425425</v>
      </c>
      <c r="C32" s="330" t="s">
        <v>475</v>
      </c>
      <c r="D32" s="330" t="s">
        <v>481</v>
      </c>
      <c r="E32" s="651" t="s">
        <v>3665</v>
      </c>
      <c r="F32" s="330">
        <v>234</v>
      </c>
      <c r="G32" s="328">
        <v>44532</v>
      </c>
      <c r="H32" s="328">
        <v>44529</v>
      </c>
      <c r="I32" s="530">
        <v>244</v>
      </c>
      <c r="K32">
        <v>31</v>
      </c>
      <c r="L32" s="1502">
        <v>44529</v>
      </c>
      <c r="M32">
        <v>244</v>
      </c>
    </row>
    <row r="33" spans="1:13" x14ac:dyDescent="0.3">
      <c r="A33" s="1534">
        <v>432735</v>
      </c>
      <c r="B33" s="330">
        <v>425425</v>
      </c>
      <c r="C33" s="330" t="s">
        <v>475</v>
      </c>
      <c r="D33" s="330" t="s">
        <v>13</v>
      </c>
      <c r="E33" s="651" t="s">
        <v>3666</v>
      </c>
      <c r="F33" s="330">
        <v>50</v>
      </c>
      <c r="G33" s="328">
        <v>44527</v>
      </c>
      <c r="H33" s="328">
        <v>44529</v>
      </c>
      <c r="I33" s="530">
        <v>52</v>
      </c>
      <c r="K33">
        <v>32</v>
      </c>
      <c r="L33" s="1502">
        <v>44529</v>
      </c>
      <c r="M33">
        <v>52</v>
      </c>
    </row>
    <row r="34" spans="1:13" x14ac:dyDescent="0.3">
      <c r="A34" s="1534">
        <v>432735</v>
      </c>
      <c r="B34" s="330">
        <v>431090</v>
      </c>
      <c r="C34" s="330" t="s">
        <v>503</v>
      </c>
      <c r="D34" s="330" t="s">
        <v>481</v>
      </c>
      <c r="E34" s="360" t="s">
        <v>3667</v>
      </c>
      <c r="F34" s="330">
        <v>115</v>
      </c>
      <c r="G34" s="328">
        <v>44532</v>
      </c>
      <c r="H34" s="328">
        <v>44529</v>
      </c>
      <c r="I34" s="530">
        <v>120</v>
      </c>
      <c r="K34">
        <v>33</v>
      </c>
      <c r="L34" s="1502">
        <v>44529</v>
      </c>
      <c r="M34">
        <v>120</v>
      </c>
    </row>
    <row r="35" spans="1:13" x14ac:dyDescent="0.3">
      <c r="A35" s="1534">
        <v>432735</v>
      </c>
      <c r="B35" s="330">
        <v>431090</v>
      </c>
      <c r="C35" s="330" t="s">
        <v>503</v>
      </c>
      <c r="D35" s="330" t="s">
        <v>481</v>
      </c>
      <c r="E35" s="360" t="s">
        <v>3668</v>
      </c>
      <c r="F35" s="330">
        <v>157</v>
      </c>
      <c r="G35" s="328">
        <v>44511</v>
      </c>
      <c r="H35" s="328">
        <v>44529</v>
      </c>
      <c r="I35" s="530">
        <v>164</v>
      </c>
      <c r="K35">
        <v>34</v>
      </c>
      <c r="L35" s="1502">
        <v>44529</v>
      </c>
      <c r="M35">
        <v>164</v>
      </c>
    </row>
    <row r="36" spans="1:13" x14ac:dyDescent="0.3">
      <c r="A36" s="1534">
        <v>432735</v>
      </c>
      <c r="B36" s="330">
        <v>431090</v>
      </c>
      <c r="C36" s="330" t="s">
        <v>503</v>
      </c>
      <c r="D36" s="330" t="s">
        <v>13</v>
      </c>
      <c r="E36" s="360" t="s">
        <v>3669</v>
      </c>
      <c r="F36" s="330">
        <v>50</v>
      </c>
      <c r="G36" s="328">
        <v>44527</v>
      </c>
      <c r="H36" s="328">
        <v>44529</v>
      </c>
      <c r="I36" s="530">
        <v>52</v>
      </c>
      <c r="K36">
        <v>35</v>
      </c>
      <c r="L36" s="1502">
        <v>44529</v>
      </c>
      <c r="M36">
        <v>52</v>
      </c>
    </row>
    <row r="37" spans="1:13" x14ac:dyDescent="0.3">
      <c r="A37" s="1527">
        <v>552995</v>
      </c>
      <c r="B37" s="330">
        <v>784803</v>
      </c>
      <c r="C37" s="330" t="s">
        <v>475</v>
      </c>
      <c r="D37" s="330" t="s">
        <v>13</v>
      </c>
      <c r="E37" s="651" t="s">
        <v>3671</v>
      </c>
      <c r="F37" s="330">
        <v>1159</v>
      </c>
      <c r="G37" s="328">
        <v>44534</v>
      </c>
      <c r="H37" s="328">
        <v>44529</v>
      </c>
      <c r="I37" s="530">
        <v>1216</v>
      </c>
      <c r="K37">
        <v>36</v>
      </c>
      <c r="L37" s="1502">
        <v>44529</v>
      </c>
      <c r="M37">
        <v>1216</v>
      </c>
    </row>
    <row r="38" spans="1:13" x14ac:dyDescent="0.3">
      <c r="A38" s="1527">
        <v>552995</v>
      </c>
      <c r="B38" s="330">
        <v>784803</v>
      </c>
      <c r="C38" s="330" t="s">
        <v>475</v>
      </c>
      <c r="D38" s="330" t="s">
        <v>13</v>
      </c>
      <c r="E38" s="651" t="s">
        <v>3672</v>
      </c>
      <c r="F38" s="330">
        <v>1612</v>
      </c>
      <c r="G38" s="328">
        <v>44534</v>
      </c>
      <c r="H38" s="328">
        <v>44529</v>
      </c>
      <c r="I38" s="530">
        <v>1612</v>
      </c>
      <c r="K38">
        <v>37</v>
      </c>
      <c r="L38" s="1502">
        <v>44529</v>
      </c>
      <c r="M38">
        <v>1612</v>
      </c>
    </row>
    <row r="39" spans="1:13" x14ac:dyDescent="0.3">
      <c r="A39" s="1527">
        <v>552995</v>
      </c>
      <c r="B39" s="330">
        <v>784808</v>
      </c>
      <c r="C39" s="330" t="s">
        <v>503</v>
      </c>
      <c r="D39" s="330" t="s">
        <v>481</v>
      </c>
      <c r="E39" s="651" t="s">
        <v>3676</v>
      </c>
      <c r="F39" s="1312">
        <v>80</v>
      </c>
      <c r="G39" s="328">
        <v>44511</v>
      </c>
      <c r="H39" s="328">
        <v>44529</v>
      </c>
      <c r="I39" s="530">
        <v>84</v>
      </c>
      <c r="K39">
        <v>38</v>
      </c>
      <c r="L39" s="1502">
        <v>44529</v>
      </c>
      <c r="M39">
        <v>84</v>
      </c>
    </row>
    <row r="40" spans="1:13" x14ac:dyDescent="0.3">
      <c r="A40" s="1527">
        <v>557237</v>
      </c>
      <c r="B40" s="330">
        <v>784805</v>
      </c>
      <c r="C40" s="330" t="s">
        <v>475</v>
      </c>
      <c r="D40" s="330" t="s">
        <v>13</v>
      </c>
      <c r="E40" s="651" t="s">
        <v>3679</v>
      </c>
      <c r="F40" s="330">
        <v>1152</v>
      </c>
      <c r="G40" s="328">
        <v>44534</v>
      </c>
      <c r="H40" s="328">
        <v>44529</v>
      </c>
      <c r="I40" s="530">
        <v>1210</v>
      </c>
      <c r="K40">
        <v>39</v>
      </c>
      <c r="L40" s="1502">
        <v>44529</v>
      </c>
      <c r="M40">
        <v>1210</v>
      </c>
    </row>
    <row r="41" spans="1:13" x14ac:dyDescent="0.3">
      <c r="A41" s="1527">
        <v>557237</v>
      </c>
      <c r="B41" s="330">
        <v>784811</v>
      </c>
      <c r="C41" s="330" t="s">
        <v>503</v>
      </c>
      <c r="D41" s="330" t="s">
        <v>481</v>
      </c>
      <c r="E41" s="360" t="s">
        <v>3682</v>
      </c>
      <c r="F41" s="1312">
        <v>80</v>
      </c>
      <c r="G41" s="328">
        <v>44511</v>
      </c>
      <c r="H41" s="328">
        <v>44529</v>
      </c>
      <c r="I41" s="530">
        <v>84</v>
      </c>
      <c r="K41">
        <v>40</v>
      </c>
      <c r="L41" s="1502">
        <v>44529</v>
      </c>
      <c r="M41">
        <v>84</v>
      </c>
    </row>
    <row r="42" spans="1:13" x14ac:dyDescent="0.3">
      <c r="A42" s="1527">
        <v>557238</v>
      </c>
      <c r="B42" s="330">
        <v>784802</v>
      </c>
      <c r="C42" s="330" t="s">
        <v>475</v>
      </c>
      <c r="D42" s="330" t="s">
        <v>13</v>
      </c>
      <c r="E42" s="651" t="s">
        <v>3684</v>
      </c>
      <c r="F42" s="330">
        <v>1019</v>
      </c>
      <c r="G42" s="328">
        <v>44534</v>
      </c>
      <c r="H42" s="328">
        <v>44529</v>
      </c>
      <c r="I42" s="530">
        <v>1047</v>
      </c>
      <c r="K42">
        <v>41</v>
      </c>
      <c r="L42" s="1502">
        <v>44529</v>
      </c>
      <c r="M42">
        <v>1047</v>
      </c>
    </row>
    <row r="43" spans="1:13" x14ac:dyDescent="0.3">
      <c r="A43" s="1527">
        <v>557238</v>
      </c>
      <c r="B43" s="330">
        <v>784809</v>
      </c>
      <c r="C43" s="330" t="s">
        <v>503</v>
      </c>
      <c r="D43" s="330" t="s">
        <v>481</v>
      </c>
      <c r="E43" s="360" t="s">
        <v>3687</v>
      </c>
      <c r="F43" s="1312">
        <v>86</v>
      </c>
      <c r="G43" s="328">
        <v>44511</v>
      </c>
      <c r="H43" s="328">
        <v>44529</v>
      </c>
      <c r="I43" s="530">
        <v>90</v>
      </c>
      <c r="K43">
        <v>42</v>
      </c>
      <c r="L43" s="1502">
        <v>44529</v>
      </c>
      <c r="M43">
        <v>90</v>
      </c>
    </row>
    <row r="44" spans="1:13" x14ac:dyDescent="0.3">
      <c r="A44" s="1527">
        <v>557238</v>
      </c>
      <c r="B44" s="330">
        <v>784809</v>
      </c>
      <c r="C44" s="330" t="s">
        <v>503</v>
      </c>
      <c r="D44" s="330" t="s">
        <v>13</v>
      </c>
      <c r="E44" s="360" t="s">
        <v>3688</v>
      </c>
      <c r="F44" s="330">
        <v>100</v>
      </c>
      <c r="G44" s="328">
        <v>44534</v>
      </c>
      <c r="H44" s="328">
        <v>44529</v>
      </c>
      <c r="I44" s="530">
        <v>104</v>
      </c>
      <c r="K44">
        <v>43</v>
      </c>
      <c r="L44" s="1502">
        <v>44529</v>
      </c>
      <c r="M44">
        <v>104</v>
      </c>
    </row>
    <row r="45" spans="1:13" x14ac:dyDescent="0.3">
      <c r="A45" s="1533">
        <v>500777</v>
      </c>
      <c r="B45" s="1500">
        <v>846236</v>
      </c>
      <c r="C45" s="330" t="s">
        <v>475</v>
      </c>
      <c r="D45" s="330" t="s">
        <v>19</v>
      </c>
      <c r="E45" s="844" t="s">
        <v>3729</v>
      </c>
      <c r="F45" s="330">
        <v>18</v>
      </c>
      <c r="G45" s="328">
        <v>44535</v>
      </c>
      <c r="H45" s="328">
        <v>44529</v>
      </c>
      <c r="I45" s="530">
        <v>18</v>
      </c>
      <c r="K45">
        <v>44</v>
      </c>
      <c r="L45" s="1502">
        <v>44529</v>
      </c>
      <c r="M45">
        <v>18</v>
      </c>
    </row>
    <row r="46" spans="1:13" x14ac:dyDescent="0.3">
      <c r="A46" s="1523" t="s">
        <v>3730</v>
      </c>
      <c r="B46" s="24">
        <v>821415</v>
      </c>
      <c r="C46" s="24" t="s">
        <v>475</v>
      </c>
      <c r="D46" s="24" t="s">
        <v>13</v>
      </c>
      <c r="E46" s="60" t="s">
        <v>3731</v>
      </c>
      <c r="F46" s="24">
        <v>769</v>
      </c>
      <c r="G46" s="27">
        <v>44534</v>
      </c>
      <c r="H46" s="27">
        <v>44529</v>
      </c>
      <c r="I46" s="286">
        <v>792</v>
      </c>
      <c r="K46">
        <v>45</v>
      </c>
      <c r="L46" s="1502">
        <v>44529</v>
      </c>
      <c r="M46">
        <v>792</v>
      </c>
    </row>
    <row r="47" spans="1:13" x14ac:dyDescent="0.3">
      <c r="A47" s="1523">
        <v>552988</v>
      </c>
      <c r="B47" s="24">
        <v>678624</v>
      </c>
      <c r="C47" s="24" t="s">
        <v>475</v>
      </c>
      <c r="D47" s="24" t="s">
        <v>306</v>
      </c>
      <c r="E47" s="651" t="s">
        <v>4229</v>
      </c>
      <c r="F47" s="24">
        <v>318</v>
      </c>
      <c r="G47" s="27">
        <f>H47-30</f>
        <v>44528</v>
      </c>
      <c r="H47" s="27">
        <v>44558</v>
      </c>
      <c r="I47" s="24">
        <v>318</v>
      </c>
      <c r="K47">
        <v>46</v>
      </c>
      <c r="L47" s="1502">
        <v>44558</v>
      </c>
      <c r="M47">
        <v>318</v>
      </c>
    </row>
    <row r="48" spans="1:13" x14ac:dyDescent="0.3">
      <c r="A48" s="1523">
        <v>552988</v>
      </c>
      <c r="B48" s="24">
        <v>678624</v>
      </c>
      <c r="C48" s="24" t="s">
        <v>475</v>
      </c>
      <c r="D48" s="24" t="s">
        <v>19</v>
      </c>
      <c r="E48" s="651" t="s">
        <v>4230</v>
      </c>
      <c r="F48" s="24">
        <v>111</v>
      </c>
      <c r="G48" s="27">
        <f t="shared" ref="G48:G51" si="0">H48-30</f>
        <v>44528</v>
      </c>
      <c r="H48" s="27">
        <v>44558</v>
      </c>
      <c r="I48" s="24">
        <v>111</v>
      </c>
      <c r="K48">
        <v>47</v>
      </c>
      <c r="L48" s="1502">
        <v>44558</v>
      </c>
      <c r="M48">
        <v>111</v>
      </c>
    </row>
    <row r="49" spans="1:13" x14ac:dyDescent="0.3">
      <c r="A49" s="1523">
        <v>552988</v>
      </c>
      <c r="B49" s="24">
        <v>678624</v>
      </c>
      <c r="C49" s="24" t="s">
        <v>475</v>
      </c>
      <c r="D49" s="24" t="s">
        <v>19</v>
      </c>
      <c r="E49" s="651" t="s">
        <v>4231</v>
      </c>
      <c r="F49" s="24">
        <v>63</v>
      </c>
      <c r="G49" s="27">
        <f t="shared" si="0"/>
        <v>44528</v>
      </c>
      <c r="H49" s="27">
        <v>44558</v>
      </c>
      <c r="I49" s="24">
        <v>63</v>
      </c>
      <c r="K49">
        <v>48</v>
      </c>
      <c r="L49" s="1502">
        <v>44558</v>
      </c>
      <c r="M49">
        <v>63</v>
      </c>
    </row>
    <row r="50" spans="1:13" x14ac:dyDescent="0.3">
      <c r="A50" s="1535">
        <v>552995</v>
      </c>
      <c r="B50" s="24">
        <v>674401</v>
      </c>
      <c r="C50" s="24" t="s">
        <v>503</v>
      </c>
      <c r="D50" s="24" t="s">
        <v>481</v>
      </c>
      <c r="E50" s="651" t="s">
        <v>4232</v>
      </c>
      <c r="F50" s="24">
        <v>50</v>
      </c>
      <c r="G50" s="27">
        <f t="shared" si="0"/>
        <v>44528</v>
      </c>
      <c r="H50" s="27">
        <v>44558</v>
      </c>
      <c r="I50" s="24">
        <v>50</v>
      </c>
      <c r="K50">
        <v>49</v>
      </c>
      <c r="L50" s="1502">
        <v>44558</v>
      </c>
      <c r="M50">
        <v>50</v>
      </c>
    </row>
    <row r="51" spans="1:13" x14ac:dyDescent="0.3">
      <c r="A51" s="1523">
        <v>500788</v>
      </c>
      <c r="B51" s="24">
        <v>518608</v>
      </c>
      <c r="C51" s="24" t="s">
        <v>475</v>
      </c>
      <c r="D51" s="24" t="s">
        <v>19</v>
      </c>
      <c r="E51" s="651" t="s">
        <v>4233</v>
      </c>
      <c r="F51" s="24">
        <v>18</v>
      </c>
      <c r="G51" s="27">
        <f t="shared" si="0"/>
        <v>44528</v>
      </c>
      <c r="H51" s="27">
        <v>44558</v>
      </c>
      <c r="I51" s="24">
        <v>18</v>
      </c>
      <c r="K51">
        <v>50</v>
      </c>
      <c r="L51" s="1502">
        <v>44558</v>
      </c>
      <c r="M51">
        <v>18</v>
      </c>
    </row>
    <row r="52" spans="1:13" x14ac:dyDescent="0.3">
      <c r="A52" s="1535"/>
      <c r="B52" s="24"/>
      <c r="C52" s="24"/>
      <c r="D52" s="24"/>
      <c r="E52" s="651"/>
      <c r="F52" s="24"/>
      <c r="G52" s="27"/>
      <c r="H52" s="27"/>
      <c r="I52" s="286"/>
    </row>
    <row r="54" spans="1:13" x14ac:dyDescent="0.3">
      <c r="M54" s="1502"/>
    </row>
    <row r="55" spans="1:13" x14ac:dyDescent="0.3">
      <c r="M55" s="1502"/>
    </row>
    <row r="56" spans="1:13" x14ac:dyDescent="0.3">
      <c r="M56" s="1502"/>
    </row>
    <row r="57" spans="1:13" x14ac:dyDescent="0.3">
      <c r="M57" s="1502"/>
    </row>
    <row r="58" spans="1:13" x14ac:dyDescent="0.3">
      <c r="M58" s="1502"/>
    </row>
    <row r="59" spans="1:13" x14ac:dyDescent="0.3">
      <c r="M59" s="1502"/>
    </row>
    <row r="60" spans="1:13" x14ac:dyDescent="0.3">
      <c r="M60" s="1502"/>
    </row>
    <row r="61" spans="1:13" x14ac:dyDescent="0.3">
      <c r="M61" s="1502"/>
    </row>
    <row r="62" spans="1:13" x14ac:dyDescent="0.3">
      <c r="M62" s="1502"/>
    </row>
    <row r="63" spans="1:13" x14ac:dyDescent="0.3">
      <c r="M63" s="1502"/>
    </row>
    <row r="64" spans="1:13" x14ac:dyDescent="0.3">
      <c r="M64" s="1502"/>
    </row>
    <row r="65" spans="13:13" x14ac:dyDescent="0.3">
      <c r="M65" s="1502"/>
    </row>
    <row r="66" spans="13:13" x14ac:dyDescent="0.3">
      <c r="M66" s="1502"/>
    </row>
    <row r="67" spans="13:13" x14ac:dyDescent="0.3">
      <c r="M67" s="1502"/>
    </row>
    <row r="68" spans="13:13" x14ac:dyDescent="0.3">
      <c r="M68" s="1502"/>
    </row>
    <row r="69" spans="13:13" x14ac:dyDescent="0.3">
      <c r="M69" s="1502"/>
    </row>
    <row r="70" spans="13:13" x14ac:dyDescent="0.3">
      <c r="M70" s="1502"/>
    </row>
    <row r="71" spans="13:13" x14ac:dyDescent="0.3">
      <c r="M71" s="1502"/>
    </row>
    <row r="72" spans="13:13" x14ac:dyDescent="0.3">
      <c r="M72" s="1502"/>
    </row>
    <row r="73" spans="13:13" x14ac:dyDescent="0.3">
      <c r="M73" s="1502"/>
    </row>
    <row r="74" spans="13:13" x14ac:dyDescent="0.3">
      <c r="M74" s="1502"/>
    </row>
    <row r="75" spans="13:13" x14ac:dyDescent="0.3">
      <c r="M75" s="1502"/>
    </row>
    <row r="76" spans="13:13" x14ac:dyDescent="0.3">
      <c r="M76" s="1502"/>
    </row>
    <row r="77" spans="13:13" x14ac:dyDescent="0.3">
      <c r="M77" s="1502"/>
    </row>
    <row r="78" spans="13:13" x14ac:dyDescent="0.3">
      <c r="M78" s="1502"/>
    </row>
    <row r="79" spans="13:13" x14ac:dyDescent="0.3">
      <c r="M79" s="1502"/>
    </row>
    <row r="80" spans="13:13" x14ac:dyDescent="0.3">
      <c r="M80" s="1502"/>
    </row>
    <row r="81" spans="13:13" x14ac:dyDescent="0.3">
      <c r="M81" s="1502"/>
    </row>
    <row r="82" spans="13:13" x14ac:dyDescent="0.3">
      <c r="M82" s="1502"/>
    </row>
    <row r="83" spans="13:13" x14ac:dyDescent="0.3">
      <c r="M83" s="1502"/>
    </row>
    <row r="84" spans="13:13" x14ac:dyDescent="0.3">
      <c r="M84" s="1502"/>
    </row>
    <row r="85" spans="13:13" x14ac:dyDescent="0.3">
      <c r="M85" s="1502"/>
    </row>
    <row r="86" spans="13:13" x14ac:dyDescent="0.3">
      <c r="M86" s="1502"/>
    </row>
    <row r="87" spans="13:13" x14ac:dyDescent="0.3">
      <c r="M87" s="1502"/>
    </row>
    <row r="88" spans="13:13" x14ac:dyDescent="0.3">
      <c r="M88" s="1502"/>
    </row>
    <row r="89" spans="13:13" x14ac:dyDescent="0.3">
      <c r="M89" s="1502"/>
    </row>
    <row r="90" spans="13:13" x14ac:dyDescent="0.3">
      <c r="M90" s="1502"/>
    </row>
    <row r="91" spans="13:13" x14ac:dyDescent="0.3">
      <c r="M91" s="1502"/>
    </row>
    <row r="92" spans="13:13" x14ac:dyDescent="0.3">
      <c r="M92" s="1502"/>
    </row>
    <row r="93" spans="13:13" x14ac:dyDescent="0.3">
      <c r="M93" s="1502"/>
    </row>
    <row r="94" spans="13:13" x14ac:dyDescent="0.3">
      <c r="M94" s="1502"/>
    </row>
    <row r="95" spans="13:13" x14ac:dyDescent="0.3">
      <c r="M95" s="1502"/>
    </row>
    <row r="96" spans="13:13" x14ac:dyDescent="0.3">
      <c r="M96" s="1502"/>
    </row>
    <row r="97" spans="13:13" x14ac:dyDescent="0.3">
      <c r="M97" s="1502"/>
    </row>
    <row r="98" spans="13:13" x14ac:dyDescent="0.3">
      <c r="M98" s="1502"/>
    </row>
    <row r="99" spans="13:13" x14ac:dyDescent="0.3">
      <c r="M99" s="1502"/>
    </row>
    <row r="100" spans="13:13" x14ac:dyDescent="0.3">
      <c r="M100" s="1502"/>
    </row>
    <row r="101" spans="13:13" x14ac:dyDescent="0.3">
      <c r="M101" s="1502"/>
    </row>
    <row r="102" spans="13:13" x14ac:dyDescent="0.3">
      <c r="M102" s="1502"/>
    </row>
    <row r="103" spans="13:13" x14ac:dyDescent="0.3">
      <c r="M103" s="1502"/>
    </row>
    <row r="104" spans="13:13" x14ac:dyDescent="0.3">
      <c r="M104" s="1502"/>
    </row>
    <row r="105" spans="13:13" x14ac:dyDescent="0.3">
      <c r="M105" s="1502"/>
    </row>
    <row r="106" spans="13:13" x14ac:dyDescent="0.3">
      <c r="M106" s="1502"/>
    </row>
    <row r="107" spans="13:13" x14ac:dyDescent="0.3">
      <c r="M107" s="1502"/>
    </row>
    <row r="108" spans="13:13" x14ac:dyDescent="0.3">
      <c r="M108" s="1502"/>
    </row>
    <row r="109" spans="13:13" x14ac:dyDescent="0.3">
      <c r="M109" s="1502"/>
    </row>
    <row r="110" spans="13:13" x14ac:dyDescent="0.3">
      <c r="M110" s="1502"/>
    </row>
    <row r="111" spans="13:13" x14ac:dyDescent="0.3">
      <c r="M111" s="1502"/>
    </row>
    <row r="112" spans="13:13" x14ac:dyDescent="0.3">
      <c r="M112" s="1502"/>
    </row>
    <row r="113" spans="13:13" x14ac:dyDescent="0.3">
      <c r="M113" s="1502"/>
    </row>
    <row r="114" spans="13:13" x14ac:dyDescent="0.3">
      <c r="M114" s="1502"/>
    </row>
    <row r="115" spans="13:13" x14ac:dyDescent="0.3">
      <c r="M115" s="1502"/>
    </row>
    <row r="116" spans="13:13" x14ac:dyDescent="0.3">
      <c r="M116" s="1502"/>
    </row>
    <row r="117" spans="13:13" x14ac:dyDescent="0.3">
      <c r="M117" s="1502"/>
    </row>
    <row r="118" spans="13:13" x14ac:dyDescent="0.3">
      <c r="M118" s="1502"/>
    </row>
    <row r="119" spans="13:13" x14ac:dyDescent="0.3">
      <c r="M119" s="1502"/>
    </row>
    <row r="120" spans="13:13" x14ac:dyDescent="0.3">
      <c r="M120" s="1502"/>
    </row>
    <row r="121" spans="13:13" x14ac:dyDescent="0.3">
      <c r="M121" s="1502"/>
    </row>
    <row r="122" spans="13:13" x14ac:dyDescent="0.3">
      <c r="M122" s="1502"/>
    </row>
    <row r="123" spans="13:13" x14ac:dyDescent="0.3">
      <c r="M123" s="1502"/>
    </row>
    <row r="124" spans="13:13" x14ac:dyDescent="0.3">
      <c r="M124" s="1502"/>
    </row>
    <row r="125" spans="13:13" x14ac:dyDescent="0.3">
      <c r="M125" s="1502"/>
    </row>
    <row r="126" spans="13:13" x14ac:dyDescent="0.3">
      <c r="M126" s="1502"/>
    </row>
    <row r="127" spans="13:13" x14ac:dyDescent="0.3">
      <c r="M127" s="1502"/>
    </row>
    <row r="128" spans="13:13" x14ac:dyDescent="0.3">
      <c r="M128" s="1502"/>
    </row>
    <row r="129" spans="13:13" x14ac:dyDescent="0.3">
      <c r="M129" s="1502"/>
    </row>
    <row r="130" spans="13:13" x14ac:dyDescent="0.3">
      <c r="M130" s="1502"/>
    </row>
    <row r="131" spans="13:13" x14ac:dyDescent="0.3">
      <c r="M131" s="1502"/>
    </row>
    <row r="132" spans="13:13" x14ac:dyDescent="0.3">
      <c r="M132" s="1502"/>
    </row>
    <row r="133" spans="13:13" x14ac:dyDescent="0.3">
      <c r="M133" s="1502"/>
    </row>
    <row r="134" spans="13:13" x14ac:dyDescent="0.3">
      <c r="M134" s="1502"/>
    </row>
    <row r="135" spans="13:13" x14ac:dyDescent="0.3">
      <c r="M135" s="1502"/>
    </row>
    <row r="136" spans="13:13" x14ac:dyDescent="0.3">
      <c r="M136" s="1502"/>
    </row>
    <row r="137" spans="13:13" x14ac:dyDescent="0.3">
      <c r="M137" s="1502"/>
    </row>
    <row r="138" spans="13:13" x14ac:dyDescent="0.3">
      <c r="M138" s="1502"/>
    </row>
    <row r="139" spans="13:13" x14ac:dyDescent="0.3">
      <c r="M139" s="1502"/>
    </row>
    <row r="140" spans="13:13" x14ac:dyDescent="0.3">
      <c r="M140" s="1502"/>
    </row>
    <row r="141" spans="13:13" x14ac:dyDescent="0.3">
      <c r="M141" s="1502"/>
    </row>
    <row r="142" spans="13:13" x14ac:dyDescent="0.3">
      <c r="M142" s="1502"/>
    </row>
    <row r="143" spans="13:13" x14ac:dyDescent="0.3">
      <c r="M143" s="1502"/>
    </row>
    <row r="144" spans="13:13" x14ac:dyDescent="0.3">
      <c r="M144" s="1502"/>
    </row>
    <row r="145" spans="13:13" x14ac:dyDescent="0.3">
      <c r="M145" s="1502"/>
    </row>
    <row r="146" spans="13:13" x14ac:dyDescent="0.3">
      <c r="M146" s="1502"/>
    </row>
    <row r="147" spans="13:13" x14ac:dyDescent="0.3">
      <c r="M147" s="1502"/>
    </row>
    <row r="148" spans="13:13" x14ac:dyDescent="0.3">
      <c r="M148" s="1502"/>
    </row>
    <row r="149" spans="13:13" x14ac:dyDescent="0.3">
      <c r="M149" s="1502"/>
    </row>
    <row r="150" spans="13:13" x14ac:dyDescent="0.3">
      <c r="M150" s="1502"/>
    </row>
    <row r="151" spans="13:13" x14ac:dyDescent="0.3">
      <c r="M151" s="1502"/>
    </row>
    <row r="152" spans="13:13" x14ac:dyDescent="0.3">
      <c r="M152" s="1502"/>
    </row>
    <row r="153" spans="13:13" x14ac:dyDescent="0.3">
      <c r="M153" s="1502"/>
    </row>
    <row r="154" spans="13:13" x14ac:dyDescent="0.3">
      <c r="M154" s="1502"/>
    </row>
    <row r="155" spans="13:13" x14ac:dyDescent="0.3">
      <c r="M155" s="1502"/>
    </row>
    <row r="156" spans="13:13" x14ac:dyDescent="0.3">
      <c r="M156" s="1502"/>
    </row>
    <row r="157" spans="13:13" x14ac:dyDescent="0.3">
      <c r="M157" s="1502"/>
    </row>
    <row r="158" spans="13:13" x14ac:dyDescent="0.3">
      <c r="M158" s="1502"/>
    </row>
    <row r="159" spans="13:13" x14ac:dyDescent="0.3">
      <c r="M159" s="1502"/>
    </row>
    <row r="160" spans="13:13" x14ac:dyDescent="0.3">
      <c r="M160" s="1502"/>
    </row>
    <row r="161" spans="13:13" x14ac:dyDescent="0.3">
      <c r="M161" s="1502"/>
    </row>
    <row r="162" spans="13:13" x14ac:dyDescent="0.3">
      <c r="M162" s="1502"/>
    </row>
    <row r="163" spans="13:13" x14ac:dyDescent="0.3">
      <c r="M163" s="1502"/>
    </row>
    <row r="164" spans="13:13" x14ac:dyDescent="0.3">
      <c r="M164" s="1502"/>
    </row>
    <row r="165" spans="13:13" x14ac:dyDescent="0.3">
      <c r="M165" s="1502"/>
    </row>
    <row r="166" spans="13:13" x14ac:dyDescent="0.3">
      <c r="M166" s="1502"/>
    </row>
    <row r="167" spans="13:13" x14ac:dyDescent="0.3">
      <c r="M167" s="1502"/>
    </row>
    <row r="168" spans="13:13" x14ac:dyDescent="0.3">
      <c r="M168" s="1502"/>
    </row>
    <row r="169" spans="13:13" x14ac:dyDescent="0.3">
      <c r="M169" s="1502"/>
    </row>
    <row r="170" spans="13:13" x14ac:dyDescent="0.3">
      <c r="M170" s="1502"/>
    </row>
    <row r="171" spans="13:13" x14ac:dyDescent="0.3">
      <c r="M171" s="1502"/>
    </row>
    <row r="172" spans="13:13" x14ac:dyDescent="0.3">
      <c r="M172" s="1502"/>
    </row>
    <row r="173" spans="13:13" x14ac:dyDescent="0.3">
      <c r="M173" s="1502"/>
    </row>
    <row r="174" spans="13:13" x14ac:dyDescent="0.3">
      <c r="M174" s="1502"/>
    </row>
    <row r="175" spans="13:13" x14ac:dyDescent="0.3">
      <c r="M175" s="1502"/>
    </row>
    <row r="176" spans="13:13" x14ac:dyDescent="0.3">
      <c r="M176" s="1502"/>
    </row>
    <row r="177" spans="13:13" x14ac:dyDescent="0.3">
      <c r="M177" s="1502"/>
    </row>
    <row r="178" spans="13:13" x14ac:dyDescent="0.3">
      <c r="M178" s="1502"/>
    </row>
    <row r="179" spans="13:13" x14ac:dyDescent="0.3">
      <c r="M179" s="1502"/>
    </row>
    <row r="180" spans="13:13" x14ac:dyDescent="0.3">
      <c r="M180" s="1502"/>
    </row>
    <row r="181" spans="13:13" x14ac:dyDescent="0.3">
      <c r="M181" s="1502"/>
    </row>
    <row r="182" spans="13:13" x14ac:dyDescent="0.3">
      <c r="M182" s="1502"/>
    </row>
    <row r="183" spans="13:13" x14ac:dyDescent="0.3">
      <c r="M183" s="1502"/>
    </row>
    <row r="184" spans="13:13" x14ac:dyDescent="0.3">
      <c r="M184" s="1502"/>
    </row>
    <row r="185" spans="13:13" x14ac:dyDescent="0.3">
      <c r="M185" s="1502"/>
    </row>
    <row r="186" spans="13:13" x14ac:dyDescent="0.3">
      <c r="M186" s="1502"/>
    </row>
    <row r="187" spans="13:13" x14ac:dyDescent="0.3">
      <c r="M187" s="1502"/>
    </row>
    <row r="188" spans="13:13" x14ac:dyDescent="0.3">
      <c r="M188" s="1502"/>
    </row>
    <row r="189" spans="13:13" x14ac:dyDescent="0.3">
      <c r="M189" s="1502"/>
    </row>
    <row r="190" spans="13:13" x14ac:dyDescent="0.3">
      <c r="M190" s="1502"/>
    </row>
    <row r="191" spans="13:13" x14ac:dyDescent="0.3">
      <c r="M191" s="1502"/>
    </row>
    <row r="192" spans="13:13" x14ac:dyDescent="0.3">
      <c r="M192" s="1502"/>
    </row>
    <row r="193" spans="13:13" x14ac:dyDescent="0.3">
      <c r="M193" s="1502"/>
    </row>
    <row r="194" spans="13:13" x14ac:dyDescent="0.3">
      <c r="M194" s="1502"/>
    </row>
    <row r="195" spans="13:13" x14ac:dyDescent="0.3">
      <c r="M195" s="1502"/>
    </row>
    <row r="196" spans="13:13" x14ac:dyDescent="0.3">
      <c r="M196" s="1502"/>
    </row>
    <row r="197" spans="13:13" x14ac:dyDescent="0.3">
      <c r="M197" s="1502"/>
    </row>
    <row r="198" spans="13:13" x14ac:dyDescent="0.3">
      <c r="M198" s="1502"/>
    </row>
    <row r="199" spans="13:13" x14ac:dyDescent="0.3">
      <c r="M199" s="1502"/>
    </row>
    <row r="200" spans="13:13" x14ac:dyDescent="0.3">
      <c r="M200" s="1502"/>
    </row>
    <row r="201" spans="13:13" x14ac:dyDescent="0.3">
      <c r="M201" s="1502"/>
    </row>
    <row r="202" spans="13:13" x14ac:dyDescent="0.3">
      <c r="M202" s="1502"/>
    </row>
    <row r="203" spans="13:13" x14ac:dyDescent="0.3">
      <c r="M203" s="1502"/>
    </row>
    <row r="204" spans="13:13" x14ac:dyDescent="0.3">
      <c r="M204" s="1502"/>
    </row>
    <row r="205" spans="13:13" x14ac:dyDescent="0.3">
      <c r="M205" s="1502"/>
    </row>
    <row r="206" spans="13:13" x14ac:dyDescent="0.3">
      <c r="M206" s="1502"/>
    </row>
    <row r="207" spans="13:13" x14ac:dyDescent="0.3">
      <c r="M207" s="1502"/>
    </row>
    <row r="208" spans="13:13" x14ac:dyDescent="0.3">
      <c r="M208" s="1502"/>
    </row>
    <row r="209" spans="13:13" x14ac:dyDescent="0.3">
      <c r="M209" s="1502"/>
    </row>
    <row r="210" spans="13:13" x14ac:dyDescent="0.3">
      <c r="M210" s="1502"/>
    </row>
    <row r="211" spans="13:13" x14ac:dyDescent="0.3">
      <c r="M211" s="1502"/>
    </row>
    <row r="212" spans="13:13" x14ac:dyDescent="0.3">
      <c r="M212" s="1502"/>
    </row>
    <row r="213" spans="13:13" x14ac:dyDescent="0.3">
      <c r="M213" s="1502"/>
    </row>
    <row r="214" spans="13:13" x14ac:dyDescent="0.3">
      <c r="M214" s="1502"/>
    </row>
    <row r="215" spans="13:13" x14ac:dyDescent="0.3">
      <c r="M215" s="1502"/>
    </row>
    <row r="216" spans="13:13" x14ac:dyDescent="0.3">
      <c r="M216" s="1502"/>
    </row>
    <row r="217" spans="13:13" x14ac:dyDescent="0.3">
      <c r="M217" s="1502"/>
    </row>
    <row r="218" spans="13:13" x14ac:dyDescent="0.3">
      <c r="M218" s="1502"/>
    </row>
    <row r="219" spans="13:13" x14ac:dyDescent="0.3">
      <c r="M219" s="1502"/>
    </row>
    <row r="220" spans="13:13" x14ac:dyDescent="0.3">
      <c r="M220" s="1502"/>
    </row>
    <row r="221" spans="13:13" x14ac:dyDescent="0.3">
      <c r="M221" s="1502"/>
    </row>
    <row r="222" spans="13:13" x14ac:dyDescent="0.3">
      <c r="M222" s="1502"/>
    </row>
    <row r="223" spans="13:13" x14ac:dyDescent="0.3">
      <c r="M223" s="1502"/>
    </row>
    <row r="224" spans="13:13" x14ac:dyDescent="0.3">
      <c r="M224" s="1502"/>
    </row>
    <row r="225" spans="13:13" x14ac:dyDescent="0.3">
      <c r="M225" s="1502"/>
    </row>
    <row r="226" spans="13:13" x14ac:dyDescent="0.3">
      <c r="M226" s="1502"/>
    </row>
    <row r="227" spans="13:13" x14ac:dyDescent="0.3">
      <c r="M227" s="1502"/>
    </row>
    <row r="228" spans="13:13" x14ac:dyDescent="0.3">
      <c r="M228" s="1502"/>
    </row>
    <row r="229" spans="13:13" x14ac:dyDescent="0.3">
      <c r="M229" s="1502"/>
    </row>
    <row r="230" spans="13:13" x14ac:dyDescent="0.3">
      <c r="M230" s="1502"/>
    </row>
    <row r="231" spans="13:13" x14ac:dyDescent="0.3">
      <c r="M231" s="1502"/>
    </row>
    <row r="232" spans="13:13" x14ac:dyDescent="0.3">
      <c r="M232" s="1502"/>
    </row>
    <row r="233" spans="13:13" x14ac:dyDescent="0.3">
      <c r="M233" s="1502"/>
    </row>
    <row r="234" spans="13:13" x14ac:dyDescent="0.3">
      <c r="M234" s="1502"/>
    </row>
    <row r="235" spans="13:13" x14ac:dyDescent="0.3">
      <c r="M235" s="1502"/>
    </row>
    <row r="236" spans="13:13" x14ac:dyDescent="0.3">
      <c r="M236" s="1502"/>
    </row>
    <row r="237" spans="13:13" x14ac:dyDescent="0.3">
      <c r="M237" s="1502"/>
    </row>
    <row r="238" spans="13:13" x14ac:dyDescent="0.3">
      <c r="M238" s="1502"/>
    </row>
    <row r="239" spans="13:13" x14ac:dyDescent="0.3">
      <c r="M239" s="1502"/>
    </row>
    <row r="240" spans="13:13" x14ac:dyDescent="0.3">
      <c r="M240" s="1502"/>
    </row>
    <row r="241" spans="13:13" x14ac:dyDescent="0.3">
      <c r="M241" s="1502"/>
    </row>
    <row r="242" spans="13:13" x14ac:dyDescent="0.3">
      <c r="M242" s="1502"/>
    </row>
    <row r="243" spans="13:13" x14ac:dyDescent="0.3">
      <c r="M243" s="1502"/>
    </row>
    <row r="244" spans="13:13" x14ac:dyDescent="0.3">
      <c r="M244" s="1502"/>
    </row>
    <row r="245" spans="13:13" x14ac:dyDescent="0.3">
      <c r="M245" s="1502"/>
    </row>
    <row r="246" spans="13:13" x14ac:dyDescent="0.3">
      <c r="M246" s="1502"/>
    </row>
    <row r="247" spans="13:13" x14ac:dyDescent="0.3">
      <c r="M247" s="1502"/>
    </row>
    <row r="248" spans="13:13" x14ac:dyDescent="0.3">
      <c r="M248" s="1502"/>
    </row>
    <row r="249" spans="13:13" x14ac:dyDescent="0.3">
      <c r="M249" s="1502"/>
    </row>
    <row r="250" spans="13:13" x14ac:dyDescent="0.3">
      <c r="M250" s="1502"/>
    </row>
    <row r="251" spans="13:13" x14ac:dyDescent="0.3">
      <c r="M251" s="1502"/>
    </row>
    <row r="252" spans="13:13" x14ac:dyDescent="0.3">
      <c r="M252" s="1502"/>
    </row>
    <row r="253" spans="13:13" x14ac:dyDescent="0.3">
      <c r="M253" s="1502"/>
    </row>
    <row r="254" spans="13:13" x14ac:dyDescent="0.3">
      <c r="M254" s="1502"/>
    </row>
    <row r="255" spans="13:13" x14ac:dyDescent="0.3">
      <c r="M255" s="1502"/>
    </row>
    <row r="256" spans="13:13" x14ac:dyDescent="0.3">
      <c r="M256" s="1502"/>
    </row>
    <row r="257" spans="13:13" x14ac:dyDescent="0.3">
      <c r="M257" s="1502"/>
    </row>
    <row r="258" spans="13:13" x14ac:dyDescent="0.3">
      <c r="M258" s="1502"/>
    </row>
    <row r="259" spans="13:13" x14ac:dyDescent="0.3">
      <c r="M259" s="1502"/>
    </row>
    <row r="260" spans="13:13" x14ac:dyDescent="0.3">
      <c r="M260" s="1502"/>
    </row>
    <row r="261" spans="13:13" x14ac:dyDescent="0.3">
      <c r="M261" s="1502"/>
    </row>
    <row r="262" spans="13:13" x14ac:dyDescent="0.3">
      <c r="M262" s="1502"/>
    </row>
    <row r="263" spans="13:13" x14ac:dyDescent="0.3">
      <c r="M263" s="1502"/>
    </row>
    <row r="264" spans="13:13" x14ac:dyDescent="0.3">
      <c r="M264" s="1502"/>
    </row>
    <row r="265" spans="13:13" x14ac:dyDescent="0.3">
      <c r="M265" s="1502"/>
    </row>
    <row r="266" spans="13:13" x14ac:dyDescent="0.3">
      <c r="M266" s="1502"/>
    </row>
    <row r="267" spans="13:13" x14ac:dyDescent="0.3">
      <c r="M267" s="1502"/>
    </row>
    <row r="268" spans="13:13" x14ac:dyDescent="0.3">
      <c r="M268" s="1502"/>
    </row>
    <row r="269" spans="13:13" x14ac:dyDescent="0.3">
      <c r="M269" s="1502"/>
    </row>
    <row r="270" spans="13:13" x14ac:dyDescent="0.3">
      <c r="M270" s="1502"/>
    </row>
    <row r="271" spans="13:13" x14ac:dyDescent="0.3">
      <c r="M271" s="1502"/>
    </row>
    <row r="272" spans="13:13" x14ac:dyDescent="0.3">
      <c r="M272" s="1502"/>
    </row>
    <row r="273" spans="13:13" x14ac:dyDescent="0.3">
      <c r="M273" s="1502"/>
    </row>
    <row r="274" spans="13:13" x14ac:dyDescent="0.3">
      <c r="M274" s="1502"/>
    </row>
    <row r="275" spans="13:13" x14ac:dyDescent="0.3">
      <c r="M275" s="1502"/>
    </row>
    <row r="276" spans="13:13" x14ac:dyDescent="0.3">
      <c r="M276" s="1502"/>
    </row>
    <row r="277" spans="13:13" x14ac:dyDescent="0.3">
      <c r="M277" s="1502"/>
    </row>
    <row r="278" spans="13:13" x14ac:dyDescent="0.3">
      <c r="M278" s="1502"/>
    </row>
    <row r="279" spans="13:13" x14ac:dyDescent="0.3">
      <c r="M279" s="1502"/>
    </row>
    <row r="280" spans="13:13" x14ac:dyDescent="0.3">
      <c r="M280" s="1502"/>
    </row>
    <row r="281" spans="13:13" x14ac:dyDescent="0.3">
      <c r="M281" s="1502"/>
    </row>
    <row r="282" spans="13:13" x14ac:dyDescent="0.3">
      <c r="M282" s="1502"/>
    </row>
    <row r="283" spans="13:13" x14ac:dyDescent="0.3">
      <c r="M283" s="1502"/>
    </row>
    <row r="284" spans="13:13" x14ac:dyDescent="0.3">
      <c r="M284" s="1502"/>
    </row>
    <row r="285" spans="13:13" x14ac:dyDescent="0.3">
      <c r="M285" s="1502"/>
    </row>
    <row r="286" spans="13:13" x14ac:dyDescent="0.3">
      <c r="M286" s="1502"/>
    </row>
    <row r="287" spans="13:13" x14ac:dyDescent="0.3">
      <c r="M287" s="1502"/>
    </row>
    <row r="288" spans="13:13" x14ac:dyDescent="0.3">
      <c r="M288" s="1502"/>
    </row>
    <row r="289" spans="13:13" x14ac:dyDescent="0.3">
      <c r="M289" s="1502"/>
    </row>
    <row r="290" spans="13:13" x14ac:dyDescent="0.3">
      <c r="M290" s="1502"/>
    </row>
    <row r="291" spans="13:13" x14ac:dyDescent="0.3">
      <c r="M291" s="1502"/>
    </row>
    <row r="292" spans="13:13" x14ac:dyDescent="0.3">
      <c r="M292" s="1502"/>
    </row>
    <row r="293" spans="13:13" x14ac:dyDescent="0.3">
      <c r="M293" s="1502"/>
    </row>
    <row r="294" spans="13:13" x14ac:dyDescent="0.3">
      <c r="M294" s="1502"/>
    </row>
    <row r="295" spans="13:13" x14ac:dyDescent="0.3">
      <c r="M295" s="1502"/>
    </row>
    <row r="296" spans="13:13" x14ac:dyDescent="0.3">
      <c r="M296" s="1502"/>
    </row>
    <row r="297" spans="13:13" x14ac:dyDescent="0.3">
      <c r="M297" s="1502"/>
    </row>
    <row r="298" spans="13:13" x14ac:dyDescent="0.3">
      <c r="M298" s="1502"/>
    </row>
    <row r="299" spans="13:13" x14ac:dyDescent="0.3">
      <c r="M299" s="1502"/>
    </row>
    <row r="300" spans="13:13" x14ac:dyDescent="0.3">
      <c r="M300" s="1502"/>
    </row>
    <row r="301" spans="13:13" x14ac:dyDescent="0.3">
      <c r="M301" s="1502"/>
    </row>
    <row r="302" spans="13:13" x14ac:dyDescent="0.3">
      <c r="M302" s="1502"/>
    </row>
    <row r="303" spans="13:13" x14ac:dyDescent="0.3">
      <c r="M303" s="1502"/>
    </row>
    <row r="304" spans="13:13" x14ac:dyDescent="0.3">
      <c r="M304" s="1502"/>
    </row>
    <row r="305" spans="13:13" x14ac:dyDescent="0.3">
      <c r="M305" s="1502"/>
    </row>
    <row r="306" spans="13:13" x14ac:dyDescent="0.3">
      <c r="M306" s="1502"/>
    </row>
    <row r="307" spans="13:13" x14ac:dyDescent="0.3">
      <c r="M307" s="1502"/>
    </row>
    <row r="308" spans="13:13" x14ac:dyDescent="0.3">
      <c r="M308" s="1502"/>
    </row>
    <row r="309" spans="13:13" x14ac:dyDescent="0.3">
      <c r="M309" s="1502"/>
    </row>
    <row r="310" spans="13:13" x14ac:dyDescent="0.3">
      <c r="M310" s="1502"/>
    </row>
    <row r="311" spans="13:13" x14ac:dyDescent="0.3">
      <c r="M311" s="1502"/>
    </row>
    <row r="312" spans="13:13" x14ac:dyDescent="0.3">
      <c r="M312" s="1502"/>
    </row>
    <row r="313" spans="13:13" x14ac:dyDescent="0.3">
      <c r="M313" s="1502"/>
    </row>
    <row r="314" spans="13:13" x14ac:dyDescent="0.3">
      <c r="M314" s="1502"/>
    </row>
    <row r="315" spans="13:13" x14ac:dyDescent="0.3">
      <c r="M315" s="1502"/>
    </row>
    <row r="316" spans="13:13" x14ac:dyDescent="0.3">
      <c r="M316" s="1502"/>
    </row>
    <row r="317" spans="13:13" x14ac:dyDescent="0.3">
      <c r="M317" s="1502"/>
    </row>
    <row r="318" spans="13:13" x14ac:dyDescent="0.3">
      <c r="M318" s="1502"/>
    </row>
    <row r="319" spans="13:13" x14ac:dyDescent="0.3">
      <c r="M319" s="1502"/>
    </row>
    <row r="320" spans="13:13" x14ac:dyDescent="0.3">
      <c r="M320" s="1502"/>
    </row>
    <row r="321" spans="13:13" x14ac:dyDescent="0.3">
      <c r="M321" s="1502"/>
    </row>
    <row r="322" spans="13:13" x14ac:dyDescent="0.3">
      <c r="M322" s="1502"/>
    </row>
    <row r="323" spans="13:13" x14ac:dyDescent="0.3">
      <c r="M323" s="1502"/>
    </row>
    <row r="324" spans="13:13" x14ac:dyDescent="0.3">
      <c r="M324" s="1502"/>
    </row>
    <row r="325" spans="13:13" x14ac:dyDescent="0.3">
      <c r="M325" s="1502"/>
    </row>
    <row r="326" spans="13:13" x14ac:dyDescent="0.3">
      <c r="M326" s="1502"/>
    </row>
    <row r="327" spans="13:13" x14ac:dyDescent="0.3">
      <c r="M327" s="1502"/>
    </row>
    <row r="328" spans="13:13" x14ac:dyDescent="0.3">
      <c r="M328" s="1502"/>
    </row>
    <row r="329" spans="13:13" x14ac:dyDescent="0.3">
      <c r="M329" s="1502"/>
    </row>
    <row r="330" spans="13:13" x14ac:dyDescent="0.3">
      <c r="M330" s="1502"/>
    </row>
    <row r="331" spans="13:13" x14ac:dyDescent="0.3">
      <c r="M331" s="1502"/>
    </row>
    <row r="332" spans="13:13" x14ac:dyDescent="0.3">
      <c r="M332" s="1502"/>
    </row>
    <row r="333" spans="13:13" x14ac:dyDescent="0.3">
      <c r="M333" s="1502"/>
    </row>
    <row r="334" spans="13:13" x14ac:dyDescent="0.3">
      <c r="M334" s="1502"/>
    </row>
    <row r="335" spans="13:13" x14ac:dyDescent="0.3">
      <c r="M335" s="1502"/>
    </row>
    <row r="336" spans="13:13" x14ac:dyDescent="0.3">
      <c r="M336" s="1502"/>
    </row>
    <row r="337" spans="13:13" x14ac:dyDescent="0.3">
      <c r="M337" s="1502"/>
    </row>
    <row r="338" spans="13:13" x14ac:dyDescent="0.3">
      <c r="M338" s="1502"/>
    </row>
    <row r="339" spans="13:13" x14ac:dyDescent="0.3">
      <c r="M339" s="1502"/>
    </row>
    <row r="340" spans="13:13" x14ac:dyDescent="0.3">
      <c r="M340" s="1502"/>
    </row>
    <row r="341" spans="13:13" x14ac:dyDescent="0.3">
      <c r="M341" s="1502"/>
    </row>
    <row r="342" spans="13:13" x14ac:dyDescent="0.3">
      <c r="M342" s="1502"/>
    </row>
    <row r="343" spans="13:13" x14ac:dyDescent="0.3">
      <c r="M343" s="1502"/>
    </row>
    <row r="344" spans="13:13" x14ac:dyDescent="0.3">
      <c r="M344" s="1502"/>
    </row>
    <row r="345" spans="13:13" x14ac:dyDescent="0.3">
      <c r="M345" s="1502"/>
    </row>
    <row r="346" spans="13:13" x14ac:dyDescent="0.3">
      <c r="M346" s="1502"/>
    </row>
    <row r="347" spans="13:13" x14ac:dyDescent="0.3">
      <c r="M347" s="1502"/>
    </row>
    <row r="348" spans="13:13" x14ac:dyDescent="0.3">
      <c r="M348" s="1502"/>
    </row>
    <row r="349" spans="13:13" x14ac:dyDescent="0.3">
      <c r="M349" s="1502"/>
    </row>
    <row r="350" spans="13:13" x14ac:dyDescent="0.3">
      <c r="M350" s="1502"/>
    </row>
    <row r="351" spans="13:13" x14ac:dyDescent="0.3">
      <c r="M351" s="1502"/>
    </row>
    <row r="352" spans="13:13" x14ac:dyDescent="0.3">
      <c r="M352" s="1502"/>
    </row>
    <row r="353" spans="13:13" x14ac:dyDescent="0.3">
      <c r="M353" s="1502"/>
    </row>
    <row r="354" spans="13:13" x14ac:dyDescent="0.3">
      <c r="M354" s="1502"/>
    </row>
    <row r="355" spans="13:13" x14ac:dyDescent="0.3">
      <c r="M355" s="1502"/>
    </row>
    <row r="356" spans="13:13" x14ac:dyDescent="0.3">
      <c r="M356" s="1502"/>
    </row>
    <row r="357" spans="13:13" x14ac:dyDescent="0.3">
      <c r="M357" s="1502"/>
    </row>
    <row r="358" spans="13:13" x14ac:dyDescent="0.3">
      <c r="M358" s="1502"/>
    </row>
    <row r="359" spans="13:13" x14ac:dyDescent="0.3">
      <c r="M359" s="1502"/>
    </row>
    <row r="360" spans="13:13" x14ac:dyDescent="0.3">
      <c r="M360" s="1502"/>
    </row>
    <row r="361" spans="13:13" x14ac:dyDescent="0.3">
      <c r="M361" s="1502"/>
    </row>
    <row r="362" spans="13:13" x14ac:dyDescent="0.3">
      <c r="M362" s="1502"/>
    </row>
    <row r="363" spans="13:13" x14ac:dyDescent="0.3">
      <c r="M363" s="1502"/>
    </row>
    <row r="364" spans="13:13" x14ac:dyDescent="0.3">
      <c r="M364" s="1502"/>
    </row>
    <row r="365" spans="13:13" x14ac:dyDescent="0.3">
      <c r="M365" s="1502"/>
    </row>
    <row r="366" spans="13:13" x14ac:dyDescent="0.3">
      <c r="M366" s="1502"/>
    </row>
    <row r="367" spans="13:13" x14ac:dyDescent="0.3">
      <c r="M367" s="1502"/>
    </row>
    <row r="368" spans="13:13" x14ac:dyDescent="0.3">
      <c r="M368" s="1502"/>
    </row>
    <row r="369" spans="13:13" x14ac:dyDescent="0.3">
      <c r="M369" s="1502"/>
    </row>
    <row r="370" spans="13:13" x14ac:dyDescent="0.3">
      <c r="M370" s="1502"/>
    </row>
    <row r="371" spans="13:13" x14ac:dyDescent="0.3">
      <c r="M371" s="1502"/>
    </row>
    <row r="372" spans="13:13" x14ac:dyDescent="0.3">
      <c r="M372" s="1502"/>
    </row>
    <row r="373" spans="13:13" x14ac:dyDescent="0.3">
      <c r="M373" s="1502"/>
    </row>
    <row r="374" spans="13:13" x14ac:dyDescent="0.3">
      <c r="M374" s="1502"/>
    </row>
    <row r="375" spans="13:13" x14ac:dyDescent="0.3">
      <c r="M375" s="1502"/>
    </row>
    <row r="376" spans="13:13" x14ac:dyDescent="0.3">
      <c r="M376" s="1502"/>
    </row>
    <row r="377" spans="13:13" x14ac:dyDescent="0.3">
      <c r="M377" s="1502"/>
    </row>
    <row r="378" spans="13:13" x14ac:dyDescent="0.3">
      <c r="M378" s="1502"/>
    </row>
    <row r="379" spans="13:13" x14ac:dyDescent="0.3">
      <c r="M379" s="1502"/>
    </row>
    <row r="380" spans="13:13" x14ac:dyDescent="0.3">
      <c r="M380" s="1502"/>
    </row>
    <row r="381" spans="13:13" x14ac:dyDescent="0.3">
      <c r="M381" s="1502"/>
    </row>
    <row r="382" spans="13:13" x14ac:dyDescent="0.3">
      <c r="M382" s="1502"/>
    </row>
    <row r="383" spans="13:13" x14ac:dyDescent="0.3">
      <c r="M383" s="1502"/>
    </row>
    <row r="384" spans="13:13" x14ac:dyDescent="0.3">
      <c r="M384" s="1502"/>
    </row>
    <row r="385" spans="13:13" x14ac:dyDescent="0.3">
      <c r="M385" s="1502"/>
    </row>
    <row r="386" spans="13:13" x14ac:dyDescent="0.3">
      <c r="M386" s="1502"/>
    </row>
    <row r="387" spans="13:13" x14ac:dyDescent="0.3">
      <c r="M387" s="1502"/>
    </row>
    <row r="388" spans="13:13" x14ac:dyDescent="0.3">
      <c r="M388" s="1502"/>
    </row>
    <row r="389" spans="13:13" x14ac:dyDescent="0.3">
      <c r="M389" s="1502"/>
    </row>
    <row r="390" spans="13:13" x14ac:dyDescent="0.3">
      <c r="M390" s="1502"/>
    </row>
    <row r="391" spans="13:13" x14ac:dyDescent="0.3">
      <c r="M391" s="1502"/>
    </row>
    <row r="392" spans="13:13" x14ac:dyDescent="0.3">
      <c r="M392" s="1502"/>
    </row>
    <row r="393" spans="13:13" x14ac:dyDescent="0.3">
      <c r="M393" s="1502"/>
    </row>
    <row r="394" spans="13:13" x14ac:dyDescent="0.3">
      <c r="M394" s="1502"/>
    </row>
    <row r="395" spans="13:13" x14ac:dyDescent="0.3">
      <c r="M395" s="1502"/>
    </row>
    <row r="396" spans="13:13" x14ac:dyDescent="0.3">
      <c r="M396" s="1502"/>
    </row>
    <row r="397" spans="13:13" x14ac:dyDescent="0.3">
      <c r="M397" s="1502"/>
    </row>
    <row r="398" spans="13:13" x14ac:dyDescent="0.3">
      <c r="M398" s="1502"/>
    </row>
    <row r="399" spans="13:13" x14ac:dyDescent="0.3">
      <c r="M399" s="1502"/>
    </row>
    <row r="400" spans="13:13" x14ac:dyDescent="0.3">
      <c r="M400" s="1502"/>
    </row>
    <row r="401" spans="13:13" x14ac:dyDescent="0.3">
      <c r="M401" s="1502"/>
    </row>
    <row r="402" spans="13:13" x14ac:dyDescent="0.3">
      <c r="M402" s="1502"/>
    </row>
    <row r="403" spans="13:13" x14ac:dyDescent="0.3">
      <c r="M403" s="1502"/>
    </row>
    <row r="404" spans="13:13" x14ac:dyDescent="0.3">
      <c r="M404" s="1502"/>
    </row>
    <row r="405" spans="13:13" x14ac:dyDescent="0.3">
      <c r="M405" s="1502"/>
    </row>
    <row r="406" spans="13:13" x14ac:dyDescent="0.3">
      <c r="M406" s="1502"/>
    </row>
    <row r="407" spans="13:13" x14ac:dyDescent="0.3">
      <c r="M407" s="1502"/>
    </row>
    <row r="408" spans="13:13" x14ac:dyDescent="0.3">
      <c r="M408" s="1502"/>
    </row>
    <row r="409" spans="13:13" x14ac:dyDescent="0.3">
      <c r="M409" s="1502"/>
    </row>
    <row r="410" spans="13:13" x14ac:dyDescent="0.3">
      <c r="M410" s="1502"/>
    </row>
    <row r="411" spans="13:13" x14ac:dyDescent="0.3">
      <c r="M411" s="1502"/>
    </row>
    <row r="412" spans="13:13" x14ac:dyDescent="0.3">
      <c r="M412" s="1502"/>
    </row>
    <row r="413" spans="13:13" x14ac:dyDescent="0.3">
      <c r="M413" s="1502"/>
    </row>
    <row r="414" spans="13:13" x14ac:dyDescent="0.3">
      <c r="M414" s="1502"/>
    </row>
    <row r="415" spans="13:13" x14ac:dyDescent="0.3">
      <c r="M415" s="1502"/>
    </row>
    <row r="416" spans="13:13" x14ac:dyDescent="0.3">
      <c r="M416" s="1502"/>
    </row>
    <row r="417" spans="13:13" x14ac:dyDescent="0.3">
      <c r="M417" s="1502"/>
    </row>
    <row r="418" spans="13:13" x14ac:dyDescent="0.3">
      <c r="M418" s="1502"/>
    </row>
    <row r="419" spans="13:13" x14ac:dyDescent="0.3">
      <c r="M419" s="1502"/>
    </row>
    <row r="420" spans="13:13" x14ac:dyDescent="0.3">
      <c r="M420" s="1502"/>
    </row>
    <row r="421" spans="13:13" x14ac:dyDescent="0.3">
      <c r="M421" s="1502"/>
    </row>
    <row r="422" spans="13:13" x14ac:dyDescent="0.3">
      <c r="M422" s="1502"/>
    </row>
    <row r="423" spans="13:13" x14ac:dyDescent="0.3">
      <c r="M423" s="1502"/>
    </row>
    <row r="424" spans="13:13" x14ac:dyDescent="0.3">
      <c r="M424" s="1502"/>
    </row>
    <row r="425" spans="13:13" x14ac:dyDescent="0.3">
      <c r="M425" s="1502"/>
    </row>
    <row r="426" spans="13:13" x14ac:dyDescent="0.3">
      <c r="M426" s="1502"/>
    </row>
    <row r="427" spans="13:13" x14ac:dyDescent="0.3">
      <c r="M427" s="1502"/>
    </row>
    <row r="428" spans="13:13" x14ac:dyDescent="0.3">
      <c r="M428" s="1502"/>
    </row>
    <row r="429" spans="13:13" x14ac:dyDescent="0.3">
      <c r="M429" s="1502"/>
    </row>
    <row r="430" spans="13:13" x14ac:dyDescent="0.3">
      <c r="M430" s="1502"/>
    </row>
    <row r="431" spans="13:13" x14ac:dyDescent="0.3">
      <c r="M431" s="1502"/>
    </row>
    <row r="432" spans="13:13" x14ac:dyDescent="0.3">
      <c r="M432" s="1502"/>
    </row>
    <row r="433" spans="13:13" x14ac:dyDescent="0.3">
      <c r="M433" s="1502"/>
    </row>
    <row r="434" spans="13:13" x14ac:dyDescent="0.3">
      <c r="M434" s="1502"/>
    </row>
    <row r="435" spans="13:13" x14ac:dyDescent="0.3">
      <c r="M435" s="1502"/>
    </row>
    <row r="436" spans="13:13" x14ac:dyDescent="0.3">
      <c r="M436" s="1502"/>
    </row>
    <row r="437" spans="13:13" x14ac:dyDescent="0.3">
      <c r="M437" s="1502"/>
    </row>
    <row r="438" spans="13:13" x14ac:dyDescent="0.3">
      <c r="M438" s="1502"/>
    </row>
    <row r="439" spans="13:13" x14ac:dyDescent="0.3">
      <c r="M439" s="1502"/>
    </row>
    <row r="440" spans="13:13" x14ac:dyDescent="0.3">
      <c r="M440" s="1502"/>
    </row>
    <row r="441" spans="13:13" x14ac:dyDescent="0.3">
      <c r="M441" s="1502"/>
    </row>
    <row r="442" spans="13:13" x14ac:dyDescent="0.3">
      <c r="M442" s="1502"/>
    </row>
    <row r="443" spans="13:13" x14ac:dyDescent="0.3">
      <c r="M443" s="1502"/>
    </row>
    <row r="444" spans="13:13" x14ac:dyDescent="0.3">
      <c r="M444" s="1502"/>
    </row>
    <row r="445" spans="13:13" x14ac:dyDescent="0.3">
      <c r="M445" s="1502"/>
    </row>
    <row r="446" spans="13:13" x14ac:dyDescent="0.3">
      <c r="M446" s="1502"/>
    </row>
    <row r="447" spans="13:13" x14ac:dyDescent="0.3">
      <c r="M447" s="1502"/>
    </row>
    <row r="448" spans="13:13" x14ac:dyDescent="0.3">
      <c r="M448" s="1502"/>
    </row>
    <row r="449" spans="13:13" x14ac:dyDescent="0.3">
      <c r="M449" s="1502"/>
    </row>
    <row r="450" spans="13:13" x14ac:dyDescent="0.3">
      <c r="M450" s="1502"/>
    </row>
    <row r="451" spans="13:13" x14ac:dyDescent="0.3">
      <c r="M451" s="1502"/>
    </row>
    <row r="452" spans="13:13" x14ac:dyDescent="0.3">
      <c r="M452" s="1502"/>
    </row>
    <row r="453" spans="13:13" x14ac:dyDescent="0.3">
      <c r="M453" s="1502"/>
    </row>
    <row r="454" spans="13:13" x14ac:dyDescent="0.3">
      <c r="M454" s="1502"/>
    </row>
    <row r="455" spans="13:13" x14ac:dyDescent="0.3">
      <c r="M455" s="1502"/>
    </row>
    <row r="456" spans="13:13" x14ac:dyDescent="0.3">
      <c r="M456" s="1502"/>
    </row>
    <row r="457" spans="13:13" x14ac:dyDescent="0.3">
      <c r="M457" s="1502"/>
    </row>
    <row r="458" spans="13:13" x14ac:dyDescent="0.3">
      <c r="M458" s="1502"/>
    </row>
    <row r="459" spans="13:13" x14ac:dyDescent="0.3">
      <c r="M459" s="1502"/>
    </row>
    <row r="460" spans="13:13" x14ac:dyDescent="0.3">
      <c r="M460" s="1502"/>
    </row>
    <row r="461" spans="13:13" x14ac:dyDescent="0.3">
      <c r="M461" s="1502"/>
    </row>
    <row r="462" spans="13:13" x14ac:dyDescent="0.3">
      <c r="M462" s="1502"/>
    </row>
    <row r="463" spans="13:13" x14ac:dyDescent="0.3">
      <c r="M463" s="1502"/>
    </row>
    <row r="464" spans="13:13" x14ac:dyDescent="0.3">
      <c r="M464" s="1502"/>
    </row>
    <row r="465" spans="13:13" x14ac:dyDescent="0.3">
      <c r="M465" s="1502"/>
    </row>
    <row r="466" spans="13:13" x14ac:dyDescent="0.3">
      <c r="M466" s="1502"/>
    </row>
    <row r="467" spans="13:13" x14ac:dyDescent="0.3">
      <c r="M467" s="1502"/>
    </row>
    <row r="468" spans="13:13" x14ac:dyDescent="0.3">
      <c r="M468" s="1502"/>
    </row>
    <row r="469" spans="13:13" x14ac:dyDescent="0.3">
      <c r="M469" s="1502"/>
    </row>
    <row r="470" spans="13:13" x14ac:dyDescent="0.3">
      <c r="M470" s="1502"/>
    </row>
    <row r="471" spans="13:13" x14ac:dyDescent="0.3">
      <c r="M471" s="1502"/>
    </row>
    <row r="472" spans="13:13" x14ac:dyDescent="0.3">
      <c r="M472" s="1502"/>
    </row>
    <row r="473" spans="13:13" x14ac:dyDescent="0.3">
      <c r="M473" s="1502"/>
    </row>
    <row r="474" spans="13:13" x14ac:dyDescent="0.3">
      <c r="M474" s="1502"/>
    </row>
    <row r="475" spans="13:13" x14ac:dyDescent="0.3">
      <c r="M475" s="1502"/>
    </row>
    <row r="476" spans="13:13" x14ac:dyDescent="0.3">
      <c r="M476" s="1502"/>
    </row>
    <row r="477" spans="13:13" x14ac:dyDescent="0.3">
      <c r="M477" s="1502"/>
    </row>
    <row r="478" spans="13:13" x14ac:dyDescent="0.3">
      <c r="M478" s="1502"/>
    </row>
    <row r="479" spans="13:13" x14ac:dyDescent="0.3">
      <c r="M479" s="1502"/>
    </row>
    <row r="480" spans="13:13" x14ac:dyDescent="0.3">
      <c r="M480" s="1502"/>
    </row>
    <row r="481" spans="13:13" x14ac:dyDescent="0.3">
      <c r="M481" s="1502"/>
    </row>
    <row r="482" spans="13:13" x14ac:dyDescent="0.3">
      <c r="M482" s="1502"/>
    </row>
    <row r="483" spans="13:13" x14ac:dyDescent="0.3">
      <c r="M483" s="1502"/>
    </row>
    <row r="484" spans="13:13" x14ac:dyDescent="0.3">
      <c r="M484" s="1502"/>
    </row>
    <row r="485" spans="13:13" x14ac:dyDescent="0.3">
      <c r="M485" s="1502"/>
    </row>
    <row r="486" spans="13:13" x14ac:dyDescent="0.3">
      <c r="M486" s="1502"/>
    </row>
    <row r="487" spans="13:13" x14ac:dyDescent="0.3">
      <c r="M487" s="1502"/>
    </row>
    <row r="488" spans="13:13" x14ac:dyDescent="0.3">
      <c r="M488" s="1502"/>
    </row>
    <row r="489" spans="13:13" x14ac:dyDescent="0.3">
      <c r="M489" s="1502"/>
    </row>
    <row r="490" spans="13:13" x14ac:dyDescent="0.3">
      <c r="M490" s="1502"/>
    </row>
    <row r="491" spans="13:13" x14ac:dyDescent="0.3">
      <c r="M491" s="1502"/>
    </row>
    <row r="492" spans="13:13" x14ac:dyDescent="0.3">
      <c r="M492" s="1502"/>
    </row>
    <row r="493" spans="13:13" x14ac:dyDescent="0.3">
      <c r="M493" s="1502"/>
    </row>
    <row r="494" spans="13:13" x14ac:dyDescent="0.3">
      <c r="M494" s="1502"/>
    </row>
    <row r="495" spans="13:13" x14ac:dyDescent="0.3">
      <c r="M495" s="1502"/>
    </row>
    <row r="496" spans="13:13" x14ac:dyDescent="0.3">
      <c r="M496" s="1502"/>
    </row>
    <row r="497" spans="13:13" x14ac:dyDescent="0.3">
      <c r="M497" s="1502"/>
    </row>
    <row r="498" spans="13:13" x14ac:dyDescent="0.3">
      <c r="M498" s="1502"/>
    </row>
    <row r="499" spans="13:13" x14ac:dyDescent="0.3">
      <c r="M499" s="1502"/>
    </row>
    <row r="500" spans="13:13" x14ac:dyDescent="0.3">
      <c r="M500" s="1502"/>
    </row>
    <row r="501" spans="13:13" x14ac:dyDescent="0.3">
      <c r="M501" s="1502"/>
    </row>
    <row r="502" spans="13:13" x14ac:dyDescent="0.3">
      <c r="M502" s="1502"/>
    </row>
    <row r="503" spans="13:13" x14ac:dyDescent="0.3">
      <c r="M503" s="1502"/>
    </row>
    <row r="504" spans="13:13" x14ac:dyDescent="0.3">
      <c r="M504" s="1502"/>
    </row>
    <row r="505" spans="13:13" x14ac:dyDescent="0.3">
      <c r="M505" s="1502"/>
    </row>
    <row r="506" spans="13:13" x14ac:dyDescent="0.3">
      <c r="M506" s="1502"/>
    </row>
    <row r="507" spans="13:13" x14ac:dyDescent="0.3">
      <c r="M507" s="1502"/>
    </row>
    <row r="508" spans="13:13" x14ac:dyDescent="0.3">
      <c r="M508" s="1502"/>
    </row>
    <row r="509" spans="13:13" x14ac:dyDescent="0.3">
      <c r="M509" s="1502"/>
    </row>
    <row r="510" spans="13:13" x14ac:dyDescent="0.3">
      <c r="M510" s="1502"/>
    </row>
    <row r="511" spans="13:13" x14ac:dyDescent="0.3">
      <c r="M511" s="1502"/>
    </row>
    <row r="512" spans="13:13" x14ac:dyDescent="0.3">
      <c r="M512" s="1502"/>
    </row>
    <row r="513" spans="13:13" x14ac:dyDescent="0.3">
      <c r="M513" s="1502"/>
    </row>
    <row r="514" spans="13:13" x14ac:dyDescent="0.3">
      <c r="M514" s="1502"/>
    </row>
    <row r="515" spans="13:13" x14ac:dyDescent="0.3">
      <c r="M515" s="1502"/>
    </row>
    <row r="516" spans="13:13" x14ac:dyDescent="0.3">
      <c r="M516" s="1502"/>
    </row>
    <row r="517" spans="13:13" x14ac:dyDescent="0.3">
      <c r="M517" s="1502"/>
    </row>
    <row r="518" spans="13:13" x14ac:dyDescent="0.3">
      <c r="M518" s="1502"/>
    </row>
    <row r="519" spans="13:13" x14ac:dyDescent="0.3">
      <c r="M519" s="1502"/>
    </row>
    <row r="520" spans="13:13" x14ac:dyDescent="0.3">
      <c r="M520" s="1502"/>
    </row>
    <row r="521" spans="13:13" x14ac:dyDescent="0.3">
      <c r="M521" s="1502"/>
    </row>
    <row r="522" spans="13:13" x14ac:dyDescent="0.3">
      <c r="M522" s="1502"/>
    </row>
    <row r="523" spans="13:13" x14ac:dyDescent="0.3">
      <c r="M523" s="1502"/>
    </row>
    <row r="524" spans="13:13" x14ac:dyDescent="0.3">
      <c r="M524" s="1502"/>
    </row>
    <row r="525" spans="13:13" x14ac:dyDescent="0.3">
      <c r="M525" s="1502"/>
    </row>
    <row r="526" spans="13:13" x14ac:dyDescent="0.3">
      <c r="M526" s="1502"/>
    </row>
    <row r="527" spans="13:13" x14ac:dyDescent="0.3">
      <c r="M527" s="1502"/>
    </row>
    <row r="528" spans="13:13" x14ac:dyDescent="0.3">
      <c r="M528" s="1502"/>
    </row>
    <row r="529" spans="13:13" x14ac:dyDescent="0.3">
      <c r="M529" s="1502"/>
    </row>
    <row r="530" spans="13:13" x14ac:dyDescent="0.3">
      <c r="M530" s="1502"/>
    </row>
    <row r="531" spans="13:13" x14ac:dyDescent="0.3">
      <c r="M531" s="1502"/>
    </row>
    <row r="532" spans="13:13" x14ac:dyDescent="0.3">
      <c r="M532" s="1502"/>
    </row>
    <row r="533" spans="13:13" x14ac:dyDescent="0.3">
      <c r="M533" s="1502"/>
    </row>
    <row r="534" spans="13:13" x14ac:dyDescent="0.3">
      <c r="M534" s="1502"/>
    </row>
    <row r="535" spans="13:13" x14ac:dyDescent="0.3">
      <c r="M535" s="1502"/>
    </row>
    <row r="536" spans="13:13" x14ac:dyDescent="0.3">
      <c r="M536" s="1502"/>
    </row>
    <row r="537" spans="13:13" x14ac:dyDescent="0.3">
      <c r="M537" s="1502"/>
    </row>
    <row r="538" spans="13:13" x14ac:dyDescent="0.3">
      <c r="M538" s="1502"/>
    </row>
    <row r="539" spans="13:13" x14ac:dyDescent="0.3">
      <c r="M539" s="1502"/>
    </row>
    <row r="540" spans="13:13" x14ac:dyDescent="0.3">
      <c r="M540" s="1502"/>
    </row>
    <row r="541" spans="13:13" x14ac:dyDescent="0.3">
      <c r="M541" s="1502"/>
    </row>
    <row r="542" spans="13:13" x14ac:dyDescent="0.3">
      <c r="M542" s="1502"/>
    </row>
    <row r="543" spans="13:13" x14ac:dyDescent="0.3">
      <c r="M543" s="1502"/>
    </row>
    <row r="544" spans="13:13" x14ac:dyDescent="0.3">
      <c r="M544" s="1502"/>
    </row>
    <row r="545" spans="13:13" x14ac:dyDescent="0.3">
      <c r="M545" s="1502"/>
    </row>
    <row r="546" spans="13:13" x14ac:dyDescent="0.3">
      <c r="M546" s="1502"/>
    </row>
    <row r="547" spans="13:13" x14ac:dyDescent="0.3">
      <c r="M547" s="1502"/>
    </row>
    <row r="548" spans="13:13" x14ac:dyDescent="0.3">
      <c r="M548" s="1502"/>
    </row>
    <row r="549" spans="13:13" x14ac:dyDescent="0.3">
      <c r="M549" s="1502"/>
    </row>
    <row r="550" spans="13:13" x14ac:dyDescent="0.3">
      <c r="M550" s="1502"/>
    </row>
    <row r="551" spans="13:13" x14ac:dyDescent="0.3">
      <c r="M551" s="1502"/>
    </row>
    <row r="552" spans="13:13" x14ac:dyDescent="0.3">
      <c r="M552" s="1502"/>
    </row>
    <row r="553" spans="13:13" x14ac:dyDescent="0.3">
      <c r="M553" s="1502"/>
    </row>
    <row r="554" spans="13:13" x14ac:dyDescent="0.3">
      <c r="M554" s="1502"/>
    </row>
    <row r="555" spans="13:13" x14ac:dyDescent="0.3">
      <c r="M555" s="1502"/>
    </row>
    <row r="556" spans="13:13" x14ac:dyDescent="0.3">
      <c r="M556" s="1502"/>
    </row>
    <row r="557" spans="13:13" x14ac:dyDescent="0.3">
      <c r="M557" s="1502"/>
    </row>
    <row r="558" spans="13:13" x14ac:dyDescent="0.3">
      <c r="M558" s="1502"/>
    </row>
    <row r="559" spans="13:13" x14ac:dyDescent="0.3">
      <c r="M559" s="1502"/>
    </row>
    <row r="560" spans="13:13" x14ac:dyDescent="0.3">
      <c r="M560" s="1502"/>
    </row>
    <row r="561" spans="13:13" x14ac:dyDescent="0.3">
      <c r="M561" s="1502"/>
    </row>
    <row r="562" spans="13:13" x14ac:dyDescent="0.3">
      <c r="M562" s="1502"/>
    </row>
    <row r="563" spans="13:13" x14ac:dyDescent="0.3">
      <c r="M563" s="1502"/>
    </row>
    <row r="564" spans="13:13" x14ac:dyDescent="0.3">
      <c r="M564" s="1502"/>
    </row>
    <row r="565" spans="13:13" x14ac:dyDescent="0.3">
      <c r="M565" s="1502"/>
    </row>
    <row r="566" spans="13:13" x14ac:dyDescent="0.3">
      <c r="M566" s="1502"/>
    </row>
    <row r="567" spans="13:13" x14ac:dyDescent="0.3">
      <c r="M567" s="1502"/>
    </row>
    <row r="568" spans="13:13" x14ac:dyDescent="0.3">
      <c r="M568" s="1502"/>
    </row>
    <row r="569" spans="13:13" x14ac:dyDescent="0.3">
      <c r="M569" s="1502"/>
    </row>
    <row r="570" spans="13:13" x14ac:dyDescent="0.3">
      <c r="M570" s="1502"/>
    </row>
    <row r="571" spans="13:13" x14ac:dyDescent="0.3">
      <c r="M571" s="1502"/>
    </row>
    <row r="572" spans="13:13" x14ac:dyDescent="0.3">
      <c r="M572" s="1502"/>
    </row>
    <row r="573" spans="13:13" x14ac:dyDescent="0.3">
      <c r="M573" s="1502"/>
    </row>
    <row r="574" spans="13:13" x14ac:dyDescent="0.3">
      <c r="M574" s="1502"/>
    </row>
    <row r="575" spans="13:13" x14ac:dyDescent="0.3">
      <c r="M575" s="1502"/>
    </row>
    <row r="576" spans="13:13" x14ac:dyDescent="0.3">
      <c r="M576" s="1502"/>
    </row>
    <row r="577" spans="13:13" x14ac:dyDescent="0.3">
      <c r="M577" s="1502"/>
    </row>
    <row r="578" spans="13:13" x14ac:dyDescent="0.3">
      <c r="M578" s="1502"/>
    </row>
    <row r="579" spans="13:13" x14ac:dyDescent="0.3">
      <c r="M579" s="1502"/>
    </row>
    <row r="580" spans="13:13" x14ac:dyDescent="0.3">
      <c r="M580" s="1502"/>
    </row>
    <row r="581" spans="13:13" x14ac:dyDescent="0.3">
      <c r="M581" s="1502"/>
    </row>
    <row r="582" spans="13:13" x14ac:dyDescent="0.3">
      <c r="M582" s="1502"/>
    </row>
    <row r="583" spans="13:13" x14ac:dyDescent="0.3">
      <c r="M583" s="1502"/>
    </row>
    <row r="584" spans="13:13" x14ac:dyDescent="0.3">
      <c r="M584" s="1502"/>
    </row>
    <row r="585" spans="13:13" x14ac:dyDescent="0.3">
      <c r="M585" s="1502"/>
    </row>
    <row r="586" spans="13:13" x14ac:dyDescent="0.3">
      <c r="M586" s="1502"/>
    </row>
    <row r="587" spans="13:13" x14ac:dyDescent="0.3">
      <c r="M587" s="1502"/>
    </row>
    <row r="588" spans="13:13" x14ac:dyDescent="0.3">
      <c r="M588" s="1502"/>
    </row>
    <row r="589" spans="13:13" x14ac:dyDescent="0.3">
      <c r="M589" s="1502"/>
    </row>
    <row r="590" spans="13:13" x14ac:dyDescent="0.3">
      <c r="M590" s="1502"/>
    </row>
    <row r="591" spans="13:13" x14ac:dyDescent="0.3">
      <c r="M591" s="1502"/>
    </row>
    <row r="592" spans="13:13" x14ac:dyDescent="0.3">
      <c r="M592" s="1502"/>
    </row>
    <row r="593" spans="13:13" x14ac:dyDescent="0.3">
      <c r="M593" s="1502"/>
    </row>
    <row r="594" spans="13:13" x14ac:dyDescent="0.3">
      <c r="M594" s="1502"/>
    </row>
    <row r="595" spans="13:13" x14ac:dyDescent="0.3">
      <c r="M595" s="1502"/>
    </row>
    <row r="596" spans="13:13" x14ac:dyDescent="0.3">
      <c r="M596" s="1502"/>
    </row>
    <row r="597" spans="13:13" x14ac:dyDescent="0.3">
      <c r="M597" s="1502"/>
    </row>
    <row r="598" spans="13:13" x14ac:dyDescent="0.3">
      <c r="M598" s="1502"/>
    </row>
    <row r="599" spans="13:13" x14ac:dyDescent="0.3">
      <c r="M599" s="1502"/>
    </row>
    <row r="600" spans="13:13" x14ac:dyDescent="0.3">
      <c r="M600" s="1502"/>
    </row>
    <row r="601" spans="13:13" x14ac:dyDescent="0.3">
      <c r="M601" s="1502"/>
    </row>
    <row r="602" spans="13:13" x14ac:dyDescent="0.3">
      <c r="M602" s="1502"/>
    </row>
    <row r="603" spans="13:13" x14ac:dyDescent="0.3">
      <c r="M603" s="1502"/>
    </row>
    <row r="604" spans="13:13" x14ac:dyDescent="0.3">
      <c r="M604" s="1502"/>
    </row>
    <row r="605" spans="13:13" x14ac:dyDescent="0.3">
      <c r="M605" s="1502"/>
    </row>
    <row r="606" spans="13:13" x14ac:dyDescent="0.3">
      <c r="M606" s="1502"/>
    </row>
    <row r="607" spans="13:13" x14ac:dyDescent="0.3">
      <c r="M607" s="1502"/>
    </row>
    <row r="608" spans="13:13" x14ac:dyDescent="0.3">
      <c r="M608" s="1502"/>
    </row>
    <row r="609" spans="13:13" x14ac:dyDescent="0.3">
      <c r="M609" s="1502"/>
    </row>
    <row r="610" spans="13:13" x14ac:dyDescent="0.3">
      <c r="M610" s="1502"/>
    </row>
    <row r="611" spans="13:13" x14ac:dyDescent="0.3">
      <c r="M611" s="1502"/>
    </row>
    <row r="612" spans="13:13" x14ac:dyDescent="0.3">
      <c r="M612" s="1502"/>
    </row>
    <row r="613" spans="13:13" x14ac:dyDescent="0.3">
      <c r="M613" s="1502"/>
    </row>
    <row r="614" spans="13:13" x14ac:dyDescent="0.3">
      <c r="M614" s="1502"/>
    </row>
    <row r="615" spans="13:13" x14ac:dyDescent="0.3">
      <c r="M615" s="1502"/>
    </row>
    <row r="616" spans="13:13" x14ac:dyDescent="0.3">
      <c r="M616" s="1502"/>
    </row>
    <row r="617" spans="13:13" x14ac:dyDescent="0.3">
      <c r="M617" s="1502"/>
    </row>
    <row r="618" spans="13:13" x14ac:dyDescent="0.3">
      <c r="M618" s="1502"/>
    </row>
    <row r="619" spans="13:13" x14ac:dyDescent="0.3">
      <c r="M619" s="1502"/>
    </row>
    <row r="620" spans="13:13" x14ac:dyDescent="0.3">
      <c r="M620" s="1502"/>
    </row>
    <row r="621" spans="13:13" x14ac:dyDescent="0.3">
      <c r="M621" s="1502"/>
    </row>
    <row r="622" spans="13:13" x14ac:dyDescent="0.3">
      <c r="M622" s="1502"/>
    </row>
    <row r="623" spans="13:13" x14ac:dyDescent="0.3">
      <c r="M623" s="1502"/>
    </row>
    <row r="624" spans="13:13" x14ac:dyDescent="0.3">
      <c r="M624" s="1502"/>
    </row>
    <row r="625" spans="13:13" x14ac:dyDescent="0.3">
      <c r="M625" s="1502"/>
    </row>
    <row r="626" spans="13:13" x14ac:dyDescent="0.3">
      <c r="M626" s="1502"/>
    </row>
    <row r="627" spans="13:13" x14ac:dyDescent="0.3">
      <c r="M627" s="1502"/>
    </row>
    <row r="628" spans="13:13" x14ac:dyDescent="0.3">
      <c r="M628" s="1502"/>
    </row>
    <row r="629" spans="13:13" x14ac:dyDescent="0.3">
      <c r="M629" s="1502"/>
    </row>
    <row r="630" spans="13:13" x14ac:dyDescent="0.3">
      <c r="M630" s="1502"/>
    </row>
    <row r="631" spans="13:13" x14ac:dyDescent="0.3">
      <c r="M631" s="1502"/>
    </row>
    <row r="632" spans="13:13" x14ac:dyDescent="0.3">
      <c r="M632" s="1502"/>
    </row>
    <row r="633" spans="13:13" x14ac:dyDescent="0.3">
      <c r="M633" s="1502"/>
    </row>
    <row r="634" spans="13:13" x14ac:dyDescent="0.3">
      <c r="M634" s="1502"/>
    </row>
    <row r="635" spans="13:13" x14ac:dyDescent="0.3">
      <c r="M635" s="1502"/>
    </row>
    <row r="636" spans="13:13" x14ac:dyDescent="0.3">
      <c r="M636" s="1502"/>
    </row>
    <row r="637" spans="13:13" x14ac:dyDescent="0.3">
      <c r="M637" s="1502"/>
    </row>
    <row r="638" spans="13:13" x14ac:dyDescent="0.3">
      <c r="M638" s="1502"/>
    </row>
    <row r="639" spans="13:13" x14ac:dyDescent="0.3">
      <c r="M639" s="1502"/>
    </row>
    <row r="640" spans="13:13" x14ac:dyDescent="0.3">
      <c r="M640" s="1502"/>
    </row>
    <row r="641" spans="13:13" x14ac:dyDescent="0.3">
      <c r="M641" s="1502"/>
    </row>
    <row r="642" spans="13:13" x14ac:dyDescent="0.3">
      <c r="M642" s="1502"/>
    </row>
    <row r="643" spans="13:13" x14ac:dyDescent="0.3">
      <c r="M643" s="1502"/>
    </row>
    <row r="644" spans="13:13" x14ac:dyDescent="0.3">
      <c r="M644" s="1502"/>
    </row>
    <row r="645" spans="13:13" x14ac:dyDescent="0.3">
      <c r="M645" s="1502"/>
    </row>
    <row r="646" spans="13:13" x14ac:dyDescent="0.3">
      <c r="M646" s="1502"/>
    </row>
    <row r="647" spans="13:13" x14ac:dyDescent="0.3">
      <c r="M647" s="1502"/>
    </row>
    <row r="648" spans="13:13" x14ac:dyDescent="0.3">
      <c r="M648" s="1502"/>
    </row>
    <row r="649" spans="13:13" x14ac:dyDescent="0.3">
      <c r="M649" s="1502"/>
    </row>
    <row r="650" spans="13:13" x14ac:dyDescent="0.3">
      <c r="M650" s="1502"/>
    </row>
    <row r="651" spans="13:13" x14ac:dyDescent="0.3">
      <c r="M651" s="1502"/>
    </row>
    <row r="652" spans="13:13" x14ac:dyDescent="0.3">
      <c r="M652" s="1502"/>
    </row>
    <row r="653" spans="13:13" x14ac:dyDescent="0.3">
      <c r="M653" s="1502"/>
    </row>
    <row r="654" spans="13:13" x14ac:dyDescent="0.3">
      <c r="M654" s="1502"/>
    </row>
    <row r="655" spans="13:13" x14ac:dyDescent="0.3">
      <c r="M655" s="1502"/>
    </row>
    <row r="656" spans="13:13" x14ac:dyDescent="0.3">
      <c r="M656" s="1502"/>
    </row>
    <row r="657" spans="13:13" x14ac:dyDescent="0.3">
      <c r="M657" s="1502"/>
    </row>
    <row r="658" spans="13:13" x14ac:dyDescent="0.3">
      <c r="M658" s="1502"/>
    </row>
    <row r="659" spans="13:13" x14ac:dyDescent="0.3">
      <c r="M659" s="1502"/>
    </row>
    <row r="660" spans="13:13" x14ac:dyDescent="0.3">
      <c r="M660" s="1502"/>
    </row>
    <row r="661" spans="13:13" x14ac:dyDescent="0.3">
      <c r="M661" s="1502"/>
    </row>
    <row r="662" spans="13:13" x14ac:dyDescent="0.3">
      <c r="M662" s="1502"/>
    </row>
    <row r="663" spans="13:13" x14ac:dyDescent="0.3">
      <c r="M663" s="1502"/>
    </row>
    <row r="664" spans="13:13" x14ac:dyDescent="0.3">
      <c r="M664" s="1502"/>
    </row>
    <row r="665" spans="13:13" x14ac:dyDescent="0.3">
      <c r="M665" s="1502"/>
    </row>
    <row r="666" spans="13:13" x14ac:dyDescent="0.3">
      <c r="M666" s="1502"/>
    </row>
    <row r="667" spans="13:13" x14ac:dyDescent="0.3">
      <c r="M667" s="1502"/>
    </row>
    <row r="668" spans="13:13" x14ac:dyDescent="0.3">
      <c r="M668" s="1502"/>
    </row>
    <row r="669" spans="13:13" x14ac:dyDescent="0.3">
      <c r="M669" s="1502"/>
    </row>
    <row r="670" spans="13:13" x14ac:dyDescent="0.3">
      <c r="M670" s="1502"/>
    </row>
    <row r="671" spans="13:13" x14ac:dyDescent="0.3">
      <c r="M671" s="1502"/>
    </row>
    <row r="672" spans="13:13" x14ac:dyDescent="0.3">
      <c r="M672" s="1502"/>
    </row>
    <row r="673" spans="13:13" x14ac:dyDescent="0.3">
      <c r="M673" s="1502"/>
    </row>
    <row r="674" spans="13:13" x14ac:dyDescent="0.3">
      <c r="M674" s="1502"/>
    </row>
    <row r="675" spans="13:13" x14ac:dyDescent="0.3">
      <c r="M675" s="1502"/>
    </row>
    <row r="676" spans="13:13" x14ac:dyDescent="0.3">
      <c r="M676" s="1502"/>
    </row>
    <row r="677" spans="13:13" x14ac:dyDescent="0.3">
      <c r="M677" s="1502"/>
    </row>
    <row r="678" spans="13:13" x14ac:dyDescent="0.3">
      <c r="M678" s="1502"/>
    </row>
    <row r="679" spans="13:13" x14ac:dyDescent="0.3">
      <c r="M679" s="1502"/>
    </row>
    <row r="680" spans="13:13" x14ac:dyDescent="0.3">
      <c r="M680" s="1502"/>
    </row>
    <row r="681" spans="13:13" x14ac:dyDescent="0.3">
      <c r="M681" s="1502"/>
    </row>
    <row r="682" spans="13:13" x14ac:dyDescent="0.3">
      <c r="M682" s="1502"/>
    </row>
    <row r="683" spans="13:13" x14ac:dyDescent="0.3">
      <c r="M683" s="1502"/>
    </row>
    <row r="684" spans="13:13" x14ac:dyDescent="0.3">
      <c r="M684" s="1502"/>
    </row>
    <row r="685" spans="13:13" x14ac:dyDescent="0.3">
      <c r="M685" s="1502"/>
    </row>
    <row r="686" spans="13:13" x14ac:dyDescent="0.3">
      <c r="M686" s="1502"/>
    </row>
    <row r="687" spans="13:13" x14ac:dyDescent="0.3">
      <c r="M687" s="1502"/>
    </row>
    <row r="688" spans="13:13" x14ac:dyDescent="0.3">
      <c r="M688" s="1502"/>
    </row>
    <row r="689" spans="13:13" x14ac:dyDescent="0.3">
      <c r="M689" s="1502"/>
    </row>
    <row r="690" spans="13:13" x14ac:dyDescent="0.3">
      <c r="M690" s="1502"/>
    </row>
    <row r="691" spans="13:13" x14ac:dyDescent="0.3">
      <c r="M691" s="1502"/>
    </row>
    <row r="692" spans="13:13" x14ac:dyDescent="0.3">
      <c r="M692" s="1502"/>
    </row>
    <row r="693" spans="13:13" x14ac:dyDescent="0.3">
      <c r="M693" s="1502"/>
    </row>
    <row r="694" spans="13:13" x14ac:dyDescent="0.3">
      <c r="M694" s="1502"/>
    </row>
    <row r="695" spans="13:13" x14ac:dyDescent="0.3">
      <c r="M695" s="1502"/>
    </row>
    <row r="696" spans="13:13" x14ac:dyDescent="0.3">
      <c r="M696" s="1502"/>
    </row>
    <row r="697" spans="13:13" x14ac:dyDescent="0.3">
      <c r="M697" s="1502"/>
    </row>
    <row r="698" spans="13:13" x14ac:dyDescent="0.3">
      <c r="M698" s="1502"/>
    </row>
    <row r="699" spans="13:13" x14ac:dyDescent="0.3">
      <c r="M699" s="1502"/>
    </row>
    <row r="700" spans="13:13" x14ac:dyDescent="0.3">
      <c r="M700" s="1502"/>
    </row>
    <row r="701" spans="13:13" x14ac:dyDescent="0.3">
      <c r="M701" s="1502"/>
    </row>
    <row r="702" spans="13:13" x14ac:dyDescent="0.3">
      <c r="M702" s="1502"/>
    </row>
    <row r="703" spans="13:13" x14ac:dyDescent="0.3">
      <c r="M703" s="1502"/>
    </row>
    <row r="704" spans="13:13" x14ac:dyDescent="0.3">
      <c r="M704" s="1502"/>
    </row>
    <row r="705" spans="13:13" x14ac:dyDescent="0.3">
      <c r="M705" s="1502"/>
    </row>
    <row r="706" spans="13:13" x14ac:dyDescent="0.3">
      <c r="M706" s="1502"/>
    </row>
    <row r="707" spans="13:13" x14ac:dyDescent="0.3">
      <c r="M707" s="1502"/>
    </row>
    <row r="708" spans="13:13" x14ac:dyDescent="0.3">
      <c r="M708" s="1502"/>
    </row>
    <row r="709" spans="13:13" x14ac:dyDescent="0.3">
      <c r="M709" s="1502"/>
    </row>
    <row r="710" spans="13:13" x14ac:dyDescent="0.3">
      <c r="M710" s="1502"/>
    </row>
    <row r="711" spans="13:13" x14ac:dyDescent="0.3">
      <c r="M711" s="1502"/>
    </row>
    <row r="712" spans="13:13" x14ac:dyDescent="0.3">
      <c r="M712" s="1502"/>
    </row>
    <row r="713" spans="13:13" x14ac:dyDescent="0.3">
      <c r="M713" s="1502"/>
    </row>
    <row r="714" spans="13:13" x14ac:dyDescent="0.3">
      <c r="M714" s="1502"/>
    </row>
    <row r="715" spans="13:13" x14ac:dyDescent="0.3">
      <c r="M715" s="1502"/>
    </row>
    <row r="716" spans="13:13" x14ac:dyDescent="0.3">
      <c r="M716" s="1502"/>
    </row>
    <row r="717" spans="13:13" x14ac:dyDescent="0.3">
      <c r="M717" s="1502"/>
    </row>
    <row r="718" spans="13:13" x14ac:dyDescent="0.3">
      <c r="M718" s="1502"/>
    </row>
    <row r="719" spans="13:13" x14ac:dyDescent="0.3">
      <c r="M719" s="1502"/>
    </row>
    <row r="720" spans="13:13" x14ac:dyDescent="0.3">
      <c r="M720" s="1502"/>
    </row>
    <row r="721" spans="13:13" x14ac:dyDescent="0.3">
      <c r="M721" s="1502"/>
    </row>
    <row r="722" spans="13:13" x14ac:dyDescent="0.3">
      <c r="M722" s="1502"/>
    </row>
    <row r="723" spans="13:13" x14ac:dyDescent="0.3">
      <c r="M723" s="1502"/>
    </row>
    <row r="724" spans="13:13" x14ac:dyDescent="0.3">
      <c r="M724" s="1502"/>
    </row>
    <row r="725" spans="13:13" x14ac:dyDescent="0.3">
      <c r="M725" s="1502"/>
    </row>
    <row r="726" spans="13:13" x14ac:dyDescent="0.3">
      <c r="M726" s="1502"/>
    </row>
    <row r="727" spans="13:13" x14ac:dyDescent="0.3">
      <c r="M727" s="1502"/>
    </row>
    <row r="728" spans="13:13" x14ac:dyDescent="0.3">
      <c r="M728" s="1502"/>
    </row>
    <row r="729" spans="13:13" x14ac:dyDescent="0.3">
      <c r="M729" s="1502"/>
    </row>
    <row r="730" spans="13:13" x14ac:dyDescent="0.3">
      <c r="M730" s="1502"/>
    </row>
    <row r="731" spans="13:13" x14ac:dyDescent="0.3">
      <c r="M731" s="1502"/>
    </row>
    <row r="732" spans="13:13" x14ac:dyDescent="0.3">
      <c r="M732" s="1502"/>
    </row>
    <row r="733" spans="13:13" x14ac:dyDescent="0.3">
      <c r="M733" s="1502"/>
    </row>
    <row r="734" spans="13:13" x14ac:dyDescent="0.3">
      <c r="M734" s="1502"/>
    </row>
    <row r="735" spans="13:13" x14ac:dyDescent="0.3">
      <c r="M735" s="1502"/>
    </row>
    <row r="736" spans="13:13" x14ac:dyDescent="0.3">
      <c r="M736" s="1502"/>
    </row>
    <row r="737" spans="13:13" x14ac:dyDescent="0.3">
      <c r="M737" s="1502"/>
    </row>
    <row r="738" spans="13:13" x14ac:dyDescent="0.3">
      <c r="M738" s="1502"/>
    </row>
    <row r="739" spans="13:13" x14ac:dyDescent="0.3">
      <c r="M739" s="1502"/>
    </row>
    <row r="740" spans="13:13" x14ac:dyDescent="0.3">
      <c r="M740" s="1502"/>
    </row>
    <row r="741" spans="13:13" x14ac:dyDescent="0.3">
      <c r="M741" s="1502"/>
    </row>
    <row r="742" spans="13:13" x14ac:dyDescent="0.3">
      <c r="M742" s="1502"/>
    </row>
    <row r="743" spans="13:13" x14ac:dyDescent="0.3">
      <c r="M743" s="1502"/>
    </row>
    <row r="744" spans="13:13" x14ac:dyDescent="0.3">
      <c r="M744" s="1502"/>
    </row>
    <row r="745" spans="13:13" x14ac:dyDescent="0.3">
      <c r="M745" s="1502"/>
    </row>
    <row r="746" spans="13:13" x14ac:dyDescent="0.3">
      <c r="M746" s="1502"/>
    </row>
    <row r="747" spans="13:13" x14ac:dyDescent="0.3">
      <c r="M747" s="1502"/>
    </row>
    <row r="748" spans="13:13" x14ac:dyDescent="0.3">
      <c r="M748" s="1502"/>
    </row>
    <row r="749" spans="13:13" x14ac:dyDescent="0.3">
      <c r="M749" s="1502"/>
    </row>
    <row r="750" spans="13:13" x14ac:dyDescent="0.3">
      <c r="M750" s="1502"/>
    </row>
    <row r="751" spans="13:13" x14ac:dyDescent="0.3">
      <c r="M751" s="1502"/>
    </row>
    <row r="752" spans="13:13" x14ac:dyDescent="0.3">
      <c r="M752" s="1502"/>
    </row>
    <row r="753" spans="13:13" x14ac:dyDescent="0.3">
      <c r="M753" s="1502"/>
    </row>
    <row r="754" spans="13:13" x14ac:dyDescent="0.3">
      <c r="M754" s="1502"/>
    </row>
    <row r="755" spans="13:13" x14ac:dyDescent="0.3">
      <c r="M755" s="1502"/>
    </row>
    <row r="756" spans="13:13" x14ac:dyDescent="0.3">
      <c r="M756" s="1502"/>
    </row>
    <row r="757" spans="13:13" x14ac:dyDescent="0.3">
      <c r="M757" s="1502"/>
    </row>
    <row r="758" spans="13:13" x14ac:dyDescent="0.3">
      <c r="M758" s="1502"/>
    </row>
    <row r="759" spans="13:13" x14ac:dyDescent="0.3">
      <c r="M759" s="1502"/>
    </row>
    <row r="760" spans="13:13" x14ac:dyDescent="0.3">
      <c r="M760" s="1502"/>
    </row>
    <row r="761" spans="13:13" x14ac:dyDescent="0.3">
      <c r="M761" s="1502"/>
    </row>
    <row r="762" spans="13:13" x14ac:dyDescent="0.3">
      <c r="M762" s="1502"/>
    </row>
    <row r="763" spans="13:13" x14ac:dyDescent="0.3">
      <c r="M763" s="1502"/>
    </row>
    <row r="764" spans="13:13" x14ac:dyDescent="0.3">
      <c r="M764" s="1502"/>
    </row>
    <row r="765" spans="13:13" x14ac:dyDescent="0.3">
      <c r="M765" s="1502"/>
    </row>
    <row r="766" spans="13:13" x14ac:dyDescent="0.3">
      <c r="M766" s="1502"/>
    </row>
    <row r="767" spans="13:13" x14ac:dyDescent="0.3">
      <c r="M767" s="1502"/>
    </row>
    <row r="768" spans="13:13" x14ac:dyDescent="0.3">
      <c r="M768" s="1502"/>
    </row>
    <row r="769" spans="13:13" x14ac:dyDescent="0.3">
      <c r="M769" s="1502"/>
    </row>
    <row r="770" spans="13:13" x14ac:dyDescent="0.3">
      <c r="M770" s="1502"/>
    </row>
    <row r="771" spans="13:13" x14ac:dyDescent="0.3">
      <c r="M771" s="1502"/>
    </row>
    <row r="772" spans="13:13" x14ac:dyDescent="0.3">
      <c r="M772" s="1502"/>
    </row>
    <row r="773" spans="13:13" x14ac:dyDescent="0.3">
      <c r="M773" s="1502"/>
    </row>
    <row r="774" spans="13:13" x14ac:dyDescent="0.3">
      <c r="M774" s="1502"/>
    </row>
    <row r="775" spans="13:13" x14ac:dyDescent="0.3">
      <c r="M775" s="1502"/>
    </row>
    <row r="776" spans="13:13" x14ac:dyDescent="0.3">
      <c r="M776" s="1502"/>
    </row>
    <row r="777" spans="13:13" x14ac:dyDescent="0.3">
      <c r="M777" s="1502"/>
    </row>
    <row r="778" spans="13:13" x14ac:dyDescent="0.3">
      <c r="M778" s="1502"/>
    </row>
    <row r="779" spans="13:13" x14ac:dyDescent="0.3">
      <c r="M779" s="1502"/>
    </row>
    <row r="780" spans="13:13" x14ac:dyDescent="0.3">
      <c r="M780" s="1502"/>
    </row>
    <row r="781" spans="13:13" x14ac:dyDescent="0.3">
      <c r="M781" s="1502"/>
    </row>
    <row r="782" spans="13:13" x14ac:dyDescent="0.3">
      <c r="M782" s="1502"/>
    </row>
    <row r="783" spans="13:13" x14ac:dyDescent="0.3">
      <c r="M783" s="1502"/>
    </row>
    <row r="784" spans="13:13" x14ac:dyDescent="0.3">
      <c r="M784" s="1502"/>
    </row>
    <row r="785" spans="13:13" x14ac:dyDescent="0.3">
      <c r="M785" s="1502"/>
    </row>
    <row r="786" spans="13:13" x14ac:dyDescent="0.3">
      <c r="M786" s="1502"/>
    </row>
    <row r="787" spans="13:13" x14ac:dyDescent="0.3">
      <c r="M787" s="1502"/>
    </row>
    <row r="788" spans="13:13" x14ac:dyDescent="0.3">
      <c r="M788" s="1502"/>
    </row>
    <row r="789" spans="13:13" x14ac:dyDescent="0.3">
      <c r="M789" s="1502"/>
    </row>
    <row r="790" spans="13:13" x14ac:dyDescent="0.3">
      <c r="M790" s="1502"/>
    </row>
    <row r="791" spans="13:13" x14ac:dyDescent="0.3">
      <c r="M791" s="1502"/>
    </row>
    <row r="792" spans="13:13" x14ac:dyDescent="0.3">
      <c r="M792" s="1502"/>
    </row>
    <row r="793" spans="13:13" x14ac:dyDescent="0.3">
      <c r="M793" s="1502"/>
    </row>
    <row r="794" spans="13:13" x14ac:dyDescent="0.3">
      <c r="M794" s="1502"/>
    </row>
    <row r="795" spans="13:13" x14ac:dyDescent="0.3">
      <c r="M795" s="1502"/>
    </row>
    <row r="796" spans="13:13" x14ac:dyDescent="0.3">
      <c r="M796" s="1502"/>
    </row>
    <row r="797" spans="13:13" x14ac:dyDescent="0.3">
      <c r="M797" s="1502"/>
    </row>
    <row r="798" spans="13:13" x14ac:dyDescent="0.3">
      <c r="M798" s="1502"/>
    </row>
    <row r="799" spans="13:13" x14ac:dyDescent="0.3">
      <c r="M799" s="1502"/>
    </row>
    <row r="800" spans="13:13" x14ac:dyDescent="0.3">
      <c r="M800" s="1502"/>
    </row>
    <row r="801" spans="13:13" x14ac:dyDescent="0.3">
      <c r="M801" s="1502"/>
    </row>
    <row r="802" spans="13:13" x14ac:dyDescent="0.3">
      <c r="M802" s="1502"/>
    </row>
    <row r="803" spans="13:13" x14ac:dyDescent="0.3">
      <c r="M803" s="1502"/>
    </row>
    <row r="804" spans="13:13" x14ac:dyDescent="0.3">
      <c r="M804" s="1502"/>
    </row>
    <row r="805" spans="13:13" x14ac:dyDescent="0.3">
      <c r="M805" s="1502"/>
    </row>
    <row r="806" spans="13:13" x14ac:dyDescent="0.3">
      <c r="M806" s="1502"/>
    </row>
    <row r="807" spans="13:13" x14ac:dyDescent="0.3">
      <c r="M807" s="1502"/>
    </row>
    <row r="808" spans="13:13" x14ac:dyDescent="0.3">
      <c r="M808" s="1502"/>
    </row>
    <row r="809" spans="13:13" x14ac:dyDescent="0.3">
      <c r="M809" s="1502"/>
    </row>
    <row r="810" spans="13:13" x14ac:dyDescent="0.3">
      <c r="M810" s="1502"/>
    </row>
    <row r="811" spans="13:13" x14ac:dyDescent="0.3">
      <c r="M811" s="1502"/>
    </row>
    <row r="812" spans="13:13" x14ac:dyDescent="0.3">
      <c r="M812" s="1502"/>
    </row>
    <row r="813" spans="13:13" x14ac:dyDescent="0.3">
      <c r="M813" s="1502"/>
    </row>
    <row r="814" spans="13:13" x14ac:dyDescent="0.3">
      <c r="M814" s="1502"/>
    </row>
    <row r="815" spans="13:13" x14ac:dyDescent="0.3">
      <c r="M815" s="1502"/>
    </row>
    <row r="816" spans="13:13" x14ac:dyDescent="0.3">
      <c r="M816" s="1502"/>
    </row>
    <row r="817" spans="13:13" x14ac:dyDescent="0.3">
      <c r="M817" s="1502"/>
    </row>
    <row r="818" spans="13:13" x14ac:dyDescent="0.3">
      <c r="M818" s="1502"/>
    </row>
    <row r="819" spans="13:13" x14ac:dyDescent="0.3">
      <c r="M819" s="1502"/>
    </row>
    <row r="820" spans="13:13" x14ac:dyDescent="0.3">
      <c r="M820" s="1502"/>
    </row>
    <row r="821" spans="13:13" x14ac:dyDescent="0.3">
      <c r="M821" s="1502"/>
    </row>
    <row r="822" spans="13:13" x14ac:dyDescent="0.3">
      <c r="M822" s="1502"/>
    </row>
    <row r="823" spans="13:13" x14ac:dyDescent="0.3">
      <c r="M823" s="1502"/>
    </row>
    <row r="824" spans="13:13" x14ac:dyDescent="0.3">
      <c r="M824" s="1502"/>
    </row>
    <row r="825" spans="13:13" x14ac:dyDescent="0.3">
      <c r="M825" s="1502"/>
    </row>
    <row r="826" spans="13:13" x14ac:dyDescent="0.3">
      <c r="M826" s="1502"/>
    </row>
    <row r="827" spans="13:13" x14ac:dyDescent="0.3">
      <c r="M827" s="1502"/>
    </row>
    <row r="828" spans="13:13" x14ac:dyDescent="0.3">
      <c r="M828" s="1502"/>
    </row>
    <row r="829" spans="13:13" x14ac:dyDescent="0.3">
      <c r="M829" s="1502"/>
    </row>
    <row r="830" spans="13:13" x14ac:dyDescent="0.3">
      <c r="M830" s="1502"/>
    </row>
    <row r="831" spans="13:13" x14ac:dyDescent="0.3">
      <c r="M831" s="1502"/>
    </row>
    <row r="832" spans="13:13" x14ac:dyDescent="0.3">
      <c r="M832" s="1502"/>
    </row>
    <row r="833" spans="13:13" x14ac:dyDescent="0.3">
      <c r="M833" s="1502"/>
    </row>
    <row r="834" spans="13:13" x14ac:dyDescent="0.3">
      <c r="M834" s="1502"/>
    </row>
    <row r="835" spans="13:13" x14ac:dyDescent="0.3">
      <c r="M835" s="1502"/>
    </row>
    <row r="836" spans="13:13" x14ac:dyDescent="0.3">
      <c r="M836" s="1502"/>
    </row>
    <row r="837" spans="13:13" x14ac:dyDescent="0.3">
      <c r="M837" s="1502"/>
    </row>
    <row r="838" spans="13:13" x14ac:dyDescent="0.3">
      <c r="M838" s="1502"/>
    </row>
    <row r="839" spans="13:13" x14ac:dyDescent="0.3">
      <c r="M839" s="1502"/>
    </row>
    <row r="840" spans="13:13" x14ac:dyDescent="0.3">
      <c r="M840" s="1502"/>
    </row>
    <row r="841" spans="13:13" x14ac:dyDescent="0.3">
      <c r="M841" s="1502"/>
    </row>
    <row r="842" spans="13:13" x14ac:dyDescent="0.3">
      <c r="M842" s="1502"/>
    </row>
    <row r="843" spans="13:13" x14ac:dyDescent="0.3">
      <c r="M843" s="1502"/>
    </row>
    <row r="844" spans="13:13" x14ac:dyDescent="0.3">
      <c r="M844" s="1502"/>
    </row>
    <row r="845" spans="13:13" x14ac:dyDescent="0.3">
      <c r="M845" s="1502"/>
    </row>
    <row r="846" spans="13:13" x14ac:dyDescent="0.3">
      <c r="M846" s="1502"/>
    </row>
    <row r="847" spans="13:13" x14ac:dyDescent="0.3">
      <c r="M847" s="1502"/>
    </row>
    <row r="848" spans="13:13" x14ac:dyDescent="0.3">
      <c r="M848" s="1502"/>
    </row>
    <row r="849" spans="13:13" x14ac:dyDescent="0.3">
      <c r="M849" s="1502"/>
    </row>
    <row r="850" spans="13:13" x14ac:dyDescent="0.3">
      <c r="M850" s="1502"/>
    </row>
    <row r="851" spans="13:13" x14ac:dyDescent="0.3">
      <c r="M851" s="1502"/>
    </row>
    <row r="852" spans="13:13" x14ac:dyDescent="0.3">
      <c r="M852" s="1502"/>
    </row>
    <row r="853" spans="13:13" x14ac:dyDescent="0.3">
      <c r="M853" s="1502"/>
    </row>
    <row r="854" spans="13:13" x14ac:dyDescent="0.3">
      <c r="M854" s="1502"/>
    </row>
    <row r="855" spans="13:13" x14ac:dyDescent="0.3">
      <c r="M855" s="1502"/>
    </row>
    <row r="856" spans="13:13" x14ac:dyDescent="0.3">
      <c r="M856" s="1502"/>
    </row>
    <row r="857" spans="13:13" x14ac:dyDescent="0.3">
      <c r="M857" s="1502"/>
    </row>
    <row r="858" spans="13:13" x14ac:dyDescent="0.3">
      <c r="M858" s="1502"/>
    </row>
    <row r="859" spans="13:13" x14ac:dyDescent="0.3">
      <c r="M859" s="1502"/>
    </row>
    <row r="860" spans="13:13" x14ac:dyDescent="0.3">
      <c r="M860" s="1502"/>
    </row>
    <row r="861" spans="13:13" x14ac:dyDescent="0.3">
      <c r="M861" s="1502"/>
    </row>
    <row r="862" spans="13:13" x14ac:dyDescent="0.3">
      <c r="M862" s="1502"/>
    </row>
    <row r="863" spans="13:13" x14ac:dyDescent="0.3">
      <c r="M863" s="1502"/>
    </row>
    <row r="864" spans="13:13" x14ac:dyDescent="0.3">
      <c r="M864" s="1502"/>
    </row>
    <row r="865" spans="13:13" x14ac:dyDescent="0.3">
      <c r="M865" s="1502"/>
    </row>
    <row r="866" spans="13:13" x14ac:dyDescent="0.3">
      <c r="M866" s="1502"/>
    </row>
    <row r="867" spans="13:13" x14ac:dyDescent="0.3">
      <c r="M867" s="1502"/>
    </row>
    <row r="868" spans="13:13" x14ac:dyDescent="0.3">
      <c r="M868" s="1502"/>
    </row>
    <row r="869" spans="13:13" x14ac:dyDescent="0.3">
      <c r="M869" s="1502"/>
    </row>
    <row r="870" spans="13:13" x14ac:dyDescent="0.3">
      <c r="M870" s="1502"/>
    </row>
    <row r="871" spans="13:13" x14ac:dyDescent="0.3">
      <c r="M871" s="1502"/>
    </row>
    <row r="872" spans="13:13" x14ac:dyDescent="0.3">
      <c r="M872" s="1502"/>
    </row>
    <row r="873" spans="13:13" x14ac:dyDescent="0.3">
      <c r="M873" s="1502"/>
    </row>
    <row r="874" spans="13:13" x14ac:dyDescent="0.3">
      <c r="M874" s="1502"/>
    </row>
    <row r="875" spans="13:13" x14ac:dyDescent="0.3">
      <c r="M875" s="1502"/>
    </row>
    <row r="876" spans="13:13" x14ac:dyDescent="0.3">
      <c r="M876" s="1502"/>
    </row>
    <row r="877" spans="13:13" x14ac:dyDescent="0.3">
      <c r="M877" s="1502"/>
    </row>
    <row r="878" spans="13:13" x14ac:dyDescent="0.3">
      <c r="M878" s="1502"/>
    </row>
    <row r="879" spans="13:13" x14ac:dyDescent="0.3">
      <c r="M879" s="1502"/>
    </row>
    <row r="880" spans="13:13" x14ac:dyDescent="0.3">
      <c r="M880" s="1502"/>
    </row>
    <row r="881" spans="13:13" x14ac:dyDescent="0.3">
      <c r="M881" s="1502"/>
    </row>
    <row r="882" spans="13:13" x14ac:dyDescent="0.3">
      <c r="M882" s="1502"/>
    </row>
    <row r="883" spans="13:13" x14ac:dyDescent="0.3">
      <c r="M883" s="1502"/>
    </row>
    <row r="884" spans="13:13" x14ac:dyDescent="0.3">
      <c r="M884" s="1502"/>
    </row>
    <row r="885" spans="13:13" x14ac:dyDescent="0.3">
      <c r="M885" s="1502"/>
    </row>
    <row r="886" spans="13:13" x14ac:dyDescent="0.3">
      <c r="M886" s="1502"/>
    </row>
    <row r="887" spans="13:13" x14ac:dyDescent="0.3">
      <c r="M887" s="1502"/>
    </row>
    <row r="888" spans="13:13" x14ac:dyDescent="0.3">
      <c r="M888" s="1502"/>
    </row>
    <row r="889" spans="13:13" x14ac:dyDescent="0.3">
      <c r="M889" s="1502"/>
    </row>
    <row r="890" spans="13:13" x14ac:dyDescent="0.3">
      <c r="M890" s="1502"/>
    </row>
    <row r="891" spans="13:13" x14ac:dyDescent="0.3">
      <c r="M891" s="1502"/>
    </row>
    <row r="892" spans="13:13" x14ac:dyDescent="0.3">
      <c r="M892" s="1502"/>
    </row>
    <row r="893" spans="13:13" x14ac:dyDescent="0.3">
      <c r="M893" s="1502"/>
    </row>
    <row r="894" spans="13:13" x14ac:dyDescent="0.3">
      <c r="M894" s="1502"/>
    </row>
    <row r="895" spans="13:13" x14ac:dyDescent="0.3">
      <c r="M895" s="1502"/>
    </row>
    <row r="896" spans="13:13" x14ac:dyDescent="0.3">
      <c r="M896" s="1502"/>
    </row>
    <row r="897" spans="13:13" x14ac:dyDescent="0.3">
      <c r="M897" s="1502"/>
    </row>
    <row r="898" spans="13:13" x14ac:dyDescent="0.3">
      <c r="M898" s="1502"/>
    </row>
    <row r="899" spans="13:13" x14ac:dyDescent="0.3">
      <c r="M899" s="1502"/>
    </row>
    <row r="900" spans="13:13" x14ac:dyDescent="0.3">
      <c r="M900" s="1502"/>
    </row>
    <row r="901" spans="13:13" x14ac:dyDescent="0.3">
      <c r="M901" s="1502"/>
    </row>
    <row r="902" spans="13:13" x14ac:dyDescent="0.3">
      <c r="M902" s="1502"/>
    </row>
    <row r="903" spans="13:13" x14ac:dyDescent="0.3">
      <c r="M903" s="1502"/>
    </row>
    <row r="904" spans="13:13" x14ac:dyDescent="0.3">
      <c r="M904" s="1502"/>
    </row>
    <row r="905" spans="13:13" x14ac:dyDescent="0.3">
      <c r="M905" s="1502"/>
    </row>
    <row r="906" spans="13:13" x14ac:dyDescent="0.3">
      <c r="M906" s="1502"/>
    </row>
    <row r="907" spans="13:13" x14ac:dyDescent="0.3">
      <c r="M907" s="1502"/>
    </row>
    <row r="908" spans="13:13" x14ac:dyDescent="0.3">
      <c r="M908" s="1502"/>
    </row>
    <row r="909" spans="13:13" x14ac:dyDescent="0.3">
      <c r="M909" s="1502"/>
    </row>
    <row r="910" spans="13:13" x14ac:dyDescent="0.3">
      <c r="M910" s="1502"/>
    </row>
    <row r="911" spans="13:13" x14ac:dyDescent="0.3">
      <c r="M911" s="1502"/>
    </row>
    <row r="912" spans="13:13" x14ac:dyDescent="0.3">
      <c r="M912" s="1502"/>
    </row>
    <row r="913" spans="13:13" x14ac:dyDescent="0.3">
      <c r="M913" s="1502"/>
    </row>
    <row r="914" spans="13:13" x14ac:dyDescent="0.3">
      <c r="M914" s="1502"/>
    </row>
    <row r="915" spans="13:13" x14ac:dyDescent="0.3">
      <c r="M915" s="1502"/>
    </row>
    <row r="916" spans="13:13" x14ac:dyDescent="0.3">
      <c r="M916" s="1502"/>
    </row>
    <row r="917" spans="13:13" x14ac:dyDescent="0.3">
      <c r="M917" s="1502"/>
    </row>
    <row r="918" spans="13:13" x14ac:dyDescent="0.3">
      <c r="M918" s="1502"/>
    </row>
    <row r="919" spans="13:13" x14ac:dyDescent="0.3">
      <c r="M919" s="1502"/>
    </row>
    <row r="920" spans="13:13" x14ac:dyDescent="0.3">
      <c r="M920" s="1502"/>
    </row>
    <row r="921" spans="13:13" x14ac:dyDescent="0.3">
      <c r="M921" s="1502"/>
    </row>
    <row r="922" spans="13:13" x14ac:dyDescent="0.3">
      <c r="M922" s="1502"/>
    </row>
    <row r="923" spans="13:13" x14ac:dyDescent="0.3">
      <c r="M923" s="1502"/>
    </row>
    <row r="924" spans="13:13" x14ac:dyDescent="0.3">
      <c r="M924" s="1502"/>
    </row>
    <row r="925" spans="13:13" x14ac:dyDescent="0.3">
      <c r="M925" s="1502"/>
    </row>
    <row r="926" spans="13:13" x14ac:dyDescent="0.3">
      <c r="M926" s="1502"/>
    </row>
    <row r="927" spans="13:13" x14ac:dyDescent="0.3">
      <c r="M927" s="1502"/>
    </row>
    <row r="928" spans="13:13" x14ac:dyDescent="0.3">
      <c r="M928" s="1502"/>
    </row>
    <row r="929" spans="13:13" x14ac:dyDescent="0.3">
      <c r="M929" s="1502"/>
    </row>
    <row r="930" spans="13:13" x14ac:dyDescent="0.3">
      <c r="M930" s="1502"/>
    </row>
    <row r="931" spans="13:13" x14ac:dyDescent="0.3">
      <c r="M931" s="1502"/>
    </row>
    <row r="932" spans="13:13" x14ac:dyDescent="0.3">
      <c r="M932" s="1502"/>
    </row>
    <row r="933" spans="13:13" x14ac:dyDescent="0.3">
      <c r="M933" s="1502"/>
    </row>
    <row r="934" spans="13:13" x14ac:dyDescent="0.3">
      <c r="M934" s="1502"/>
    </row>
    <row r="935" spans="13:13" x14ac:dyDescent="0.3">
      <c r="M935" s="1502"/>
    </row>
    <row r="936" spans="13:13" x14ac:dyDescent="0.3">
      <c r="M936" s="1502"/>
    </row>
    <row r="937" spans="13:13" x14ac:dyDescent="0.3">
      <c r="M937" s="1502"/>
    </row>
    <row r="938" spans="13:13" x14ac:dyDescent="0.3">
      <c r="M938" s="1502"/>
    </row>
    <row r="939" spans="13:13" x14ac:dyDescent="0.3">
      <c r="M939" s="1502"/>
    </row>
    <row r="940" spans="13:13" x14ac:dyDescent="0.3">
      <c r="M940" s="1502"/>
    </row>
    <row r="941" spans="13:13" x14ac:dyDescent="0.3">
      <c r="M941" s="1502"/>
    </row>
    <row r="942" spans="13:13" x14ac:dyDescent="0.3">
      <c r="M942" s="1502"/>
    </row>
    <row r="943" spans="13:13" x14ac:dyDescent="0.3">
      <c r="M943" s="1502"/>
    </row>
    <row r="944" spans="13:13" x14ac:dyDescent="0.3">
      <c r="M944" s="1502"/>
    </row>
    <row r="945" spans="13:13" x14ac:dyDescent="0.3">
      <c r="M945" s="1502"/>
    </row>
    <row r="946" spans="13:13" x14ac:dyDescent="0.3">
      <c r="M946" s="1502"/>
    </row>
    <row r="947" spans="13:13" x14ac:dyDescent="0.3">
      <c r="M947" s="1502"/>
    </row>
    <row r="948" spans="13:13" x14ac:dyDescent="0.3">
      <c r="M948" s="1502"/>
    </row>
    <row r="949" spans="13:13" x14ac:dyDescent="0.3">
      <c r="M949" s="1502"/>
    </row>
    <row r="950" spans="13:13" x14ac:dyDescent="0.3">
      <c r="M950" s="1502"/>
    </row>
    <row r="951" spans="13:13" x14ac:dyDescent="0.3">
      <c r="M951" s="1502"/>
    </row>
    <row r="952" spans="13:13" x14ac:dyDescent="0.3">
      <c r="M952" s="1502"/>
    </row>
    <row r="953" spans="13:13" x14ac:dyDescent="0.3">
      <c r="M953" s="1502"/>
    </row>
    <row r="954" spans="13:13" x14ac:dyDescent="0.3">
      <c r="M954" s="1502"/>
    </row>
    <row r="955" spans="13:13" x14ac:dyDescent="0.3">
      <c r="M955" s="1502"/>
    </row>
    <row r="956" spans="13:13" x14ac:dyDescent="0.3">
      <c r="M956" s="1502"/>
    </row>
    <row r="957" spans="13:13" x14ac:dyDescent="0.3">
      <c r="M957" s="1502"/>
    </row>
    <row r="958" spans="13:13" x14ac:dyDescent="0.3">
      <c r="M958" s="1502"/>
    </row>
    <row r="959" spans="13:13" x14ac:dyDescent="0.3">
      <c r="M959" s="1502"/>
    </row>
    <row r="960" spans="13:13" x14ac:dyDescent="0.3">
      <c r="M960" s="1502"/>
    </row>
    <row r="961" spans="13:13" x14ac:dyDescent="0.3">
      <c r="M961" s="1502"/>
    </row>
    <row r="962" spans="13:13" x14ac:dyDescent="0.3">
      <c r="M962" s="1502"/>
    </row>
    <row r="963" spans="13:13" x14ac:dyDescent="0.3">
      <c r="M963" s="1502"/>
    </row>
    <row r="964" spans="13:13" x14ac:dyDescent="0.3">
      <c r="M964" s="1502"/>
    </row>
    <row r="965" spans="13:13" x14ac:dyDescent="0.3">
      <c r="M965" s="1502"/>
    </row>
    <row r="966" spans="13:13" x14ac:dyDescent="0.3">
      <c r="M966" s="1502"/>
    </row>
    <row r="967" spans="13:13" x14ac:dyDescent="0.3">
      <c r="M967" s="1502"/>
    </row>
    <row r="968" spans="13:13" x14ac:dyDescent="0.3">
      <c r="M968" s="1502"/>
    </row>
    <row r="969" spans="13:13" x14ac:dyDescent="0.3">
      <c r="M969" s="1502"/>
    </row>
    <row r="970" spans="13:13" x14ac:dyDescent="0.3">
      <c r="M970" s="1502"/>
    </row>
    <row r="971" spans="13:13" x14ac:dyDescent="0.3">
      <c r="M971" s="1502"/>
    </row>
    <row r="972" spans="13:13" x14ac:dyDescent="0.3">
      <c r="M972" s="1502"/>
    </row>
    <row r="973" spans="13:13" x14ac:dyDescent="0.3">
      <c r="M973" s="1502"/>
    </row>
    <row r="974" spans="13:13" x14ac:dyDescent="0.3">
      <c r="M974" s="1502"/>
    </row>
    <row r="975" spans="13:13" x14ac:dyDescent="0.3">
      <c r="M975" s="1502"/>
    </row>
    <row r="976" spans="13:13" x14ac:dyDescent="0.3">
      <c r="M976" s="1502"/>
    </row>
    <row r="977" spans="13:13" x14ac:dyDescent="0.3">
      <c r="M977" s="1502"/>
    </row>
    <row r="978" spans="13:13" x14ac:dyDescent="0.3">
      <c r="M978" s="1502"/>
    </row>
    <row r="979" spans="13:13" x14ac:dyDescent="0.3">
      <c r="M979" s="1502"/>
    </row>
    <row r="980" spans="13:13" x14ac:dyDescent="0.3">
      <c r="M980" s="1502"/>
    </row>
    <row r="981" spans="13:13" x14ac:dyDescent="0.3">
      <c r="M981" s="1502"/>
    </row>
    <row r="982" spans="13:13" x14ac:dyDescent="0.3">
      <c r="M982" s="1502"/>
    </row>
    <row r="983" spans="13:13" x14ac:dyDescent="0.3">
      <c r="M983" s="1502"/>
    </row>
    <row r="984" spans="13:13" x14ac:dyDescent="0.3">
      <c r="M984" s="1502"/>
    </row>
    <row r="985" spans="13:13" x14ac:dyDescent="0.3">
      <c r="M985" s="1502"/>
    </row>
    <row r="986" spans="13:13" x14ac:dyDescent="0.3">
      <c r="M986" s="1502"/>
    </row>
    <row r="987" spans="13:13" x14ac:dyDescent="0.3">
      <c r="M987" s="1502"/>
    </row>
    <row r="988" spans="13:13" x14ac:dyDescent="0.3">
      <c r="M988" s="1502"/>
    </row>
    <row r="989" spans="13:13" x14ac:dyDescent="0.3">
      <c r="M989" s="1502"/>
    </row>
    <row r="990" spans="13:13" x14ac:dyDescent="0.3">
      <c r="M990" s="1502"/>
    </row>
    <row r="991" spans="13:13" x14ac:dyDescent="0.3">
      <c r="M991" s="1502"/>
    </row>
    <row r="992" spans="13:13" x14ac:dyDescent="0.3">
      <c r="M992" s="1502"/>
    </row>
    <row r="993" spans="13:13" x14ac:dyDescent="0.3">
      <c r="M993" s="1502"/>
    </row>
    <row r="994" spans="13:13" x14ac:dyDescent="0.3">
      <c r="M994" s="1502"/>
    </row>
    <row r="995" spans="13:13" x14ac:dyDescent="0.3">
      <c r="M995" s="1502"/>
    </row>
    <row r="996" spans="13:13" x14ac:dyDescent="0.3">
      <c r="M996" s="1502"/>
    </row>
    <row r="997" spans="13:13" x14ac:dyDescent="0.3">
      <c r="M997" s="1502"/>
    </row>
    <row r="998" spans="13:13" x14ac:dyDescent="0.3">
      <c r="M998" s="1502"/>
    </row>
    <row r="999" spans="13:13" x14ac:dyDescent="0.3">
      <c r="M999" s="1502"/>
    </row>
    <row r="1000" spans="13:13" x14ac:dyDescent="0.3">
      <c r="M1000" s="1502"/>
    </row>
    <row r="1001" spans="13:13" x14ac:dyDescent="0.3">
      <c r="M1001" s="1502"/>
    </row>
    <row r="1002" spans="13:13" x14ac:dyDescent="0.3">
      <c r="M1002" s="1502"/>
    </row>
    <row r="1003" spans="13:13" x14ac:dyDescent="0.3">
      <c r="M1003" s="1502"/>
    </row>
    <row r="1004" spans="13:13" x14ac:dyDescent="0.3">
      <c r="M1004" s="1502"/>
    </row>
    <row r="1005" spans="13:13" x14ac:dyDescent="0.3">
      <c r="M1005" s="1502"/>
    </row>
    <row r="1006" spans="13:13" x14ac:dyDescent="0.3">
      <c r="M1006" s="1502"/>
    </row>
    <row r="1007" spans="13:13" x14ac:dyDescent="0.3">
      <c r="M1007" s="1502"/>
    </row>
    <row r="1008" spans="13:13" x14ac:dyDescent="0.3">
      <c r="M1008" s="1502"/>
    </row>
    <row r="1009" spans="13:13" x14ac:dyDescent="0.3">
      <c r="M1009" s="1502"/>
    </row>
    <row r="1010" spans="13:13" x14ac:dyDescent="0.3">
      <c r="M1010" s="1502"/>
    </row>
    <row r="1011" spans="13:13" x14ac:dyDescent="0.3">
      <c r="M1011" s="1502"/>
    </row>
    <row r="1012" spans="13:13" x14ac:dyDescent="0.3">
      <c r="M1012" s="1502"/>
    </row>
    <row r="1013" spans="13:13" x14ac:dyDescent="0.3">
      <c r="M1013" s="1502"/>
    </row>
    <row r="1014" spans="13:13" x14ac:dyDescent="0.3">
      <c r="M1014" s="1502"/>
    </row>
    <row r="1015" spans="13:13" x14ac:dyDescent="0.3">
      <c r="M1015" s="1502"/>
    </row>
    <row r="1016" spans="13:13" x14ac:dyDescent="0.3">
      <c r="M1016" s="1502"/>
    </row>
    <row r="1017" spans="13:13" x14ac:dyDescent="0.3">
      <c r="M1017" s="1502"/>
    </row>
    <row r="1018" spans="13:13" x14ac:dyDescent="0.3">
      <c r="M1018" s="1502"/>
    </row>
    <row r="1019" spans="13:13" x14ac:dyDescent="0.3">
      <c r="M1019" s="1502"/>
    </row>
    <row r="1020" spans="13:13" x14ac:dyDescent="0.3">
      <c r="M1020" s="1502"/>
    </row>
    <row r="1021" spans="13:13" x14ac:dyDescent="0.3">
      <c r="M1021" s="1502"/>
    </row>
    <row r="1022" spans="13:13" x14ac:dyDescent="0.3">
      <c r="M1022" s="1502"/>
    </row>
    <row r="1023" spans="13:13" x14ac:dyDescent="0.3">
      <c r="M1023" s="1502"/>
    </row>
    <row r="1024" spans="13:13" x14ac:dyDescent="0.3">
      <c r="M1024" s="1502"/>
    </row>
    <row r="1025" spans="13:13" x14ac:dyDescent="0.3">
      <c r="M1025" s="1502"/>
    </row>
    <row r="1026" spans="13:13" x14ac:dyDescent="0.3">
      <c r="M1026" s="1502"/>
    </row>
    <row r="1027" spans="13:13" x14ac:dyDescent="0.3">
      <c r="M1027" s="1502"/>
    </row>
    <row r="1028" spans="13:13" x14ac:dyDescent="0.3">
      <c r="M1028" s="1502"/>
    </row>
    <row r="1029" spans="13:13" x14ac:dyDescent="0.3">
      <c r="M1029" s="1502"/>
    </row>
    <row r="1030" spans="13:13" x14ac:dyDescent="0.3">
      <c r="M1030" s="1502"/>
    </row>
    <row r="1031" spans="13:13" x14ac:dyDescent="0.3">
      <c r="M1031" s="1502"/>
    </row>
    <row r="1032" spans="13:13" x14ac:dyDescent="0.3">
      <c r="M1032" s="1502"/>
    </row>
    <row r="1033" spans="13:13" x14ac:dyDescent="0.3">
      <c r="M1033" s="1502"/>
    </row>
    <row r="1034" spans="13:13" x14ac:dyDescent="0.3">
      <c r="M1034" s="1502"/>
    </row>
    <row r="1035" spans="13:13" x14ac:dyDescent="0.3">
      <c r="M1035" s="1502"/>
    </row>
    <row r="1036" spans="13:13" x14ac:dyDescent="0.3">
      <c r="M1036" s="1502"/>
    </row>
    <row r="1037" spans="13:13" x14ac:dyDescent="0.3">
      <c r="M1037" s="1502"/>
    </row>
    <row r="1038" spans="13:13" x14ac:dyDescent="0.3">
      <c r="M1038" s="1502"/>
    </row>
    <row r="1039" spans="13:13" x14ac:dyDescent="0.3">
      <c r="M1039" s="1502"/>
    </row>
    <row r="1040" spans="13:13" x14ac:dyDescent="0.3">
      <c r="M1040" s="1502"/>
    </row>
    <row r="1041" spans="13:13" x14ac:dyDescent="0.3">
      <c r="M1041" s="1502"/>
    </row>
    <row r="1042" spans="13:13" x14ac:dyDescent="0.3">
      <c r="M1042" s="1502"/>
    </row>
    <row r="1043" spans="13:13" x14ac:dyDescent="0.3">
      <c r="M1043" s="1502"/>
    </row>
    <row r="1044" spans="13:13" x14ac:dyDescent="0.3">
      <c r="M1044" s="1502"/>
    </row>
    <row r="1045" spans="13:13" x14ac:dyDescent="0.3">
      <c r="M1045" s="1502"/>
    </row>
    <row r="1046" spans="13:13" x14ac:dyDescent="0.3">
      <c r="M1046" s="1502"/>
    </row>
    <row r="1047" spans="13:13" x14ac:dyDescent="0.3">
      <c r="M1047" s="1502"/>
    </row>
    <row r="1048" spans="13:13" x14ac:dyDescent="0.3">
      <c r="M1048" s="1502"/>
    </row>
    <row r="1049" spans="13:13" x14ac:dyDescent="0.3">
      <c r="M1049" s="1502"/>
    </row>
    <row r="1050" spans="13:13" x14ac:dyDescent="0.3">
      <c r="M1050" s="1502"/>
    </row>
    <row r="1051" spans="13:13" x14ac:dyDescent="0.3">
      <c r="M1051" s="1502"/>
    </row>
    <row r="1052" spans="13:13" x14ac:dyDescent="0.3">
      <c r="M1052" s="1502"/>
    </row>
    <row r="1053" spans="13:13" x14ac:dyDescent="0.3">
      <c r="M1053" s="1502"/>
    </row>
    <row r="1054" spans="13:13" x14ac:dyDescent="0.3">
      <c r="M1054" s="1502"/>
    </row>
    <row r="1055" spans="13:13" x14ac:dyDescent="0.3">
      <c r="M1055" s="1502"/>
    </row>
    <row r="1056" spans="13:13" x14ac:dyDescent="0.3">
      <c r="M1056" s="1502"/>
    </row>
    <row r="1057" spans="13:13" x14ac:dyDescent="0.3">
      <c r="M1057" s="1502"/>
    </row>
    <row r="1058" spans="13:13" x14ac:dyDescent="0.3">
      <c r="M1058" s="1502"/>
    </row>
    <row r="1059" spans="13:13" x14ac:dyDescent="0.3">
      <c r="M1059" s="1502"/>
    </row>
    <row r="1060" spans="13:13" x14ac:dyDescent="0.3">
      <c r="M1060" s="1502"/>
    </row>
    <row r="1061" spans="13:13" x14ac:dyDescent="0.3">
      <c r="M1061" s="1502"/>
    </row>
    <row r="1062" spans="13:13" x14ac:dyDescent="0.3">
      <c r="M1062" s="1502"/>
    </row>
    <row r="1063" spans="13:13" x14ac:dyDescent="0.3">
      <c r="M1063" s="1502"/>
    </row>
    <row r="1064" spans="13:13" x14ac:dyDescent="0.3">
      <c r="M1064" s="1502"/>
    </row>
    <row r="1065" spans="13:13" x14ac:dyDescent="0.3">
      <c r="M1065" s="1502"/>
    </row>
    <row r="1066" spans="13:13" x14ac:dyDescent="0.3">
      <c r="M1066" s="1502"/>
    </row>
    <row r="1067" spans="13:13" x14ac:dyDescent="0.3">
      <c r="M1067" s="1502"/>
    </row>
    <row r="1068" spans="13:13" x14ac:dyDescent="0.3">
      <c r="M1068" s="1502"/>
    </row>
    <row r="1069" spans="13:13" x14ac:dyDescent="0.3">
      <c r="M1069" s="1502"/>
    </row>
    <row r="1070" spans="13:13" x14ac:dyDescent="0.3">
      <c r="M1070" s="1502"/>
    </row>
    <row r="1071" spans="13:13" x14ac:dyDescent="0.3">
      <c r="M1071" s="1502"/>
    </row>
    <row r="1072" spans="13:13" x14ac:dyDescent="0.3">
      <c r="M1072" s="1502"/>
    </row>
    <row r="1073" spans="13:13" x14ac:dyDescent="0.3">
      <c r="M1073" s="1502"/>
    </row>
    <row r="1074" spans="13:13" x14ac:dyDescent="0.3">
      <c r="M1074" s="1502"/>
    </row>
    <row r="1075" spans="13:13" x14ac:dyDescent="0.3">
      <c r="M1075" s="1502"/>
    </row>
    <row r="1076" spans="13:13" x14ac:dyDescent="0.3">
      <c r="M1076" s="1502"/>
    </row>
    <row r="1077" spans="13:13" x14ac:dyDescent="0.3">
      <c r="M1077" s="1502"/>
    </row>
    <row r="1078" spans="13:13" x14ac:dyDescent="0.3">
      <c r="M1078" s="1502"/>
    </row>
    <row r="1079" spans="13:13" x14ac:dyDescent="0.3">
      <c r="M1079" s="1502"/>
    </row>
    <row r="1080" spans="13:13" x14ac:dyDescent="0.3">
      <c r="M1080" s="1502"/>
    </row>
    <row r="1081" spans="13:13" x14ac:dyDescent="0.3">
      <c r="M1081" s="1502"/>
    </row>
    <row r="1082" spans="13:13" x14ac:dyDescent="0.3">
      <c r="M1082" s="1502"/>
    </row>
    <row r="1083" spans="13:13" x14ac:dyDescent="0.3">
      <c r="M1083" s="1502"/>
    </row>
    <row r="1084" spans="13:13" x14ac:dyDescent="0.3">
      <c r="M1084" s="1502"/>
    </row>
    <row r="1085" spans="13:13" x14ac:dyDescent="0.3">
      <c r="M1085" s="1502"/>
    </row>
    <row r="1086" spans="13:13" x14ac:dyDescent="0.3">
      <c r="M1086" s="1502"/>
    </row>
    <row r="1087" spans="13:13" x14ac:dyDescent="0.3">
      <c r="M1087" s="1502"/>
    </row>
    <row r="1088" spans="13:13" x14ac:dyDescent="0.3">
      <c r="M1088" s="1502"/>
    </row>
    <row r="1089" spans="13:13" x14ac:dyDescent="0.3">
      <c r="M1089" s="1502"/>
    </row>
    <row r="1090" spans="13:13" x14ac:dyDescent="0.3">
      <c r="M1090" s="1502"/>
    </row>
    <row r="1091" spans="13:13" x14ac:dyDescent="0.3">
      <c r="M1091" s="1502"/>
    </row>
    <row r="1092" spans="13:13" x14ac:dyDescent="0.3">
      <c r="M1092" s="1502"/>
    </row>
    <row r="1093" spans="13:13" x14ac:dyDescent="0.3">
      <c r="M1093" s="1502"/>
    </row>
    <row r="1094" spans="13:13" x14ac:dyDescent="0.3">
      <c r="M1094" s="1502"/>
    </row>
    <row r="1095" spans="13:13" x14ac:dyDescent="0.3">
      <c r="M1095" s="1502"/>
    </row>
    <row r="1096" spans="13:13" x14ac:dyDescent="0.3">
      <c r="M1096" s="1502"/>
    </row>
    <row r="1097" spans="13:13" x14ac:dyDescent="0.3">
      <c r="M1097" s="1502"/>
    </row>
    <row r="1098" spans="13:13" x14ac:dyDescent="0.3">
      <c r="M1098" s="1502"/>
    </row>
    <row r="1099" spans="13:13" x14ac:dyDescent="0.3">
      <c r="M1099" s="1502"/>
    </row>
    <row r="1100" spans="13:13" x14ac:dyDescent="0.3">
      <c r="M1100" s="1502"/>
    </row>
    <row r="1101" spans="13:13" x14ac:dyDescent="0.3">
      <c r="M1101" s="1502"/>
    </row>
    <row r="1102" spans="13:13" x14ac:dyDescent="0.3">
      <c r="M1102" s="1502"/>
    </row>
    <row r="1103" spans="13:13" x14ac:dyDescent="0.3">
      <c r="M1103" s="1502"/>
    </row>
    <row r="1104" spans="13:13" x14ac:dyDescent="0.3">
      <c r="M1104" s="1502"/>
    </row>
    <row r="1105" spans="13:13" x14ac:dyDescent="0.3">
      <c r="M1105" s="1502"/>
    </row>
    <row r="1106" spans="13:13" x14ac:dyDescent="0.3">
      <c r="M1106" s="1502"/>
    </row>
    <row r="1107" spans="13:13" x14ac:dyDescent="0.3">
      <c r="M1107" s="1502"/>
    </row>
    <row r="1108" spans="13:13" x14ac:dyDescent="0.3">
      <c r="M1108" s="1502"/>
    </row>
    <row r="1109" spans="13:13" x14ac:dyDescent="0.3">
      <c r="M1109" s="1502"/>
    </row>
    <row r="1110" spans="13:13" x14ac:dyDescent="0.3">
      <c r="M1110" s="1502"/>
    </row>
    <row r="1111" spans="13:13" x14ac:dyDescent="0.3">
      <c r="M1111" s="1502"/>
    </row>
    <row r="1112" spans="13:13" x14ac:dyDescent="0.3">
      <c r="M1112" s="1502"/>
    </row>
    <row r="1113" spans="13:13" x14ac:dyDescent="0.3">
      <c r="M1113" s="1502"/>
    </row>
    <row r="1114" spans="13:13" x14ac:dyDescent="0.3">
      <c r="M1114" s="1502"/>
    </row>
    <row r="1115" spans="13:13" x14ac:dyDescent="0.3">
      <c r="M1115" s="1502"/>
    </row>
    <row r="1116" spans="13:13" x14ac:dyDescent="0.3">
      <c r="M1116" s="1502"/>
    </row>
    <row r="1117" spans="13:13" x14ac:dyDescent="0.3">
      <c r="M1117" s="1502"/>
    </row>
    <row r="1118" spans="13:13" x14ac:dyDescent="0.3">
      <c r="M1118" s="1502"/>
    </row>
    <row r="1119" spans="13:13" x14ac:dyDescent="0.3">
      <c r="M1119" s="1502"/>
    </row>
    <row r="1120" spans="13:13" x14ac:dyDescent="0.3">
      <c r="M1120" s="1502"/>
    </row>
    <row r="1121" spans="13:13" x14ac:dyDescent="0.3">
      <c r="M1121" s="1502"/>
    </row>
    <row r="1122" spans="13:13" x14ac:dyDescent="0.3">
      <c r="M1122" s="1502"/>
    </row>
    <row r="1123" spans="13:13" x14ac:dyDescent="0.3">
      <c r="M1123" s="1502"/>
    </row>
    <row r="1124" spans="13:13" x14ac:dyDescent="0.3">
      <c r="M1124" s="1502"/>
    </row>
    <row r="1125" spans="13:13" x14ac:dyDescent="0.3">
      <c r="M1125" s="1502"/>
    </row>
    <row r="1126" spans="13:13" x14ac:dyDescent="0.3">
      <c r="M1126" s="1502"/>
    </row>
    <row r="1127" spans="13:13" x14ac:dyDescent="0.3">
      <c r="M1127" s="1502"/>
    </row>
    <row r="1128" spans="13:13" x14ac:dyDescent="0.3">
      <c r="M1128" s="1502"/>
    </row>
    <row r="1129" spans="13:13" x14ac:dyDescent="0.3">
      <c r="M1129" s="1502"/>
    </row>
    <row r="1130" spans="13:13" x14ac:dyDescent="0.3">
      <c r="M1130" s="1502"/>
    </row>
    <row r="1131" spans="13:13" x14ac:dyDescent="0.3">
      <c r="M1131" s="1502"/>
    </row>
    <row r="1132" spans="13:13" x14ac:dyDescent="0.3">
      <c r="M1132" s="1502"/>
    </row>
    <row r="1133" spans="13:13" x14ac:dyDescent="0.3">
      <c r="M1133" s="1502"/>
    </row>
    <row r="1134" spans="13:13" x14ac:dyDescent="0.3">
      <c r="M1134" s="1502"/>
    </row>
    <row r="1135" spans="13:13" x14ac:dyDescent="0.3">
      <c r="M1135" s="1502"/>
    </row>
    <row r="1136" spans="13:13" x14ac:dyDescent="0.3">
      <c r="M1136" s="1502"/>
    </row>
    <row r="1137" spans="13:13" x14ac:dyDescent="0.3">
      <c r="M1137" s="1502"/>
    </row>
    <row r="1138" spans="13:13" x14ac:dyDescent="0.3">
      <c r="M1138" s="1502"/>
    </row>
    <row r="1139" spans="13:13" x14ac:dyDescent="0.3">
      <c r="M1139" s="1502"/>
    </row>
    <row r="1140" spans="13:13" x14ac:dyDescent="0.3">
      <c r="M1140" s="1502"/>
    </row>
    <row r="1141" spans="13:13" x14ac:dyDescent="0.3">
      <c r="M1141" s="1502"/>
    </row>
    <row r="1142" spans="13:13" x14ac:dyDescent="0.3">
      <c r="M1142" s="1502"/>
    </row>
    <row r="1143" spans="13:13" x14ac:dyDescent="0.3">
      <c r="M1143" s="1502"/>
    </row>
    <row r="1144" spans="13:13" x14ac:dyDescent="0.3">
      <c r="M1144" s="1502"/>
    </row>
    <row r="1145" spans="13:13" x14ac:dyDescent="0.3">
      <c r="M1145" s="1502"/>
    </row>
    <row r="1146" spans="13:13" x14ac:dyDescent="0.3">
      <c r="M1146" s="1502"/>
    </row>
    <row r="1147" spans="13:13" x14ac:dyDescent="0.3">
      <c r="M1147" s="1502"/>
    </row>
    <row r="1148" spans="13:13" x14ac:dyDescent="0.3">
      <c r="M1148" s="1502"/>
    </row>
    <row r="1149" spans="13:13" x14ac:dyDescent="0.3">
      <c r="M1149" s="1502"/>
    </row>
    <row r="1150" spans="13:13" x14ac:dyDescent="0.3">
      <c r="M1150" s="1502"/>
    </row>
    <row r="1151" spans="13:13" x14ac:dyDescent="0.3">
      <c r="M1151" s="1502"/>
    </row>
    <row r="1152" spans="13:13" x14ac:dyDescent="0.3">
      <c r="M1152" s="1502"/>
    </row>
    <row r="1153" spans="13:13" x14ac:dyDescent="0.3">
      <c r="M1153" s="1502"/>
    </row>
    <row r="1154" spans="13:13" x14ac:dyDescent="0.3">
      <c r="M1154" s="1502"/>
    </row>
    <row r="1155" spans="13:13" x14ac:dyDescent="0.3">
      <c r="M1155" s="1502"/>
    </row>
    <row r="1156" spans="13:13" x14ac:dyDescent="0.3">
      <c r="M1156" s="1502"/>
    </row>
    <row r="1157" spans="13:13" x14ac:dyDescent="0.3">
      <c r="M1157" s="1502"/>
    </row>
    <row r="1158" spans="13:13" x14ac:dyDescent="0.3">
      <c r="M1158" s="1502"/>
    </row>
    <row r="1159" spans="13:13" x14ac:dyDescent="0.3">
      <c r="M1159" s="1502"/>
    </row>
    <row r="1160" spans="13:13" x14ac:dyDescent="0.3">
      <c r="M1160" s="1502"/>
    </row>
    <row r="1161" spans="13:13" x14ac:dyDescent="0.3">
      <c r="M1161" s="1502"/>
    </row>
    <row r="1162" spans="13:13" x14ac:dyDescent="0.3">
      <c r="M1162" s="1502"/>
    </row>
    <row r="1163" spans="13:13" x14ac:dyDescent="0.3">
      <c r="M1163" s="1502"/>
    </row>
    <row r="1164" spans="13:13" x14ac:dyDescent="0.3">
      <c r="M1164" s="1502"/>
    </row>
    <row r="1165" spans="13:13" x14ac:dyDescent="0.3">
      <c r="M1165" s="1502"/>
    </row>
    <row r="1166" spans="13:13" x14ac:dyDescent="0.3">
      <c r="M1166" s="1502"/>
    </row>
    <row r="1167" spans="13:13" x14ac:dyDescent="0.3">
      <c r="M1167" s="1502"/>
    </row>
    <row r="1168" spans="13:13" x14ac:dyDescent="0.3">
      <c r="M1168" s="1502"/>
    </row>
    <row r="1169" spans="13:13" x14ac:dyDescent="0.3">
      <c r="M1169" s="1502"/>
    </row>
    <row r="1170" spans="13:13" x14ac:dyDescent="0.3">
      <c r="M1170" s="1502"/>
    </row>
    <row r="1171" spans="13:13" x14ac:dyDescent="0.3">
      <c r="M1171" s="1502"/>
    </row>
    <row r="1172" spans="13:13" x14ac:dyDescent="0.3">
      <c r="M1172" s="1502"/>
    </row>
    <row r="1173" spans="13:13" x14ac:dyDescent="0.3">
      <c r="M1173" s="1502"/>
    </row>
    <row r="1174" spans="13:13" x14ac:dyDescent="0.3">
      <c r="M1174" s="1502"/>
    </row>
    <row r="1175" spans="13:13" x14ac:dyDescent="0.3">
      <c r="M1175" s="1502"/>
    </row>
    <row r="1176" spans="13:13" x14ac:dyDescent="0.3">
      <c r="M1176" s="1502"/>
    </row>
    <row r="1177" spans="13:13" x14ac:dyDescent="0.3">
      <c r="M1177" s="1502"/>
    </row>
    <row r="1178" spans="13:13" x14ac:dyDescent="0.3">
      <c r="M1178" s="1502"/>
    </row>
    <row r="1179" spans="13:13" x14ac:dyDescent="0.3">
      <c r="M1179" s="1502"/>
    </row>
    <row r="1180" spans="13:13" x14ac:dyDescent="0.3">
      <c r="M1180" s="1502"/>
    </row>
    <row r="1181" spans="13:13" x14ac:dyDescent="0.3">
      <c r="M1181" s="1502"/>
    </row>
    <row r="1182" spans="13:13" x14ac:dyDescent="0.3">
      <c r="M1182" s="1502"/>
    </row>
    <row r="1183" spans="13:13" x14ac:dyDescent="0.3">
      <c r="M1183" s="1502"/>
    </row>
    <row r="1184" spans="13:13" x14ac:dyDescent="0.3">
      <c r="M1184" s="1502"/>
    </row>
    <row r="1185" spans="13:13" x14ac:dyDescent="0.3">
      <c r="M1185" s="1502"/>
    </row>
    <row r="1186" spans="13:13" x14ac:dyDescent="0.3">
      <c r="M1186" s="1502"/>
    </row>
    <row r="1187" spans="13:13" x14ac:dyDescent="0.3">
      <c r="M1187" s="1502"/>
    </row>
    <row r="1188" spans="13:13" x14ac:dyDescent="0.3">
      <c r="M1188" s="1502"/>
    </row>
    <row r="1189" spans="13:13" x14ac:dyDescent="0.3">
      <c r="M1189" s="1502"/>
    </row>
    <row r="1190" spans="13:13" x14ac:dyDescent="0.3">
      <c r="M1190" s="1502"/>
    </row>
    <row r="1191" spans="13:13" x14ac:dyDescent="0.3">
      <c r="M1191" s="1502"/>
    </row>
    <row r="1192" spans="13:13" x14ac:dyDescent="0.3">
      <c r="M1192" s="1502"/>
    </row>
    <row r="1193" spans="13:13" x14ac:dyDescent="0.3">
      <c r="M1193" s="1502"/>
    </row>
    <row r="1194" spans="13:13" x14ac:dyDescent="0.3">
      <c r="M1194" s="1502"/>
    </row>
    <row r="1195" spans="13:13" x14ac:dyDescent="0.3">
      <c r="M1195" s="1502"/>
    </row>
    <row r="1196" spans="13:13" x14ac:dyDescent="0.3">
      <c r="M1196" s="1502"/>
    </row>
    <row r="1197" spans="13:13" x14ac:dyDescent="0.3">
      <c r="M1197" s="1502"/>
    </row>
    <row r="1198" spans="13:13" x14ac:dyDescent="0.3">
      <c r="M1198" s="1502"/>
    </row>
    <row r="1199" spans="13:13" x14ac:dyDescent="0.3">
      <c r="M1199" s="1502"/>
    </row>
    <row r="1200" spans="13:13" x14ac:dyDescent="0.3">
      <c r="M1200" s="1502"/>
    </row>
    <row r="1201" spans="13:13" x14ac:dyDescent="0.3">
      <c r="M1201" s="1502"/>
    </row>
    <row r="1202" spans="13:13" x14ac:dyDescent="0.3">
      <c r="M1202" s="1502"/>
    </row>
    <row r="1203" spans="13:13" x14ac:dyDescent="0.3">
      <c r="M1203" s="1502"/>
    </row>
    <row r="1204" spans="13:13" x14ac:dyDescent="0.3">
      <c r="M1204" s="1502"/>
    </row>
    <row r="1205" spans="13:13" x14ac:dyDescent="0.3">
      <c r="M1205" s="1502"/>
    </row>
    <row r="1206" spans="13:13" x14ac:dyDescent="0.3">
      <c r="M1206" s="1502"/>
    </row>
    <row r="1207" spans="13:13" x14ac:dyDescent="0.3">
      <c r="M1207" s="1502"/>
    </row>
    <row r="1208" spans="13:13" x14ac:dyDescent="0.3">
      <c r="M1208" s="1502"/>
    </row>
    <row r="1209" spans="13:13" x14ac:dyDescent="0.3">
      <c r="M1209" s="1502"/>
    </row>
    <row r="1210" spans="13:13" x14ac:dyDescent="0.3">
      <c r="M1210" s="1502"/>
    </row>
    <row r="1211" spans="13:13" x14ac:dyDescent="0.3">
      <c r="M1211" s="1502"/>
    </row>
    <row r="1212" spans="13:13" x14ac:dyDescent="0.3">
      <c r="M1212" s="1502"/>
    </row>
    <row r="1213" spans="13:13" x14ac:dyDescent="0.3">
      <c r="M1213" s="1502"/>
    </row>
    <row r="1214" spans="13:13" x14ac:dyDescent="0.3">
      <c r="M1214" s="1502"/>
    </row>
    <row r="1215" spans="13:13" x14ac:dyDescent="0.3">
      <c r="M1215" s="1502"/>
    </row>
    <row r="1216" spans="13:13" x14ac:dyDescent="0.3">
      <c r="M1216" s="1502"/>
    </row>
    <row r="1217" spans="13:13" x14ac:dyDescent="0.3">
      <c r="M1217" s="1502"/>
    </row>
    <row r="1218" spans="13:13" x14ac:dyDescent="0.3">
      <c r="M1218" s="1502"/>
    </row>
    <row r="1219" spans="13:13" x14ac:dyDescent="0.3">
      <c r="M1219" s="1502"/>
    </row>
    <row r="1220" spans="13:13" x14ac:dyDescent="0.3">
      <c r="M1220" s="1502"/>
    </row>
    <row r="1221" spans="13:13" x14ac:dyDescent="0.3">
      <c r="M1221" s="1502"/>
    </row>
    <row r="1222" spans="13:13" x14ac:dyDescent="0.3">
      <c r="M1222" s="1502"/>
    </row>
    <row r="1223" spans="13:13" x14ac:dyDescent="0.3">
      <c r="M1223" s="1502"/>
    </row>
    <row r="1224" spans="13:13" x14ac:dyDescent="0.3">
      <c r="M1224" s="1502"/>
    </row>
    <row r="1225" spans="13:13" x14ac:dyDescent="0.3">
      <c r="M1225" s="1502"/>
    </row>
    <row r="1226" spans="13:13" x14ac:dyDescent="0.3">
      <c r="M1226" s="1502"/>
    </row>
    <row r="1227" spans="13:13" x14ac:dyDescent="0.3">
      <c r="M1227" s="1502"/>
    </row>
    <row r="1228" spans="13:13" x14ac:dyDescent="0.3">
      <c r="M1228" s="1502"/>
    </row>
    <row r="1229" spans="13:13" x14ac:dyDescent="0.3">
      <c r="M1229" s="1502"/>
    </row>
    <row r="1230" spans="13:13" x14ac:dyDescent="0.3">
      <c r="M1230" s="1502"/>
    </row>
    <row r="1231" spans="13:13" x14ac:dyDescent="0.3">
      <c r="M1231" s="1502"/>
    </row>
    <row r="1232" spans="13:13" x14ac:dyDescent="0.3">
      <c r="M1232" s="1502"/>
    </row>
    <row r="1233" spans="13:13" x14ac:dyDescent="0.3">
      <c r="M1233" s="1502"/>
    </row>
    <row r="1234" spans="13:13" x14ac:dyDescent="0.3">
      <c r="M1234" s="1502"/>
    </row>
    <row r="1235" spans="13:13" x14ac:dyDescent="0.3">
      <c r="M1235" s="1502"/>
    </row>
    <row r="1236" spans="13:13" x14ac:dyDescent="0.3">
      <c r="M1236" s="1502"/>
    </row>
    <row r="1237" spans="13:13" x14ac:dyDescent="0.3">
      <c r="M1237" s="1502"/>
    </row>
    <row r="1238" spans="13:13" x14ac:dyDescent="0.3">
      <c r="M1238" s="1502"/>
    </row>
    <row r="1239" spans="13:13" x14ac:dyDescent="0.3">
      <c r="M1239" s="1502"/>
    </row>
    <row r="1240" spans="13:13" x14ac:dyDescent="0.3">
      <c r="M1240" s="1502"/>
    </row>
    <row r="1241" spans="13:13" x14ac:dyDescent="0.3">
      <c r="M1241" s="1502"/>
    </row>
    <row r="1242" spans="13:13" x14ac:dyDescent="0.3">
      <c r="M1242" s="1502"/>
    </row>
    <row r="1243" spans="13:13" x14ac:dyDescent="0.3">
      <c r="M1243" s="1502"/>
    </row>
    <row r="1244" spans="13:13" x14ac:dyDescent="0.3">
      <c r="M1244" s="1502"/>
    </row>
    <row r="1245" spans="13:13" x14ac:dyDescent="0.3">
      <c r="M1245" s="1502"/>
    </row>
    <row r="1246" spans="13:13" x14ac:dyDescent="0.3">
      <c r="M1246" s="1502"/>
    </row>
    <row r="1247" spans="13:13" x14ac:dyDescent="0.3">
      <c r="M1247" s="1502"/>
    </row>
    <row r="1248" spans="13:13" x14ac:dyDescent="0.3">
      <c r="M1248" s="1502"/>
    </row>
    <row r="1249" spans="13:13" x14ac:dyDescent="0.3">
      <c r="M1249" s="1502"/>
    </row>
    <row r="1250" spans="13:13" x14ac:dyDescent="0.3">
      <c r="M1250" s="1502"/>
    </row>
    <row r="1251" spans="13:13" x14ac:dyDescent="0.3">
      <c r="M1251" s="1502"/>
    </row>
    <row r="1252" spans="13:13" x14ac:dyDescent="0.3">
      <c r="M1252" s="1502"/>
    </row>
    <row r="1253" spans="13:13" x14ac:dyDescent="0.3">
      <c r="M1253" s="1502"/>
    </row>
    <row r="1254" spans="13:13" x14ac:dyDescent="0.3">
      <c r="M1254" s="1502"/>
    </row>
    <row r="1255" spans="13:13" x14ac:dyDescent="0.3">
      <c r="M1255" s="1502"/>
    </row>
    <row r="1256" spans="13:13" x14ac:dyDescent="0.3">
      <c r="M1256" s="1502"/>
    </row>
    <row r="1257" spans="13:13" x14ac:dyDescent="0.3">
      <c r="M1257" s="1502"/>
    </row>
    <row r="1258" spans="13:13" x14ac:dyDescent="0.3">
      <c r="M1258" s="1502"/>
    </row>
    <row r="1259" spans="13:13" x14ac:dyDescent="0.3">
      <c r="M1259" s="1502"/>
    </row>
    <row r="1260" spans="13:13" x14ac:dyDescent="0.3">
      <c r="M1260" s="1502"/>
    </row>
    <row r="1261" spans="13:13" x14ac:dyDescent="0.3">
      <c r="M1261" s="1502"/>
    </row>
    <row r="1262" spans="13:13" x14ac:dyDescent="0.3">
      <c r="M1262" s="1502"/>
    </row>
    <row r="1263" spans="13:13" x14ac:dyDescent="0.3">
      <c r="M1263" s="1502"/>
    </row>
    <row r="1264" spans="13:13" x14ac:dyDescent="0.3">
      <c r="M1264" s="1502"/>
    </row>
    <row r="1265" spans="13:13" x14ac:dyDescent="0.3">
      <c r="M1265" s="1502"/>
    </row>
    <row r="1266" spans="13:13" x14ac:dyDescent="0.3">
      <c r="M1266" s="1502"/>
    </row>
    <row r="1267" spans="13:13" x14ac:dyDescent="0.3">
      <c r="M1267" s="1502"/>
    </row>
    <row r="1268" spans="13:13" x14ac:dyDescent="0.3">
      <c r="M1268" s="1502"/>
    </row>
    <row r="1269" spans="13:13" x14ac:dyDescent="0.3">
      <c r="M1269" s="1502"/>
    </row>
    <row r="1270" spans="13:13" x14ac:dyDescent="0.3">
      <c r="M1270" s="1502"/>
    </row>
    <row r="1271" spans="13:13" x14ac:dyDescent="0.3">
      <c r="M1271" s="1502"/>
    </row>
    <row r="1272" spans="13:13" x14ac:dyDescent="0.3">
      <c r="M1272" s="1502"/>
    </row>
    <row r="1273" spans="13:13" x14ac:dyDescent="0.3">
      <c r="M1273" s="1502"/>
    </row>
    <row r="1274" spans="13:13" x14ac:dyDescent="0.3">
      <c r="M1274" s="1502"/>
    </row>
    <row r="1275" spans="13:13" x14ac:dyDescent="0.3">
      <c r="M1275" s="1502"/>
    </row>
    <row r="1276" spans="13:13" x14ac:dyDescent="0.3">
      <c r="M1276" s="1502"/>
    </row>
    <row r="1277" spans="13:13" x14ac:dyDescent="0.3">
      <c r="M1277" s="1502"/>
    </row>
    <row r="1278" spans="13:13" x14ac:dyDescent="0.3">
      <c r="M1278" s="1502"/>
    </row>
    <row r="1279" spans="13:13" x14ac:dyDescent="0.3">
      <c r="M1279" s="1502"/>
    </row>
    <row r="1280" spans="13:13" x14ac:dyDescent="0.3">
      <c r="M1280" s="1502"/>
    </row>
    <row r="1281" spans="13:13" x14ac:dyDescent="0.3">
      <c r="M1281" s="1502"/>
    </row>
    <row r="1282" spans="13:13" x14ac:dyDescent="0.3">
      <c r="M1282" s="1502"/>
    </row>
    <row r="1283" spans="13:13" x14ac:dyDescent="0.3">
      <c r="M1283" s="1502"/>
    </row>
    <row r="1284" spans="13:13" x14ac:dyDescent="0.3">
      <c r="M1284" s="1502"/>
    </row>
    <row r="1285" spans="13:13" x14ac:dyDescent="0.3">
      <c r="M1285" s="1502"/>
    </row>
    <row r="1286" spans="13:13" x14ac:dyDescent="0.3">
      <c r="M1286" s="1502"/>
    </row>
    <row r="1287" spans="13:13" x14ac:dyDescent="0.3">
      <c r="M1287" s="1502"/>
    </row>
    <row r="1288" spans="13:13" x14ac:dyDescent="0.3">
      <c r="M1288" s="1502"/>
    </row>
    <row r="1289" spans="13:13" x14ac:dyDescent="0.3">
      <c r="M1289" s="1502"/>
    </row>
    <row r="1290" spans="13:13" x14ac:dyDescent="0.3">
      <c r="M1290" s="1502"/>
    </row>
    <row r="1291" spans="13:13" x14ac:dyDescent="0.3">
      <c r="M1291" s="1502"/>
    </row>
    <row r="1292" spans="13:13" x14ac:dyDescent="0.3">
      <c r="M1292" s="1502"/>
    </row>
    <row r="1293" spans="13:13" x14ac:dyDescent="0.3">
      <c r="M1293" s="1502"/>
    </row>
    <row r="1294" spans="13:13" x14ac:dyDescent="0.3">
      <c r="M1294" s="1502"/>
    </row>
    <row r="1295" spans="13:13" x14ac:dyDescent="0.3">
      <c r="M1295" s="1502"/>
    </row>
    <row r="1296" spans="13:13" x14ac:dyDescent="0.3">
      <c r="M1296" s="1502"/>
    </row>
    <row r="1297" spans="13:13" x14ac:dyDescent="0.3">
      <c r="M1297" s="1502"/>
    </row>
    <row r="1298" spans="13:13" x14ac:dyDescent="0.3">
      <c r="M1298" s="1502"/>
    </row>
    <row r="1299" spans="13:13" x14ac:dyDescent="0.3">
      <c r="M1299" s="1502"/>
    </row>
    <row r="1300" spans="13:13" x14ac:dyDescent="0.3">
      <c r="M1300" s="1502"/>
    </row>
    <row r="1301" spans="13:13" x14ac:dyDescent="0.3">
      <c r="M1301" s="1502"/>
    </row>
    <row r="1302" spans="13:13" x14ac:dyDescent="0.3">
      <c r="M1302" s="1502"/>
    </row>
    <row r="1303" spans="13:13" x14ac:dyDescent="0.3">
      <c r="M1303" s="1502"/>
    </row>
    <row r="1304" spans="13:13" x14ac:dyDescent="0.3">
      <c r="M1304" s="1502"/>
    </row>
    <row r="1305" spans="13:13" x14ac:dyDescent="0.3">
      <c r="M1305" s="1502"/>
    </row>
    <row r="1306" spans="13:13" x14ac:dyDescent="0.3">
      <c r="M1306" s="1502"/>
    </row>
    <row r="1307" spans="13:13" x14ac:dyDescent="0.3">
      <c r="M1307" s="1502"/>
    </row>
    <row r="1308" spans="13:13" x14ac:dyDescent="0.3">
      <c r="M1308" s="1502"/>
    </row>
    <row r="1309" spans="13:13" x14ac:dyDescent="0.3">
      <c r="M1309" s="1502"/>
    </row>
    <row r="1310" spans="13:13" x14ac:dyDescent="0.3">
      <c r="M1310" s="1502"/>
    </row>
    <row r="1311" spans="13:13" x14ac:dyDescent="0.3">
      <c r="M1311" s="1502"/>
    </row>
    <row r="1312" spans="13:13" x14ac:dyDescent="0.3">
      <c r="M1312" s="1502"/>
    </row>
    <row r="1313" spans="13:13" x14ac:dyDescent="0.3">
      <c r="M1313" s="1502"/>
    </row>
    <row r="1314" spans="13:13" x14ac:dyDescent="0.3">
      <c r="M1314" s="1502"/>
    </row>
    <row r="1315" spans="13:13" x14ac:dyDescent="0.3">
      <c r="M1315" s="1502"/>
    </row>
    <row r="1316" spans="13:13" x14ac:dyDescent="0.3">
      <c r="M1316" s="1502"/>
    </row>
    <row r="1317" spans="13:13" x14ac:dyDescent="0.3">
      <c r="M1317" s="1502"/>
    </row>
    <row r="1318" spans="13:13" x14ac:dyDescent="0.3">
      <c r="M1318" s="1502"/>
    </row>
    <row r="1319" spans="13:13" x14ac:dyDescent="0.3">
      <c r="M1319" s="1502"/>
    </row>
    <row r="1320" spans="13:13" x14ac:dyDescent="0.3">
      <c r="M1320" s="1502"/>
    </row>
    <row r="1321" spans="13:13" x14ac:dyDescent="0.3">
      <c r="M1321" s="1502"/>
    </row>
    <row r="1322" spans="13:13" x14ac:dyDescent="0.3">
      <c r="M1322" s="1502"/>
    </row>
    <row r="1323" spans="13:13" x14ac:dyDescent="0.3">
      <c r="M1323" s="1502"/>
    </row>
    <row r="1324" spans="13:13" x14ac:dyDescent="0.3">
      <c r="M1324" s="1502"/>
    </row>
    <row r="1325" spans="13:13" x14ac:dyDescent="0.3">
      <c r="M1325" s="1502"/>
    </row>
    <row r="1326" spans="13:13" x14ac:dyDescent="0.3">
      <c r="M1326" s="1502"/>
    </row>
    <row r="1327" spans="13:13" x14ac:dyDescent="0.3">
      <c r="M1327" s="1502"/>
    </row>
    <row r="1328" spans="13:13" x14ac:dyDescent="0.3">
      <c r="M1328" s="1502"/>
    </row>
    <row r="1329" spans="13:13" x14ac:dyDescent="0.3">
      <c r="M1329" s="1502"/>
    </row>
    <row r="1330" spans="13:13" x14ac:dyDescent="0.3">
      <c r="M1330" s="1502"/>
    </row>
    <row r="1331" spans="13:13" x14ac:dyDescent="0.3">
      <c r="M1331" s="1502"/>
    </row>
    <row r="1332" spans="13:13" x14ac:dyDescent="0.3">
      <c r="M1332" s="1502"/>
    </row>
    <row r="1333" spans="13:13" x14ac:dyDescent="0.3">
      <c r="M1333" s="1502"/>
    </row>
    <row r="1334" spans="13:13" x14ac:dyDescent="0.3">
      <c r="M1334" s="1502"/>
    </row>
    <row r="1335" spans="13:13" x14ac:dyDescent="0.3">
      <c r="M1335" s="1502"/>
    </row>
    <row r="1336" spans="13:13" x14ac:dyDescent="0.3">
      <c r="M1336" s="1502"/>
    </row>
    <row r="1337" spans="13:13" x14ac:dyDescent="0.3">
      <c r="M1337" s="1502"/>
    </row>
    <row r="1338" spans="13:13" x14ac:dyDescent="0.3">
      <c r="M1338" s="1502"/>
    </row>
    <row r="1339" spans="13:13" x14ac:dyDescent="0.3">
      <c r="M1339" s="1502"/>
    </row>
    <row r="1340" spans="13:13" x14ac:dyDescent="0.3">
      <c r="M1340" s="1502"/>
    </row>
    <row r="1341" spans="13:13" x14ac:dyDescent="0.3">
      <c r="M1341" s="1502"/>
    </row>
    <row r="1342" spans="13:13" x14ac:dyDescent="0.3">
      <c r="M1342" s="1502"/>
    </row>
    <row r="1343" spans="13:13" x14ac:dyDescent="0.3">
      <c r="M1343" s="1502"/>
    </row>
    <row r="1344" spans="13:13" x14ac:dyDescent="0.3">
      <c r="M1344" s="1502"/>
    </row>
    <row r="1345" spans="13:13" x14ac:dyDescent="0.3">
      <c r="M1345" s="1502"/>
    </row>
    <row r="1346" spans="13:13" x14ac:dyDescent="0.3">
      <c r="M1346" s="1502"/>
    </row>
    <row r="1347" spans="13:13" x14ac:dyDescent="0.3">
      <c r="M1347" s="1502"/>
    </row>
    <row r="1348" spans="13:13" x14ac:dyDescent="0.3">
      <c r="M1348" s="1502"/>
    </row>
    <row r="1349" spans="13:13" x14ac:dyDescent="0.3">
      <c r="M1349" s="1502"/>
    </row>
    <row r="1350" spans="13:13" x14ac:dyDescent="0.3">
      <c r="M1350" s="1502"/>
    </row>
    <row r="1351" spans="13:13" x14ac:dyDescent="0.3">
      <c r="M1351" s="1502"/>
    </row>
    <row r="1352" spans="13:13" x14ac:dyDescent="0.3">
      <c r="M1352" s="1502"/>
    </row>
    <row r="1353" spans="13:13" x14ac:dyDescent="0.3">
      <c r="M1353" s="1502"/>
    </row>
    <row r="1354" spans="13:13" x14ac:dyDescent="0.3">
      <c r="M1354" s="1502"/>
    </row>
    <row r="1355" spans="13:13" x14ac:dyDescent="0.3">
      <c r="M1355" s="1502"/>
    </row>
    <row r="1356" spans="13:13" x14ac:dyDescent="0.3">
      <c r="M1356" s="1502"/>
    </row>
    <row r="1357" spans="13:13" x14ac:dyDescent="0.3">
      <c r="M1357" s="1502"/>
    </row>
    <row r="1358" spans="13:13" x14ac:dyDescent="0.3">
      <c r="M1358" s="1502"/>
    </row>
    <row r="1359" spans="13:13" x14ac:dyDescent="0.3">
      <c r="M1359" s="1502"/>
    </row>
    <row r="1360" spans="13:13" x14ac:dyDescent="0.3">
      <c r="M1360" s="1502"/>
    </row>
    <row r="1361" spans="13:13" x14ac:dyDescent="0.3">
      <c r="M1361" s="1502"/>
    </row>
    <row r="1362" spans="13:13" x14ac:dyDescent="0.3">
      <c r="M1362" s="1502"/>
    </row>
    <row r="1363" spans="13:13" x14ac:dyDescent="0.3">
      <c r="M1363" s="1502"/>
    </row>
    <row r="1364" spans="13:13" x14ac:dyDescent="0.3">
      <c r="M1364" s="1502"/>
    </row>
    <row r="1365" spans="13:13" x14ac:dyDescent="0.3">
      <c r="M1365" s="1502"/>
    </row>
    <row r="1366" spans="13:13" x14ac:dyDescent="0.3">
      <c r="M1366" s="1502"/>
    </row>
    <row r="1367" spans="13:13" x14ac:dyDescent="0.3">
      <c r="M1367" s="1502"/>
    </row>
    <row r="1368" spans="13:13" x14ac:dyDescent="0.3">
      <c r="M1368" s="1502"/>
    </row>
    <row r="1369" spans="13:13" x14ac:dyDescent="0.3">
      <c r="M1369" s="1502"/>
    </row>
    <row r="1370" spans="13:13" x14ac:dyDescent="0.3">
      <c r="M1370" s="1502"/>
    </row>
    <row r="1371" spans="13:13" x14ac:dyDescent="0.3">
      <c r="M1371" s="1502"/>
    </row>
    <row r="1372" spans="13:13" x14ac:dyDescent="0.3">
      <c r="M1372" s="1502"/>
    </row>
    <row r="1373" spans="13:13" x14ac:dyDescent="0.3">
      <c r="M1373" s="1502"/>
    </row>
    <row r="1374" spans="13:13" x14ac:dyDescent="0.3">
      <c r="M1374" s="1502"/>
    </row>
    <row r="1375" spans="13:13" x14ac:dyDescent="0.3">
      <c r="M1375" s="1502"/>
    </row>
    <row r="1376" spans="13:13" x14ac:dyDescent="0.3">
      <c r="M1376" s="1502"/>
    </row>
    <row r="1377" spans="13:13" x14ac:dyDescent="0.3">
      <c r="M1377" s="1502"/>
    </row>
    <row r="1378" spans="13:13" x14ac:dyDescent="0.3">
      <c r="M1378" s="1502"/>
    </row>
    <row r="1379" spans="13:13" x14ac:dyDescent="0.3">
      <c r="M1379" s="1502"/>
    </row>
    <row r="1380" spans="13:13" x14ac:dyDescent="0.3">
      <c r="M1380" s="1502"/>
    </row>
    <row r="1381" spans="13:13" x14ac:dyDescent="0.3">
      <c r="M1381" s="1502"/>
    </row>
    <row r="1382" spans="13:13" x14ac:dyDescent="0.3">
      <c r="M1382" s="1502"/>
    </row>
    <row r="1383" spans="13:13" x14ac:dyDescent="0.3">
      <c r="M1383" s="1502"/>
    </row>
    <row r="1384" spans="13:13" x14ac:dyDescent="0.3">
      <c r="M1384" s="1502"/>
    </row>
    <row r="1385" spans="13:13" x14ac:dyDescent="0.3">
      <c r="M1385" s="1502"/>
    </row>
    <row r="1386" spans="13:13" x14ac:dyDescent="0.3">
      <c r="M1386" s="1502"/>
    </row>
    <row r="1387" spans="13:13" x14ac:dyDescent="0.3">
      <c r="M1387" s="1502"/>
    </row>
    <row r="1388" spans="13:13" x14ac:dyDescent="0.3">
      <c r="M1388" s="1502"/>
    </row>
    <row r="1389" spans="13:13" x14ac:dyDescent="0.3">
      <c r="M1389" s="1502"/>
    </row>
    <row r="1390" spans="13:13" x14ac:dyDescent="0.3">
      <c r="M1390" s="1502"/>
    </row>
    <row r="1391" spans="13:13" x14ac:dyDescent="0.3">
      <c r="M1391" s="1502"/>
    </row>
    <row r="1392" spans="13:13" x14ac:dyDescent="0.3">
      <c r="M1392" s="1502"/>
    </row>
    <row r="1393" spans="13:13" x14ac:dyDescent="0.3">
      <c r="M1393" s="1502"/>
    </row>
    <row r="1394" spans="13:13" x14ac:dyDescent="0.3">
      <c r="M1394" s="1502"/>
    </row>
    <row r="1395" spans="13:13" x14ac:dyDescent="0.3">
      <c r="M1395" s="1502"/>
    </row>
    <row r="1396" spans="13:13" x14ac:dyDescent="0.3">
      <c r="M1396" s="1502"/>
    </row>
    <row r="1397" spans="13:13" x14ac:dyDescent="0.3">
      <c r="M1397" s="1502"/>
    </row>
    <row r="1398" spans="13:13" x14ac:dyDescent="0.3">
      <c r="M1398" s="1502"/>
    </row>
    <row r="1399" spans="13:13" x14ac:dyDescent="0.3">
      <c r="M1399" s="1502"/>
    </row>
    <row r="1400" spans="13:13" x14ac:dyDescent="0.3">
      <c r="M1400" s="1502"/>
    </row>
    <row r="1401" spans="13:13" x14ac:dyDescent="0.3">
      <c r="M1401" s="1502"/>
    </row>
    <row r="1402" spans="13:13" x14ac:dyDescent="0.3">
      <c r="M1402" s="1502"/>
    </row>
    <row r="1403" spans="13:13" x14ac:dyDescent="0.3">
      <c r="M1403" s="1502"/>
    </row>
    <row r="1404" spans="13:13" x14ac:dyDescent="0.3">
      <c r="M1404" s="1502"/>
    </row>
    <row r="1405" spans="13:13" x14ac:dyDescent="0.3">
      <c r="M1405" s="1502"/>
    </row>
    <row r="1406" spans="13:13" x14ac:dyDescent="0.3">
      <c r="M1406" s="1502"/>
    </row>
    <row r="1407" spans="13:13" x14ac:dyDescent="0.3">
      <c r="M1407" s="1502"/>
    </row>
    <row r="1408" spans="13:13" x14ac:dyDescent="0.3">
      <c r="M1408" s="1502"/>
    </row>
    <row r="1409" spans="13:13" x14ac:dyDescent="0.3">
      <c r="M1409" s="1502"/>
    </row>
    <row r="1410" spans="13:13" x14ac:dyDescent="0.3">
      <c r="M1410" s="1502"/>
    </row>
    <row r="1411" spans="13:13" x14ac:dyDescent="0.3">
      <c r="M1411" s="1502"/>
    </row>
    <row r="1412" spans="13:13" x14ac:dyDescent="0.3">
      <c r="M1412" s="1502"/>
    </row>
    <row r="1413" spans="13:13" x14ac:dyDescent="0.3">
      <c r="M1413" s="1502"/>
    </row>
    <row r="1414" spans="13:13" x14ac:dyDescent="0.3">
      <c r="M1414" s="1502"/>
    </row>
    <row r="1415" spans="13:13" x14ac:dyDescent="0.3">
      <c r="M1415" s="1502"/>
    </row>
    <row r="1416" spans="13:13" x14ac:dyDescent="0.3">
      <c r="M1416" s="1502"/>
    </row>
    <row r="1417" spans="13:13" x14ac:dyDescent="0.3">
      <c r="M1417" s="1502"/>
    </row>
    <row r="1418" spans="13:13" x14ac:dyDescent="0.3">
      <c r="M1418" s="1502"/>
    </row>
    <row r="1419" spans="13:13" x14ac:dyDescent="0.3">
      <c r="M1419" s="1502"/>
    </row>
    <row r="1420" spans="13:13" x14ac:dyDescent="0.3">
      <c r="M1420" s="1502"/>
    </row>
    <row r="1421" spans="13:13" x14ac:dyDescent="0.3">
      <c r="M1421" s="1502"/>
    </row>
    <row r="1422" spans="13:13" x14ac:dyDescent="0.3">
      <c r="M1422" s="1502"/>
    </row>
    <row r="1423" spans="13:13" x14ac:dyDescent="0.3">
      <c r="M1423" s="1502"/>
    </row>
    <row r="1424" spans="13:13" x14ac:dyDescent="0.3">
      <c r="M1424" s="1502"/>
    </row>
    <row r="1425" spans="13:13" x14ac:dyDescent="0.3">
      <c r="M1425" s="1502"/>
    </row>
    <row r="1426" spans="13:13" x14ac:dyDescent="0.3">
      <c r="M1426" s="1502"/>
    </row>
    <row r="1427" spans="13:13" x14ac:dyDescent="0.3">
      <c r="M1427" s="1502"/>
    </row>
    <row r="1428" spans="13:13" x14ac:dyDescent="0.3">
      <c r="M1428" s="1502"/>
    </row>
    <row r="1429" spans="13:13" x14ac:dyDescent="0.3">
      <c r="M1429" s="1502"/>
    </row>
    <row r="1430" spans="13:13" x14ac:dyDescent="0.3">
      <c r="M1430" s="1502"/>
    </row>
    <row r="1431" spans="13:13" x14ac:dyDescent="0.3">
      <c r="M1431" s="1502"/>
    </row>
    <row r="1432" spans="13:13" x14ac:dyDescent="0.3">
      <c r="M1432" s="1502"/>
    </row>
    <row r="1433" spans="13:13" x14ac:dyDescent="0.3">
      <c r="M1433" s="1502"/>
    </row>
    <row r="1434" spans="13:13" x14ac:dyDescent="0.3">
      <c r="M1434" s="1502"/>
    </row>
    <row r="1435" spans="13:13" x14ac:dyDescent="0.3">
      <c r="M1435" s="1502"/>
    </row>
    <row r="1436" spans="13:13" x14ac:dyDescent="0.3">
      <c r="M1436" s="1502"/>
    </row>
    <row r="1437" spans="13:13" x14ac:dyDescent="0.3">
      <c r="M1437" s="1502"/>
    </row>
    <row r="1438" spans="13:13" x14ac:dyDescent="0.3">
      <c r="M1438" s="1502"/>
    </row>
    <row r="1439" spans="13:13" x14ac:dyDescent="0.3">
      <c r="M1439" s="1502"/>
    </row>
    <row r="1440" spans="13:13" x14ac:dyDescent="0.3">
      <c r="M1440" s="1502"/>
    </row>
    <row r="1441" spans="13:13" x14ac:dyDescent="0.3">
      <c r="M1441" s="1502"/>
    </row>
    <row r="1442" spans="13:13" x14ac:dyDescent="0.3">
      <c r="M1442" s="1502"/>
    </row>
    <row r="1443" spans="13:13" x14ac:dyDescent="0.3">
      <c r="M1443" s="1502"/>
    </row>
    <row r="1444" spans="13:13" x14ac:dyDescent="0.3">
      <c r="M1444" s="1502"/>
    </row>
    <row r="1445" spans="13:13" x14ac:dyDescent="0.3">
      <c r="M1445" s="1502"/>
    </row>
    <row r="1446" spans="13:13" x14ac:dyDescent="0.3">
      <c r="M1446" s="1502"/>
    </row>
    <row r="1447" spans="13:13" x14ac:dyDescent="0.3">
      <c r="M1447" s="1502"/>
    </row>
    <row r="1448" spans="13:13" x14ac:dyDescent="0.3">
      <c r="M1448" s="1502"/>
    </row>
    <row r="1449" spans="13:13" x14ac:dyDescent="0.3">
      <c r="M1449" s="1502"/>
    </row>
    <row r="1450" spans="13:13" x14ac:dyDescent="0.3">
      <c r="M1450" s="1502"/>
    </row>
    <row r="1451" spans="13:13" x14ac:dyDescent="0.3">
      <c r="M1451" s="1502"/>
    </row>
    <row r="1452" spans="13:13" x14ac:dyDescent="0.3">
      <c r="M1452" s="1502"/>
    </row>
    <row r="1453" spans="13:13" x14ac:dyDescent="0.3">
      <c r="M1453" s="1502"/>
    </row>
    <row r="1454" spans="13:13" x14ac:dyDescent="0.3">
      <c r="M1454" s="1502"/>
    </row>
    <row r="1455" spans="13:13" x14ac:dyDescent="0.3">
      <c r="M1455" s="1502"/>
    </row>
    <row r="1456" spans="13:13" x14ac:dyDescent="0.3">
      <c r="M1456" s="1502"/>
    </row>
    <row r="1457" spans="13:13" x14ac:dyDescent="0.3">
      <c r="M1457" s="1502"/>
    </row>
    <row r="1458" spans="13:13" x14ac:dyDescent="0.3">
      <c r="M1458" s="1502"/>
    </row>
    <row r="1459" spans="13:13" x14ac:dyDescent="0.3">
      <c r="M1459" s="1502"/>
    </row>
    <row r="1460" spans="13:13" x14ac:dyDescent="0.3">
      <c r="M1460" s="1502"/>
    </row>
    <row r="1461" spans="13:13" x14ac:dyDescent="0.3">
      <c r="M1461" s="1502"/>
    </row>
    <row r="1462" spans="13:13" x14ac:dyDescent="0.3">
      <c r="M1462" s="1502"/>
    </row>
    <row r="1463" spans="13:13" x14ac:dyDescent="0.3">
      <c r="M1463" s="1502"/>
    </row>
    <row r="1464" spans="13:13" x14ac:dyDescent="0.3">
      <c r="M1464" s="1502"/>
    </row>
    <row r="1465" spans="13:13" x14ac:dyDescent="0.3">
      <c r="M1465" s="1502"/>
    </row>
    <row r="1466" spans="13:13" x14ac:dyDescent="0.3">
      <c r="M1466" s="1502"/>
    </row>
    <row r="1467" spans="13:13" x14ac:dyDescent="0.3">
      <c r="M1467" s="1502"/>
    </row>
    <row r="1468" spans="13:13" x14ac:dyDescent="0.3">
      <c r="M1468" s="1502"/>
    </row>
    <row r="1469" spans="13:13" x14ac:dyDescent="0.3">
      <c r="M1469" s="1502"/>
    </row>
    <row r="1470" spans="13:13" x14ac:dyDescent="0.3">
      <c r="M1470" s="1502"/>
    </row>
    <row r="1471" spans="13:13" x14ac:dyDescent="0.3">
      <c r="M1471" s="1502"/>
    </row>
    <row r="1472" spans="13:13" x14ac:dyDescent="0.3">
      <c r="M1472" s="1502"/>
    </row>
    <row r="1473" spans="13:13" x14ac:dyDescent="0.3">
      <c r="M1473" s="1502"/>
    </row>
    <row r="1474" spans="13:13" x14ac:dyDescent="0.3">
      <c r="M1474" s="1502"/>
    </row>
    <row r="1475" spans="13:13" x14ac:dyDescent="0.3">
      <c r="M1475" s="1502"/>
    </row>
    <row r="1476" spans="13:13" x14ac:dyDescent="0.3">
      <c r="M1476" s="1502"/>
    </row>
    <row r="1477" spans="13:13" x14ac:dyDescent="0.3">
      <c r="M1477" s="1502"/>
    </row>
    <row r="1478" spans="13:13" x14ac:dyDescent="0.3">
      <c r="M1478" s="1502"/>
    </row>
    <row r="1479" spans="13:13" x14ac:dyDescent="0.3">
      <c r="M1479" s="1502"/>
    </row>
    <row r="1480" spans="13:13" x14ac:dyDescent="0.3">
      <c r="M1480" s="1502"/>
    </row>
    <row r="1481" spans="13:13" x14ac:dyDescent="0.3">
      <c r="M1481" s="1502"/>
    </row>
    <row r="1482" spans="13:13" x14ac:dyDescent="0.3">
      <c r="M1482" s="1502"/>
    </row>
    <row r="1483" spans="13:13" x14ac:dyDescent="0.3">
      <c r="M1483" s="1502"/>
    </row>
    <row r="1484" spans="13:13" x14ac:dyDescent="0.3">
      <c r="M1484" s="1502"/>
    </row>
    <row r="1485" spans="13:13" x14ac:dyDescent="0.3">
      <c r="M1485" s="1502"/>
    </row>
    <row r="1486" spans="13:13" x14ac:dyDescent="0.3">
      <c r="M1486" s="1502"/>
    </row>
    <row r="1487" spans="13:13" x14ac:dyDescent="0.3">
      <c r="M1487" s="1502"/>
    </row>
    <row r="1488" spans="13:13" x14ac:dyDescent="0.3">
      <c r="M1488" s="1502"/>
    </row>
    <row r="1489" spans="13:13" x14ac:dyDescent="0.3">
      <c r="M1489" s="1502"/>
    </row>
    <row r="1490" spans="13:13" x14ac:dyDescent="0.3">
      <c r="M1490" s="1502"/>
    </row>
    <row r="1491" spans="13:13" x14ac:dyDescent="0.3">
      <c r="M1491" s="1502"/>
    </row>
    <row r="1492" spans="13:13" x14ac:dyDescent="0.3">
      <c r="M1492" s="1502"/>
    </row>
    <row r="1493" spans="13:13" x14ac:dyDescent="0.3">
      <c r="M1493" s="1502"/>
    </row>
    <row r="1494" spans="13:13" x14ac:dyDescent="0.3">
      <c r="M1494" s="1502"/>
    </row>
    <row r="1495" spans="13:13" x14ac:dyDescent="0.3">
      <c r="M1495" s="1502"/>
    </row>
    <row r="1496" spans="13:13" x14ac:dyDescent="0.3">
      <c r="M1496" s="1502"/>
    </row>
    <row r="1497" spans="13:13" x14ac:dyDescent="0.3">
      <c r="M1497" s="1502"/>
    </row>
    <row r="1498" spans="13:13" x14ac:dyDescent="0.3">
      <c r="M1498" s="1502"/>
    </row>
    <row r="1499" spans="13:13" x14ac:dyDescent="0.3">
      <c r="M1499" s="1502"/>
    </row>
    <row r="1500" spans="13:13" x14ac:dyDescent="0.3">
      <c r="M1500" s="1502"/>
    </row>
    <row r="1501" spans="13:13" x14ac:dyDescent="0.3">
      <c r="M1501" s="1502"/>
    </row>
    <row r="1502" spans="13:13" x14ac:dyDescent="0.3">
      <c r="M1502" s="1502"/>
    </row>
    <row r="1503" spans="13:13" x14ac:dyDescent="0.3">
      <c r="M1503" s="1502"/>
    </row>
    <row r="1504" spans="13:13" x14ac:dyDescent="0.3">
      <c r="M1504" s="1502"/>
    </row>
    <row r="1505" spans="13:13" x14ac:dyDescent="0.3">
      <c r="M1505" s="1502"/>
    </row>
    <row r="1506" spans="13:13" x14ac:dyDescent="0.3">
      <c r="M1506" s="1502"/>
    </row>
    <row r="1507" spans="13:13" x14ac:dyDescent="0.3">
      <c r="M1507" s="1502"/>
    </row>
    <row r="1508" spans="13:13" x14ac:dyDescent="0.3">
      <c r="M1508" s="1502"/>
    </row>
    <row r="1509" spans="13:13" x14ac:dyDescent="0.3">
      <c r="M1509" s="1502"/>
    </row>
    <row r="1510" spans="13:13" x14ac:dyDescent="0.3">
      <c r="M1510" s="1502"/>
    </row>
    <row r="1511" spans="13:13" x14ac:dyDescent="0.3">
      <c r="M1511" s="1502"/>
    </row>
    <row r="1512" spans="13:13" x14ac:dyDescent="0.3">
      <c r="M1512" s="1502"/>
    </row>
    <row r="1513" spans="13:13" x14ac:dyDescent="0.3">
      <c r="M1513" s="1502"/>
    </row>
    <row r="1514" spans="13:13" x14ac:dyDescent="0.3">
      <c r="M1514" s="1502"/>
    </row>
    <row r="1515" spans="13:13" x14ac:dyDescent="0.3">
      <c r="M1515" s="1502"/>
    </row>
    <row r="1516" spans="13:13" x14ac:dyDescent="0.3">
      <c r="M1516" s="1502"/>
    </row>
    <row r="1517" spans="13:13" x14ac:dyDescent="0.3">
      <c r="M1517" s="1502"/>
    </row>
    <row r="1518" spans="13:13" x14ac:dyDescent="0.3">
      <c r="M1518" s="1502"/>
    </row>
    <row r="1519" spans="13:13" x14ac:dyDescent="0.3">
      <c r="M1519" s="1502"/>
    </row>
    <row r="1520" spans="13:13" x14ac:dyDescent="0.3">
      <c r="M1520" s="1502"/>
    </row>
    <row r="1521" spans="13:13" x14ac:dyDescent="0.3">
      <c r="M1521" s="1502"/>
    </row>
    <row r="1522" spans="13:13" x14ac:dyDescent="0.3">
      <c r="M1522" s="1502"/>
    </row>
    <row r="1523" spans="13:13" x14ac:dyDescent="0.3">
      <c r="M1523" s="1502"/>
    </row>
    <row r="1524" spans="13:13" x14ac:dyDescent="0.3">
      <c r="M1524" s="1502"/>
    </row>
    <row r="1525" spans="13:13" x14ac:dyDescent="0.3">
      <c r="M1525" s="1502"/>
    </row>
    <row r="1526" spans="13:13" x14ac:dyDescent="0.3">
      <c r="M1526" s="1502"/>
    </row>
    <row r="1527" spans="13:13" x14ac:dyDescent="0.3">
      <c r="M1527" s="1502"/>
    </row>
    <row r="1528" spans="13:13" x14ac:dyDescent="0.3">
      <c r="M1528" s="1502"/>
    </row>
    <row r="1529" spans="13:13" x14ac:dyDescent="0.3">
      <c r="M1529" s="1502"/>
    </row>
    <row r="1530" spans="13:13" x14ac:dyDescent="0.3">
      <c r="M1530" s="1502"/>
    </row>
    <row r="1531" spans="13:13" x14ac:dyDescent="0.3">
      <c r="M1531" s="1502"/>
    </row>
    <row r="1532" spans="13:13" x14ac:dyDescent="0.3">
      <c r="M1532" s="1502"/>
    </row>
    <row r="1533" spans="13:13" x14ac:dyDescent="0.3">
      <c r="M1533" s="1502"/>
    </row>
    <row r="1534" spans="13:13" x14ac:dyDescent="0.3">
      <c r="M1534" s="1502"/>
    </row>
    <row r="1535" spans="13:13" x14ac:dyDescent="0.3">
      <c r="M1535" s="1502"/>
    </row>
    <row r="1536" spans="13:13" x14ac:dyDescent="0.3">
      <c r="M1536" s="1502"/>
    </row>
    <row r="1537" spans="13:13" x14ac:dyDescent="0.3">
      <c r="M1537" s="1502"/>
    </row>
    <row r="1538" spans="13:13" x14ac:dyDescent="0.3">
      <c r="M1538" s="1502"/>
    </row>
    <row r="1539" spans="13:13" x14ac:dyDescent="0.3">
      <c r="M1539" s="1502"/>
    </row>
    <row r="1540" spans="13:13" x14ac:dyDescent="0.3">
      <c r="M1540" s="1502"/>
    </row>
    <row r="1541" spans="13:13" x14ac:dyDescent="0.3">
      <c r="M1541" s="1502"/>
    </row>
    <row r="1542" spans="13:13" x14ac:dyDescent="0.3">
      <c r="M1542" s="1502"/>
    </row>
    <row r="1543" spans="13:13" x14ac:dyDescent="0.3">
      <c r="M1543" s="1502"/>
    </row>
    <row r="1544" spans="13:13" x14ac:dyDescent="0.3">
      <c r="M1544" s="1502"/>
    </row>
    <row r="1545" spans="13:13" x14ac:dyDescent="0.3">
      <c r="M1545" s="1502"/>
    </row>
    <row r="1546" spans="13:13" x14ac:dyDescent="0.3">
      <c r="M1546" s="1502"/>
    </row>
    <row r="1547" spans="13:13" x14ac:dyDescent="0.3">
      <c r="M1547" s="1502"/>
    </row>
    <row r="1548" spans="13:13" x14ac:dyDescent="0.3">
      <c r="M1548" s="1502"/>
    </row>
    <row r="1549" spans="13:13" x14ac:dyDescent="0.3">
      <c r="M1549" s="1502"/>
    </row>
    <row r="1550" spans="13:13" x14ac:dyDescent="0.3">
      <c r="M1550" s="1502"/>
    </row>
    <row r="1551" spans="13:13" x14ac:dyDescent="0.3">
      <c r="M1551" s="1502"/>
    </row>
    <row r="1552" spans="13:13" x14ac:dyDescent="0.3">
      <c r="M1552" s="1502"/>
    </row>
    <row r="1553" spans="13:13" x14ac:dyDescent="0.3">
      <c r="M1553" s="1502"/>
    </row>
    <row r="1554" spans="13:13" x14ac:dyDescent="0.3">
      <c r="M1554" s="1502"/>
    </row>
    <row r="1555" spans="13:13" x14ac:dyDescent="0.3">
      <c r="M1555" s="1502"/>
    </row>
    <row r="1556" spans="13:13" x14ac:dyDescent="0.3">
      <c r="M1556" s="1502"/>
    </row>
    <row r="1557" spans="13:13" x14ac:dyDescent="0.3">
      <c r="M1557" s="1502"/>
    </row>
    <row r="1558" spans="13:13" x14ac:dyDescent="0.3">
      <c r="M1558" s="1502"/>
    </row>
    <row r="1559" spans="13:13" x14ac:dyDescent="0.3">
      <c r="M1559" s="1502"/>
    </row>
    <row r="1560" spans="13:13" x14ac:dyDescent="0.3">
      <c r="M1560" s="1502"/>
    </row>
    <row r="1561" spans="13:13" x14ac:dyDescent="0.3">
      <c r="M1561" s="1502"/>
    </row>
    <row r="1562" spans="13:13" x14ac:dyDescent="0.3">
      <c r="M1562" s="1502"/>
    </row>
    <row r="1563" spans="13:13" x14ac:dyDescent="0.3">
      <c r="M1563" s="1502"/>
    </row>
    <row r="1564" spans="13:13" x14ac:dyDescent="0.3">
      <c r="M1564" s="1502"/>
    </row>
    <row r="1565" spans="13:13" x14ac:dyDescent="0.3">
      <c r="M1565" s="1502"/>
    </row>
    <row r="1566" spans="13:13" x14ac:dyDescent="0.3">
      <c r="M1566" s="1502"/>
    </row>
    <row r="1567" spans="13:13" x14ac:dyDescent="0.3">
      <c r="M1567" s="1502"/>
    </row>
    <row r="1568" spans="13:13" x14ac:dyDescent="0.3">
      <c r="M1568" s="1502"/>
    </row>
    <row r="1569" spans="13:13" x14ac:dyDescent="0.3">
      <c r="M1569" s="1502"/>
    </row>
    <row r="1570" spans="13:13" x14ac:dyDescent="0.3">
      <c r="M1570" s="1502"/>
    </row>
    <row r="1571" spans="13:13" x14ac:dyDescent="0.3">
      <c r="M1571" s="1502"/>
    </row>
    <row r="1572" spans="13:13" x14ac:dyDescent="0.3">
      <c r="M1572" s="1502"/>
    </row>
    <row r="1573" spans="13:13" x14ac:dyDescent="0.3">
      <c r="M1573" s="1502"/>
    </row>
    <row r="1574" spans="13:13" x14ac:dyDescent="0.3">
      <c r="M1574" s="1502"/>
    </row>
    <row r="1575" spans="13:13" x14ac:dyDescent="0.3">
      <c r="M1575" s="1502"/>
    </row>
    <row r="1576" spans="13:13" x14ac:dyDescent="0.3">
      <c r="M1576" s="1502"/>
    </row>
    <row r="1577" spans="13:13" x14ac:dyDescent="0.3">
      <c r="M1577" s="1502"/>
    </row>
    <row r="1578" spans="13:13" x14ac:dyDescent="0.3">
      <c r="M1578" s="1502"/>
    </row>
    <row r="1579" spans="13:13" x14ac:dyDescent="0.3">
      <c r="M1579" s="1502"/>
    </row>
    <row r="1580" spans="13:13" x14ac:dyDescent="0.3">
      <c r="M1580" s="1502"/>
    </row>
    <row r="1581" spans="13:13" x14ac:dyDescent="0.3">
      <c r="M1581" s="1502"/>
    </row>
    <row r="1582" spans="13:13" x14ac:dyDescent="0.3">
      <c r="M1582" s="1502"/>
    </row>
    <row r="1583" spans="13:13" x14ac:dyDescent="0.3">
      <c r="M1583" s="1502"/>
    </row>
    <row r="1584" spans="13:13" x14ac:dyDescent="0.3">
      <c r="M1584" s="1502"/>
    </row>
    <row r="1585" spans="13:13" x14ac:dyDescent="0.3">
      <c r="M1585" s="1502"/>
    </row>
    <row r="1586" spans="13:13" x14ac:dyDescent="0.3">
      <c r="M1586" s="1502"/>
    </row>
    <row r="1587" spans="13:13" x14ac:dyDescent="0.3">
      <c r="M1587" s="1502"/>
    </row>
    <row r="1588" spans="13:13" x14ac:dyDescent="0.3">
      <c r="M1588" s="1502"/>
    </row>
    <row r="1589" spans="13:13" x14ac:dyDescent="0.3">
      <c r="M1589" s="1502"/>
    </row>
    <row r="1590" spans="13:13" x14ac:dyDescent="0.3">
      <c r="M1590" s="1502"/>
    </row>
    <row r="1591" spans="13:13" x14ac:dyDescent="0.3">
      <c r="M1591" s="1502"/>
    </row>
    <row r="1592" spans="13:13" x14ac:dyDescent="0.3">
      <c r="M1592" s="1502"/>
    </row>
    <row r="1593" spans="13:13" x14ac:dyDescent="0.3">
      <c r="M1593" s="1502"/>
    </row>
    <row r="1594" spans="13:13" x14ac:dyDescent="0.3">
      <c r="M1594" s="1502"/>
    </row>
    <row r="1595" spans="13:13" x14ac:dyDescent="0.3">
      <c r="M1595" s="1502"/>
    </row>
    <row r="1596" spans="13:13" x14ac:dyDescent="0.3">
      <c r="M1596" s="1502"/>
    </row>
    <row r="1597" spans="13:13" x14ac:dyDescent="0.3">
      <c r="M1597" s="1502"/>
    </row>
    <row r="1598" spans="13:13" x14ac:dyDescent="0.3">
      <c r="M1598" s="1502"/>
    </row>
    <row r="1599" spans="13:13" x14ac:dyDescent="0.3">
      <c r="M1599" s="1502"/>
    </row>
    <row r="1600" spans="13:13" x14ac:dyDescent="0.3">
      <c r="M1600" s="1502"/>
    </row>
    <row r="1601" spans="13:13" x14ac:dyDescent="0.3">
      <c r="M1601" s="1502"/>
    </row>
    <row r="1602" spans="13:13" x14ac:dyDescent="0.3">
      <c r="M1602" s="1502"/>
    </row>
    <row r="1603" spans="13:13" x14ac:dyDescent="0.3">
      <c r="M1603" s="1502"/>
    </row>
    <row r="1604" spans="13:13" x14ac:dyDescent="0.3">
      <c r="M1604" s="1502"/>
    </row>
    <row r="1605" spans="13:13" x14ac:dyDescent="0.3">
      <c r="M1605" s="1502"/>
    </row>
    <row r="1606" spans="13:13" x14ac:dyDescent="0.3">
      <c r="M1606" s="1502"/>
    </row>
    <row r="1607" spans="13:13" x14ac:dyDescent="0.3">
      <c r="M1607" s="1502"/>
    </row>
    <row r="1608" spans="13:13" x14ac:dyDescent="0.3">
      <c r="M1608" s="1502"/>
    </row>
    <row r="1609" spans="13:13" x14ac:dyDescent="0.3">
      <c r="M1609" s="1502"/>
    </row>
    <row r="1610" spans="13:13" x14ac:dyDescent="0.3">
      <c r="M1610" s="1502"/>
    </row>
    <row r="1611" spans="13:13" x14ac:dyDescent="0.3">
      <c r="M1611" s="1502"/>
    </row>
    <row r="1612" spans="13:13" x14ac:dyDescent="0.3">
      <c r="M1612" s="1502"/>
    </row>
    <row r="1613" spans="13:13" x14ac:dyDescent="0.3">
      <c r="M1613" s="1502"/>
    </row>
    <row r="1614" spans="13:13" x14ac:dyDescent="0.3">
      <c r="M1614" s="1502"/>
    </row>
    <row r="1615" spans="13:13" x14ac:dyDescent="0.3">
      <c r="M1615" s="1502"/>
    </row>
    <row r="1616" spans="13:13" x14ac:dyDescent="0.3">
      <c r="M1616" s="1502"/>
    </row>
    <row r="1617" spans="13:13" x14ac:dyDescent="0.3">
      <c r="M1617" s="1502"/>
    </row>
    <row r="1618" spans="13:13" x14ac:dyDescent="0.3">
      <c r="M1618" s="1502"/>
    </row>
    <row r="1619" spans="13:13" x14ac:dyDescent="0.3">
      <c r="M1619" s="1502"/>
    </row>
    <row r="1620" spans="13:13" x14ac:dyDescent="0.3">
      <c r="M1620" s="1502"/>
    </row>
    <row r="1621" spans="13:13" x14ac:dyDescent="0.3">
      <c r="M1621" s="1502"/>
    </row>
    <row r="1622" spans="13:13" x14ac:dyDescent="0.3">
      <c r="M1622" s="1502"/>
    </row>
    <row r="1623" spans="13:13" x14ac:dyDescent="0.3">
      <c r="M1623" s="1502"/>
    </row>
    <row r="1624" spans="13:13" x14ac:dyDescent="0.3">
      <c r="M1624" s="1502"/>
    </row>
    <row r="1625" spans="13:13" x14ac:dyDescent="0.3">
      <c r="M1625" s="1502"/>
    </row>
    <row r="1626" spans="13:13" x14ac:dyDescent="0.3">
      <c r="M1626" s="1502"/>
    </row>
    <row r="1627" spans="13:13" x14ac:dyDescent="0.3">
      <c r="M1627" s="1502"/>
    </row>
    <row r="1628" spans="13:13" x14ac:dyDescent="0.3">
      <c r="M1628" s="1502"/>
    </row>
    <row r="1629" spans="13:13" x14ac:dyDescent="0.3">
      <c r="M1629" s="1502"/>
    </row>
    <row r="1630" spans="13:13" x14ac:dyDescent="0.3">
      <c r="M1630" s="1502"/>
    </row>
    <row r="1631" spans="13:13" x14ac:dyDescent="0.3">
      <c r="M1631" s="1502"/>
    </row>
    <row r="1632" spans="13:13" x14ac:dyDescent="0.3">
      <c r="M1632" s="1502"/>
    </row>
    <row r="1633" spans="13:13" x14ac:dyDescent="0.3">
      <c r="M1633" s="1502"/>
    </row>
    <row r="1634" spans="13:13" x14ac:dyDescent="0.3">
      <c r="M1634" s="1502"/>
    </row>
    <row r="1635" spans="13:13" x14ac:dyDescent="0.3">
      <c r="M1635" s="1502"/>
    </row>
    <row r="1636" spans="13:13" x14ac:dyDescent="0.3">
      <c r="M1636" s="1502"/>
    </row>
    <row r="1637" spans="13:13" x14ac:dyDescent="0.3">
      <c r="M1637" s="1502"/>
    </row>
    <row r="1638" spans="13:13" x14ac:dyDescent="0.3">
      <c r="M1638" s="1502"/>
    </row>
    <row r="1639" spans="13:13" x14ac:dyDescent="0.3">
      <c r="M1639" s="1502"/>
    </row>
    <row r="1640" spans="13:13" x14ac:dyDescent="0.3">
      <c r="M1640" s="1502"/>
    </row>
    <row r="1641" spans="13:13" x14ac:dyDescent="0.3">
      <c r="M1641" s="1502"/>
    </row>
    <row r="1642" spans="13:13" x14ac:dyDescent="0.3">
      <c r="M1642" s="1502"/>
    </row>
    <row r="1643" spans="13:13" x14ac:dyDescent="0.3">
      <c r="M1643" s="1502"/>
    </row>
    <row r="1644" spans="13:13" x14ac:dyDescent="0.3">
      <c r="M1644" s="1502"/>
    </row>
    <row r="1645" spans="13:13" x14ac:dyDescent="0.3">
      <c r="M1645" s="1502"/>
    </row>
    <row r="1646" spans="13:13" x14ac:dyDescent="0.3">
      <c r="M1646" s="1502"/>
    </row>
    <row r="1647" spans="13:13" x14ac:dyDescent="0.3">
      <c r="M1647" s="1502"/>
    </row>
    <row r="1648" spans="13:13" x14ac:dyDescent="0.3">
      <c r="M1648" s="1502"/>
    </row>
    <row r="1649" spans="13:13" x14ac:dyDescent="0.3">
      <c r="M1649" s="1502"/>
    </row>
    <row r="1650" spans="13:13" x14ac:dyDescent="0.3">
      <c r="M1650" s="1502"/>
    </row>
    <row r="1651" spans="13:13" x14ac:dyDescent="0.3">
      <c r="M1651" s="1502"/>
    </row>
    <row r="1652" spans="13:13" x14ac:dyDescent="0.3">
      <c r="M1652" s="1502"/>
    </row>
    <row r="1653" spans="13:13" x14ac:dyDescent="0.3">
      <c r="M1653" s="1502"/>
    </row>
    <row r="1654" spans="13:13" x14ac:dyDescent="0.3">
      <c r="M1654" s="1502"/>
    </row>
    <row r="1655" spans="13:13" x14ac:dyDescent="0.3">
      <c r="M1655" s="1502"/>
    </row>
    <row r="1656" spans="13:13" x14ac:dyDescent="0.3">
      <c r="M1656" s="1502"/>
    </row>
    <row r="1657" spans="13:13" x14ac:dyDescent="0.3">
      <c r="M1657" s="1502"/>
    </row>
    <row r="1658" spans="13:13" x14ac:dyDescent="0.3">
      <c r="M1658" s="1502"/>
    </row>
    <row r="1659" spans="13:13" x14ac:dyDescent="0.3">
      <c r="M1659" s="1502"/>
    </row>
    <row r="1660" spans="13:13" x14ac:dyDescent="0.3">
      <c r="M1660" s="1502"/>
    </row>
    <row r="1661" spans="13:13" x14ac:dyDescent="0.3">
      <c r="M1661" s="1502"/>
    </row>
    <row r="1662" spans="13:13" x14ac:dyDescent="0.3">
      <c r="M1662" s="1502"/>
    </row>
    <row r="1663" spans="13:13" x14ac:dyDescent="0.3">
      <c r="M1663" s="1502"/>
    </row>
    <row r="1664" spans="13:13" x14ac:dyDescent="0.3">
      <c r="M1664" s="1502"/>
    </row>
    <row r="1665" spans="13:13" x14ac:dyDescent="0.3">
      <c r="M1665" s="1502"/>
    </row>
    <row r="1666" spans="13:13" x14ac:dyDescent="0.3">
      <c r="M1666" s="1502"/>
    </row>
    <row r="1667" spans="13:13" x14ac:dyDescent="0.3">
      <c r="M1667" s="1502"/>
    </row>
    <row r="1668" spans="13:13" x14ac:dyDescent="0.3">
      <c r="M1668" s="1502"/>
    </row>
    <row r="1669" spans="13:13" x14ac:dyDescent="0.3">
      <c r="M1669" s="1502"/>
    </row>
    <row r="1670" spans="13:13" x14ac:dyDescent="0.3">
      <c r="M1670" s="1502"/>
    </row>
    <row r="1671" spans="13:13" x14ac:dyDescent="0.3">
      <c r="M1671" s="1502"/>
    </row>
    <row r="1672" spans="13:13" x14ac:dyDescent="0.3">
      <c r="M1672" s="1502"/>
    </row>
    <row r="1673" spans="13:13" x14ac:dyDescent="0.3">
      <c r="M1673" s="1502"/>
    </row>
    <row r="1674" spans="13:13" x14ac:dyDescent="0.3">
      <c r="M1674" s="1502"/>
    </row>
    <row r="1675" spans="13:13" x14ac:dyDescent="0.3">
      <c r="M1675" s="1502"/>
    </row>
    <row r="1676" spans="13:13" x14ac:dyDescent="0.3">
      <c r="M1676" s="1502"/>
    </row>
    <row r="1677" spans="13:13" x14ac:dyDescent="0.3">
      <c r="M1677" s="1502"/>
    </row>
    <row r="1678" spans="13:13" x14ac:dyDescent="0.3">
      <c r="M1678" s="1502"/>
    </row>
    <row r="1679" spans="13:13" x14ac:dyDescent="0.3">
      <c r="M1679" s="1502"/>
    </row>
    <row r="1680" spans="13:13" x14ac:dyDescent="0.3">
      <c r="M1680" s="1502"/>
    </row>
    <row r="1681" spans="13:13" x14ac:dyDescent="0.3">
      <c r="M1681" s="1502"/>
    </row>
    <row r="1682" spans="13:13" x14ac:dyDescent="0.3">
      <c r="M1682" s="1502"/>
    </row>
    <row r="1683" spans="13:13" x14ac:dyDescent="0.3">
      <c r="M1683" s="1502"/>
    </row>
    <row r="1684" spans="13:13" x14ac:dyDescent="0.3">
      <c r="M1684" s="1502"/>
    </row>
    <row r="1685" spans="13:13" x14ac:dyDescent="0.3">
      <c r="M1685" s="1502"/>
    </row>
    <row r="1686" spans="13:13" x14ac:dyDescent="0.3">
      <c r="M1686" s="1502"/>
    </row>
    <row r="1687" spans="13:13" x14ac:dyDescent="0.3">
      <c r="M1687" s="1502"/>
    </row>
    <row r="1688" spans="13:13" x14ac:dyDescent="0.3">
      <c r="M1688" s="1502"/>
    </row>
    <row r="1689" spans="13:13" x14ac:dyDescent="0.3">
      <c r="M1689" s="1502"/>
    </row>
    <row r="1690" spans="13:13" x14ac:dyDescent="0.3">
      <c r="M1690" s="1502"/>
    </row>
    <row r="1691" spans="13:13" x14ac:dyDescent="0.3">
      <c r="M1691" s="1502"/>
    </row>
    <row r="1692" spans="13:13" x14ac:dyDescent="0.3">
      <c r="M1692" s="1502"/>
    </row>
    <row r="1693" spans="13:13" x14ac:dyDescent="0.3">
      <c r="M1693" s="1502"/>
    </row>
    <row r="1694" spans="13:13" x14ac:dyDescent="0.3">
      <c r="M1694" s="1502"/>
    </row>
    <row r="1695" spans="13:13" x14ac:dyDescent="0.3">
      <c r="M1695" s="1502"/>
    </row>
    <row r="1696" spans="13:13" x14ac:dyDescent="0.3">
      <c r="M1696" s="1502"/>
    </row>
    <row r="1697" spans="13:13" x14ac:dyDescent="0.3">
      <c r="M1697" s="1502"/>
    </row>
    <row r="1698" spans="13:13" x14ac:dyDescent="0.3">
      <c r="M1698" s="1502"/>
    </row>
    <row r="1699" spans="13:13" x14ac:dyDescent="0.3">
      <c r="M1699" s="1502"/>
    </row>
    <row r="1700" spans="13:13" x14ac:dyDescent="0.3">
      <c r="M1700" s="1502"/>
    </row>
    <row r="1701" spans="13:13" x14ac:dyDescent="0.3">
      <c r="M1701" s="1502"/>
    </row>
    <row r="1702" spans="13:13" x14ac:dyDescent="0.3">
      <c r="M1702" s="1502"/>
    </row>
    <row r="1703" spans="13:13" x14ac:dyDescent="0.3">
      <c r="M1703" s="1502"/>
    </row>
    <row r="1704" spans="13:13" x14ac:dyDescent="0.3">
      <c r="M1704" s="1502"/>
    </row>
    <row r="1705" spans="13:13" x14ac:dyDescent="0.3">
      <c r="M1705" s="1502"/>
    </row>
    <row r="1706" spans="13:13" x14ac:dyDescent="0.3">
      <c r="M1706" s="1502"/>
    </row>
    <row r="1707" spans="13:13" x14ac:dyDescent="0.3">
      <c r="M1707" s="1502"/>
    </row>
    <row r="1708" spans="13:13" x14ac:dyDescent="0.3">
      <c r="M1708" s="1502"/>
    </row>
    <row r="1709" spans="13:13" x14ac:dyDescent="0.3">
      <c r="M1709" s="1502"/>
    </row>
    <row r="1710" spans="13:13" x14ac:dyDescent="0.3">
      <c r="M1710" s="1502"/>
    </row>
    <row r="1711" spans="13:13" x14ac:dyDescent="0.3">
      <c r="M1711" s="1502"/>
    </row>
    <row r="1712" spans="13:13" x14ac:dyDescent="0.3">
      <c r="M1712" s="1502"/>
    </row>
    <row r="1713" spans="13:13" x14ac:dyDescent="0.3">
      <c r="M1713" s="1502"/>
    </row>
    <row r="1714" spans="13:13" x14ac:dyDescent="0.3">
      <c r="M1714" s="1502"/>
    </row>
    <row r="1715" spans="13:13" x14ac:dyDescent="0.3">
      <c r="M1715" s="1502"/>
    </row>
    <row r="1716" spans="13:13" x14ac:dyDescent="0.3">
      <c r="M1716" s="1502"/>
    </row>
    <row r="1717" spans="13:13" x14ac:dyDescent="0.3">
      <c r="M1717" s="1502"/>
    </row>
    <row r="1718" spans="13:13" x14ac:dyDescent="0.3">
      <c r="M1718" s="1502"/>
    </row>
    <row r="1719" spans="13:13" x14ac:dyDescent="0.3">
      <c r="M1719" s="1502"/>
    </row>
    <row r="1720" spans="13:13" x14ac:dyDescent="0.3">
      <c r="M1720" s="1502"/>
    </row>
    <row r="1721" spans="13:13" x14ac:dyDescent="0.3">
      <c r="M1721" s="1502"/>
    </row>
    <row r="1722" spans="13:13" x14ac:dyDescent="0.3">
      <c r="M1722" s="1502"/>
    </row>
    <row r="1723" spans="13:13" x14ac:dyDescent="0.3">
      <c r="M1723" s="1502"/>
    </row>
    <row r="1724" spans="13:13" x14ac:dyDescent="0.3">
      <c r="M1724" s="1502"/>
    </row>
    <row r="1725" spans="13:13" x14ac:dyDescent="0.3">
      <c r="M1725" s="1502"/>
    </row>
    <row r="1726" spans="13:13" x14ac:dyDescent="0.3">
      <c r="M1726" s="1502"/>
    </row>
    <row r="1727" spans="13:13" x14ac:dyDescent="0.3">
      <c r="M1727" s="1502"/>
    </row>
    <row r="1728" spans="13:13" x14ac:dyDescent="0.3">
      <c r="M1728" s="1502"/>
    </row>
    <row r="1729" spans="13:13" x14ac:dyDescent="0.3">
      <c r="M1729" s="1502"/>
    </row>
    <row r="1730" spans="13:13" x14ac:dyDescent="0.3">
      <c r="M1730" s="1502"/>
    </row>
    <row r="1731" spans="13:13" x14ac:dyDescent="0.3">
      <c r="M1731" s="1502"/>
    </row>
    <row r="1732" spans="13:13" x14ac:dyDescent="0.3">
      <c r="M1732" s="1502"/>
    </row>
    <row r="1733" spans="13:13" x14ac:dyDescent="0.3">
      <c r="M1733" s="1502"/>
    </row>
    <row r="1734" spans="13:13" x14ac:dyDescent="0.3">
      <c r="M1734" s="1502"/>
    </row>
    <row r="1735" spans="13:13" x14ac:dyDescent="0.3">
      <c r="M1735" s="1502"/>
    </row>
    <row r="1736" spans="13:13" x14ac:dyDescent="0.3">
      <c r="M1736" s="1502"/>
    </row>
    <row r="1737" spans="13:13" x14ac:dyDescent="0.3">
      <c r="M1737" s="1502"/>
    </row>
    <row r="1738" spans="13:13" x14ac:dyDescent="0.3">
      <c r="M1738" s="1502"/>
    </row>
    <row r="1739" spans="13:13" x14ac:dyDescent="0.3">
      <c r="M1739" s="1502"/>
    </row>
    <row r="1740" spans="13:13" x14ac:dyDescent="0.3">
      <c r="M1740" s="1502"/>
    </row>
    <row r="1741" spans="13:13" x14ac:dyDescent="0.3">
      <c r="M1741" s="1502"/>
    </row>
    <row r="1742" spans="13:13" x14ac:dyDescent="0.3">
      <c r="M1742" s="1502"/>
    </row>
    <row r="1743" spans="13:13" x14ac:dyDescent="0.3">
      <c r="M1743" s="1502"/>
    </row>
    <row r="1744" spans="13:13" x14ac:dyDescent="0.3">
      <c r="M1744" s="1502"/>
    </row>
    <row r="1745" spans="13:13" x14ac:dyDescent="0.3">
      <c r="M1745" s="1502"/>
    </row>
    <row r="1746" spans="13:13" x14ac:dyDescent="0.3">
      <c r="M1746" s="1502"/>
    </row>
    <row r="1747" spans="13:13" x14ac:dyDescent="0.3">
      <c r="M1747" s="1502"/>
    </row>
    <row r="1748" spans="13:13" x14ac:dyDescent="0.3">
      <c r="M1748" s="1502"/>
    </row>
    <row r="1749" spans="13:13" x14ac:dyDescent="0.3">
      <c r="M1749" s="1502"/>
    </row>
    <row r="1750" spans="13:13" x14ac:dyDescent="0.3">
      <c r="M1750" s="1502"/>
    </row>
    <row r="1751" spans="13:13" x14ac:dyDescent="0.3">
      <c r="M1751" s="1502"/>
    </row>
    <row r="1752" spans="13:13" x14ac:dyDescent="0.3">
      <c r="M1752" s="1502"/>
    </row>
    <row r="1753" spans="13:13" x14ac:dyDescent="0.3">
      <c r="M1753" s="1502"/>
    </row>
    <row r="1754" spans="13:13" x14ac:dyDescent="0.3">
      <c r="M1754" s="1502"/>
    </row>
    <row r="1755" spans="13:13" x14ac:dyDescent="0.3">
      <c r="M1755" s="1502"/>
    </row>
    <row r="1756" spans="13:13" x14ac:dyDescent="0.3">
      <c r="M1756" s="1502"/>
    </row>
    <row r="1757" spans="13:13" x14ac:dyDescent="0.3">
      <c r="M1757" s="1502"/>
    </row>
    <row r="1758" spans="13:13" x14ac:dyDescent="0.3">
      <c r="M1758" s="1502"/>
    </row>
    <row r="1759" spans="13:13" x14ac:dyDescent="0.3">
      <c r="M1759" s="1502"/>
    </row>
    <row r="1760" spans="13:13" x14ac:dyDescent="0.3">
      <c r="M1760" s="1502"/>
    </row>
    <row r="1761" spans="13:13" x14ac:dyDescent="0.3">
      <c r="M1761" s="1502"/>
    </row>
    <row r="1762" spans="13:13" x14ac:dyDescent="0.3">
      <c r="M1762" s="1502"/>
    </row>
    <row r="1763" spans="13:13" x14ac:dyDescent="0.3">
      <c r="M1763" s="1502"/>
    </row>
    <row r="1764" spans="13:13" x14ac:dyDescent="0.3">
      <c r="M1764" s="1502"/>
    </row>
    <row r="1765" spans="13:13" x14ac:dyDescent="0.3">
      <c r="M1765" s="1502"/>
    </row>
    <row r="1766" spans="13:13" x14ac:dyDescent="0.3">
      <c r="M1766" s="1502"/>
    </row>
    <row r="1767" spans="13:13" x14ac:dyDescent="0.3">
      <c r="M1767" s="1502"/>
    </row>
    <row r="1768" spans="13:13" x14ac:dyDescent="0.3">
      <c r="M1768" s="1502"/>
    </row>
    <row r="1769" spans="13:13" x14ac:dyDescent="0.3">
      <c r="M1769" s="1502"/>
    </row>
    <row r="1770" spans="13:13" x14ac:dyDescent="0.3">
      <c r="M1770" s="1502"/>
    </row>
    <row r="1771" spans="13:13" x14ac:dyDescent="0.3">
      <c r="M1771" s="1502"/>
    </row>
    <row r="1772" spans="13:13" x14ac:dyDescent="0.3">
      <c r="M1772" s="1502"/>
    </row>
    <row r="1773" spans="13:13" x14ac:dyDescent="0.3">
      <c r="M1773" s="1502"/>
    </row>
    <row r="1774" spans="13:13" x14ac:dyDescent="0.3">
      <c r="M1774" s="1502"/>
    </row>
    <row r="1775" spans="13:13" x14ac:dyDescent="0.3">
      <c r="M1775" s="1502"/>
    </row>
    <row r="1776" spans="13:13" x14ac:dyDescent="0.3">
      <c r="M1776" s="1502"/>
    </row>
    <row r="1777" spans="13:13" x14ac:dyDescent="0.3">
      <c r="M1777" s="1502"/>
    </row>
    <row r="1778" spans="13:13" x14ac:dyDescent="0.3">
      <c r="M1778" s="1502"/>
    </row>
    <row r="1779" spans="13:13" x14ac:dyDescent="0.3">
      <c r="M1779" s="1502"/>
    </row>
    <row r="1780" spans="13:13" x14ac:dyDescent="0.3">
      <c r="M1780" s="1502"/>
    </row>
    <row r="1781" spans="13:13" x14ac:dyDescent="0.3">
      <c r="M1781" s="1502"/>
    </row>
    <row r="1782" spans="13:13" x14ac:dyDescent="0.3">
      <c r="M1782" s="1502"/>
    </row>
    <row r="1783" spans="13:13" x14ac:dyDescent="0.3">
      <c r="M1783" s="1502"/>
    </row>
    <row r="1784" spans="13:13" x14ac:dyDescent="0.3">
      <c r="M1784" s="1502"/>
    </row>
    <row r="1785" spans="13:13" x14ac:dyDescent="0.3">
      <c r="M1785" s="1502"/>
    </row>
    <row r="1786" spans="13:13" x14ac:dyDescent="0.3">
      <c r="M1786" s="1502"/>
    </row>
    <row r="1787" spans="13:13" x14ac:dyDescent="0.3">
      <c r="M1787" s="1502"/>
    </row>
    <row r="1788" spans="13:13" x14ac:dyDescent="0.3">
      <c r="M1788" s="1502"/>
    </row>
    <row r="1789" spans="13:13" x14ac:dyDescent="0.3">
      <c r="M1789" s="1502"/>
    </row>
    <row r="1790" spans="13:13" x14ac:dyDescent="0.3">
      <c r="M1790" s="1502"/>
    </row>
    <row r="1791" spans="13:13" x14ac:dyDescent="0.3">
      <c r="M1791" s="1502"/>
    </row>
    <row r="1792" spans="13:13" x14ac:dyDescent="0.3">
      <c r="M1792" s="1502"/>
    </row>
    <row r="1793" spans="13:13" x14ac:dyDescent="0.3">
      <c r="M1793" s="1502"/>
    </row>
    <row r="1794" spans="13:13" x14ac:dyDescent="0.3">
      <c r="M1794" s="1502"/>
    </row>
    <row r="1795" spans="13:13" x14ac:dyDescent="0.3">
      <c r="M1795" s="1502"/>
    </row>
    <row r="1796" spans="13:13" x14ac:dyDescent="0.3">
      <c r="M1796" s="1502"/>
    </row>
    <row r="1797" spans="13:13" x14ac:dyDescent="0.3">
      <c r="M1797" s="1502"/>
    </row>
    <row r="1798" spans="13:13" x14ac:dyDescent="0.3">
      <c r="M1798" s="1502"/>
    </row>
    <row r="1799" spans="13:13" x14ac:dyDescent="0.3">
      <c r="M1799" s="1502"/>
    </row>
    <row r="1800" spans="13:13" x14ac:dyDescent="0.3">
      <c r="M1800" s="1502"/>
    </row>
    <row r="1801" spans="13:13" x14ac:dyDescent="0.3">
      <c r="M1801" s="1502"/>
    </row>
    <row r="1802" spans="13:13" x14ac:dyDescent="0.3">
      <c r="M1802" s="1502"/>
    </row>
    <row r="1803" spans="13:13" x14ac:dyDescent="0.3">
      <c r="M1803" s="1502"/>
    </row>
    <row r="1804" spans="13:13" x14ac:dyDescent="0.3">
      <c r="M1804" s="1502"/>
    </row>
    <row r="1805" spans="13:13" x14ac:dyDescent="0.3">
      <c r="M1805" s="1502"/>
    </row>
    <row r="1806" spans="13:13" x14ac:dyDescent="0.3">
      <c r="M1806" s="1502"/>
    </row>
    <row r="1807" spans="13:13" x14ac:dyDescent="0.3">
      <c r="M1807" s="1502"/>
    </row>
    <row r="1808" spans="13:13" x14ac:dyDescent="0.3">
      <c r="M1808" s="1502"/>
    </row>
    <row r="1809" spans="13:13" x14ac:dyDescent="0.3">
      <c r="M1809" s="1502"/>
    </row>
    <row r="1810" spans="13:13" x14ac:dyDescent="0.3">
      <c r="M1810" s="1502"/>
    </row>
    <row r="1811" spans="13:13" x14ac:dyDescent="0.3">
      <c r="M1811" s="1502"/>
    </row>
    <row r="1812" spans="13:13" x14ac:dyDescent="0.3">
      <c r="M1812" s="1502"/>
    </row>
    <row r="1813" spans="13:13" x14ac:dyDescent="0.3">
      <c r="M1813" s="1502"/>
    </row>
    <row r="1814" spans="13:13" x14ac:dyDescent="0.3">
      <c r="M1814" s="1502"/>
    </row>
    <row r="1815" spans="13:13" x14ac:dyDescent="0.3">
      <c r="M1815" s="1502"/>
    </row>
    <row r="1816" spans="13:13" x14ac:dyDescent="0.3">
      <c r="M1816" s="1502"/>
    </row>
    <row r="1817" spans="13:13" x14ac:dyDescent="0.3">
      <c r="M1817" s="1502"/>
    </row>
    <row r="1818" spans="13:13" x14ac:dyDescent="0.3">
      <c r="M1818" s="1502"/>
    </row>
    <row r="1819" spans="13:13" x14ac:dyDescent="0.3">
      <c r="M1819" s="1502"/>
    </row>
    <row r="1820" spans="13:13" x14ac:dyDescent="0.3">
      <c r="M1820" s="1502"/>
    </row>
    <row r="1821" spans="13:13" x14ac:dyDescent="0.3">
      <c r="M1821" s="1502"/>
    </row>
    <row r="1822" spans="13:13" x14ac:dyDescent="0.3">
      <c r="M1822" s="1502"/>
    </row>
    <row r="1823" spans="13:13" x14ac:dyDescent="0.3">
      <c r="M1823" s="1502"/>
    </row>
    <row r="1824" spans="13:13" x14ac:dyDescent="0.3">
      <c r="M1824" s="1502"/>
    </row>
    <row r="1825" spans="13:13" x14ac:dyDescent="0.3">
      <c r="M1825" s="1502"/>
    </row>
    <row r="1826" spans="13:13" x14ac:dyDescent="0.3">
      <c r="M1826" s="1502"/>
    </row>
    <row r="1827" spans="13:13" x14ac:dyDescent="0.3">
      <c r="M1827" s="1502"/>
    </row>
    <row r="1828" spans="13:13" x14ac:dyDescent="0.3">
      <c r="M1828" s="1502"/>
    </row>
    <row r="1829" spans="13:13" x14ac:dyDescent="0.3">
      <c r="M1829" s="1502"/>
    </row>
    <row r="1830" spans="13:13" x14ac:dyDescent="0.3">
      <c r="M1830" s="1502"/>
    </row>
    <row r="1831" spans="13:13" x14ac:dyDescent="0.3">
      <c r="M1831" s="1502"/>
    </row>
    <row r="1832" spans="13:13" x14ac:dyDescent="0.3">
      <c r="M1832" s="1502"/>
    </row>
    <row r="1833" spans="13:13" x14ac:dyDescent="0.3">
      <c r="M1833" s="1502"/>
    </row>
    <row r="1834" spans="13:13" x14ac:dyDescent="0.3">
      <c r="M1834" s="1502"/>
    </row>
    <row r="1835" spans="13:13" x14ac:dyDescent="0.3">
      <c r="M1835" s="1502"/>
    </row>
    <row r="1836" spans="13:13" x14ac:dyDescent="0.3">
      <c r="M1836" s="1502"/>
    </row>
    <row r="1837" spans="13:13" x14ac:dyDescent="0.3">
      <c r="M1837" s="1502"/>
    </row>
    <row r="1838" spans="13:13" x14ac:dyDescent="0.3">
      <c r="M1838" s="1502"/>
    </row>
    <row r="1839" spans="13:13" x14ac:dyDescent="0.3">
      <c r="M1839" s="1502"/>
    </row>
    <row r="1840" spans="13:13" x14ac:dyDescent="0.3">
      <c r="M1840" s="1502"/>
    </row>
    <row r="1841" spans="13:13" x14ac:dyDescent="0.3">
      <c r="M1841" s="1502"/>
    </row>
    <row r="1842" spans="13:13" x14ac:dyDescent="0.3">
      <c r="M1842" s="1502"/>
    </row>
    <row r="1843" spans="13:13" x14ac:dyDescent="0.3">
      <c r="M1843" s="1502"/>
    </row>
    <row r="1844" spans="13:13" x14ac:dyDescent="0.3">
      <c r="M1844" s="1502"/>
    </row>
    <row r="1845" spans="13:13" x14ac:dyDescent="0.3">
      <c r="M1845" s="1502"/>
    </row>
    <row r="1846" spans="13:13" x14ac:dyDescent="0.3">
      <c r="M1846" s="1502"/>
    </row>
    <row r="1847" spans="13:13" x14ac:dyDescent="0.3">
      <c r="M1847" s="1502"/>
    </row>
    <row r="1848" spans="13:13" x14ac:dyDescent="0.3">
      <c r="M1848" s="1502"/>
    </row>
    <row r="1849" spans="13:13" x14ac:dyDescent="0.3">
      <c r="M1849" s="1502"/>
    </row>
    <row r="1850" spans="13:13" x14ac:dyDescent="0.3">
      <c r="M1850" s="1502"/>
    </row>
    <row r="1851" spans="13:13" x14ac:dyDescent="0.3">
      <c r="M1851" s="1502"/>
    </row>
    <row r="1852" spans="13:13" x14ac:dyDescent="0.3">
      <c r="M1852" s="1502"/>
    </row>
    <row r="1853" spans="13:13" x14ac:dyDescent="0.3">
      <c r="M1853" s="1502"/>
    </row>
    <row r="1854" spans="13:13" x14ac:dyDescent="0.3">
      <c r="M1854" s="1502"/>
    </row>
    <row r="1855" spans="13:13" x14ac:dyDescent="0.3">
      <c r="M1855" s="1502"/>
    </row>
    <row r="1856" spans="13:13" x14ac:dyDescent="0.3">
      <c r="M1856" s="1502"/>
    </row>
    <row r="1857" spans="13:13" x14ac:dyDescent="0.3">
      <c r="M1857" s="1502"/>
    </row>
    <row r="1858" spans="13:13" x14ac:dyDescent="0.3">
      <c r="M1858" s="1502"/>
    </row>
    <row r="1859" spans="13:13" x14ac:dyDescent="0.3">
      <c r="M1859" s="1502"/>
    </row>
    <row r="1860" spans="13:13" x14ac:dyDescent="0.3">
      <c r="M1860" s="1502"/>
    </row>
    <row r="1861" spans="13:13" x14ac:dyDescent="0.3">
      <c r="M1861" s="1502"/>
    </row>
    <row r="1862" spans="13:13" x14ac:dyDescent="0.3">
      <c r="M1862" s="1502"/>
    </row>
    <row r="1863" spans="13:13" x14ac:dyDescent="0.3">
      <c r="M1863" s="1502"/>
    </row>
    <row r="1864" spans="13:13" x14ac:dyDescent="0.3">
      <c r="M1864" s="1502"/>
    </row>
    <row r="1865" spans="13:13" x14ac:dyDescent="0.3">
      <c r="M1865" s="1502"/>
    </row>
    <row r="1866" spans="13:13" x14ac:dyDescent="0.3">
      <c r="M1866" s="1502"/>
    </row>
    <row r="1867" spans="13:13" x14ac:dyDescent="0.3">
      <c r="M1867" s="1502"/>
    </row>
    <row r="1868" spans="13:13" x14ac:dyDescent="0.3">
      <c r="M1868" s="1502"/>
    </row>
    <row r="1869" spans="13:13" x14ac:dyDescent="0.3">
      <c r="M1869" s="1502"/>
    </row>
    <row r="1870" spans="13:13" x14ac:dyDescent="0.3">
      <c r="M1870" s="1502"/>
    </row>
    <row r="1871" spans="13:13" x14ac:dyDescent="0.3">
      <c r="M1871" s="1502"/>
    </row>
    <row r="1872" spans="13:13" x14ac:dyDescent="0.3">
      <c r="M1872" s="1502"/>
    </row>
    <row r="1873" spans="13:13" x14ac:dyDescent="0.3">
      <c r="M1873" s="1502"/>
    </row>
    <row r="1874" spans="13:13" x14ac:dyDescent="0.3">
      <c r="M1874" s="1502"/>
    </row>
    <row r="1875" spans="13:13" x14ac:dyDescent="0.3">
      <c r="M1875" s="1502"/>
    </row>
    <row r="1876" spans="13:13" x14ac:dyDescent="0.3">
      <c r="M1876" s="1502"/>
    </row>
    <row r="1877" spans="13:13" x14ac:dyDescent="0.3">
      <c r="M1877" s="1502"/>
    </row>
    <row r="1878" spans="13:13" x14ac:dyDescent="0.3">
      <c r="M1878" s="1502"/>
    </row>
    <row r="1879" spans="13:13" x14ac:dyDescent="0.3">
      <c r="M1879" s="1502"/>
    </row>
    <row r="1880" spans="13:13" x14ac:dyDescent="0.3">
      <c r="M1880" s="1502"/>
    </row>
    <row r="1881" spans="13:13" x14ac:dyDescent="0.3">
      <c r="M1881" s="1502"/>
    </row>
    <row r="1882" spans="13:13" x14ac:dyDescent="0.3">
      <c r="M1882" s="1502"/>
    </row>
    <row r="1883" spans="13:13" x14ac:dyDescent="0.3">
      <c r="M1883" s="1502"/>
    </row>
    <row r="1884" spans="13:13" x14ac:dyDescent="0.3">
      <c r="M1884" s="1502"/>
    </row>
    <row r="1885" spans="13:13" x14ac:dyDescent="0.3">
      <c r="M1885" s="1502"/>
    </row>
    <row r="1886" spans="13:13" x14ac:dyDescent="0.3">
      <c r="M1886" s="1502"/>
    </row>
    <row r="1887" spans="13:13" x14ac:dyDescent="0.3">
      <c r="M1887" s="1502"/>
    </row>
    <row r="1888" spans="13:13" x14ac:dyDescent="0.3">
      <c r="M1888" s="1502"/>
    </row>
    <row r="1889" spans="13:13" x14ac:dyDescent="0.3">
      <c r="M1889" s="1502"/>
    </row>
    <row r="1890" spans="13:13" x14ac:dyDescent="0.3">
      <c r="M1890" s="1502"/>
    </row>
    <row r="1891" spans="13:13" x14ac:dyDescent="0.3">
      <c r="M1891" s="1502"/>
    </row>
    <row r="1892" spans="13:13" x14ac:dyDescent="0.3">
      <c r="M1892" s="1502"/>
    </row>
    <row r="1893" spans="13:13" x14ac:dyDescent="0.3">
      <c r="M1893" s="1502"/>
    </row>
    <row r="1894" spans="13:13" x14ac:dyDescent="0.3">
      <c r="M1894" s="1502"/>
    </row>
    <row r="1895" spans="13:13" x14ac:dyDescent="0.3">
      <c r="M1895" s="1502"/>
    </row>
    <row r="1896" spans="13:13" x14ac:dyDescent="0.3">
      <c r="M1896" s="1502"/>
    </row>
    <row r="1897" spans="13:13" x14ac:dyDescent="0.3">
      <c r="M1897" s="1502"/>
    </row>
    <row r="1898" spans="13:13" x14ac:dyDescent="0.3">
      <c r="M1898" s="1502"/>
    </row>
    <row r="1899" spans="13:13" x14ac:dyDescent="0.3">
      <c r="M1899" s="1502"/>
    </row>
    <row r="1900" spans="13:13" x14ac:dyDescent="0.3">
      <c r="M1900" s="1502"/>
    </row>
    <row r="1901" spans="13:13" x14ac:dyDescent="0.3">
      <c r="M1901" s="1502"/>
    </row>
    <row r="1902" spans="13:13" x14ac:dyDescent="0.3">
      <c r="M1902" s="1502"/>
    </row>
    <row r="1903" spans="13:13" x14ac:dyDescent="0.3">
      <c r="M1903" s="1502"/>
    </row>
    <row r="1904" spans="13:13" x14ac:dyDescent="0.3">
      <c r="M1904" s="1502"/>
    </row>
    <row r="1905" spans="13:13" x14ac:dyDescent="0.3">
      <c r="M1905" s="1502"/>
    </row>
    <row r="1906" spans="13:13" x14ac:dyDescent="0.3">
      <c r="M1906" s="1502"/>
    </row>
    <row r="1907" spans="13:13" x14ac:dyDescent="0.3">
      <c r="M1907" s="1502"/>
    </row>
    <row r="1908" spans="13:13" x14ac:dyDescent="0.3">
      <c r="M1908" s="1502"/>
    </row>
    <row r="1909" spans="13:13" x14ac:dyDescent="0.3">
      <c r="M1909" s="1502"/>
    </row>
    <row r="1910" spans="13:13" x14ac:dyDescent="0.3">
      <c r="M1910" s="1502"/>
    </row>
    <row r="1911" spans="13:13" x14ac:dyDescent="0.3">
      <c r="M1911" s="1502"/>
    </row>
    <row r="1912" spans="13:13" x14ac:dyDescent="0.3">
      <c r="M1912" s="1502"/>
    </row>
    <row r="1913" spans="13:13" x14ac:dyDescent="0.3">
      <c r="M1913" s="1502"/>
    </row>
    <row r="1914" spans="13:13" x14ac:dyDescent="0.3">
      <c r="M1914" s="1502"/>
    </row>
    <row r="1915" spans="13:13" x14ac:dyDescent="0.3">
      <c r="M1915" s="1502"/>
    </row>
    <row r="1916" spans="13:13" x14ac:dyDescent="0.3">
      <c r="M1916" s="1502"/>
    </row>
    <row r="1917" spans="13:13" x14ac:dyDescent="0.3">
      <c r="M1917" s="1502"/>
    </row>
    <row r="1918" spans="13:13" x14ac:dyDescent="0.3">
      <c r="M1918" s="1502"/>
    </row>
    <row r="1919" spans="13:13" x14ac:dyDescent="0.3">
      <c r="M1919" s="1502"/>
    </row>
    <row r="1920" spans="13:13" x14ac:dyDescent="0.3">
      <c r="M1920" s="1502"/>
    </row>
    <row r="1921" spans="13:13" x14ac:dyDescent="0.3">
      <c r="M1921" s="1502"/>
    </row>
    <row r="1922" spans="13:13" x14ac:dyDescent="0.3">
      <c r="M1922" s="1502"/>
    </row>
    <row r="1923" spans="13:13" x14ac:dyDescent="0.3">
      <c r="M1923" s="1502"/>
    </row>
    <row r="1924" spans="13:13" x14ac:dyDescent="0.3">
      <c r="M1924" s="1502"/>
    </row>
    <row r="1925" spans="13:13" x14ac:dyDescent="0.3">
      <c r="M1925" s="1502"/>
    </row>
    <row r="1926" spans="13:13" x14ac:dyDescent="0.3">
      <c r="M1926" s="1502"/>
    </row>
    <row r="1927" spans="13:13" x14ac:dyDescent="0.3">
      <c r="M1927" s="1502"/>
    </row>
    <row r="1928" spans="13:13" x14ac:dyDescent="0.3">
      <c r="M1928" s="1502"/>
    </row>
    <row r="1929" spans="13:13" x14ac:dyDescent="0.3">
      <c r="M1929" s="1502"/>
    </row>
    <row r="1930" spans="13:13" x14ac:dyDescent="0.3">
      <c r="M1930" s="1502"/>
    </row>
    <row r="1931" spans="13:13" x14ac:dyDescent="0.3">
      <c r="M1931" s="1502"/>
    </row>
    <row r="1932" spans="13:13" x14ac:dyDescent="0.3">
      <c r="M1932" s="1502"/>
    </row>
    <row r="1933" spans="13:13" x14ac:dyDescent="0.3">
      <c r="M1933" s="1502"/>
    </row>
    <row r="1934" spans="13:13" x14ac:dyDescent="0.3">
      <c r="M1934" s="1502"/>
    </row>
    <row r="1935" spans="13:13" x14ac:dyDescent="0.3">
      <c r="M1935" s="1502"/>
    </row>
    <row r="1936" spans="13:13" x14ac:dyDescent="0.3">
      <c r="M1936" s="1502"/>
    </row>
    <row r="1937" spans="13:13" x14ac:dyDescent="0.3">
      <c r="M1937" s="1502"/>
    </row>
    <row r="1938" spans="13:13" x14ac:dyDescent="0.3">
      <c r="M1938" s="1502"/>
    </row>
    <row r="1939" spans="13:13" x14ac:dyDescent="0.3">
      <c r="M1939" s="1502"/>
    </row>
    <row r="1940" spans="13:13" x14ac:dyDescent="0.3">
      <c r="M1940" s="1502"/>
    </row>
    <row r="1941" spans="13:13" x14ac:dyDescent="0.3">
      <c r="M1941" s="1502"/>
    </row>
    <row r="1942" spans="13:13" x14ac:dyDescent="0.3">
      <c r="M1942" s="1502"/>
    </row>
    <row r="1943" spans="13:13" x14ac:dyDescent="0.3">
      <c r="M1943" s="1502"/>
    </row>
    <row r="1944" spans="13:13" x14ac:dyDescent="0.3">
      <c r="M1944" s="1502"/>
    </row>
    <row r="1945" spans="13:13" x14ac:dyDescent="0.3">
      <c r="M1945" s="1502"/>
    </row>
    <row r="1946" spans="13:13" x14ac:dyDescent="0.3">
      <c r="M1946" s="1502"/>
    </row>
    <row r="1947" spans="13:13" x14ac:dyDescent="0.3">
      <c r="M1947" s="1502"/>
    </row>
    <row r="1948" spans="13:13" x14ac:dyDescent="0.3">
      <c r="M1948" s="1502"/>
    </row>
    <row r="1949" spans="13:13" x14ac:dyDescent="0.3">
      <c r="M1949" s="1502"/>
    </row>
    <row r="1950" spans="13:13" x14ac:dyDescent="0.3">
      <c r="M1950" s="1502"/>
    </row>
    <row r="1951" spans="13:13" x14ac:dyDescent="0.3">
      <c r="M1951" s="1502"/>
    </row>
    <row r="1952" spans="13:13" x14ac:dyDescent="0.3">
      <c r="M1952" s="1502"/>
    </row>
    <row r="1953" spans="13:13" x14ac:dyDescent="0.3">
      <c r="M1953" s="1502"/>
    </row>
    <row r="1954" spans="13:13" x14ac:dyDescent="0.3">
      <c r="M1954" s="1502"/>
    </row>
    <row r="1955" spans="13:13" x14ac:dyDescent="0.3">
      <c r="M1955" s="1502"/>
    </row>
    <row r="1956" spans="13:13" x14ac:dyDescent="0.3">
      <c r="M1956" s="1502"/>
    </row>
    <row r="1957" spans="13:13" x14ac:dyDescent="0.3">
      <c r="M1957" s="1502"/>
    </row>
    <row r="1958" spans="13:13" x14ac:dyDescent="0.3">
      <c r="M1958" s="1502"/>
    </row>
    <row r="1959" spans="13:13" x14ac:dyDescent="0.3">
      <c r="M1959" s="1502"/>
    </row>
    <row r="1960" spans="13:13" x14ac:dyDescent="0.3">
      <c r="M1960" s="1502"/>
    </row>
    <row r="1961" spans="13:13" x14ac:dyDescent="0.3">
      <c r="M1961" s="1502"/>
    </row>
    <row r="1962" spans="13:13" x14ac:dyDescent="0.3">
      <c r="M1962" s="1502"/>
    </row>
    <row r="1963" spans="13:13" x14ac:dyDescent="0.3">
      <c r="M1963" s="1502"/>
    </row>
    <row r="1964" spans="13:13" x14ac:dyDescent="0.3">
      <c r="M1964" s="1502"/>
    </row>
    <row r="1965" spans="13:13" x14ac:dyDescent="0.3">
      <c r="M1965" s="1502"/>
    </row>
    <row r="1966" spans="13:13" x14ac:dyDescent="0.3">
      <c r="M1966" s="1502"/>
    </row>
    <row r="1967" spans="13:13" x14ac:dyDescent="0.3">
      <c r="M1967" s="1502"/>
    </row>
    <row r="1968" spans="13:13" x14ac:dyDescent="0.3">
      <c r="M1968" s="1502"/>
    </row>
    <row r="1969" spans="13:13" x14ac:dyDescent="0.3">
      <c r="M1969" s="1502"/>
    </row>
    <row r="1970" spans="13:13" x14ac:dyDescent="0.3">
      <c r="M1970" s="1502"/>
    </row>
    <row r="1971" spans="13:13" x14ac:dyDescent="0.3">
      <c r="M1971" s="1502"/>
    </row>
    <row r="1972" spans="13:13" x14ac:dyDescent="0.3">
      <c r="M1972" s="1502"/>
    </row>
    <row r="1973" spans="13:13" x14ac:dyDescent="0.3">
      <c r="M1973" s="1502"/>
    </row>
    <row r="1974" spans="13:13" x14ac:dyDescent="0.3">
      <c r="M1974" s="1502"/>
    </row>
    <row r="1975" spans="13:13" x14ac:dyDescent="0.3">
      <c r="M1975" s="1502"/>
    </row>
    <row r="1976" spans="13:13" x14ac:dyDescent="0.3">
      <c r="M1976" s="1502"/>
    </row>
    <row r="1977" spans="13:13" x14ac:dyDescent="0.3">
      <c r="M1977" s="1502"/>
    </row>
    <row r="1978" spans="13:13" x14ac:dyDescent="0.3">
      <c r="M1978" s="1502"/>
    </row>
    <row r="1979" spans="13:13" x14ac:dyDescent="0.3">
      <c r="M1979" s="1502"/>
    </row>
    <row r="1980" spans="13:13" x14ac:dyDescent="0.3">
      <c r="M1980" s="1502"/>
    </row>
    <row r="1981" spans="13:13" x14ac:dyDescent="0.3">
      <c r="M1981" s="1502"/>
    </row>
    <row r="1982" spans="13:13" x14ac:dyDescent="0.3">
      <c r="M1982" s="1502"/>
    </row>
    <row r="1983" spans="13:13" x14ac:dyDescent="0.3">
      <c r="M1983" s="1502"/>
    </row>
    <row r="1984" spans="13:13" x14ac:dyDescent="0.3">
      <c r="M1984" s="1502"/>
    </row>
    <row r="1985" spans="13:13" x14ac:dyDescent="0.3">
      <c r="M1985" s="1502"/>
    </row>
    <row r="1986" spans="13:13" x14ac:dyDescent="0.3">
      <c r="M1986" s="1502"/>
    </row>
    <row r="1987" spans="13:13" x14ac:dyDescent="0.3">
      <c r="M1987" s="1502"/>
    </row>
    <row r="1988" spans="13:13" x14ac:dyDescent="0.3">
      <c r="M1988" s="1502"/>
    </row>
    <row r="1989" spans="13:13" x14ac:dyDescent="0.3">
      <c r="M1989" s="1502"/>
    </row>
    <row r="1990" spans="13:13" x14ac:dyDescent="0.3">
      <c r="M1990" s="1502"/>
    </row>
    <row r="1991" spans="13:13" x14ac:dyDescent="0.3">
      <c r="M1991" s="1502"/>
    </row>
    <row r="1992" spans="13:13" x14ac:dyDescent="0.3">
      <c r="M1992" s="1502"/>
    </row>
    <row r="1993" spans="13:13" x14ac:dyDescent="0.3">
      <c r="M1993" s="1502"/>
    </row>
    <row r="1994" spans="13:13" x14ac:dyDescent="0.3">
      <c r="M1994" s="1502"/>
    </row>
    <row r="1995" spans="13:13" x14ac:dyDescent="0.3">
      <c r="M1995" s="1502"/>
    </row>
    <row r="1996" spans="13:13" x14ac:dyDescent="0.3">
      <c r="M1996" s="1502"/>
    </row>
    <row r="1997" spans="13:13" x14ac:dyDescent="0.3">
      <c r="M1997" s="1502"/>
    </row>
    <row r="1998" spans="13:13" x14ac:dyDescent="0.3">
      <c r="M1998" s="1502"/>
    </row>
    <row r="1999" spans="13:13" x14ac:dyDescent="0.3">
      <c r="M1999" s="1502"/>
    </row>
    <row r="2000" spans="13:13" x14ac:dyDescent="0.3">
      <c r="M2000" s="1502"/>
    </row>
    <row r="2001" spans="13:13" x14ac:dyDescent="0.3">
      <c r="M2001" s="1502"/>
    </row>
    <row r="2002" spans="13:13" x14ac:dyDescent="0.3">
      <c r="M2002" s="1502"/>
    </row>
    <row r="2003" spans="13:13" x14ac:dyDescent="0.3">
      <c r="M2003" s="1502"/>
    </row>
    <row r="2004" spans="13:13" x14ac:dyDescent="0.3">
      <c r="M2004" s="1502"/>
    </row>
    <row r="2005" spans="13:13" x14ac:dyDescent="0.3">
      <c r="M2005" s="1502"/>
    </row>
    <row r="2006" spans="13:13" x14ac:dyDescent="0.3">
      <c r="M2006" s="1502"/>
    </row>
    <row r="2007" spans="13:13" x14ac:dyDescent="0.3">
      <c r="M2007" s="1502"/>
    </row>
    <row r="2008" spans="13:13" x14ac:dyDescent="0.3">
      <c r="M2008" s="1502"/>
    </row>
    <row r="2009" spans="13:13" x14ac:dyDescent="0.3">
      <c r="M2009" s="1502"/>
    </row>
    <row r="2010" spans="13:13" x14ac:dyDescent="0.3">
      <c r="M2010" s="1502"/>
    </row>
    <row r="2011" spans="13:13" x14ac:dyDescent="0.3">
      <c r="M2011" s="1502"/>
    </row>
    <row r="2012" spans="13:13" x14ac:dyDescent="0.3">
      <c r="M2012" s="1502"/>
    </row>
    <row r="2013" spans="13:13" x14ac:dyDescent="0.3">
      <c r="M2013" s="1502"/>
    </row>
    <row r="2014" spans="13:13" x14ac:dyDescent="0.3">
      <c r="M2014" s="1502"/>
    </row>
    <row r="2015" spans="13:13" x14ac:dyDescent="0.3">
      <c r="M2015" s="1502"/>
    </row>
    <row r="2016" spans="13:13" x14ac:dyDescent="0.3">
      <c r="M2016" s="1502"/>
    </row>
    <row r="2017" spans="13:13" x14ac:dyDescent="0.3">
      <c r="M2017" s="1502"/>
    </row>
    <row r="2018" spans="13:13" x14ac:dyDescent="0.3">
      <c r="M2018" s="1502"/>
    </row>
    <row r="2019" spans="13:13" x14ac:dyDescent="0.3">
      <c r="M2019" s="1502"/>
    </row>
    <row r="2020" spans="13:13" x14ac:dyDescent="0.3">
      <c r="M2020" s="1502"/>
    </row>
    <row r="2021" spans="13:13" x14ac:dyDescent="0.3">
      <c r="M2021" s="1502"/>
    </row>
    <row r="2022" spans="13:13" x14ac:dyDescent="0.3">
      <c r="M2022" s="1502"/>
    </row>
    <row r="2023" spans="13:13" x14ac:dyDescent="0.3">
      <c r="M2023" s="1502"/>
    </row>
    <row r="2024" spans="13:13" x14ac:dyDescent="0.3">
      <c r="M2024" s="1502"/>
    </row>
    <row r="2025" spans="13:13" x14ac:dyDescent="0.3">
      <c r="M2025" s="1502"/>
    </row>
    <row r="2026" spans="13:13" x14ac:dyDescent="0.3">
      <c r="M2026" s="1502"/>
    </row>
    <row r="2027" spans="13:13" x14ac:dyDescent="0.3">
      <c r="M2027" s="1502"/>
    </row>
    <row r="2028" spans="13:13" x14ac:dyDescent="0.3">
      <c r="M2028" s="1502"/>
    </row>
    <row r="2029" spans="13:13" x14ac:dyDescent="0.3">
      <c r="M2029" s="1502"/>
    </row>
    <row r="2030" spans="13:13" x14ac:dyDescent="0.3">
      <c r="M2030" s="1502"/>
    </row>
    <row r="2031" spans="13:13" x14ac:dyDescent="0.3">
      <c r="M2031" s="1502"/>
    </row>
    <row r="2032" spans="13:13" x14ac:dyDescent="0.3">
      <c r="M2032" s="1502"/>
    </row>
    <row r="2033" spans="13:13" x14ac:dyDescent="0.3">
      <c r="M2033" s="1502"/>
    </row>
    <row r="2034" spans="13:13" x14ac:dyDescent="0.3">
      <c r="M2034" s="1502"/>
    </row>
    <row r="2035" spans="13:13" x14ac:dyDescent="0.3">
      <c r="M2035" s="1502"/>
    </row>
    <row r="2036" spans="13:13" x14ac:dyDescent="0.3">
      <c r="M2036" s="1502"/>
    </row>
    <row r="2037" spans="13:13" x14ac:dyDescent="0.3">
      <c r="M2037" s="1502"/>
    </row>
    <row r="2038" spans="13:13" x14ac:dyDescent="0.3">
      <c r="M2038" s="1502"/>
    </row>
    <row r="2039" spans="13:13" x14ac:dyDescent="0.3">
      <c r="M2039" s="1502"/>
    </row>
    <row r="2040" spans="13:13" x14ac:dyDescent="0.3">
      <c r="M2040" s="1502"/>
    </row>
    <row r="2041" spans="13:13" x14ac:dyDescent="0.3">
      <c r="M2041" s="1502"/>
    </row>
    <row r="2042" spans="13:13" x14ac:dyDescent="0.3">
      <c r="M2042" s="1502"/>
    </row>
    <row r="2043" spans="13:13" x14ac:dyDescent="0.3">
      <c r="M2043" s="1502"/>
    </row>
    <row r="2044" spans="13:13" x14ac:dyDescent="0.3">
      <c r="M2044" s="1502"/>
    </row>
    <row r="2045" spans="13:13" x14ac:dyDescent="0.3">
      <c r="M2045" s="1502"/>
    </row>
    <row r="2046" spans="13:13" x14ac:dyDescent="0.3">
      <c r="M2046" s="1502"/>
    </row>
    <row r="2047" spans="13:13" x14ac:dyDescent="0.3">
      <c r="M2047" s="1502"/>
    </row>
    <row r="2048" spans="13:13" x14ac:dyDescent="0.3">
      <c r="M2048" s="1502"/>
    </row>
    <row r="2049" spans="13:13" x14ac:dyDescent="0.3">
      <c r="M2049" s="1502"/>
    </row>
    <row r="2050" spans="13:13" x14ac:dyDescent="0.3">
      <c r="M2050" s="1502"/>
    </row>
    <row r="2051" spans="13:13" x14ac:dyDescent="0.3">
      <c r="M2051" s="1502"/>
    </row>
    <row r="2052" spans="13:13" x14ac:dyDescent="0.3">
      <c r="M2052" s="1502"/>
    </row>
    <row r="2053" spans="13:13" x14ac:dyDescent="0.3">
      <c r="M2053" s="1502"/>
    </row>
    <row r="2054" spans="13:13" x14ac:dyDescent="0.3">
      <c r="M2054" s="1502"/>
    </row>
    <row r="2055" spans="13:13" x14ac:dyDescent="0.3">
      <c r="M2055" s="1502"/>
    </row>
    <row r="2056" spans="13:13" x14ac:dyDescent="0.3">
      <c r="M2056" s="1502"/>
    </row>
    <row r="2057" spans="13:13" x14ac:dyDescent="0.3">
      <c r="M2057" s="1502"/>
    </row>
    <row r="2058" spans="13:13" x14ac:dyDescent="0.3">
      <c r="M2058" s="1502"/>
    </row>
    <row r="2059" spans="13:13" x14ac:dyDescent="0.3">
      <c r="M2059" s="1502"/>
    </row>
    <row r="2060" spans="13:13" x14ac:dyDescent="0.3">
      <c r="M2060" s="1502"/>
    </row>
    <row r="2061" spans="13:13" x14ac:dyDescent="0.3">
      <c r="M2061" s="1502"/>
    </row>
    <row r="2062" spans="13:13" x14ac:dyDescent="0.3">
      <c r="M2062" s="1502"/>
    </row>
    <row r="2063" spans="13:13" x14ac:dyDescent="0.3">
      <c r="M2063" s="1502"/>
    </row>
    <row r="2064" spans="13:13" x14ac:dyDescent="0.3">
      <c r="M2064" s="1502"/>
    </row>
    <row r="2065" spans="13:13" x14ac:dyDescent="0.3">
      <c r="M2065" s="1502"/>
    </row>
    <row r="2066" spans="13:13" x14ac:dyDescent="0.3">
      <c r="M2066" s="1502"/>
    </row>
    <row r="2067" spans="13:13" x14ac:dyDescent="0.3">
      <c r="M2067" s="1502"/>
    </row>
    <row r="2068" spans="13:13" x14ac:dyDescent="0.3">
      <c r="M2068" s="1502"/>
    </row>
    <row r="2069" spans="13:13" x14ac:dyDescent="0.3">
      <c r="M2069" s="1502"/>
    </row>
    <row r="2070" spans="13:13" x14ac:dyDescent="0.3">
      <c r="M2070" s="1502"/>
    </row>
    <row r="2071" spans="13:13" x14ac:dyDescent="0.3">
      <c r="M2071" s="1502"/>
    </row>
    <row r="2072" spans="13:13" x14ac:dyDescent="0.3">
      <c r="M2072" s="1502"/>
    </row>
    <row r="2073" spans="13:13" x14ac:dyDescent="0.3">
      <c r="M2073" s="1502"/>
    </row>
    <row r="2074" spans="13:13" x14ac:dyDescent="0.3">
      <c r="M2074" s="1502"/>
    </row>
    <row r="2075" spans="13:13" x14ac:dyDescent="0.3">
      <c r="M2075" s="1502"/>
    </row>
    <row r="2076" spans="13:13" x14ac:dyDescent="0.3">
      <c r="M2076" s="1502"/>
    </row>
    <row r="2077" spans="13:13" x14ac:dyDescent="0.3">
      <c r="M2077" s="1502"/>
    </row>
    <row r="2078" spans="13:13" x14ac:dyDescent="0.3">
      <c r="M2078" s="1502"/>
    </row>
    <row r="2079" spans="13:13" x14ac:dyDescent="0.3">
      <c r="M2079" s="1502"/>
    </row>
    <row r="2080" spans="13:13" x14ac:dyDescent="0.3">
      <c r="M2080" s="1502"/>
    </row>
    <row r="2081" spans="13:13" x14ac:dyDescent="0.3">
      <c r="M2081" s="1502"/>
    </row>
    <row r="2082" spans="13:13" x14ac:dyDescent="0.3">
      <c r="M2082" s="1502"/>
    </row>
    <row r="2083" spans="13:13" x14ac:dyDescent="0.3">
      <c r="M2083" s="1502"/>
    </row>
    <row r="2084" spans="13:13" x14ac:dyDescent="0.3">
      <c r="M2084" s="1502"/>
    </row>
    <row r="2085" spans="13:13" x14ac:dyDescent="0.3">
      <c r="M2085" s="1502"/>
    </row>
    <row r="2086" spans="13:13" x14ac:dyDescent="0.3">
      <c r="M2086" s="1502"/>
    </row>
    <row r="2087" spans="13:13" x14ac:dyDescent="0.3">
      <c r="M2087" s="1502"/>
    </row>
    <row r="2088" spans="13:13" x14ac:dyDescent="0.3">
      <c r="M2088" s="1502"/>
    </row>
    <row r="2089" spans="13:13" x14ac:dyDescent="0.3">
      <c r="M2089" s="1502"/>
    </row>
    <row r="2090" spans="13:13" x14ac:dyDescent="0.3">
      <c r="M2090" s="1502"/>
    </row>
    <row r="2091" spans="13:13" x14ac:dyDescent="0.3">
      <c r="M2091" s="1502"/>
    </row>
    <row r="2092" spans="13:13" x14ac:dyDescent="0.3">
      <c r="M2092" s="1502"/>
    </row>
    <row r="2093" spans="13:13" x14ac:dyDescent="0.3">
      <c r="M2093" s="1502"/>
    </row>
    <row r="2094" spans="13:13" x14ac:dyDescent="0.3">
      <c r="M2094" s="1502"/>
    </row>
    <row r="2095" spans="13:13" x14ac:dyDescent="0.3">
      <c r="M2095" s="1502"/>
    </row>
    <row r="2096" spans="13:13" x14ac:dyDescent="0.3">
      <c r="M2096" s="1502"/>
    </row>
    <row r="2097" spans="13:13" x14ac:dyDescent="0.3">
      <c r="M2097" s="1502"/>
    </row>
    <row r="2098" spans="13:13" x14ac:dyDescent="0.3">
      <c r="M2098" s="1502"/>
    </row>
    <row r="2099" spans="13:13" x14ac:dyDescent="0.3">
      <c r="M2099" s="1502"/>
    </row>
    <row r="2100" spans="13:13" x14ac:dyDescent="0.3">
      <c r="M2100" s="1502"/>
    </row>
    <row r="2101" spans="13:13" x14ac:dyDescent="0.3">
      <c r="M2101" s="1502"/>
    </row>
    <row r="2102" spans="13:13" x14ac:dyDescent="0.3">
      <c r="M2102" s="1502"/>
    </row>
    <row r="2103" spans="13:13" x14ac:dyDescent="0.3">
      <c r="M2103" s="1502"/>
    </row>
    <row r="2104" spans="13:13" x14ac:dyDescent="0.3">
      <c r="M2104" s="1502"/>
    </row>
    <row r="2105" spans="13:13" x14ac:dyDescent="0.3">
      <c r="M2105" s="1502"/>
    </row>
    <row r="2106" spans="13:13" x14ac:dyDescent="0.3">
      <c r="M2106" s="1502"/>
    </row>
    <row r="2107" spans="13:13" x14ac:dyDescent="0.3">
      <c r="M2107" s="1502"/>
    </row>
    <row r="2108" spans="13:13" x14ac:dyDescent="0.3">
      <c r="M2108" s="1502"/>
    </row>
    <row r="2109" spans="13:13" x14ac:dyDescent="0.3">
      <c r="M2109" s="1502"/>
    </row>
    <row r="2110" spans="13:13" x14ac:dyDescent="0.3">
      <c r="M2110" s="1502"/>
    </row>
    <row r="2111" spans="13:13" x14ac:dyDescent="0.3">
      <c r="M2111" s="1502"/>
    </row>
    <row r="2112" spans="13:13" x14ac:dyDescent="0.3">
      <c r="M2112" s="1502"/>
    </row>
    <row r="2113" spans="13:13" x14ac:dyDescent="0.3">
      <c r="M2113" s="1502"/>
    </row>
    <row r="2114" spans="13:13" x14ac:dyDescent="0.3">
      <c r="M2114" s="1502"/>
    </row>
    <row r="2115" spans="13:13" x14ac:dyDescent="0.3">
      <c r="M2115" s="1502"/>
    </row>
    <row r="2116" spans="13:13" x14ac:dyDescent="0.3">
      <c r="M2116" s="1502"/>
    </row>
    <row r="2117" spans="13:13" x14ac:dyDescent="0.3">
      <c r="M2117" s="1502"/>
    </row>
    <row r="2118" spans="13:13" x14ac:dyDescent="0.3">
      <c r="M2118" s="1502"/>
    </row>
    <row r="2119" spans="13:13" x14ac:dyDescent="0.3">
      <c r="M2119" s="1502"/>
    </row>
    <row r="2120" spans="13:13" x14ac:dyDescent="0.3">
      <c r="M2120" s="1502"/>
    </row>
    <row r="2121" spans="13:13" x14ac:dyDescent="0.3">
      <c r="M2121" s="1502"/>
    </row>
    <row r="2122" spans="13:13" x14ac:dyDescent="0.3">
      <c r="M2122" s="1502"/>
    </row>
    <row r="2123" spans="13:13" x14ac:dyDescent="0.3">
      <c r="M2123" s="1502"/>
    </row>
    <row r="2124" spans="13:13" x14ac:dyDescent="0.3">
      <c r="M2124" s="1502"/>
    </row>
    <row r="2125" spans="13:13" x14ac:dyDescent="0.3">
      <c r="M2125" s="1502"/>
    </row>
    <row r="2126" spans="13:13" x14ac:dyDescent="0.3">
      <c r="M2126" s="1502"/>
    </row>
    <row r="2127" spans="13:13" x14ac:dyDescent="0.3">
      <c r="M2127" s="1502"/>
    </row>
    <row r="2128" spans="13:13" x14ac:dyDescent="0.3">
      <c r="M2128" s="1502"/>
    </row>
    <row r="2129" spans="13:13" x14ac:dyDescent="0.3">
      <c r="M2129" s="1502"/>
    </row>
    <row r="2130" spans="13:13" x14ac:dyDescent="0.3">
      <c r="M2130" s="1502"/>
    </row>
    <row r="2131" spans="13:13" x14ac:dyDescent="0.3">
      <c r="M2131" s="1502"/>
    </row>
    <row r="2132" spans="13:13" x14ac:dyDescent="0.3">
      <c r="M2132" s="1502"/>
    </row>
    <row r="2133" spans="13:13" x14ac:dyDescent="0.3">
      <c r="M2133" s="1502"/>
    </row>
    <row r="2134" spans="13:13" x14ac:dyDescent="0.3">
      <c r="M2134" s="1502"/>
    </row>
    <row r="2135" spans="13:13" x14ac:dyDescent="0.3">
      <c r="M2135" s="1502"/>
    </row>
    <row r="2136" spans="13:13" x14ac:dyDescent="0.3">
      <c r="M2136" s="1502"/>
    </row>
    <row r="2137" spans="13:13" x14ac:dyDescent="0.3">
      <c r="M2137" s="1502"/>
    </row>
    <row r="2138" spans="13:13" x14ac:dyDescent="0.3">
      <c r="M2138" s="1502"/>
    </row>
    <row r="2139" spans="13:13" x14ac:dyDescent="0.3">
      <c r="M2139" s="1502"/>
    </row>
    <row r="2140" spans="13:13" x14ac:dyDescent="0.3">
      <c r="M2140" s="1502"/>
    </row>
    <row r="2141" spans="13:13" x14ac:dyDescent="0.3">
      <c r="M2141" s="1502"/>
    </row>
    <row r="2142" spans="13:13" x14ac:dyDescent="0.3">
      <c r="M2142" s="1502"/>
    </row>
    <row r="2143" spans="13:13" x14ac:dyDescent="0.3">
      <c r="M2143" s="1502"/>
    </row>
    <row r="2144" spans="13:13" x14ac:dyDescent="0.3">
      <c r="M2144" s="1502"/>
    </row>
    <row r="2145" spans="13:13" x14ac:dyDescent="0.3">
      <c r="M2145" s="1502"/>
    </row>
    <row r="2146" spans="13:13" x14ac:dyDescent="0.3">
      <c r="M2146" s="1502"/>
    </row>
    <row r="2147" spans="13:13" x14ac:dyDescent="0.3">
      <c r="M2147" s="1502"/>
    </row>
    <row r="2148" spans="13:13" x14ac:dyDescent="0.3">
      <c r="M2148" s="1502"/>
    </row>
    <row r="2149" spans="13:13" x14ac:dyDescent="0.3">
      <c r="M2149" s="1502"/>
    </row>
    <row r="2150" spans="13:13" x14ac:dyDescent="0.3">
      <c r="M2150" s="1502"/>
    </row>
    <row r="2151" spans="13:13" x14ac:dyDescent="0.3">
      <c r="M2151" s="1502"/>
    </row>
    <row r="2152" spans="13:13" x14ac:dyDescent="0.3">
      <c r="M2152" s="1502"/>
    </row>
    <row r="2153" spans="13:13" x14ac:dyDescent="0.3">
      <c r="M2153" s="1502"/>
    </row>
    <row r="2154" spans="13:13" x14ac:dyDescent="0.3">
      <c r="M2154" s="1502"/>
    </row>
    <row r="2155" spans="13:13" x14ac:dyDescent="0.3">
      <c r="M2155" s="1502"/>
    </row>
    <row r="2156" spans="13:13" x14ac:dyDescent="0.3">
      <c r="M2156" s="1502"/>
    </row>
    <row r="2157" spans="13:13" x14ac:dyDescent="0.3">
      <c r="M2157" s="1502"/>
    </row>
    <row r="2158" spans="13:13" x14ac:dyDescent="0.3">
      <c r="M2158" s="1502"/>
    </row>
    <row r="2159" spans="13:13" x14ac:dyDescent="0.3">
      <c r="M2159" s="1502"/>
    </row>
    <row r="2160" spans="13:13" x14ac:dyDescent="0.3">
      <c r="M2160" s="1502"/>
    </row>
    <row r="2161" spans="13:13" x14ac:dyDescent="0.3">
      <c r="M2161" s="1502"/>
    </row>
    <row r="2162" spans="13:13" x14ac:dyDescent="0.3">
      <c r="M2162" s="1502"/>
    </row>
    <row r="2163" spans="13:13" x14ac:dyDescent="0.3">
      <c r="M2163" s="1502"/>
    </row>
    <row r="2164" spans="13:13" x14ac:dyDescent="0.3">
      <c r="M2164" s="1502"/>
    </row>
    <row r="2165" spans="13:13" x14ac:dyDescent="0.3">
      <c r="M2165" s="1502"/>
    </row>
    <row r="2166" spans="13:13" x14ac:dyDescent="0.3">
      <c r="M2166" s="1502"/>
    </row>
    <row r="2167" spans="13:13" x14ac:dyDescent="0.3">
      <c r="M2167" s="1502"/>
    </row>
    <row r="2168" spans="13:13" x14ac:dyDescent="0.3">
      <c r="M2168" s="1502"/>
    </row>
    <row r="2169" spans="13:13" x14ac:dyDescent="0.3">
      <c r="M2169" s="1502"/>
    </row>
    <row r="2170" spans="13:13" x14ac:dyDescent="0.3">
      <c r="M2170" s="1502"/>
    </row>
    <row r="2171" spans="13:13" x14ac:dyDescent="0.3">
      <c r="M2171" s="1502"/>
    </row>
    <row r="2172" spans="13:13" x14ac:dyDescent="0.3">
      <c r="M2172" s="1502"/>
    </row>
    <row r="2173" spans="13:13" x14ac:dyDescent="0.3">
      <c r="M2173" s="1502"/>
    </row>
    <row r="2174" spans="13:13" x14ac:dyDescent="0.3">
      <c r="M2174" s="1502"/>
    </row>
    <row r="2175" spans="13:13" x14ac:dyDescent="0.3">
      <c r="M2175" s="1502"/>
    </row>
    <row r="2176" spans="13:13" x14ac:dyDescent="0.3">
      <c r="M2176" s="1502"/>
    </row>
    <row r="2177" spans="13:13" x14ac:dyDescent="0.3">
      <c r="M2177" s="1502"/>
    </row>
    <row r="2178" spans="13:13" x14ac:dyDescent="0.3">
      <c r="M2178" s="1502"/>
    </row>
    <row r="2179" spans="13:13" x14ac:dyDescent="0.3">
      <c r="M2179" s="1502"/>
    </row>
    <row r="2180" spans="13:13" x14ac:dyDescent="0.3">
      <c r="M2180" s="1502"/>
    </row>
    <row r="2181" spans="13:13" x14ac:dyDescent="0.3">
      <c r="M2181" s="1502"/>
    </row>
    <row r="2182" spans="13:13" x14ac:dyDescent="0.3">
      <c r="M2182" s="1502"/>
    </row>
    <row r="2183" spans="13:13" x14ac:dyDescent="0.3">
      <c r="M2183" s="1502"/>
    </row>
    <row r="2184" spans="13:13" x14ac:dyDescent="0.3">
      <c r="M2184" s="1502"/>
    </row>
    <row r="2185" spans="13:13" x14ac:dyDescent="0.3">
      <c r="M2185" s="1502"/>
    </row>
    <row r="2186" spans="13:13" x14ac:dyDescent="0.3">
      <c r="M2186" s="1502"/>
    </row>
    <row r="2187" spans="13:13" x14ac:dyDescent="0.3">
      <c r="M2187" s="1502"/>
    </row>
    <row r="2188" spans="13:13" x14ac:dyDescent="0.3">
      <c r="M2188" s="1502"/>
    </row>
    <row r="2189" spans="13:13" x14ac:dyDescent="0.3">
      <c r="M2189" s="1502"/>
    </row>
    <row r="2190" spans="13:13" x14ac:dyDescent="0.3">
      <c r="M2190" s="1502"/>
    </row>
    <row r="2191" spans="13:13" x14ac:dyDescent="0.3">
      <c r="M2191" s="1502"/>
    </row>
    <row r="2192" spans="13:13" x14ac:dyDescent="0.3">
      <c r="M2192" s="1502"/>
    </row>
    <row r="2193" spans="13:13" x14ac:dyDescent="0.3">
      <c r="M2193" s="1502"/>
    </row>
    <row r="2194" spans="13:13" x14ac:dyDescent="0.3">
      <c r="M2194" s="1502"/>
    </row>
    <row r="2195" spans="13:13" x14ac:dyDescent="0.3">
      <c r="M2195" s="1502"/>
    </row>
    <row r="2196" spans="13:13" x14ac:dyDescent="0.3">
      <c r="M2196" s="1502"/>
    </row>
    <row r="2197" spans="13:13" x14ac:dyDescent="0.3">
      <c r="M2197" s="1502"/>
    </row>
    <row r="2198" spans="13:13" x14ac:dyDescent="0.3">
      <c r="M2198" s="1502"/>
    </row>
    <row r="2199" spans="13:13" x14ac:dyDescent="0.3">
      <c r="M2199" s="1502"/>
    </row>
    <row r="2200" spans="13:13" x14ac:dyDescent="0.3">
      <c r="M2200" s="1502"/>
    </row>
    <row r="2201" spans="13:13" x14ac:dyDescent="0.3">
      <c r="M2201" s="1502"/>
    </row>
    <row r="2202" spans="13:13" x14ac:dyDescent="0.3">
      <c r="M2202" s="1502"/>
    </row>
    <row r="2203" spans="13:13" x14ac:dyDescent="0.3">
      <c r="M2203" s="1502"/>
    </row>
    <row r="2204" spans="13:13" x14ac:dyDescent="0.3">
      <c r="M2204" s="1502"/>
    </row>
    <row r="2205" spans="13:13" x14ac:dyDescent="0.3">
      <c r="M2205" s="1502"/>
    </row>
    <row r="2206" spans="13:13" x14ac:dyDescent="0.3">
      <c r="M2206" s="1502"/>
    </row>
    <row r="2207" spans="13:13" x14ac:dyDescent="0.3">
      <c r="M2207" s="1502"/>
    </row>
    <row r="2208" spans="13:13" x14ac:dyDescent="0.3">
      <c r="M2208" s="1502"/>
    </row>
    <row r="2209" spans="13:13" x14ac:dyDescent="0.3">
      <c r="M2209" s="1502"/>
    </row>
    <row r="2210" spans="13:13" x14ac:dyDescent="0.3">
      <c r="M2210" s="1502"/>
    </row>
    <row r="2211" spans="13:13" x14ac:dyDescent="0.3">
      <c r="M2211" s="1502"/>
    </row>
    <row r="2212" spans="13:13" x14ac:dyDescent="0.3">
      <c r="M2212" s="1502"/>
    </row>
    <row r="2213" spans="13:13" x14ac:dyDescent="0.3">
      <c r="M2213" s="1502"/>
    </row>
    <row r="2214" spans="13:13" x14ac:dyDescent="0.3">
      <c r="M2214" s="1502"/>
    </row>
    <row r="2215" spans="13:13" x14ac:dyDescent="0.3">
      <c r="M2215" s="1502"/>
    </row>
    <row r="2216" spans="13:13" x14ac:dyDescent="0.3">
      <c r="M2216" s="1502"/>
    </row>
    <row r="2217" spans="13:13" x14ac:dyDescent="0.3">
      <c r="M2217" s="1502"/>
    </row>
    <row r="2218" spans="13:13" x14ac:dyDescent="0.3">
      <c r="M2218" s="1502"/>
    </row>
    <row r="2219" spans="13:13" x14ac:dyDescent="0.3">
      <c r="M2219" s="1502"/>
    </row>
    <row r="2220" spans="13:13" x14ac:dyDescent="0.3">
      <c r="M2220" s="1502"/>
    </row>
    <row r="2221" spans="13:13" x14ac:dyDescent="0.3">
      <c r="M2221" s="1502"/>
    </row>
    <row r="2222" spans="13:13" x14ac:dyDescent="0.3">
      <c r="M2222" s="1502"/>
    </row>
    <row r="2223" spans="13:13" x14ac:dyDescent="0.3">
      <c r="M2223" s="1502"/>
    </row>
    <row r="2224" spans="13:13" x14ac:dyDescent="0.3">
      <c r="M2224" s="1502"/>
    </row>
    <row r="2225" spans="13:13" x14ac:dyDescent="0.3">
      <c r="M2225" s="1502"/>
    </row>
    <row r="2226" spans="13:13" x14ac:dyDescent="0.3">
      <c r="M2226" s="1502"/>
    </row>
    <row r="2227" spans="13:13" x14ac:dyDescent="0.3">
      <c r="M2227" s="1502"/>
    </row>
    <row r="2228" spans="13:13" x14ac:dyDescent="0.3">
      <c r="M2228" s="1502"/>
    </row>
    <row r="2229" spans="13:13" x14ac:dyDescent="0.3">
      <c r="M2229" s="1502"/>
    </row>
    <row r="2230" spans="13:13" x14ac:dyDescent="0.3">
      <c r="M2230" s="1502"/>
    </row>
    <row r="2231" spans="13:13" x14ac:dyDescent="0.3">
      <c r="M2231" s="1502"/>
    </row>
    <row r="2232" spans="13:13" x14ac:dyDescent="0.3">
      <c r="M2232" s="1502"/>
    </row>
    <row r="2233" spans="13:13" x14ac:dyDescent="0.3">
      <c r="M2233" s="1502"/>
    </row>
    <row r="2234" spans="13:13" x14ac:dyDescent="0.3">
      <c r="M2234" s="1502"/>
    </row>
    <row r="2235" spans="13:13" x14ac:dyDescent="0.3">
      <c r="M2235" s="1502"/>
    </row>
    <row r="2236" spans="13:13" x14ac:dyDescent="0.3">
      <c r="M2236" s="1502"/>
    </row>
    <row r="2237" spans="13:13" x14ac:dyDescent="0.3">
      <c r="M2237" s="1502"/>
    </row>
    <row r="2238" spans="13:13" x14ac:dyDescent="0.3">
      <c r="M2238" s="1502"/>
    </row>
    <row r="2239" spans="13:13" x14ac:dyDescent="0.3">
      <c r="M2239" s="1502"/>
    </row>
    <row r="2240" spans="13:13" x14ac:dyDescent="0.3">
      <c r="M2240" s="1502"/>
    </row>
    <row r="2241" spans="13:13" x14ac:dyDescent="0.3">
      <c r="M2241" s="1502"/>
    </row>
    <row r="2242" spans="13:13" x14ac:dyDescent="0.3">
      <c r="M2242" s="1502"/>
    </row>
    <row r="2243" spans="13:13" x14ac:dyDescent="0.3">
      <c r="M2243" s="1502"/>
    </row>
    <row r="2244" spans="13:13" x14ac:dyDescent="0.3">
      <c r="M2244" s="1502"/>
    </row>
    <row r="2245" spans="13:13" x14ac:dyDescent="0.3">
      <c r="M2245" s="1502"/>
    </row>
    <row r="2246" spans="13:13" x14ac:dyDescent="0.3">
      <c r="M2246" s="1502"/>
    </row>
    <row r="2247" spans="13:13" x14ac:dyDescent="0.3">
      <c r="M2247" s="1502"/>
    </row>
    <row r="2248" spans="13:13" x14ac:dyDescent="0.3">
      <c r="M2248" s="1502"/>
    </row>
    <row r="2249" spans="13:13" x14ac:dyDescent="0.3">
      <c r="M2249" s="1502"/>
    </row>
    <row r="2250" spans="13:13" x14ac:dyDescent="0.3">
      <c r="M2250" s="1502"/>
    </row>
    <row r="2251" spans="13:13" x14ac:dyDescent="0.3">
      <c r="M2251" s="1502"/>
    </row>
    <row r="2252" spans="13:13" x14ac:dyDescent="0.3">
      <c r="M2252" s="1502"/>
    </row>
    <row r="2253" spans="13:13" x14ac:dyDescent="0.3">
      <c r="M2253" s="1502"/>
    </row>
    <row r="2254" spans="13:13" x14ac:dyDescent="0.3">
      <c r="M2254" s="1502"/>
    </row>
    <row r="2255" spans="13:13" x14ac:dyDescent="0.3">
      <c r="M2255" s="1502"/>
    </row>
    <row r="2256" spans="13:13" x14ac:dyDescent="0.3">
      <c r="M2256" s="1502"/>
    </row>
    <row r="2257" spans="13:13" x14ac:dyDescent="0.3">
      <c r="M2257" s="1502"/>
    </row>
    <row r="2258" spans="13:13" x14ac:dyDescent="0.3">
      <c r="M2258" s="1502"/>
    </row>
    <row r="2259" spans="13:13" x14ac:dyDescent="0.3">
      <c r="M2259" s="1502"/>
    </row>
    <row r="2260" spans="13:13" x14ac:dyDescent="0.3">
      <c r="M2260" s="1502"/>
    </row>
    <row r="2261" spans="13:13" x14ac:dyDescent="0.3">
      <c r="M2261" s="1502"/>
    </row>
    <row r="2262" spans="13:13" x14ac:dyDescent="0.3">
      <c r="M2262" s="1502"/>
    </row>
    <row r="2263" spans="13:13" x14ac:dyDescent="0.3">
      <c r="M2263" s="1502"/>
    </row>
    <row r="2264" spans="13:13" x14ac:dyDescent="0.3">
      <c r="M2264" s="1502"/>
    </row>
    <row r="2265" spans="13:13" x14ac:dyDescent="0.3">
      <c r="M2265" s="1502"/>
    </row>
    <row r="2266" spans="13:13" x14ac:dyDescent="0.3">
      <c r="M2266" s="1502"/>
    </row>
    <row r="2267" spans="13:13" x14ac:dyDescent="0.3">
      <c r="M2267" s="1502"/>
    </row>
    <row r="2268" spans="13:13" x14ac:dyDescent="0.3">
      <c r="M2268" s="1502"/>
    </row>
    <row r="2269" spans="13:13" x14ac:dyDescent="0.3">
      <c r="M2269" s="1502"/>
    </row>
    <row r="2270" spans="13:13" x14ac:dyDescent="0.3">
      <c r="M2270" s="1502"/>
    </row>
    <row r="2271" spans="13:13" x14ac:dyDescent="0.3">
      <c r="M2271" s="1502"/>
    </row>
    <row r="2272" spans="13:13" x14ac:dyDescent="0.3">
      <c r="M2272" s="1502"/>
    </row>
    <row r="2273" spans="13:13" x14ac:dyDescent="0.3">
      <c r="M2273" s="1502"/>
    </row>
    <row r="2274" spans="13:13" x14ac:dyDescent="0.3">
      <c r="M2274" s="1502"/>
    </row>
    <row r="2275" spans="13:13" x14ac:dyDescent="0.3">
      <c r="M2275" s="1502"/>
    </row>
    <row r="2276" spans="13:13" x14ac:dyDescent="0.3">
      <c r="M2276" s="1502"/>
    </row>
    <row r="2277" spans="13:13" x14ac:dyDescent="0.3">
      <c r="M2277" s="1502"/>
    </row>
    <row r="2278" spans="13:13" x14ac:dyDescent="0.3">
      <c r="M2278" s="1502"/>
    </row>
    <row r="2279" spans="13:13" x14ac:dyDescent="0.3">
      <c r="M2279" s="1502"/>
    </row>
    <row r="2280" spans="13:13" x14ac:dyDescent="0.3">
      <c r="M2280" s="1502"/>
    </row>
    <row r="2281" spans="13:13" x14ac:dyDescent="0.3">
      <c r="M2281" s="1502"/>
    </row>
    <row r="2282" spans="13:13" x14ac:dyDescent="0.3">
      <c r="M2282" s="1502"/>
    </row>
    <row r="2283" spans="13:13" x14ac:dyDescent="0.3">
      <c r="M2283" s="1502"/>
    </row>
    <row r="2284" spans="13:13" x14ac:dyDescent="0.3">
      <c r="M2284" s="1502"/>
    </row>
    <row r="2285" spans="13:13" x14ac:dyDescent="0.3">
      <c r="M2285" s="1502"/>
    </row>
    <row r="2286" spans="13:13" x14ac:dyDescent="0.3">
      <c r="M2286" s="1502"/>
    </row>
    <row r="2287" spans="13:13" x14ac:dyDescent="0.3">
      <c r="M2287" s="1502"/>
    </row>
    <row r="2288" spans="13:13" x14ac:dyDescent="0.3">
      <c r="M2288" s="1502"/>
    </row>
    <row r="2289" spans="13:13" x14ac:dyDescent="0.3">
      <c r="M2289" s="1502"/>
    </row>
    <row r="2290" spans="13:13" x14ac:dyDescent="0.3">
      <c r="M2290" s="1502"/>
    </row>
    <row r="2291" spans="13:13" x14ac:dyDescent="0.3">
      <c r="M2291" s="1502"/>
    </row>
    <row r="2292" spans="13:13" x14ac:dyDescent="0.3">
      <c r="M2292" s="1502"/>
    </row>
    <row r="2293" spans="13:13" x14ac:dyDescent="0.3">
      <c r="M2293" s="1502"/>
    </row>
    <row r="2294" spans="13:13" x14ac:dyDescent="0.3">
      <c r="M2294" s="1502"/>
    </row>
    <row r="2295" spans="13:13" x14ac:dyDescent="0.3">
      <c r="M2295" s="1502"/>
    </row>
    <row r="2296" spans="13:13" x14ac:dyDescent="0.3">
      <c r="M2296" s="1502"/>
    </row>
    <row r="2297" spans="13:13" x14ac:dyDescent="0.3">
      <c r="M2297" s="1502"/>
    </row>
    <row r="2298" spans="13:13" x14ac:dyDescent="0.3">
      <c r="M2298" s="1502"/>
    </row>
    <row r="2299" spans="13:13" x14ac:dyDescent="0.3">
      <c r="M2299" s="1502"/>
    </row>
    <row r="2300" spans="13:13" x14ac:dyDescent="0.3">
      <c r="M2300" s="1502"/>
    </row>
    <row r="2301" spans="13:13" x14ac:dyDescent="0.3">
      <c r="M2301" s="1502"/>
    </row>
    <row r="2302" spans="13:13" x14ac:dyDescent="0.3">
      <c r="M2302" s="1502"/>
    </row>
    <row r="2303" spans="13:13" x14ac:dyDescent="0.3">
      <c r="M2303" s="1502"/>
    </row>
    <row r="2304" spans="13:13" x14ac:dyDescent="0.3">
      <c r="M2304" s="1502"/>
    </row>
    <row r="2305" spans="13:13" x14ac:dyDescent="0.3">
      <c r="M2305" s="1502"/>
    </row>
    <row r="2306" spans="13:13" x14ac:dyDescent="0.3">
      <c r="M2306" s="1502"/>
    </row>
    <row r="2307" spans="13:13" x14ac:dyDescent="0.3">
      <c r="M2307" s="1502"/>
    </row>
    <row r="2308" spans="13:13" x14ac:dyDescent="0.3">
      <c r="M2308" s="1502"/>
    </row>
    <row r="2309" spans="13:13" x14ac:dyDescent="0.3">
      <c r="M2309" s="1502"/>
    </row>
    <row r="2310" spans="13:13" x14ac:dyDescent="0.3">
      <c r="M2310" s="1502"/>
    </row>
    <row r="2311" spans="13:13" x14ac:dyDescent="0.3">
      <c r="M2311" s="1502"/>
    </row>
    <row r="2312" spans="13:13" x14ac:dyDescent="0.3">
      <c r="M2312" s="1502"/>
    </row>
    <row r="2313" spans="13:13" x14ac:dyDescent="0.3">
      <c r="M2313" s="1502"/>
    </row>
    <row r="2314" spans="13:13" x14ac:dyDescent="0.3">
      <c r="M2314" s="1502"/>
    </row>
    <row r="2315" spans="13:13" x14ac:dyDescent="0.3">
      <c r="M2315" s="1502"/>
    </row>
    <row r="2316" spans="13:13" x14ac:dyDescent="0.3">
      <c r="M2316" s="1502"/>
    </row>
    <row r="2317" spans="13:13" x14ac:dyDescent="0.3">
      <c r="M2317" s="1502"/>
    </row>
    <row r="2318" spans="13:13" x14ac:dyDescent="0.3">
      <c r="M2318" s="1502"/>
    </row>
    <row r="2319" spans="13:13" x14ac:dyDescent="0.3">
      <c r="M2319" s="1502"/>
    </row>
    <row r="2320" spans="13:13" x14ac:dyDescent="0.3">
      <c r="M2320" s="1502"/>
    </row>
    <row r="2321" spans="13:13" x14ac:dyDescent="0.3">
      <c r="M2321" s="1502"/>
    </row>
    <row r="2322" spans="13:13" x14ac:dyDescent="0.3">
      <c r="M2322" s="1502"/>
    </row>
    <row r="2323" spans="13:13" x14ac:dyDescent="0.3">
      <c r="M2323" s="1502"/>
    </row>
    <row r="2324" spans="13:13" x14ac:dyDescent="0.3">
      <c r="M2324" s="1502"/>
    </row>
    <row r="2325" spans="13:13" x14ac:dyDescent="0.3">
      <c r="M2325" s="1502"/>
    </row>
    <row r="2326" spans="13:13" x14ac:dyDescent="0.3">
      <c r="M2326" s="1502"/>
    </row>
    <row r="2327" spans="13:13" x14ac:dyDescent="0.3">
      <c r="M2327" s="1502"/>
    </row>
    <row r="2328" spans="13:13" x14ac:dyDescent="0.3">
      <c r="M2328" s="1502"/>
    </row>
    <row r="2329" spans="13:13" x14ac:dyDescent="0.3">
      <c r="M2329" s="1502"/>
    </row>
    <row r="2330" spans="13:13" x14ac:dyDescent="0.3">
      <c r="M2330" s="1502"/>
    </row>
    <row r="2331" spans="13:13" x14ac:dyDescent="0.3">
      <c r="M2331" s="1502"/>
    </row>
    <row r="2332" spans="13:13" x14ac:dyDescent="0.3">
      <c r="M2332" s="1502"/>
    </row>
    <row r="2333" spans="13:13" x14ac:dyDescent="0.3">
      <c r="M2333" s="1502"/>
    </row>
    <row r="2334" spans="13:13" x14ac:dyDescent="0.3">
      <c r="M2334" s="1502"/>
    </row>
    <row r="2335" spans="13:13" x14ac:dyDescent="0.3">
      <c r="M2335" s="1502"/>
    </row>
    <row r="2336" spans="13:13" x14ac:dyDescent="0.3">
      <c r="M2336" s="1502"/>
    </row>
    <row r="2337" spans="13:13" x14ac:dyDescent="0.3">
      <c r="M2337" s="1502"/>
    </row>
    <row r="2338" spans="13:13" x14ac:dyDescent="0.3">
      <c r="M2338" s="1502"/>
    </row>
    <row r="2339" spans="13:13" x14ac:dyDescent="0.3">
      <c r="M2339" s="1502"/>
    </row>
    <row r="2340" spans="13:13" x14ac:dyDescent="0.3">
      <c r="M2340" s="1502"/>
    </row>
    <row r="2341" spans="13:13" x14ac:dyDescent="0.3">
      <c r="M2341" s="1502"/>
    </row>
    <row r="2342" spans="13:13" x14ac:dyDescent="0.3">
      <c r="M2342" s="1502"/>
    </row>
    <row r="2343" spans="13:13" x14ac:dyDescent="0.3">
      <c r="M2343" s="1502"/>
    </row>
    <row r="2344" spans="13:13" x14ac:dyDescent="0.3">
      <c r="M2344" s="1502"/>
    </row>
    <row r="2345" spans="13:13" x14ac:dyDescent="0.3">
      <c r="M2345" s="1502"/>
    </row>
    <row r="2346" spans="13:13" x14ac:dyDescent="0.3">
      <c r="M2346" s="1502"/>
    </row>
    <row r="2347" spans="13:13" x14ac:dyDescent="0.3">
      <c r="M2347" s="1502"/>
    </row>
    <row r="2348" spans="13:13" x14ac:dyDescent="0.3">
      <c r="M2348" s="1502"/>
    </row>
    <row r="2349" spans="13:13" x14ac:dyDescent="0.3">
      <c r="M2349" s="1502"/>
    </row>
    <row r="2350" spans="13:13" x14ac:dyDescent="0.3">
      <c r="M2350" s="1502"/>
    </row>
    <row r="2351" spans="13:13" x14ac:dyDescent="0.3">
      <c r="M2351" s="1502"/>
    </row>
    <row r="2352" spans="13:13" x14ac:dyDescent="0.3">
      <c r="M2352" s="1502"/>
    </row>
    <row r="2353" spans="13:13" x14ac:dyDescent="0.3">
      <c r="M2353" s="1502"/>
    </row>
    <row r="2354" spans="13:13" x14ac:dyDescent="0.3">
      <c r="M2354" s="1502"/>
    </row>
    <row r="2355" spans="13:13" x14ac:dyDescent="0.3">
      <c r="M2355" s="1502"/>
    </row>
    <row r="2356" spans="13:13" x14ac:dyDescent="0.3">
      <c r="M2356" s="1502"/>
    </row>
    <row r="2357" spans="13:13" x14ac:dyDescent="0.3">
      <c r="M2357" s="1502"/>
    </row>
    <row r="2358" spans="13:13" x14ac:dyDescent="0.3">
      <c r="M2358" s="1502"/>
    </row>
    <row r="2359" spans="13:13" x14ac:dyDescent="0.3">
      <c r="M2359" s="1502"/>
    </row>
    <row r="2360" spans="13:13" x14ac:dyDescent="0.3">
      <c r="M2360" s="1502"/>
    </row>
    <row r="2361" spans="13:13" x14ac:dyDescent="0.3">
      <c r="M2361" s="1502"/>
    </row>
    <row r="2362" spans="13:13" x14ac:dyDescent="0.3">
      <c r="M2362" s="1502"/>
    </row>
    <row r="2363" spans="13:13" x14ac:dyDescent="0.3">
      <c r="M2363" s="1502"/>
    </row>
    <row r="2364" spans="13:13" x14ac:dyDescent="0.3">
      <c r="M2364" s="1502"/>
    </row>
    <row r="2365" spans="13:13" x14ac:dyDescent="0.3">
      <c r="M2365" s="1502"/>
    </row>
    <row r="2366" spans="13:13" x14ac:dyDescent="0.3">
      <c r="M2366" s="1502"/>
    </row>
    <row r="2367" spans="13:13" x14ac:dyDescent="0.3">
      <c r="M2367" s="1502"/>
    </row>
    <row r="2368" spans="13:13" x14ac:dyDescent="0.3">
      <c r="M2368" s="1502"/>
    </row>
    <row r="2369" spans="13:13" x14ac:dyDescent="0.3">
      <c r="M2369" s="1502"/>
    </row>
    <row r="2370" spans="13:13" x14ac:dyDescent="0.3">
      <c r="M2370" s="1502"/>
    </row>
    <row r="2371" spans="13:13" x14ac:dyDescent="0.3">
      <c r="M2371" s="1502"/>
    </row>
    <row r="2372" spans="13:13" x14ac:dyDescent="0.3">
      <c r="M2372" s="1502"/>
    </row>
    <row r="2373" spans="13:13" x14ac:dyDescent="0.3">
      <c r="M2373" s="1502"/>
    </row>
    <row r="2374" spans="13:13" x14ac:dyDescent="0.3">
      <c r="M2374" s="1502"/>
    </row>
    <row r="2375" spans="13:13" x14ac:dyDescent="0.3">
      <c r="M2375" s="1502"/>
    </row>
    <row r="2376" spans="13:13" x14ac:dyDescent="0.3">
      <c r="M2376" s="1502"/>
    </row>
    <row r="2377" spans="13:13" x14ac:dyDescent="0.3">
      <c r="M2377" s="1502"/>
    </row>
    <row r="2378" spans="13:13" x14ac:dyDescent="0.3">
      <c r="M2378" s="1502"/>
    </row>
    <row r="2379" spans="13:13" x14ac:dyDescent="0.3">
      <c r="M2379" s="1502"/>
    </row>
    <row r="2380" spans="13:13" x14ac:dyDescent="0.3">
      <c r="M2380" s="1502"/>
    </row>
    <row r="2381" spans="13:13" x14ac:dyDescent="0.3">
      <c r="M2381" s="1502"/>
    </row>
    <row r="2382" spans="13:13" x14ac:dyDescent="0.3">
      <c r="M2382" s="1502"/>
    </row>
    <row r="2383" spans="13:13" x14ac:dyDescent="0.3">
      <c r="M2383" s="1502"/>
    </row>
    <row r="2384" spans="13:13" x14ac:dyDescent="0.3">
      <c r="M2384" s="1502"/>
    </row>
    <row r="2385" spans="13:13" x14ac:dyDescent="0.3">
      <c r="M2385" s="1502"/>
    </row>
    <row r="2386" spans="13:13" x14ac:dyDescent="0.3">
      <c r="M2386" s="1502"/>
    </row>
    <row r="2387" spans="13:13" x14ac:dyDescent="0.3">
      <c r="M2387" s="1502"/>
    </row>
    <row r="2388" spans="13:13" x14ac:dyDescent="0.3">
      <c r="M2388" s="1502"/>
    </row>
    <row r="2389" spans="13:13" x14ac:dyDescent="0.3">
      <c r="M2389" s="1502"/>
    </row>
    <row r="2390" spans="13:13" x14ac:dyDescent="0.3">
      <c r="M2390" s="1502"/>
    </row>
    <row r="2391" spans="13:13" x14ac:dyDescent="0.3">
      <c r="M2391" s="1502"/>
    </row>
    <row r="2392" spans="13:13" x14ac:dyDescent="0.3">
      <c r="M2392" s="1502"/>
    </row>
    <row r="2393" spans="13:13" x14ac:dyDescent="0.3">
      <c r="M2393" s="1502"/>
    </row>
    <row r="2394" spans="13:13" x14ac:dyDescent="0.3">
      <c r="M2394" s="1502"/>
    </row>
    <row r="2395" spans="13:13" x14ac:dyDescent="0.3">
      <c r="M2395" s="1502"/>
    </row>
    <row r="2396" spans="13:13" x14ac:dyDescent="0.3">
      <c r="M2396" s="1502"/>
    </row>
    <row r="2397" spans="13:13" x14ac:dyDescent="0.3">
      <c r="M2397" s="1502"/>
    </row>
    <row r="2398" spans="13:13" x14ac:dyDescent="0.3">
      <c r="M2398" s="1502"/>
    </row>
    <row r="2399" spans="13:13" x14ac:dyDescent="0.3">
      <c r="M2399" s="1502"/>
    </row>
    <row r="2400" spans="13:13" x14ac:dyDescent="0.3">
      <c r="M2400" s="1502"/>
    </row>
    <row r="2401" spans="13:13" x14ac:dyDescent="0.3">
      <c r="M2401" s="1502"/>
    </row>
    <row r="2402" spans="13:13" x14ac:dyDescent="0.3">
      <c r="M2402" s="1502"/>
    </row>
    <row r="2403" spans="13:13" x14ac:dyDescent="0.3">
      <c r="M2403" s="1502"/>
    </row>
    <row r="2404" spans="13:13" x14ac:dyDescent="0.3">
      <c r="M2404" s="1502"/>
    </row>
    <row r="2405" spans="13:13" x14ac:dyDescent="0.3">
      <c r="M2405" s="1502"/>
    </row>
    <row r="2406" spans="13:13" x14ac:dyDescent="0.3">
      <c r="M2406" s="1502"/>
    </row>
    <row r="2407" spans="13:13" x14ac:dyDescent="0.3">
      <c r="M2407" s="1502"/>
    </row>
    <row r="2408" spans="13:13" x14ac:dyDescent="0.3">
      <c r="M2408" s="1502"/>
    </row>
    <row r="2409" spans="13:13" x14ac:dyDescent="0.3">
      <c r="M2409" s="1502"/>
    </row>
    <row r="2410" spans="13:13" x14ac:dyDescent="0.3">
      <c r="M2410" s="1502"/>
    </row>
    <row r="2411" spans="13:13" x14ac:dyDescent="0.3">
      <c r="M2411" s="1502"/>
    </row>
    <row r="2412" spans="13:13" x14ac:dyDescent="0.3">
      <c r="M2412" s="1502"/>
    </row>
    <row r="2413" spans="13:13" x14ac:dyDescent="0.3">
      <c r="M2413" s="1502"/>
    </row>
    <row r="2414" spans="13:13" x14ac:dyDescent="0.3">
      <c r="M2414" s="1502"/>
    </row>
    <row r="2415" spans="13:13" x14ac:dyDescent="0.3">
      <c r="M2415" s="1502"/>
    </row>
    <row r="2416" spans="13:13" x14ac:dyDescent="0.3">
      <c r="M2416" s="1502"/>
    </row>
    <row r="2417" spans="13:13" x14ac:dyDescent="0.3">
      <c r="M2417" s="1502"/>
    </row>
    <row r="2418" spans="13:13" x14ac:dyDescent="0.3">
      <c r="M2418" s="1502"/>
    </row>
    <row r="2419" spans="13:13" x14ac:dyDescent="0.3">
      <c r="M2419" s="1502"/>
    </row>
    <row r="2420" spans="13:13" x14ac:dyDescent="0.3">
      <c r="M2420" s="1502"/>
    </row>
    <row r="2421" spans="13:13" x14ac:dyDescent="0.3">
      <c r="M2421" s="1502"/>
    </row>
    <row r="2422" spans="13:13" x14ac:dyDescent="0.3">
      <c r="M2422" s="1502"/>
    </row>
    <row r="2423" spans="13:13" x14ac:dyDescent="0.3">
      <c r="M2423" s="1502"/>
    </row>
    <row r="2424" spans="13:13" x14ac:dyDescent="0.3">
      <c r="M2424" s="1502"/>
    </row>
    <row r="2425" spans="13:13" x14ac:dyDescent="0.3">
      <c r="M2425" s="1502"/>
    </row>
    <row r="2426" spans="13:13" x14ac:dyDescent="0.3">
      <c r="M2426" s="1502"/>
    </row>
    <row r="2427" spans="13:13" x14ac:dyDescent="0.3">
      <c r="M2427" s="1502"/>
    </row>
    <row r="2428" spans="13:13" x14ac:dyDescent="0.3">
      <c r="M2428" s="1502"/>
    </row>
    <row r="2429" spans="13:13" x14ac:dyDescent="0.3">
      <c r="M2429" s="1502"/>
    </row>
    <row r="2430" spans="13:13" x14ac:dyDescent="0.3">
      <c r="M2430" s="1502"/>
    </row>
    <row r="2431" spans="13:13" x14ac:dyDescent="0.3">
      <c r="M2431" s="1502"/>
    </row>
    <row r="2432" spans="13:13" x14ac:dyDescent="0.3">
      <c r="M2432" s="1502"/>
    </row>
    <row r="2433" spans="13:13" x14ac:dyDescent="0.3">
      <c r="M2433" s="1502"/>
    </row>
    <row r="2434" spans="13:13" x14ac:dyDescent="0.3">
      <c r="M2434" s="1502"/>
    </row>
    <row r="2435" spans="13:13" x14ac:dyDescent="0.3">
      <c r="M2435" s="1502"/>
    </row>
    <row r="2436" spans="13:13" x14ac:dyDescent="0.3">
      <c r="M2436" s="1502"/>
    </row>
    <row r="2437" spans="13:13" x14ac:dyDescent="0.3">
      <c r="M2437" s="1502"/>
    </row>
    <row r="2438" spans="13:13" x14ac:dyDescent="0.3">
      <c r="M2438" s="1502"/>
    </row>
    <row r="2439" spans="13:13" x14ac:dyDescent="0.3">
      <c r="M2439" s="1502"/>
    </row>
    <row r="2440" spans="13:13" x14ac:dyDescent="0.3">
      <c r="M2440" s="1502"/>
    </row>
    <row r="2441" spans="13:13" x14ac:dyDescent="0.3">
      <c r="M2441" s="1502"/>
    </row>
    <row r="2442" spans="13:13" x14ac:dyDescent="0.3">
      <c r="M2442" s="1502"/>
    </row>
    <row r="2443" spans="13:13" x14ac:dyDescent="0.3">
      <c r="M2443" s="1502"/>
    </row>
    <row r="2444" spans="13:13" x14ac:dyDescent="0.3">
      <c r="M2444" s="1502"/>
    </row>
    <row r="2445" spans="13:13" x14ac:dyDescent="0.3">
      <c r="M2445" s="1502"/>
    </row>
    <row r="2446" spans="13:13" x14ac:dyDescent="0.3">
      <c r="M2446" s="1502"/>
    </row>
    <row r="2447" spans="13:13" x14ac:dyDescent="0.3">
      <c r="M2447" s="1502"/>
    </row>
    <row r="2448" spans="13:13" x14ac:dyDescent="0.3">
      <c r="M2448" s="1502"/>
    </row>
    <row r="2449" spans="13:13" x14ac:dyDescent="0.3">
      <c r="M2449" s="1502"/>
    </row>
    <row r="2450" spans="13:13" x14ac:dyDescent="0.3">
      <c r="M2450" s="1502"/>
    </row>
    <row r="2451" spans="13:13" x14ac:dyDescent="0.3">
      <c r="M2451" s="1502"/>
    </row>
    <row r="2452" spans="13:13" x14ac:dyDescent="0.3">
      <c r="M2452" s="1502"/>
    </row>
    <row r="2453" spans="13:13" x14ac:dyDescent="0.3">
      <c r="M2453" s="1502"/>
    </row>
    <row r="2454" spans="13:13" x14ac:dyDescent="0.3">
      <c r="M2454" s="1502"/>
    </row>
    <row r="2455" spans="13:13" x14ac:dyDescent="0.3">
      <c r="M2455" s="1502"/>
    </row>
    <row r="2456" spans="13:13" x14ac:dyDescent="0.3">
      <c r="M2456" s="1502"/>
    </row>
    <row r="2457" spans="13:13" x14ac:dyDescent="0.3">
      <c r="M2457" s="1502"/>
    </row>
    <row r="2458" spans="13:13" x14ac:dyDescent="0.3">
      <c r="M2458" s="1502"/>
    </row>
    <row r="2459" spans="13:13" x14ac:dyDescent="0.3">
      <c r="M2459" s="1502"/>
    </row>
    <row r="2460" spans="13:13" x14ac:dyDescent="0.3">
      <c r="M2460" s="1502"/>
    </row>
    <row r="2461" spans="13:13" x14ac:dyDescent="0.3">
      <c r="M2461" s="1502"/>
    </row>
    <row r="2462" spans="13:13" x14ac:dyDescent="0.3">
      <c r="M2462" s="1502"/>
    </row>
    <row r="2463" spans="13:13" x14ac:dyDescent="0.3">
      <c r="M2463" s="1502"/>
    </row>
    <row r="2464" spans="13:13" x14ac:dyDescent="0.3">
      <c r="M2464" s="1502"/>
    </row>
    <row r="2465" spans="13:13" x14ac:dyDescent="0.3">
      <c r="M2465" s="1502"/>
    </row>
    <row r="2466" spans="13:13" x14ac:dyDescent="0.3">
      <c r="M2466" s="1502"/>
    </row>
    <row r="2467" spans="13:13" x14ac:dyDescent="0.3">
      <c r="M2467" s="1502"/>
    </row>
    <row r="2468" spans="13:13" x14ac:dyDescent="0.3">
      <c r="M2468" s="1502"/>
    </row>
    <row r="2469" spans="13:13" x14ac:dyDescent="0.3">
      <c r="M2469" s="1502"/>
    </row>
    <row r="2470" spans="13:13" x14ac:dyDescent="0.3">
      <c r="M2470" s="1502"/>
    </row>
    <row r="2471" spans="13:13" x14ac:dyDescent="0.3">
      <c r="M2471" s="1502"/>
    </row>
    <row r="2472" spans="13:13" x14ac:dyDescent="0.3">
      <c r="M2472" s="1502"/>
    </row>
    <row r="2473" spans="13:13" x14ac:dyDescent="0.3">
      <c r="M2473" s="1502"/>
    </row>
    <row r="2474" spans="13:13" x14ac:dyDescent="0.3">
      <c r="M2474" s="1502"/>
    </row>
    <row r="2475" spans="13:13" x14ac:dyDescent="0.3">
      <c r="M2475" s="1502"/>
    </row>
    <row r="2476" spans="13:13" x14ac:dyDescent="0.3">
      <c r="M2476" s="1502"/>
    </row>
    <row r="2477" spans="13:13" x14ac:dyDescent="0.3">
      <c r="M2477" s="1502"/>
    </row>
    <row r="2478" spans="13:13" x14ac:dyDescent="0.3">
      <c r="M2478" s="1502"/>
    </row>
    <row r="2479" spans="13:13" x14ac:dyDescent="0.3">
      <c r="M2479" s="1502"/>
    </row>
    <row r="2480" spans="13:13" x14ac:dyDescent="0.3">
      <c r="M2480" s="1502"/>
    </row>
    <row r="2481" spans="13:13" x14ac:dyDescent="0.3">
      <c r="M2481" s="1502"/>
    </row>
    <row r="2482" spans="13:13" x14ac:dyDescent="0.3">
      <c r="M2482" s="1502"/>
    </row>
    <row r="2483" spans="13:13" x14ac:dyDescent="0.3">
      <c r="M2483" s="1502"/>
    </row>
    <row r="2484" spans="13:13" x14ac:dyDescent="0.3">
      <c r="M2484" s="1502"/>
    </row>
    <row r="2485" spans="13:13" x14ac:dyDescent="0.3">
      <c r="M2485" s="1502"/>
    </row>
    <row r="2486" spans="13:13" x14ac:dyDescent="0.3">
      <c r="M2486" s="1502"/>
    </row>
    <row r="2487" spans="13:13" x14ac:dyDescent="0.3">
      <c r="M2487" s="1502"/>
    </row>
    <row r="2488" spans="13:13" x14ac:dyDescent="0.3">
      <c r="M2488" s="1502"/>
    </row>
    <row r="2489" spans="13:13" x14ac:dyDescent="0.3">
      <c r="M2489" s="1502"/>
    </row>
    <row r="2490" spans="13:13" x14ac:dyDescent="0.3">
      <c r="M2490" s="1502"/>
    </row>
    <row r="2491" spans="13:13" x14ac:dyDescent="0.3">
      <c r="M2491" s="1502"/>
    </row>
    <row r="2492" spans="13:13" x14ac:dyDescent="0.3">
      <c r="M2492" s="1502"/>
    </row>
    <row r="2493" spans="13:13" x14ac:dyDescent="0.3">
      <c r="M2493" s="1502"/>
    </row>
    <row r="2494" spans="13:13" x14ac:dyDescent="0.3">
      <c r="M2494" s="1502"/>
    </row>
    <row r="2495" spans="13:13" x14ac:dyDescent="0.3">
      <c r="M2495" s="1502"/>
    </row>
    <row r="2496" spans="13:13" x14ac:dyDescent="0.3">
      <c r="M2496" s="1502"/>
    </row>
    <row r="2497" spans="13:13" x14ac:dyDescent="0.3">
      <c r="M2497" s="1502"/>
    </row>
    <row r="2498" spans="13:13" x14ac:dyDescent="0.3">
      <c r="M2498" s="1502"/>
    </row>
    <row r="2499" spans="13:13" x14ac:dyDescent="0.3">
      <c r="M2499" s="1502"/>
    </row>
    <row r="2500" spans="13:13" x14ac:dyDescent="0.3">
      <c r="M2500" s="1502"/>
    </row>
    <row r="2501" spans="13:13" x14ac:dyDescent="0.3">
      <c r="M2501" s="1502"/>
    </row>
    <row r="2502" spans="13:13" x14ac:dyDescent="0.3">
      <c r="M2502" s="1502"/>
    </row>
    <row r="2503" spans="13:13" x14ac:dyDescent="0.3">
      <c r="M2503" s="1502"/>
    </row>
    <row r="2504" spans="13:13" x14ac:dyDescent="0.3">
      <c r="M2504" s="1502"/>
    </row>
    <row r="2505" spans="13:13" x14ac:dyDescent="0.3">
      <c r="M2505" s="1502"/>
    </row>
    <row r="2506" spans="13:13" x14ac:dyDescent="0.3">
      <c r="M2506" s="1502"/>
    </row>
    <row r="2507" spans="13:13" x14ac:dyDescent="0.3">
      <c r="M2507" s="1502"/>
    </row>
    <row r="2508" spans="13:13" x14ac:dyDescent="0.3">
      <c r="M2508" s="1502"/>
    </row>
    <row r="2509" spans="13:13" x14ac:dyDescent="0.3">
      <c r="M2509" s="1502"/>
    </row>
    <row r="2510" spans="13:13" x14ac:dyDescent="0.3">
      <c r="M2510" s="1502"/>
    </row>
    <row r="2511" spans="13:13" x14ac:dyDescent="0.3">
      <c r="M2511" s="1502"/>
    </row>
    <row r="2512" spans="13:13" x14ac:dyDescent="0.3">
      <c r="M2512" s="1502"/>
    </row>
    <row r="2513" spans="13:13" x14ac:dyDescent="0.3">
      <c r="M2513" s="1502"/>
    </row>
    <row r="2514" spans="13:13" x14ac:dyDescent="0.3">
      <c r="M2514" s="1502"/>
    </row>
    <row r="2515" spans="13:13" x14ac:dyDescent="0.3">
      <c r="M2515" s="1502"/>
    </row>
    <row r="2516" spans="13:13" x14ac:dyDescent="0.3">
      <c r="M2516" s="1502"/>
    </row>
    <row r="2517" spans="13:13" x14ac:dyDescent="0.3">
      <c r="M2517" s="1502"/>
    </row>
    <row r="2518" spans="13:13" x14ac:dyDescent="0.3">
      <c r="M2518" s="1502"/>
    </row>
    <row r="2519" spans="13:13" x14ac:dyDescent="0.3">
      <c r="M2519" s="1502"/>
    </row>
    <row r="2520" spans="13:13" x14ac:dyDescent="0.3">
      <c r="M2520" s="1502"/>
    </row>
    <row r="2521" spans="13:13" x14ac:dyDescent="0.3">
      <c r="M2521" s="1502"/>
    </row>
    <row r="2522" spans="13:13" x14ac:dyDescent="0.3">
      <c r="M2522" s="1502"/>
    </row>
    <row r="2523" spans="13:13" x14ac:dyDescent="0.3">
      <c r="M2523" s="1502"/>
    </row>
    <row r="2524" spans="13:13" x14ac:dyDescent="0.3">
      <c r="M2524" s="1502"/>
    </row>
    <row r="2525" spans="13:13" x14ac:dyDescent="0.3">
      <c r="M2525" s="1502"/>
    </row>
    <row r="2526" spans="13:13" x14ac:dyDescent="0.3">
      <c r="M2526" s="1502"/>
    </row>
    <row r="2527" spans="13:13" x14ac:dyDescent="0.3">
      <c r="M2527" s="1502"/>
    </row>
    <row r="2528" spans="13:13" x14ac:dyDescent="0.3">
      <c r="M2528" s="1502"/>
    </row>
    <row r="2529" spans="13:13" x14ac:dyDescent="0.3">
      <c r="M2529" s="1502"/>
    </row>
    <row r="2530" spans="13:13" x14ac:dyDescent="0.3">
      <c r="M2530" s="1502"/>
    </row>
    <row r="2531" spans="13:13" x14ac:dyDescent="0.3">
      <c r="M2531" s="1502"/>
    </row>
    <row r="2532" spans="13:13" x14ac:dyDescent="0.3">
      <c r="M2532" s="1502"/>
    </row>
    <row r="2533" spans="13:13" x14ac:dyDescent="0.3">
      <c r="M2533" s="1502"/>
    </row>
    <row r="2534" spans="13:13" x14ac:dyDescent="0.3">
      <c r="M2534" s="1502"/>
    </row>
    <row r="2535" spans="13:13" x14ac:dyDescent="0.3">
      <c r="M2535" s="1502"/>
    </row>
    <row r="2536" spans="13:13" x14ac:dyDescent="0.3">
      <c r="M2536" s="1502"/>
    </row>
    <row r="2537" spans="13:13" x14ac:dyDescent="0.3">
      <c r="M2537" s="1502"/>
    </row>
    <row r="2538" spans="13:13" x14ac:dyDescent="0.3">
      <c r="M2538" s="1502"/>
    </row>
    <row r="2539" spans="13:13" x14ac:dyDescent="0.3">
      <c r="M2539" s="1502"/>
    </row>
    <row r="2540" spans="13:13" x14ac:dyDescent="0.3">
      <c r="M2540" s="1502"/>
    </row>
    <row r="2541" spans="13:13" x14ac:dyDescent="0.3">
      <c r="M2541" s="1502"/>
    </row>
    <row r="2542" spans="13:13" x14ac:dyDescent="0.3">
      <c r="M2542" s="1502"/>
    </row>
    <row r="2543" spans="13:13" x14ac:dyDescent="0.3">
      <c r="M2543" s="1502"/>
    </row>
    <row r="2544" spans="13:13" x14ac:dyDescent="0.3">
      <c r="M2544" s="1502"/>
    </row>
    <row r="2545" spans="13:13" x14ac:dyDescent="0.3">
      <c r="M2545" s="1502"/>
    </row>
    <row r="2546" spans="13:13" x14ac:dyDescent="0.3">
      <c r="M2546" s="1502"/>
    </row>
    <row r="2547" spans="13:13" x14ac:dyDescent="0.3">
      <c r="M2547" s="1502"/>
    </row>
    <row r="2548" spans="13:13" x14ac:dyDescent="0.3">
      <c r="M2548" s="1502"/>
    </row>
    <row r="2549" spans="13:13" x14ac:dyDescent="0.3">
      <c r="M2549" s="1502"/>
    </row>
    <row r="2550" spans="13:13" x14ac:dyDescent="0.3">
      <c r="M2550" s="1502"/>
    </row>
    <row r="2551" spans="13:13" x14ac:dyDescent="0.3">
      <c r="M2551" s="1502"/>
    </row>
    <row r="2552" spans="13:13" x14ac:dyDescent="0.3">
      <c r="M2552" s="1502"/>
    </row>
    <row r="2553" spans="13:13" x14ac:dyDescent="0.3">
      <c r="M2553" s="1502"/>
    </row>
    <row r="2554" spans="13:13" x14ac:dyDescent="0.3">
      <c r="M2554" s="1502"/>
    </row>
    <row r="2555" spans="13:13" x14ac:dyDescent="0.3">
      <c r="M2555" s="1502"/>
    </row>
    <row r="2556" spans="13:13" x14ac:dyDescent="0.3">
      <c r="M2556" s="1502"/>
    </row>
    <row r="2557" spans="13:13" x14ac:dyDescent="0.3">
      <c r="M2557" s="1502"/>
    </row>
    <row r="2558" spans="13:13" x14ac:dyDescent="0.3">
      <c r="M2558" s="1502"/>
    </row>
    <row r="2559" spans="13:13" x14ac:dyDescent="0.3">
      <c r="M2559" s="1502"/>
    </row>
    <row r="2560" spans="13:13" x14ac:dyDescent="0.3">
      <c r="M2560" s="1502"/>
    </row>
    <row r="2561" spans="13:13" x14ac:dyDescent="0.3">
      <c r="M2561" s="1502"/>
    </row>
    <row r="2562" spans="13:13" x14ac:dyDescent="0.3">
      <c r="M2562" s="1502"/>
    </row>
    <row r="2563" spans="13:13" x14ac:dyDescent="0.3">
      <c r="M2563" s="1502"/>
    </row>
    <row r="2564" spans="13:13" x14ac:dyDescent="0.3">
      <c r="M2564" s="1502"/>
    </row>
    <row r="2565" spans="13:13" x14ac:dyDescent="0.3">
      <c r="M2565" s="1502"/>
    </row>
    <row r="2566" spans="13:13" x14ac:dyDescent="0.3">
      <c r="M2566" s="1502"/>
    </row>
    <row r="2567" spans="13:13" x14ac:dyDescent="0.3">
      <c r="M2567" s="1502"/>
    </row>
    <row r="2568" spans="13:13" x14ac:dyDescent="0.3">
      <c r="M2568" s="1502"/>
    </row>
    <row r="2569" spans="13:13" x14ac:dyDescent="0.3">
      <c r="M2569" s="1502"/>
    </row>
    <row r="2570" spans="13:13" x14ac:dyDescent="0.3">
      <c r="M2570" s="1502"/>
    </row>
    <row r="2571" spans="13:13" x14ac:dyDescent="0.3">
      <c r="M2571" s="1502"/>
    </row>
    <row r="2572" spans="13:13" x14ac:dyDescent="0.3">
      <c r="M2572" s="1502"/>
    </row>
    <row r="2573" spans="13:13" x14ac:dyDescent="0.3">
      <c r="M2573" s="1502"/>
    </row>
    <row r="2574" spans="13:13" x14ac:dyDescent="0.3">
      <c r="M2574" s="1502"/>
    </row>
    <row r="2575" spans="13:13" x14ac:dyDescent="0.3">
      <c r="M2575" s="1502"/>
    </row>
    <row r="2576" spans="13:13" x14ac:dyDescent="0.3">
      <c r="M2576" s="1502"/>
    </row>
    <row r="2577" spans="13:13" x14ac:dyDescent="0.3">
      <c r="M2577" s="1502"/>
    </row>
    <row r="2578" spans="13:13" x14ac:dyDescent="0.3">
      <c r="M2578" s="1502"/>
    </row>
    <row r="2579" spans="13:13" x14ac:dyDescent="0.3">
      <c r="M2579" s="1502"/>
    </row>
    <row r="2580" spans="13:13" x14ac:dyDescent="0.3">
      <c r="M2580" s="1502"/>
    </row>
    <row r="2581" spans="13:13" x14ac:dyDescent="0.3">
      <c r="M2581" s="1502"/>
    </row>
    <row r="2582" spans="13:13" x14ac:dyDescent="0.3">
      <c r="M2582" s="1502"/>
    </row>
    <row r="2583" spans="13:13" x14ac:dyDescent="0.3">
      <c r="M2583" s="1502"/>
    </row>
    <row r="2584" spans="13:13" x14ac:dyDescent="0.3">
      <c r="M2584" s="1502"/>
    </row>
    <row r="2585" spans="13:13" x14ac:dyDescent="0.3">
      <c r="M2585" s="1502"/>
    </row>
    <row r="2586" spans="13:13" x14ac:dyDescent="0.3">
      <c r="M2586" s="1502"/>
    </row>
    <row r="2587" spans="13:13" x14ac:dyDescent="0.3">
      <c r="M2587" s="1502"/>
    </row>
    <row r="2588" spans="13:13" x14ac:dyDescent="0.3">
      <c r="M2588" s="1502"/>
    </row>
    <row r="2589" spans="13:13" x14ac:dyDescent="0.3">
      <c r="M2589" s="1502"/>
    </row>
    <row r="2590" spans="13:13" x14ac:dyDescent="0.3">
      <c r="M2590" s="1502"/>
    </row>
    <row r="2591" spans="13:13" x14ac:dyDescent="0.3">
      <c r="M2591" s="1502"/>
    </row>
    <row r="2592" spans="13:13" x14ac:dyDescent="0.3">
      <c r="M2592" s="1502"/>
    </row>
    <row r="2593" spans="13:13" x14ac:dyDescent="0.3">
      <c r="M2593" s="1502"/>
    </row>
    <row r="2594" spans="13:13" x14ac:dyDescent="0.3">
      <c r="M2594" s="1502"/>
    </row>
    <row r="2595" spans="13:13" x14ac:dyDescent="0.3">
      <c r="M2595" s="1502"/>
    </row>
    <row r="2596" spans="13:13" x14ac:dyDescent="0.3">
      <c r="M2596" s="1502"/>
    </row>
    <row r="2597" spans="13:13" x14ac:dyDescent="0.3">
      <c r="M2597" s="1502"/>
    </row>
    <row r="2598" spans="13:13" x14ac:dyDescent="0.3">
      <c r="M2598" s="1502"/>
    </row>
    <row r="2599" spans="13:13" x14ac:dyDescent="0.3">
      <c r="M2599" s="1502"/>
    </row>
    <row r="2600" spans="13:13" x14ac:dyDescent="0.3">
      <c r="M2600" s="1502"/>
    </row>
    <row r="2601" spans="13:13" x14ac:dyDescent="0.3">
      <c r="M2601" s="1502"/>
    </row>
    <row r="2602" spans="13:13" x14ac:dyDescent="0.3">
      <c r="M2602" s="1502"/>
    </row>
    <row r="2603" spans="13:13" x14ac:dyDescent="0.3">
      <c r="M2603" s="1502"/>
    </row>
    <row r="2604" spans="13:13" x14ac:dyDescent="0.3">
      <c r="M2604" s="1502"/>
    </row>
    <row r="2605" spans="13:13" x14ac:dyDescent="0.3">
      <c r="M2605" s="1502"/>
    </row>
    <row r="2606" spans="13:13" x14ac:dyDescent="0.3">
      <c r="M2606" s="1502"/>
    </row>
    <row r="2607" spans="13:13" x14ac:dyDescent="0.3">
      <c r="M2607" s="1502"/>
    </row>
    <row r="2608" spans="13:13" x14ac:dyDescent="0.3">
      <c r="M2608" s="1502"/>
    </row>
    <row r="2609" spans="13:13" x14ac:dyDescent="0.3">
      <c r="M2609" s="1502"/>
    </row>
    <row r="2610" spans="13:13" x14ac:dyDescent="0.3">
      <c r="M2610" s="1502"/>
    </row>
    <row r="2611" spans="13:13" x14ac:dyDescent="0.3">
      <c r="M2611" s="1502"/>
    </row>
    <row r="2612" spans="13:13" x14ac:dyDescent="0.3">
      <c r="M2612" s="1502"/>
    </row>
    <row r="2613" spans="13:13" x14ac:dyDescent="0.3">
      <c r="M2613" s="1502"/>
    </row>
    <row r="2614" spans="13:13" x14ac:dyDescent="0.3">
      <c r="M2614" s="1502"/>
    </row>
    <row r="2615" spans="13:13" x14ac:dyDescent="0.3">
      <c r="M2615" s="1502"/>
    </row>
    <row r="2616" spans="13:13" x14ac:dyDescent="0.3">
      <c r="M2616" s="1502"/>
    </row>
    <row r="2617" spans="13:13" x14ac:dyDescent="0.3">
      <c r="M2617" s="1502"/>
    </row>
    <row r="2618" spans="13:13" x14ac:dyDescent="0.3">
      <c r="M2618" s="1502"/>
    </row>
    <row r="2619" spans="13:13" x14ac:dyDescent="0.3">
      <c r="M2619" s="1502"/>
    </row>
    <row r="2620" spans="13:13" x14ac:dyDescent="0.3">
      <c r="M2620" s="1502"/>
    </row>
    <row r="2621" spans="13:13" x14ac:dyDescent="0.3">
      <c r="M2621" s="1502"/>
    </row>
    <row r="2622" spans="13:13" x14ac:dyDescent="0.3">
      <c r="M2622" s="1502"/>
    </row>
    <row r="2623" spans="13:13" x14ac:dyDescent="0.3">
      <c r="M2623" s="1502"/>
    </row>
    <row r="2624" spans="13:13" x14ac:dyDescent="0.3">
      <c r="M2624" s="1502"/>
    </row>
    <row r="2625" spans="13:13" x14ac:dyDescent="0.3">
      <c r="M2625" s="1502"/>
    </row>
    <row r="2626" spans="13:13" x14ac:dyDescent="0.3">
      <c r="M2626" s="1502"/>
    </row>
    <row r="2627" spans="13:13" x14ac:dyDescent="0.3">
      <c r="M2627" s="1502"/>
    </row>
    <row r="2628" spans="13:13" x14ac:dyDescent="0.3">
      <c r="M2628" s="1502"/>
    </row>
    <row r="2629" spans="13:13" x14ac:dyDescent="0.3">
      <c r="M2629" s="1502"/>
    </row>
    <row r="2630" spans="13:13" x14ac:dyDescent="0.3">
      <c r="M2630" s="1502"/>
    </row>
    <row r="2631" spans="13:13" x14ac:dyDescent="0.3">
      <c r="M2631" s="1502"/>
    </row>
    <row r="2632" spans="13:13" x14ac:dyDescent="0.3">
      <c r="M2632" s="1502"/>
    </row>
    <row r="2633" spans="13:13" x14ac:dyDescent="0.3">
      <c r="M2633" s="1502"/>
    </row>
    <row r="2634" spans="13:13" x14ac:dyDescent="0.3">
      <c r="M2634" s="1502"/>
    </row>
    <row r="2635" spans="13:13" x14ac:dyDescent="0.3">
      <c r="M2635" s="1502"/>
    </row>
    <row r="2636" spans="13:13" x14ac:dyDescent="0.3">
      <c r="M2636" s="1502"/>
    </row>
    <row r="2637" spans="13:13" x14ac:dyDescent="0.3">
      <c r="M2637" s="1502"/>
    </row>
    <row r="2638" spans="13:13" x14ac:dyDescent="0.3">
      <c r="M2638" s="1502"/>
    </row>
    <row r="2639" spans="13:13" x14ac:dyDescent="0.3">
      <c r="M2639" s="1502"/>
    </row>
    <row r="2640" spans="13:13" x14ac:dyDescent="0.3">
      <c r="M2640" s="1502"/>
    </row>
    <row r="2641" spans="13:13" x14ac:dyDescent="0.3">
      <c r="M2641" s="1502"/>
    </row>
    <row r="2642" spans="13:13" x14ac:dyDescent="0.3">
      <c r="M2642" s="1502"/>
    </row>
    <row r="2643" spans="13:13" x14ac:dyDescent="0.3">
      <c r="M2643" s="1502"/>
    </row>
    <row r="2644" spans="13:13" x14ac:dyDescent="0.3">
      <c r="M2644" s="1502"/>
    </row>
    <row r="2645" spans="13:13" x14ac:dyDescent="0.3">
      <c r="M2645" s="1502"/>
    </row>
    <row r="2646" spans="13:13" x14ac:dyDescent="0.3">
      <c r="M2646" s="1502"/>
    </row>
    <row r="2647" spans="13:13" x14ac:dyDescent="0.3">
      <c r="M2647" s="1502"/>
    </row>
    <row r="2648" spans="13:13" x14ac:dyDescent="0.3">
      <c r="M2648" s="1502"/>
    </row>
    <row r="2649" spans="13:13" x14ac:dyDescent="0.3">
      <c r="M2649" s="1502"/>
    </row>
    <row r="2650" spans="13:13" x14ac:dyDescent="0.3">
      <c r="M2650" s="1502"/>
    </row>
    <row r="2651" spans="13:13" x14ac:dyDescent="0.3">
      <c r="M2651" s="1502"/>
    </row>
    <row r="2652" spans="13:13" x14ac:dyDescent="0.3">
      <c r="M2652" s="1502"/>
    </row>
    <row r="2653" spans="13:13" x14ac:dyDescent="0.3">
      <c r="M2653" s="1502"/>
    </row>
    <row r="2654" spans="13:13" x14ac:dyDescent="0.3">
      <c r="M2654" s="1502"/>
    </row>
    <row r="2655" spans="13:13" x14ac:dyDescent="0.3">
      <c r="M2655" s="1502"/>
    </row>
    <row r="2656" spans="13:13" x14ac:dyDescent="0.3">
      <c r="M2656" s="1502"/>
    </row>
    <row r="2657" spans="13:13" x14ac:dyDescent="0.3">
      <c r="M2657" s="1502"/>
    </row>
    <row r="2658" spans="13:13" x14ac:dyDescent="0.3">
      <c r="M2658" s="1502"/>
    </row>
    <row r="2659" spans="13:13" x14ac:dyDescent="0.3">
      <c r="M2659" s="1502"/>
    </row>
    <row r="2660" spans="13:13" x14ac:dyDescent="0.3">
      <c r="M2660" s="1502"/>
    </row>
    <row r="2661" spans="13:13" x14ac:dyDescent="0.3">
      <c r="M2661" s="1502"/>
    </row>
    <row r="2662" spans="13:13" x14ac:dyDescent="0.3">
      <c r="M2662" s="1502"/>
    </row>
    <row r="2663" spans="13:13" x14ac:dyDescent="0.3">
      <c r="M2663" s="1502"/>
    </row>
    <row r="2664" spans="13:13" x14ac:dyDescent="0.3">
      <c r="M2664" s="1502"/>
    </row>
    <row r="2665" spans="13:13" x14ac:dyDescent="0.3">
      <c r="M2665" s="1502"/>
    </row>
    <row r="2666" spans="13:13" x14ac:dyDescent="0.3">
      <c r="M2666" s="1502"/>
    </row>
    <row r="2667" spans="13:13" x14ac:dyDescent="0.3">
      <c r="M2667" s="1502"/>
    </row>
    <row r="2668" spans="13:13" x14ac:dyDescent="0.3">
      <c r="M2668" s="1502"/>
    </row>
    <row r="2669" spans="13:13" x14ac:dyDescent="0.3">
      <c r="M2669" s="1502"/>
    </row>
    <row r="2670" spans="13:13" x14ac:dyDescent="0.3">
      <c r="M2670" s="1502"/>
    </row>
    <row r="2671" spans="13:13" x14ac:dyDescent="0.3">
      <c r="M2671" s="1502"/>
    </row>
    <row r="2672" spans="13:13" x14ac:dyDescent="0.3">
      <c r="M2672" s="1502"/>
    </row>
    <row r="2673" spans="13:13" x14ac:dyDescent="0.3">
      <c r="M2673" s="1502"/>
    </row>
    <row r="2674" spans="13:13" x14ac:dyDescent="0.3">
      <c r="M2674" s="1502"/>
    </row>
    <row r="2675" spans="13:13" x14ac:dyDescent="0.3">
      <c r="M2675" s="1502"/>
    </row>
    <row r="2676" spans="13:13" x14ac:dyDescent="0.3">
      <c r="M2676" s="1502"/>
    </row>
    <row r="2677" spans="13:13" x14ac:dyDescent="0.3">
      <c r="M2677" s="1502"/>
    </row>
    <row r="2678" spans="13:13" x14ac:dyDescent="0.3">
      <c r="M2678" s="1502"/>
    </row>
    <row r="2679" spans="13:13" x14ac:dyDescent="0.3">
      <c r="M2679" s="1502"/>
    </row>
    <row r="2680" spans="13:13" x14ac:dyDescent="0.3">
      <c r="M2680" s="1502"/>
    </row>
    <row r="2681" spans="13:13" x14ac:dyDescent="0.3">
      <c r="M2681" s="1502"/>
    </row>
    <row r="2682" spans="13:13" x14ac:dyDescent="0.3">
      <c r="M2682" s="1502"/>
    </row>
    <row r="2683" spans="13:13" x14ac:dyDescent="0.3">
      <c r="M2683" s="1502"/>
    </row>
    <row r="2684" spans="13:13" x14ac:dyDescent="0.3">
      <c r="M2684" s="1502"/>
    </row>
    <row r="2685" spans="13:13" x14ac:dyDescent="0.3">
      <c r="M2685" s="1502"/>
    </row>
    <row r="2686" spans="13:13" x14ac:dyDescent="0.3">
      <c r="M2686" s="1502"/>
    </row>
    <row r="2687" spans="13:13" x14ac:dyDescent="0.3">
      <c r="M2687" s="1502"/>
    </row>
    <row r="2688" spans="13:13" x14ac:dyDescent="0.3">
      <c r="M2688" s="1502"/>
    </row>
    <row r="2689" spans="13:13" x14ac:dyDescent="0.3">
      <c r="M2689" s="1502"/>
    </row>
    <row r="2690" spans="13:13" x14ac:dyDescent="0.3">
      <c r="M2690" s="1502"/>
    </row>
    <row r="2691" spans="13:13" x14ac:dyDescent="0.3">
      <c r="M2691" s="1502"/>
    </row>
    <row r="2692" spans="13:13" x14ac:dyDescent="0.3">
      <c r="M2692" s="1502"/>
    </row>
    <row r="2693" spans="13:13" x14ac:dyDescent="0.3">
      <c r="M2693" s="1502"/>
    </row>
    <row r="2694" spans="13:13" x14ac:dyDescent="0.3">
      <c r="M2694" s="1502"/>
    </row>
    <row r="2695" spans="13:13" x14ac:dyDescent="0.3">
      <c r="M2695" s="1502"/>
    </row>
    <row r="2696" spans="13:13" x14ac:dyDescent="0.3">
      <c r="M2696" s="1502"/>
    </row>
    <row r="2697" spans="13:13" x14ac:dyDescent="0.3">
      <c r="M2697" s="1502"/>
    </row>
    <row r="2698" spans="13:13" x14ac:dyDescent="0.3">
      <c r="M2698" s="1502"/>
    </row>
    <row r="2699" spans="13:13" x14ac:dyDescent="0.3">
      <c r="M2699" s="1502"/>
    </row>
    <row r="2700" spans="13:13" x14ac:dyDescent="0.3">
      <c r="M2700" s="1502"/>
    </row>
    <row r="2701" spans="13:13" x14ac:dyDescent="0.3">
      <c r="M2701" s="1502"/>
    </row>
    <row r="2702" spans="13:13" x14ac:dyDescent="0.3">
      <c r="M2702" s="1502"/>
    </row>
    <row r="2703" spans="13:13" x14ac:dyDescent="0.3">
      <c r="M2703" s="1502"/>
    </row>
    <row r="2704" spans="13:13" x14ac:dyDescent="0.3">
      <c r="M2704" s="1502"/>
    </row>
    <row r="2705" spans="13:13" x14ac:dyDescent="0.3">
      <c r="M2705" s="1502"/>
    </row>
    <row r="2706" spans="13:13" x14ac:dyDescent="0.3">
      <c r="M2706" s="1502"/>
    </row>
    <row r="2707" spans="13:13" x14ac:dyDescent="0.3">
      <c r="M2707" s="1502"/>
    </row>
    <row r="2708" spans="13:13" x14ac:dyDescent="0.3">
      <c r="M2708" s="1502"/>
    </row>
    <row r="2709" spans="13:13" x14ac:dyDescent="0.3">
      <c r="M2709" s="1502"/>
    </row>
    <row r="2710" spans="13:13" x14ac:dyDescent="0.3">
      <c r="M2710" s="1502"/>
    </row>
    <row r="2711" spans="13:13" x14ac:dyDescent="0.3">
      <c r="M2711" s="1502"/>
    </row>
    <row r="2712" spans="13:13" x14ac:dyDescent="0.3">
      <c r="M2712" s="1502"/>
    </row>
    <row r="2713" spans="13:13" x14ac:dyDescent="0.3">
      <c r="M2713" s="1502"/>
    </row>
    <row r="2714" spans="13:13" x14ac:dyDescent="0.3">
      <c r="M2714" s="1502"/>
    </row>
    <row r="2715" spans="13:13" x14ac:dyDescent="0.3">
      <c r="M2715" s="1502"/>
    </row>
    <row r="2716" spans="13:13" x14ac:dyDescent="0.3">
      <c r="M2716" s="1502"/>
    </row>
    <row r="2717" spans="13:13" x14ac:dyDescent="0.3">
      <c r="M2717" s="1502"/>
    </row>
    <row r="2718" spans="13:13" x14ac:dyDescent="0.3">
      <c r="M2718" s="1502"/>
    </row>
    <row r="2719" spans="13:13" x14ac:dyDescent="0.3">
      <c r="M2719" s="1502"/>
    </row>
    <row r="2720" spans="13:13" x14ac:dyDescent="0.3">
      <c r="M2720" s="1502"/>
    </row>
    <row r="2721" spans="13:13" x14ac:dyDescent="0.3">
      <c r="M2721" s="1502"/>
    </row>
    <row r="2722" spans="13:13" x14ac:dyDescent="0.3">
      <c r="M2722" s="1502"/>
    </row>
    <row r="2723" spans="13:13" x14ac:dyDescent="0.3">
      <c r="M2723" s="1502"/>
    </row>
    <row r="2724" spans="13:13" x14ac:dyDescent="0.3">
      <c r="M2724" s="1502"/>
    </row>
    <row r="2725" spans="13:13" x14ac:dyDescent="0.3">
      <c r="M2725" s="1502"/>
    </row>
    <row r="2726" spans="13:13" x14ac:dyDescent="0.3">
      <c r="M2726" s="1502"/>
    </row>
    <row r="2727" spans="13:13" x14ac:dyDescent="0.3">
      <c r="M2727" s="1502"/>
    </row>
    <row r="2728" spans="13:13" x14ac:dyDescent="0.3">
      <c r="M2728" s="1502"/>
    </row>
    <row r="2729" spans="13:13" x14ac:dyDescent="0.3">
      <c r="M2729" s="1502"/>
    </row>
    <row r="2730" spans="13:13" x14ac:dyDescent="0.3">
      <c r="M2730" s="1502"/>
    </row>
    <row r="2731" spans="13:13" x14ac:dyDescent="0.3">
      <c r="M2731" s="1502"/>
    </row>
    <row r="2732" spans="13:13" x14ac:dyDescent="0.3">
      <c r="M2732" s="1502"/>
    </row>
    <row r="2733" spans="13:13" x14ac:dyDescent="0.3">
      <c r="M2733" s="1502"/>
    </row>
    <row r="2734" spans="13:13" x14ac:dyDescent="0.3">
      <c r="M2734" s="1502"/>
    </row>
    <row r="2735" spans="13:13" x14ac:dyDescent="0.3">
      <c r="M2735" s="1502"/>
    </row>
    <row r="2736" spans="13:13" x14ac:dyDescent="0.3">
      <c r="M2736" s="1502"/>
    </row>
    <row r="2737" spans="13:13" x14ac:dyDescent="0.3">
      <c r="M2737" s="1502"/>
    </row>
    <row r="2738" spans="13:13" x14ac:dyDescent="0.3">
      <c r="M2738" s="1502"/>
    </row>
    <row r="2739" spans="13:13" x14ac:dyDescent="0.3">
      <c r="M2739" s="1502"/>
    </row>
    <row r="2740" spans="13:13" x14ac:dyDescent="0.3">
      <c r="M2740" s="1502"/>
    </row>
    <row r="2741" spans="13:13" x14ac:dyDescent="0.3">
      <c r="M2741" s="1502"/>
    </row>
    <row r="2742" spans="13:13" x14ac:dyDescent="0.3">
      <c r="M2742" s="1502"/>
    </row>
    <row r="2743" spans="13:13" x14ac:dyDescent="0.3">
      <c r="M2743" s="1502"/>
    </row>
    <row r="2744" spans="13:13" x14ac:dyDescent="0.3">
      <c r="M2744" s="1502"/>
    </row>
    <row r="2745" spans="13:13" x14ac:dyDescent="0.3">
      <c r="M2745" s="1502"/>
    </row>
    <row r="2746" spans="13:13" x14ac:dyDescent="0.3">
      <c r="M2746" s="1502"/>
    </row>
    <row r="2747" spans="13:13" x14ac:dyDescent="0.3">
      <c r="M2747" s="1502"/>
    </row>
    <row r="2748" spans="13:13" x14ac:dyDescent="0.3">
      <c r="M2748" s="1502"/>
    </row>
    <row r="2749" spans="13:13" x14ac:dyDescent="0.3">
      <c r="M2749" s="1502"/>
    </row>
    <row r="2750" spans="13:13" x14ac:dyDescent="0.3">
      <c r="M2750" s="1502"/>
    </row>
    <row r="2751" spans="13:13" x14ac:dyDescent="0.3">
      <c r="M2751" s="1502"/>
    </row>
    <row r="2752" spans="13:13" x14ac:dyDescent="0.3">
      <c r="M2752" s="1502"/>
    </row>
    <row r="2753" spans="13:13" x14ac:dyDescent="0.3">
      <c r="M2753" s="1502"/>
    </row>
    <row r="2754" spans="13:13" x14ac:dyDescent="0.3">
      <c r="M2754" s="1502"/>
    </row>
    <row r="2755" spans="13:13" x14ac:dyDescent="0.3">
      <c r="M2755" s="1502"/>
    </row>
    <row r="2756" spans="13:13" x14ac:dyDescent="0.3">
      <c r="M2756" s="1502"/>
    </row>
    <row r="2757" spans="13:13" x14ac:dyDescent="0.3">
      <c r="M2757" s="1502"/>
    </row>
    <row r="2758" spans="13:13" x14ac:dyDescent="0.3">
      <c r="M2758" s="1502"/>
    </row>
    <row r="2759" spans="13:13" x14ac:dyDescent="0.3">
      <c r="M2759" s="1502"/>
    </row>
    <row r="2760" spans="13:13" x14ac:dyDescent="0.3">
      <c r="M2760" s="1502"/>
    </row>
    <row r="2761" spans="13:13" x14ac:dyDescent="0.3">
      <c r="M2761" s="1502"/>
    </row>
    <row r="2762" spans="13:13" x14ac:dyDescent="0.3">
      <c r="M2762" s="1502"/>
    </row>
    <row r="2763" spans="13:13" x14ac:dyDescent="0.3">
      <c r="M2763" s="1502"/>
    </row>
    <row r="2764" spans="13:13" x14ac:dyDescent="0.3">
      <c r="M2764" s="1502"/>
    </row>
    <row r="2765" spans="13:13" x14ac:dyDescent="0.3">
      <c r="M2765" s="1502"/>
    </row>
    <row r="2766" spans="13:13" x14ac:dyDescent="0.3">
      <c r="M2766" s="1502"/>
    </row>
    <row r="2767" spans="13:13" x14ac:dyDescent="0.3">
      <c r="M2767" s="1502"/>
    </row>
    <row r="2768" spans="13:13" x14ac:dyDescent="0.3">
      <c r="M2768" s="1502"/>
    </row>
    <row r="2769" spans="13:13" x14ac:dyDescent="0.3">
      <c r="M2769" s="1502"/>
    </row>
    <row r="2770" spans="13:13" x14ac:dyDescent="0.3">
      <c r="M2770" s="1502"/>
    </row>
    <row r="2771" spans="13:13" x14ac:dyDescent="0.3">
      <c r="M2771" s="1502"/>
    </row>
    <row r="2772" spans="13:13" x14ac:dyDescent="0.3">
      <c r="M2772" s="1502"/>
    </row>
    <row r="2773" spans="13:13" x14ac:dyDescent="0.3">
      <c r="M2773" s="1502"/>
    </row>
    <row r="2774" spans="13:13" x14ac:dyDescent="0.3">
      <c r="M2774" s="1502"/>
    </row>
    <row r="2775" spans="13:13" x14ac:dyDescent="0.3">
      <c r="M2775" s="1502"/>
    </row>
    <row r="2776" spans="13:13" x14ac:dyDescent="0.3">
      <c r="M2776" s="1502"/>
    </row>
    <row r="2777" spans="13:13" x14ac:dyDescent="0.3">
      <c r="M2777" s="1502"/>
    </row>
    <row r="2778" spans="13:13" x14ac:dyDescent="0.3">
      <c r="M2778" s="1502"/>
    </row>
    <row r="2779" spans="13:13" x14ac:dyDescent="0.3">
      <c r="M2779" s="1502"/>
    </row>
    <row r="2780" spans="13:13" x14ac:dyDescent="0.3">
      <c r="M2780" s="1502"/>
    </row>
    <row r="2781" spans="13:13" x14ac:dyDescent="0.3">
      <c r="M2781" s="1502"/>
    </row>
    <row r="2782" spans="13:13" x14ac:dyDescent="0.3">
      <c r="M2782" s="1502"/>
    </row>
    <row r="2783" spans="13:13" x14ac:dyDescent="0.3">
      <c r="M2783" s="1502"/>
    </row>
    <row r="2784" spans="13:13" x14ac:dyDescent="0.3">
      <c r="M2784" s="1502"/>
    </row>
    <row r="2785" spans="13:13" x14ac:dyDescent="0.3">
      <c r="M2785" s="1502"/>
    </row>
    <row r="2786" spans="13:13" x14ac:dyDescent="0.3">
      <c r="M2786" s="1502"/>
    </row>
    <row r="2787" spans="13:13" x14ac:dyDescent="0.3">
      <c r="M2787" s="1502"/>
    </row>
    <row r="2788" spans="13:13" x14ac:dyDescent="0.3">
      <c r="M2788" s="1502"/>
    </row>
    <row r="2789" spans="13:13" x14ac:dyDescent="0.3">
      <c r="M2789" s="1502"/>
    </row>
    <row r="2790" spans="13:13" x14ac:dyDescent="0.3">
      <c r="M2790" s="1502"/>
    </row>
    <row r="2791" spans="13:13" x14ac:dyDescent="0.3">
      <c r="M2791" s="1502"/>
    </row>
    <row r="2792" spans="13:13" x14ac:dyDescent="0.3">
      <c r="M2792" s="1502"/>
    </row>
    <row r="2793" spans="13:13" x14ac:dyDescent="0.3">
      <c r="M2793" s="1502"/>
    </row>
    <row r="2794" spans="13:13" x14ac:dyDescent="0.3">
      <c r="M2794" s="1502"/>
    </row>
    <row r="2795" spans="13:13" x14ac:dyDescent="0.3">
      <c r="M2795" s="1502"/>
    </row>
    <row r="2796" spans="13:13" x14ac:dyDescent="0.3">
      <c r="M2796" s="1502"/>
    </row>
    <row r="2797" spans="13:13" x14ac:dyDescent="0.3">
      <c r="M2797" s="1502"/>
    </row>
    <row r="2798" spans="13:13" x14ac:dyDescent="0.3">
      <c r="M2798" s="1502"/>
    </row>
    <row r="2799" spans="13:13" x14ac:dyDescent="0.3">
      <c r="M2799" s="1502"/>
    </row>
    <row r="2800" spans="13:13" x14ac:dyDescent="0.3">
      <c r="M2800" s="1502"/>
    </row>
    <row r="2801" spans="13:13" x14ac:dyDescent="0.3">
      <c r="M2801" s="1502"/>
    </row>
    <row r="2802" spans="13:13" x14ac:dyDescent="0.3">
      <c r="M2802" s="1502"/>
    </row>
    <row r="2803" spans="13:13" x14ac:dyDescent="0.3">
      <c r="M2803" s="1502"/>
    </row>
    <row r="2804" spans="13:13" x14ac:dyDescent="0.3">
      <c r="M2804" s="1502"/>
    </row>
    <row r="2805" spans="13:13" x14ac:dyDescent="0.3">
      <c r="M2805" s="1502"/>
    </row>
    <row r="2806" spans="13:13" x14ac:dyDescent="0.3">
      <c r="M2806" s="1502"/>
    </row>
    <row r="2807" spans="13:13" x14ac:dyDescent="0.3">
      <c r="M2807" s="1502"/>
    </row>
    <row r="2808" spans="13:13" x14ac:dyDescent="0.3">
      <c r="M2808" s="1502"/>
    </row>
    <row r="2809" spans="13:13" x14ac:dyDescent="0.3">
      <c r="M2809" s="1502"/>
    </row>
    <row r="2810" spans="13:13" x14ac:dyDescent="0.3">
      <c r="M2810" s="1502"/>
    </row>
    <row r="2811" spans="13:13" x14ac:dyDescent="0.3">
      <c r="M2811" s="1502"/>
    </row>
    <row r="2812" spans="13:13" x14ac:dyDescent="0.3">
      <c r="M2812" s="1502"/>
    </row>
    <row r="2813" spans="13:13" x14ac:dyDescent="0.3">
      <c r="M2813" s="1502"/>
    </row>
    <row r="2814" spans="13:13" x14ac:dyDescent="0.3">
      <c r="M2814" s="1502"/>
    </row>
    <row r="2815" spans="13:13" x14ac:dyDescent="0.3">
      <c r="M2815" s="1502"/>
    </row>
    <row r="2816" spans="13:13" x14ac:dyDescent="0.3">
      <c r="M2816" s="1502"/>
    </row>
    <row r="2817" spans="13:13" x14ac:dyDescent="0.3">
      <c r="M2817" s="1502"/>
    </row>
    <row r="2818" spans="13:13" x14ac:dyDescent="0.3">
      <c r="M2818" s="1502"/>
    </row>
    <row r="2819" spans="13:13" x14ac:dyDescent="0.3">
      <c r="M2819" s="1502"/>
    </row>
    <row r="2820" spans="13:13" x14ac:dyDescent="0.3">
      <c r="M2820" s="1502"/>
    </row>
    <row r="2821" spans="13:13" x14ac:dyDescent="0.3">
      <c r="M2821" s="1502"/>
    </row>
    <row r="2822" spans="13:13" x14ac:dyDescent="0.3">
      <c r="M2822" s="1502"/>
    </row>
    <row r="2823" spans="13:13" x14ac:dyDescent="0.3">
      <c r="M2823" s="1502"/>
    </row>
    <row r="2824" spans="13:13" x14ac:dyDescent="0.3">
      <c r="M2824" s="1502"/>
    </row>
    <row r="2825" spans="13:13" x14ac:dyDescent="0.3">
      <c r="M2825" s="1502"/>
    </row>
    <row r="2826" spans="13:13" x14ac:dyDescent="0.3">
      <c r="M2826" s="1502"/>
    </row>
    <row r="2827" spans="13:13" x14ac:dyDescent="0.3">
      <c r="M2827" s="1502"/>
    </row>
    <row r="2828" spans="13:13" x14ac:dyDescent="0.3">
      <c r="M2828" s="1502"/>
    </row>
    <row r="2829" spans="13:13" x14ac:dyDescent="0.3">
      <c r="M2829" s="1502"/>
    </row>
    <row r="2830" spans="13:13" x14ac:dyDescent="0.3">
      <c r="M2830" s="1502"/>
    </row>
    <row r="2831" spans="13:13" x14ac:dyDescent="0.3">
      <c r="M2831" s="1502"/>
    </row>
    <row r="2832" spans="13:13" x14ac:dyDescent="0.3">
      <c r="M2832" s="1502"/>
    </row>
    <row r="2833" spans="13:13" x14ac:dyDescent="0.3">
      <c r="M2833" s="1502"/>
    </row>
    <row r="2834" spans="13:13" x14ac:dyDescent="0.3">
      <c r="M2834" s="1502"/>
    </row>
    <row r="2835" spans="13:13" x14ac:dyDescent="0.3">
      <c r="M2835" s="1502"/>
    </row>
    <row r="2836" spans="13:13" x14ac:dyDescent="0.3">
      <c r="M2836" s="1502"/>
    </row>
    <row r="2837" spans="13:13" x14ac:dyDescent="0.3">
      <c r="M2837" s="1502"/>
    </row>
    <row r="2838" spans="13:13" x14ac:dyDescent="0.3">
      <c r="M2838" s="1502"/>
    </row>
    <row r="2839" spans="13:13" x14ac:dyDescent="0.3">
      <c r="M2839" s="1502"/>
    </row>
    <row r="2840" spans="13:13" x14ac:dyDescent="0.3">
      <c r="M2840" s="1502"/>
    </row>
    <row r="2841" spans="13:13" x14ac:dyDescent="0.3">
      <c r="M2841" s="1502"/>
    </row>
    <row r="2842" spans="13:13" x14ac:dyDescent="0.3">
      <c r="M2842" s="1502"/>
    </row>
    <row r="2843" spans="13:13" x14ac:dyDescent="0.3">
      <c r="M2843" s="1502"/>
    </row>
    <row r="2844" spans="13:13" x14ac:dyDescent="0.3">
      <c r="M2844" s="1502"/>
    </row>
    <row r="2845" spans="13:13" x14ac:dyDescent="0.3">
      <c r="M2845" s="1502"/>
    </row>
    <row r="2846" spans="13:13" x14ac:dyDescent="0.3">
      <c r="M2846" s="1502"/>
    </row>
    <row r="2847" spans="13:13" x14ac:dyDescent="0.3">
      <c r="M2847" s="1502"/>
    </row>
    <row r="2848" spans="13:13" x14ac:dyDescent="0.3">
      <c r="M2848" s="1502"/>
    </row>
    <row r="2849" spans="13:13" x14ac:dyDescent="0.3">
      <c r="M2849" s="1502"/>
    </row>
    <row r="2850" spans="13:13" x14ac:dyDescent="0.3">
      <c r="M2850" s="1502"/>
    </row>
    <row r="2851" spans="13:13" x14ac:dyDescent="0.3">
      <c r="M2851" s="1502"/>
    </row>
    <row r="2852" spans="13:13" x14ac:dyDescent="0.3">
      <c r="M2852" s="1502"/>
    </row>
    <row r="2853" spans="13:13" x14ac:dyDescent="0.3">
      <c r="M2853" s="1502"/>
    </row>
    <row r="2854" spans="13:13" x14ac:dyDescent="0.3">
      <c r="M2854" s="1502"/>
    </row>
    <row r="2855" spans="13:13" x14ac:dyDescent="0.3">
      <c r="M2855" s="1502"/>
    </row>
    <row r="2856" spans="13:13" x14ac:dyDescent="0.3">
      <c r="M2856" s="1502"/>
    </row>
    <row r="2857" spans="13:13" x14ac:dyDescent="0.3">
      <c r="M2857" s="1502"/>
    </row>
    <row r="2858" spans="13:13" x14ac:dyDescent="0.3">
      <c r="M2858" s="1502"/>
    </row>
    <row r="2859" spans="13:13" x14ac:dyDescent="0.3">
      <c r="M2859" s="1502"/>
    </row>
    <row r="2860" spans="13:13" x14ac:dyDescent="0.3">
      <c r="M2860" s="1502"/>
    </row>
    <row r="2861" spans="13:13" x14ac:dyDescent="0.3">
      <c r="M2861" s="1502"/>
    </row>
    <row r="2862" spans="13:13" x14ac:dyDescent="0.3">
      <c r="M2862" s="1502"/>
    </row>
    <row r="2863" spans="13:13" x14ac:dyDescent="0.3">
      <c r="M2863" s="1502"/>
    </row>
    <row r="2864" spans="13:13" x14ac:dyDescent="0.3">
      <c r="M2864" s="1502"/>
    </row>
    <row r="2865" spans="13:13" x14ac:dyDescent="0.3">
      <c r="M2865" s="1502"/>
    </row>
    <row r="2866" spans="13:13" x14ac:dyDescent="0.3">
      <c r="M2866" s="1502"/>
    </row>
    <row r="2867" spans="13:13" x14ac:dyDescent="0.3">
      <c r="M2867" s="1502"/>
    </row>
    <row r="2868" spans="13:13" x14ac:dyDescent="0.3">
      <c r="M2868" s="1502"/>
    </row>
    <row r="2869" spans="13:13" x14ac:dyDescent="0.3">
      <c r="M2869" s="1502"/>
    </row>
    <row r="2870" spans="13:13" x14ac:dyDescent="0.3">
      <c r="M2870" s="1502"/>
    </row>
    <row r="2871" spans="13:13" x14ac:dyDescent="0.3">
      <c r="M2871" s="1502"/>
    </row>
    <row r="2872" spans="13:13" x14ac:dyDescent="0.3">
      <c r="M2872" s="1502"/>
    </row>
    <row r="2873" spans="13:13" x14ac:dyDescent="0.3">
      <c r="M2873" s="1502"/>
    </row>
    <row r="2874" spans="13:13" x14ac:dyDescent="0.3">
      <c r="M2874" s="1502"/>
    </row>
    <row r="2875" spans="13:13" x14ac:dyDescent="0.3">
      <c r="M2875" s="1502"/>
    </row>
    <row r="2876" spans="13:13" x14ac:dyDescent="0.3">
      <c r="M2876" s="1502"/>
    </row>
    <row r="2877" spans="13:13" x14ac:dyDescent="0.3">
      <c r="M2877" s="1502"/>
    </row>
    <row r="2878" spans="13:13" x14ac:dyDescent="0.3">
      <c r="M2878" s="1502"/>
    </row>
    <row r="2879" spans="13:13" x14ac:dyDescent="0.3">
      <c r="M2879" s="1502"/>
    </row>
    <row r="2880" spans="13:13" x14ac:dyDescent="0.3">
      <c r="M2880" s="1502"/>
    </row>
    <row r="2881" spans="13:13" x14ac:dyDescent="0.3">
      <c r="M2881" s="1502"/>
    </row>
    <row r="2882" spans="13:13" x14ac:dyDescent="0.3">
      <c r="M2882" s="1502"/>
    </row>
    <row r="2883" spans="13:13" x14ac:dyDescent="0.3">
      <c r="M2883" s="1502"/>
    </row>
    <row r="2884" spans="13:13" x14ac:dyDescent="0.3">
      <c r="M2884" s="1502"/>
    </row>
    <row r="2885" spans="13:13" x14ac:dyDescent="0.3">
      <c r="M2885" s="1502"/>
    </row>
    <row r="2886" spans="13:13" x14ac:dyDescent="0.3">
      <c r="M2886" s="1502"/>
    </row>
    <row r="2887" spans="13:13" x14ac:dyDescent="0.3">
      <c r="M2887" s="1502"/>
    </row>
    <row r="2888" spans="13:13" x14ac:dyDescent="0.3">
      <c r="M2888" s="1502"/>
    </row>
    <row r="2889" spans="13:13" x14ac:dyDescent="0.3">
      <c r="M2889" s="1502"/>
    </row>
    <row r="2890" spans="13:13" x14ac:dyDescent="0.3">
      <c r="M2890" s="1502"/>
    </row>
    <row r="2891" spans="13:13" x14ac:dyDescent="0.3">
      <c r="M2891" s="1502"/>
    </row>
    <row r="2892" spans="13:13" x14ac:dyDescent="0.3">
      <c r="M2892" s="1502"/>
    </row>
    <row r="2893" spans="13:13" x14ac:dyDescent="0.3">
      <c r="M2893" s="1502"/>
    </row>
    <row r="2894" spans="13:13" x14ac:dyDescent="0.3">
      <c r="M2894" s="1502"/>
    </row>
    <row r="2895" spans="13:13" x14ac:dyDescent="0.3">
      <c r="M2895" s="1502"/>
    </row>
    <row r="2896" spans="13:13" x14ac:dyDescent="0.3">
      <c r="M2896" s="1502"/>
    </row>
    <row r="2897" spans="13:13" x14ac:dyDescent="0.3">
      <c r="M2897" s="1502"/>
    </row>
    <row r="2898" spans="13:13" x14ac:dyDescent="0.3">
      <c r="M2898" s="1502"/>
    </row>
    <row r="2899" spans="13:13" x14ac:dyDescent="0.3">
      <c r="M2899" s="1502"/>
    </row>
    <row r="2900" spans="13:13" x14ac:dyDescent="0.3">
      <c r="M2900" s="1502"/>
    </row>
    <row r="2901" spans="13:13" x14ac:dyDescent="0.3">
      <c r="M2901" s="1502"/>
    </row>
    <row r="2902" spans="13:13" x14ac:dyDescent="0.3">
      <c r="M2902" s="1502"/>
    </row>
    <row r="2903" spans="13:13" x14ac:dyDescent="0.3">
      <c r="M2903" s="1502"/>
    </row>
    <row r="2904" spans="13:13" x14ac:dyDescent="0.3">
      <c r="M2904" s="1502"/>
    </row>
    <row r="2905" spans="13:13" x14ac:dyDescent="0.3">
      <c r="M2905" s="1502"/>
    </row>
    <row r="2906" spans="13:13" x14ac:dyDescent="0.3">
      <c r="M2906" s="1502"/>
    </row>
    <row r="2907" spans="13:13" x14ac:dyDescent="0.3">
      <c r="M2907" s="1502"/>
    </row>
    <row r="2908" spans="13:13" x14ac:dyDescent="0.3">
      <c r="M2908" s="1502"/>
    </row>
    <row r="2909" spans="13:13" x14ac:dyDescent="0.3">
      <c r="M2909" s="1502"/>
    </row>
    <row r="2910" spans="13:13" x14ac:dyDescent="0.3">
      <c r="M2910" s="1502"/>
    </row>
    <row r="2911" spans="13:13" x14ac:dyDescent="0.3">
      <c r="M2911" s="1502"/>
    </row>
    <row r="2912" spans="13:13" x14ac:dyDescent="0.3">
      <c r="M2912" s="1502"/>
    </row>
    <row r="2913" spans="13:13" x14ac:dyDescent="0.3">
      <c r="M2913" s="1502"/>
    </row>
    <row r="2914" spans="13:13" x14ac:dyDescent="0.3">
      <c r="M2914" s="1502"/>
    </row>
    <row r="2915" spans="13:13" x14ac:dyDescent="0.3">
      <c r="M2915" s="1502"/>
    </row>
    <row r="2916" spans="13:13" x14ac:dyDescent="0.3">
      <c r="M2916" s="1502"/>
    </row>
    <row r="2917" spans="13:13" x14ac:dyDescent="0.3">
      <c r="M2917" s="1502"/>
    </row>
    <row r="2918" spans="13:13" x14ac:dyDescent="0.3">
      <c r="M2918" s="1502"/>
    </row>
    <row r="2919" spans="13:13" x14ac:dyDescent="0.3">
      <c r="M2919" s="1502"/>
    </row>
    <row r="2920" spans="13:13" x14ac:dyDescent="0.3">
      <c r="M2920" s="1502"/>
    </row>
    <row r="2921" spans="13:13" x14ac:dyDescent="0.3">
      <c r="M2921" s="1502"/>
    </row>
    <row r="2922" spans="13:13" x14ac:dyDescent="0.3">
      <c r="M2922" s="1502"/>
    </row>
    <row r="2923" spans="13:13" x14ac:dyDescent="0.3">
      <c r="M2923" s="1502"/>
    </row>
    <row r="2924" spans="13:13" x14ac:dyDescent="0.3">
      <c r="M2924" s="1502"/>
    </row>
    <row r="2925" spans="13:13" x14ac:dyDescent="0.3">
      <c r="M2925" s="1502"/>
    </row>
    <row r="2926" spans="13:13" x14ac:dyDescent="0.3">
      <c r="M2926" s="1502"/>
    </row>
    <row r="2927" spans="13:13" x14ac:dyDescent="0.3">
      <c r="M2927" s="1502"/>
    </row>
    <row r="2928" spans="13:13" x14ac:dyDescent="0.3">
      <c r="M2928" s="1502"/>
    </row>
    <row r="2929" spans="13:13" x14ac:dyDescent="0.3">
      <c r="M2929" s="1502"/>
    </row>
    <row r="2930" spans="13:13" x14ac:dyDescent="0.3">
      <c r="M2930" s="1502"/>
    </row>
    <row r="2931" spans="13:13" x14ac:dyDescent="0.3">
      <c r="M2931" s="1502"/>
    </row>
    <row r="2932" spans="13:13" x14ac:dyDescent="0.3">
      <c r="M2932" s="1502"/>
    </row>
    <row r="2933" spans="13:13" x14ac:dyDescent="0.3">
      <c r="M2933" s="1502"/>
    </row>
    <row r="2934" spans="13:13" x14ac:dyDescent="0.3">
      <c r="M2934" s="1502"/>
    </row>
    <row r="2935" spans="13:13" x14ac:dyDescent="0.3">
      <c r="M2935" s="1502"/>
    </row>
    <row r="2936" spans="13:13" x14ac:dyDescent="0.3">
      <c r="M2936" s="1502"/>
    </row>
    <row r="2937" spans="13:13" x14ac:dyDescent="0.3">
      <c r="M2937" s="1502"/>
    </row>
    <row r="2938" spans="13:13" x14ac:dyDescent="0.3">
      <c r="M2938" s="1502"/>
    </row>
    <row r="2939" spans="13:13" x14ac:dyDescent="0.3">
      <c r="M2939" s="1502"/>
    </row>
    <row r="2940" spans="13:13" x14ac:dyDescent="0.3">
      <c r="M2940" s="1502"/>
    </row>
    <row r="2941" spans="13:13" x14ac:dyDescent="0.3">
      <c r="M2941" s="1502"/>
    </row>
    <row r="2942" spans="13:13" x14ac:dyDescent="0.3">
      <c r="M2942" s="1502"/>
    </row>
    <row r="2943" spans="13:13" x14ac:dyDescent="0.3">
      <c r="M2943" s="1502"/>
    </row>
    <row r="2944" spans="13:13" x14ac:dyDescent="0.3">
      <c r="M2944" s="1502"/>
    </row>
    <row r="2945" spans="13:13" x14ac:dyDescent="0.3">
      <c r="M2945" s="1502"/>
    </row>
    <row r="2946" spans="13:13" x14ac:dyDescent="0.3">
      <c r="M2946" s="1502"/>
    </row>
    <row r="2947" spans="13:13" x14ac:dyDescent="0.3">
      <c r="M2947" s="1502"/>
    </row>
    <row r="2948" spans="13:13" x14ac:dyDescent="0.3">
      <c r="M2948" s="1502"/>
    </row>
    <row r="2949" spans="13:13" x14ac:dyDescent="0.3">
      <c r="M2949" s="1502"/>
    </row>
    <row r="2950" spans="13:13" x14ac:dyDescent="0.3">
      <c r="M2950" s="1502"/>
    </row>
    <row r="2951" spans="13:13" x14ac:dyDescent="0.3">
      <c r="M2951" s="1502"/>
    </row>
    <row r="2952" spans="13:13" x14ac:dyDescent="0.3">
      <c r="M2952" s="1502"/>
    </row>
    <row r="2953" spans="13:13" x14ac:dyDescent="0.3">
      <c r="M2953" s="1502"/>
    </row>
    <row r="2954" spans="13:13" x14ac:dyDescent="0.3">
      <c r="M2954" s="1502"/>
    </row>
    <row r="2955" spans="13:13" x14ac:dyDescent="0.3">
      <c r="M2955" s="1502"/>
    </row>
    <row r="2956" spans="13:13" x14ac:dyDescent="0.3">
      <c r="M2956" s="1502"/>
    </row>
    <row r="2957" spans="13:13" x14ac:dyDescent="0.3">
      <c r="M2957" s="1502"/>
    </row>
    <row r="2958" spans="13:13" x14ac:dyDescent="0.3">
      <c r="M2958" s="1502"/>
    </row>
    <row r="2959" spans="13:13" x14ac:dyDescent="0.3">
      <c r="M2959" s="1502"/>
    </row>
    <row r="2960" spans="13:13" x14ac:dyDescent="0.3">
      <c r="M2960" s="1502"/>
    </row>
    <row r="2961" spans="13:13" x14ac:dyDescent="0.3">
      <c r="M2961" s="1502"/>
    </row>
    <row r="2962" spans="13:13" x14ac:dyDescent="0.3">
      <c r="M2962" s="1502"/>
    </row>
    <row r="2963" spans="13:13" x14ac:dyDescent="0.3">
      <c r="M2963" s="1502"/>
    </row>
    <row r="2964" spans="13:13" x14ac:dyDescent="0.3">
      <c r="M2964" s="1502"/>
    </row>
    <row r="2965" spans="13:13" x14ac:dyDescent="0.3">
      <c r="M2965" s="1502"/>
    </row>
    <row r="2966" spans="13:13" x14ac:dyDescent="0.3">
      <c r="M2966" s="1502"/>
    </row>
    <row r="2967" spans="13:13" x14ac:dyDescent="0.3">
      <c r="M2967" s="1502"/>
    </row>
    <row r="2968" spans="13:13" x14ac:dyDescent="0.3">
      <c r="M2968" s="1502"/>
    </row>
    <row r="2969" spans="13:13" x14ac:dyDescent="0.3">
      <c r="M2969" s="1502"/>
    </row>
    <row r="2970" spans="13:13" x14ac:dyDescent="0.3">
      <c r="M2970" s="1502"/>
    </row>
    <row r="2971" spans="13:13" x14ac:dyDescent="0.3">
      <c r="M2971" s="1502"/>
    </row>
    <row r="2972" spans="13:13" x14ac:dyDescent="0.3">
      <c r="M2972" s="1502"/>
    </row>
    <row r="2973" spans="13:13" x14ac:dyDescent="0.3">
      <c r="M2973" s="1502"/>
    </row>
    <row r="2974" spans="13:13" x14ac:dyDescent="0.3">
      <c r="M2974" s="1502"/>
    </row>
    <row r="2975" spans="13:13" x14ac:dyDescent="0.3">
      <c r="M2975" s="1502"/>
    </row>
    <row r="2976" spans="13:13" x14ac:dyDescent="0.3">
      <c r="M2976" s="1502"/>
    </row>
    <row r="2977" spans="13:13" x14ac:dyDescent="0.3">
      <c r="M2977" s="1502"/>
    </row>
    <row r="2978" spans="13:13" x14ac:dyDescent="0.3">
      <c r="M2978" s="1502"/>
    </row>
    <row r="2979" spans="13:13" x14ac:dyDescent="0.3">
      <c r="M2979" s="1502"/>
    </row>
    <row r="2980" spans="13:13" x14ac:dyDescent="0.3">
      <c r="M2980" s="1502"/>
    </row>
    <row r="2981" spans="13:13" x14ac:dyDescent="0.3">
      <c r="M2981" s="1502"/>
    </row>
    <row r="2982" spans="13:13" x14ac:dyDescent="0.3">
      <c r="M2982" s="1502"/>
    </row>
    <row r="2983" spans="13:13" x14ac:dyDescent="0.3">
      <c r="M2983" s="1502"/>
    </row>
    <row r="2984" spans="13:13" x14ac:dyDescent="0.3">
      <c r="M2984" s="1502"/>
    </row>
    <row r="2985" spans="13:13" x14ac:dyDescent="0.3">
      <c r="M2985" s="1502"/>
    </row>
    <row r="2986" spans="13:13" x14ac:dyDescent="0.3">
      <c r="M2986" s="1502"/>
    </row>
    <row r="2987" spans="13:13" x14ac:dyDescent="0.3">
      <c r="M2987" s="1502"/>
    </row>
    <row r="2988" spans="13:13" x14ac:dyDescent="0.3">
      <c r="M2988" s="1502"/>
    </row>
    <row r="2989" spans="13:13" x14ac:dyDescent="0.3">
      <c r="M2989" s="1502"/>
    </row>
    <row r="2990" spans="13:13" x14ac:dyDescent="0.3">
      <c r="M2990" s="1502"/>
    </row>
    <row r="2991" spans="13:13" x14ac:dyDescent="0.3">
      <c r="M2991" s="1502"/>
    </row>
    <row r="2992" spans="13:13" x14ac:dyDescent="0.3">
      <c r="M2992" s="1502"/>
    </row>
    <row r="2993" spans="13:13" x14ac:dyDescent="0.3">
      <c r="M2993" s="1502"/>
    </row>
    <row r="2994" spans="13:13" x14ac:dyDescent="0.3">
      <c r="M2994" s="1502"/>
    </row>
    <row r="2995" spans="13:13" x14ac:dyDescent="0.3">
      <c r="M2995" s="1502"/>
    </row>
    <row r="2996" spans="13:13" x14ac:dyDescent="0.3">
      <c r="M2996" s="1502"/>
    </row>
    <row r="2997" spans="13:13" x14ac:dyDescent="0.3">
      <c r="M2997" s="1502"/>
    </row>
    <row r="2998" spans="13:13" x14ac:dyDescent="0.3">
      <c r="M2998" s="1502"/>
    </row>
    <row r="2999" spans="13:13" x14ac:dyDescent="0.3">
      <c r="M2999" s="1502"/>
    </row>
    <row r="3000" spans="13:13" x14ac:dyDescent="0.3">
      <c r="M3000" s="1502"/>
    </row>
    <row r="3001" spans="13:13" x14ac:dyDescent="0.3">
      <c r="M3001" s="1502"/>
    </row>
    <row r="3002" spans="13:13" x14ac:dyDescent="0.3">
      <c r="M3002" s="1502"/>
    </row>
    <row r="3003" spans="13:13" x14ac:dyDescent="0.3">
      <c r="M3003" s="1502"/>
    </row>
    <row r="3004" spans="13:13" x14ac:dyDescent="0.3">
      <c r="M3004" s="1502"/>
    </row>
    <row r="3005" spans="13:13" x14ac:dyDescent="0.3">
      <c r="M3005" s="1502"/>
    </row>
    <row r="3006" spans="13:13" x14ac:dyDescent="0.3">
      <c r="M3006" s="1502"/>
    </row>
    <row r="3007" spans="13:13" x14ac:dyDescent="0.3">
      <c r="M3007" s="1502"/>
    </row>
    <row r="3008" spans="13:13" x14ac:dyDescent="0.3">
      <c r="M3008" s="1502"/>
    </row>
    <row r="3009" spans="13:13" x14ac:dyDescent="0.3">
      <c r="M3009" s="1502"/>
    </row>
    <row r="3010" spans="13:13" x14ac:dyDescent="0.3">
      <c r="M3010" s="1502"/>
    </row>
    <row r="3011" spans="13:13" x14ac:dyDescent="0.3">
      <c r="M3011" s="1502"/>
    </row>
    <row r="3012" spans="13:13" x14ac:dyDescent="0.3">
      <c r="M3012" s="1502"/>
    </row>
    <row r="3013" spans="13:13" x14ac:dyDescent="0.3">
      <c r="M3013" s="1502"/>
    </row>
    <row r="3014" spans="13:13" x14ac:dyDescent="0.3">
      <c r="M3014" s="1502"/>
    </row>
    <row r="3015" spans="13:13" x14ac:dyDescent="0.3">
      <c r="M3015" s="1502"/>
    </row>
    <row r="3016" spans="13:13" x14ac:dyDescent="0.3">
      <c r="M3016" s="1502"/>
    </row>
    <row r="3017" spans="13:13" x14ac:dyDescent="0.3">
      <c r="M3017" s="1502"/>
    </row>
    <row r="3018" spans="13:13" x14ac:dyDescent="0.3">
      <c r="M3018" s="1502"/>
    </row>
    <row r="3019" spans="13:13" x14ac:dyDescent="0.3">
      <c r="M3019" s="1502"/>
    </row>
    <row r="3020" spans="13:13" x14ac:dyDescent="0.3">
      <c r="M3020" s="1502"/>
    </row>
    <row r="3021" spans="13:13" x14ac:dyDescent="0.3">
      <c r="M3021" s="1502"/>
    </row>
    <row r="3022" spans="13:13" x14ac:dyDescent="0.3">
      <c r="M3022" s="1502"/>
    </row>
    <row r="3023" spans="13:13" x14ac:dyDescent="0.3">
      <c r="M3023" s="1502"/>
    </row>
    <row r="3024" spans="13:13" x14ac:dyDescent="0.3">
      <c r="M3024" s="1502"/>
    </row>
    <row r="3025" spans="13:13" x14ac:dyDescent="0.3">
      <c r="M3025" s="1502"/>
    </row>
    <row r="3026" spans="13:13" x14ac:dyDescent="0.3">
      <c r="M3026" s="1502"/>
    </row>
    <row r="3027" spans="13:13" x14ac:dyDescent="0.3">
      <c r="M3027" s="1502"/>
    </row>
    <row r="3028" spans="13:13" x14ac:dyDescent="0.3">
      <c r="M3028" s="1502"/>
    </row>
    <row r="3029" spans="13:13" x14ac:dyDescent="0.3">
      <c r="M3029" s="1502"/>
    </row>
    <row r="3030" spans="13:13" x14ac:dyDescent="0.3">
      <c r="M3030" s="1502"/>
    </row>
    <row r="3031" spans="13:13" x14ac:dyDescent="0.3">
      <c r="M3031" s="1502"/>
    </row>
    <row r="3032" spans="13:13" x14ac:dyDescent="0.3">
      <c r="M3032" s="1502"/>
    </row>
    <row r="3033" spans="13:13" x14ac:dyDescent="0.3">
      <c r="M3033" s="1502"/>
    </row>
    <row r="3034" spans="13:13" x14ac:dyDescent="0.3">
      <c r="M3034" s="1502"/>
    </row>
    <row r="3035" spans="13:13" x14ac:dyDescent="0.3">
      <c r="M3035" s="1502"/>
    </row>
    <row r="3036" spans="13:13" x14ac:dyDescent="0.3">
      <c r="M3036" s="1502"/>
    </row>
    <row r="3037" spans="13:13" x14ac:dyDescent="0.3">
      <c r="M3037" s="1502"/>
    </row>
    <row r="3038" spans="13:13" x14ac:dyDescent="0.3">
      <c r="M3038" s="1502"/>
    </row>
    <row r="3039" spans="13:13" x14ac:dyDescent="0.3">
      <c r="M3039" s="1502"/>
    </row>
    <row r="3040" spans="13:13" x14ac:dyDescent="0.3">
      <c r="M3040" s="1502"/>
    </row>
    <row r="3041" spans="13:13" x14ac:dyDescent="0.3">
      <c r="M3041" s="1502"/>
    </row>
    <row r="3042" spans="13:13" x14ac:dyDescent="0.3">
      <c r="M3042" s="1502"/>
    </row>
    <row r="3043" spans="13:13" x14ac:dyDescent="0.3">
      <c r="M3043" s="1502"/>
    </row>
    <row r="3044" spans="13:13" x14ac:dyDescent="0.3">
      <c r="M3044" s="1502"/>
    </row>
    <row r="3045" spans="13:13" x14ac:dyDescent="0.3">
      <c r="M3045" s="1502"/>
    </row>
    <row r="3046" spans="13:13" x14ac:dyDescent="0.3">
      <c r="M3046" s="1502"/>
    </row>
    <row r="3047" spans="13:13" x14ac:dyDescent="0.3">
      <c r="M3047" s="1502"/>
    </row>
    <row r="3048" spans="13:13" x14ac:dyDescent="0.3">
      <c r="M3048" s="1502"/>
    </row>
    <row r="3049" spans="13:13" x14ac:dyDescent="0.3">
      <c r="M3049" s="1502"/>
    </row>
    <row r="3050" spans="13:13" x14ac:dyDescent="0.3">
      <c r="M3050" s="1502"/>
    </row>
    <row r="3051" spans="13:13" x14ac:dyDescent="0.3">
      <c r="M3051" s="1502"/>
    </row>
    <row r="3052" spans="13:13" x14ac:dyDescent="0.3">
      <c r="M3052" s="1502"/>
    </row>
    <row r="3053" spans="13:13" x14ac:dyDescent="0.3">
      <c r="M3053" s="1502"/>
    </row>
    <row r="3054" spans="13:13" x14ac:dyDescent="0.3">
      <c r="M3054" s="1502"/>
    </row>
    <row r="3055" spans="13:13" x14ac:dyDescent="0.3">
      <c r="M3055" s="1502"/>
    </row>
    <row r="3056" spans="13:13" x14ac:dyDescent="0.3">
      <c r="M3056" s="1502"/>
    </row>
    <row r="3057" spans="13:13" x14ac:dyDescent="0.3">
      <c r="M3057" s="1502"/>
    </row>
    <row r="3058" spans="13:13" x14ac:dyDescent="0.3">
      <c r="M3058" s="1502"/>
    </row>
    <row r="3059" spans="13:13" x14ac:dyDescent="0.3">
      <c r="M3059" s="1502"/>
    </row>
    <row r="3060" spans="13:13" x14ac:dyDescent="0.3">
      <c r="M3060" s="1502"/>
    </row>
    <row r="3061" spans="13:13" x14ac:dyDescent="0.3">
      <c r="M3061" s="1502"/>
    </row>
    <row r="3062" spans="13:13" x14ac:dyDescent="0.3">
      <c r="M3062" s="1502"/>
    </row>
    <row r="3063" spans="13:13" x14ac:dyDescent="0.3">
      <c r="M3063" s="1502"/>
    </row>
    <row r="3064" spans="13:13" x14ac:dyDescent="0.3">
      <c r="M3064" s="1502"/>
    </row>
    <row r="3065" spans="13:13" x14ac:dyDescent="0.3">
      <c r="M3065" s="1502"/>
    </row>
    <row r="3066" spans="13:13" x14ac:dyDescent="0.3">
      <c r="M3066" s="1502"/>
    </row>
    <row r="3067" spans="13:13" x14ac:dyDescent="0.3">
      <c r="M3067" s="1502"/>
    </row>
    <row r="3068" spans="13:13" x14ac:dyDescent="0.3">
      <c r="M3068" s="1502"/>
    </row>
    <row r="3069" spans="13:13" x14ac:dyDescent="0.3">
      <c r="M3069" s="1502"/>
    </row>
    <row r="3070" spans="13:13" x14ac:dyDescent="0.3">
      <c r="M3070" s="1502"/>
    </row>
    <row r="3071" spans="13:13" x14ac:dyDescent="0.3">
      <c r="M3071" s="1502"/>
    </row>
    <row r="3072" spans="13:13" x14ac:dyDescent="0.3">
      <c r="M3072" s="1502"/>
    </row>
    <row r="3073" spans="13:13" x14ac:dyDescent="0.3">
      <c r="M3073" s="1502"/>
    </row>
    <row r="3074" spans="13:13" x14ac:dyDescent="0.3">
      <c r="M3074" s="1502"/>
    </row>
    <row r="3075" spans="13:13" x14ac:dyDescent="0.3">
      <c r="M3075" s="1502"/>
    </row>
    <row r="3076" spans="13:13" x14ac:dyDescent="0.3">
      <c r="M3076" s="1502"/>
    </row>
    <row r="3077" spans="13:13" x14ac:dyDescent="0.3">
      <c r="M3077" s="1502"/>
    </row>
    <row r="3078" spans="13:13" x14ac:dyDescent="0.3">
      <c r="M3078" s="1502"/>
    </row>
    <row r="3079" spans="13:13" x14ac:dyDescent="0.3">
      <c r="M3079" s="1502"/>
    </row>
    <row r="3080" spans="13:13" x14ac:dyDescent="0.3">
      <c r="M3080" s="1502"/>
    </row>
    <row r="3081" spans="13:13" x14ac:dyDescent="0.3">
      <c r="M3081" s="1502"/>
    </row>
    <row r="3082" spans="13:13" x14ac:dyDescent="0.3">
      <c r="M3082" s="1502"/>
    </row>
    <row r="3083" spans="13:13" x14ac:dyDescent="0.3">
      <c r="M3083" s="1502"/>
    </row>
    <row r="3084" spans="13:13" x14ac:dyDescent="0.3">
      <c r="M3084" s="1502"/>
    </row>
    <row r="3085" spans="13:13" x14ac:dyDescent="0.3">
      <c r="M3085" s="1502"/>
    </row>
    <row r="3086" spans="13:13" x14ac:dyDescent="0.3">
      <c r="M3086" s="1502"/>
    </row>
    <row r="3087" spans="13:13" x14ac:dyDescent="0.3">
      <c r="M3087" s="1502"/>
    </row>
    <row r="3088" spans="13:13" x14ac:dyDescent="0.3">
      <c r="M3088" s="1502"/>
    </row>
    <row r="3089" spans="13:13" x14ac:dyDescent="0.3">
      <c r="M3089" s="1502"/>
    </row>
    <row r="3090" spans="13:13" x14ac:dyDescent="0.3">
      <c r="M3090" s="1502"/>
    </row>
    <row r="3091" spans="13:13" x14ac:dyDescent="0.3">
      <c r="M3091" s="1502"/>
    </row>
    <row r="3092" spans="13:13" x14ac:dyDescent="0.3">
      <c r="M3092" s="1502"/>
    </row>
    <row r="3093" spans="13:13" x14ac:dyDescent="0.3">
      <c r="M3093" s="1502"/>
    </row>
    <row r="3094" spans="13:13" x14ac:dyDescent="0.3">
      <c r="M3094" s="1502"/>
    </row>
    <row r="3095" spans="13:13" x14ac:dyDescent="0.3">
      <c r="M3095" s="1502"/>
    </row>
    <row r="3096" spans="13:13" x14ac:dyDescent="0.3">
      <c r="M3096" s="1502"/>
    </row>
    <row r="3097" spans="13:13" x14ac:dyDescent="0.3">
      <c r="M3097" s="1502"/>
    </row>
    <row r="3098" spans="13:13" x14ac:dyDescent="0.3">
      <c r="M3098" s="1502"/>
    </row>
    <row r="3099" spans="13:13" x14ac:dyDescent="0.3">
      <c r="M3099" s="1502"/>
    </row>
    <row r="3100" spans="13:13" x14ac:dyDescent="0.3">
      <c r="M3100" s="1502"/>
    </row>
    <row r="3101" spans="13:13" x14ac:dyDescent="0.3">
      <c r="M3101" s="1502"/>
    </row>
    <row r="3102" spans="13:13" x14ac:dyDescent="0.3">
      <c r="M3102" s="1502"/>
    </row>
    <row r="3103" spans="13:13" x14ac:dyDescent="0.3">
      <c r="M3103" s="1502"/>
    </row>
    <row r="3104" spans="13:13" x14ac:dyDescent="0.3">
      <c r="M3104" s="1502"/>
    </row>
    <row r="3105" spans="13:13" x14ac:dyDescent="0.3">
      <c r="M3105" s="1502"/>
    </row>
    <row r="3106" spans="13:13" x14ac:dyDescent="0.3">
      <c r="M3106" s="1502"/>
    </row>
    <row r="3107" spans="13:13" x14ac:dyDescent="0.3">
      <c r="M3107" s="1502"/>
    </row>
    <row r="3108" spans="13:13" x14ac:dyDescent="0.3">
      <c r="M3108" s="1502"/>
    </row>
    <row r="3109" spans="13:13" x14ac:dyDescent="0.3">
      <c r="M3109" s="1502"/>
    </row>
    <row r="3110" spans="13:13" x14ac:dyDescent="0.3">
      <c r="M3110" s="1502"/>
    </row>
    <row r="3111" spans="13:13" x14ac:dyDescent="0.3">
      <c r="M3111" s="1502"/>
    </row>
    <row r="3112" spans="13:13" x14ac:dyDescent="0.3">
      <c r="M3112" s="1502"/>
    </row>
    <row r="3113" spans="13:13" x14ac:dyDescent="0.3">
      <c r="M3113" s="1502"/>
    </row>
    <row r="3114" spans="13:13" x14ac:dyDescent="0.3">
      <c r="M3114" s="1502"/>
    </row>
    <row r="3115" spans="13:13" x14ac:dyDescent="0.3">
      <c r="M3115" s="1502"/>
    </row>
    <row r="3116" spans="13:13" x14ac:dyDescent="0.3">
      <c r="M3116" s="1502"/>
    </row>
    <row r="3117" spans="13:13" x14ac:dyDescent="0.3">
      <c r="M3117" s="1502"/>
    </row>
    <row r="3118" spans="13:13" x14ac:dyDescent="0.3">
      <c r="M3118" s="1502"/>
    </row>
    <row r="3119" spans="13:13" x14ac:dyDescent="0.3">
      <c r="M3119" s="1502"/>
    </row>
    <row r="3120" spans="13:13" x14ac:dyDescent="0.3">
      <c r="M3120" s="1502"/>
    </row>
    <row r="3121" spans="13:13" x14ac:dyDescent="0.3">
      <c r="M3121" s="1502"/>
    </row>
    <row r="3122" spans="13:13" x14ac:dyDescent="0.3">
      <c r="M3122" s="1502"/>
    </row>
    <row r="3123" spans="13:13" x14ac:dyDescent="0.3">
      <c r="M3123" s="1502"/>
    </row>
    <row r="3124" spans="13:13" x14ac:dyDescent="0.3">
      <c r="M3124" s="1502"/>
    </row>
    <row r="3125" spans="13:13" x14ac:dyDescent="0.3">
      <c r="M3125" s="1502"/>
    </row>
    <row r="3126" spans="13:13" x14ac:dyDescent="0.3">
      <c r="M3126" s="1502"/>
    </row>
    <row r="3127" spans="13:13" x14ac:dyDescent="0.3">
      <c r="M3127" s="1502"/>
    </row>
    <row r="3128" spans="13:13" x14ac:dyDescent="0.3">
      <c r="M3128" s="1502"/>
    </row>
    <row r="3129" spans="13:13" x14ac:dyDescent="0.3">
      <c r="M3129" s="1502"/>
    </row>
    <row r="3130" spans="13:13" x14ac:dyDescent="0.3">
      <c r="M3130" s="1502"/>
    </row>
    <row r="3131" spans="13:13" x14ac:dyDescent="0.3">
      <c r="M3131" s="1502"/>
    </row>
    <row r="3132" spans="13:13" x14ac:dyDescent="0.3">
      <c r="M3132" s="1502"/>
    </row>
    <row r="3133" spans="13:13" x14ac:dyDescent="0.3">
      <c r="M3133" s="1502"/>
    </row>
    <row r="3134" spans="13:13" x14ac:dyDescent="0.3">
      <c r="M3134" s="1502"/>
    </row>
    <row r="3135" spans="13:13" x14ac:dyDescent="0.3">
      <c r="M3135" s="1502"/>
    </row>
    <row r="3136" spans="13:13" x14ac:dyDescent="0.3">
      <c r="M3136" s="1502"/>
    </row>
    <row r="3137" spans="13:13" x14ac:dyDescent="0.3">
      <c r="M3137" s="1502"/>
    </row>
    <row r="3138" spans="13:13" x14ac:dyDescent="0.3">
      <c r="M3138" s="1502"/>
    </row>
    <row r="3139" spans="13:13" x14ac:dyDescent="0.3">
      <c r="M3139" s="1502"/>
    </row>
    <row r="3140" spans="13:13" x14ac:dyDescent="0.3">
      <c r="M3140" s="1502"/>
    </row>
    <row r="3141" spans="13:13" x14ac:dyDescent="0.3">
      <c r="M3141" s="1502"/>
    </row>
    <row r="3142" spans="13:13" x14ac:dyDescent="0.3">
      <c r="M3142" s="1502"/>
    </row>
    <row r="3143" spans="13:13" x14ac:dyDescent="0.3">
      <c r="M3143" s="1502"/>
    </row>
    <row r="3144" spans="13:13" x14ac:dyDescent="0.3">
      <c r="M3144" s="1502"/>
    </row>
    <row r="3145" spans="13:13" x14ac:dyDescent="0.3">
      <c r="M3145" s="1502"/>
    </row>
    <row r="3146" spans="13:13" x14ac:dyDescent="0.3">
      <c r="M3146" s="1502"/>
    </row>
    <row r="3147" spans="13:13" x14ac:dyDescent="0.3">
      <c r="M3147" s="1502"/>
    </row>
    <row r="3148" spans="13:13" x14ac:dyDescent="0.3">
      <c r="M3148" s="1502"/>
    </row>
    <row r="3149" spans="13:13" x14ac:dyDescent="0.3">
      <c r="M3149" s="1502"/>
    </row>
    <row r="3150" spans="13:13" x14ac:dyDescent="0.3">
      <c r="M3150" s="1502"/>
    </row>
    <row r="3151" spans="13:13" x14ac:dyDescent="0.3">
      <c r="M3151" s="1502"/>
    </row>
    <row r="3152" spans="13:13" x14ac:dyDescent="0.3">
      <c r="M3152" s="1502"/>
    </row>
    <row r="3153" spans="13:13" x14ac:dyDescent="0.3">
      <c r="M3153" s="1502"/>
    </row>
    <row r="3154" spans="13:13" x14ac:dyDescent="0.3">
      <c r="M3154" s="1502"/>
    </row>
    <row r="3155" spans="13:13" x14ac:dyDescent="0.3">
      <c r="M3155" s="1502"/>
    </row>
    <row r="3156" spans="13:13" x14ac:dyDescent="0.3">
      <c r="M3156" s="1502"/>
    </row>
    <row r="3157" spans="13:13" x14ac:dyDescent="0.3">
      <c r="M3157" s="1502"/>
    </row>
    <row r="3158" spans="13:13" x14ac:dyDescent="0.3">
      <c r="M3158" s="1502"/>
    </row>
    <row r="3159" spans="13:13" x14ac:dyDescent="0.3">
      <c r="M3159" s="1502"/>
    </row>
    <row r="3160" spans="13:13" x14ac:dyDescent="0.3">
      <c r="M3160" s="1502"/>
    </row>
    <row r="3161" spans="13:13" x14ac:dyDescent="0.3">
      <c r="M3161" s="1502"/>
    </row>
    <row r="3162" spans="13:13" x14ac:dyDescent="0.3">
      <c r="M3162" s="1502"/>
    </row>
    <row r="3163" spans="13:13" x14ac:dyDescent="0.3">
      <c r="M3163" s="1502"/>
    </row>
    <row r="3164" spans="13:13" x14ac:dyDescent="0.3">
      <c r="M3164" s="1502"/>
    </row>
    <row r="3165" spans="13:13" x14ac:dyDescent="0.3">
      <c r="M3165" s="1502"/>
    </row>
    <row r="3166" spans="13:13" x14ac:dyDescent="0.3">
      <c r="M3166" s="1502"/>
    </row>
    <row r="3167" spans="13:13" x14ac:dyDescent="0.3">
      <c r="M3167" s="1502"/>
    </row>
    <row r="3168" spans="13:13" x14ac:dyDescent="0.3">
      <c r="M3168" s="1502"/>
    </row>
    <row r="3169" spans="13:13" x14ac:dyDescent="0.3">
      <c r="M3169" s="1502"/>
    </row>
    <row r="3170" spans="13:13" x14ac:dyDescent="0.3">
      <c r="M3170" s="1502"/>
    </row>
    <row r="3171" spans="13:13" x14ac:dyDescent="0.3">
      <c r="M3171" s="1502"/>
    </row>
    <row r="3172" spans="13:13" x14ac:dyDescent="0.3">
      <c r="M3172" s="1502"/>
    </row>
    <row r="3173" spans="13:13" x14ac:dyDescent="0.3">
      <c r="M3173" s="1502"/>
    </row>
    <row r="3174" spans="13:13" x14ac:dyDescent="0.3">
      <c r="M3174" s="1502"/>
    </row>
    <row r="3175" spans="13:13" x14ac:dyDescent="0.3">
      <c r="M3175" s="1502"/>
    </row>
    <row r="3176" spans="13:13" x14ac:dyDescent="0.3">
      <c r="M3176" s="1502"/>
    </row>
    <row r="3177" spans="13:13" x14ac:dyDescent="0.3">
      <c r="M3177" s="1502"/>
    </row>
    <row r="3178" spans="13:13" x14ac:dyDescent="0.3">
      <c r="M3178" s="1502"/>
    </row>
    <row r="3179" spans="13:13" x14ac:dyDescent="0.3">
      <c r="M3179" s="1502"/>
    </row>
    <row r="3180" spans="13:13" x14ac:dyDescent="0.3">
      <c r="M3180" s="1502"/>
    </row>
    <row r="3181" spans="13:13" x14ac:dyDescent="0.3">
      <c r="M3181" s="1502"/>
    </row>
    <row r="3182" spans="13:13" x14ac:dyDescent="0.3">
      <c r="M3182" s="1502"/>
    </row>
    <row r="3183" spans="13:13" x14ac:dyDescent="0.3">
      <c r="M3183" s="1502"/>
    </row>
    <row r="3184" spans="13:13" x14ac:dyDescent="0.3">
      <c r="M3184" s="1502"/>
    </row>
    <row r="3185" spans="13:13" x14ac:dyDescent="0.3">
      <c r="M3185" s="1502"/>
    </row>
    <row r="3186" spans="13:13" x14ac:dyDescent="0.3">
      <c r="M3186" s="1502"/>
    </row>
    <row r="3187" spans="13:13" x14ac:dyDescent="0.3">
      <c r="M3187" s="1502"/>
    </row>
    <row r="3188" spans="13:13" x14ac:dyDescent="0.3">
      <c r="M3188" s="1502"/>
    </row>
    <row r="3189" spans="13:13" x14ac:dyDescent="0.3">
      <c r="M3189" s="1502"/>
    </row>
    <row r="3190" spans="13:13" x14ac:dyDescent="0.3">
      <c r="M3190" s="1502"/>
    </row>
    <row r="3191" spans="13:13" x14ac:dyDescent="0.3">
      <c r="M3191" s="1502"/>
    </row>
    <row r="3192" spans="13:13" x14ac:dyDescent="0.3">
      <c r="M3192" s="1502"/>
    </row>
    <row r="3193" spans="13:13" x14ac:dyDescent="0.3">
      <c r="M3193" s="1502"/>
    </row>
    <row r="3194" spans="13:13" x14ac:dyDescent="0.3">
      <c r="M3194" s="1502"/>
    </row>
    <row r="3195" spans="13:13" x14ac:dyDescent="0.3">
      <c r="M3195" s="1502"/>
    </row>
    <row r="3196" spans="13:13" x14ac:dyDescent="0.3">
      <c r="M3196" s="1502"/>
    </row>
    <row r="3197" spans="13:13" x14ac:dyDescent="0.3">
      <c r="M3197" s="1502"/>
    </row>
    <row r="3198" spans="13:13" x14ac:dyDescent="0.3">
      <c r="M3198" s="1502"/>
    </row>
    <row r="3199" spans="13:13" x14ac:dyDescent="0.3">
      <c r="M3199" s="1502"/>
    </row>
    <row r="3200" spans="13:13" x14ac:dyDescent="0.3">
      <c r="M3200" s="1502"/>
    </row>
    <row r="3201" spans="13:13" x14ac:dyDescent="0.3">
      <c r="M3201" s="1502"/>
    </row>
    <row r="3202" spans="13:13" x14ac:dyDescent="0.3">
      <c r="M3202" s="1502"/>
    </row>
    <row r="3203" spans="13:13" x14ac:dyDescent="0.3">
      <c r="M3203" s="1502"/>
    </row>
    <row r="3204" spans="13:13" x14ac:dyDescent="0.3">
      <c r="M3204" s="1502"/>
    </row>
    <row r="3205" spans="13:13" x14ac:dyDescent="0.3">
      <c r="M3205" s="1502"/>
    </row>
    <row r="3206" spans="13:13" x14ac:dyDescent="0.3">
      <c r="M3206" s="1502"/>
    </row>
    <row r="3207" spans="13:13" x14ac:dyDescent="0.3">
      <c r="M3207" s="1502"/>
    </row>
    <row r="3208" spans="13:13" x14ac:dyDescent="0.3">
      <c r="M3208" s="1502"/>
    </row>
    <row r="3209" spans="13:13" x14ac:dyDescent="0.3">
      <c r="M3209" s="1502"/>
    </row>
    <row r="3210" spans="13:13" x14ac:dyDescent="0.3">
      <c r="M3210" s="1502"/>
    </row>
    <row r="3211" spans="13:13" x14ac:dyDescent="0.3">
      <c r="M3211" s="1502"/>
    </row>
    <row r="3212" spans="13:13" x14ac:dyDescent="0.3">
      <c r="M3212" s="1502"/>
    </row>
    <row r="3213" spans="13:13" x14ac:dyDescent="0.3">
      <c r="M3213" s="1502"/>
    </row>
    <row r="3214" spans="13:13" x14ac:dyDescent="0.3">
      <c r="M3214" s="1502"/>
    </row>
    <row r="3215" spans="13:13" x14ac:dyDescent="0.3">
      <c r="M3215" s="1502"/>
    </row>
    <row r="3216" spans="13:13" x14ac:dyDescent="0.3">
      <c r="M3216" s="1502"/>
    </row>
    <row r="3217" spans="13:13" x14ac:dyDescent="0.3">
      <c r="M3217" s="1502"/>
    </row>
    <row r="3218" spans="13:13" x14ac:dyDescent="0.3">
      <c r="M3218" s="1502"/>
    </row>
    <row r="3219" spans="13:13" x14ac:dyDescent="0.3">
      <c r="M3219" s="1502"/>
    </row>
    <row r="3220" spans="13:13" x14ac:dyDescent="0.3">
      <c r="M3220" s="1502"/>
    </row>
    <row r="3221" spans="13:13" x14ac:dyDescent="0.3">
      <c r="M3221" s="1502"/>
    </row>
    <row r="3222" spans="13:13" x14ac:dyDescent="0.3">
      <c r="M3222" s="1502"/>
    </row>
    <row r="3223" spans="13:13" x14ac:dyDescent="0.3">
      <c r="M3223" s="1502"/>
    </row>
    <row r="3224" spans="13:13" x14ac:dyDescent="0.3">
      <c r="M3224" s="1502"/>
    </row>
    <row r="3225" spans="13:13" x14ac:dyDescent="0.3">
      <c r="M3225" s="1502"/>
    </row>
    <row r="3226" spans="13:13" x14ac:dyDescent="0.3">
      <c r="M3226" s="1502"/>
    </row>
    <row r="3227" spans="13:13" x14ac:dyDescent="0.3">
      <c r="M3227" s="1502"/>
    </row>
    <row r="3228" spans="13:13" x14ac:dyDescent="0.3">
      <c r="M3228" s="1502"/>
    </row>
    <row r="3229" spans="13:13" x14ac:dyDescent="0.3">
      <c r="M3229" s="1502"/>
    </row>
    <row r="3230" spans="13:13" x14ac:dyDescent="0.3">
      <c r="M3230" s="1502"/>
    </row>
    <row r="3231" spans="13:13" x14ac:dyDescent="0.3">
      <c r="M3231" s="1502"/>
    </row>
    <row r="3232" spans="13:13" x14ac:dyDescent="0.3">
      <c r="M3232" s="1502"/>
    </row>
    <row r="3233" spans="13:13" x14ac:dyDescent="0.3">
      <c r="M3233" s="1502"/>
    </row>
    <row r="3234" spans="13:13" x14ac:dyDescent="0.3">
      <c r="M3234" s="1502"/>
    </row>
    <row r="3235" spans="13:13" x14ac:dyDescent="0.3">
      <c r="M3235" s="1502"/>
    </row>
    <row r="3236" spans="13:13" x14ac:dyDescent="0.3">
      <c r="M3236" s="1502"/>
    </row>
    <row r="3237" spans="13:13" x14ac:dyDescent="0.3">
      <c r="M3237" s="1502"/>
    </row>
    <row r="3238" spans="13:13" x14ac:dyDescent="0.3">
      <c r="M3238" s="1502"/>
    </row>
    <row r="3239" spans="13:13" x14ac:dyDescent="0.3">
      <c r="M3239" s="1502"/>
    </row>
    <row r="3240" spans="13:13" x14ac:dyDescent="0.3">
      <c r="M3240" s="1502"/>
    </row>
    <row r="3241" spans="13:13" x14ac:dyDescent="0.3">
      <c r="M3241" s="1502"/>
    </row>
    <row r="3242" spans="13:13" x14ac:dyDescent="0.3">
      <c r="M3242" s="1502"/>
    </row>
    <row r="3243" spans="13:13" x14ac:dyDescent="0.3">
      <c r="M3243" s="1502"/>
    </row>
    <row r="3244" spans="13:13" x14ac:dyDescent="0.3">
      <c r="M3244" s="1502"/>
    </row>
    <row r="3245" spans="13:13" x14ac:dyDescent="0.3">
      <c r="M3245" s="1502"/>
    </row>
    <row r="3246" spans="13:13" x14ac:dyDescent="0.3">
      <c r="M3246" s="1502"/>
    </row>
    <row r="3247" spans="13:13" x14ac:dyDescent="0.3">
      <c r="M3247" s="1502"/>
    </row>
    <row r="3248" spans="13:13" x14ac:dyDescent="0.3">
      <c r="M3248" s="1502"/>
    </row>
    <row r="3249" spans="13:13" x14ac:dyDescent="0.3">
      <c r="M3249" s="1502"/>
    </row>
    <row r="3250" spans="13:13" x14ac:dyDescent="0.3">
      <c r="M3250" s="1502"/>
    </row>
    <row r="3251" spans="13:13" x14ac:dyDescent="0.3">
      <c r="M3251" s="1502"/>
    </row>
    <row r="3252" spans="13:13" x14ac:dyDescent="0.3">
      <c r="M3252" s="1502"/>
    </row>
    <row r="3253" spans="13:13" x14ac:dyDescent="0.3">
      <c r="M3253" s="1502"/>
    </row>
    <row r="3254" spans="13:13" x14ac:dyDescent="0.3">
      <c r="M3254" s="1502"/>
    </row>
    <row r="3255" spans="13:13" x14ac:dyDescent="0.3">
      <c r="M3255" s="1502"/>
    </row>
    <row r="3256" spans="13:13" x14ac:dyDescent="0.3">
      <c r="M3256" s="1502"/>
    </row>
    <row r="3257" spans="13:13" x14ac:dyDescent="0.3">
      <c r="M3257" s="1502"/>
    </row>
    <row r="3258" spans="13:13" x14ac:dyDescent="0.3">
      <c r="M3258" s="1502"/>
    </row>
    <row r="3259" spans="13:13" x14ac:dyDescent="0.3">
      <c r="M3259" s="1502"/>
    </row>
    <row r="3260" spans="13:13" x14ac:dyDescent="0.3">
      <c r="M3260" s="1502"/>
    </row>
    <row r="3261" spans="13:13" x14ac:dyDescent="0.3">
      <c r="M3261" s="1502"/>
    </row>
    <row r="3262" spans="13:13" x14ac:dyDescent="0.3">
      <c r="M3262" s="1502"/>
    </row>
    <row r="3263" spans="13:13" x14ac:dyDescent="0.3">
      <c r="M3263" s="1502"/>
    </row>
    <row r="3264" spans="13:13" x14ac:dyDescent="0.3">
      <c r="M3264" s="1502"/>
    </row>
    <row r="3265" spans="13:13" x14ac:dyDescent="0.3">
      <c r="M3265" s="1502"/>
    </row>
    <row r="3266" spans="13:13" x14ac:dyDescent="0.3">
      <c r="M3266" s="1502"/>
    </row>
    <row r="3267" spans="13:13" x14ac:dyDescent="0.3">
      <c r="M3267" s="1502"/>
    </row>
    <row r="3268" spans="13:13" x14ac:dyDescent="0.3">
      <c r="M3268" s="1502"/>
    </row>
    <row r="3269" spans="13:13" x14ac:dyDescent="0.3">
      <c r="M3269" s="1502"/>
    </row>
    <row r="3270" spans="13:13" x14ac:dyDescent="0.3">
      <c r="M3270" s="1502"/>
    </row>
    <row r="3271" spans="13:13" x14ac:dyDescent="0.3">
      <c r="M3271" s="1502"/>
    </row>
    <row r="3272" spans="13:13" x14ac:dyDescent="0.3">
      <c r="M3272" s="1502"/>
    </row>
    <row r="3273" spans="13:13" x14ac:dyDescent="0.3">
      <c r="M3273" s="1502"/>
    </row>
    <row r="3274" spans="13:13" x14ac:dyDescent="0.3">
      <c r="M3274" s="1502"/>
    </row>
    <row r="3275" spans="13:13" x14ac:dyDescent="0.3">
      <c r="M3275" s="1502"/>
    </row>
    <row r="3276" spans="13:13" x14ac:dyDescent="0.3">
      <c r="M3276" s="1502"/>
    </row>
    <row r="3277" spans="13:13" x14ac:dyDescent="0.3">
      <c r="M3277" s="1502"/>
    </row>
    <row r="3278" spans="13:13" x14ac:dyDescent="0.3">
      <c r="M3278" s="1502"/>
    </row>
    <row r="3279" spans="13:13" x14ac:dyDescent="0.3">
      <c r="M3279" s="1502"/>
    </row>
    <row r="3280" spans="13:13" x14ac:dyDescent="0.3">
      <c r="M3280" s="1502"/>
    </row>
    <row r="3281" spans="13:13" x14ac:dyDescent="0.3">
      <c r="M3281" s="1502"/>
    </row>
    <row r="3282" spans="13:13" x14ac:dyDescent="0.3">
      <c r="M3282" s="1502"/>
    </row>
    <row r="3283" spans="13:13" x14ac:dyDescent="0.3">
      <c r="M3283" s="1502"/>
    </row>
    <row r="3284" spans="13:13" x14ac:dyDescent="0.3">
      <c r="M3284" s="1502"/>
    </row>
    <row r="3285" spans="13:13" x14ac:dyDescent="0.3">
      <c r="M3285" s="1502"/>
    </row>
    <row r="3286" spans="13:13" x14ac:dyDescent="0.3">
      <c r="M3286" s="1502"/>
    </row>
    <row r="3287" spans="13:13" x14ac:dyDescent="0.3">
      <c r="M3287" s="1502"/>
    </row>
    <row r="3288" spans="13:13" x14ac:dyDescent="0.3">
      <c r="M3288" s="1502"/>
    </row>
    <row r="3289" spans="13:13" x14ac:dyDescent="0.3">
      <c r="M3289" s="1502"/>
    </row>
    <row r="3290" spans="13:13" x14ac:dyDescent="0.3">
      <c r="M3290" s="1502"/>
    </row>
    <row r="3291" spans="13:13" x14ac:dyDescent="0.3">
      <c r="M3291" s="1502"/>
    </row>
    <row r="3292" spans="13:13" x14ac:dyDescent="0.3">
      <c r="M3292" s="1502"/>
    </row>
    <row r="3293" spans="13:13" x14ac:dyDescent="0.3">
      <c r="M3293" s="1502"/>
    </row>
    <row r="3294" spans="13:13" x14ac:dyDescent="0.3">
      <c r="M3294" s="1502"/>
    </row>
    <row r="3295" spans="13:13" x14ac:dyDescent="0.3">
      <c r="M3295" s="1502"/>
    </row>
    <row r="3296" spans="13:13" x14ac:dyDescent="0.3">
      <c r="M3296" s="1502"/>
    </row>
    <row r="3297" spans="13:13" x14ac:dyDescent="0.3">
      <c r="M3297" s="1502"/>
    </row>
    <row r="3298" spans="13:13" x14ac:dyDescent="0.3">
      <c r="M3298" s="1502"/>
    </row>
    <row r="3299" spans="13:13" x14ac:dyDescent="0.3">
      <c r="M3299" s="1502"/>
    </row>
    <row r="3300" spans="13:13" x14ac:dyDescent="0.3">
      <c r="M3300" s="1502"/>
    </row>
    <row r="3301" spans="13:13" x14ac:dyDescent="0.3">
      <c r="M3301" s="1502"/>
    </row>
    <row r="3302" spans="13:13" x14ac:dyDescent="0.3">
      <c r="M3302" s="1502"/>
    </row>
    <row r="3303" spans="13:13" x14ac:dyDescent="0.3">
      <c r="M3303" s="1502"/>
    </row>
    <row r="3304" spans="13:13" x14ac:dyDescent="0.3">
      <c r="M3304" s="1502"/>
    </row>
    <row r="3305" spans="13:13" x14ac:dyDescent="0.3">
      <c r="M3305" s="1502"/>
    </row>
    <row r="3306" spans="13:13" x14ac:dyDescent="0.3">
      <c r="M3306" s="1502"/>
    </row>
    <row r="3307" spans="13:13" x14ac:dyDescent="0.3">
      <c r="M3307" s="1502"/>
    </row>
    <row r="3308" spans="13:13" x14ac:dyDescent="0.3">
      <c r="M3308" s="1502"/>
    </row>
    <row r="3309" spans="13:13" x14ac:dyDescent="0.3">
      <c r="M3309" s="1502"/>
    </row>
    <row r="3310" spans="13:13" x14ac:dyDescent="0.3">
      <c r="M3310" s="1502"/>
    </row>
    <row r="3311" spans="13:13" x14ac:dyDescent="0.3">
      <c r="M3311" s="1502"/>
    </row>
    <row r="3312" spans="13:13" x14ac:dyDescent="0.3">
      <c r="M3312" s="1502"/>
    </row>
    <row r="3313" spans="13:13" x14ac:dyDescent="0.3">
      <c r="M3313" s="1502"/>
    </row>
    <row r="3314" spans="13:13" x14ac:dyDescent="0.3">
      <c r="M3314" s="1502"/>
    </row>
    <row r="3315" spans="13:13" x14ac:dyDescent="0.3">
      <c r="M3315" s="1502"/>
    </row>
    <row r="3316" spans="13:13" x14ac:dyDescent="0.3">
      <c r="M3316" s="1502"/>
    </row>
    <row r="3317" spans="13:13" x14ac:dyDescent="0.3">
      <c r="M3317" s="1502"/>
    </row>
    <row r="3318" spans="13:13" x14ac:dyDescent="0.3">
      <c r="M3318" s="1502"/>
    </row>
    <row r="3319" spans="13:13" x14ac:dyDescent="0.3">
      <c r="M3319" s="1502"/>
    </row>
    <row r="3320" spans="13:13" x14ac:dyDescent="0.3">
      <c r="M3320" s="1502"/>
    </row>
    <row r="3321" spans="13:13" x14ac:dyDescent="0.3">
      <c r="M3321" s="1502"/>
    </row>
    <row r="3322" spans="13:13" x14ac:dyDescent="0.3">
      <c r="M3322" s="1502"/>
    </row>
    <row r="3323" spans="13:13" x14ac:dyDescent="0.3">
      <c r="M3323" s="1502"/>
    </row>
    <row r="3324" spans="13:13" x14ac:dyDescent="0.3">
      <c r="M3324" s="1502"/>
    </row>
    <row r="3325" spans="13:13" x14ac:dyDescent="0.3">
      <c r="M3325" s="1502"/>
    </row>
    <row r="3326" spans="13:13" x14ac:dyDescent="0.3">
      <c r="M3326" s="1502"/>
    </row>
    <row r="3327" spans="13:13" x14ac:dyDescent="0.3">
      <c r="M3327" s="1502"/>
    </row>
    <row r="3328" spans="13:13" x14ac:dyDescent="0.3">
      <c r="M3328" s="1502"/>
    </row>
    <row r="3329" spans="13:13" x14ac:dyDescent="0.3">
      <c r="M3329" s="1502"/>
    </row>
    <row r="3330" spans="13:13" x14ac:dyDescent="0.3">
      <c r="M3330" s="1502"/>
    </row>
    <row r="3331" spans="13:13" x14ac:dyDescent="0.3">
      <c r="M3331" s="1502"/>
    </row>
    <row r="3332" spans="13:13" x14ac:dyDescent="0.3">
      <c r="M3332" s="1502"/>
    </row>
    <row r="3333" spans="13:13" x14ac:dyDescent="0.3">
      <c r="M3333" s="1502"/>
    </row>
    <row r="3334" spans="13:13" x14ac:dyDescent="0.3">
      <c r="M3334" s="1502"/>
    </row>
    <row r="3335" spans="13:13" x14ac:dyDescent="0.3">
      <c r="M3335" s="1502"/>
    </row>
    <row r="3336" spans="13:13" x14ac:dyDescent="0.3">
      <c r="M3336" s="1502"/>
    </row>
    <row r="3337" spans="13:13" x14ac:dyDescent="0.3">
      <c r="M3337" s="1502"/>
    </row>
    <row r="3338" spans="13:13" x14ac:dyDescent="0.3">
      <c r="M3338" s="1502"/>
    </row>
    <row r="3339" spans="13:13" x14ac:dyDescent="0.3">
      <c r="M3339" s="1502"/>
    </row>
    <row r="3340" spans="13:13" x14ac:dyDescent="0.3">
      <c r="M3340" s="1502"/>
    </row>
    <row r="3341" spans="13:13" x14ac:dyDescent="0.3">
      <c r="M3341" s="1502"/>
    </row>
    <row r="3342" spans="13:13" x14ac:dyDescent="0.3">
      <c r="M3342" s="1502"/>
    </row>
    <row r="3343" spans="13:13" x14ac:dyDescent="0.3">
      <c r="M3343" s="1502"/>
    </row>
    <row r="3344" spans="13:13" x14ac:dyDescent="0.3">
      <c r="M3344" s="1502"/>
    </row>
    <row r="3345" spans="13:13" x14ac:dyDescent="0.3">
      <c r="M3345" s="1502"/>
    </row>
    <row r="3346" spans="13:13" x14ac:dyDescent="0.3">
      <c r="M3346" s="1502"/>
    </row>
    <row r="3347" spans="13:13" x14ac:dyDescent="0.3">
      <c r="M3347" s="1502"/>
    </row>
    <row r="3348" spans="13:13" x14ac:dyDescent="0.3">
      <c r="M3348" s="1502"/>
    </row>
    <row r="3349" spans="13:13" x14ac:dyDescent="0.3">
      <c r="M3349" s="1502"/>
    </row>
    <row r="3350" spans="13:13" x14ac:dyDescent="0.3">
      <c r="M3350" s="1502"/>
    </row>
    <row r="3351" spans="13:13" x14ac:dyDescent="0.3">
      <c r="M3351" s="1502"/>
    </row>
    <row r="3352" spans="13:13" x14ac:dyDescent="0.3">
      <c r="M3352" s="1502"/>
    </row>
    <row r="3353" spans="13:13" x14ac:dyDescent="0.3">
      <c r="M3353" s="1502"/>
    </row>
    <row r="3354" spans="13:13" x14ac:dyDescent="0.3">
      <c r="M3354" s="1502"/>
    </row>
    <row r="3355" spans="13:13" x14ac:dyDescent="0.3">
      <c r="M3355" s="1502"/>
    </row>
    <row r="3356" spans="13:13" x14ac:dyDescent="0.3">
      <c r="M3356" s="1502"/>
    </row>
    <row r="3357" spans="13:13" x14ac:dyDescent="0.3">
      <c r="M3357" s="1502"/>
    </row>
    <row r="3358" spans="13:13" x14ac:dyDescent="0.3">
      <c r="M3358" s="1502"/>
    </row>
    <row r="3359" spans="13:13" x14ac:dyDescent="0.3">
      <c r="M3359" s="1502"/>
    </row>
    <row r="3360" spans="13:13" x14ac:dyDescent="0.3">
      <c r="M3360" s="1502"/>
    </row>
    <row r="3361" spans="13:13" x14ac:dyDescent="0.3">
      <c r="M3361" s="1502"/>
    </row>
    <row r="3362" spans="13:13" x14ac:dyDescent="0.3">
      <c r="M3362" s="1502"/>
    </row>
    <row r="3363" spans="13:13" x14ac:dyDescent="0.3">
      <c r="M3363" s="1502"/>
    </row>
    <row r="3364" spans="13:13" x14ac:dyDescent="0.3">
      <c r="M3364" s="1502"/>
    </row>
    <row r="3365" spans="13:13" x14ac:dyDescent="0.3">
      <c r="M3365" s="1502"/>
    </row>
    <row r="3366" spans="13:13" x14ac:dyDescent="0.3">
      <c r="M3366" s="1502"/>
    </row>
    <row r="3367" spans="13:13" x14ac:dyDescent="0.3">
      <c r="M3367" s="1502"/>
    </row>
    <row r="3368" spans="13:13" x14ac:dyDescent="0.3">
      <c r="M3368" s="1502"/>
    </row>
    <row r="3369" spans="13:13" x14ac:dyDescent="0.3">
      <c r="M3369" s="1502"/>
    </row>
    <row r="3370" spans="13:13" x14ac:dyDescent="0.3">
      <c r="M3370" s="1502"/>
    </row>
    <row r="3371" spans="13:13" x14ac:dyDescent="0.3">
      <c r="M3371" s="1502"/>
    </row>
    <row r="3372" spans="13:13" x14ac:dyDescent="0.3">
      <c r="M3372" s="1502"/>
    </row>
    <row r="3373" spans="13:13" x14ac:dyDescent="0.3">
      <c r="M3373" s="1502"/>
    </row>
    <row r="3374" spans="13:13" x14ac:dyDescent="0.3">
      <c r="M3374" s="1502"/>
    </row>
    <row r="3375" spans="13:13" x14ac:dyDescent="0.3">
      <c r="M3375" s="1502"/>
    </row>
    <row r="3376" spans="13:13" x14ac:dyDescent="0.3">
      <c r="M3376" s="1502"/>
    </row>
    <row r="3377" spans="13:13" x14ac:dyDescent="0.3">
      <c r="M3377" s="1502"/>
    </row>
    <row r="3378" spans="13:13" x14ac:dyDescent="0.3">
      <c r="M3378" s="1502"/>
    </row>
    <row r="3379" spans="13:13" x14ac:dyDescent="0.3">
      <c r="M3379" s="1502"/>
    </row>
    <row r="3380" spans="13:13" x14ac:dyDescent="0.3">
      <c r="M3380" s="1502"/>
    </row>
    <row r="3381" spans="13:13" x14ac:dyDescent="0.3">
      <c r="M3381" s="1502"/>
    </row>
    <row r="3382" spans="13:13" x14ac:dyDescent="0.3">
      <c r="M3382" s="1502"/>
    </row>
    <row r="3383" spans="13:13" x14ac:dyDescent="0.3">
      <c r="M3383" s="1502"/>
    </row>
    <row r="3384" spans="13:13" x14ac:dyDescent="0.3">
      <c r="M3384" s="1502"/>
    </row>
    <row r="3385" spans="13:13" x14ac:dyDescent="0.3">
      <c r="M3385" s="1502"/>
    </row>
    <row r="3386" spans="13:13" x14ac:dyDescent="0.3">
      <c r="M3386" s="1502"/>
    </row>
    <row r="3387" spans="13:13" x14ac:dyDescent="0.3">
      <c r="M3387" s="1502"/>
    </row>
    <row r="3388" spans="13:13" x14ac:dyDescent="0.3">
      <c r="M3388" s="1502"/>
    </row>
    <row r="3389" spans="13:13" x14ac:dyDescent="0.3">
      <c r="M3389" s="1502"/>
    </row>
    <row r="3390" spans="13:13" x14ac:dyDescent="0.3">
      <c r="M3390" s="1502"/>
    </row>
    <row r="3391" spans="13:13" x14ac:dyDescent="0.3">
      <c r="M3391" s="1502"/>
    </row>
    <row r="3392" spans="13:13" x14ac:dyDescent="0.3">
      <c r="M3392" s="1502"/>
    </row>
    <row r="3393" spans="13:13" x14ac:dyDescent="0.3">
      <c r="M3393" s="1502"/>
    </row>
    <row r="3394" spans="13:13" x14ac:dyDescent="0.3">
      <c r="M3394" s="1502"/>
    </row>
    <row r="3395" spans="13:13" x14ac:dyDescent="0.3">
      <c r="M3395" s="1502"/>
    </row>
    <row r="3396" spans="13:13" x14ac:dyDescent="0.3">
      <c r="M3396" s="1502"/>
    </row>
    <row r="3397" spans="13:13" x14ac:dyDescent="0.3">
      <c r="M3397" s="1502"/>
    </row>
    <row r="3398" spans="13:13" x14ac:dyDescent="0.3">
      <c r="M3398" s="1502"/>
    </row>
    <row r="3399" spans="13:13" x14ac:dyDescent="0.3">
      <c r="M3399" s="1502"/>
    </row>
    <row r="3400" spans="13:13" x14ac:dyDescent="0.3">
      <c r="M3400" s="1502"/>
    </row>
    <row r="3401" spans="13:13" x14ac:dyDescent="0.3">
      <c r="M3401" s="1502"/>
    </row>
    <row r="3402" spans="13:13" x14ac:dyDescent="0.3">
      <c r="M3402" s="1502"/>
    </row>
    <row r="3403" spans="13:13" x14ac:dyDescent="0.3">
      <c r="M3403" s="1502"/>
    </row>
    <row r="3404" spans="13:13" x14ac:dyDescent="0.3">
      <c r="M3404" s="1502"/>
    </row>
    <row r="3405" spans="13:13" x14ac:dyDescent="0.3">
      <c r="M3405" s="1502"/>
    </row>
    <row r="3406" spans="13:13" x14ac:dyDescent="0.3">
      <c r="M3406" s="1502"/>
    </row>
    <row r="3407" spans="13:13" x14ac:dyDescent="0.3">
      <c r="M3407" s="1502"/>
    </row>
    <row r="3408" spans="13:13" x14ac:dyDescent="0.3">
      <c r="M3408" s="1502"/>
    </row>
    <row r="3409" spans="13:13" x14ac:dyDescent="0.3">
      <c r="M3409" s="1502"/>
    </row>
    <row r="3410" spans="13:13" x14ac:dyDescent="0.3">
      <c r="M3410" s="1502"/>
    </row>
    <row r="3411" spans="13:13" x14ac:dyDescent="0.3">
      <c r="M3411" s="1502"/>
    </row>
    <row r="3412" spans="13:13" x14ac:dyDescent="0.3">
      <c r="M3412" s="1502"/>
    </row>
    <row r="3413" spans="13:13" x14ac:dyDescent="0.3">
      <c r="M3413" s="1502"/>
    </row>
    <row r="3414" spans="13:13" x14ac:dyDescent="0.3">
      <c r="M3414" s="1502"/>
    </row>
    <row r="3415" spans="13:13" x14ac:dyDescent="0.3">
      <c r="M3415" s="1502"/>
    </row>
    <row r="3416" spans="13:13" x14ac:dyDescent="0.3">
      <c r="M3416" s="1502"/>
    </row>
    <row r="3417" spans="13:13" x14ac:dyDescent="0.3">
      <c r="M3417" s="1502"/>
    </row>
    <row r="3418" spans="13:13" x14ac:dyDescent="0.3">
      <c r="M3418" s="1502"/>
    </row>
    <row r="3419" spans="13:13" x14ac:dyDescent="0.3">
      <c r="M3419" s="1502"/>
    </row>
    <row r="3420" spans="13:13" x14ac:dyDescent="0.3">
      <c r="M3420" s="1502"/>
    </row>
    <row r="3421" spans="13:13" x14ac:dyDescent="0.3">
      <c r="M3421" s="1502"/>
    </row>
    <row r="3422" spans="13:13" x14ac:dyDescent="0.3">
      <c r="M3422" s="1502"/>
    </row>
    <row r="3423" spans="13:13" x14ac:dyDescent="0.3">
      <c r="M3423" s="1502"/>
    </row>
    <row r="3424" spans="13:13" x14ac:dyDescent="0.3">
      <c r="M3424" s="1502"/>
    </row>
    <row r="3425" spans="13:13" x14ac:dyDescent="0.3">
      <c r="M3425" s="1502"/>
    </row>
    <row r="3426" spans="13:13" x14ac:dyDescent="0.3">
      <c r="M3426" s="1502"/>
    </row>
    <row r="3427" spans="13:13" x14ac:dyDescent="0.3">
      <c r="M3427" s="1502"/>
    </row>
    <row r="3428" spans="13:13" x14ac:dyDescent="0.3">
      <c r="M3428" s="1502"/>
    </row>
    <row r="3429" spans="13:13" x14ac:dyDescent="0.3">
      <c r="M3429" s="1502"/>
    </row>
    <row r="3430" spans="13:13" x14ac:dyDescent="0.3">
      <c r="M3430" s="1502"/>
    </row>
    <row r="3431" spans="13:13" x14ac:dyDescent="0.3">
      <c r="M3431" s="1502"/>
    </row>
    <row r="3432" spans="13:13" x14ac:dyDescent="0.3">
      <c r="M3432" s="1502"/>
    </row>
    <row r="3433" spans="13:13" x14ac:dyDescent="0.3">
      <c r="M3433" s="1502"/>
    </row>
    <row r="3434" spans="13:13" x14ac:dyDescent="0.3">
      <c r="M3434" s="1502"/>
    </row>
    <row r="3435" spans="13:13" x14ac:dyDescent="0.3">
      <c r="M3435" s="1502"/>
    </row>
    <row r="3436" spans="13:13" x14ac:dyDescent="0.3">
      <c r="M3436" s="1502"/>
    </row>
    <row r="3437" spans="13:13" x14ac:dyDescent="0.3">
      <c r="M3437" s="1502"/>
    </row>
    <row r="3438" spans="13:13" x14ac:dyDescent="0.3">
      <c r="M3438" s="1502"/>
    </row>
    <row r="3439" spans="13:13" x14ac:dyDescent="0.3">
      <c r="M3439" s="1502"/>
    </row>
    <row r="3440" spans="13:13" x14ac:dyDescent="0.3">
      <c r="M3440" s="1502"/>
    </row>
    <row r="3441" spans="13:13" x14ac:dyDescent="0.3">
      <c r="M3441" s="1502"/>
    </row>
    <row r="3442" spans="13:13" x14ac:dyDescent="0.3">
      <c r="M3442" s="1502"/>
    </row>
    <row r="3443" spans="13:13" x14ac:dyDescent="0.3">
      <c r="M3443" s="1502"/>
    </row>
    <row r="3444" spans="13:13" x14ac:dyDescent="0.3">
      <c r="M3444" s="1502"/>
    </row>
    <row r="3445" spans="13:13" x14ac:dyDescent="0.3">
      <c r="M3445" s="1502"/>
    </row>
    <row r="3446" spans="13:13" x14ac:dyDescent="0.3">
      <c r="M3446" s="1502"/>
    </row>
    <row r="3447" spans="13:13" x14ac:dyDescent="0.3">
      <c r="M3447" s="1502"/>
    </row>
    <row r="3448" spans="13:13" x14ac:dyDescent="0.3">
      <c r="M3448" s="1502"/>
    </row>
    <row r="3449" spans="13:13" x14ac:dyDescent="0.3">
      <c r="M3449" s="1502"/>
    </row>
    <row r="3450" spans="13:13" x14ac:dyDescent="0.3">
      <c r="M3450" s="1502"/>
    </row>
    <row r="3451" spans="13:13" x14ac:dyDescent="0.3">
      <c r="M3451" s="1502"/>
    </row>
    <row r="3452" spans="13:13" x14ac:dyDescent="0.3">
      <c r="M3452" s="1502"/>
    </row>
    <row r="3453" spans="13:13" x14ac:dyDescent="0.3">
      <c r="M3453" s="1502"/>
    </row>
    <row r="3454" spans="13:13" x14ac:dyDescent="0.3">
      <c r="M3454" s="1502"/>
    </row>
    <row r="3455" spans="13:13" x14ac:dyDescent="0.3">
      <c r="M3455" s="1502"/>
    </row>
    <row r="3456" spans="13:13" x14ac:dyDescent="0.3">
      <c r="M3456" s="1502"/>
    </row>
    <row r="3457" spans="13:13" x14ac:dyDescent="0.3">
      <c r="M3457" s="1502"/>
    </row>
    <row r="3458" spans="13:13" x14ac:dyDescent="0.3">
      <c r="M3458" s="1502"/>
    </row>
    <row r="3459" spans="13:13" x14ac:dyDescent="0.3">
      <c r="M3459" s="1502"/>
    </row>
    <row r="3460" spans="13:13" x14ac:dyDescent="0.3">
      <c r="M3460" s="1502"/>
    </row>
    <row r="3461" spans="13:13" x14ac:dyDescent="0.3">
      <c r="M3461" s="1502"/>
    </row>
    <row r="3462" spans="13:13" x14ac:dyDescent="0.3">
      <c r="M3462" s="1502"/>
    </row>
    <row r="3463" spans="13:13" x14ac:dyDescent="0.3">
      <c r="M3463" s="1502"/>
    </row>
    <row r="3464" spans="13:13" x14ac:dyDescent="0.3">
      <c r="M3464" s="1502"/>
    </row>
    <row r="3465" spans="13:13" x14ac:dyDescent="0.3">
      <c r="M3465" s="1502"/>
    </row>
    <row r="3466" spans="13:13" x14ac:dyDescent="0.3">
      <c r="M3466" s="1502"/>
    </row>
    <row r="3467" spans="13:13" x14ac:dyDescent="0.3">
      <c r="M3467" s="1502"/>
    </row>
    <row r="3468" spans="13:13" x14ac:dyDescent="0.3">
      <c r="M3468" s="1502"/>
    </row>
    <row r="3469" spans="13:13" x14ac:dyDescent="0.3">
      <c r="M3469" s="1502"/>
    </row>
    <row r="3470" spans="13:13" x14ac:dyDescent="0.3">
      <c r="M3470" s="1502"/>
    </row>
    <row r="3471" spans="13:13" x14ac:dyDescent="0.3">
      <c r="M3471" s="1502"/>
    </row>
    <row r="3472" spans="13:13" x14ac:dyDescent="0.3">
      <c r="M3472" s="1502"/>
    </row>
    <row r="3473" spans="13:13" x14ac:dyDescent="0.3">
      <c r="M3473" s="1502"/>
    </row>
    <row r="3474" spans="13:13" x14ac:dyDescent="0.3">
      <c r="M3474" s="1502"/>
    </row>
    <row r="3475" spans="13:13" x14ac:dyDescent="0.3">
      <c r="M3475" s="1502"/>
    </row>
    <row r="3476" spans="13:13" x14ac:dyDescent="0.3">
      <c r="M3476" s="1502"/>
    </row>
    <row r="3477" spans="13:13" x14ac:dyDescent="0.3">
      <c r="M3477" s="1502"/>
    </row>
    <row r="3478" spans="13:13" x14ac:dyDescent="0.3">
      <c r="M3478" s="1502"/>
    </row>
    <row r="3479" spans="13:13" x14ac:dyDescent="0.3">
      <c r="M3479" s="1502"/>
    </row>
    <row r="3480" spans="13:13" x14ac:dyDescent="0.3">
      <c r="M3480" s="1502"/>
    </row>
    <row r="3481" spans="13:13" x14ac:dyDescent="0.3">
      <c r="M3481" s="1502"/>
    </row>
    <row r="3482" spans="13:13" x14ac:dyDescent="0.3">
      <c r="M3482" s="1502"/>
    </row>
    <row r="3483" spans="13:13" x14ac:dyDescent="0.3">
      <c r="M3483" s="1502"/>
    </row>
    <row r="3484" spans="13:13" x14ac:dyDescent="0.3">
      <c r="M3484" s="1502"/>
    </row>
    <row r="3485" spans="13:13" x14ac:dyDescent="0.3">
      <c r="M3485" s="1502"/>
    </row>
    <row r="3486" spans="13:13" x14ac:dyDescent="0.3">
      <c r="M3486" s="1502"/>
    </row>
    <row r="3487" spans="13:13" x14ac:dyDescent="0.3">
      <c r="M3487" s="1502"/>
    </row>
    <row r="3488" spans="13:13" x14ac:dyDescent="0.3">
      <c r="M3488" s="1502"/>
    </row>
    <row r="3489" spans="13:13" x14ac:dyDescent="0.3">
      <c r="M3489" s="1502"/>
    </row>
    <row r="3490" spans="13:13" x14ac:dyDescent="0.3">
      <c r="M3490" s="1502"/>
    </row>
    <row r="3491" spans="13:13" x14ac:dyDescent="0.3">
      <c r="M3491" s="1502"/>
    </row>
    <row r="3492" spans="13:13" x14ac:dyDescent="0.3">
      <c r="M3492" s="1502"/>
    </row>
    <row r="3493" spans="13:13" x14ac:dyDescent="0.3">
      <c r="M3493" s="1502"/>
    </row>
    <row r="3494" spans="13:13" x14ac:dyDescent="0.3">
      <c r="M3494" s="1502"/>
    </row>
    <row r="3495" spans="13:13" x14ac:dyDescent="0.3">
      <c r="M3495" s="1502"/>
    </row>
    <row r="3496" spans="13:13" x14ac:dyDescent="0.3">
      <c r="M3496" s="1502"/>
    </row>
    <row r="3497" spans="13:13" x14ac:dyDescent="0.3">
      <c r="M3497" s="1502"/>
    </row>
    <row r="3498" spans="13:13" x14ac:dyDescent="0.3">
      <c r="M3498" s="1502"/>
    </row>
    <row r="3499" spans="13:13" x14ac:dyDescent="0.3">
      <c r="M3499" s="1502"/>
    </row>
    <row r="3500" spans="13:13" x14ac:dyDescent="0.3">
      <c r="M3500" s="1502"/>
    </row>
    <row r="3501" spans="13:13" x14ac:dyDescent="0.3">
      <c r="M3501" s="1502"/>
    </row>
    <row r="3502" spans="13:13" x14ac:dyDescent="0.3">
      <c r="M3502" s="1502"/>
    </row>
    <row r="3503" spans="13:13" x14ac:dyDescent="0.3">
      <c r="M3503" s="1502"/>
    </row>
    <row r="3504" spans="13:13" x14ac:dyDescent="0.3">
      <c r="M3504" s="1502"/>
    </row>
    <row r="3505" spans="13:13" x14ac:dyDescent="0.3">
      <c r="M3505" s="1502"/>
    </row>
    <row r="3506" spans="13:13" x14ac:dyDescent="0.3">
      <c r="M3506" s="1502"/>
    </row>
    <row r="3507" spans="13:13" x14ac:dyDescent="0.3">
      <c r="M3507" s="1502"/>
    </row>
    <row r="3508" spans="13:13" x14ac:dyDescent="0.3">
      <c r="M3508" s="1502"/>
    </row>
    <row r="3509" spans="13:13" x14ac:dyDescent="0.3">
      <c r="M3509" s="1502"/>
    </row>
    <row r="3510" spans="13:13" x14ac:dyDescent="0.3">
      <c r="M3510" s="1502"/>
    </row>
    <row r="3511" spans="13:13" x14ac:dyDescent="0.3">
      <c r="M3511" s="1502"/>
    </row>
    <row r="3512" spans="13:13" x14ac:dyDescent="0.3">
      <c r="M3512" s="1502"/>
    </row>
    <row r="3513" spans="13:13" x14ac:dyDescent="0.3">
      <c r="M3513" s="1502"/>
    </row>
    <row r="3514" spans="13:13" x14ac:dyDescent="0.3">
      <c r="M3514" s="1502"/>
    </row>
    <row r="3515" spans="13:13" x14ac:dyDescent="0.3">
      <c r="M3515" s="1502"/>
    </row>
    <row r="3516" spans="13:13" x14ac:dyDescent="0.3">
      <c r="M3516" s="1502"/>
    </row>
    <row r="3517" spans="13:13" x14ac:dyDescent="0.3">
      <c r="M3517" s="1502"/>
    </row>
    <row r="3518" spans="13:13" x14ac:dyDescent="0.3">
      <c r="M3518" s="1502"/>
    </row>
    <row r="3519" spans="13:13" x14ac:dyDescent="0.3">
      <c r="M3519" s="1502"/>
    </row>
    <row r="3520" spans="13:13" x14ac:dyDescent="0.3">
      <c r="M3520" s="1502"/>
    </row>
    <row r="3521" spans="13:13" x14ac:dyDescent="0.3">
      <c r="M3521" s="1502"/>
    </row>
    <row r="3522" spans="13:13" x14ac:dyDescent="0.3">
      <c r="M3522" s="1502"/>
    </row>
    <row r="3523" spans="13:13" x14ac:dyDescent="0.3">
      <c r="M3523" s="1502"/>
    </row>
    <row r="3524" spans="13:13" x14ac:dyDescent="0.3">
      <c r="M3524" s="1502"/>
    </row>
    <row r="3525" spans="13:13" x14ac:dyDescent="0.3">
      <c r="M3525" s="1502"/>
    </row>
    <row r="3526" spans="13:13" x14ac:dyDescent="0.3">
      <c r="M3526" s="1502"/>
    </row>
    <row r="3527" spans="13:13" x14ac:dyDescent="0.3">
      <c r="M3527" s="1502"/>
    </row>
    <row r="3528" spans="13:13" x14ac:dyDescent="0.3">
      <c r="M3528" s="1502"/>
    </row>
    <row r="3529" spans="13:13" x14ac:dyDescent="0.3">
      <c r="M3529" s="1502"/>
    </row>
    <row r="3530" spans="13:13" x14ac:dyDescent="0.3">
      <c r="M3530" s="1502"/>
    </row>
    <row r="3531" spans="13:13" x14ac:dyDescent="0.3">
      <c r="M3531" s="1502"/>
    </row>
    <row r="3532" spans="13:13" x14ac:dyDescent="0.3">
      <c r="M3532" s="1502"/>
    </row>
    <row r="3533" spans="13:13" x14ac:dyDescent="0.3">
      <c r="M3533" s="1502"/>
    </row>
    <row r="3534" spans="13:13" x14ac:dyDescent="0.3">
      <c r="M3534" s="1502"/>
    </row>
    <row r="3535" spans="13:13" x14ac:dyDescent="0.3">
      <c r="M3535" s="1502"/>
    </row>
    <row r="3536" spans="13:13" x14ac:dyDescent="0.3">
      <c r="M3536" s="1502"/>
    </row>
    <row r="3537" spans="13:13" x14ac:dyDescent="0.3">
      <c r="M3537" s="1502"/>
    </row>
    <row r="3538" spans="13:13" x14ac:dyDescent="0.3">
      <c r="M3538" s="1502"/>
    </row>
    <row r="3539" spans="13:13" x14ac:dyDescent="0.3">
      <c r="M3539" s="1502"/>
    </row>
    <row r="3540" spans="13:13" x14ac:dyDescent="0.3">
      <c r="M3540" s="1502"/>
    </row>
    <row r="3541" spans="13:13" x14ac:dyDescent="0.3">
      <c r="M3541" s="1502"/>
    </row>
    <row r="3542" spans="13:13" x14ac:dyDescent="0.3">
      <c r="M3542" s="1502"/>
    </row>
    <row r="3543" spans="13:13" x14ac:dyDescent="0.3">
      <c r="M3543" s="1502"/>
    </row>
    <row r="3544" spans="13:13" x14ac:dyDescent="0.3">
      <c r="M3544" s="1502"/>
    </row>
    <row r="3545" spans="13:13" x14ac:dyDescent="0.3">
      <c r="M3545" s="1502"/>
    </row>
    <row r="3546" spans="13:13" x14ac:dyDescent="0.3">
      <c r="M3546" s="1502"/>
    </row>
    <row r="3547" spans="13:13" x14ac:dyDescent="0.3">
      <c r="M3547" s="1502"/>
    </row>
    <row r="3548" spans="13:13" x14ac:dyDescent="0.3">
      <c r="M3548" s="1502"/>
    </row>
    <row r="3549" spans="13:13" x14ac:dyDescent="0.3">
      <c r="M3549" s="1502"/>
    </row>
    <row r="3550" spans="13:13" x14ac:dyDescent="0.3">
      <c r="M3550" s="1502"/>
    </row>
    <row r="3551" spans="13:13" x14ac:dyDescent="0.3">
      <c r="M3551" s="1502"/>
    </row>
    <row r="3552" spans="13:13" x14ac:dyDescent="0.3">
      <c r="M3552" s="1502"/>
    </row>
    <row r="3553" spans="13:13" x14ac:dyDescent="0.3">
      <c r="M3553" s="1502"/>
    </row>
    <row r="3554" spans="13:13" x14ac:dyDescent="0.3">
      <c r="M3554" s="1502"/>
    </row>
    <row r="3555" spans="13:13" x14ac:dyDescent="0.3">
      <c r="M3555" s="1502"/>
    </row>
    <row r="3556" spans="13:13" x14ac:dyDescent="0.3">
      <c r="M3556" s="1502"/>
    </row>
    <row r="3557" spans="13:13" x14ac:dyDescent="0.3">
      <c r="M3557" s="1502"/>
    </row>
    <row r="3558" spans="13:13" x14ac:dyDescent="0.3">
      <c r="M3558" s="1502"/>
    </row>
    <row r="3559" spans="13:13" x14ac:dyDescent="0.3">
      <c r="M3559" s="1502"/>
    </row>
    <row r="3560" spans="13:13" x14ac:dyDescent="0.3">
      <c r="M3560" s="1502"/>
    </row>
    <row r="3561" spans="13:13" x14ac:dyDescent="0.3">
      <c r="M3561" s="1502"/>
    </row>
    <row r="3562" spans="13:13" x14ac:dyDescent="0.3">
      <c r="M3562" s="1502"/>
    </row>
    <row r="3563" spans="13:13" x14ac:dyDescent="0.3">
      <c r="M3563" s="1502"/>
    </row>
    <row r="3564" spans="13:13" x14ac:dyDescent="0.3">
      <c r="M3564" s="1502"/>
    </row>
    <row r="3565" spans="13:13" x14ac:dyDescent="0.3">
      <c r="M3565" s="1502"/>
    </row>
    <row r="3566" spans="13:13" x14ac:dyDescent="0.3">
      <c r="M3566" s="1502"/>
    </row>
    <row r="3567" spans="13:13" x14ac:dyDescent="0.3">
      <c r="M3567" s="1502"/>
    </row>
    <row r="3568" spans="13:13" x14ac:dyDescent="0.3">
      <c r="M3568" s="1502"/>
    </row>
    <row r="3569" spans="13:13" x14ac:dyDescent="0.3">
      <c r="M3569" s="1502"/>
    </row>
    <row r="3570" spans="13:13" x14ac:dyDescent="0.3">
      <c r="M3570" s="1502"/>
    </row>
    <row r="3571" spans="13:13" x14ac:dyDescent="0.3">
      <c r="M3571" s="1502"/>
    </row>
    <row r="3572" spans="13:13" x14ac:dyDescent="0.3">
      <c r="M3572" s="1502"/>
    </row>
    <row r="3573" spans="13:13" x14ac:dyDescent="0.3">
      <c r="M3573" s="1502"/>
    </row>
    <row r="3574" spans="13:13" x14ac:dyDescent="0.3">
      <c r="M3574" s="1502"/>
    </row>
    <row r="3575" spans="13:13" x14ac:dyDescent="0.3">
      <c r="M3575" s="1502"/>
    </row>
    <row r="3576" spans="13:13" x14ac:dyDescent="0.3">
      <c r="M3576" s="1502"/>
    </row>
    <row r="3577" spans="13:13" x14ac:dyDescent="0.3">
      <c r="M3577" s="1502"/>
    </row>
    <row r="3578" spans="13:13" x14ac:dyDescent="0.3">
      <c r="M3578" s="1502"/>
    </row>
    <row r="3579" spans="13:13" x14ac:dyDescent="0.3">
      <c r="M3579" s="1502"/>
    </row>
    <row r="3580" spans="13:13" x14ac:dyDescent="0.3">
      <c r="M3580" s="1502"/>
    </row>
    <row r="3581" spans="13:13" x14ac:dyDescent="0.3">
      <c r="M3581" s="1502"/>
    </row>
    <row r="3582" spans="13:13" x14ac:dyDescent="0.3">
      <c r="M3582" s="1502"/>
    </row>
    <row r="3583" spans="13:13" x14ac:dyDescent="0.3">
      <c r="M3583" s="1502"/>
    </row>
    <row r="3584" spans="13:13" x14ac:dyDescent="0.3">
      <c r="M3584" s="1502"/>
    </row>
    <row r="3585" spans="13:13" x14ac:dyDescent="0.3">
      <c r="M3585" s="1502"/>
    </row>
    <row r="3586" spans="13:13" x14ac:dyDescent="0.3">
      <c r="M3586" s="1502"/>
    </row>
    <row r="3587" spans="13:13" x14ac:dyDescent="0.3">
      <c r="M3587" s="1502"/>
    </row>
    <row r="3588" spans="13:13" x14ac:dyDescent="0.3">
      <c r="M3588" s="1502"/>
    </row>
    <row r="3589" spans="13:13" x14ac:dyDescent="0.3">
      <c r="M3589" s="1502"/>
    </row>
    <row r="3590" spans="13:13" x14ac:dyDescent="0.3">
      <c r="M3590" s="1502"/>
    </row>
    <row r="3591" spans="13:13" x14ac:dyDescent="0.3">
      <c r="M3591" s="1502"/>
    </row>
    <row r="3592" spans="13:13" x14ac:dyDescent="0.3">
      <c r="M3592" s="1502"/>
    </row>
    <row r="3593" spans="13:13" x14ac:dyDescent="0.3">
      <c r="M3593" s="1502"/>
    </row>
    <row r="3594" spans="13:13" x14ac:dyDescent="0.3">
      <c r="M3594" s="1502"/>
    </row>
    <row r="3595" spans="13:13" x14ac:dyDescent="0.3">
      <c r="M3595" s="1502"/>
    </row>
    <row r="3596" spans="13:13" x14ac:dyDescent="0.3">
      <c r="M3596" s="1502"/>
    </row>
    <row r="3597" spans="13:13" x14ac:dyDescent="0.3">
      <c r="M3597" s="1502"/>
    </row>
    <row r="3598" spans="13:13" x14ac:dyDescent="0.3">
      <c r="M3598" s="1502"/>
    </row>
    <row r="3599" spans="13:13" x14ac:dyDescent="0.3">
      <c r="M3599" s="1502"/>
    </row>
    <row r="3600" spans="13:13" x14ac:dyDescent="0.3">
      <c r="M3600" s="1502"/>
    </row>
    <row r="3601" spans="13:13" x14ac:dyDescent="0.3">
      <c r="M3601" s="1502"/>
    </row>
    <row r="3602" spans="13:13" x14ac:dyDescent="0.3">
      <c r="M3602" s="1502"/>
    </row>
    <row r="3603" spans="13:13" x14ac:dyDescent="0.3">
      <c r="M3603" s="1502"/>
    </row>
    <row r="3604" spans="13:13" x14ac:dyDescent="0.3">
      <c r="M3604" s="1502"/>
    </row>
    <row r="3605" spans="13:13" x14ac:dyDescent="0.3">
      <c r="M3605" s="1502"/>
    </row>
    <row r="3606" spans="13:13" x14ac:dyDescent="0.3">
      <c r="M3606" s="1502"/>
    </row>
    <row r="3607" spans="13:13" x14ac:dyDescent="0.3">
      <c r="M3607" s="1502"/>
    </row>
    <row r="3608" spans="13:13" x14ac:dyDescent="0.3">
      <c r="M3608" s="1502"/>
    </row>
    <row r="3609" spans="13:13" x14ac:dyDescent="0.3">
      <c r="M3609" s="1502"/>
    </row>
    <row r="3610" spans="13:13" x14ac:dyDescent="0.3">
      <c r="M3610" s="1502"/>
    </row>
    <row r="3611" spans="13:13" x14ac:dyDescent="0.3">
      <c r="M3611" s="1502"/>
    </row>
    <row r="3612" spans="13:13" x14ac:dyDescent="0.3">
      <c r="M3612" s="1502"/>
    </row>
    <row r="3613" spans="13:13" x14ac:dyDescent="0.3">
      <c r="M3613" s="1502"/>
    </row>
    <row r="3614" spans="13:13" x14ac:dyDescent="0.3">
      <c r="M3614" s="1502"/>
    </row>
    <row r="3615" spans="13:13" x14ac:dyDescent="0.3">
      <c r="M3615" s="1502"/>
    </row>
    <row r="3616" spans="13:13" x14ac:dyDescent="0.3">
      <c r="M3616" s="1502"/>
    </row>
    <row r="3617" spans="13:13" x14ac:dyDescent="0.3">
      <c r="M3617" s="1502"/>
    </row>
    <row r="3618" spans="13:13" x14ac:dyDescent="0.3">
      <c r="M3618" s="1502"/>
    </row>
    <row r="3619" spans="13:13" x14ac:dyDescent="0.3">
      <c r="M3619" s="1502"/>
    </row>
    <row r="3620" spans="13:13" x14ac:dyDescent="0.3">
      <c r="M3620" s="1502"/>
    </row>
    <row r="3621" spans="13:13" x14ac:dyDescent="0.3">
      <c r="M3621" s="1502"/>
    </row>
    <row r="3622" spans="13:13" x14ac:dyDescent="0.3">
      <c r="M3622" s="1502"/>
    </row>
    <row r="3623" spans="13:13" x14ac:dyDescent="0.3">
      <c r="M3623" s="1502"/>
    </row>
    <row r="3624" spans="13:13" x14ac:dyDescent="0.3">
      <c r="M3624" s="1502"/>
    </row>
    <row r="3625" spans="13:13" x14ac:dyDescent="0.3">
      <c r="M3625" s="1502"/>
    </row>
    <row r="3626" spans="13:13" x14ac:dyDescent="0.3">
      <c r="M3626" s="1502"/>
    </row>
    <row r="3627" spans="13:13" x14ac:dyDescent="0.3">
      <c r="M3627" s="1502"/>
    </row>
    <row r="3628" spans="13:13" x14ac:dyDescent="0.3">
      <c r="M3628" s="1502"/>
    </row>
    <row r="3629" spans="13:13" x14ac:dyDescent="0.3">
      <c r="M3629" s="1502"/>
    </row>
    <row r="3630" spans="13:13" x14ac:dyDescent="0.3">
      <c r="M3630" s="1502"/>
    </row>
    <row r="3631" spans="13:13" x14ac:dyDescent="0.3">
      <c r="M3631" s="1502"/>
    </row>
    <row r="3632" spans="13:13" x14ac:dyDescent="0.3">
      <c r="M3632" s="1502"/>
    </row>
    <row r="3633" spans="13:13" x14ac:dyDescent="0.3">
      <c r="M3633" s="1502"/>
    </row>
    <row r="3634" spans="13:13" x14ac:dyDescent="0.3">
      <c r="M3634" s="1502"/>
    </row>
    <row r="3635" spans="13:13" x14ac:dyDescent="0.3">
      <c r="M3635" s="1502"/>
    </row>
    <row r="3636" spans="13:13" x14ac:dyDescent="0.3">
      <c r="M3636" s="1502"/>
    </row>
    <row r="3637" spans="13:13" x14ac:dyDescent="0.3">
      <c r="M3637" s="1502"/>
    </row>
    <row r="3638" spans="13:13" x14ac:dyDescent="0.3">
      <c r="M3638" s="1502"/>
    </row>
    <row r="3639" spans="13:13" x14ac:dyDescent="0.3">
      <c r="M3639" s="1502"/>
    </row>
    <row r="3640" spans="13:13" x14ac:dyDescent="0.3">
      <c r="M3640" s="1502"/>
    </row>
    <row r="3641" spans="13:13" x14ac:dyDescent="0.3">
      <c r="M3641" s="1502"/>
    </row>
    <row r="3642" spans="13:13" x14ac:dyDescent="0.3">
      <c r="M3642" s="1502"/>
    </row>
    <row r="3643" spans="13:13" x14ac:dyDescent="0.3">
      <c r="M3643" s="1502"/>
    </row>
    <row r="3644" spans="13:13" x14ac:dyDescent="0.3">
      <c r="M3644" s="1502"/>
    </row>
    <row r="3645" spans="13:13" x14ac:dyDescent="0.3">
      <c r="M3645" s="1502"/>
    </row>
    <row r="3646" spans="13:13" x14ac:dyDescent="0.3">
      <c r="M3646" s="1502"/>
    </row>
    <row r="3647" spans="13:13" x14ac:dyDescent="0.3">
      <c r="M3647" s="1502"/>
    </row>
    <row r="3648" spans="13:13" x14ac:dyDescent="0.3">
      <c r="M3648" s="1502"/>
    </row>
    <row r="3649" spans="13:13" x14ac:dyDescent="0.3">
      <c r="M3649" s="1502"/>
    </row>
    <row r="3650" spans="13:13" x14ac:dyDescent="0.3">
      <c r="M3650" s="1502"/>
    </row>
    <row r="3651" spans="13:13" x14ac:dyDescent="0.3">
      <c r="M3651" s="1502"/>
    </row>
    <row r="3652" spans="13:13" x14ac:dyDescent="0.3">
      <c r="M3652" s="1502"/>
    </row>
    <row r="3653" spans="13:13" x14ac:dyDescent="0.3">
      <c r="M3653" s="1502"/>
    </row>
    <row r="3654" spans="13:13" x14ac:dyDescent="0.3">
      <c r="M3654" s="1502"/>
    </row>
    <row r="3655" spans="13:13" x14ac:dyDescent="0.3">
      <c r="M3655" s="1502"/>
    </row>
    <row r="3656" spans="13:13" x14ac:dyDescent="0.3">
      <c r="M3656" s="1502"/>
    </row>
    <row r="3657" spans="13:13" x14ac:dyDescent="0.3">
      <c r="M3657" s="1502"/>
    </row>
    <row r="3658" spans="13:13" x14ac:dyDescent="0.3">
      <c r="M3658" s="1502"/>
    </row>
    <row r="3659" spans="13:13" x14ac:dyDescent="0.3">
      <c r="M3659" s="1502"/>
    </row>
    <row r="3660" spans="13:13" x14ac:dyDescent="0.3">
      <c r="M3660" s="1502"/>
    </row>
    <row r="3661" spans="13:13" x14ac:dyDescent="0.3">
      <c r="M3661" s="1502"/>
    </row>
    <row r="3662" spans="13:13" x14ac:dyDescent="0.3">
      <c r="M3662" s="1502"/>
    </row>
    <row r="3663" spans="13:13" x14ac:dyDescent="0.3">
      <c r="M3663" s="1502"/>
    </row>
    <row r="3664" spans="13:13" x14ac:dyDescent="0.3">
      <c r="M3664" s="1502"/>
    </row>
    <row r="3665" spans="13:13" x14ac:dyDescent="0.3">
      <c r="M3665" s="1502"/>
    </row>
    <row r="3666" spans="13:13" x14ac:dyDescent="0.3">
      <c r="M3666" s="1502"/>
    </row>
    <row r="3667" spans="13:13" x14ac:dyDescent="0.3">
      <c r="M3667" s="1502"/>
    </row>
    <row r="3668" spans="13:13" x14ac:dyDescent="0.3">
      <c r="M3668" s="1502"/>
    </row>
    <row r="3669" spans="13:13" x14ac:dyDescent="0.3">
      <c r="M3669" s="1502"/>
    </row>
    <row r="3670" spans="13:13" x14ac:dyDescent="0.3">
      <c r="M3670" s="1502"/>
    </row>
    <row r="3671" spans="13:13" x14ac:dyDescent="0.3">
      <c r="M3671" s="1502"/>
    </row>
    <row r="3672" spans="13:13" x14ac:dyDescent="0.3">
      <c r="M3672" s="1502"/>
    </row>
    <row r="3673" spans="13:13" x14ac:dyDescent="0.3">
      <c r="M3673" s="1502"/>
    </row>
    <row r="3674" spans="13:13" x14ac:dyDescent="0.3">
      <c r="M3674" s="1502"/>
    </row>
    <row r="3675" spans="13:13" x14ac:dyDescent="0.3">
      <c r="M3675" s="1502"/>
    </row>
    <row r="3676" spans="13:13" x14ac:dyDescent="0.3">
      <c r="M3676" s="1502"/>
    </row>
    <row r="3677" spans="13:13" x14ac:dyDescent="0.3">
      <c r="M3677" s="1502"/>
    </row>
    <row r="3678" spans="13:13" x14ac:dyDescent="0.3">
      <c r="M3678" s="1502"/>
    </row>
    <row r="3679" spans="13:13" x14ac:dyDescent="0.3">
      <c r="M3679" s="1502"/>
    </row>
    <row r="3680" spans="13:13" x14ac:dyDescent="0.3">
      <c r="M3680" s="1502"/>
    </row>
    <row r="3681" spans="13:13" x14ac:dyDescent="0.3">
      <c r="M3681" s="1502"/>
    </row>
    <row r="3682" spans="13:13" x14ac:dyDescent="0.3">
      <c r="M3682" s="1502"/>
    </row>
    <row r="3683" spans="13:13" x14ac:dyDescent="0.3">
      <c r="M3683" s="1502"/>
    </row>
    <row r="3684" spans="13:13" x14ac:dyDescent="0.3">
      <c r="M3684" s="1502"/>
    </row>
    <row r="3685" spans="13:13" x14ac:dyDescent="0.3">
      <c r="M3685" s="1502"/>
    </row>
    <row r="3686" spans="13:13" x14ac:dyDescent="0.3">
      <c r="M3686" s="1502"/>
    </row>
    <row r="3687" spans="13:13" x14ac:dyDescent="0.3">
      <c r="M3687" s="1502"/>
    </row>
    <row r="3688" spans="13:13" x14ac:dyDescent="0.3">
      <c r="M3688" s="1502"/>
    </row>
    <row r="3689" spans="13:13" x14ac:dyDescent="0.3">
      <c r="M3689" s="1502"/>
    </row>
    <row r="3690" spans="13:13" x14ac:dyDescent="0.3">
      <c r="M3690" s="1502"/>
    </row>
    <row r="3691" spans="13:13" x14ac:dyDescent="0.3">
      <c r="M3691" s="1502"/>
    </row>
    <row r="3692" spans="13:13" x14ac:dyDescent="0.3">
      <c r="M3692" s="1502"/>
    </row>
    <row r="3693" spans="13:13" x14ac:dyDescent="0.3">
      <c r="M3693" s="1502"/>
    </row>
    <row r="3694" spans="13:13" x14ac:dyDescent="0.3">
      <c r="M3694" s="1502"/>
    </row>
    <row r="3695" spans="13:13" x14ac:dyDescent="0.3">
      <c r="M3695" s="1502"/>
    </row>
    <row r="3696" spans="13:13" x14ac:dyDescent="0.3">
      <c r="M3696" s="1502"/>
    </row>
    <row r="3697" spans="13:13" x14ac:dyDescent="0.3">
      <c r="M3697" s="1502"/>
    </row>
    <row r="3698" spans="13:13" x14ac:dyDescent="0.3">
      <c r="M3698" s="1502"/>
    </row>
    <row r="3699" spans="13:13" x14ac:dyDescent="0.3">
      <c r="M3699" s="1502"/>
    </row>
    <row r="3700" spans="13:13" x14ac:dyDescent="0.3">
      <c r="M3700" s="1502"/>
    </row>
    <row r="3701" spans="13:13" x14ac:dyDescent="0.3">
      <c r="M3701" s="1502"/>
    </row>
    <row r="3702" spans="13:13" x14ac:dyDescent="0.3">
      <c r="M3702" s="1502"/>
    </row>
    <row r="3703" spans="13:13" x14ac:dyDescent="0.3">
      <c r="M3703" s="1502"/>
    </row>
    <row r="3704" spans="13:13" x14ac:dyDescent="0.3">
      <c r="M3704" s="1502"/>
    </row>
    <row r="3705" spans="13:13" x14ac:dyDescent="0.3">
      <c r="M3705" s="1502"/>
    </row>
    <row r="3706" spans="13:13" x14ac:dyDescent="0.3">
      <c r="M3706" s="1502"/>
    </row>
    <row r="3707" spans="13:13" x14ac:dyDescent="0.3">
      <c r="M3707" s="1502"/>
    </row>
    <row r="3708" spans="13:13" x14ac:dyDescent="0.3">
      <c r="M3708" s="1502"/>
    </row>
    <row r="3709" spans="13:13" x14ac:dyDescent="0.3">
      <c r="M3709" s="1502"/>
    </row>
    <row r="3710" spans="13:13" x14ac:dyDescent="0.3">
      <c r="M3710" s="1502"/>
    </row>
    <row r="3711" spans="13:13" x14ac:dyDescent="0.3">
      <c r="M3711" s="1502"/>
    </row>
    <row r="3712" spans="13:13" x14ac:dyDescent="0.3">
      <c r="M3712" s="1502"/>
    </row>
    <row r="3713" spans="13:13" x14ac:dyDescent="0.3">
      <c r="M3713" s="1502"/>
    </row>
    <row r="3714" spans="13:13" x14ac:dyDescent="0.3">
      <c r="M3714" s="1502"/>
    </row>
    <row r="3715" spans="13:13" x14ac:dyDescent="0.3">
      <c r="M3715" s="1502"/>
    </row>
    <row r="3716" spans="13:13" x14ac:dyDescent="0.3">
      <c r="M3716" s="1502"/>
    </row>
    <row r="3717" spans="13:13" x14ac:dyDescent="0.3">
      <c r="M3717" s="1502"/>
    </row>
    <row r="3718" spans="13:13" x14ac:dyDescent="0.3">
      <c r="M3718" s="1502"/>
    </row>
    <row r="3719" spans="13:13" x14ac:dyDescent="0.3">
      <c r="M3719" s="1502"/>
    </row>
    <row r="3720" spans="13:13" x14ac:dyDescent="0.3">
      <c r="M3720" s="1502"/>
    </row>
    <row r="3721" spans="13:13" x14ac:dyDescent="0.3">
      <c r="M3721" s="1502"/>
    </row>
    <row r="3722" spans="13:13" x14ac:dyDescent="0.3">
      <c r="M3722" s="1502"/>
    </row>
    <row r="3723" spans="13:13" x14ac:dyDescent="0.3">
      <c r="M3723" s="1502"/>
    </row>
    <row r="3724" spans="13:13" x14ac:dyDescent="0.3">
      <c r="M3724" s="1502"/>
    </row>
    <row r="3725" spans="13:13" x14ac:dyDescent="0.3">
      <c r="M3725" s="1502"/>
    </row>
    <row r="3726" spans="13:13" x14ac:dyDescent="0.3">
      <c r="M3726" s="1502"/>
    </row>
    <row r="3727" spans="13:13" x14ac:dyDescent="0.3">
      <c r="M3727" s="1502"/>
    </row>
    <row r="3728" spans="13:13" x14ac:dyDescent="0.3">
      <c r="M3728" s="1502"/>
    </row>
    <row r="3729" spans="13:13" x14ac:dyDescent="0.3">
      <c r="M3729" s="1502"/>
    </row>
    <row r="3730" spans="13:13" x14ac:dyDescent="0.3">
      <c r="M3730" s="1502"/>
    </row>
    <row r="3731" spans="13:13" x14ac:dyDescent="0.3">
      <c r="M3731" s="1502"/>
    </row>
    <row r="3732" spans="13:13" x14ac:dyDescent="0.3">
      <c r="M3732" s="1502"/>
    </row>
    <row r="3733" spans="13:13" x14ac:dyDescent="0.3">
      <c r="M3733" s="1502"/>
    </row>
    <row r="3734" spans="13:13" x14ac:dyDescent="0.3">
      <c r="M3734" s="1502"/>
    </row>
    <row r="3735" spans="13:13" x14ac:dyDescent="0.3">
      <c r="M3735" s="1502"/>
    </row>
    <row r="3736" spans="13:13" x14ac:dyDescent="0.3">
      <c r="M3736" s="1502"/>
    </row>
    <row r="3737" spans="13:13" x14ac:dyDescent="0.3">
      <c r="M3737" s="1502"/>
    </row>
    <row r="3738" spans="13:13" x14ac:dyDescent="0.3">
      <c r="M3738" s="1502"/>
    </row>
    <row r="3739" spans="13:13" x14ac:dyDescent="0.3">
      <c r="M3739" s="1502"/>
    </row>
    <row r="3740" spans="13:13" x14ac:dyDescent="0.3">
      <c r="M3740" s="1502"/>
    </row>
    <row r="3741" spans="13:13" x14ac:dyDescent="0.3">
      <c r="M3741" s="1502"/>
    </row>
    <row r="3742" spans="13:13" x14ac:dyDescent="0.3">
      <c r="M3742" s="1502"/>
    </row>
    <row r="3743" spans="13:13" x14ac:dyDescent="0.3">
      <c r="M3743" s="1502"/>
    </row>
    <row r="3744" spans="13:13" x14ac:dyDescent="0.3">
      <c r="M3744" s="1502"/>
    </row>
    <row r="3745" spans="13:13" x14ac:dyDescent="0.3">
      <c r="M3745" s="1502"/>
    </row>
    <row r="3746" spans="13:13" x14ac:dyDescent="0.3">
      <c r="M3746" s="1502"/>
    </row>
    <row r="3747" spans="13:13" x14ac:dyDescent="0.3">
      <c r="M3747" s="1502"/>
    </row>
    <row r="3748" spans="13:13" x14ac:dyDescent="0.3">
      <c r="M3748" s="1502"/>
    </row>
    <row r="3749" spans="13:13" x14ac:dyDescent="0.3">
      <c r="M3749" s="1502"/>
    </row>
    <row r="3750" spans="13:13" x14ac:dyDescent="0.3">
      <c r="M3750" s="1502"/>
    </row>
    <row r="3751" spans="13:13" x14ac:dyDescent="0.3">
      <c r="M3751" s="1502"/>
    </row>
    <row r="3752" spans="13:13" x14ac:dyDescent="0.3">
      <c r="M3752" s="1502"/>
    </row>
    <row r="3753" spans="13:13" x14ac:dyDescent="0.3">
      <c r="M3753" s="1502"/>
    </row>
    <row r="3754" spans="13:13" x14ac:dyDescent="0.3">
      <c r="M3754" s="1502"/>
    </row>
    <row r="3755" spans="13:13" x14ac:dyDescent="0.3">
      <c r="M3755" s="1502"/>
    </row>
    <row r="3756" spans="13:13" x14ac:dyDescent="0.3">
      <c r="M3756" s="1502"/>
    </row>
    <row r="3757" spans="13:13" x14ac:dyDescent="0.3">
      <c r="M3757" s="1502"/>
    </row>
    <row r="3758" spans="13:13" x14ac:dyDescent="0.3">
      <c r="M3758" s="1502"/>
    </row>
    <row r="3759" spans="13:13" x14ac:dyDescent="0.3">
      <c r="M3759" s="1502"/>
    </row>
    <row r="3760" spans="13:13" x14ac:dyDescent="0.3">
      <c r="M3760" s="1502"/>
    </row>
    <row r="3761" spans="13:13" x14ac:dyDescent="0.3">
      <c r="M3761" s="1502"/>
    </row>
    <row r="3762" spans="13:13" x14ac:dyDescent="0.3">
      <c r="M3762" s="1502"/>
    </row>
    <row r="3763" spans="13:13" x14ac:dyDescent="0.3">
      <c r="M3763" s="1502"/>
    </row>
    <row r="3764" spans="13:13" x14ac:dyDescent="0.3">
      <c r="M3764" s="1502"/>
    </row>
    <row r="3765" spans="13:13" x14ac:dyDescent="0.3">
      <c r="M3765" s="1502"/>
    </row>
    <row r="3766" spans="13:13" x14ac:dyDescent="0.3">
      <c r="M3766" s="1502"/>
    </row>
    <row r="3767" spans="13:13" x14ac:dyDescent="0.3">
      <c r="M3767" s="1502"/>
    </row>
    <row r="3768" spans="13:13" x14ac:dyDescent="0.3">
      <c r="M3768" s="1502"/>
    </row>
    <row r="3769" spans="13:13" x14ac:dyDescent="0.3">
      <c r="M3769" s="1502"/>
    </row>
    <row r="3770" spans="13:13" x14ac:dyDescent="0.3">
      <c r="M3770" s="1502"/>
    </row>
    <row r="3771" spans="13:13" x14ac:dyDescent="0.3">
      <c r="M3771" s="1502"/>
    </row>
    <row r="3772" spans="13:13" x14ac:dyDescent="0.3">
      <c r="M3772" s="1502"/>
    </row>
    <row r="3773" spans="13:13" x14ac:dyDescent="0.3">
      <c r="M3773" s="1502"/>
    </row>
    <row r="3774" spans="13:13" x14ac:dyDescent="0.3">
      <c r="M3774" s="1502"/>
    </row>
    <row r="3775" spans="13:13" x14ac:dyDescent="0.3">
      <c r="M3775" s="1502"/>
    </row>
    <row r="3776" spans="13:13" x14ac:dyDescent="0.3">
      <c r="M3776" s="1502"/>
    </row>
    <row r="3777" spans="13:13" x14ac:dyDescent="0.3">
      <c r="M3777" s="1502"/>
    </row>
    <row r="3778" spans="13:13" x14ac:dyDescent="0.3">
      <c r="M3778" s="1502"/>
    </row>
    <row r="3779" spans="13:13" x14ac:dyDescent="0.3">
      <c r="M3779" s="1502"/>
    </row>
    <row r="3780" spans="13:13" x14ac:dyDescent="0.3">
      <c r="M3780" s="1502"/>
    </row>
    <row r="3781" spans="13:13" x14ac:dyDescent="0.3">
      <c r="M3781" s="1502"/>
    </row>
    <row r="3782" spans="13:13" x14ac:dyDescent="0.3">
      <c r="M3782" s="1502"/>
    </row>
    <row r="3783" spans="13:13" x14ac:dyDescent="0.3">
      <c r="M3783" s="1502"/>
    </row>
    <row r="3784" spans="13:13" x14ac:dyDescent="0.3">
      <c r="M3784" s="1502"/>
    </row>
    <row r="3785" spans="13:13" x14ac:dyDescent="0.3">
      <c r="M3785" s="1502"/>
    </row>
    <row r="3786" spans="13:13" x14ac:dyDescent="0.3">
      <c r="M3786" s="1502"/>
    </row>
    <row r="3787" spans="13:13" x14ac:dyDescent="0.3">
      <c r="M3787" s="1502"/>
    </row>
    <row r="3788" spans="13:13" x14ac:dyDescent="0.3">
      <c r="M3788" s="1502"/>
    </row>
    <row r="3789" spans="13:13" x14ac:dyDescent="0.3">
      <c r="M3789" s="1502"/>
    </row>
    <row r="3790" spans="13:13" x14ac:dyDescent="0.3">
      <c r="M3790" s="1502"/>
    </row>
    <row r="3791" spans="13:13" x14ac:dyDescent="0.3">
      <c r="M3791" s="1502"/>
    </row>
    <row r="3792" spans="13:13" x14ac:dyDescent="0.3">
      <c r="M3792" s="1502"/>
    </row>
    <row r="3793" spans="13:13" x14ac:dyDescent="0.3">
      <c r="M3793" s="1502"/>
    </row>
    <row r="3794" spans="13:13" x14ac:dyDescent="0.3">
      <c r="M3794" s="1502"/>
    </row>
    <row r="3795" spans="13:13" x14ac:dyDescent="0.3">
      <c r="M3795" s="1502"/>
    </row>
    <row r="3796" spans="13:13" x14ac:dyDescent="0.3">
      <c r="M3796" s="1502"/>
    </row>
    <row r="3797" spans="13:13" x14ac:dyDescent="0.3">
      <c r="M3797" s="1502"/>
    </row>
    <row r="3798" spans="13:13" x14ac:dyDescent="0.3">
      <c r="M3798" s="1502"/>
    </row>
    <row r="3799" spans="13:13" x14ac:dyDescent="0.3">
      <c r="M3799" s="1502"/>
    </row>
    <row r="3800" spans="13:13" x14ac:dyDescent="0.3">
      <c r="M3800" s="1502"/>
    </row>
    <row r="3801" spans="13:13" x14ac:dyDescent="0.3">
      <c r="M3801" s="1502"/>
    </row>
    <row r="3802" spans="13:13" x14ac:dyDescent="0.3">
      <c r="M3802" s="1502"/>
    </row>
    <row r="3803" spans="13:13" x14ac:dyDescent="0.3">
      <c r="M3803" s="1502"/>
    </row>
    <row r="3804" spans="13:13" x14ac:dyDescent="0.3">
      <c r="M3804" s="1502"/>
    </row>
    <row r="3805" spans="13:13" x14ac:dyDescent="0.3">
      <c r="M3805" s="1502"/>
    </row>
    <row r="3806" spans="13:13" x14ac:dyDescent="0.3">
      <c r="M3806" s="1502"/>
    </row>
    <row r="3807" spans="13:13" x14ac:dyDescent="0.3">
      <c r="M3807" s="1502"/>
    </row>
    <row r="3808" spans="13:13" x14ac:dyDescent="0.3">
      <c r="M3808" s="1502"/>
    </row>
    <row r="3809" spans="13:13" x14ac:dyDescent="0.3">
      <c r="M3809" s="1502"/>
    </row>
    <row r="3810" spans="13:13" x14ac:dyDescent="0.3">
      <c r="M3810" s="1502"/>
    </row>
    <row r="3811" spans="13:13" x14ac:dyDescent="0.3">
      <c r="M3811" s="1502"/>
    </row>
    <row r="3812" spans="13:13" x14ac:dyDescent="0.3">
      <c r="M3812" s="1502"/>
    </row>
    <row r="3813" spans="13:13" x14ac:dyDescent="0.3">
      <c r="M3813" s="1502"/>
    </row>
    <row r="3814" spans="13:13" x14ac:dyDescent="0.3">
      <c r="M3814" s="1502"/>
    </row>
    <row r="3815" spans="13:13" x14ac:dyDescent="0.3">
      <c r="M3815" s="1502"/>
    </row>
    <row r="3816" spans="13:13" x14ac:dyDescent="0.3">
      <c r="M3816" s="1502"/>
    </row>
    <row r="3817" spans="13:13" x14ac:dyDescent="0.3">
      <c r="M3817" s="1502"/>
    </row>
    <row r="3818" spans="13:13" x14ac:dyDescent="0.3">
      <c r="M3818" s="1502"/>
    </row>
    <row r="3819" spans="13:13" x14ac:dyDescent="0.3">
      <c r="M3819" s="1502"/>
    </row>
    <row r="3820" spans="13:13" x14ac:dyDescent="0.3">
      <c r="M3820" s="1502"/>
    </row>
    <row r="3821" spans="13:13" x14ac:dyDescent="0.3">
      <c r="M3821" s="1502"/>
    </row>
    <row r="3822" spans="13:13" x14ac:dyDescent="0.3">
      <c r="M3822" s="1502"/>
    </row>
    <row r="3823" spans="13:13" x14ac:dyDescent="0.3">
      <c r="M3823" s="1502"/>
    </row>
    <row r="3824" spans="13:13" x14ac:dyDescent="0.3">
      <c r="M3824" s="1502"/>
    </row>
    <row r="3825" spans="13:13" x14ac:dyDescent="0.3">
      <c r="M3825" s="1502"/>
    </row>
    <row r="3826" spans="13:13" x14ac:dyDescent="0.3">
      <c r="M3826" s="1502"/>
    </row>
    <row r="3827" spans="13:13" x14ac:dyDescent="0.3">
      <c r="M3827" s="1502"/>
    </row>
    <row r="3828" spans="13:13" x14ac:dyDescent="0.3">
      <c r="M3828" s="1502"/>
    </row>
    <row r="3829" spans="13:13" x14ac:dyDescent="0.3">
      <c r="M3829" s="1502"/>
    </row>
    <row r="3830" spans="13:13" x14ac:dyDescent="0.3">
      <c r="M3830" s="1502"/>
    </row>
    <row r="3831" spans="13:13" x14ac:dyDescent="0.3">
      <c r="M3831" s="1502"/>
    </row>
    <row r="3832" spans="13:13" x14ac:dyDescent="0.3">
      <c r="M3832" s="1502"/>
    </row>
    <row r="3833" spans="13:13" x14ac:dyDescent="0.3">
      <c r="M3833" s="1502"/>
    </row>
    <row r="3834" spans="13:13" x14ac:dyDescent="0.3">
      <c r="M3834" s="1502"/>
    </row>
    <row r="3835" spans="13:13" x14ac:dyDescent="0.3">
      <c r="M3835" s="1502"/>
    </row>
    <row r="3836" spans="13:13" x14ac:dyDescent="0.3">
      <c r="M3836" s="1502"/>
    </row>
    <row r="3837" spans="13:13" x14ac:dyDescent="0.3">
      <c r="M3837" s="1502"/>
    </row>
    <row r="3838" spans="13:13" x14ac:dyDescent="0.3">
      <c r="M3838" s="1502"/>
    </row>
    <row r="3839" spans="13:13" x14ac:dyDescent="0.3">
      <c r="M3839" s="1502"/>
    </row>
    <row r="3840" spans="13:13" x14ac:dyDescent="0.3">
      <c r="M3840" s="1502"/>
    </row>
    <row r="3841" spans="13:13" x14ac:dyDescent="0.3">
      <c r="M3841" s="1502"/>
    </row>
    <row r="3842" spans="13:13" x14ac:dyDescent="0.3">
      <c r="M3842" s="1502"/>
    </row>
    <row r="3843" spans="13:13" x14ac:dyDescent="0.3">
      <c r="M3843" s="1502"/>
    </row>
    <row r="3844" spans="13:13" x14ac:dyDescent="0.3">
      <c r="M3844" s="1502"/>
    </row>
    <row r="3845" spans="13:13" x14ac:dyDescent="0.3">
      <c r="M3845" s="1502"/>
    </row>
    <row r="3846" spans="13:13" x14ac:dyDescent="0.3">
      <c r="M3846" s="1502"/>
    </row>
    <row r="3847" spans="13:13" x14ac:dyDescent="0.3">
      <c r="M3847" s="1502"/>
    </row>
    <row r="3848" spans="13:13" x14ac:dyDescent="0.3">
      <c r="M3848" s="1502"/>
    </row>
    <row r="3849" spans="13:13" x14ac:dyDescent="0.3">
      <c r="M3849" s="1502"/>
    </row>
    <row r="3850" spans="13:13" x14ac:dyDescent="0.3">
      <c r="M3850" s="1502"/>
    </row>
    <row r="3851" spans="13:13" x14ac:dyDescent="0.3">
      <c r="M3851" s="1502"/>
    </row>
    <row r="3852" spans="13:13" x14ac:dyDescent="0.3">
      <c r="M3852" s="1502"/>
    </row>
    <row r="3853" spans="13:13" x14ac:dyDescent="0.3">
      <c r="M3853" s="1502"/>
    </row>
    <row r="3854" spans="13:13" x14ac:dyDescent="0.3">
      <c r="M3854" s="1502"/>
    </row>
    <row r="3855" spans="13:13" x14ac:dyDescent="0.3">
      <c r="M3855" s="1502"/>
    </row>
    <row r="3856" spans="13:13" x14ac:dyDescent="0.3">
      <c r="M3856" s="1502"/>
    </row>
    <row r="3857" spans="13:13" x14ac:dyDescent="0.3">
      <c r="M3857" s="1502"/>
    </row>
    <row r="3858" spans="13:13" x14ac:dyDescent="0.3">
      <c r="M3858" s="1502"/>
    </row>
    <row r="3859" spans="13:13" x14ac:dyDescent="0.3">
      <c r="M3859" s="1502"/>
    </row>
    <row r="3860" spans="13:13" x14ac:dyDescent="0.3">
      <c r="M3860" s="1502"/>
    </row>
    <row r="3861" spans="13:13" x14ac:dyDescent="0.3">
      <c r="M3861" s="1502"/>
    </row>
    <row r="3862" spans="13:13" x14ac:dyDescent="0.3">
      <c r="M3862" s="1502"/>
    </row>
    <row r="3863" spans="13:13" x14ac:dyDescent="0.3">
      <c r="M3863" s="1502"/>
    </row>
    <row r="3864" spans="13:13" x14ac:dyDescent="0.3">
      <c r="M3864" s="1502"/>
    </row>
    <row r="3865" spans="13:13" x14ac:dyDescent="0.3">
      <c r="M3865" s="1502"/>
    </row>
    <row r="3866" spans="13:13" x14ac:dyDescent="0.3">
      <c r="M3866" s="1502"/>
    </row>
    <row r="3867" spans="13:13" x14ac:dyDescent="0.3">
      <c r="M3867" s="1502"/>
    </row>
    <row r="3868" spans="13:13" x14ac:dyDescent="0.3">
      <c r="M3868" s="1502"/>
    </row>
    <row r="3869" spans="13:13" x14ac:dyDescent="0.3">
      <c r="M3869" s="1502"/>
    </row>
    <row r="3870" spans="13:13" x14ac:dyDescent="0.3">
      <c r="M3870" s="1502"/>
    </row>
    <row r="3871" spans="13:13" x14ac:dyDescent="0.3">
      <c r="M3871" s="1502"/>
    </row>
    <row r="3872" spans="13:13" x14ac:dyDescent="0.3">
      <c r="M3872" s="1502"/>
    </row>
    <row r="3873" spans="13:13" x14ac:dyDescent="0.3">
      <c r="M3873" s="1502"/>
    </row>
    <row r="3874" spans="13:13" x14ac:dyDescent="0.3">
      <c r="M3874" s="1502"/>
    </row>
    <row r="3875" spans="13:13" x14ac:dyDescent="0.3">
      <c r="M3875" s="1502"/>
    </row>
    <row r="3876" spans="13:13" x14ac:dyDescent="0.3">
      <c r="M3876" s="1502"/>
    </row>
    <row r="3877" spans="13:13" x14ac:dyDescent="0.3">
      <c r="M3877" s="1502"/>
    </row>
    <row r="3878" spans="13:13" x14ac:dyDescent="0.3">
      <c r="M3878" s="1502"/>
    </row>
    <row r="3879" spans="13:13" x14ac:dyDescent="0.3">
      <c r="M3879" s="1502"/>
    </row>
    <row r="3880" spans="13:13" x14ac:dyDescent="0.3">
      <c r="M3880" s="1502"/>
    </row>
    <row r="3881" spans="13:13" x14ac:dyDescent="0.3">
      <c r="M3881" s="1502"/>
    </row>
    <row r="3882" spans="13:13" x14ac:dyDescent="0.3">
      <c r="M3882" s="1502"/>
    </row>
    <row r="3883" spans="13:13" x14ac:dyDescent="0.3">
      <c r="M3883" s="1502"/>
    </row>
    <row r="3884" spans="13:13" x14ac:dyDescent="0.3">
      <c r="M3884" s="1502"/>
    </row>
    <row r="3885" spans="13:13" x14ac:dyDescent="0.3">
      <c r="M3885" s="1502"/>
    </row>
    <row r="3886" spans="13:13" x14ac:dyDescent="0.3">
      <c r="M3886" s="1502"/>
    </row>
    <row r="3887" spans="13:13" x14ac:dyDescent="0.3">
      <c r="M3887" s="1502"/>
    </row>
    <row r="3888" spans="13:13" x14ac:dyDescent="0.3">
      <c r="M3888" s="1502"/>
    </row>
    <row r="3889" spans="13:13" x14ac:dyDescent="0.3">
      <c r="M3889" s="1502"/>
    </row>
    <row r="3890" spans="13:13" x14ac:dyDescent="0.3">
      <c r="M3890" s="1502"/>
    </row>
    <row r="3891" spans="13:13" x14ac:dyDescent="0.3">
      <c r="M3891" s="1502"/>
    </row>
    <row r="3892" spans="13:13" x14ac:dyDescent="0.3">
      <c r="M3892" s="1502"/>
    </row>
    <row r="3893" spans="13:13" x14ac:dyDescent="0.3">
      <c r="M3893" s="1502"/>
    </row>
    <row r="3894" spans="13:13" x14ac:dyDescent="0.3">
      <c r="M3894" s="1502"/>
    </row>
    <row r="3895" spans="13:13" x14ac:dyDescent="0.3">
      <c r="M3895" s="1502"/>
    </row>
    <row r="3896" spans="13:13" x14ac:dyDescent="0.3">
      <c r="M3896" s="1502"/>
    </row>
    <row r="3897" spans="13:13" x14ac:dyDescent="0.3">
      <c r="M3897" s="1502"/>
    </row>
    <row r="3898" spans="13:13" x14ac:dyDescent="0.3">
      <c r="M3898" s="1502"/>
    </row>
    <row r="3899" spans="13:13" x14ac:dyDescent="0.3">
      <c r="M3899" s="1502"/>
    </row>
    <row r="3900" spans="13:13" x14ac:dyDescent="0.3">
      <c r="M3900" s="1502"/>
    </row>
    <row r="3901" spans="13:13" x14ac:dyDescent="0.3">
      <c r="M3901" s="1502"/>
    </row>
    <row r="3902" spans="13:13" x14ac:dyDescent="0.3">
      <c r="M3902" s="1502"/>
    </row>
    <row r="3903" spans="13:13" x14ac:dyDescent="0.3">
      <c r="M3903" s="1502"/>
    </row>
    <row r="3904" spans="13:13" x14ac:dyDescent="0.3">
      <c r="M3904" s="1502"/>
    </row>
    <row r="3905" spans="13:13" x14ac:dyDescent="0.3">
      <c r="M3905" s="1502"/>
    </row>
    <row r="3906" spans="13:13" x14ac:dyDescent="0.3">
      <c r="M3906" s="1502"/>
    </row>
    <row r="3907" spans="13:13" x14ac:dyDescent="0.3">
      <c r="M3907" s="1502"/>
    </row>
    <row r="3908" spans="13:13" x14ac:dyDescent="0.3">
      <c r="M3908" s="1502"/>
    </row>
    <row r="3909" spans="13:13" x14ac:dyDescent="0.3">
      <c r="M3909" s="1502"/>
    </row>
    <row r="3910" spans="13:13" x14ac:dyDescent="0.3">
      <c r="M3910" s="1502"/>
    </row>
    <row r="3911" spans="13:13" x14ac:dyDescent="0.3">
      <c r="M3911" s="1502"/>
    </row>
    <row r="3912" spans="13:13" x14ac:dyDescent="0.3">
      <c r="M3912" s="1502"/>
    </row>
    <row r="3913" spans="13:13" x14ac:dyDescent="0.3">
      <c r="M3913" s="1502"/>
    </row>
    <row r="3914" spans="13:13" x14ac:dyDescent="0.3">
      <c r="M3914" s="1502"/>
    </row>
    <row r="3915" spans="13:13" x14ac:dyDescent="0.3">
      <c r="M3915" s="1502"/>
    </row>
    <row r="3916" spans="13:13" x14ac:dyDescent="0.3">
      <c r="M3916" s="1502"/>
    </row>
    <row r="3917" spans="13:13" x14ac:dyDescent="0.3">
      <c r="M3917" s="1502"/>
    </row>
    <row r="3918" spans="13:13" x14ac:dyDescent="0.3">
      <c r="M3918" s="1502"/>
    </row>
    <row r="3919" spans="13:13" x14ac:dyDescent="0.3">
      <c r="M3919" s="1502"/>
    </row>
    <row r="3920" spans="13:13" x14ac:dyDescent="0.3">
      <c r="M3920" s="1502"/>
    </row>
    <row r="3921" spans="13:13" x14ac:dyDescent="0.3">
      <c r="M3921" s="1502"/>
    </row>
    <row r="3922" spans="13:13" x14ac:dyDescent="0.3">
      <c r="M3922" s="1502"/>
    </row>
    <row r="3923" spans="13:13" x14ac:dyDescent="0.3">
      <c r="M3923" s="1502"/>
    </row>
    <row r="3924" spans="13:13" x14ac:dyDescent="0.3">
      <c r="M3924" s="1502"/>
    </row>
    <row r="3925" spans="13:13" x14ac:dyDescent="0.3">
      <c r="M3925" s="1502"/>
    </row>
    <row r="3926" spans="13:13" x14ac:dyDescent="0.3">
      <c r="M3926" s="1502"/>
    </row>
    <row r="3927" spans="13:13" x14ac:dyDescent="0.3">
      <c r="M3927" s="1502"/>
    </row>
    <row r="3928" spans="13:13" x14ac:dyDescent="0.3">
      <c r="M3928" s="1502"/>
    </row>
    <row r="3929" spans="13:13" x14ac:dyDescent="0.3">
      <c r="M3929" s="1502"/>
    </row>
    <row r="3930" spans="13:13" x14ac:dyDescent="0.3">
      <c r="M3930" s="1502"/>
    </row>
    <row r="3931" spans="13:13" x14ac:dyDescent="0.3">
      <c r="M3931" s="1502"/>
    </row>
    <row r="3932" spans="13:13" x14ac:dyDescent="0.3">
      <c r="M3932" s="1502"/>
    </row>
    <row r="3933" spans="13:13" x14ac:dyDescent="0.3">
      <c r="M3933" s="1502"/>
    </row>
    <row r="3934" spans="13:13" x14ac:dyDescent="0.3">
      <c r="M3934" s="1502"/>
    </row>
    <row r="3935" spans="13:13" x14ac:dyDescent="0.3">
      <c r="M3935" s="1502"/>
    </row>
    <row r="3936" spans="13:13" x14ac:dyDescent="0.3">
      <c r="M3936" s="1502"/>
    </row>
    <row r="3937" spans="13:13" x14ac:dyDescent="0.3">
      <c r="M3937" s="1502"/>
    </row>
    <row r="3938" spans="13:13" x14ac:dyDescent="0.3">
      <c r="M3938" s="1502"/>
    </row>
    <row r="3939" spans="13:13" x14ac:dyDescent="0.3">
      <c r="M3939" s="1502"/>
    </row>
    <row r="3940" spans="13:13" x14ac:dyDescent="0.3">
      <c r="M3940" s="1502"/>
    </row>
    <row r="3941" spans="13:13" x14ac:dyDescent="0.3">
      <c r="M3941" s="1502"/>
    </row>
    <row r="3942" spans="13:13" x14ac:dyDescent="0.3">
      <c r="M3942" s="1502"/>
    </row>
    <row r="3943" spans="13:13" x14ac:dyDescent="0.3">
      <c r="M3943" s="1502"/>
    </row>
    <row r="3944" spans="13:13" x14ac:dyDescent="0.3">
      <c r="M3944" s="1502"/>
    </row>
    <row r="3945" spans="13:13" x14ac:dyDescent="0.3">
      <c r="M3945" s="1502"/>
    </row>
    <row r="3946" spans="13:13" x14ac:dyDescent="0.3">
      <c r="M3946" s="1502"/>
    </row>
    <row r="3947" spans="13:13" x14ac:dyDescent="0.3">
      <c r="M3947" s="1502"/>
    </row>
    <row r="3948" spans="13:13" x14ac:dyDescent="0.3">
      <c r="M3948" s="1502"/>
    </row>
    <row r="3949" spans="13:13" x14ac:dyDescent="0.3">
      <c r="M3949" s="1502"/>
    </row>
    <row r="3950" spans="13:13" x14ac:dyDescent="0.3">
      <c r="M3950" s="1502"/>
    </row>
    <row r="3951" spans="13:13" x14ac:dyDescent="0.3">
      <c r="M3951" s="1502"/>
    </row>
    <row r="3952" spans="13:13" x14ac:dyDescent="0.3">
      <c r="M3952" s="1502"/>
    </row>
    <row r="3953" spans="13:13" x14ac:dyDescent="0.3">
      <c r="M3953" s="1502"/>
    </row>
    <row r="3954" spans="13:13" x14ac:dyDescent="0.3">
      <c r="M3954" s="1502"/>
    </row>
    <row r="3955" spans="13:13" x14ac:dyDescent="0.3">
      <c r="M3955" s="1502"/>
    </row>
    <row r="3956" spans="13:13" x14ac:dyDescent="0.3">
      <c r="M3956" s="1502"/>
    </row>
    <row r="3957" spans="13:13" x14ac:dyDescent="0.3">
      <c r="M3957" s="1502"/>
    </row>
    <row r="3958" spans="13:13" x14ac:dyDescent="0.3">
      <c r="M3958" s="1502"/>
    </row>
    <row r="3959" spans="13:13" x14ac:dyDescent="0.3">
      <c r="M3959" s="1502"/>
    </row>
    <row r="3960" spans="13:13" x14ac:dyDescent="0.3">
      <c r="M3960" s="1502"/>
    </row>
    <row r="3961" spans="13:13" x14ac:dyDescent="0.3">
      <c r="M3961" s="1502"/>
    </row>
    <row r="3962" spans="13:13" x14ac:dyDescent="0.3">
      <c r="M3962" s="1502"/>
    </row>
    <row r="3963" spans="13:13" x14ac:dyDescent="0.3">
      <c r="M3963" s="1502"/>
    </row>
    <row r="3964" spans="13:13" x14ac:dyDescent="0.3">
      <c r="M3964" s="1502"/>
    </row>
    <row r="3965" spans="13:13" x14ac:dyDescent="0.3">
      <c r="M3965" s="1502"/>
    </row>
    <row r="3966" spans="13:13" x14ac:dyDescent="0.3">
      <c r="M3966" s="1502"/>
    </row>
    <row r="3967" spans="13:13" x14ac:dyDescent="0.3">
      <c r="M3967" s="1502"/>
    </row>
    <row r="3968" spans="13:13" x14ac:dyDescent="0.3">
      <c r="M3968" s="1502"/>
    </row>
    <row r="3969" spans="13:13" x14ac:dyDescent="0.3">
      <c r="M3969" s="1502"/>
    </row>
    <row r="3970" spans="13:13" x14ac:dyDescent="0.3">
      <c r="M3970" s="1502"/>
    </row>
    <row r="3971" spans="13:13" x14ac:dyDescent="0.3">
      <c r="M3971" s="1502"/>
    </row>
    <row r="3972" spans="13:13" x14ac:dyDescent="0.3">
      <c r="M3972" s="1502"/>
    </row>
    <row r="3973" spans="13:13" x14ac:dyDescent="0.3">
      <c r="M3973" s="1502"/>
    </row>
    <row r="3974" spans="13:13" x14ac:dyDescent="0.3">
      <c r="M3974" s="1502"/>
    </row>
    <row r="3975" spans="13:13" x14ac:dyDescent="0.3">
      <c r="M3975" s="1502"/>
    </row>
    <row r="3976" spans="13:13" x14ac:dyDescent="0.3">
      <c r="M3976" s="1502"/>
    </row>
    <row r="3977" spans="13:13" x14ac:dyDescent="0.3">
      <c r="M3977" s="1502"/>
    </row>
    <row r="3978" spans="13:13" x14ac:dyDescent="0.3">
      <c r="M3978" s="1502"/>
    </row>
    <row r="3979" spans="13:13" x14ac:dyDescent="0.3">
      <c r="M3979" s="1502"/>
    </row>
    <row r="3980" spans="13:13" x14ac:dyDescent="0.3">
      <c r="M3980" s="1502"/>
    </row>
    <row r="3981" spans="13:13" x14ac:dyDescent="0.3">
      <c r="M3981" s="1502"/>
    </row>
    <row r="3982" spans="13:13" x14ac:dyDescent="0.3">
      <c r="M3982" s="1502"/>
    </row>
    <row r="3983" spans="13:13" x14ac:dyDescent="0.3">
      <c r="M3983" s="1502"/>
    </row>
    <row r="3984" spans="13:13" x14ac:dyDescent="0.3">
      <c r="M3984" s="1502"/>
    </row>
    <row r="3985" spans="13:13" x14ac:dyDescent="0.3">
      <c r="M3985" s="1502"/>
    </row>
    <row r="3986" spans="13:13" x14ac:dyDescent="0.3">
      <c r="M3986" s="1502"/>
    </row>
    <row r="3987" spans="13:13" x14ac:dyDescent="0.3">
      <c r="M3987" s="1502"/>
    </row>
    <row r="3988" spans="13:13" x14ac:dyDescent="0.3">
      <c r="M3988" s="1502"/>
    </row>
    <row r="3989" spans="13:13" x14ac:dyDescent="0.3">
      <c r="M3989" s="1502"/>
    </row>
    <row r="3990" spans="13:13" x14ac:dyDescent="0.3">
      <c r="M3990" s="1502"/>
    </row>
    <row r="3991" spans="13:13" x14ac:dyDescent="0.3">
      <c r="M3991" s="1502"/>
    </row>
    <row r="3992" spans="13:13" x14ac:dyDescent="0.3">
      <c r="M3992" s="1502"/>
    </row>
    <row r="3993" spans="13:13" x14ac:dyDescent="0.3">
      <c r="M3993" s="1502"/>
    </row>
    <row r="3994" spans="13:13" x14ac:dyDescent="0.3">
      <c r="M3994" s="1502"/>
    </row>
    <row r="3995" spans="13:13" x14ac:dyDescent="0.3">
      <c r="M3995" s="1502"/>
    </row>
    <row r="3996" spans="13:13" x14ac:dyDescent="0.3">
      <c r="M3996" s="1502"/>
    </row>
    <row r="3997" spans="13:13" x14ac:dyDescent="0.3">
      <c r="M3997" s="1502"/>
    </row>
    <row r="3998" spans="13:13" x14ac:dyDescent="0.3">
      <c r="M3998" s="1502"/>
    </row>
    <row r="3999" spans="13:13" x14ac:dyDescent="0.3">
      <c r="M3999" s="1502"/>
    </row>
    <row r="4000" spans="13:13" x14ac:dyDescent="0.3">
      <c r="M4000" s="1502"/>
    </row>
    <row r="4001" spans="13:13" x14ac:dyDescent="0.3">
      <c r="M4001" s="1502"/>
    </row>
    <row r="4002" spans="13:13" x14ac:dyDescent="0.3">
      <c r="M4002" s="1502"/>
    </row>
    <row r="4003" spans="13:13" x14ac:dyDescent="0.3">
      <c r="M4003" s="1502"/>
    </row>
    <row r="4004" spans="13:13" x14ac:dyDescent="0.3">
      <c r="M4004" s="1502"/>
    </row>
    <row r="4005" spans="13:13" x14ac:dyDescent="0.3">
      <c r="M4005" s="1502"/>
    </row>
    <row r="4006" spans="13:13" x14ac:dyDescent="0.3">
      <c r="M4006" s="1502"/>
    </row>
    <row r="4007" spans="13:13" x14ac:dyDescent="0.3">
      <c r="M4007" s="1502"/>
    </row>
    <row r="4008" spans="13:13" x14ac:dyDescent="0.3">
      <c r="M4008" s="1502"/>
    </row>
    <row r="4009" spans="13:13" x14ac:dyDescent="0.3">
      <c r="M4009" s="1502"/>
    </row>
    <row r="4010" spans="13:13" x14ac:dyDescent="0.3">
      <c r="M4010" s="1502"/>
    </row>
    <row r="4011" spans="13:13" x14ac:dyDescent="0.3">
      <c r="M4011" s="1502"/>
    </row>
    <row r="4012" spans="13:13" x14ac:dyDescent="0.3">
      <c r="M4012" s="1502"/>
    </row>
    <row r="4013" spans="13:13" x14ac:dyDescent="0.3">
      <c r="M4013" s="1502"/>
    </row>
    <row r="4014" spans="13:13" x14ac:dyDescent="0.3">
      <c r="M4014" s="1502"/>
    </row>
    <row r="4015" spans="13:13" x14ac:dyDescent="0.3">
      <c r="M4015" s="1502"/>
    </row>
    <row r="4016" spans="13:13" x14ac:dyDescent="0.3">
      <c r="M4016" s="1502"/>
    </row>
    <row r="4017" spans="13:13" x14ac:dyDescent="0.3">
      <c r="M4017" s="1502"/>
    </row>
    <row r="4018" spans="13:13" x14ac:dyDescent="0.3">
      <c r="M4018" s="1502"/>
    </row>
    <row r="4019" spans="13:13" x14ac:dyDescent="0.3">
      <c r="M4019" s="1502"/>
    </row>
    <row r="4020" spans="13:13" x14ac:dyDescent="0.3">
      <c r="M4020" s="1502"/>
    </row>
    <row r="4021" spans="13:13" x14ac:dyDescent="0.3">
      <c r="M4021" s="1502"/>
    </row>
    <row r="4022" spans="13:13" x14ac:dyDescent="0.3">
      <c r="M4022" s="1502"/>
    </row>
    <row r="4023" spans="13:13" x14ac:dyDescent="0.3">
      <c r="M4023" s="1502"/>
    </row>
    <row r="4024" spans="13:13" x14ac:dyDescent="0.3">
      <c r="M4024" s="1502"/>
    </row>
    <row r="4025" spans="13:13" x14ac:dyDescent="0.3">
      <c r="M4025" s="1502"/>
    </row>
    <row r="4026" spans="13:13" x14ac:dyDescent="0.3">
      <c r="M4026" s="1502"/>
    </row>
    <row r="4027" spans="13:13" x14ac:dyDescent="0.3">
      <c r="M4027" s="1502"/>
    </row>
    <row r="4028" spans="13:13" x14ac:dyDescent="0.3">
      <c r="M4028" s="1502"/>
    </row>
    <row r="4029" spans="13:13" x14ac:dyDescent="0.3">
      <c r="M4029" s="1502"/>
    </row>
    <row r="4030" spans="13:13" x14ac:dyDescent="0.3">
      <c r="M4030" s="1502"/>
    </row>
    <row r="4031" spans="13:13" x14ac:dyDescent="0.3">
      <c r="M4031" s="1502"/>
    </row>
    <row r="4032" spans="13:13" x14ac:dyDescent="0.3">
      <c r="M4032" s="1502"/>
    </row>
    <row r="4033" spans="13:13" x14ac:dyDescent="0.3">
      <c r="M4033" s="1502"/>
    </row>
    <row r="4034" spans="13:13" x14ac:dyDescent="0.3">
      <c r="M4034" s="1502"/>
    </row>
    <row r="4035" spans="13:13" x14ac:dyDescent="0.3">
      <c r="M4035" s="1502"/>
    </row>
    <row r="4036" spans="13:13" x14ac:dyDescent="0.3">
      <c r="M4036" s="1502"/>
    </row>
    <row r="4037" spans="13:13" x14ac:dyDescent="0.3">
      <c r="M4037" s="1502"/>
    </row>
    <row r="4038" spans="13:13" x14ac:dyDescent="0.3">
      <c r="M4038" s="1502"/>
    </row>
    <row r="4039" spans="13:13" x14ac:dyDescent="0.3">
      <c r="M4039" s="1502"/>
    </row>
    <row r="4040" spans="13:13" x14ac:dyDescent="0.3">
      <c r="M4040" s="1502"/>
    </row>
    <row r="4041" spans="13:13" x14ac:dyDescent="0.3">
      <c r="M4041" s="1502"/>
    </row>
    <row r="4042" spans="13:13" x14ac:dyDescent="0.3">
      <c r="M4042" s="1502"/>
    </row>
    <row r="4043" spans="13:13" x14ac:dyDescent="0.3">
      <c r="M4043" s="1502"/>
    </row>
    <row r="4044" spans="13:13" x14ac:dyDescent="0.3">
      <c r="M4044" s="1502"/>
    </row>
    <row r="4045" spans="13:13" x14ac:dyDescent="0.3">
      <c r="M4045" s="1502"/>
    </row>
    <row r="4046" spans="13:13" x14ac:dyDescent="0.3">
      <c r="M4046" s="1502"/>
    </row>
    <row r="4047" spans="13:13" x14ac:dyDescent="0.3">
      <c r="M4047" s="1502"/>
    </row>
    <row r="4048" spans="13:13" x14ac:dyDescent="0.3">
      <c r="M4048" s="1502"/>
    </row>
    <row r="4049" spans="13:13" x14ac:dyDescent="0.3">
      <c r="M4049" s="1502"/>
    </row>
    <row r="4050" spans="13:13" x14ac:dyDescent="0.3">
      <c r="M4050" s="1502"/>
    </row>
    <row r="4051" spans="13:13" x14ac:dyDescent="0.3">
      <c r="M4051" s="1502"/>
    </row>
    <row r="4052" spans="13:13" x14ac:dyDescent="0.3">
      <c r="M4052" s="1502"/>
    </row>
    <row r="4053" spans="13:13" x14ac:dyDescent="0.3">
      <c r="M4053" s="1502"/>
    </row>
    <row r="4054" spans="13:13" x14ac:dyDescent="0.3">
      <c r="M4054" s="1502"/>
    </row>
    <row r="4055" spans="13:13" x14ac:dyDescent="0.3">
      <c r="M4055" s="1502"/>
    </row>
    <row r="4056" spans="13:13" x14ac:dyDescent="0.3">
      <c r="M4056" s="1502"/>
    </row>
    <row r="4057" spans="13:13" x14ac:dyDescent="0.3">
      <c r="M4057" s="1502"/>
    </row>
    <row r="4058" spans="13:13" x14ac:dyDescent="0.3">
      <c r="M4058" s="1502"/>
    </row>
    <row r="4059" spans="13:13" x14ac:dyDescent="0.3">
      <c r="M4059" s="1502"/>
    </row>
    <row r="4060" spans="13:13" x14ac:dyDescent="0.3">
      <c r="M4060" s="1502"/>
    </row>
    <row r="4061" spans="13:13" x14ac:dyDescent="0.3">
      <c r="M4061" s="1502"/>
    </row>
    <row r="4062" spans="13:13" x14ac:dyDescent="0.3">
      <c r="M4062" s="1502"/>
    </row>
    <row r="4063" spans="13:13" x14ac:dyDescent="0.3">
      <c r="M4063" s="1502"/>
    </row>
    <row r="4064" spans="13:13" x14ac:dyDescent="0.3">
      <c r="M4064" s="1502"/>
    </row>
    <row r="4065" spans="13:13" x14ac:dyDescent="0.3">
      <c r="M4065" s="1502"/>
    </row>
    <row r="4066" spans="13:13" x14ac:dyDescent="0.3">
      <c r="M4066" s="1502"/>
    </row>
    <row r="4067" spans="13:13" x14ac:dyDescent="0.3">
      <c r="M4067" s="1502"/>
    </row>
    <row r="4068" spans="13:13" x14ac:dyDescent="0.3">
      <c r="M4068" s="1502"/>
    </row>
    <row r="4069" spans="13:13" x14ac:dyDescent="0.3">
      <c r="M4069" s="1502"/>
    </row>
    <row r="4070" spans="13:13" x14ac:dyDescent="0.3">
      <c r="M4070" s="1502"/>
    </row>
    <row r="4071" spans="13:13" x14ac:dyDescent="0.3">
      <c r="M4071" s="1502"/>
    </row>
    <row r="4072" spans="13:13" x14ac:dyDescent="0.3">
      <c r="M4072" s="1502"/>
    </row>
    <row r="4073" spans="13:13" x14ac:dyDescent="0.3">
      <c r="M4073" s="1502"/>
    </row>
    <row r="4074" spans="13:13" x14ac:dyDescent="0.3">
      <c r="M4074" s="1502"/>
    </row>
    <row r="4075" spans="13:13" x14ac:dyDescent="0.3">
      <c r="M4075" s="1502"/>
    </row>
    <row r="4076" spans="13:13" x14ac:dyDescent="0.3">
      <c r="M4076" s="1502"/>
    </row>
    <row r="4077" spans="13:13" x14ac:dyDescent="0.3">
      <c r="M4077" s="1502"/>
    </row>
    <row r="4078" spans="13:13" x14ac:dyDescent="0.3">
      <c r="M4078" s="1502"/>
    </row>
    <row r="4079" spans="13:13" x14ac:dyDescent="0.3">
      <c r="M4079" s="1502"/>
    </row>
    <row r="4080" spans="13:13" x14ac:dyDescent="0.3">
      <c r="M4080" s="1502"/>
    </row>
    <row r="4081" spans="13:13" x14ac:dyDescent="0.3">
      <c r="M4081" s="1502"/>
    </row>
    <row r="4082" spans="13:13" x14ac:dyDescent="0.3">
      <c r="M4082" s="1502"/>
    </row>
    <row r="4083" spans="13:13" x14ac:dyDescent="0.3">
      <c r="M4083" s="1502"/>
    </row>
    <row r="4084" spans="13:13" x14ac:dyDescent="0.3">
      <c r="M4084" s="1502"/>
    </row>
    <row r="4085" spans="13:13" x14ac:dyDescent="0.3">
      <c r="M4085" s="1502"/>
    </row>
    <row r="4086" spans="13:13" x14ac:dyDescent="0.3">
      <c r="M4086" s="1502"/>
    </row>
    <row r="4087" spans="13:13" x14ac:dyDescent="0.3">
      <c r="M4087" s="1502"/>
    </row>
    <row r="4088" spans="13:13" x14ac:dyDescent="0.3">
      <c r="M4088" s="1502"/>
    </row>
    <row r="4089" spans="13:13" x14ac:dyDescent="0.3">
      <c r="M4089" s="1502"/>
    </row>
    <row r="4090" spans="13:13" x14ac:dyDescent="0.3">
      <c r="M4090" s="1502"/>
    </row>
    <row r="4091" spans="13:13" x14ac:dyDescent="0.3">
      <c r="M4091" s="1502"/>
    </row>
    <row r="4092" spans="13:13" x14ac:dyDescent="0.3">
      <c r="M4092" s="1502"/>
    </row>
    <row r="4093" spans="13:13" x14ac:dyDescent="0.3">
      <c r="M4093" s="1502"/>
    </row>
    <row r="4094" spans="13:13" x14ac:dyDescent="0.3">
      <c r="M4094" s="1502"/>
    </row>
    <row r="4095" spans="13:13" x14ac:dyDescent="0.3">
      <c r="M4095" s="1502"/>
    </row>
    <row r="4096" spans="13:13" x14ac:dyDescent="0.3">
      <c r="M4096" s="1502"/>
    </row>
    <row r="4097" spans="13:13" x14ac:dyDescent="0.3">
      <c r="M4097" s="1502"/>
    </row>
    <row r="4098" spans="13:13" x14ac:dyDescent="0.3">
      <c r="M4098" s="1502"/>
    </row>
    <row r="4099" spans="13:13" x14ac:dyDescent="0.3">
      <c r="M4099" s="1502"/>
    </row>
    <row r="4100" spans="13:13" x14ac:dyDescent="0.3">
      <c r="M4100" s="1502"/>
    </row>
    <row r="4101" spans="13:13" x14ac:dyDescent="0.3">
      <c r="M4101" s="1502"/>
    </row>
    <row r="4102" spans="13:13" x14ac:dyDescent="0.3">
      <c r="M4102" s="1502"/>
    </row>
    <row r="4103" spans="13:13" x14ac:dyDescent="0.3">
      <c r="M4103" s="1502"/>
    </row>
    <row r="4104" spans="13:13" x14ac:dyDescent="0.3">
      <c r="M4104" s="1502"/>
    </row>
    <row r="4105" spans="13:13" x14ac:dyDescent="0.3">
      <c r="M4105" s="1502"/>
    </row>
    <row r="4106" spans="13:13" x14ac:dyDescent="0.3">
      <c r="M4106" s="1502"/>
    </row>
    <row r="4107" spans="13:13" x14ac:dyDescent="0.3">
      <c r="M4107" s="1502"/>
    </row>
    <row r="4108" spans="13:13" x14ac:dyDescent="0.3">
      <c r="M4108" s="1502"/>
    </row>
    <row r="4109" spans="13:13" x14ac:dyDescent="0.3">
      <c r="M4109" s="1502"/>
    </row>
    <row r="4110" spans="13:13" x14ac:dyDescent="0.3">
      <c r="M4110" s="1502"/>
    </row>
    <row r="4111" spans="13:13" x14ac:dyDescent="0.3">
      <c r="M4111" s="1502"/>
    </row>
    <row r="4112" spans="13:13" x14ac:dyDescent="0.3">
      <c r="M4112" s="1502"/>
    </row>
    <row r="4113" spans="13:13" x14ac:dyDescent="0.3">
      <c r="M4113" s="150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28448-2C7D-4C00-AA11-5DA332186F79}">
  <dimension ref="A1:J78"/>
  <sheetViews>
    <sheetView workbookViewId="0">
      <selection activeCell="C1" sqref="C1"/>
    </sheetView>
  </sheetViews>
  <sheetFormatPr defaultRowHeight="14.4" x14ac:dyDescent="0.3"/>
  <cols>
    <col min="2" max="2" width="9.6640625" bestFit="1" customWidth="1"/>
  </cols>
  <sheetData>
    <row r="1" spans="1:10" x14ac:dyDescent="0.3">
      <c r="A1" t="s">
        <v>4235</v>
      </c>
      <c r="B1" t="s">
        <v>4236</v>
      </c>
      <c r="C1" t="s">
        <v>4290</v>
      </c>
      <c r="D1" t="s">
        <v>4237</v>
      </c>
      <c r="E1" t="s">
        <v>4238</v>
      </c>
      <c r="F1" t="s">
        <v>4239</v>
      </c>
      <c r="H1" t="s">
        <v>4240</v>
      </c>
      <c r="I1" t="s">
        <v>4241</v>
      </c>
      <c r="J1" t="s">
        <v>4242</v>
      </c>
    </row>
    <row r="2" spans="1:10" x14ac:dyDescent="0.3">
      <c r="A2">
        <v>1</v>
      </c>
      <c r="B2" s="1502">
        <v>44515</v>
      </c>
      <c r="C2">
        <v>3370</v>
      </c>
      <c r="D2">
        <f t="shared" ref="D2:D24" si="0">D3+(-2)</f>
        <v>-49</v>
      </c>
      <c r="E2">
        <f>D2*C2</f>
        <v>-165130</v>
      </c>
      <c r="F2">
        <f>D2^2</f>
        <v>2401</v>
      </c>
      <c r="H2">
        <f>SUM(SUM(C2:C51)/MAX(A2:A51))</f>
        <v>681.06</v>
      </c>
      <c r="I2">
        <f>E54/F54</f>
        <v>-15.466194477791117</v>
      </c>
      <c r="J2">
        <f>$H$2+(-$I$2)*D2</f>
        <v>-76.783529411764789</v>
      </c>
    </row>
    <row r="3" spans="1:10" x14ac:dyDescent="0.3">
      <c r="A3">
        <v>2</v>
      </c>
      <c r="B3" s="1502">
        <v>44515</v>
      </c>
      <c r="C3">
        <v>1377</v>
      </c>
      <c r="D3">
        <f t="shared" si="0"/>
        <v>-47</v>
      </c>
      <c r="E3">
        <f t="shared" ref="E3:E51" si="1">D3*C3</f>
        <v>-64719</v>
      </c>
      <c r="F3">
        <f t="shared" ref="F3:F51" si="2">D3^2</f>
        <v>2209</v>
      </c>
      <c r="J3">
        <f t="shared" ref="J3:J51" si="3">$H$2+(-$I$2)*D3</f>
        <v>-45.85114045618252</v>
      </c>
    </row>
    <row r="4" spans="1:10" x14ac:dyDescent="0.3">
      <c r="A4">
        <v>3</v>
      </c>
      <c r="B4" s="1502">
        <v>44515</v>
      </c>
      <c r="C4">
        <v>1802</v>
      </c>
      <c r="D4">
        <f t="shared" si="0"/>
        <v>-45</v>
      </c>
      <c r="E4">
        <f t="shared" si="1"/>
        <v>-81090</v>
      </c>
      <c r="F4">
        <f t="shared" si="2"/>
        <v>2025</v>
      </c>
      <c r="J4">
        <f t="shared" si="3"/>
        <v>-14.918751500600251</v>
      </c>
    </row>
    <row r="5" spans="1:10" x14ac:dyDescent="0.3">
      <c r="A5">
        <v>4</v>
      </c>
      <c r="B5" s="1502">
        <v>44515</v>
      </c>
      <c r="C5">
        <v>1074</v>
      </c>
      <c r="D5">
        <f t="shared" si="0"/>
        <v>-43</v>
      </c>
      <c r="E5">
        <f t="shared" si="1"/>
        <v>-46182</v>
      </c>
      <c r="F5">
        <f t="shared" si="2"/>
        <v>1849</v>
      </c>
      <c r="J5">
        <f t="shared" si="3"/>
        <v>16.013637454981904</v>
      </c>
    </row>
    <row r="6" spans="1:10" x14ac:dyDescent="0.3">
      <c r="A6">
        <v>5</v>
      </c>
      <c r="B6" s="1502">
        <v>44515</v>
      </c>
      <c r="C6">
        <v>2255</v>
      </c>
      <c r="D6">
        <f t="shared" si="0"/>
        <v>-41</v>
      </c>
      <c r="E6">
        <f t="shared" si="1"/>
        <v>-92455</v>
      </c>
      <c r="F6">
        <f t="shared" si="2"/>
        <v>1681</v>
      </c>
      <c r="J6">
        <f t="shared" si="3"/>
        <v>46.946026410564173</v>
      </c>
    </row>
    <row r="7" spans="1:10" x14ac:dyDescent="0.3">
      <c r="A7">
        <v>6</v>
      </c>
      <c r="B7" s="1502">
        <v>44515</v>
      </c>
      <c r="C7">
        <v>268</v>
      </c>
      <c r="D7">
        <f t="shared" si="0"/>
        <v>-39</v>
      </c>
      <c r="E7">
        <f t="shared" si="1"/>
        <v>-10452</v>
      </c>
      <c r="F7">
        <f t="shared" si="2"/>
        <v>1521</v>
      </c>
      <c r="J7">
        <f t="shared" si="3"/>
        <v>77.878415366146442</v>
      </c>
    </row>
    <row r="8" spans="1:10" x14ac:dyDescent="0.3">
      <c r="A8">
        <v>7</v>
      </c>
      <c r="B8" s="1502">
        <v>44515</v>
      </c>
      <c r="C8">
        <v>1158</v>
      </c>
      <c r="D8">
        <f t="shared" si="0"/>
        <v>-37</v>
      </c>
      <c r="E8">
        <f t="shared" si="1"/>
        <v>-42846</v>
      </c>
      <c r="F8">
        <f t="shared" si="2"/>
        <v>1369</v>
      </c>
      <c r="J8">
        <f t="shared" si="3"/>
        <v>108.8108043217286</v>
      </c>
    </row>
    <row r="9" spans="1:10" x14ac:dyDescent="0.3">
      <c r="A9">
        <v>8</v>
      </c>
      <c r="B9" s="1502">
        <v>44515</v>
      </c>
      <c r="C9">
        <v>1352</v>
      </c>
      <c r="D9">
        <f t="shared" si="0"/>
        <v>-35</v>
      </c>
      <c r="E9">
        <f t="shared" si="1"/>
        <v>-47320</v>
      </c>
      <c r="F9">
        <f t="shared" si="2"/>
        <v>1225</v>
      </c>
      <c r="J9">
        <f t="shared" si="3"/>
        <v>139.74319327731087</v>
      </c>
    </row>
    <row r="10" spans="1:10" x14ac:dyDescent="0.3">
      <c r="A10">
        <v>9</v>
      </c>
      <c r="B10" s="1502">
        <v>44515</v>
      </c>
      <c r="C10">
        <v>1483</v>
      </c>
      <c r="D10">
        <f t="shared" si="0"/>
        <v>-33</v>
      </c>
      <c r="E10">
        <f t="shared" si="1"/>
        <v>-48939</v>
      </c>
      <c r="F10">
        <f t="shared" si="2"/>
        <v>1089</v>
      </c>
      <c r="J10">
        <f t="shared" si="3"/>
        <v>170.67558223289308</v>
      </c>
    </row>
    <row r="11" spans="1:10" x14ac:dyDescent="0.3">
      <c r="A11">
        <v>10</v>
      </c>
      <c r="B11" s="1502">
        <v>44515</v>
      </c>
      <c r="C11">
        <v>594</v>
      </c>
      <c r="D11">
        <f t="shared" si="0"/>
        <v>-31</v>
      </c>
      <c r="E11">
        <f t="shared" si="1"/>
        <v>-18414</v>
      </c>
      <c r="F11">
        <f t="shared" si="2"/>
        <v>961</v>
      </c>
      <c r="J11">
        <f t="shared" si="3"/>
        <v>201.60797118847535</v>
      </c>
    </row>
    <row r="12" spans="1:10" x14ac:dyDescent="0.3">
      <c r="A12">
        <v>11</v>
      </c>
      <c r="B12" s="1502">
        <v>44515</v>
      </c>
      <c r="C12">
        <v>3498</v>
      </c>
      <c r="D12">
        <f t="shared" si="0"/>
        <v>-29</v>
      </c>
      <c r="E12">
        <f t="shared" si="1"/>
        <v>-101442</v>
      </c>
      <c r="F12">
        <f t="shared" si="2"/>
        <v>841</v>
      </c>
      <c r="J12">
        <f t="shared" si="3"/>
        <v>232.54036014405756</v>
      </c>
    </row>
    <row r="13" spans="1:10" x14ac:dyDescent="0.3">
      <c r="A13">
        <v>12</v>
      </c>
      <c r="B13" s="1502">
        <v>44517</v>
      </c>
      <c r="C13">
        <v>80</v>
      </c>
      <c r="D13">
        <f t="shared" si="0"/>
        <v>-27</v>
      </c>
      <c r="E13">
        <f t="shared" si="1"/>
        <v>-2160</v>
      </c>
      <c r="F13">
        <f t="shared" si="2"/>
        <v>729</v>
      </c>
      <c r="J13">
        <f t="shared" si="3"/>
        <v>263.47274909963977</v>
      </c>
    </row>
    <row r="14" spans="1:10" x14ac:dyDescent="0.3">
      <c r="A14">
        <v>13</v>
      </c>
      <c r="B14" s="1502">
        <v>44517</v>
      </c>
      <c r="C14">
        <v>1244</v>
      </c>
      <c r="D14">
        <f t="shared" si="0"/>
        <v>-25</v>
      </c>
      <c r="E14">
        <f t="shared" si="1"/>
        <v>-31100</v>
      </c>
      <c r="F14">
        <f t="shared" si="2"/>
        <v>625</v>
      </c>
      <c r="J14">
        <f t="shared" si="3"/>
        <v>294.40513805522204</v>
      </c>
    </row>
    <row r="15" spans="1:10" x14ac:dyDescent="0.3">
      <c r="A15">
        <v>14</v>
      </c>
      <c r="B15" s="1502">
        <v>44517</v>
      </c>
      <c r="C15">
        <v>128</v>
      </c>
      <c r="D15">
        <f t="shared" si="0"/>
        <v>-23</v>
      </c>
      <c r="E15">
        <f t="shared" si="1"/>
        <v>-2944</v>
      </c>
      <c r="F15">
        <f t="shared" si="2"/>
        <v>529</v>
      </c>
      <c r="J15">
        <f t="shared" si="3"/>
        <v>325.33752701080425</v>
      </c>
    </row>
    <row r="16" spans="1:10" x14ac:dyDescent="0.3">
      <c r="A16">
        <v>15</v>
      </c>
      <c r="B16" s="1502">
        <v>44519</v>
      </c>
      <c r="C16">
        <v>3318</v>
      </c>
      <c r="D16">
        <f t="shared" si="0"/>
        <v>-21</v>
      </c>
      <c r="E16">
        <f t="shared" si="1"/>
        <v>-69678</v>
      </c>
      <c r="F16">
        <f t="shared" si="2"/>
        <v>441</v>
      </c>
      <c r="J16">
        <f t="shared" si="3"/>
        <v>356.26991596638652</v>
      </c>
    </row>
    <row r="17" spans="1:10" x14ac:dyDescent="0.3">
      <c r="A17">
        <v>16</v>
      </c>
      <c r="B17" s="1502">
        <v>44522</v>
      </c>
      <c r="C17">
        <v>148</v>
      </c>
      <c r="D17">
        <f t="shared" si="0"/>
        <v>-19</v>
      </c>
      <c r="E17">
        <f t="shared" si="1"/>
        <v>-2812</v>
      </c>
      <c r="F17">
        <f t="shared" si="2"/>
        <v>361</v>
      </c>
      <c r="J17">
        <f t="shared" si="3"/>
        <v>387.20230492196873</v>
      </c>
    </row>
    <row r="18" spans="1:10" x14ac:dyDescent="0.3">
      <c r="A18">
        <v>17</v>
      </c>
      <c r="B18" s="1502">
        <v>44522</v>
      </c>
      <c r="C18">
        <v>128</v>
      </c>
      <c r="D18">
        <f t="shared" si="0"/>
        <v>-17</v>
      </c>
      <c r="E18">
        <f t="shared" si="1"/>
        <v>-2176</v>
      </c>
      <c r="F18">
        <f t="shared" si="2"/>
        <v>289</v>
      </c>
      <c r="J18">
        <f t="shared" si="3"/>
        <v>418.13469387755094</v>
      </c>
    </row>
    <row r="19" spans="1:10" x14ac:dyDescent="0.3">
      <c r="A19">
        <v>18</v>
      </c>
      <c r="B19" s="1502">
        <v>44522</v>
      </c>
      <c r="C19">
        <v>244</v>
      </c>
      <c r="D19">
        <f t="shared" si="0"/>
        <v>-15</v>
      </c>
      <c r="E19">
        <f t="shared" si="1"/>
        <v>-3660</v>
      </c>
      <c r="F19">
        <f t="shared" si="2"/>
        <v>225</v>
      </c>
      <c r="J19">
        <f t="shared" si="3"/>
        <v>449.06708283313321</v>
      </c>
    </row>
    <row r="20" spans="1:10" x14ac:dyDescent="0.3">
      <c r="A20">
        <v>19</v>
      </c>
      <c r="B20" s="1502">
        <v>44522</v>
      </c>
      <c r="C20">
        <v>104</v>
      </c>
      <c r="D20">
        <f t="shared" si="0"/>
        <v>-13</v>
      </c>
      <c r="E20">
        <f t="shared" si="1"/>
        <v>-1352</v>
      </c>
      <c r="F20">
        <f t="shared" si="2"/>
        <v>169</v>
      </c>
      <c r="J20">
        <f t="shared" si="3"/>
        <v>479.99947178871543</v>
      </c>
    </row>
    <row r="21" spans="1:10" x14ac:dyDescent="0.3">
      <c r="A21">
        <v>20</v>
      </c>
      <c r="B21" s="1502">
        <v>44522</v>
      </c>
      <c r="C21">
        <v>580</v>
      </c>
      <c r="D21">
        <f t="shared" si="0"/>
        <v>-11</v>
      </c>
      <c r="E21">
        <f t="shared" si="1"/>
        <v>-6380</v>
      </c>
      <c r="F21">
        <f t="shared" si="2"/>
        <v>121</v>
      </c>
      <c r="J21">
        <f t="shared" si="3"/>
        <v>510.93186074429764</v>
      </c>
    </row>
    <row r="22" spans="1:10" x14ac:dyDescent="0.3">
      <c r="A22">
        <v>21</v>
      </c>
      <c r="B22" s="1502">
        <v>44522</v>
      </c>
      <c r="C22">
        <v>160</v>
      </c>
      <c r="D22">
        <f t="shared" si="0"/>
        <v>-9</v>
      </c>
      <c r="E22">
        <f t="shared" si="1"/>
        <v>-1440</v>
      </c>
      <c r="F22">
        <f t="shared" si="2"/>
        <v>81</v>
      </c>
      <c r="J22">
        <f t="shared" si="3"/>
        <v>541.86424969987991</v>
      </c>
    </row>
    <row r="23" spans="1:10" x14ac:dyDescent="0.3">
      <c r="A23">
        <v>22</v>
      </c>
      <c r="B23" s="1502">
        <v>44522</v>
      </c>
      <c r="C23">
        <v>260</v>
      </c>
      <c r="D23">
        <f t="shared" si="0"/>
        <v>-7</v>
      </c>
      <c r="E23">
        <f t="shared" si="1"/>
        <v>-1820</v>
      </c>
      <c r="F23">
        <f t="shared" si="2"/>
        <v>49</v>
      </c>
      <c r="J23">
        <f t="shared" si="3"/>
        <v>572.79663865546217</v>
      </c>
    </row>
    <row r="24" spans="1:10" x14ac:dyDescent="0.3">
      <c r="A24">
        <v>23</v>
      </c>
      <c r="B24" s="1502">
        <v>44522</v>
      </c>
      <c r="C24">
        <v>710</v>
      </c>
      <c r="D24">
        <f t="shared" si="0"/>
        <v>-5</v>
      </c>
      <c r="E24">
        <f t="shared" si="1"/>
        <v>-3550</v>
      </c>
      <c r="F24">
        <f t="shared" si="2"/>
        <v>25</v>
      </c>
      <c r="J24">
        <f t="shared" si="3"/>
        <v>603.72902761104433</v>
      </c>
    </row>
    <row r="25" spans="1:10" x14ac:dyDescent="0.3">
      <c r="A25">
        <v>24</v>
      </c>
      <c r="B25" s="1502">
        <v>44522</v>
      </c>
      <c r="C25">
        <v>485</v>
      </c>
      <c r="D25">
        <f>D26+(-2)</f>
        <v>-3</v>
      </c>
      <c r="E25">
        <f t="shared" si="1"/>
        <v>-1455</v>
      </c>
      <c r="F25">
        <f t="shared" si="2"/>
        <v>9</v>
      </c>
      <c r="J25">
        <f t="shared" si="3"/>
        <v>634.6614165666266</v>
      </c>
    </row>
    <row r="26" spans="1:10" x14ac:dyDescent="0.3">
      <c r="A26">
        <v>25</v>
      </c>
      <c r="B26" s="1502">
        <v>44525</v>
      </c>
      <c r="C26">
        <v>236</v>
      </c>
      <c r="D26">
        <v>-1</v>
      </c>
      <c r="E26">
        <f t="shared" si="1"/>
        <v>-236</v>
      </c>
      <c r="F26">
        <f t="shared" si="2"/>
        <v>1</v>
      </c>
      <c r="J26">
        <f t="shared" si="3"/>
        <v>665.59380552220887</v>
      </c>
    </row>
    <row r="27" spans="1:10" x14ac:dyDescent="0.3">
      <c r="A27">
        <v>26</v>
      </c>
      <c r="B27" s="1502">
        <v>44525</v>
      </c>
      <c r="C27">
        <v>124</v>
      </c>
      <c r="D27">
        <v>1</v>
      </c>
      <c r="E27">
        <f t="shared" si="1"/>
        <v>124</v>
      </c>
      <c r="F27">
        <f t="shared" si="2"/>
        <v>1</v>
      </c>
      <c r="J27">
        <f t="shared" si="3"/>
        <v>696.52619447779102</v>
      </c>
    </row>
    <row r="28" spans="1:10" x14ac:dyDescent="0.3">
      <c r="A28">
        <v>27</v>
      </c>
      <c r="B28" s="1502">
        <v>44525</v>
      </c>
      <c r="C28">
        <v>188</v>
      </c>
      <c r="D28">
        <f>D27+2</f>
        <v>3</v>
      </c>
      <c r="E28">
        <f t="shared" si="1"/>
        <v>564</v>
      </c>
      <c r="F28">
        <f t="shared" si="2"/>
        <v>9</v>
      </c>
      <c r="J28">
        <f t="shared" si="3"/>
        <v>727.45858343337329</v>
      </c>
    </row>
    <row r="29" spans="1:10" x14ac:dyDescent="0.3">
      <c r="A29">
        <v>28</v>
      </c>
      <c r="B29" s="1502">
        <v>44525</v>
      </c>
      <c r="C29">
        <v>60</v>
      </c>
      <c r="D29">
        <f t="shared" ref="D29:D51" si="4">D28+2</f>
        <v>5</v>
      </c>
      <c r="E29">
        <f t="shared" si="1"/>
        <v>300</v>
      </c>
      <c r="F29">
        <f t="shared" si="2"/>
        <v>25</v>
      </c>
      <c r="J29">
        <f t="shared" si="3"/>
        <v>758.39097238895556</v>
      </c>
    </row>
    <row r="30" spans="1:10" x14ac:dyDescent="0.3">
      <c r="A30">
        <v>29</v>
      </c>
      <c r="B30" s="1502">
        <v>44526</v>
      </c>
      <c r="C30">
        <v>120</v>
      </c>
      <c r="D30">
        <f t="shared" si="4"/>
        <v>7</v>
      </c>
      <c r="E30">
        <f t="shared" si="1"/>
        <v>840</v>
      </c>
      <c r="F30">
        <f t="shared" si="2"/>
        <v>49</v>
      </c>
      <c r="J30">
        <f t="shared" si="3"/>
        <v>789.32336134453772</v>
      </c>
    </row>
    <row r="31" spans="1:10" x14ac:dyDescent="0.3">
      <c r="A31">
        <v>30</v>
      </c>
      <c r="B31" s="1502">
        <v>44526</v>
      </c>
      <c r="C31">
        <v>56</v>
      </c>
      <c r="D31">
        <f t="shared" si="4"/>
        <v>9</v>
      </c>
      <c r="E31">
        <f t="shared" si="1"/>
        <v>504</v>
      </c>
      <c r="F31">
        <f t="shared" si="2"/>
        <v>81</v>
      </c>
      <c r="J31">
        <f t="shared" si="3"/>
        <v>820.25575030011998</v>
      </c>
    </row>
    <row r="32" spans="1:10" x14ac:dyDescent="0.3">
      <c r="A32">
        <v>31</v>
      </c>
      <c r="B32" s="1502">
        <v>44529</v>
      </c>
      <c r="C32">
        <v>244</v>
      </c>
      <c r="D32">
        <f t="shared" si="4"/>
        <v>11</v>
      </c>
      <c r="E32">
        <f t="shared" si="1"/>
        <v>2684</v>
      </c>
      <c r="F32">
        <f t="shared" si="2"/>
        <v>121</v>
      </c>
      <c r="J32">
        <f t="shared" si="3"/>
        <v>851.18813925570225</v>
      </c>
    </row>
    <row r="33" spans="1:10" x14ac:dyDescent="0.3">
      <c r="A33">
        <v>32</v>
      </c>
      <c r="B33" s="1502">
        <v>44529</v>
      </c>
      <c r="C33">
        <v>52</v>
      </c>
      <c r="D33">
        <f t="shared" si="4"/>
        <v>13</v>
      </c>
      <c r="E33">
        <f t="shared" si="1"/>
        <v>676</v>
      </c>
      <c r="F33">
        <f t="shared" si="2"/>
        <v>169</v>
      </c>
      <c r="J33">
        <f t="shared" si="3"/>
        <v>882.12052821128441</v>
      </c>
    </row>
    <row r="34" spans="1:10" x14ac:dyDescent="0.3">
      <c r="A34">
        <v>33</v>
      </c>
      <c r="B34" s="1502">
        <v>44529</v>
      </c>
      <c r="C34">
        <v>120</v>
      </c>
      <c r="D34">
        <f t="shared" si="4"/>
        <v>15</v>
      </c>
      <c r="E34">
        <f t="shared" si="1"/>
        <v>1800</v>
      </c>
      <c r="F34">
        <f t="shared" si="2"/>
        <v>225</v>
      </c>
      <c r="J34">
        <f t="shared" si="3"/>
        <v>913.05291716686668</v>
      </c>
    </row>
    <row r="35" spans="1:10" x14ac:dyDescent="0.3">
      <c r="A35">
        <v>34</v>
      </c>
      <c r="B35" s="1502">
        <v>44529</v>
      </c>
      <c r="C35">
        <v>164</v>
      </c>
      <c r="D35">
        <f t="shared" si="4"/>
        <v>17</v>
      </c>
      <c r="E35">
        <f t="shared" si="1"/>
        <v>2788</v>
      </c>
      <c r="F35">
        <f t="shared" si="2"/>
        <v>289</v>
      </c>
      <c r="J35">
        <f t="shared" si="3"/>
        <v>943.98530612244895</v>
      </c>
    </row>
    <row r="36" spans="1:10" x14ac:dyDescent="0.3">
      <c r="A36">
        <v>35</v>
      </c>
      <c r="B36" s="1502">
        <v>44529</v>
      </c>
      <c r="C36">
        <v>52</v>
      </c>
      <c r="D36">
        <f t="shared" si="4"/>
        <v>19</v>
      </c>
      <c r="E36">
        <f t="shared" si="1"/>
        <v>988</v>
      </c>
      <c r="F36">
        <f t="shared" si="2"/>
        <v>361</v>
      </c>
      <c r="J36">
        <f t="shared" si="3"/>
        <v>974.9176950780311</v>
      </c>
    </row>
    <row r="37" spans="1:10" x14ac:dyDescent="0.3">
      <c r="A37">
        <v>36</v>
      </c>
      <c r="B37" s="1502">
        <v>44529</v>
      </c>
      <c r="C37">
        <v>1216</v>
      </c>
      <c r="D37">
        <f t="shared" si="4"/>
        <v>21</v>
      </c>
      <c r="E37">
        <f t="shared" si="1"/>
        <v>25536</v>
      </c>
      <c r="F37">
        <f t="shared" si="2"/>
        <v>441</v>
      </c>
      <c r="J37">
        <f t="shared" si="3"/>
        <v>1005.8500840336134</v>
      </c>
    </row>
    <row r="38" spans="1:10" x14ac:dyDescent="0.3">
      <c r="A38">
        <v>37</v>
      </c>
      <c r="B38" s="1502">
        <v>44529</v>
      </c>
      <c r="C38">
        <v>1612</v>
      </c>
      <c r="D38">
        <f t="shared" si="4"/>
        <v>23</v>
      </c>
      <c r="E38">
        <f t="shared" si="1"/>
        <v>37076</v>
      </c>
      <c r="F38">
        <f t="shared" si="2"/>
        <v>529</v>
      </c>
      <c r="J38">
        <f t="shared" si="3"/>
        <v>1036.7824729891956</v>
      </c>
    </row>
    <row r="39" spans="1:10" x14ac:dyDescent="0.3">
      <c r="A39">
        <v>38</v>
      </c>
      <c r="B39" s="1502">
        <v>44529</v>
      </c>
      <c r="C39">
        <v>84</v>
      </c>
      <c r="D39">
        <f t="shared" si="4"/>
        <v>25</v>
      </c>
      <c r="E39">
        <f t="shared" si="1"/>
        <v>2100</v>
      </c>
      <c r="F39">
        <f t="shared" si="2"/>
        <v>625</v>
      </c>
      <c r="J39">
        <f t="shared" si="3"/>
        <v>1067.7148619447778</v>
      </c>
    </row>
    <row r="40" spans="1:10" x14ac:dyDescent="0.3">
      <c r="A40">
        <v>39</v>
      </c>
      <c r="B40" s="1502">
        <v>44529</v>
      </c>
      <c r="C40">
        <v>1210</v>
      </c>
      <c r="D40">
        <f t="shared" si="4"/>
        <v>27</v>
      </c>
      <c r="E40">
        <f t="shared" si="1"/>
        <v>32670</v>
      </c>
      <c r="F40">
        <f t="shared" si="2"/>
        <v>729</v>
      </c>
      <c r="J40">
        <f t="shared" si="3"/>
        <v>1098.6472509003602</v>
      </c>
    </row>
    <row r="41" spans="1:10" x14ac:dyDescent="0.3">
      <c r="A41">
        <v>40</v>
      </c>
      <c r="B41" s="1502">
        <v>44529</v>
      </c>
      <c r="C41">
        <v>84</v>
      </c>
      <c r="D41">
        <f t="shared" si="4"/>
        <v>29</v>
      </c>
      <c r="E41">
        <f t="shared" si="1"/>
        <v>2436</v>
      </c>
      <c r="F41">
        <f t="shared" si="2"/>
        <v>841</v>
      </c>
      <c r="J41">
        <f t="shared" si="3"/>
        <v>1129.5796398559423</v>
      </c>
    </row>
    <row r="42" spans="1:10" x14ac:dyDescent="0.3">
      <c r="A42">
        <v>41</v>
      </c>
      <c r="B42" s="1502">
        <v>44529</v>
      </c>
      <c r="C42">
        <v>1047</v>
      </c>
      <c r="D42">
        <f t="shared" si="4"/>
        <v>31</v>
      </c>
      <c r="E42">
        <f t="shared" si="1"/>
        <v>32457</v>
      </c>
      <c r="F42">
        <f t="shared" si="2"/>
        <v>961</v>
      </c>
      <c r="J42">
        <f t="shared" si="3"/>
        <v>1160.5120288115245</v>
      </c>
    </row>
    <row r="43" spans="1:10" x14ac:dyDescent="0.3">
      <c r="A43">
        <v>42</v>
      </c>
      <c r="B43" s="1502">
        <v>44529</v>
      </c>
      <c r="C43">
        <v>90</v>
      </c>
      <c r="D43">
        <f t="shared" si="4"/>
        <v>33</v>
      </c>
      <c r="E43">
        <f t="shared" si="1"/>
        <v>2970</v>
      </c>
      <c r="F43">
        <f t="shared" si="2"/>
        <v>1089</v>
      </c>
      <c r="J43">
        <f t="shared" si="3"/>
        <v>1191.4444177671069</v>
      </c>
    </row>
    <row r="44" spans="1:10" x14ac:dyDescent="0.3">
      <c r="A44">
        <v>43</v>
      </c>
      <c r="B44" s="1502">
        <v>44529</v>
      </c>
      <c r="C44">
        <v>104</v>
      </c>
      <c r="D44">
        <f t="shared" si="4"/>
        <v>35</v>
      </c>
      <c r="E44">
        <f t="shared" si="1"/>
        <v>3640</v>
      </c>
      <c r="F44">
        <f t="shared" si="2"/>
        <v>1225</v>
      </c>
      <c r="J44">
        <f t="shared" si="3"/>
        <v>1222.376806722689</v>
      </c>
    </row>
    <row r="45" spans="1:10" x14ac:dyDescent="0.3">
      <c r="A45">
        <v>44</v>
      </c>
      <c r="B45" s="1502">
        <v>44529</v>
      </c>
      <c r="C45">
        <v>18</v>
      </c>
      <c r="D45">
        <f t="shared" si="4"/>
        <v>37</v>
      </c>
      <c r="E45">
        <f t="shared" si="1"/>
        <v>666</v>
      </c>
      <c r="F45">
        <f t="shared" si="2"/>
        <v>1369</v>
      </c>
      <c r="J45">
        <f t="shared" si="3"/>
        <v>1253.3091956782714</v>
      </c>
    </row>
    <row r="46" spans="1:10" x14ac:dyDescent="0.3">
      <c r="A46">
        <v>45</v>
      </c>
      <c r="B46" s="1502">
        <v>44529</v>
      </c>
      <c r="C46">
        <v>792</v>
      </c>
      <c r="D46">
        <f t="shared" si="4"/>
        <v>39</v>
      </c>
      <c r="E46">
        <f t="shared" si="1"/>
        <v>30888</v>
      </c>
      <c r="F46">
        <f t="shared" si="2"/>
        <v>1521</v>
      </c>
      <c r="J46">
        <f t="shared" si="3"/>
        <v>1284.2415846338536</v>
      </c>
    </row>
    <row r="47" spans="1:10" x14ac:dyDescent="0.3">
      <c r="A47">
        <v>46</v>
      </c>
      <c r="B47" s="1502">
        <v>44558</v>
      </c>
      <c r="C47">
        <v>318</v>
      </c>
      <c r="D47">
        <f t="shared" si="4"/>
        <v>41</v>
      </c>
      <c r="E47">
        <f t="shared" si="1"/>
        <v>13038</v>
      </c>
      <c r="F47">
        <f t="shared" si="2"/>
        <v>1681</v>
      </c>
      <c r="J47">
        <f t="shared" si="3"/>
        <v>1315.1739735894357</v>
      </c>
    </row>
    <row r="48" spans="1:10" x14ac:dyDescent="0.3">
      <c r="A48">
        <v>47</v>
      </c>
      <c r="B48" s="1502">
        <v>44558</v>
      </c>
      <c r="C48">
        <v>111</v>
      </c>
      <c r="D48">
        <f t="shared" si="4"/>
        <v>43</v>
      </c>
      <c r="E48">
        <f t="shared" si="1"/>
        <v>4773</v>
      </c>
      <c r="F48">
        <f t="shared" si="2"/>
        <v>1849</v>
      </c>
      <c r="J48">
        <f t="shared" si="3"/>
        <v>1346.1063625450179</v>
      </c>
    </row>
    <row r="49" spans="1:10" x14ac:dyDescent="0.3">
      <c r="A49">
        <v>48</v>
      </c>
      <c r="B49" s="1502">
        <v>44558</v>
      </c>
      <c r="C49">
        <v>63</v>
      </c>
      <c r="D49">
        <f t="shared" si="4"/>
        <v>45</v>
      </c>
      <c r="E49">
        <f t="shared" si="1"/>
        <v>2835</v>
      </c>
      <c r="F49">
        <f t="shared" si="2"/>
        <v>2025</v>
      </c>
      <c r="J49">
        <f t="shared" si="3"/>
        <v>1377.0387515006</v>
      </c>
    </row>
    <row r="50" spans="1:10" x14ac:dyDescent="0.3">
      <c r="A50">
        <v>49</v>
      </c>
      <c r="B50" s="1502">
        <v>44558</v>
      </c>
      <c r="C50">
        <v>50</v>
      </c>
      <c r="D50">
        <f t="shared" si="4"/>
        <v>47</v>
      </c>
      <c r="E50">
        <f t="shared" si="1"/>
        <v>2350</v>
      </c>
      <c r="F50">
        <f t="shared" si="2"/>
        <v>2209</v>
      </c>
      <c r="J50">
        <f t="shared" si="3"/>
        <v>1407.9711404561824</v>
      </c>
    </row>
    <row r="51" spans="1:10" x14ac:dyDescent="0.3">
      <c r="A51">
        <v>50</v>
      </c>
      <c r="B51" s="1502">
        <v>44558</v>
      </c>
      <c r="C51">
        <v>18</v>
      </c>
      <c r="D51">
        <f t="shared" si="4"/>
        <v>49</v>
      </c>
      <c r="E51">
        <f t="shared" si="1"/>
        <v>882</v>
      </c>
      <c r="F51">
        <f t="shared" si="2"/>
        <v>2401</v>
      </c>
      <c r="J51">
        <f t="shared" si="3"/>
        <v>1438.9035294117648</v>
      </c>
    </row>
    <row r="52" spans="1:10" x14ac:dyDescent="0.3">
      <c r="B52" s="1502"/>
    </row>
    <row r="54" spans="1:10" x14ac:dyDescent="0.3">
      <c r="B54" t="s">
        <v>4243</v>
      </c>
      <c r="C54">
        <f>SUM(C2:C51)</f>
        <v>34053</v>
      </c>
      <c r="D54">
        <f>SUM(D2:D51)</f>
        <v>0</v>
      </c>
      <c r="E54">
        <f>SUM(E2:E51)</f>
        <v>-644167</v>
      </c>
      <c r="F54">
        <f>SUM(F2:F51)</f>
        <v>41650</v>
      </c>
    </row>
    <row r="61" spans="1:10" x14ac:dyDescent="0.3">
      <c r="A61" t="s">
        <v>4263</v>
      </c>
    </row>
    <row r="62" spans="1:10" ht="15" thickBot="1" x14ac:dyDescent="0.35"/>
    <row r="63" spans="1:10" x14ac:dyDescent="0.3">
      <c r="A63" s="1512" t="s">
        <v>4264</v>
      </c>
      <c r="B63" s="1512"/>
    </row>
    <row r="64" spans="1:10" x14ac:dyDescent="0.3">
      <c r="A64" t="s">
        <v>4265</v>
      </c>
      <c r="B64">
        <v>1</v>
      </c>
    </row>
    <row r="65" spans="1:9" x14ac:dyDescent="0.3">
      <c r="A65" t="s">
        <v>4266</v>
      </c>
      <c r="B65">
        <v>1</v>
      </c>
    </row>
    <row r="66" spans="1:9" x14ac:dyDescent="0.3">
      <c r="A66" t="s">
        <v>4267</v>
      </c>
      <c r="B66">
        <v>1</v>
      </c>
    </row>
    <row r="67" spans="1:9" x14ac:dyDescent="0.3">
      <c r="A67" t="s">
        <v>4268</v>
      </c>
      <c r="B67">
        <v>7.9057858256254814E-14</v>
      </c>
    </row>
    <row r="68" spans="1:9" ht="15" thickBot="1" x14ac:dyDescent="0.35">
      <c r="A68" s="1510" t="s">
        <v>4269</v>
      </c>
      <c r="B68" s="1510">
        <v>50</v>
      </c>
    </row>
    <row r="70" spans="1:9" ht="15" thickBot="1" x14ac:dyDescent="0.35">
      <c r="A70" t="s">
        <v>4270</v>
      </c>
    </row>
    <row r="71" spans="1:9" x14ac:dyDescent="0.3">
      <c r="A71" s="1511"/>
      <c r="B71" s="1511" t="s">
        <v>4275</v>
      </c>
      <c r="C71" s="1511" t="s">
        <v>4276</v>
      </c>
      <c r="D71" s="1511" t="s">
        <v>4277</v>
      </c>
      <c r="E71" s="1511" t="s">
        <v>4278</v>
      </c>
      <c r="F71" s="1511" t="s">
        <v>4279</v>
      </c>
    </row>
    <row r="72" spans="1:9" x14ac:dyDescent="0.3">
      <c r="A72" t="s">
        <v>4271</v>
      </c>
      <c r="B72">
        <v>1</v>
      </c>
      <c r="C72">
        <v>9962812.0981752723</v>
      </c>
      <c r="D72">
        <v>9962812.0981752723</v>
      </c>
      <c r="E72">
        <v>1.5940129668323805E+33</v>
      </c>
      <c r="F72">
        <v>0</v>
      </c>
    </row>
    <row r="73" spans="1:9" x14ac:dyDescent="0.3">
      <c r="A73" t="s">
        <v>4272</v>
      </c>
      <c r="B73">
        <v>48</v>
      </c>
      <c r="C73">
        <v>3.0000695769917167E-25</v>
      </c>
      <c r="D73">
        <v>6.2501449520660765E-27</v>
      </c>
    </row>
    <row r="74" spans="1:9" ht="15" thickBot="1" x14ac:dyDescent="0.35">
      <c r="A74" s="1510" t="s">
        <v>4273</v>
      </c>
      <c r="B74" s="1510">
        <v>49</v>
      </c>
      <c r="C74" s="1510">
        <v>9962812.0981752723</v>
      </c>
      <c r="D74" s="1510"/>
      <c r="E74" s="1510"/>
      <c r="F74" s="1510"/>
    </row>
    <row r="75" spans="1:9" ht="15" thickBot="1" x14ac:dyDescent="0.35"/>
    <row r="76" spans="1:9" x14ac:dyDescent="0.3">
      <c r="A76" s="1511"/>
      <c r="B76" s="1511" t="s">
        <v>4280</v>
      </c>
      <c r="C76" s="1511" t="s">
        <v>4268</v>
      </c>
      <c r="D76" s="1511" t="s">
        <v>4281</v>
      </c>
      <c r="E76" s="1511" t="s">
        <v>4282</v>
      </c>
      <c r="F76" s="1511" t="s">
        <v>4283</v>
      </c>
      <c r="G76" s="1511" t="s">
        <v>4284</v>
      </c>
      <c r="H76" s="1511" t="s">
        <v>4285</v>
      </c>
      <c r="I76" s="1511" t="s">
        <v>4286</v>
      </c>
    </row>
    <row r="77" spans="1:9" x14ac:dyDescent="0.3">
      <c r="A77" t="s">
        <v>4274</v>
      </c>
      <c r="B77">
        <v>-107.71591836734706</v>
      </c>
      <c r="C77">
        <v>2.2700618352787602E-14</v>
      </c>
      <c r="D77">
        <v>-4745065385151489</v>
      </c>
      <c r="E77">
        <v>0</v>
      </c>
      <c r="F77">
        <v>-107.7159183673471</v>
      </c>
      <c r="G77">
        <v>-107.71591836734702</v>
      </c>
      <c r="H77">
        <v>-107.7159183673471</v>
      </c>
      <c r="I77">
        <v>-107.71591836734702</v>
      </c>
    </row>
    <row r="78" spans="1:9" ht="15" thickBot="1" x14ac:dyDescent="0.35">
      <c r="A78" s="1510" t="s">
        <v>4235</v>
      </c>
      <c r="B78" s="1510">
        <v>30.932388955582237</v>
      </c>
      <c r="C78" s="1510">
        <v>7.7476061916255481E-16</v>
      </c>
      <c r="D78" s="1510">
        <v>3.9925091945196328E+16</v>
      </c>
      <c r="E78" s="1510">
        <v>0</v>
      </c>
      <c r="F78" s="1510">
        <v>30.932388955582237</v>
      </c>
      <c r="G78" s="1510">
        <v>30.932388955582237</v>
      </c>
      <c r="H78" s="1510">
        <v>30.932388955582237</v>
      </c>
      <c r="I78" s="1510">
        <v>30.932388955582237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35E14-E292-49B9-BF4D-34702A2A529D}">
  <dimension ref="A1:J4166"/>
  <sheetViews>
    <sheetView zoomScale="115" zoomScaleNormal="115" workbookViewId="0">
      <pane ySplit="1" topLeftCell="A2" activePane="bottomLeft" state="frozen"/>
      <selection pane="bottomLeft" activeCell="C1" sqref="C1"/>
    </sheetView>
  </sheetViews>
  <sheetFormatPr defaultRowHeight="14.4" x14ac:dyDescent="0.3"/>
  <cols>
    <col min="2" max="3" width="9.88671875" bestFit="1" customWidth="1"/>
    <col min="5" max="5" width="10" bestFit="1" customWidth="1"/>
    <col min="6" max="6" width="12" bestFit="1" customWidth="1"/>
  </cols>
  <sheetData>
    <row r="1" spans="1:10" x14ac:dyDescent="0.3">
      <c r="A1" t="s">
        <v>4235</v>
      </c>
      <c r="B1" t="s">
        <v>4236</v>
      </c>
      <c r="C1" t="s">
        <v>4291</v>
      </c>
      <c r="D1" t="s">
        <v>4237</v>
      </c>
      <c r="E1" t="s">
        <v>4238</v>
      </c>
      <c r="F1" t="s">
        <v>4239</v>
      </c>
      <c r="H1" t="s">
        <v>4240</v>
      </c>
      <c r="I1" t="s">
        <v>4241</v>
      </c>
      <c r="J1" t="s">
        <v>4242</v>
      </c>
    </row>
    <row r="2" spans="1:10" x14ac:dyDescent="0.3">
      <c r="A2">
        <v>1</v>
      </c>
      <c r="B2" s="1502">
        <v>43102</v>
      </c>
      <c r="C2">
        <v>152</v>
      </c>
      <c r="D2">
        <f t="shared" ref="D2:D66" si="0">D3+(-2)</f>
        <v>-4161</v>
      </c>
      <c r="E2">
        <f>C2*D2</f>
        <v>-632472</v>
      </c>
      <c r="F2">
        <f>D2^2</f>
        <v>17313921</v>
      </c>
      <c r="H2">
        <f>SUM(SUM(C2:C4163)/MAX(A2:A4163))</f>
        <v>584.74771744353677</v>
      </c>
      <c r="I2">
        <f>E4166/F4166</f>
        <v>1.3826218563719472E-2</v>
      </c>
      <c r="J2">
        <f>$H$2+(-$I$2)*D2</f>
        <v>642.27861288717349</v>
      </c>
    </row>
    <row r="3" spans="1:10" x14ac:dyDescent="0.3">
      <c r="A3">
        <v>2</v>
      </c>
      <c r="B3" s="1502">
        <v>43102</v>
      </c>
      <c r="C3">
        <v>627</v>
      </c>
      <c r="D3">
        <f t="shared" si="0"/>
        <v>-4159</v>
      </c>
      <c r="E3">
        <f t="shared" ref="E3:E66" si="1">C3*D3</f>
        <v>-2607693</v>
      </c>
      <c r="F3">
        <f t="shared" ref="F3:F66" si="2">D3^2</f>
        <v>17297281</v>
      </c>
      <c r="J3">
        <f>$H$2+(-$I$2)*D3</f>
        <v>642.25096045004602</v>
      </c>
    </row>
    <row r="4" spans="1:10" x14ac:dyDescent="0.3">
      <c r="A4">
        <v>3</v>
      </c>
      <c r="B4" s="1502">
        <v>43102</v>
      </c>
      <c r="C4">
        <v>74</v>
      </c>
      <c r="D4">
        <f t="shared" si="0"/>
        <v>-4157</v>
      </c>
      <c r="E4">
        <f t="shared" si="1"/>
        <v>-307618</v>
      </c>
      <c r="F4">
        <f t="shared" si="2"/>
        <v>17280649</v>
      </c>
      <c r="J4">
        <f t="shared" ref="J4:J66" si="3">$H$2+(-$I$2)*D4</f>
        <v>642.22330801291866</v>
      </c>
    </row>
    <row r="5" spans="1:10" x14ac:dyDescent="0.3">
      <c r="A5">
        <v>4</v>
      </c>
      <c r="B5" s="1502">
        <v>43102</v>
      </c>
      <c r="C5">
        <v>314</v>
      </c>
      <c r="D5">
        <f t="shared" si="0"/>
        <v>-4155</v>
      </c>
      <c r="E5">
        <f t="shared" si="1"/>
        <v>-1304670</v>
      </c>
      <c r="F5">
        <f t="shared" si="2"/>
        <v>17264025</v>
      </c>
      <c r="J5">
        <f t="shared" si="3"/>
        <v>642.19565557579119</v>
      </c>
    </row>
    <row r="6" spans="1:10" x14ac:dyDescent="0.3">
      <c r="A6">
        <v>5</v>
      </c>
      <c r="B6" s="1502">
        <v>43103</v>
      </c>
      <c r="C6">
        <v>4161</v>
      </c>
      <c r="D6">
        <f t="shared" si="0"/>
        <v>-4153</v>
      </c>
      <c r="E6">
        <f t="shared" si="1"/>
        <v>-17280633</v>
      </c>
      <c r="F6">
        <f t="shared" si="2"/>
        <v>17247409</v>
      </c>
      <c r="J6">
        <f t="shared" si="3"/>
        <v>642.16800313866372</v>
      </c>
    </row>
    <row r="7" spans="1:10" x14ac:dyDescent="0.3">
      <c r="A7">
        <v>6</v>
      </c>
      <c r="B7" s="1502">
        <v>43103</v>
      </c>
      <c r="C7">
        <v>112</v>
      </c>
      <c r="D7">
        <f t="shared" si="0"/>
        <v>-4151</v>
      </c>
      <c r="E7">
        <f t="shared" si="1"/>
        <v>-464912</v>
      </c>
      <c r="F7">
        <f t="shared" si="2"/>
        <v>17230801</v>
      </c>
      <c r="J7">
        <f t="shared" si="3"/>
        <v>642.14035070153625</v>
      </c>
    </row>
    <row r="8" spans="1:10" x14ac:dyDescent="0.3">
      <c r="A8">
        <v>7</v>
      </c>
      <c r="B8" s="1502">
        <v>43103</v>
      </c>
      <c r="C8">
        <v>24</v>
      </c>
      <c r="D8">
        <f t="shared" si="0"/>
        <v>-4149</v>
      </c>
      <c r="E8">
        <f t="shared" si="1"/>
        <v>-99576</v>
      </c>
      <c r="F8">
        <f t="shared" si="2"/>
        <v>17214201</v>
      </c>
      <c r="J8">
        <f t="shared" si="3"/>
        <v>642.11269826440889</v>
      </c>
    </row>
    <row r="9" spans="1:10" x14ac:dyDescent="0.3">
      <c r="A9">
        <v>8</v>
      </c>
      <c r="B9" s="1502">
        <v>43103</v>
      </c>
      <c r="C9">
        <v>100</v>
      </c>
      <c r="D9">
        <f t="shared" si="0"/>
        <v>-4147</v>
      </c>
      <c r="E9">
        <f t="shared" si="1"/>
        <v>-414700</v>
      </c>
      <c r="F9">
        <f t="shared" si="2"/>
        <v>17197609</v>
      </c>
      <c r="J9">
        <f t="shared" si="3"/>
        <v>642.08504582728142</v>
      </c>
    </row>
    <row r="10" spans="1:10" x14ac:dyDescent="0.3">
      <c r="A10">
        <v>9</v>
      </c>
      <c r="B10" s="1502">
        <v>43103</v>
      </c>
      <c r="C10">
        <v>2825</v>
      </c>
      <c r="D10">
        <f t="shared" si="0"/>
        <v>-4145</v>
      </c>
      <c r="E10">
        <f t="shared" si="1"/>
        <v>-11709625</v>
      </c>
      <c r="F10">
        <f t="shared" si="2"/>
        <v>17181025</v>
      </c>
      <c r="J10">
        <f t="shared" si="3"/>
        <v>642.05739339015395</v>
      </c>
    </row>
    <row r="11" spans="1:10" x14ac:dyDescent="0.3">
      <c r="A11">
        <v>10</v>
      </c>
      <c r="B11" s="1502">
        <v>43103</v>
      </c>
      <c r="C11">
        <v>1937</v>
      </c>
      <c r="D11">
        <f t="shared" si="0"/>
        <v>-4143</v>
      </c>
      <c r="E11">
        <f t="shared" si="1"/>
        <v>-8024991</v>
      </c>
      <c r="F11">
        <f t="shared" si="2"/>
        <v>17164449</v>
      </c>
      <c r="J11">
        <f t="shared" si="3"/>
        <v>642.02974095302659</v>
      </c>
    </row>
    <row r="12" spans="1:10" x14ac:dyDescent="0.3">
      <c r="A12">
        <v>11</v>
      </c>
      <c r="B12" s="1502">
        <v>43103</v>
      </c>
      <c r="C12">
        <v>587</v>
      </c>
      <c r="D12">
        <f t="shared" si="0"/>
        <v>-4141</v>
      </c>
      <c r="E12">
        <f t="shared" si="1"/>
        <v>-2430767</v>
      </c>
      <c r="F12">
        <f t="shared" si="2"/>
        <v>17147881</v>
      </c>
      <c r="J12">
        <f t="shared" si="3"/>
        <v>642.00208851589912</v>
      </c>
    </row>
    <row r="13" spans="1:10" x14ac:dyDescent="0.3">
      <c r="A13">
        <v>12</v>
      </c>
      <c r="B13" s="1502">
        <v>43103</v>
      </c>
      <c r="C13">
        <v>830</v>
      </c>
      <c r="D13">
        <f t="shared" si="0"/>
        <v>-4139</v>
      </c>
      <c r="E13">
        <f t="shared" si="1"/>
        <v>-3435370</v>
      </c>
      <c r="F13">
        <f t="shared" si="2"/>
        <v>17131321</v>
      </c>
      <c r="J13">
        <f t="shared" si="3"/>
        <v>641.97443607877165</v>
      </c>
    </row>
    <row r="14" spans="1:10" x14ac:dyDescent="0.3">
      <c r="A14">
        <v>13</v>
      </c>
      <c r="B14" s="1502">
        <v>43104</v>
      </c>
      <c r="C14">
        <v>1937</v>
      </c>
      <c r="D14">
        <f t="shared" si="0"/>
        <v>-4137</v>
      </c>
      <c r="E14">
        <f t="shared" si="1"/>
        <v>-8013369</v>
      </c>
      <c r="F14">
        <f t="shared" si="2"/>
        <v>17114769</v>
      </c>
      <c r="J14">
        <f t="shared" si="3"/>
        <v>641.94678364164417</v>
      </c>
    </row>
    <row r="15" spans="1:10" x14ac:dyDescent="0.3">
      <c r="A15">
        <v>14</v>
      </c>
      <c r="B15" s="1502">
        <v>43104</v>
      </c>
      <c r="C15">
        <v>841</v>
      </c>
      <c r="D15">
        <f t="shared" si="0"/>
        <v>-4135</v>
      </c>
      <c r="E15">
        <f t="shared" si="1"/>
        <v>-3477535</v>
      </c>
      <c r="F15">
        <f t="shared" si="2"/>
        <v>17098225</v>
      </c>
      <c r="J15">
        <f t="shared" si="3"/>
        <v>641.91913120451682</v>
      </c>
    </row>
    <row r="16" spans="1:10" x14ac:dyDescent="0.3">
      <c r="A16">
        <v>15</v>
      </c>
      <c r="B16" s="1502">
        <v>43105</v>
      </c>
      <c r="C16">
        <v>366</v>
      </c>
      <c r="D16">
        <f t="shared" si="0"/>
        <v>-4133</v>
      </c>
      <c r="E16">
        <f t="shared" si="1"/>
        <v>-1512678</v>
      </c>
      <c r="F16">
        <f t="shared" si="2"/>
        <v>17081689</v>
      </c>
      <c r="J16">
        <f t="shared" si="3"/>
        <v>641.89147876738934</v>
      </c>
    </row>
    <row r="17" spans="1:10" x14ac:dyDescent="0.3">
      <c r="A17">
        <v>16</v>
      </c>
      <c r="B17" s="1502">
        <v>43108</v>
      </c>
      <c r="C17">
        <v>1386</v>
      </c>
      <c r="D17">
        <f t="shared" si="0"/>
        <v>-4131</v>
      </c>
      <c r="E17">
        <f t="shared" si="1"/>
        <v>-5725566</v>
      </c>
      <c r="F17">
        <f t="shared" si="2"/>
        <v>17065161</v>
      </c>
      <c r="J17">
        <f t="shared" si="3"/>
        <v>641.86382633026187</v>
      </c>
    </row>
    <row r="18" spans="1:10" x14ac:dyDescent="0.3">
      <c r="A18">
        <v>17</v>
      </c>
      <c r="B18" s="1502">
        <v>43109</v>
      </c>
      <c r="C18">
        <v>1289</v>
      </c>
      <c r="D18">
        <f t="shared" si="0"/>
        <v>-4129</v>
      </c>
      <c r="E18">
        <f t="shared" si="1"/>
        <v>-5322281</v>
      </c>
      <c r="F18">
        <f t="shared" si="2"/>
        <v>17048641</v>
      </c>
      <c r="J18">
        <f t="shared" si="3"/>
        <v>641.83617389313451</v>
      </c>
    </row>
    <row r="19" spans="1:10" x14ac:dyDescent="0.3">
      <c r="A19">
        <v>18</v>
      </c>
      <c r="B19" s="1502">
        <v>43109</v>
      </c>
      <c r="C19">
        <v>2452</v>
      </c>
      <c r="D19">
        <f t="shared" si="0"/>
        <v>-4127</v>
      </c>
      <c r="E19">
        <f t="shared" si="1"/>
        <v>-10119404</v>
      </c>
      <c r="F19">
        <f t="shared" si="2"/>
        <v>17032129</v>
      </c>
      <c r="J19">
        <f t="shared" si="3"/>
        <v>641.80852145600704</v>
      </c>
    </row>
    <row r="20" spans="1:10" x14ac:dyDescent="0.3">
      <c r="A20">
        <v>19</v>
      </c>
      <c r="B20" s="1502">
        <v>43110</v>
      </c>
      <c r="C20">
        <v>239</v>
      </c>
      <c r="D20">
        <f t="shared" si="0"/>
        <v>-4125</v>
      </c>
      <c r="E20">
        <f t="shared" si="1"/>
        <v>-985875</v>
      </c>
      <c r="F20">
        <f t="shared" si="2"/>
        <v>17015625</v>
      </c>
      <c r="J20">
        <f t="shared" si="3"/>
        <v>641.78086901887957</v>
      </c>
    </row>
    <row r="21" spans="1:10" x14ac:dyDescent="0.3">
      <c r="A21">
        <v>20</v>
      </c>
      <c r="B21" s="1502">
        <v>43110</v>
      </c>
      <c r="C21">
        <v>420</v>
      </c>
      <c r="D21">
        <f t="shared" si="0"/>
        <v>-4123</v>
      </c>
      <c r="E21">
        <f t="shared" si="1"/>
        <v>-1731660</v>
      </c>
      <c r="F21">
        <f t="shared" si="2"/>
        <v>16999129</v>
      </c>
      <c r="J21">
        <f t="shared" si="3"/>
        <v>641.75321658175221</v>
      </c>
    </row>
    <row r="22" spans="1:10" x14ac:dyDescent="0.3">
      <c r="A22">
        <v>21</v>
      </c>
      <c r="B22" s="1502">
        <v>43110</v>
      </c>
      <c r="C22">
        <v>218</v>
      </c>
      <c r="D22">
        <f t="shared" si="0"/>
        <v>-4121</v>
      </c>
      <c r="E22">
        <f t="shared" si="1"/>
        <v>-898378</v>
      </c>
      <c r="F22">
        <f t="shared" si="2"/>
        <v>16982641</v>
      </c>
      <c r="J22">
        <f t="shared" si="3"/>
        <v>641.72556414462474</v>
      </c>
    </row>
    <row r="23" spans="1:10" x14ac:dyDescent="0.3">
      <c r="A23">
        <v>22</v>
      </c>
      <c r="B23" s="1502">
        <v>43110</v>
      </c>
      <c r="C23">
        <v>715</v>
      </c>
      <c r="D23">
        <f t="shared" si="0"/>
        <v>-4119</v>
      </c>
      <c r="E23">
        <f t="shared" si="1"/>
        <v>-2945085</v>
      </c>
      <c r="F23">
        <f t="shared" si="2"/>
        <v>16966161</v>
      </c>
      <c r="J23">
        <f t="shared" si="3"/>
        <v>641.69791170749727</v>
      </c>
    </row>
    <row r="24" spans="1:10" x14ac:dyDescent="0.3">
      <c r="A24">
        <v>23</v>
      </c>
      <c r="B24" s="1502">
        <v>43110</v>
      </c>
      <c r="C24">
        <v>240</v>
      </c>
      <c r="D24">
        <f t="shared" si="0"/>
        <v>-4117</v>
      </c>
      <c r="E24">
        <f t="shared" si="1"/>
        <v>-988080</v>
      </c>
      <c r="F24">
        <f t="shared" si="2"/>
        <v>16949689</v>
      </c>
      <c r="J24">
        <f t="shared" si="3"/>
        <v>641.6702592703698</v>
      </c>
    </row>
    <row r="25" spans="1:10" x14ac:dyDescent="0.3">
      <c r="A25">
        <v>24</v>
      </c>
      <c r="B25" s="1502">
        <v>43110</v>
      </c>
      <c r="C25">
        <v>276</v>
      </c>
      <c r="D25">
        <f t="shared" si="0"/>
        <v>-4115</v>
      </c>
      <c r="E25">
        <f t="shared" si="1"/>
        <v>-1135740</v>
      </c>
      <c r="F25">
        <f t="shared" si="2"/>
        <v>16933225</v>
      </c>
      <c r="J25">
        <f t="shared" si="3"/>
        <v>641.64260683324244</v>
      </c>
    </row>
    <row r="26" spans="1:10" x14ac:dyDescent="0.3">
      <c r="A26">
        <v>25</v>
      </c>
      <c r="B26" s="1502">
        <v>43110</v>
      </c>
      <c r="C26">
        <v>135</v>
      </c>
      <c r="D26">
        <f t="shared" si="0"/>
        <v>-4113</v>
      </c>
      <c r="E26">
        <f t="shared" si="1"/>
        <v>-555255</v>
      </c>
      <c r="F26">
        <f t="shared" si="2"/>
        <v>16916769</v>
      </c>
      <c r="J26">
        <f t="shared" si="3"/>
        <v>641.61495439611497</v>
      </c>
    </row>
    <row r="27" spans="1:10" x14ac:dyDescent="0.3">
      <c r="A27">
        <v>26</v>
      </c>
      <c r="B27" s="1502">
        <v>43110</v>
      </c>
      <c r="C27">
        <v>347</v>
      </c>
      <c r="D27">
        <f t="shared" si="0"/>
        <v>-4111</v>
      </c>
      <c r="E27">
        <f t="shared" si="1"/>
        <v>-1426517</v>
      </c>
      <c r="F27">
        <f t="shared" si="2"/>
        <v>16900321</v>
      </c>
      <c r="J27">
        <f t="shared" si="3"/>
        <v>641.5873019589875</v>
      </c>
    </row>
    <row r="28" spans="1:10" x14ac:dyDescent="0.3">
      <c r="A28">
        <v>27</v>
      </c>
      <c r="B28" s="1502">
        <v>43110</v>
      </c>
      <c r="C28">
        <v>111</v>
      </c>
      <c r="D28">
        <f t="shared" si="0"/>
        <v>-4109</v>
      </c>
      <c r="E28">
        <f t="shared" si="1"/>
        <v>-456099</v>
      </c>
      <c r="F28">
        <f t="shared" si="2"/>
        <v>16883881</v>
      </c>
      <c r="J28">
        <f t="shared" si="3"/>
        <v>641.55964952186014</v>
      </c>
    </row>
    <row r="29" spans="1:10" x14ac:dyDescent="0.3">
      <c r="A29">
        <v>28</v>
      </c>
      <c r="B29" s="1502">
        <v>43110</v>
      </c>
      <c r="C29">
        <v>143</v>
      </c>
      <c r="D29">
        <f t="shared" si="0"/>
        <v>-4107</v>
      </c>
      <c r="E29">
        <f t="shared" si="1"/>
        <v>-587301</v>
      </c>
      <c r="F29">
        <f t="shared" si="2"/>
        <v>16867449</v>
      </c>
      <c r="J29">
        <f t="shared" si="3"/>
        <v>641.53199708473267</v>
      </c>
    </row>
    <row r="30" spans="1:10" x14ac:dyDescent="0.3">
      <c r="A30">
        <v>29</v>
      </c>
      <c r="B30" s="1502">
        <v>43111</v>
      </c>
      <c r="C30">
        <v>119</v>
      </c>
      <c r="D30">
        <f t="shared" si="0"/>
        <v>-4105</v>
      </c>
      <c r="E30">
        <f t="shared" si="1"/>
        <v>-488495</v>
      </c>
      <c r="F30">
        <f t="shared" si="2"/>
        <v>16851025</v>
      </c>
      <c r="J30">
        <f t="shared" si="3"/>
        <v>641.50434464760519</v>
      </c>
    </row>
    <row r="31" spans="1:10" x14ac:dyDescent="0.3">
      <c r="A31">
        <v>30</v>
      </c>
      <c r="B31" s="1502">
        <v>43112</v>
      </c>
      <c r="C31">
        <v>1794</v>
      </c>
      <c r="D31">
        <f t="shared" si="0"/>
        <v>-4103</v>
      </c>
      <c r="E31">
        <f t="shared" si="1"/>
        <v>-7360782</v>
      </c>
      <c r="F31">
        <f t="shared" si="2"/>
        <v>16834609</v>
      </c>
      <c r="J31">
        <f t="shared" si="3"/>
        <v>641.47669221047772</v>
      </c>
    </row>
    <row r="32" spans="1:10" x14ac:dyDescent="0.3">
      <c r="A32">
        <v>31</v>
      </c>
      <c r="B32" s="1502">
        <v>43112</v>
      </c>
      <c r="C32">
        <v>26</v>
      </c>
      <c r="D32">
        <f t="shared" si="0"/>
        <v>-4101</v>
      </c>
      <c r="E32">
        <f t="shared" si="1"/>
        <v>-106626</v>
      </c>
      <c r="F32">
        <f t="shared" si="2"/>
        <v>16818201</v>
      </c>
      <c r="J32">
        <f t="shared" si="3"/>
        <v>641.44903977335036</v>
      </c>
    </row>
    <row r="33" spans="1:10" x14ac:dyDescent="0.3">
      <c r="A33">
        <v>32</v>
      </c>
      <c r="B33" s="1502">
        <v>43112</v>
      </c>
      <c r="C33">
        <v>180</v>
      </c>
      <c r="D33">
        <f t="shared" si="0"/>
        <v>-4099</v>
      </c>
      <c r="E33">
        <f t="shared" si="1"/>
        <v>-737820</v>
      </c>
      <c r="F33">
        <f t="shared" si="2"/>
        <v>16801801</v>
      </c>
      <c r="J33">
        <f t="shared" si="3"/>
        <v>641.42138733622289</v>
      </c>
    </row>
    <row r="34" spans="1:10" x14ac:dyDescent="0.3">
      <c r="A34">
        <v>33</v>
      </c>
      <c r="B34" s="1502">
        <v>43115</v>
      </c>
      <c r="C34">
        <v>270</v>
      </c>
      <c r="D34">
        <f t="shared" si="0"/>
        <v>-4097</v>
      </c>
      <c r="E34">
        <f t="shared" si="1"/>
        <v>-1106190</v>
      </c>
      <c r="F34">
        <f t="shared" si="2"/>
        <v>16785409</v>
      </c>
      <c r="J34">
        <f t="shared" si="3"/>
        <v>641.39373489909542</v>
      </c>
    </row>
    <row r="35" spans="1:10" x14ac:dyDescent="0.3">
      <c r="A35">
        <v>34</v>
      </c>
      <c r="B35" s="1502">
        <v>43117</v>
      </c>
      <c r="C35">
        <v>39</v>
      </c>
      <c r="D35">
        <f t="shared" si="0"/>
        <v>-4095</v>
      </c>
      <c r="E35">
        <f t="shared" si="1"/>
        <v>-159705</v>
      </c>
      <c r="F35">
        <f t="shared" si="2"/>
        <v>16769025</v>
      </c>
      <c r="J35">
        <f t="shared" si="3"/>
        <v>641.36608246196806</v>
      </c>
    </row>
    <row r="36" spans="1:10" x14ac:dyDescent="0.3">
      <c r="A36">
        <v>35</v>
      </c>
      <c r="B36" s="1502">
        <v>43117</v>
      </c>
      <c r="C36">
        <v>389</v>
      </c>
      <c r="D36">
        <f t="shared" si="0"/>
        <v>-4093</v>
      </c>
      <c r="E36">
        <f t="shared" si="1"/>
        <v>-1592177</v>
      </c>
      <c r="F36">
        <f t="shared" si="2"/>
        <v>16752649</v>
      </c>
      <c r="J36">
        <f t="shared" si="3"/>
        <v>641.33843002484059</v>
      </c>
    </row>
    <row r="37" spans="1:10" x14ac:dyDescent="0.3">
      <c r="A37">
        <v>36</v>
      </c>
      <c r="B37" s="1502">
        <v>43117</v>
      </c>
      <c r="C37">
        <v>221</v>
      </c>
      <c r="D37">
        <f t="shared" si="0"/>
        <v>-4091</v>
      </c>
      <c r="E37">
        <f t="shared" si="1"/>
        <v>-904111</v>
      </c>
      <c r="F37">
        <f t="shared" si="2"/>
        <v>16736281</v>
      </c>
      <c r="J37">
        <f t="shared" si="3"/>
        <v>641.31077758771312</v>
      </c>
    </row>
    <row r="38" spans="1:10" x14ac:dyDescent="0.3">
      <c r="A38">
        <v>37</v>
      </c>
      <c r="B38" s="1502">
        <v>43117</v>
      </c>
      <c r="C38">
        <v>280</v>
      </c>
      <c r="D38">
        <f t="shared" si="0"/>
        <v>-4089</v>
      </c>
      <c r="E38">
        <f t="shared" si="1"/>
        <v>-1144920</v>
      </c>
      <c r="F38">
        <f t="shared" si="2"/>
        <v>16719921</v>
      </c>
      <c r="J38">
        <f t="shared" si="3"/>
        <v>641.28312515058565</v>
      </c>
    </row>
    <row r="39" spans="1:10" x14ac:dyDescent="0.3">
      <c r="A39">
        <v>38</v>
      </c>
      <c r="B39" s="1502">
        <v>43117</v>
      </c>
      <c r="C39">
        <v>35</v>
      </c>
      <c r="D39">
        <f t="shared" si="0"/>
        <v>-4087</v>
      </c>
      <c r="E39">
        <f t="shared" si="1"/>
        <v>-143045</v>
      </c>
      <c r="F39">
        <f t="shared" si="2"/>
        <v>16703569</v>
      </c>
      <c r="J39">
        <f t="shared" si="3"/>
        <v>641.25547271345829</v>
      </c>
    </row>
    <row r="40" spans="1:10" x14ac:dyDescent="0.3">
      <c r="A40">
        <v>39</v>
      </c>
      <c r="B40" s="1502">
        <v>43117</v>
      </c>
      <c r="C40">
        <v>6</v>
      </c>
      <c r="D40">
        <f t="shared" si="0"/>
        <v>-4085</v>
      </c>
      <c r="E40">
        <f t="shared" si="1"/>
        <v>-24510</v>
      </c>
      <c r="F40">
        <f t="shared" si="2"/>
        <v>16687225</v>
      </c>
      <c r="J40">
        <f t="shared" si="3"/>
        <v>641.22782027633082</v>
      </c>
    </row>
    <row r="41" spans="1:10" x14ac:dyDescent="0.3">
      <c r="A41">
        <v>40</v>
      </c>
      <c r="B41" s="1502">
        <v>43118</v>
      </c>
      <c r="C41">
        <v>113</v>
      </c>
      <c r="D41">
        <f t="shared" si="0"/>
        <v>-4083</v>
      </c>
      <c r="E41">
        <f t="shared" si="1"/>
        <v>-461379</v>
      </c>
      <c r="F41">
        <f t="shared" si="2"/>
        <v>16670889</v>
      </c>
      <c r="J41">
        <f t="shared" si="3"/>
        <v>641.20016783920335</v>
      </c>
    </row>
    <row r="42" spans="1:10" x14ac:dyDescent="0.3">
      <c r="A42">
        <v>41</v>
      </c>
      <c r="B42" s="1502">
        <v>43118</v>
      </c>
      <c r="C42">
        <v>383</v>
      </c>
      <c r="D42">
        <f t="shared" si="0"/>
        <v>-4081</v>
      </c>
      <c r="E42">
        <f t="shared" si="1"/>
        <v>-1563023</v>
      </c>
      <c r="F42">
        <f t="shared" si="2"/>
        <v>16654561</v>
      </c>
      <c r="J42">
        <f t="shared" si="3"/>
        <v>641.17251540207599</v>
      </c>
    </row>
    <row r="43" spans="1:10" x14ac:dyDescent="0.3">
      <c r="A43">
        <v>42</v>
      </c>
      <c r="B43" s="1502">
        <v>43118</v>
      </c>
      <c r="C43">
        <v>60</v>
      </c>
      <c r="D43">
        <f t="shared" si="0"/>
        <v>-4079</v>
      </c>
      <c r="E43">
        <f t="shared" si="1"/>
        <v>-244740</v>
      </c>
      <c r="F43">
        <f t="shared" si="2"/>
        <v>16638241</v>
      </c>
      <c r="J43">
        <f t="shared" si="3"/>
        <v>641.14486296494852</v>
      </c>
    </row>
    <row r="44" spans="1:10" x14ac:dyDescent="0.3">
      <c r="A44">
        <v>43</v>
      </c>
      <c r="B44" s="1502">
        <v>43118</v>
      </c>
      <c r="C44">
        <v>61</v>
      </c>
      <c r="D44">
        <f t="shared" si="0"/>
        <v>-4077</v>
      </c>
      <c r="E44">
        <f t="shared" si="1"/>
        <v>-248697</v>
      </c>
      <c r="F44">
        <f t="shared" si="2"/>
        <v>16621929</v>
      </c>
      <c r="J44">
        <f t="shared" si="3"/>
        <v>641.11721052782104</v>
      </c>
    </row>
    <row r="45" spans="1:10" x14ac:dyDescent="0.3">
      <c r="A45">
        <v>44</v>
      </c>
      <c r="B45" s="1502">
        <v>43118</v>
      </c>
      <c r="C45">
        <v>54</v>
      </c>
      <c r="D45">
        <f t="shared" si="0"/>
        <v>-4075</v>
      </c>
      <c r="E45">
        <f t="shared" si="1"/>
        <v>-220050</v>
      </c>
      <c r="F45">
        <f t="shared" si="2"/>
        <v>16605625</v>
      </c>
      <c r="J45">
        <f t="shared" si="3"/>
        <v>641.08955809069357</v>
      </c>
    </row>
    <row r="46" spans="1:10" x14ac:dyDescent="0.3">
      <c r="A46">
        <v>45</v>
      </c>
      <c r="B46" s="1502">
        <v>43118</v>
      </c>
      <c r="C46">
        <v>156</v>
      </c>
      <c r="D46">
        <f t="shared" si="0"/>
        <v>-4073</v>
      </c>
      <c r="E46">
        <f t="shared" si="1"/>
        <v>-635388</v>
      </c>
      <c r="F46">
        <f t="shared" si="2"/>
        <v>16589329</v>
      </c>
      <c r="J46">
        <f t="shared" si="3"/>
        <v>641.06190565356621</v>
      </c>
    </row>
    <row r="47" spans="1:10" x14ac:dyDescent="0.3">
      <c r="A47">
        <v>46</v>
      </c>
      <c r="B47" s="1502">
        <v>43118</v>
      </c>
      <c r="C47">
        <v>38</v>
      </c>
      <c r="D47">
        <f t="shared" si="0"/>
        <v>-4071</v>
      </c>
      <c r="E47">
        <f t="shared" si="1"/>
        <v>-154698</v>
      </c>
      <c r="F47">
        <f t="shared" si="2"/>
        <v>16573041</v>
      </c>
      <c r="J47">
        <f t="shared" si="3"/>
        <v>641.03425321643874</v>
      </c>
    </row>
    <row r="48" spans="1:10" x14ac:dyDescent="0.3">
      <c r="A48">
        <v>47</v>
      </c>
      <c r="B48" s="1502">
        <v>43119</v>
      </c>
      <c r="C48">
        <v>568</v>
      </c>
      <c r="D48">
        <f t="shared" si="0"/>
        <v>-4069</v>
      </c>
      <c r="E48">
        <f t="shared" si="1"/>
        <v>-2311192</v>
      </c>
      <c r="F48">
        <f t="shared" si="2"/>
        <v>16556761</v>
      </c>
      <c r="J48">
        <f t="shared" si="3"/>
        <v>641.00660077931127</v>
      </c>
    </row>
    <row r="49" spans="1:10" x14ac:dyDescent="0.3">
      <c r="A49">
        <v>48</v>
      </c>
      <c r="B49" s="1502">
        <v>43119</v>
      </c>
      <c r="C49">
        <v>2104</v>
      </c>
      <c r="D49">
        <f t="shared" si="0"/>
        <v>-4067</v>
      </c>
      <c r="E49">
        <f t="shared" si="1"/>
        <v>-8556968</v>
      </c>
      <c r="F49">
        <f t="shared" si="2"/>
        <v>16540489</v>
      </c>
      <c r="J49">
        <f t="shared" si="3"/>
        <v>640.97894834218391</v>
      </c>
    </row>
    <row r="50" spans="1:10" x14ac:dyDescent="0.3">
      <c r="A50">
        <v>49</v>
      </c>
      <c r="B50" s="1502">
        <v>43119</v>
      </c>
      <c r="C50">
        <v>521</v>
      </c>
      <c r="D50">
        <f t="shared" si="0"/>
        <v>-4065</v>
      </c>
      <c r="E50">
        <f t="shared" si="1"/>
        <v>-2117865</v>
      </c>
      <c r="F50">
        <f t="shared" si="2"/>
        <v>16524225</v>
      </c>
      <c r="J50">
        <f t="shared" si="3"/>
        <v>640.95129590505644</v>
      </c>
    </row>
    <row r="51" spans="1:10" x14ac:dyDescent="0.3">
      <c r="A51">
        <v>50</v>
      </c>
      <c r="B51" s="1502">
        <v>43119</v>
      </c>
      <c r="C51">
        <v>184</v>
      </c>
      <c r="D51">
        <f t="shared" si="0"/>
        <v>-4063</v>
      </c>
      <c r="E51">
        <f t="shared" si="1"/>
        <v>-747592</v>
      </c>
      <c r="F51">
        <f t="shared" si="2"/>
        <v>16507969</v>
      </c>
      <c r="J51">
        <f t="shared" si="3"/>
        <v>640.92364346792897</v>
      </c>
    </row>
    <row r="52" spans="1:10" x14ac:dyDescent="0.3">
      <c r="A52">
        <v>51</v>
      </c>
      <c r="B52" s="1502">
        <v>43119</v>
      </c>
      <c r="C52">
        <v>1175</v>
      </c>
      <c r="D52">
        <f t="shared" si="0"/>
        <v>-4061</v>
      </c>
      <c r="E52">
        <f t="shared" si="1"/>
        <v>-4771675</v>
      </c>
      <c r="F52">
        <f t="shared" si="2"/>
        <v>16491721</v>
      </c>
      <c r="J52">
        <f t="shared" si="3"/>
        <v>640.8959910308015</v>
      </c>
    </row>
    <row r="53" spans="1:10" x14ac:dyDescent="0.3">
      <c r="A53">
        <v>52</v>
      </c>
      <c r="B53" s="1502">
        <v>43119</v>
      </c>
      <c r="C53">
        <v>1096</v>
      </c>
      <c r="D53">
        <f t="shared" si="0"/>
        <v>-4059</v>
      </c>
      <c r="E53">
        <f t="shared" si="1"/>
        <v>-4448664</v>
      </c>
      <c r="F53">
        <f t="shared" si="2"/>
        <v>16475481</v>
      </c>
      <c r="J53">
        <f t="shared" si="3"/>
        <v>640.86833859367414</v>
      </c>
    </row>
    <row r="54" spans="1:10" x14ac:dyDescent="0.3">
      <c r="A54">
        <v>53</v>
      </c>
      <c r="B54" s="1502">
        <v>43119</v>
      </c>
      <c r="C54">
        <v>518</v>
      </c>
      <c r="D54">
        <f t="shared" si="0"/>
        <v>-4057</v>
      </c>
      <c r="E54">
        <f t="shared" si="1"/>
        <v>-2101526</v>
      </c>
      <c r="F54">
        <f t="shared" si="2"/>
        <v>16459249</v>
      </c>
      <c r="J54">
        <f t="shared" si="3"/>
        <v>640.84068615654667</v>
      </c>
    </row>
    <row r="55" spans="1:10" x14ac:dyDescent="0.3">
      <c r="A55">
        <v>54</v>
      </c>
      <c r="B55" s="1502">
        <v>43120</v>
      </c>
      <c r="C55">
        <v>30</v>
      </c>
      <c r="D55">
        <f t="shared" si="0"/>
        <v>-4055</v>
      </c>
      <c r="E55">
        <f t="shared" si="1"/>
        <v>-121650</v>
      </c>
      <c r="F55">
        <f t="shared" si="2"/>
        <v>16443025</v>
      </c>
      <c r="J55">
        <f t="shared" si="3"/>
        <v>640.8130337194192</v>
      </c>
    </row>
    <row r="56" spans="1:10" x14ac:dyDescent="0.3">
      <c r="A56">
        <v>55</v>
      </c>
      <c r="B56" s="1502">
        <v>43122</v>
      </c>
      <c r="C56">
        <v>80</v>
      </c>
      <c r="D56">
        <f t="shared" si="0"/>
        <v>-4053</v>
      </c>
      <c r="E56">
        <f t="shared" si="1"/>
        <v>-324240</v>
      </c>
      <c r="F56">
        <f t="shared" si="2"/>
        <v>16426809</v>
      </c>
      <c r="J56">
        <f t="shared" si="3"/>
        <v>640.78538128229184</v>
      </c>
    </row>
    <row r="57" spans="1:10" x14ac:dyDescent="0.3">
      <c r="A57">
        <v>56</v>
      </c>
      <c r="B57" s="1502">
        <v>43122</v>
      </c>
      <c r="C57">
        <v>18</v>
      </c>
      <c r="D57">
        <f t="shared" si="0"/>
        <v>-4051</v>
      </c>
      <c r="E57">
        <f t="shared" si="1"/>
        <v>-72918</v>
      </c>
      <c r="F57">
        <f t="shared" si="2"/>
        <v>16410601</v>
      </c>
      <c r="J57">
        <f t="shared" si="3"/>
        <v>640.75772884516437</v>
      </c>
    </row>
    <row r="58" spans="1:10" x14ac:dyDescent="0.3">
      <c r="A58">
        <v>57</v>
      </c>
      <c r="B58" s="1502">
        <v>43122</v>
      </c>
      <c r="C58">
        <v>96</v>
      </c>
      <c r="D58">
        <f t="shared" si="0"/>
        <v>-4049</v>
      </c>
      <c r="E58">
        <f t="shared" si="1"/>
        <v>-388704</v>
      </c>
      <c r="F58">
        <f t="shared" si="2"/>
        <v>16394401</v>
      </c>
      <c r="J58">
        <f t="shared" si="3"/>
        <v>640.73007640803689</v>
      </c>
    </row>
    <row r="59" spans="1:10" x14ac:dyDescent="0.3">
      <c r="A59">
        <v>58</v>
      </c>
      <c r="B59" s="1502">
        <v>43122</v>
      </c>
      <c r="C59">
        <v>693</v>
      </c>
      <c r="D59">
        <f t="shared" si="0"/>
        <v>-4047</v>
      </c>
      <c r="E59">
        <f t="shared" si="1"/>
        <v>-2804571</v>
      </c>
      <c r="F59">
        <f t="shared" si="2"/>
        <v>16378209</v>
      </c>
      <c r="J59">
        <f t="shared" si="3"/>
        <v>640.70242397090942</v>
      </c>
    </row>
    <row r="60" spans="1:10" x14ac:dyDescent="0.3">
      <c r="A60">
        <v>59</v>
      </c>
      <c r="B60" s="1502">
        <v>43123</v>
      </c>
      <c r="C60">
        <v>12</v>
      </c>
      <c r="D60">
        <f t="shared" si="0"/>
        <v>-4045</v>
      </c>
      <c r="E60">
        <f t="shared" si="1"/>
        <v>-48540</v>
      </c>
      <c r="F60">
        <f t="shared" si="2"/>
        <v>16362025</v>
      </c>
      <c r="J60">
        <f t="shared" si="3"/>
        <v>640.67477153378206</v>
      </c>
    </row>
    <row r="61" spans="1:10" x14ac:dyDescent="0.3">
      <c r="A61">
        <v>60</v>
      </c>
      <c r="B61" s="1502">
        <v>43123</v>
      </c>
      <c r="C61">
        <v>25</v>
      </c>
      <c r="D61">
        <f t="shared" si="0"/>
        <v>-4043</v>
      </c>
      <c r="E61">
        <f t="shared" si="1"/>
        <v>-101075</v>
      </c>
      <c r="F61">
        <f t="shared" si="2"/>
        <v>16345849</v>
      </c>
      <c r="J61">
        <f t="shared" si="3"/>
        <v>640.64711909665459</v>
      </c>
    </row>
    <row r="62" spans="1:10" x14ac:dyDescent="0.3">
      <c r="A62">
        <v>61</v>
      </c>
      <c r="B62" s="1502">
        <v>43123</v>
      </c>
      <c r="C62">
        <v>61</v>
      </c>
      <c r="D62">
        <f t="shared" si="0"/>
        <v>-4041</v>
      </c>
      <c r="E62">
        <f t="shared" si="1"/>
        <v>-246501</v>
      </c>
      <c r="F62">
        <f t="shared" si="2"/>
        <v>16329681</v>
      </c>
      <c r="J62">
        <f t="shared" si="3"/>
        <v>640.61946665952712</v>
      </c>
    </row>
    <row r="63" spans="1:10" x14ac:dyDescent="0.3">
      <c r="A63">
        <v>62</v>
      </c>
      <c r="B63" s="1502">
        <v>43124</v>
      </c>
      <c r="C63">
        <v>120</v>
      </c>
      <c r="D63">
        <f t="shared" si="0"/>
        <v>-4039</v>
      </c>
      <c r="E63">
        <f t="shared" si="1"/>
        <v>-484680</v>
      </c>
      <c r="F63">
        <f t="shared" si="2"/>
        <v>16313521</v>
      </c>
      <c r="J63">
        <f t="shared" si="3"/>
        <v>640.59181422239976</v>
      </c>
    </row>
    <row r="64" spans="1:10" x14ac:dyDescent="0.3">
      <c r="A64">
        <v>63</v>
      </c>
      <c r="B64" s="1502">
        <v>43124</v>
      </c>
      <c r="C64">
        <v>8</v>
      </c>
      <c r="D64">
        <f t="shared" si="0"/>
        <v>-4037</v>
      </c>
      <c r="E64">
        <f t="shared" si="1"/>
        <v>-32296</v>
      </c>
      <c r="F64">
        <f t="shared" si="2"/>
        <v>16297369</v>
      </c>
      <c r="J64">
        <f t="shared" si="3"/>
        <v>640.56416178527229</v>
      </c>
    </row>
    <row r="65" spans="1:10" x14ac:dyDescent="0.3">
      <c r="A65">
        <v>64</v>
      </c>
      <c r="B65" s="1502">
        <v>43124</v>
      </c>
      <c r="C65">
        <v>715</v>
      </c>
      <c r="D65">
        <f t="shared" si="0"/>
        <v>-4035</v>
      </c>
      <c r="E65">
        <f t="shared" si="1"/>
        <v>-2885025</v>
      </c>
      <c r="F65">
        <f t="shared" si="2"/>
        <v>16281225</v>
      </c>
      <c r="J65">
        <f t="shared" si="3"/>
        <v>640.53650934814482</v>
      </c>
    </row>
    <row r="66" spans="1:10" x14ac:dyDescent="0.3">
      <c r="A66">
        <v>65</v>
      </c>
      <c r="B66" s="1502">
        <v>43124</v>
      </c>
      <c r="C66">
        <v>94</v>
      </c>
      <c r="D66">
        <f t="shared" si="0"/>
        <v>-4033</v>
      </c>
      <c r="E66">
        <f t="shared" si="1"/>
        <v>-379102</v>
      </c>
      <c r="F66">
        <f t="shared" si="2"/>
        <v>16265089</v>
      </c>
      <c r="J66">
        <f t="shared" si="3"/>
        <v>640.50885691101735</v>
      </c>
    </row>
    <row r="67" spans="1:10" x14ac:dyDescent="0.3">
      <c r="A67">
        <v>66</v>
      </c>
      <c r="B67" s="1502">
        <v>43124</v>
      </c>
      <c r="C67">
        <v>42</v>
      </c>
      <c r="D67">
        <f t="shared" ref="D67:D130" si="4">D68+(-2)</f>
        <v>-4031</v>
      </c>
      <c r="E67">
        <f t="shared" ref="E67:E130" si="5">C67*D67</f>
        <v>-169302</v>
      </c>
      <c r="F67">
        <f t="shared" ref="F67:F130" si="6">D67^2</f>
        <v>16248961</v>
      </c>
      <c r="J67">
        <f t="shared" ref="J67:J130" si="7">$H$2+(-$I$2)*D67</f>
        <v>640.48120447388999</v>
      </c>
    </row>
    <row r="68" spans="1:10" x14ac:dyDescent="0.3">
      <c r="A68">
        <v>67</v>
      </c>
      <c r="B68" s="1502">
        <v>43124</v>
      </c>
      <c r="C68">
        <v>30</v>
      </c>
      <c r="D68">
        <f t="shared" si="4"/>
        <v>-4029</v>
      </c>
      <c r="E68">
        <f t="shared" si="5"/>
        <v>-120870</v>
      </c>
      <c r="F68">
        <f t="shared" si="6"/>
        <v>16232841</v>
      </c>
      <c r="J68">
        <f t="shared" si="7"/>
        <v>640.45355203676252</v>
      </c>
    </row>
    <row r="69" spans="1:10" x14ac:dyDescent="0.3">
      <c r="A69">
        <v>68</v>
      </c>
      <c r="B69" s="1502">
        <v>43126</v>
      </c>
      <c r="C69">
        <v>3788</v>
      </c>
      <c r="D69">
        <f t="shared" si="4"/>
        <v>-4027</v>
      </c>
      <c r="E69">
        <f t="shared" si="5"/>
        <v>-15254276</v>
      </c>
      <c r="F69">
        <f t="shared" si="6"/>
        <v>16216729</v>
      </c>
      <c r="J69">
        <f t="shared" si="7"/>
        <v>640.42589959963504</v>
      </c>
    </row>
    <row r="70" spans="1:10" x14ac:dyDescent="0.3">
      <c r="A70">
        <v>69</v>
      </c>
      <c r="B70" s="1502">
        <v>43126</v>
      </c>
      <c r="C70">
        <v>2263</v>
      </c>
      <c r="D70">
        <f t="shared" si="4"/>
        <v>-4025</v>
      </c>
      <c r="E70">
        <f t="shared" si="5"/>
        <v>-9108575</v>
      </c>
      <c r="F70">
        <f t="shared" si="6"/>
        <v>16200625</v>
      </c>
      <c r="J70">
        <f t="shared" si="7"/>
        <v>640.39824716250769</v>
      </c>
    </row>
    <row r="71" spans="1:10" x14ac:dyDescent="0.3">
      <c r="A71">
        <v>70</v>
      </c>
      <c r="B71" s="1502">
        <v>43126</v>
      </c>
      <c r="C71">
        <v>380</v>
      </c>
      <c r="D71">
        <f t="shared" si="4"/>
        <v>-4023</v>
      </c>
      <c r="E71">
        <f t="shared" si="5"/>
        <v>-1528740</v>
      </c>
      <c r="F71">
        <f t="shared" si="6"/>
        <v>16184529</v>
      </c>
      <c r="J71">
        <f t="shared" si="7"/>
        <v>640.37059472538022</v>
      </c>
    </row>
    <row r="72" spans="1:10" x14ac:dyDescent="0.3">
      <c r="A72">
        <v>71</v>
      </c>
      <c r="B72" s="1502">
        <v>43126</v>
      </c>
      <c r="C72">
        <v>228</v>
      </c>
      <c r="D72">
        <f t="shared" si="4"/>
        <v>-4021</v>
      </c>
      <c r="E72">
        <f t="shared" si="5"/>
        <v>-916788</v>
      </c>
      <c r="F72">
        <f t="shared" si="6"/>
        <v>16168441</v>
      </c>
      <c r="J72">
        <f t="shared" si="7"/>
        <v>640.34294228825274</v>
      </c>
    </row>
    <row r="73" spans="1:10" x14ac:dyDescent="0.3">
      <c r="A73">
        <v>72</v>
      </c>
      <c r="B73" s="1502">
        <v>43126</v>
      </c>
      <c r="C73">
        <v>497</v>
      </c>
      <c r="D73">
        <f t="shared" si="4"/>
        <v>-4019</v>
      </c>
      <c r="E73">
        <f t="shared" si="5"/>
        <v>-1997443</v>
      </c>
      <c r="F73">
        <f t="shared" si="6"/>
        <v>16152361</v>
      </c>
      <c r="J73">
        <f t="shared" si="7"/>
        <v>640.31528985112527</v>
      </c>
    </row>
    <row r="74" spans="1:10" x14ac:dyDescent="0.3">
      <c r="A74">
        <v>73</v>
      </c>
      <c r="B74" s="1502">
        <v>43126</v>
      </c>
      <c r="C74">
        <v>52</v>
      </c>
      <c r="D74">
        <f t="shared" si="4"/>
        <v>-4017</v>
      </c>
      <c r="E74">
        <f t="shared" si="5"/>
        <v>-208884</v>
      </c>
      <c r="F74">
        <f t="shared" si="6"/>
        <v>16136289</v>
      </c>
      <c r="J74">
        <f t="shared" si="7"/>
        <v>640.28763741399791</v>
      </c>
    </row>
    <row r="75" spans="1:10" x14ac:dyDescent="0.3">
      <c r="A75">
        <v>74</v>
      </c>
      <c r="B75" s="1502">
        <v>43126</v>
      </c>
      <c r="C75">
        <v>168</v>
      </c>
      <c r="D75">
        <f t="shared" si="4"/>
        <v>-4015</v>
      </c>
      <c r="E75">
        <f t="shared" si="5"/>
        <v>-674520</v>
      </c>
      <c r="F75">
        <f t="shared" si="6"/>
        <v>16120225</v>
      </c>
      <c r="J75">
        <f t="shared" si="7"/>
        <v>640.25998497687044</v>
      </c>
    </row>
    <row r="76" spans="1:10" x14ac:dyDescent="0.3">
      <c r="A76">
        <v>75</v>
      </c>
      <c r="B76" s="1502">
        <v>43126</v>
      </c>
      <c r="C76">
        <v>81</v>
      </c>
      <c r="D76">
        <f t="shared" si="4"/>
        <v>-4013</v>
      </c>
      <c r="E76">
        <f t="shared" si="5"/>
        <v>-325053</v>
      </c>
      <c r="F76">
        <f t="shared" si="6"/>
        <v>16104169</v>
      </c>
      <c r="J76">
        <f t="shared" si="7"/>
        <v>640.23233253974297</v>
      </c>
    </row>
    <row r="77" spans="1:10" x14ac:dyDescent="0.3">
      <c r="A77">
        <v>76</v>
      </c>
      <c r="B77" s="1502">
        <v>43126</v>
      </c>
      <c r="C77">
        <v>543</v>
      </c>
      <c r="D77">
        <f t="shared" si="4"/>
        <v>-4011</v>
      </c>
      <c r="E77">
        <f t="shared" si="5"/>
        <v>-2177973</v>
      </c>
      <c r="F77">
        <f t="shared" si="6"/>
        <v>16088121</v>
      </c>
      <c r="J77">
        <f t="shared" si="7"/>
        <v>640.20468010261561</v>
      </c>
    </row>
    <row r="78" spans="1:10" x14ac:dyDescent="0.3">
      <c r="A78">
        <v>77</v>
      </c>
      <c r="B78" s="1502">
        <v>43126</v>
      </c>
      <c r="C78">
        <v>171</v>
      </c>
      <c r="D78">
        <f t="shared" si="4"/>
        <v>-4009</v>
      </c>
      <c r="E78">
        <f t="shared" si="5"/>
        <v>-685539</v>
      </c>
      <c r="F78">
        <f t="shared" si="6"/>
        <v>16072081</v>
      </c>
      <c r="J78">
        <f t="shared" si="7"/>
        <v>640.17702766548814</v>
      </c>
    </row>
    <row r="79" spans="1:10" x14ac:dyDescent="0.3">
      <c r="A79">
        <v>78</v>
      </c>
      <c r="B79" s="1502">
        <v>43126</v>
      </c>
      <c r="C79">
        <v>180</v>
      </c>
      <c r="D79">
        <f t="shared" si="4"/>
        <v>-4007</v>
      </c>
      <c r="E79">
        <f t="shared" si="5"/>
        <v>-721260</v>
      </c>
      <c r="F79">
        <f t="shared" si="6"/>
        <v>16056049</v>
      </c>
      <c r="J79">
        <f t="shared" si="7"/>
        <v>640.14937522836067</v>
      </c>
    </row>
    <row r="80" spans="1:10" x14ac:dyDescent="0.3">
      <c r="A80">
        <v>79</v>
      </c>
      <c r="B80" s="1502">
        <v>43126</v>
      </c>
      <c r="C80">
        <v>68</v>
      </c>
      <c r="D80">
        <f t="shared" si="4"/>
        <v>-4005</v>
      </c>
      <c r="E80">
        <f t="shared" si="5"/>
        <v>-272340</v>
      </c>
      <c r="F80">
        <f t="shared" si="6"/>
        <v>16040025</v>
      </c>
      <c r="J80">
        <f t="shared" si="7"/>
        <v>640.1217227912332</v>
      </c>
    </row>
    <row r="81" spans="1:10" x14ac:dyDescent="0.3">
      <c r="A81">
        <v>80</v>
      </c>
      <c r="B81" s="1502">
        <v>43126</v>
      </c>
      <c r="C81">
        <v>25</v>
      </c>
      <c r="D81">
        <f t="shared" si="4"/>
        <v>-4003</v>
      </c>
      <c r="E81">
        <f t="shared" si="5"/>
        <v>-100075</v>
      </c>
      <c r="F81">
        <f t="shared" si="6"/>
        <v>16024009</v>
      </c>
      <c r="J81">
        <f t="shared" si="7"/>
        <v>640.09407035410584</v>
      </c>
    </row>
    <row r="82" spans="1:10" x14ac:dyDescent="0.3">
      <c r="A82">
        <v>81</v>
      </c>
      <c r="B82" s="1502">
        <v>43126</v>
      </c>
      <c r="C82">
        <v>591</v>
      </c>
      <c r="D82">
        <f t="shared" si="4"/>
        <v>-4001</v>
      </c>
      <c r="E82">
        <f t="shared" si="5"/>
        <v>-2364591</v>
      </c>
      <c r="F82">
        <f t="shared" si="6"/>
        <v>16008001</v>
      </c>
      <c r="J82">
        <f t="shared" si="7"/>
        <v>640.06641791697837</v>
      </c>
    </row>
    <row r="83" spans="1:10" x14ac:dyDescent="0.3">
      <c r="A83">
        <v>82</v>
      </c>
      <c r="B83" s="1502">
        <v>43126</v>
      </c>
      <c r="C83">
        <v>217</v>
      </c>
      <c r="D83">
        <f t="shared" si="4"/>
        <v>-3999</v>
      </c>
      <c r="E83">
        <f t="shared" si="5"/>
        <v>-867783</v>
      </c>
      <c r="F83">
        <f t="shared" si="6"/>
        <v>15992001</v>
      </c>
      <c r="J83">
        <f t="shared" si="7"/>
        <v>640.03876547985089</v>
      </c>
    </row>
    <row r="84" spans="1:10" x14ac:dyDescent="0.3">
      <c r="A84">
        <v>83</v>
      </c>
      <c r="B84" s="1502">
        <v>43126</v>
      </c>
      <c r="C84">
        <v>746</v>
      </c>
      <c r="D84">
        <f t="shared" si="4"/>
        <v>-3997</v>
      </c>
      <c r="E84">
        <f t="shared" si="5"/>
        <v>-2981762</v>
      </c>
      <c r="F84">
        <f t="shared" si="6"/>
        <v>15976009</v>
      </c>
      <c r="J84">
        <f t="shared" si="7"/>
        <v>640.01111304272354</v>
      </c>
    </row>
    <row r="85" spans="1:10" x14ac:dyDescent="0.3">
      <c r="A85">
        <v>84</v>
      </c>
      <c r="B85" s="1502">
        <v>43126</v>
      </c>
      <c r="C85">
        <v>245</v>
      </c>
      <c r="D85">
        <f t="shared" si="4"/>
        <v>-3995</v>
      </c>
      <c r="E85">
        <f t="shared" si="5"/>
        <v>-978775</v>
      </c>
      <c r="F85">
        <f t="shared" si="6"/>
        <v>15960025</v>
      </c>
      <c r="J85">
        <f t="shared" si="7"/>
        <v>639.98346060559606</v>
      </c>
    </row>
    <row r="86" spans="1:10" x14ac:dyDescent="0.3">
      <c r="A86">
        <v>85</v>
      </c>
      <c r="B86" s="1502">
        <v>43130</v>
      </c>
      <c r="C86">
        <v>187</v>
      </c>
      <c r="D86">
        <f t="shared" si="4"/>
        <v>-3993</v>
      </c>
      <c r="E86">
        <f t="shared" si="5"/>
        <v>-746691</v>
      </c>
      <c r="F86">
        <f t="shared" si="6"/>
        <v>15944049</v>
      </c>
      <c r="J86">
        <f t="shared" si="7"/>
        <v>639.95580816846859</v>
      </c>
    </row>
    <row r="87" spans="1:10" x14ac:dyDescent="0.3">
      <c r="A87">
        <v>86</v>
      </c>
      <c r="B87" s="1502">
        <v>43130</v>
      </c>
      <c r="C87">
        <v>30</v>
      </c>
      <c r="D87">
        <f t="shared" si="4"/>
        <v>-3991</v>
      </c>
      <c r="E87">
        <f t="shared" si="5"/>
        <v>-119730</v>
      </c>
      <c r="F87">
        <f t="shared" si="6"/>
        <v>15928081</v>
      </c>
      <c r="J87">
        <f t="shared" si="7"/>
        <v>639.92815573134123</v>
      </c>
    </row>
    <row r="88" spans="1:10" x14ac:dyDescent="0.3">
      <c r="A88">
        <v>87</v>
      </c>
      <c r="B88" s="1502">
        <v>43131</v>
      </c>
      <c r="C88">
        <v>853</v>
      </c>
      <c r="D88">
        <f t="shared" si="4"/>
        <v>-3989</v>
      </c>
      <c r="E88">
        <f t="shared" si="5"/>
        <v>-3402617</v>
      </c>
      <c r="F88">
        <f t="shared" si="6"/>
        <v>15912121</v>
      </c>
      <c r="J88">
        <f t="shared" si="7"/>
        <v>639.90050329421376</v>
      </c>
    </row>
    <row r="89" spans="1:10" x14ac:dyDescent="0.3">
      <c r="A89">
        <v>88</v>
      </c>
      <c r="B89" s="1502">
        <v>43131</v>
      </c>
      <c r="C89">
        <v>103</v>
      </c>
      <c r="D89">
        <f t="shared" si="4"/>
        <v>-3987</v>
      </c>
      <c r="E89">
        <f t="shared" si="5"/>
        <v>-410661</v>
      </c>
      <c r="F89">
        <f t="shared" si="6"/>
        <v>15896169</v>
      </c>
      <c r="J89">
        <f t="shared" si="7"/>
        <v>639.87285085708629</v>
      </c>
    </row>
    <row r="90" spans="1:10" x14ac:dyDescent="0.3">
      <c r="A90">
        <v>89</v>
      </c>
      <c r="B90" s="1502">
        <v>43131</v>
      </c>
      <c r="C90">
        <v>100</v>
      </c>
      <c r="D90">
        <f t="shared" si="4"/>
        <v>-3985</v>
      </c>
      <c r="E90">
        <f t="shared" si="5"/>
        <v>-398500</v>
      </c>
      <c r="F90">
        <f t="shared" si="6"/>
        <v>15880225</v>
      </c>
      <c r="J90">
        <f t="shared" si="7"/>
        <v>639.84519841995882</v>
      </c>
    </row>
    <row r="91" spans="1:10" x14ac:dyDescent="0.3">
      <c r="A91">
        <v>90</v>
      </c>
      <c r="B91" s="1502">
        <v>43131</v>
      </c>
      <c r="C91">
        <v>1172</v>
      </c>
      <c r="D91">
        <f t="shared" si="4"/>
        <v>-3983</v>
      </c>
      <c r="E91">
        <f t="shared" si="5"/>
        <v>-4668076</v>
      </c>
      <c r="F91">
        <f t="shared" si="6"/>
        <v>15864289</v>
      </c>
      <c r="J91">
        <f t="shared" si="7"/>
        <v>639.81754598283146</v>
      </c>
    </row>
    <row r="92" spans="1:10" x14ac:dyDescent="0.3">
      <c r="A92">
        <v>91</v>
      </c>
      <c r="B92" s="1502">
        <v>43131</v>
      </c>
      <c r="C92">
        <v>8</v>
      </c>
      <c r="D92">
        <f t="shared" si="4"/>
        <v>-3981</v>
      </c>
      <c r="E92">
        <f t="shared" si="5"/>
        <v>-31848</v>
      </c>
      <c r="F92">
        <f t="shared" si="6"/>
        <v>15848361</v>
      </c>
      <c r="J92">
        <f t="shared" si="7"/>
        <v>639.78989354570399</v>
      </c>
    </row>
    <row r="93" spans="1:10" x14ac:dyDescent="0.3">
      <c r="A93">
        <v>92</v>
      </c>
      <c r="B93" s="1502">
        <v>43131</v>
      </c>
      <c r="C93">
        <v>8</v>
      </c>
      <c r="D93">
        <f t="shared" si="4"/>
        <v>-3979</v>
      </c>
      <c r="E93">
        <f t="shared" si="5"/>
        <v>-31832</v>
      </c>
      <c r="F93">
        <f t="shared" si="6"/>
        <v>15832441</v>
      </c>
      <c r="J93">
        <f t="shared" si="7"/>
        <v>639.76224110857652</v>
      </c>
    </row>
    <row r="94" spans="1:10" x14ac:dyDescent="0.3">
      <c r="A94">
        <v>93</v>
      </c>
      <c r="B94" s="1502">
        <v>43131</v>
      </c>
      <c r="C94">
        <v>54</v>
      </c>
      <c r="D94">
        <f t="shared" si="4"/>
        <v>-3977</v>
      </c>
      <c r="E94">
        <f t="shared" si="5"/>
        <v>-214758</v>
      </c>
      <c r="F94">
        <f t="shared" si="6"/>
        <v>15816529</v>
      </c>
      <c r="J94">
        <f t="shared" si="7"/>
        <v>639.73458867144916</v>
      </c>
    </row>
    <row r="95" spans="1:10" x14ac:dyDescent="0.3">
      <c r="A95">
        <v>94</v>
      </c>
      <c r="B95" s="1502">
        <v>43131</v>
      </c>
      <c r="C95">
        <v>45</v>
      </c>
      <c r="D95">
        <f t="shared" si="4"/>
        <v>-3975</v>
      </c>
      <c r="E95">
        <f t="shared" si="5"/>
        <v>-178875</v>
      </c>
      <c r="F95">
        <f t="shared" si="6"/>
        <v>15800625</v>
      </c>
      <c r="J95">
        <f t="shared" si="7"/>
        <v>639.70693623432169</v>
      </c>
    </row>
    <row r="96" spans="1:10" x14ac:dyDescent="0.3">
      <c r="A96">
        <v>95</v>
      </c>
      <c r="B96" s="1502">
        <v>43131</v>
      </c>
      <c r="C96">
        <v>26</v>
      </c>
      <c r="D96">
        <f t="shared" si="4"/>
        <v>-3973</v>
      </c>
      <c r="E96">
        <f t="shared" si="5"/>
        <v>-103298</v>
      </c>
      <c r="F96">
        <f t="shared" si="6"/>
        <v>15784729</v>
      </c>
      <c r="J96">
        <f t="shared" si="7"/>
        <v>639.67928379719422</v>
      </c>
    </row>
    <row r="97" spans="1:10" x14ac:dyDescent="0.3">
      <c r="A97">
        <v>96</v>
      </c>
      <c r="B97" s="1502">
        <v>43131</v>
      </c>
      <c r="C97">
        <v>106</v>
      </c>
      <c r="D97">
        <f t="shared" si="4"/>
        <v>-3971</v>
      </c>
      <c r="E97">
        <f t="shared" si="5"/>
        <v>-420926</v>
      </c>
      <c r="F97">
        <f t="shared" si="6"/>
        <v>15768841</v>
      </c>
      <c r="J97">
        <f t="shared" si="7"/>
        <v>639.65163136006674</v>
      </c>
    </row>
    <row r="98" spans="1:10" x14ac:dyDescent="0.3">
      <c r="A98">
        <v>97</v>
      </c>
      <c r="B98" s="1502">
        <v>43131</v>
      </c>
      <c r="C98">
        <v>62</v>
      </c>
      <c r="D98">
        <f t="shared" si="4"/>
        <v>-3969</v>
      </c>
      <c r="E98">
        <f t="shared" si="5"/>
        <v>-246078</v>
      </c>
      <c r="F98">
        <f t="shared" si="6"/>
        <v>15752961</v>
      </c>
      <c r="J98">
        <f t="shared" si="7"/>
        <v>639.62397892293939</v>
      </c>
    </row>
    <row r="99" spans="1:10" x14ac:dyDescent="0.3">
      <c r="A99">
        <v>98</v>
      </c>
      <c r="B99" s="1502">
        <v>43131</v>
      </c>
      <c r="C99">
        <v>52</v>
      </c>
      <c r="D99">
        <f t="shared" si="4"/>
        <v>-3967</v>
      </c>
      <c r="E99">
        <f t="shared" si="5"/>
        <v>-206284</v>
      </c>
      <c r="F99">
        <f t="shared" si="6"/>
        <v>15737089</v>
      </c>
      <c r="J99">
        <f t="shared" si="7"/>
        <v>639.59632648581191</v>
      </c>
    </row>
    <row r="100" spans="1:10" x14ac:dyDescent="0.3">
      <c r="A100">
        <v>99</v>
      </c>
      <c r="B100" s="1502">
        <v>43131</v>
      </c>
      <c r="C100">
        <v>151</v>
      </c>
      <c r="D100">
        <f t="shared" si="4"/>
        <v>-3965</v>
      </c>
      <c r="E100">
        <f t="shared" si="5"/>
        <v>-598715</v>
      </c>
      <c r="F100">
        <f t="shared" si="6"/>
        <v>15721225</v>
      </c>
      <c r="J100">
        <f t="shared" si="7"/>
        <v>639.56867404868444</v>
      </c>
    </row>
    <row r="101" spans="1:10" x14ac:dyDescent="0.3">
      <c r="A101">
        <v>100</v>
      </c>
      <c r="B101" s="1502">
        <v>43131</v>
      </c>
      <c r="C101">
        <v>54</v>
      </c>
      <c r="D101">
        <f t="shared" si="4"/>
        <v>-3963</v>
      </c>
      <c r="E101">
        <f t="shared" si="5"/>
        <v>-214002</v>
      </c>
      <c r="F101">
        <f t="shared" si="6"/>
        <v>15705369</v>
      </c>
      <c r="J101">
        <f t="shared" si="7"/>
        <v>639.54102161155708</v>
      </c>
    </row>
    <row r="102" spans="1:10" x14ac:dyDescent="0.3">
      <c r="A102">
        <v>101</v>
      </c>
      <c r="B102" s="1502">
        <v>43131</v>
      </c>
      <c r="C102">
        <v>72</v>
      </c>
      <c r="D102">
        <f t="shared" si="4"/>
        <v>-3961</v>
      </c>
      <c r="E102">
        <f t="shared" si="5"/>
        <v>-285192</v>
      </c>
      <c r="F102">
        <f t="shared" si="6"/>
        <v>15689521</v>
      </c>
      <c r="J102">
        <f t="shared" si="7"/>
        <v>639.51336917442961</v>
      </c>
    </row>
    <row r="103" spans="1:10" x14ac:dyDescent="0.3">
      <c r="A103">
        <v>102</v>
      </c>
      <c r="B103" s="1502">
        <v>43131</v>
      </c>
      <c r="C103">
        <v>1333</v>
      </c>
      <c r="D103">
        <f t="shared" si="4"/>
        <v>-3959</v>
      </c>
      <c r="E103">
        <f t="shared" si="5"/>
        <v>-5277347</v>
      </c>
      <c r="F103">
        <f t="shared" si="6"/>
        <v>15673681</v>
      </c>
      <c r="J103">
        <f t="shared" si="7"/>
        <v>639.48571673730214</v>
      </c>
    </row>
    <row r="104" spans="1:10" x14ac:dyDescent="0.3">
      <c r="A104">
        <v>103</v>
      </c>
      <c r="B104" s="1502">
        <v>43131</v>
      </c>
      <c r="C104">
        <v>513</v>
      </c>
      <c r="D104">
        <f t="shared" si="4"/>
        <v>-3957</v>
      </c>
      <c r="E104">
        <f t="shared" si="5"/>
        <v>-2029941</v>
      </c>
      <c r="F104">
        <f t="shared" si="6"/>
        <v>15657849</v>
      </c>
      <c r="J104">
        <f t="shared" si="7"/>
        <v>639.45806430017467</v>
      </c>
    </row>
    <row r="105" spans="1:10" x14ac:dyDescent="0.3">
      <c r="A105">
        <v>104</v>
      </c>
      <c r="B105" s="1502">
        <v>43131</v>
      </c>
      <c r="C105">
        <v>498</v>
      </c>
      <c r="D105">
        <f t="shared" si="4"/>
        <v>-3955</v>
      </c>
      <c r="E105">
        <f t="shared" si="5"/>
        <v>-1969590</v>
      </c>
      <c r="F105">
        <f t="shared" si="6"/>
        <v>15642025</v>
      </c>
      <c r="J105">
        <f t="shared" si="7"/>
        <v>639.43041186304731</v>
      </c>
    </row>
    <row r="106" spans="1:10" x14ac:dyDescent="0.3">
      <c r="A106">
        <v>105</v>
      </c>
      <c r="B106" s="1502">
        <v>43131</v>
      </c>
      <c r="C106">
        <v>69</v>
      </c>
      <c r="D106">
        <f t="shared" si="4"/>
        <v>-3953</v>
      </c>
      <c r="E106">
        <f t="shared" si="5"/>
        <v>-272757</v>
      </c>
      <c r="F106">
        <f t="shared" si="6"/>
        <v>15626209</v>
      </c>
      <c r="J106">
        <f t="shared" si="7"/>
        <v>639.40275942591984</v>
      </c>
    </row>
    <row r="107" spans="1:10" x14ac:dyDescent="0.3">
      <c r="A107">
        <v>106</v>
      </c>
      <c r="B107" s="1502">
        <v>43133</v>
      </c>
      <c r="C107">
        <v>914</v>
      </c>
      <c r="D107">
        <f t="shared" si="4"/>
        <v>-3951</v>
      </c>
      <c r="E107">
        <f t="shared" si="5"/>
        <v>-3611214</v>
      </c>
      <c r="F107">
        <f t="shared" si="6"/>
        <v>15610401</v>
      </c>
      <c r="J107">
        <f t="shared" si="7"/>
        <v>639.37510698879237</v>
      </c>
    </row>
    <row r="108" spans="1:10" x14ac:dyDescent="0.3">
      <c r="A108">
        <v>107</v>
      </c>
      <c r="B108" s="1502">
        <v>43133</v>
      </c>
      <c r="C108">
        <v>1843</v>
      </c>
      <c r="D108">
        <f t="shared" si="4"/>
        <v>-3949</v>
      </c>
      <c r="E108">
        <f t="shared" si="5"/>
        <v>-7278007</v>
      </c>
      <c r="F108">
        <f t="shared" si="6"/>
        <v>15594601</v>
      </c>
      <c r="J108">
        <f t="shared" si="7"/>
        <v>639.34745455166501</v>
      </c>
    </row>
    <row r="109" spans="1:10" x14ac:dyDescent="0.3">
      <c r="A109">
        <v>108</v>
      </c>
      <c r="B109" s="1502">
        <v>43133</v>
      </c>
      <c r="C109">
        <v>2508</v>
      </c>
      <c r="D109">
        <f t="shared" si="4"/>
        <v>-3947</v>
      </c>
      <c r="E109">
        <f t="shared" si="5"/>
        <v>-9899076</v>
      </c>
      <c r="F109">
        <f t="shared" si="6"/>
        <v>15578809</v>
      </c>
      <c r="J109">
        <f t="shared" si="7"/>
        <v>639.31980211453754</v>
      </c>
    </row>
    <row r="110" spans="1:10" x14ac:dyDescent="0.3">
      <c r="A110">
        <v>109</v>
      </c>
      <c r="B110" s="1502">
        <v>43133</v>
      </c>
      <c r="C110">
        <v>948</v>
      </c>
      <c r="D110">
        <f t="shared" si="4"/>
        <v>-3945</v>
      </c>
      <c r="E110">
        <f t="shared" si="5"/>
        <v>-3739860</v>
      </c>
      <c r="F110">
        <f t="shared" si="6"/>
        <v>15563025</v>
      </c>
      <c r="J110">
        <f t="shared" si="7"/>
        <v>639.29214967741007</v>
      </c>
    </row>
    <row r="111" spans="1:10" x14ac:dyDescent="0.3">
      <c r="A111">
        <v>110</v>
      </c>
      <c r="B111" s="1502">
        <v>43133</v>
      </c>
      <c r="C111">
        <v>325</v>
      </c>
      <c r="D111">
        <f t="shared" si="4"/>
        <v>-3943</v>
      </c>
      <c r="E111">
        <f t="shared" si="5"/>
        <v>-1281475</v>
      </c>
      <c r="F111">
        <f t="shared" si="6"/>
        <v>15547249</v>
      </c>
      <c r="J111">
        <f t="shared" si="7"/>
        <v>639.26449724028271</v>
      </c>
    </row>
    <row r="112" spans="1:10" x14ac:dyDescent="0.3">
      <c r="A112">
        <v>111</v>
      </c>
      <c r="B112" s="1502">
        <v>43133</v>
      </c>
      <c r="C112">
        <v>301</v>
      </c>
      <c r="D112">
        <f t="shared" si="4"/>
        <v>-3941</v>
      </c>
      <c r="E112">
        <f t="shared" si="5"/>
        <v>-1186241</v>
      </c>
      <c r="F112">
        <f t="shared" si="6"/>
        <v>15531481</v>
      </c>
      <c r="J112">
        <f t="shared" si="7"/>
        <v>639.23684480315524</v>
      </c>
    </row>
    <row r="113" spans="1:10" x14ac:dyDescent="0.3">
      <c r="A113">
        <v>112</v>
      </c>
      <c r="B113" s="1502">
        <v>43133</v>
      </c>
      <c r="C113">
        <v>232</v>
      </c>
      <c r="D113">
        <f t="shared" si="4"/>
        <v>-3939</v>
      </c>
      <c r="E113">
        <f t="shared" si="5"/>
        <v>-913848</v>
      </c>
      <c r="F113">
        <f t="shared" si="6"/>
        <v>15515721</v>
      </c>
      <c r="J113">
        <f t="shared" si="7"/>
        <v>639.20919236602776</v>
      </c>
    </row>
    <row r="114" spans="1:10" x14ac:dyDescent="0.3">
      <c r="A114">
        <v>113</v>
      </c>
      <c r="B114" s="1502">
        <v>43133</v>
      </c>
      <c r="C114">
        <v>507</v>
      </c>
      <c r="D114">
        <f t="shared" si="4"/>
        <v>-3937</v>
      </c>
      <c r="E114">
        <f t="shared" si="5"/>
        <v>-1996059</v>
      </c>
      <c r="F114">
        <f t="shared" si="6"/>
        <v>15499969</v>
      </c>
      <c r="J114">
        <f t="shared" si="7"/>
        <v>639.18153992890029</v>
      </c>
    </row>
    <row r="115" spans="1:10" x14ac:dyDescent="0.3">
      <c r="A115">
        <v>114</v>
      </c>
      <c r="B115" s="1502">
        <v>43133</v>
      </c>
      <c r="C115">
        <v>3601</v>
      </c>
      <c r="D115">
        <f t="shared" si="4"/>
        <v>-3935</v>
      </c>
      <c r="E115">
        <f t="shared" si="5"/>
        <v>-14169935</v>
      </c>
      <c r="F115">
        <f t="shared" si="6"/>
        <v>15484225</v>
      </c>
      <c r="J115">
        <f t="shared" si="7"/>
        <v>639.15388749177293</v>
      </c>
    </row>
    <row r="116" spans="1:10" x14ac:dyDescent="0.3">
      <c r="A116">
        <v>115</v>
      </c>
      <c r="B116" s="1502">
        <v>43133</v>
      </c>
      <c r="C116">
        <v>987</v>
      </c>
      <c r="D116">
        <f t="shared" si="4"/>
        <v>-3933</v>
      </c>
      <c r="E116">
        <f t="shared" si="5"/>
        <v>-3881871</v>
      </c>
      <c r="F116">
        <f t="shared" si="6"/>
        <v>15468489</v>
      </c>
      <c r="J116">
        <f t="shared" si="7"/>
        <v>639.12623505464546</v>
      </c>
    </row>
    <row r="117" spans="1:10" x14ac:dyDescent="0.3">
      <c r="A117">
        <v>116</v>
      </c>
      <c r="B117" s="1502">
        <v>43133</v>
      </c>
      <c r="C117">
        <v>2386</v>
      </c>
      <c r="D117">
        <f t="shared" si="4"/>
        <v>-3931</v>
      </c>
      <c r="E117">
        <f t="shared" si="5"/>
        <v>-9379366</v>
      </c>
      <c r="F117">
        <f t="shared" si="6"/>
        <v>15452761</v>
      </c>
      <c r="J117">
        <f t="shared" si="7"/>
        <v>639.09858261751799</v>
      </c>
    </row>
    <row r="118" spans="1:10" x14ac:dyDescent="0.3">
      <c r="A118">
        <v>117</v>
      </c>
      <c r="B118" s="1502">
        <v>43133</v>
      </c>
      <c r="C118">
        <v>462</v>
      </c>
      <c r="D118">
        <f t="shared" si="4"/>
        <v>-3929</v>
      </c>
      <c r="E118">
        <f t="shared" si="5"/>
        <v>-1815198</v>
      </c>
      <c r="F118">
        <f t="shared" si="6"/>
        <v>15437041</v>
      </c>
      <c r="J118">
        <f t="shared" si="7"/>
        <v>639.07093018039063</v>
      </c>
    </row>
    <row r="119" spans="1:10" x14ac:dyDescent="0.3">
      <c r="A119">
        <v>118</v>
      </c>
      <c r="B119" s="1502">
        <v>43133</v>
      </c>
      <c r="C119">
        <v>50</v>
      </c>
      <c r="D119">
        <f t="shared" si="4"/>
        <v>-3927</v>
      </c>
      <c r="E119">
        <f t="shared" si="5"/>
        <v>-196350</v>
      </c>
      <c r="F119">
        <f t="shared" si="6"/>
        <v>15421329</v>
      </c>
      <c r="J119">
        <f t="shared" si="7"/>
        <v>639.04327774326316</v>
      </c>
    </row>
    <row r="120" spans="1:10" x14ac:dyDescent="0.3">
      <c r="A120">
        <v>119</v>
      </c>
      <c r="B120" s="1502">
        <v>43133</v>
      </c>
      <c r="C120">
        <v>4314</v>
      </c>
      <c r="D120">
        <f t="shared" si="4"/>
        <v>-3925</v>
      </c>
      <c r="E120">
        <f t="shared" si="5"/>
        <v>-16932450</v>
      </c>
      <c r="F120">
        <f t="shared" si="6"/>
        <v>15405625</v>
      </c>
      <c r="J120">
        <f t="shared" si="7"/>
        <v>639.01562530613569</v>
      </c>
    </row>
    <row r="121" spans="1:10" x14ac:dyDescent="0.3">
      <c r="A121">
        <v>120</v>
      </c>
      <c r="B121" s="1502">
        <v>43133</v>
      </c>
      <c r="C121">
        <v>2568</v>
      </c>
      <c r="D121">
        <f t="shared" si="4"/>
        <v>-3923</v>
      </c>
      <c r="E121">
        <f t="shared" si="5"/>
        <v>-10074264</v>
      </c>
      <c r="F121">
        <f t="shared" si="6"/>
        <v>15389929</v>
      </c>
      <c r="J121">
        <f t="shared" si="7"/>
        <v>638.98797286900822</v>
      </c>
    </row>
    <row r="122" spans="1:10" x14ac:dyDescent="0.3">
      <c r="A122">
        <v>121</v>
      </c>
      <c r="B122" s="1502">
        <v>43133</v>
      </c>
      <c r="C122">
        <v>3149</v>
      </c>
      <c r="D122">
        <f t="shared" si="4"/>
        <v>-3921</v>
      </c>
      <c r="E122">
        <f t="shared" si="5"/>
        <v>-12347229</v>
      </c>
      <c r="F122">
        <f t="shared" si="6"/>
        <v>15374241</v>
      </c>
      <c r="J122">
        <f t="shared" si="7"/>
        <v>638.96032043188086</v>
      </c>
    </row>
    <row r="123" spans="1:10" x14ac:dyDescent="0.3">
      <c r="A123">
        <v>122</v>
      </c>
      <c r="B123" s="1502">
        <v>43133</v>
      </c>
      <c r="C123">
        <v>882</v>
      </c>
      <c r="D123">
        <f t="shared" si="4"/>
        <v>-3919</v>
      </c>
      <c r="E123">
        <f t="shared" si="5"/>
        <v>-3456558</v>
      </c>
      <c r="F123">
        <f t="shared" si="6"/>
        <v>15358561</v>
      </c>
      <c r="J123">
        <f t="shared" si="7"/>
        <v>638.93266799475339</v>
      </c>
    </row>
    <row r="124" spans="1:10" x14ac:dyDescent="0.3">
      <c r="A124">
        <v>123</v>
      </c>
      <c r="B124" s="1502">
        <v>43133</v>
      </c>
      <c r="C124">
        <v>669</v>
      </c>
      <c r="D124">
        <f t="shared" si="4"/>
        <v>-3917</v>
      </c>
      <c r="E124">
        <f t="shared" si="5"/>
        <v>-2620473</v>
      </c>
      <c r="F124">
        <f t="shared" si="6"/>
        <v>15342889</v>
      </c>
      <c r="J124">
        <f t="shared" si="7"/>
        <v>638.90501555762592</v>
      </c>
    </row>
    <row r="125" spans="1:10" x14ac:dyDescent="0.3">
      <c r="A125">
        <v>124</v>
      </c>
      <c r="B125" s="1502">
        <v>43133</v>
      </c>
      <c r="C125">
        <v>1440</v>
      </c>
      <c r="D125">
        <f t="shared" si="4"/>
        <v>-3915</v>
      </c>
      <c r="E125">
        <f t="shared" si="5"/>
        <v>-5637600</v>
      </c>
      <c r="F125">
        <f t="shared" si="6"/>
        <v>15327225</v>
      </c>
      <c r="J125">
        <f t="shared" si="7"/>
        <v>638.87736312049856</v>
      </c>
    </row>
    <row r="126" spans="1:10" x14ac:dyDescent="0.3">
      <c r="A126">
        <v>125</v>
      </c>
      <c r="B126" s="1502">
        <v>43133</v>
      </c>
      <c r="C126">
        <v>1502</v>
      </c>
      <c r="D126">
        <f t="shared" si="4"/>
        <v>-3913</v>
      </c>
      <c r="E126">
        <f t="shared" si="5"/>
        <v>-5877326</v>
      </c>
      <c r="F126">
        <f t="shared" si="6"/>
        <v>15311569</v>
      </c>
      <c r="J126">
        <f t="shared" si="7"/>
        <v>638.84971068337109</v>
      </c>
    </row>
    <row r="127" spans="1:10" x14ac:dyDescent="0.3">
      <c r="A127">
        <v>126</v>
      </c>
      <c r="B127" s="1502">
        <v>43133</v>
      </c>
      <c r="C127">
        <v>553</v>
      </c>
      <c r="D127">
        <f t="shared" si="4"/>
        <v>-3911</v>
      </c>
      <c r="E127">
        <f t="shared" si="5"/>
        <v>-2162783</v>
      </c>
      <c r="F127">
        <f t="shared" si="6"/>
        <v>15295921</v>
      </c>
      <c r="J127">
        <f t="shared" si="7"/>
        <v>638.82205824624361</v>
      </c>
    </row>
    <row r="128" spans="1:10" x14ac:dyDescent="0.3">
      <c r="A128">
        <v>127</v>
      </c>
      <c r="B128" s="1502">
        <v>43133</v>
      </c>
      <c r="C128">
        <v>588</v>
      </c>
      <c r="D128">
        <f t="shared" si="4"/>
        <v>-3909</v>
      </c>
      <c r="E128">
        <f t="shared" si="5"/>
        <v>-2298492</v>
      </c>
      <c r="F128">
        <f t="shared" si="6"/>
        <v>15280281</v>
      </c>
      <c r="J128">
        <f t="shared" si="7"/>
        <v>638.79440580911614</v>
      </c>
    </row>
    <row r="129" spans="1:10" x14ac:dyDescent="0.3">
      <c r="A129">
        <v>128</v>
      </c>
      <c r="B129" s="1502">
        <v>43133</v>
      </c>
      <c r="C129">
        <v>200</v>
      </c>
      <c r="D129">
        <f t="shared" si="4"/>
        <v>-3907</v>
      </c>
      <c r="E129">
        <f t="shared" si="5"/>
        <v>-781400</v>
      </c>
      <c r="F129">
        <f t="shared" si="6"/>
        <v>15264649</v>
      </c>
      <c r="J129">
        <f t="shared" si="7"/>
        <v>638.76675337198878</v>
      </c>
    </row>
    <row r="130" spans="1:10" x14ac:dyDescent="0.3">
      <c r="A130">
        <v>129</v>
      </c>
      <c r="B130" s="1502">
        <v>43133</v>
      </c>
      <c r="C130">
        <v>424</v>
      </c>
      <c r="D130">
        <f t="shared" si="4"/>
        <v>-3905</v>
      </c>
      <c r="E130">
        <f t="shared" si="5"/>
        <v>-1655720</v>
      </c>
      <c r="F130">
        <f t="shared" si="6"/>
        <v>15249025</v>
      </c>
      <c r="J130">
        <f t="shared" si="7"/>
        <v>638.73910093486131</v>
      </c>
    </row>
    <row r="131" spans="1:10" x14ac:dyDescent="0.3">
      <c r="A131">
        <v>130</v>
      </c>
      <c r="B131" s="1502">
        <v>43133</v>
      </c>
      <c r="C131">
        <v>144</v>
      </c>
      <c r="D131">
        <f t="shared" ref="D131:D194" si="8">D132+(-2)</f>
        <v>-3903</v>
      </c>
      <c r="E131">
        <f t="shared" ref="E131:E194" si="9">C131*D131</f>
        <v>-562032</v>
      </c>
      <c r="F131">
        <f t="shared" ref="F131:F194" si="10">D131^2</f>
        <v>15233409</v>
      </c>
      <c r="J131">
        <f t="shared" ref="J131:J194" si="11">$H$2+(-$I$2)*D131</f>
        <v>638.71144849773384</v>
      </c>
    </row>
    <row r="132" spans="1:10" x14ac:dyDescent="0.3">
      <c r="A132">
        <v>131</v>
      </c>
      <c r="B132" s="1502">
        <v>43134</v>
      </c>
      <c r="C132">
        <v>63</v>
      </c>
      <c r="D132">
        <f t="shared" si="8"/>
        <v>-3901</v>
      </c>
      <c r="E132">
        <f t="shared" si="9"/>
        <v>-245763</v>
      </c>
      <c r="F132">
        <f t="shared" si="10"/>
        <v>15217801</v>
      </c>
      <c r="J132">
        <f t="shared" si="11"/>
        <v>638.68379606060648</v>
      </c>
    </row>
    <row r="133" spans="1:10" x14ac:dyDescent="0.3">
      <c r="A133">
        <v>132</v>
      </c>
      <c r="B133" s="1502">
        <v>43134</v>
      </c>
      <c r="C133">
        <v>16</v>
      </c>
      <c r="D133">
        <f t="shared" si="8"/>
        <v>-3899</v>
      </c>
      <c r="E133">
        <f t="shared" si="9"/>
        <v>-62384</v>
      </c>
      <c r="F133">
        <f t="shared" si="10"/>
        <v>15202201</v>
      </c>
      <c r="J133">
        <f t="shared" si="11"/>
        <v>638.65614362347901</v>
      </c>
    </row>
    <row r="134" spans="1:10" x14ac:dyDescent="0.3">
      <c r="A134">
        <v>133</v>
      </c>
      <c r="B134" s="1502">
        <v>43135</v>
      </c>
      <c r="C134">
        <v>205</v>
      </c>
      <c r="D134">
        <f t="shared" si="8"/>
        <v>-3897</v>
      </c>
      <c r="E134">
        <f t="shared" si="9"/>
        <v>-798885</v>
      </c>
      <c r="F134">
        <f t="shared" si="10"/>
        <v>15186609</v>
      </c>
      <c r="J134">
        <f t="shared" si="11"/>
        <v>638.62849118635154</v>
      </c>
    </row>
    <row r="135" spans="1:10" x14ac:dyDescent="0.3">
      <c r="A135">
        <v>134</v>
      </c>
      <c r="B135" s="1502">
        <v>43135</v>
      </c>
      <c r="C135">
        <v>2346</v>
      </c>
      <c r="D135">
        <f t="shared" si="8"/>
        <v>-3895</v>
      </c>
      <c r="E135">
        <f t="shared" si="9"/>
        <v>-9137670</v>
      </c>
      <c r="F135">
        <f t="shared" si="10"/>
        <v>15171025</v>
      </c>
      <c r="J135">
        <f t="shared" si="11"/>
        <v>638.60083874922407</v>
      </c>
    </row>
    <row r="136" spans="1:10" x14ac:dyDescent="0.3">
      <c r="A136">
        <v>135</v>
      </c>
      <c r="B136" s="1502">
        <v>43137</v>
      </c>
      <c r="C136">
        <v>133</v>
      </c>
      <c r="D136">
        <f t="shared" si="8"/>
        <v>-3893</v>
      </c>
      <c r="E136">
        <f t="shared" si="9"/>
        <v>-517769</v>
      </c>
      <c r="F136">
        <f t="shared" si="10"/>
        <v>15155449</v>
      </c>
      <c r="J136">
        <f t="shared" si="11"/>
        <v>638.57318631209671</v>
      </c>
    </row>
    <row r="137" spans="1:10" x14ac:dyDescent="0.3">
      <c r="A137">
        <v>136</v>
      </c>
      <c r="B137" s="1502">
        <v>43138</v>
      </c>
      <c r="C137">
        <v>334</v>
      </c>
      <c r="D137">
        <f t="shared" si="8"/>
        <v>-3891</v>
      </c>
      <c r="E137">
        <f t="shared" si="9"/>
        <v>-1299594</v>
      </c>
      <c r="F137">
        <f t="shared" si="10"/>
        <v>15139881</v>
      </c>
      <c r="J137">
        <f t="shared" si="11"/>
        <v>638.54553387496924</v>
      </c>
    </row>
    <row r="138" spans="1:10" x14ac:dyDescent="0.3">
      <c r="A138">
        <v>137</v>
      </c>
      <c r="B138" s="1502">
        <v>43138</v>
      </c>
      <c r="C138">
        <v>212</v>
      </c>
      <c r="D138">
        <f t="shared" si="8"/>
        <v>-3889</v>
      </c>
      <c r="E138">
        <f t="shared" si="9"/>
        <v>-824468</v>
      </c>
      <c r="F138">
        <f t="shared" si="10"/>
        <v>15124321</v>
      </c>
      <c r="J138">
        <f t="shared" si="11"/>
        <v>638.51788143784177</v>
      </c>
    </row>
    <row r="139" spans="1:10" x14ac:dyDescent="0.3">
      <c r="A139">
        <v>138</v>
      </c>
      <c r="B139" s="1502">
        <v>43138</v>
      </c>
      <c r="C139">
        <v>2530</v>
      </c>
      <c r="D139">
        <f t="shared" si="8"/>
        <v>-3887</v>
      </c>
      <c r="E139">
        <f t="shared" si="9"/>
        <v>-9834110</v>
      </c>
      <c r="F139">
        <f t="shared" si="10"/>
        <v>15108769</v>
      </c>
      <c r="J139">
        <f t="shared" si="11"/>
        <v>638.49022900071441</v>
      </c>
    </row>
    <row r="140" spans="1:10" x14ac:dyDescent="0.3">
      <c r="A140">
        <v>139</v>
      </c>
      <c r="B140" s="1502">
        <v>43138</v>
      </c>
      <c r="C140">
        <v>81</v>
      </c>
      <c r="D140">
        <f t="shared" si="8"/>
        <v>-3885</v>
      </c>
      <c r="E140">
        <f t="shared" si="9"/>
        <v>-314685</v>
      </c>
      <c r="F140">
        <f t="shared" si="10"/>
        <v>15093225</v>
      </c>
      <c r="J140">
        <f t="shared" si="11"/>
        <v>638.46257656358694</v>
      </c>
    </row>
    <row r="141" spans="1:10" x14ac:dyDescent="0.3">
      <c r="A141">
        <v>140</v>
      </c>
      <c r="B141" s="1502">
        <v>43138</v>
      </c>
      <c r="C141">
        <v>510</v>
      </c>
      <c r="D141">
        <f t="shared" si="8"/>
        <v>-3883</v>
      </c>
      <c r="E141">
        <f t="shared" si="9"/>
        <v>-1980330</v>
      </c>
      <c r="F141">
        <f t="shared" si="10"/>
        <v>15077689</v>
      </c>
      <c r="J141">
        <f t="shared" si="11"/>
        <v>638.43492412645946</v>
      </c>
    </row>
    <row r="142" spans="1:10" x14ac:dyDescent="0.3">
      <c r="A142">
        <v>141</v>
      </c>
      <c r="B142" s="1502">
        <v>43138</v>
      </c>
      <c r="C142">
        <v>1525</v>
      </c>
      <c r="D142">
        <f t="shared" si="8"/>
        <v>-3881</v>
      </c>
      <c r="E142">
        <f t="shared" si="9"/>
        <v>-5918525</v>
      </c>
      <c r="F142">
        <f t="shared" si="10"/>
        <v>15062161</v>
      </c>
      <c r="J142">
        <f t="shared" si="11"/>
        <v>638.40727168933199</v>
      </c>
    </row>
    <row r="143" spans="1:10" x14ac:dyDescent="0.3">
      <c r="A143">
        <v>142</v>
      </c>
      <c r="B143" s="1502">
        <v>43138</v>
      </c>
      <c r="C143">
        <v>563</v>
      </c>
      <c r="D143">
        <f t="shared" si="8"/>
        <v>-3879</v>
      </c>
      <c r="E143">
        <f t="shared" si="9"/>
        <v>-2183877</v>
      </c>
      <c r="F143">
        <f t="shared" si="10"/>
        <v>15046641</v>
      </c>
      <c r="J143">
        <f t="shared" si="11"/>
        <v>638.37961925220463</v>
      </c>
    </row>
    <row r="144" spans="1:10" x14ac:dyDescent="0.3">
      <c r="A144">
        <v>143</v>
      </c>
      <c r="B144" s="1502">
        <v>43138</v>
      </c>
      <c r="C144">
        <v>143</v>
      </c>
      <c r="D144">
        <f t="shared" si="8"/>
        <v>-3877</v>
      </c>
      <c r="E144">
        <f t="shared" si="9"/>
        <v>-554411</v>
      </c>
      <c r="F144">
        <f t="shared" si="10"/>
        <v>15031129</v>
      </c>
      <c r="J144">
        <f t="shared" si="11"/>
        <v>638.35196681507716</v>
      </c>
    </row>
    <row r="145" spans="1:10" x14ac:dyDescent="0.3">
      <c r="A145">
        <v>144</v>
      </c>
      <c r="B145" s="1502">
        <v>43138</v>
      </c>
      <c r="C145">
        <v>1633</v>
      </c>
      <c r="D145">
        <f t="shared" si="8"/>
        <v>-3875</v>
      </c>
      <c r="E145">
        <f t="shared" si="9"/>
        <v>-6327875</v>
      </c>
      <c r="F145">
        <f t="shared" si="10"/>
        <v>15015625</v>
      </c>
      <c r="J145">
        <f t="shared" si="11"/>
        <v>638.32431437794969</v>
      </c>
    </row>
    <row r="146" spans="1:10" x14ac:dyDescent="0.3">
      <c r="A146">
        <v>145</v>
      </c>
      <c r="B146" s="1502">
        <v>43138</v>
      </c>
      <c r="C146">
        <v>192</v>
      </c>
      <c r="D146">
        <f t="shared" si="8"/>
        <v>-3873</v>
      </c>
      <c r="E146">
        <f t="shared" si="9"/>
        <v>-743616</v>
      </c>
      <c r="F146">
        <f t="shared" si="10"/>
        <v>15000129</v>
      </c>
      <c r="J146">
        <f t="shared" si="11"/>
        <v>638.29666194082233</v>
      </c>
    </row>
    <row r="147" spans="1:10" x14ac:dyDescent="0.3">
      <c r="A147">
        <v>146</v>
      </c>
      <c r="B147" s="1502">
        <v>43138</v>
      </c>
      <c r="C147">
        <v>300</v>
      </c>
      <c r="D147">
        <f t="shared" si="8"/>
        <v>-3871</v>
      </c>
      <c r="E147">
        <f t="shared" si="9"/>
        <v>-1161300</v>
      </c>
      <c r="F147">
        <f t="shared" si="10"/>
        <v>14984641</v>
      </c>
      <c r="J147">
        <f t="shared" si="11"/>
        <v>638.26900950369486</v>
      </c>
    </row>
    <row r="148" spans="1:10" x14ac:dyDescent="0.3">
      <c r="A148">
        <v>147</v>
      </c>
      <c r="B148" s="1502">
        <v>43138</v>
      </c>
      <c r="C148">
        <v>67</v>
      </c>
      <c r="D148">
        <f t="shared" si="8"/>
        <v>-3869</v>
      </c>
      <c r="E148">
        <f t="shared" si="9"/>
        <v>-259223</v>
      </c>
      <c r="F148">
        <f t="shared" si="10"/>
        <v>14969161</v>
      </c>
      <c r="J148">
        <f t="shared" si="11"/>
        <v>638.24135706656739</v>
      </c>
    </row>
    <row r="149" spans="1:10" x14ac:dyDescent="0.3">
      <c r="A149">
        <v>148</v>
      </c>
      <c r="B149" s="1502">
        <v>43138</v>
      </c>
      <c r="C149">
        <v>338</v>
      </c>
      <c r="D149">
        <f t="shared" si="8"/>
        <v>-3867</v>
      </c>
      <c r="E149">
        <f t="shared" si="9"/>
        <v>-1307046</v>
      </c>
      <c r="F149">
        <f t="shared" si="10"/>
        <v>14953689</v>
      </c>
      <c r="J149">
        <f t="shared" si="11"/>
        <v>638.21370462943992</v>
      </c>
    </row>
    <row r="150" spans="1:10" x14ac:dyDescent="0.3">
      <c r="A150">
        <v>149</v>
      </c>
      <c r="B150" s="1502">
        <v>43138</v>
      </c>
      <c r="C150">
        <v>1348</v>
      </c>
      <c r="D150">
        <f t="shared" si="8"/>
        <v>-3865</v>
      </c>
      <c r="E150">
        <f t="shared" si="9"/>
        <v>-5210020</v>
      </c>
      <c r="F150">
        <f t="shared" si="10"/>
        <v>14938225</v>
      </c>
      <c r="J150">
        <f t="shared" si="11"/>
        <v>638.18605219231256</v>
      </c>
    </row>
    <row r="151" spans="1:10" x14ac:dyDescent="0.3">
      <c r="A151">
        <v>150</v>
      </c>
      <c r="B151" s="1502">
        <v>43138</v>
      </c>
      <c r="C151">
        <v>175</v>
      </c>
      <c r="D151">
        <f t="shared" si="8"/>
        <v>-3863</v>
      </c>
      <c r="E151">
        <f t="shared" si="9"/>
        <v>-676025</v>
      </c>
      <c r="F151">
        <f t="shared" si="10"/>
        <v>14922769</v>
      </c>
      <c r="J151">
        <f t="shared" si="11"/>
        <v>638.15839975518509</v>
      </c>
    </row>
    <row r="152" spans="1:10" x14ac:dyDescent="0.3">
      <c r="A152">
        <v>151</v>
      </c>
      <c r="B152" s="1502">
        <v>43138</v>
      </c>
      <c r="C152">
        <v>128</v>
      </c>
      <c r="D152">
        <f t="shared" si="8"/>
        <v>-3861</v>
      </c>
      <c r="E152">
        <f t="shared" si="9"/>
        <v>-494208</v>
      </c>
      <c r="F152">
        <f t="shared" si="10"/>
        <v>14907321</v>
      </c>
      <c r="J152">
        <f t="shared" si="11"/>
        <v>638.13074731805762</v>
      </c>
    </row>
    <row r="153" spans="1:10" x14ac:dyDescent="0.3">
      <c r="A153">
        <v>152</v>
      </c>
      <c r="B153" s="1502">
        <v>43138</v>
      </c>
      <c r="C153">
        <v>42</v>
      </c>
      <c r="D153">
        <f t="shared" si="8"/>
        <v>-3859</v>
      </c>
      <c r="E153">
        <f t="shared" si="9"/>
        <v>-162078</v>
      </c>
      <c r="F153">
        <f t="shared" si="10"/>
        <v>14891881</v>
      </c>
      <c r="J153">
        <f t="shared" si="11"/>
        <v>638.10309488093026</v>
      </c>
    </row>
    <row r="154" spans="1:10" x14ac:dyDescent="0.3">
      <c r="A154">
        <v>153</v>
      </c>
      <c r="B154" s="1502">
        <v>43138</v>
      </c>
      <c r="C154">
        <v>231</v>
      </c>
      <c r="D154">
        <f t="shared" si="8"/>
        <v>-3857</v>
      </c>
      <c r="E154">
        <f t="shared" si="9"/>
        <v>-890967</v>
      </c>
      <c r="F154">
        <f t="shared" si="10"/>
        <v>14876449</v>
      </c>
      <c r="J154">
        <f t="shared" si="11"/>
        <v>638.07544244380279</v>
      </c>
    </row>
    <row r="155" spans="1:10" x14ac:dyDescent="0.3">
      <c r="A155">
        <v>154</v>
      </c>
      <c r="B155" s="1502">
        <v>43138</v>
      </c>
      <c r="C155">
        <v>47</v>
      </c>
      <c r="D155">
        <f t="shared" si="8"/>
        <v>-3855</v>
      </c>
      <c r="E155">
        <f t="shared" si="9"/>
        <v>-181185</v>
      </c>
      <c r="F155">
        <f t="shared" si="10"/>
        <v>14861025</v>
      </c>
      <c r="J155">
        <f t="shared" si="11"/>
        <v>638.04779000667531</v>
      </c>
    </row>
    <row r="156" spans="1:10" x14ac:dyDescent="0.3">
      <c r="A156">
        <v>155</v>
      </c>
      <c r="B156" s="1502">
        <v>43138</v>
      </c>
      <c r="C156">
        <v>141</v>
      </c>
      <c r="D156">
        <f t="shared" si="8"/>
        <v>-3853</v>
      </c>
      <c r="E156">
        <f t="shared" si="9"/>
        <v>-543273</v>
      </c>
      <c r="F156">
        <f t="shared" si="10"/>
        <v>14845609</v>
      </c>
      <c r="J156">
        <f t="shared" si="11"/>
        <v>638.02013756954784</v>
      </c>
    </row>
    <row r="157" spans="1:10" x14ac:dyDescent="0.3">
      <c r="A157">
        <v>156</v>
      </c>
      <c r="B157" s="1502">
        <v>43138</v>
      </c>
      <c r="C157">
        <v>66</v>
      </c>
      <c r="D157">
        <f t="shared" si="8"/>
        <v>-3851</v>
      </c>
      <c r="E157">
        <f t="shared" si="9"/>
        <v>-254166</v>
      </c>
      <c r="F157">
        <f t="shared" si="10"/>
        <v>14830201</v>
      </c>
      <c r="J157">
        <f t="shared" si="11"/>
        <v>637.99248513242048</v>
      </c>
    </row>
    <row r="158" spans="1:10" x14ac:dyDescent="0.3">
      <c r="A158">
        <v>157</v>
      </c>
      <c r="B158" s="1502">
        <v>43138</v>
      </c>
      <c r="C158">
        <v>546</v>
      </c>
      <c r="D158">
        <f t="shared" si="8"/>
        <v>-3849</v>
      </c>
      <c r="E158">
        <f t="shared" si="9"/>
        <v>-2101554</v>
      </c>
      <c r="F158">
        <f t="shared" si="10"/>
        <v>14814801</v>
      </c>
      <c r="J158">
        <f t="shared" si="11"/>
        <v>637.96483269529301</v>
      </c>
    </row>
    <row r="159" spans="1:10" x14ac:dyDescent="0.3">
      <c r="A159">
        <v>158</v>
      </c>
      <c r="B159" s="1502">
        <v>43138</v>
      </c>
      <c r="C159">
        <v>105</v>
      </c>
      <c r="D159">
        <f t="shared" si="8"/>
        <v>-3847</v>
      </c>
      <c r="E159">
        <f t="shared" si="9"/>
        <v>-403935</v>
      </c>
      <c r="F159">
        <f t="shared" si="10"/>
        <v>14799409</v>
      </c>
      <c r="J159">
        <f t="shared" si="11"/>
        <v>637.93718025816554</v>
      </c>
    </row>
    <row r="160" spans="1:10" x14ac:dyDescent="0.3">
      <c r="A160">
        <v>159</v>
      </c>
      <c r="B160" s="1502">
        <v>43138</v>
      </c>
      <c r="C160">
        <v>356</v>
      </c>
      <c r="D160">
        <f t="shared" si="8"/>
        <v>-3845</v>
      </c>
      <c r="E160">
        <f t="shared" si="9"/>
        <v>-1368820</v>
      </c>
      <c r="F160">
        <f t="shared" si="10"/>
        <v>14784025</v>
      </c>
      <c r="J160">
        <f t="shared" si="11"/>
        <v>637.90952782103818</v>
      </c>
    </row>
    <row r="161" spans="1:10" x14ac:dyDescent="0.3">
      <c r="A161">
        <v>160</v>
      </c>
      <c r="B161" s="1502">
        <v>43138</v>
      </c>
      <c r="C161">
        <v>59</v>
      </c>
      <c r="D161">
        <f t="shared" si="8"/>
        <v>-3843</v>
      </c>
      <c r="E161">
        <f t="shared" si="9"/>
        <v>-226737</v>
      </c>
      <c r="F161">
        <f t="shared" si="10"/>
        <v>14768649</v>
      </c>
      <c r="J161">
        <f t="shared" si="11"/>
        <v>637.88187538391071</v>
      </c>
    </row>
    <row r="162" spans="1:10" x14ac:dyDescent="0.3">
      <c r="A162">
        <v>161</v>
      </c>
      <c r="B162" s="1502">
        <v>43138</v>
      </c>
      <c r="C162">
        <v>1559</v>
      </c>
      <c r="D162">
        <f t="shared" si="8"/>
        <v>-3841</v>
      </c>
      <c r="E162">
        <f t="shared" si="9"/>
        <v>-5988119</v>
      </c>
      <c r="F162">
        <f t="shared" si="10"/>
        <v>14753281</v>
      </c>
      <c r="J162">
        <f t="shared" si="11"/>
        <v>637.85422294678324</v>
      </c>
    </row>
    <row r="163" spans="1:10" x14ac:dyDescent="0.3">
      <c r="A163">
        <v>162</v>
      </c>
      <c r="B163" s="1502">
        <v>43138</v>
      </c>
      <c r="C163">
        <v>144</v>
      </c>
      <c r="D163">
        <f t="shared" si="8"/>
        <v>-3839</v>
      </c>
      <c r="E163">
        <f t="shared" si="9"/>
        <v>-552816</v>
      </c>
      <c r="F163">
        <f t="shared" si="10"/>
        <v>14737921</v>
      </c>
      <c r="J163">
        <f t="shared" si="11"/>
        <v>637.82657050965577</v>
      </c>
    </row>
    <row r="164" spans="1:10" x14ac:dyDescent="0.3">
      <c r="A164">
        <v>163</v>
      </c>
      <c r="B164" s="1502">
        <v>43138</v>
      </c>
      <c r="C164">
        <v>66</v>
      </c>
      <c r="D164">
        <f t="shared" si="8"/>
        <v>-3837</v>
      </c>
      <c r="E164">
        <f t="shared" si="9"/>
        <v>-253242</v>
      </c>
      <c r="F164">
        <f t="shared" si="10"/>
        <v>14722569</v>
      </c>
      <c r="J164">
        <f t="shared" si="11"/>
        <v>637.79891807252841</v>
      </c>
    </row>
    <row r="165" spans="1:10" x14ac:dyDescent="0.3">
      <c r="A165">
        <v>164</v>
      </c>
      <c r="B165" s="1502">
        <v>43138</v>
      </c>
      <c r="C165">
        <v>47</v>
      </c>
      <c r="D165">
        <f t="shared" si="8"/>
        <v>-3835</v>
      </c>
      <c r="E165">
        <f t="shared" si="9"/>
        <v>-180245</v>
      </c>
      <c r="F165">
        <f t="shared" si="10"/>
        <v>14707225</v>
      </c>
      <c r="J165">
        <f t="shared" si="11"/>
        <v>637.77126563540094</v>
      </c>
    </row>
    <row r="166" spans="1:10" x14ac:dyDescent="0.3">
      <c r="A166">
        <v>165</v>
      </c>
      <c r="B166" s="1502">
        <v>43138</v>
      </c>
      <c r="C166">
        <v>68</v>
      </c>
      <c r="D166">
        <f t="shared" si="8"/>
        <v>-3833</v>
      </c>
      <c r="E166">
        <f t="shared" si="9"/>
        <v>-260644</v>
      </c>
      <c r="F166">
        <f t="shared" si="10"/>
        <v>14691889</v>
      </c>
      <c r="J166">
        <f t="shared" si="11"/>
        <v>637.74361319827347</v>
      </c>
    </row>
    <row r="167" spans="1:10" x14ac:dyDescent="0.3">
      <c r="A167">
        <v>166</v>
      </c>
      <c r="B167" s="1502">
        <v>43138</v>
      </c>
      <c r="C167">
        <v>52</v>
      </c>
      <c r="D167">
        <f t="shared" si="8"/>
        <v>-3831</v>
      </c>
      <c r="E167">
        <f t="shared" si="9"/>
        <v>-199212</v>
      </c>
      <c r="F167">
        <f t="shared" si="10"/>
        <v>14676561</v>
      </c>
      <c r="J167">
        <f t="shared" si="11"/>
        <v>637.71596076114611</v>
      </c>
    </row>
    <row r="168" spans="1:10" x14ac:dyDescent="0.3">
      <c r="A168">
        <v>167</v>
      </c>
      <c r="B168" s="1502">
        <v>43138</v>
      </c>
      <c r="C168">
        <v>2765</v>
      </c>
      <c r="D168">
        <f t="shared" si="8"/>
        <v>-3829</v>
      </c>
      <c r="E168">
        <f t="shared" si="9"/>
        <v>-10587185</v>
      </c>
      <c r="F168">
        <f t="shared" si="10"/>
        <v>14661241</v>
      </c>
      <c r="J168">
        <f t="shared" si="11"/>
        <v>637.68830832401864</v>
      </c>
    </row>
    <row r="169" spans="1:10" x14ac:dyDescent="0.3">
      <c r="A169">
        <v>168</v>
      </c>
      <c r="B169" s="1502">
        <v>43138</v>
      </c>
      <c r="C169">
        <v>1727</v>
      </c>
      <c r="D169">
        <f t="shared" si="8"/>
        <v>-3827</v>
      </c>
      <c r="E169">
        <f t="shared" si="9"/>
        <v>-6609229</v>
      </c>
      <c r="F169">
        <f t="shared" si="10"/>
        <v>14645929</v>
      </c>
      <c r="J169">
        <f t="shared" si="11"/>
        <v>637.66065588689116</v>
      </c>
    </row>
    <row r="170" spans="1:10" x14ac:dyDescent="0.3">
      <c r="A170">
        <v>169</v>
      </c>
      <c r="B170" s="1502">
        <v>43138</v>
      </c>
      <c r="C170">
        <v>1967</v>
      </c>
      <c r="D170">
        <f t="shared" si="8"/>
        <v>-3825</v>
      </c>
      <c r="E170">
        <f t="shared" si="9"/>
        <v>-7523775</v>
      </c>
      <c r="F170">
        <f t="shared" si="10"/>
        <v>14630625</v>
      </c>
      <c r="J170">
        <f t="shared" si="11"/>
        <v>637.63300344976369</v>
      </c>
    </row>
    <row r="171" spans="1:10" x14ac:dyDescent="0.3">
      <c r="A171">
        <v>170</v>
      </c>
      <c r="B171" s="1502">
        <v>43138</v>
      </c>
      <c r="C171">
        <v>489</v>
      </c>
      <c r="D171">
        <f t="shared" si="8"/>
        <v>-3823</v>
      </c>
      <c r="E171">
        <f t="shared" si="9"/>
        <v>-1869447</v>
      </c>
      <c r="F171">
        <f t="shared" si="10"/>
        <v>14615329</v>
      </c>
      <c r="J171">
        <f t="shared" si="11"/>
        <v>637.60535101263633</v>
      </c>
    </row>
    <row r="172" spans="1:10" x14ac:dyDescent="0.3">
      <c r="A172">
        <v>171</v>
      </c>
      <c r="B172" s="1502">
        <v>43138</v>
      </c>
      <c r="C172">
        <v>543</v>
      </c>
      <c r="D172">
        <f t="shared" si="8"/>
        <v>-3821</v>
      </c>
      <c r="E172">
        <f t="shared" si="9"/>
        <v>-2074803</v>
      </c>
      <c r="F172">
        <f t="shared" si="10"/>
        <v>14600041</v>
      </c>
      <c r="J172">
        <f t="shared" si="11"/>
        <v>637.57769857550886</v>
      </c>
    </row>
    <row r="173" spans="1:10" x14ac:dyDescent="0.3">
      <c r="A173">
        <v>172</v>
      </c>
      <c r="B173" s="1502">
        <v>43138</v>
      </c>
      <c r="C173">
        <v>753</v>
      </c>
      <c r="D173">
        <f t="shared" si="8"/>
        <v>-3819</v>
      </c>
      <c r="E173">
        <f t="shared" si="9"/>
        <v>-2875707</v>
      </c>
      <c r="F173">
        <f t="shared" si="10"/>
        <v>14584761</v>
      </c>
      <c r="J173">
        <f t="shared" si="11"/>
        <v>637.55004613838139</v>
      </c>
    </row>
    <row r="174" spans="1:10" x14ac:dyDescent="0.3">
      <c r="A174">
        <v>173</v>
      </c>
      <c r="B174" s="1502">
        <v>43138</v>
      </c>
      <c r="C174">
        <v>110</v>
      </c>
      <c r="D174">
        <f t="shared" si="8"/>
        <v>-3817</v>
      </c>
      <c r="E174">
        <f t="shared" si="9"/>
        <v>-419870</v>
      </c>
      <c r="F174">
        <f t="shared" si="10"/>
        <v>14569489</v>
      </c>
      <c r="J174">
        <f t="shared" si="11"/>
        <v>637.52239370125403</v>
      </c>
    </row>
    <row r="175" spans="1:10" x14ac:dyDescent="0.3">
      <c r="A175">
        <v>174</v>
      </c>
      <c r="B175" s="1502">
        <v>43138</v>
      </c>
      <c r="C175">
        <v>195</v>
      </c>
      <c r="D175">
        <f t="shared" si="8"/>
        <v>-3815</v>
      </c>
      <c r="E175">
        <f t="shared" si="9"/>
        <v>-743925</v>
      </c>
      <c r="F175">
        <f t="shared" si="10"/>
        <v>14554225</v>
      </c>
      <c r="J175">
        <f t="shared" si="11"/>
        <v>637.49474126412656</v>
      </c>
    </row>
    <row r="176" spans="1:10" x14ac:dyDescent="0.3">
      <c r="A176">
        <v>175</v>
      </c>
      <c r="B176" s="1502">
        <v>43138</v>
      </c>
      <c r="C176">
        <v>94</v>
      </c>
      <c r="D176">
        <f t="shared" si="8"/>
        <v>-3813</v>
      </c>
      <c r="E176">
        <f t="shared" si="9"/>
        <v>-358422</v>
      </c>
      <c r="F176">
        <f t="shared" si="10"/>
        <v>14538969</v>
      </c>
      <c r="J176">
        <f t="shared" si="11"/>
        <v>637.46708882699909</v>
      </c>
    </row>
    <row r="177" spans="1:10" x14ac:dyDescent="0.3">
      <c r="A177">
        <v>176</v>
      </c>
      <c r="B177" s="1502">
        <v>43138</v>
      </c>
      <c r="C177">
        <v>59</v>
      </c>
      <c r="D177">
        <f t="shared" si="8"/>
        <v>-3811</v>
      </c>
      <c r="E177">
        <f t="shared" si="9"/>
        <v>-224849</v>
      </c>
      <c r="F177">
        <f t="shared" si="10"/>
        <v>14523721</v>
      </c>
      <c r="J177">
        <f t="shared" si="11"/>
        <v>637.43943638987173</v>
      </c>
    </row>
    <row r="178" spans="1:10" x14ac:dyDescent="0.3">
      <c r="A178">
        <v>177</v>
      </c>
      <c r="B178" s="1502">
        <v>43138</v>
      </c>
      <c r="C178">
        <v>49</v>
      </c>
      <c r="D178">
        <f t="shared" si="8"/>
        <v>-3809</v>
      </c>
      <c r="E178">
        <f t="shared" si="9"/>
        <v>-186641</v>
      </c>
      <c r="F178">
        <f t="shared" si="10"/>
        <v>14508481</v>
      </c>
      <c r="J178">
        <f t="shared" si="11"/>
        <v>637.41178395274426</v>
      </c>
    </row>
    <row r="179" spans="1:10" x14ac:dyDescent="0.3">
      <c r="A179">
        <v>178</v>
      </c>
      <c r="B179" s="1502">
        <v>43138</v>
      </c>
      <c r="C179">
        <v>118</v>
      </c>
      <c r="D179">
        <f t="shared" si="8"/>
        <v>-3807</v>
      </c>
      <c r="E179">
        <f t="shared" si="9"/>
        <v>-449226</v>
      </c>
      <c r="F179">
        <f t="shared" si="10"/>
        <v>14493249</v>
      </c>
      <c r="J179">
        <f t="shared" si="11"/>
        <v>637.38413151561679</v>
      </c>
    </row>
    <row r="180" spans="1:10" x14ac:dyDescent="0.3">
      <c r="A180">
        <v>179</v>
      </c>
      <c r="B180" s="1502">
        <v>43138</v>
      </c>
      <c r="C180">
        <v>50</v>
      </c>
      <c r="D180">
        <f t="shared" si="8"/>
        <v>-3805</v>
      </c>
      <c r="E180">
        <f t="shared" si="9"/>
        <v>-190250</v>
      </c>
      <c r="F180">
        <f t="shared" si="10"/>
        <v>14478025</v>
      </c>
      <c r="J180">
        <f t="shared" si="11"/>
        <v>637.35647907848931</v>
      </c>
    </row>
    <row r="181" spans="1:10" x14ac:dyDescent="0.3">
      <c r="A181">
        <v>180</v>
      </c>
      <c r="B181" s="1502">
        <v>43138</v>
      </c>
      <c r="C181">
        <v>67</v>
      </c>
      <c r="D181">
        <f t="shared" si="8"/>
        <v>-3803</v>
      </c>
      <c r="E181">
        <f t="shared" si="9"/>
        <v>-254801</v>
      </c>
      <c r="F181">
        <f t="shared" si="10"/>
        <v>14462809</v>
      </c>
      <c r="J181">
        <f t="shared" si="11"/>
        <v>637.32882664136196</v>
      </c>
    </row>
    <row r="182" spans="1:10" x14ac:dyDescent="0.3">
      <c r="A182">
        <v>181</v>
      </c>
      <c r="B182" s="1502">
        <v>43138</v>
      </c>
      <c r="C182">
        <v>417</v>
      </c>
      <c r="D182">
        <f t="shared" si="8"/>
        <v>-3801</v>
      </c>
      <c r="E182">
        <f t="shared" si="9"/>
        <v>-1585017</v>
      </c>
      <c r="F182">
        <f t="shared" si="10"/>
        <v>14447601</v>
      </c>
      <c r="J182">
        <f t="shared" si="11"/>
        <v>637.30117420423448</v>
      </c>
    </row>
    <row r="183" spans="1:10" x14ac:dyDescent="0.3">
      <c r="A183">
        <v>182</v>
      </c>
      <c r="B183" s="1502">
        <v>43139</v>
      </c>
      <c r="C183">
        <v>1747</v>
      </c>
      <c r="D183">
        <f t="shared" si="8"/>
        <v>-3799</v>
      </c>
      <c r="E183">
        <f t="shared" si="9"/>
        <v>-6636853</v>
      </c>
      <c r="F183">
        <f t="shared" si="10"/>
        <v>14432401</v>
      </c>
      <c r="J183">
        <f t="shared" si="11"/>
        <v>637.27352176710701</v>
      </c>
    </row>
    <row r="184" spans="1:10" x14ac:dyDescent="0.3">
      <c r="A184">
        <v>183</v>
      </c>
      <c r="B184" s="1502">
        <v>43139</v>
      </c>
      <c r="C184">
        <v>289</v>
      </c>
      <c r="D184">
        <f t="shared" si="8"/>
        <v>-3797</v>
      </c>
      <c r="E184">
        <f t="shared" si="9"/>
        <v>-1097333</v>
      </c>
      <c r="F184">
        <f t="shared" si="10"/>
        <v>14417209</v>
      </c>
      <c r="J184">
        <f t="shared" si="11"/>
        <v>637.24586932997966</v>
      </c>
    </row>
    <row r="185" spans="1:10" x14ac:dyDescent="0.3">
      <c r="A185">
        <v>184</v>
      </c>
      <c r="B185" s="1502">
        <v>43139</v>
      </c>
      <c r="C185">
        <v>335</v>
      </c>
      <c r="D185">
        <f t="shared" si="8"/>
        <v>-3795</v>
      </c>
      <c r="E185">
        <f t="shared" si="9"/>
        <v>-1271325</v>
      </c>
      <c r="F185">
        <f t="shared" si="10"/>
        <v>14402025</v>
      </c>
      <c r="J185">
        <f t="shared" si="11"/>
        <v>637.21821689285218</v>
      </c>
    </row>
    <row r="186" spans="1:10" x14ac:dyDescent="0.3">
      <c r="A186">
        <v>185</v>
      </c>
      <c r="B186" s="1502">
        <v>43143</v>
      </c>
      <c r="C186">
        <v>44</v>
      </c>
      <c r="D186">
        <f t="shared" si="8"/>
        <v>-3793</v>
      </c>
      <c r="E186">
        <f t="shared" si="9"/>
        <v>-166892</v>
      </c>
      <c r="F186">
        <f t="shared" si="10"/>
        <v>14386849</v>
      </c>
      <c r="J186">
        <f t="shared" si="11"/>
        <v>637.19056445572471</v>
      </c>
    </row>
    <row r="187" spans="1:10" x14ac:dyDescent="0.3">
      <c r="A187">
        <v>186</v>
      </c>
      <c r="B187" s="1502">
        <v>43143</v>
      </c>
      <c r="C187">
        <v>136</v>
      </c>
      <c r="D187">
        <f t="shared" si="8"/>
        <v>-3791</v>
      </c>
      <c r="E187">
        <f t="shared" si="9"/>
        <v>-515576</v>
      </c>
      <c r="F187">
        <f t="shared" si="10"/>
        <v>14371681</v>
      </c>
      <c r="J187">
        <f t="shared" si="11"/>
        <v>637.16291201859724</v>
      </c>
    </row>
    <row r="188" spans="1:10" x14ac:dyDescent="0.3">
      <c r="A188">
        <v>187</v>
      </c>
      <c r="B188" s="1502">
        <v>43143</v>
      </c>
      <c r="C188">
        <v>138</v>
      </c>
      <c r="D188">
        <f t="shared" si="8"/>
        <v>-3789</v>
      </c>
      <c r="E188">
        <f t="shared" si="9"/>
        <v>-522882</v>
      </c>
      <c r="F188">
        <f t="shared" si="10"/>
        <v>14356521</v>
      </c>
      <c r="J188">
        <f t="shared" si="11"/>
        <v>637.13525958146988</v>
      </c>
    </row>
    <row r="189" spans="1:10" x14ac:dyDescent="0.3">
      <c r="A189">
        <v>188</v>
      </c>
      <c r="B189" s="1502">
        <v>43143</v>
      </c>
      <c r="C189">
        <v>224</v>
      </c>
      <c r="D189">
        <f t="shared" si="8"/>
        <v>-3787</v>
      </c>
      <c r="E189">
        <f t="shared" si="9"/>
        <v>-848288</v>
      </c>
      <c r="F189">
        <f t="shared" si="10"/>
        <v>14341369</v>
      </c>
      <c r="J189">
        <f t="shared" si="11"/>
        <v>637.10760714434241</v>
      </c>
    </row>
    <row r="190" spans="1:10" x14ac:dyDescent="0.3">
      <c r="A190">
        <v>189</v>
      </c>
      <c r="B190" s="1502">
        <v>43143</v>
      </c>
      <c r="C190">
        <v>370</v>
      </c>
      <c r="D190">
        <f t="shared" si="8"/>
        <v>-3785</v>
      </c>
      <c r="E190">
        <f t="shared" si="9"/>
        <v>-1400450</v>
      </c>
      <c r="F190">
        <f t="shared" si="10"/>
        <v>14326225</v>
      </c>
      <c r="J190">
        <f t="shared" si="11"/>
        <v>637.07995470721494</v>
      </c>
    </row>
    <row r="191" spans="1:10" x14ac:dyDescent="0.3">
      <c r="A191">
        <v>190</v>
      </c>
      <c r="B191" s="1502">
        <v>43144</v>
      </c>
      <c r="C191">
        <v>1174</v>
      </c>
      <c r="D191">
        <f t="shared" si="8"/>
        <v>-3783</v>
      </c>
      <c r="E191">
        <f t="shared" si="9"/>
        <v>-4441242</v>
      </c>
      <c r="F191">
        <f t="shared" si="10"/>
        <v>14311089</v>
      </c>
      <c r="J191">
        <f t="shared" si="11"/>
        <v>637.05230227008758</v>
      </c>
    </row>
    <row r="192" spans="1:10" x14ac:dyDescent="0.3">
      <c r="A192">
        <v>191</v>
      </c>
      <c r="B192" s="1502">
        <v>43144</v>
      </c>
      <c r="C192">
        <v>58</v>
      </c>
      <c r="D192">
        <f t="shared" si="8"/>
        <v>-3781</v>
      </c>
      <c r="E192">
        <f t="shared" si="9"/>
        <v>-219298</v>
      </c>
      <c r="F192">
        <f t="shared" si="10"/>
        <v>14295961</v>
      </c>
      <c r="J192">
        <f t="shared" si="11"/>
        <v>637.02464983296011</v>
      </c>
    </row>
    <row r="193" spans="1:10" x14ac:dyDescent="0.3">
      <c r="A193">
        <v>192</v>
      </c>
      <c r="B193" s="1502">
        <v>43157</v>
      </c>
      <c r="C193">
        <v>4</v>
      </c>
      <c r="D193">
        <f t="shared" si="8"/>
        <v>-3779</v>
      </c>
      <c r="E193">
        <f t="shared" si="9"/>
        <v>-15116</v>
      </c>
      <c r="F193">
        <f t="shared" si="10"/>
        <v>14280841</v>
      </c>
      <c r="J193">
        <f t="shared" si="11"/>
        <v>636.99699739583264</v>
      </c>
    </row>
    <row r="194" spans="1:10" x14ac:dyDescent="0.3">
      <c r="A194">
        <v>193</v>
      </c>
      <c r="B194" s="1502">
        <v>43169</v>
      </c>
      <c r="C194">
        <v>213</v>
      </c>
      <c r="D194">
        <f t="shared" si="8"/>
        <v>-3777</v>
      </c>
      <c r="E194">
        <f t="shared" si="9"/>
        <v>-804501</v>
      </c>
      <c r="F194">
        <f t="shared" si="10"/>
        <v>14265729</v>
      </c>
      <c r="J194">
        <f t="shared" si="11"/>
        <v>636.96934495870516</v>
      </c>
    </row>
    <row r="195" spans="1:10" x14ac:dyDescent="0.3">
      <c r="A195">
        <v>194</v>
      </c>
      <c r="B195" s="1502">
        <v>43186</v>
      </c>
      <c r="C195">
        <v>55</v>
      </c>
      <c r="D195">
        <f t="shared" ref="D195:D258" si="12">D196+(-2)</f>
        <v>-3775</v>
      </c>
      <c r="E195">
        <f t="shared" ref="E195:E258" si="13">C195*D195</f>
        <v>-207625</v>
      </c>
      <c r="F195">
        <f t="shared" ref="F195:F258" si="14">D195^2</f>
        <v>14250625</v>
      </c>
      <c r="J195">
        <f t="shared" ref="J195:J258" si="15">$H$2+(-$I$2)*D195</f>
        <v>636.94169252157781</v>
      </c>
    </row>
    <row r="196" spans="1:10" x14ac:dyDescent="0.3">
      <c r="A196">
        <v>195</v>
      </c>
      <c r="B196" s="1502">
        <v>43195</v>
      </c>
      <c r="C196">
        <v>133</v>
      </c>
      <c r="D196">
        <f t="shared" si="12"/>
        <v>-3773</v>
      </c>
      <c r="E196">
        <f t="shared" si="13"/>
        <v>-501809</v>
      </c>
      <c r="F196">
        <f t="shared" si="14"/>
        <v>14235529</v>
      </c>
      <c r="J196">
        <f t="shared" si="15"/>
        <v>636.91404008445033</v>
      </c>
    </row>
    <row r="197" spans="1:10" x14ac:dyDescent="0.3">
      <c r="A197">
        <v>196</v>
      </c>
      <c r="B197" s="1502">
        <v>43236</v>
      </c>
      <c r="C197">
        <v>118</v>
      </c>
      <c r="D197">
        <f t="shared" si="12"/>
        <v>-3771</v>
      </c>
      <c r="E197">
        <f t="shared" si="13"/>
        <v>-444978</v>
      </c>
      <c r="F197">
        <f t="shared" si="14"/>
        <v>14220441</v>
      </c>
      <c r="J197">
        <f t="shared" si="15"/>
        <v>636.88638764732286</v>
      </c>
    </row>
    <row r="198" spans="1:10" x14ac:dyDescent="0.3">
      <c r="A198">
        <v>197</v>
      </c>
      <c r="B198" s="1502">
        <v>43236</v>
      </c>
      <c r="C198">
        <v>186</v>
      </c>
      <c r="D198">
        <f t="shared" si="12"/>
        <v>-3769</v>
      </c>
      <c r="E198">
        <f t="shared" si="13"/>
        <v>-701034</v>
      </c>
      <c r="F198">
        <f t="shared" si="14"/>
        <v>14205361</v>
      </c>
      <c r="J198">
        <f t="shared" si="15"/>
        <v>636.8587352101955</v>
      </c>
    </row>
    <row r="199" spans="1:10" x14ac:dyDescent="0.3">
      <c r="A199">
        <v>198</v>
      </c>
      <c r="B199" s="1502">
        <v>43238</v>
      </c>
      <c r="C199">
        <v>773</v>
      </c>
      <c r="D199">
        <f t="shared" si="12"/>
        <v>-3767</v>
      </c>
      <c r="E199">
        <f t="shared" si="13"/>
        <v>-2911891</v>
      </c>
      <c r="F199">
        <f t="shared" si="14"/>
        <v>14190289</v>
      </c>
      <c r="J199">
        <f t="shared" si="15"/>
        <v>636.83108277306803</v>
      </c>
    </row>
    <row r="200" spans="1:10" x14ac:dyDescent="0.3">
      <c r="A200">
        <v>199</v>
      </c>
      <c r="B200" s="1502">
        <v>43238</v>
      </c>
      <c r="C200">
        <v>2337</v>
      </c>
      <c r="D200">
        <f t="shared" si="12"/>
        <v>-3765</v>
      </c>
      <c r="E200">
        <f t="shared" si="13"/>
        <v>-8798805</v>
      </c>
      <c r="F200">
        <f t="shared" si="14"/>
        <v>14175225</v>
      </c>
      <c r="J200">
        <f t="shared" si="15"/>
        <v>636.80343033594056</v>
      </c>
    </row>
    <row r="201" spans="1:10" x14ac:dyDescent="0.3">
      <c r="A201">
        <v>200</v>
      </c>
      <c r="B201" s="1502">
        <v>43238</v>
      </c>
      <c r="C201">
        <v>4243</v>
      </c>
      <c r="D201">
        <f t="shared" si="12"/>
        <v>-3763</v>
      </c>
      <c r="E201">
        <f t="shared" si="13"/>
        <v>-15966409</v>
      </c>
      <c r="F201">
        <f t="shared" si="14"/>
        <v>14160169</v>
      </c>
      <c r="J201">
        <f t="shared" si="15"/>
        <v>636.7757778988132</v>
      </c>
    </row>
    <row r="202" spans="1:10" x14ac:dyDescent="0.3">
      <c r="A202">
        <v>201</v>
      </c>
      <c r="B202" s="1502">
        <v>43238</v>
      </c>
      <c r="C202">
        <v>3206</v>
      </c>
      <c r="D202">
        <f t="shared" si="12"/>
        <v>-3761</v>
      </c>
      <c r="E202">
        <f t="shared" si="13"/>
        <v>-12057766</v>
      </c>
      <c r="F202">
        <f t="shared" si="14"/>
        <v>14145121</v>
      </c>
      <c r="J202">
        <f t="shared" si="15"/>
        <v>636.74812546168573</v>
      </c>
    </row>
    <row r="203" spans="1:10" x14ac:dyDescent="0.3">
      <c r="A203">
        <v>202</v>
      </c>
      <c r="B203" s="1502">
        <v>43238</v>
      </c>
      <c r="C203">
        <v>2961</v>
      </c>
      <c r="D203">
        <f t="shared" si="12"/>
        <v>-3759</v>
      </c>
      <c r="E203">
        <f t="shared" si="13"/>
        <v>-11130399</v>
      </c>
      <c r="F203">
        <f t="shared" si="14"/>
        <v>14130081</v>
      </c>
      <c r="J203">
        <f t="shared" si="15"/>
        <v>636.72047302455826</v>
      </c>
    </row>
    <row r="204" spans="1:10" x14ac:dyDescent="0.3">
      <c r="A204">
        <v>203</v>
      </c>
      <c r="B204" s="1502">
        <v>43238</v>
      </c>
      <c r="C204">
        <v>960</v>
      </c>
      <c r="D204">
        <f t="shared" si="12"/>
        <v>-3757</v>
      </c>
      <c r="E204">
        <f t="shared" si="13"/>
        <v>-3606720</v>
      </c>
      <c r="F204">
        <f t="shared" si="14"/>
        <v>14115049</v>
      </c>
      <c r="J204">
        <f t="shared" si="15"/>
        <v>636.69282058743079</v>
      </c>
    </row>
    <row r="205" spans="1:10" x14ac:dyDescent="0.3">
      <c r="A205">
        <v>204</v>
      </c>
      <c r="B205" s="1502">
        <v>43238</v>
      </c>
      <c r="C205">
        <v>1784</v>
      </c>
      <c r="D205">
        <f t="shared" si="12"/>
        <v>-3755</v>
      </c>
      <c r="E205">
        <f t="shared" si="13"/>
        <v>-6698920</v>
      </c>
      <c r="F205">
        <f t="shared" si="14"/>
        <v>14100025</v>
      </c>
      <c r="J205">
        <f t="shared" si="15"/>
        <v>636.66516815030343</v>
      </c>
    </row>
    <row r="206" spans="1:10" x14ac:dyDescent="0.3">
      <c r="A206">
        <v>205</v>
      </c>
      <c r="B206" s="1502">
        <v>43238</v>
      </c>
      <c r="C206">
        <v>1652</v>
      </c>
      <c r="D206">
        <f t="shared" si="12"/>
        <v>-3753</v>
      </c>
      <c r="E206">
        <f t="shared" si="13"/>
        <v>-6199956</v>
      </c>
      <c r="F206">
        <f t="shared" si="14"/>
        <v>14085009</v>
      </c>
      <c r="J206">
        <f t="shared" si="15"/>
        <v>636.63751571317596</v>
      </c>
    </row>
    <row r="207" spans="1:10" x14ac:dyDescent="0.3">
      <c r="A207">
        <v>206</v>
      </c>
      <c r="B207" s="1502">
        <v>43238</v>
      </c>
      <c r="C207">
        <v>200</v>
      </c>
      <c r="D207">
        <f t="shared" si="12"/>
        <v>-3751</v>
      </c>
      <c r="E207">
        <f t="shared" si="13"/>
        <v>-750200</v>
      </c>
      <c r="F207">
        <f t="shared" si="14"/>
        <v>14070001</v>
      </c>
      <c r="J207">
        <f t="shared" si="15"/>
        <v>636.60986327604849</v>
      </c>
    </row>
    <row r="208" spans="1:10" x14ac:dyDescent="0.3">
      <c r="A208">
        <v>207</v>
      </c>
      <c r="B208" s="1502">
        <v>43238</v>
      </c>
      <c r="C208">
        <v>174</v>
      </c>
      <c r="D208">
        <f t="shared" si="12"/>
        <v>-3749</v>
      </c>
      <c r="E208">
        <f t="shared" si="13"/>
        <v>-652326</v>
      </c>
      <c r="F208">
        <f t="shared" si="14"/>
        <v>14055001</v>
      </c>
      <c r="J208">
        <f t="shared" si="15"/>
        <v>636.58221083892113</v>
      </c>
    </row>
    <row r="209" spans="1:10" x14ac:dyDescent="0.3">
      <c r="A209">
        <v>208</v>
      </c>
      <c r="B209" s="1502">
        <v>43238</v>
      </c>
      <c r="C209">
        <v>248</v>
      </c>
      <c r="D209">
        <f t="shared" si="12"/>
        <v>-3747</v>
      </c>
      <c r="E209">
        <f t="shared" si="13"/>
        <v>-929256</v>
      </c>
      <c r="F209">
        <f t="shared" si="14"/>
        <v>14040009</v>
      </c>
      <c r="J209">
        <f t="shared" si="15"/>
        <v>636.55455840179366</v>
      </c>
    </row>
    <row r="210" spans="1:10" x14ac:dyDescent="0.3">
      <c r="A210">
        <v>209</v>
      </c>
      <c r="B210" s="1502">
        <v>43238</v>
      </c>
      <c r="C210">
        <v>723</v>
      </c>
      <c r="D210">
        <f t="shared" si="12"/>
        <v>-3745</v>
      </c>
      <c r="E210">
        <f t="shared" si="13"/>
        <v>-2707635</v>
      </c>
      <c r="F210">
        <f t="shared" si="14"/>
        <v>14025025</v>
      </c>
      <c r="J210">
        <f t="shared" si="15"/>
        <v>636.52690596466618</v>
      </c>
    </row>
    <row r="211" spans="1:10" x14ac:dyDescent="0.3">
      <c r="A211">
        <v>210</v>
      </c>
      <c r="B211" s="1502">
        <v>43238</v>
      </c>
      <c r="C211">
        <v>1426</v>
      </c>
      <c r="D211">
        <f t="shared" si="12"/>
        <v>-3743</v>
      </c>
      <c r="E211">
        <f t="shared" si="13"/>
        <v>-5337518</v>
      </c>
      <c r="F211">
        <f t="shared" si="14"/>
        <v>14010049</v>
      </c>
      <c r="J211">
        <f t="shared" si="15"/>
        <v>636.49925352753871</v>
      </c>
    </row>
    <row r="212" spans="1:10" x14ac:dyDescent="0.3">
      <c r="A212">
        <v>211</v>
      </c>
      <c r="B212" s="1502">
        <v>43238</v>
      </c>
      <c r="C212">
        <v>1285</v>
      </c>
      <c r="D212">
        <f t="shared" si="12"/>
        <v>-3741</v>
      </c>
      <c r="E212">
        <f t="shared" si="13"/>
        <v>-4807185</v>
      </c>
      <c r="F212">
        <f t="shared" si="14"/>
        <v>13995081</v>
      </c>
      <c r="J212">
        <f t="shared" si="15"/>
        <v>636.47160109041135</v>
      </c>
    </row>
    <row r="213" spans="1:10" x14ac:dyDescent="0.3">
      <c r="A213">
        <v>212</v>
      </c>
      <c r="B213" s="1502">
        <v>43238</v>
      </c>
      <c r="C213">
        <v>898</v>
      </c>
      <c r="D213">
        <f t="shared" si="12"/>
        <v>-3739</v>
      </c>
      <c r="E213">
        <f t="shared" si="13"/>
        <v>-3357622</v>
      </c>
      <c r="F213">
        <f t="shared" si="14"/>
        <v>13980121</v>
      </c>
      <c r="J213">
        <f t="shared" si="15"/>
        <v>636.44394865328388</v>
      </c>
    </row>
    <row r="214" spans="1:10" x14ac:dyDescent="0.3">
      <c r="A214">
        <v>213</v>
      </c>
      <c r="B214" s="1502">
        <v>43238</v>
      </c>
      <c r="C214">
        <v>354</v>
      </c>
      <c r="D214">
        <f t="shared" si="12"/>
        <v>-3737</v>
      </c>
      <c r="E214">
        <f t="shared" si="13"/>
        <v>-1322898</v>
      </c>
      <c r="F214">
        <f t="shared" si="14"/>
        <v>13965169</v>
      </c>
      <c r="J214">
        <f t="shared" si="15"/>
        <v>636.41629621615641</v>
      </c>
    </row>
    <row r="215" spans="1:10" x14ac:dyDescent="0.3">
      <c r="A215">
        <v>214</v>
      </c>
      <c r="B215" s="1502">
        <v>43238</v>
      </c>
      <c r="C215">
        <v>401</v>
      </c>
      <c r="D215">
        <f t="shared" si="12"/>
        <v>-3735</v>
      </c>
      <c r="E215">
        <f t="shared" si="13"/>
        <v>-1497735</v>
      </c>
      <c r="F215">
        <f t="shared" si="14"/>
        <v>13950225</v>
      </c>
      <c r="J215">
        <f t="shared" si="15"/>
        <v>636.38864377902905</v>
      </c>
    </row>
    <row r="216" spans="1:10" x14ac:dyDescent="0.3">
      <c r="A216">
        <v>215</v>
      </c>
      <c r="B216" s="1502">
        <v>43243</v>
      </c>
      <c r="C216">
        <v>646</v>
      </c>
      <c r="D216">
        <f t="shared" si="12"/>
        <v>-3733</v>
      </c>
      <c r="E216">
        <f t="shared" si="13"/>
        <v>-2411518</v>
      </c>
      <c r="F216">
        <f t="shared" si="14"/>
        <v>13935289</v>
      </c>
      <c r="J216">
        <f t="shared" si="15"/>
        <v>636.36099134190158</v>
      </c>
    </row>
    <row r="217" spans="1:10" x14ac:dyDescent="0.3">
      <c r="A217">
        <v>216</v>
      </c>
      <c r="B217" s="1502">
        <v>43243</v>
      </c>
      <c r="C217">
        <v>137</v>
      </c>
      <c r="D217">
        <f t="shared" si="12"/>
        <v>-3731</v>
      </c>
      <c r="E217">
        <f t="shared" si="13"/>
        <v>-511147</v>
      </c>
      <c r="F217">
        <f t="shared" si="14"/>
        <v>13920361</v>
      </c>
      <c r="J217">
        <f t="shared" si="15"/>
        <v>636.33333890477411</v>
      </c>
    </row>
    <row r="218" spans="1:10" x14ac:dyDescent="0.3">
      <c r="A218">
        <v>217</v>
      </c>
      <c r="B218" s="1502">
        <v>43243</v>
      </c>
      <c r="C218">
        <v>611</v>
      </c>
      <c r="D218">
        <f t="shared" si="12"/>
        <v>-3729</v>
      </c>
      <c r="E218">
        <f t="shared" si="13"/>
        <v>-2278419</v>
      </c>
      <c r="F218">
        <f t="shared" si="14"/>
        <v>13905441</v>
      </c>
      <c r="J218">
        <f t="shared" si="15"/>
        <v>636.30568646764664</v>
      </c>
    </row>
    <row r="219" spans="1:10" x14ac:dyDescent="0.3">
      <c r="A219">
        <v>218</v>
      </c>
      <c r="B219" s="1502">
        <v>43243</v>
      </c>
      <c r="C219">
        <v>306</v>
      </c>
      <c r="D219">
        <f t="shared" si="12"/>
        <v>-3727</v>
      </c>
      <c r="E219">
        <f t="shared" si="13"/>
        <v>-1140462</v>
      </c>
      <c r="F219">
        <f t="shared" si="14"/>
        <v>13890529</v>
      </c>
      <c r="J219">
        <f t="shared" si="15"/>
        <v>636.27803403051928</v>
      </c>
    </row>
    <row r="220" spans="1:10" x14ac:dyDescent="0.3">
      <c r="A220">
        <v>219</v>
      </c>
      <c r="B220" s="1502">
        <v>43243</v>
      </c>
      <c r="C220">
        <v>69</v>
      </c>
      <c r="D220">
        <f t="shared" si="12"/>
        <v>-3725</v>
      </c>
      <c r="E220">
        <f t="shared" si="13"/>
        <v>-257025</v>
      </c>
      <c r="F220">
        <f t="shared" si="14"/>
        <v>13875625</v>
      </c>
      <c r="J220">
        <f t="shared" si="15"/>
        <v>636.25038159339181</v>
      </c>
    </row>
    <row r="221" spans="1:10" x14ac:dyDescent="0.3">
      <c r="A221">
        <v>220</v>
      </c>
      <c r="B221" s="1502">
        <v>43243</v>
      </c>
      <c r="C221">
        <v>60</v>
      </c>
      <c r="D221">
        <f t="shared" si="12"/>
        <v>-3723</v>
      </c>
      <c r="E221">
        <f t="shared" si="13"/>
        <v>-223380</v>
      </c>
      <c r="F221">
        <f t="shared" si="14"/>
        <v>13860729</v>
      </c>
      <c r="J221">
        <f t="shared" si="15"/>
        <v>636.22272915626434</v>
      </c>
    </row>
    <row r="222" spans="1:10" x14ac:dyDescent="0.3">
      <c r="A222">
        <v>221</v>
      </c>
      <c r="B222" s="1502">
        <v>43243</v>
      </c>
      <c r="C222">
        <v>16</v>
      </c>
      <c r="D222">
        <f t="shared" si="12"/>
        <v>-3721</v>
      </c>
      <c r="E222">
        <f t="shared" si="13"/>
        <v>-59536</v>
      </c>
      <c r="F222">
        <f t="shared" si="14"/>
        <v>13845841</v>
      </c>
      <c r="J222">
        <f t="shared" si="15"/>
        <v>636.19507671913698</v>
      </c>
    </row>
    <row r="223" spans="1:10" x14ac:dyDescent="0.3">
      <c r="A223">
        <v>222</v>
      </c>
      <c r="B223" s="1502">
        <v>43243</v>
      </c>
      <c r="C223">
        <v>1125</v>
      </c>
      <c r="D223">
        <f t="shared" si="12"/>
        <v>-3719</v>
      </c>
      <c r="E223">
        <f t="shared" si="13"/>
        <v>-4183875</v>
      </c>
      <c r="F223">
        <f t="shared" si="14"/>
        <v>13830961</v>
      </c>
      <c r="J223">
        <f t="shared" si="15"/>
        <v>636.16742428200951</v>
      </c>
    </row>
    <row r="224" spans="1:10" x14ac:dyDescent="0.3">
      <c r="A224">
        <v>223</v>
      </c>
      <c r="B224" s="1502">
        <v>43243</v>
      </c>
      <c r="C224">
        <v>332</v>
      </c>
      <c r="D224">
        <f t="shared" si="12"/>
        <v>-3717</v>
      </c>
      <c r="E224">
        <f t="shared" si="13"/>
        <v>-1234044</v>
      </c>
      <c r="F224">
        <f t="shared" si="14"/>
        <v>13816089</v>
      </c>
      <c r="J224">
        <f t="shared" si="15"/>
        <v>636.13977184488203</v>
      </c>
    </row>
    <row r="225" spans="1:10" x14ac:dyDescent="0.3">
      <c r="A225">
        <v>224</v>
      </c>
      <c r="B225" s="1502">
        <v>43243</v>
      </c>
      <c r="C225">
        <v>1607</v>
      </c>
      <c r="D225">
        <f t="shared" si="12"/>
        <v>-3715</v>
      </c>
      <c r="E225">
        <f t="shared" si="13"/>
        <v>-5970005</v>
      </c>
      <c r="F225">
        <f t="shared" si="14"/>
        <v>13801225</v>
      </c>
      <c r="J225">
        <f t="shared" si="15"/>
        <v>636.11211940775456</v>
      </c>
    </row>
    <row r="226" spans="1:10" x14ac:dyDescent="0.3">
      <c r="A226">
        <v>225</v>
      </c>
      <c r="B226" s="1502">
        <v>43243</v>
      </c>
      <c r="C226">
        <v>148</v>
      </c>
      <c r="D226">
        <f t="shared" si="12"/>
        <v>-3713</v>
      </c>
      <c r="E226">
        <f t="shared" si="13"/>
        <v>-549524</v>
      </c>
      <c r="F226">
        <f t="shared" si="14"/>
        <v>13786369</v>
      </c>
      <c r="J226">
        <f t="shared" si="15"/>
        <v>636.0844669706272</v>
      </c>
    </row>
    <row r="227" spans="1:10" x14ac:dyDescent="0.3">
      <c r="A227">
        <v>226</v>
      </c>
      <c r="B227" s="1502">
        <v>43243</v>
      </c>
      <c r="C227">
        <v>176</v>
      </c>
      <c r="D227">
        <f t="shared" si="12"/>
        <v>-3711</v>
      </c>
      <c r="E227">
        <f t="shared" si="13"/>
        <v>-653136</v>
      </c>
      <c r="F227">
        <f t="shared" si="14"/>
        <v>13771521</v>
      </c>
      <c r="J227">
        <f t="shared" si="15"/>
        <v>636.05681453349973</v>
      </c>
    </row>
    <row r="228" spans="1:10" x14ac:dyDescent="0.3">
      <c r="A228">
        <v>227</v>
      </c>
      <c r="B228" s="1502">
        <v>43243</v>
      </c>
      <c r="C228">
        <v>130</v>
      </c>
      <c r="D228">
        <f t="shared" si="12"/>
        <v>-3709</v>
      </c>
      <c r="E228">
        <f t="shared" si="13"/>
        <v>-482170</v>
      </c>
      <c r="F228">
        <f t="shared" si="14"/>
        <v>13756681</v>
      </c>
      <c r="J228">
        <f t="shared" si="15"/>
        <v>636.02916209637226</v>
      </c>
    </row>
    <row r="229" spans="1:10" x14ac:dyDescent="0.3">
      <c r="A229">
        <v>228</v>
      </c>
      <c r="B229" s="1502">
        <v>43243</v>
      </c>
      <c r="C229">
        <v>2042</v>
      </c>
      <c r="D229">
        <f t="shared" si="12"/>
        <v>-3707</v>
      </c>
      <c r="E229">
        <f t="shared" si="13"/>
        <v>-7569694</v>
      </c>
      <c r="F229">
        <f t="shared" si="14"/>
        <v>13741849</v>
      </c>
      <c r="J229">
        <f t="shared" si="15"/>
        <v>636.0015096592449</v>
      </c>
    </row>
    <row r="230" spans="1:10" x14ac:dyDescent="0.3">
      <c r="A230">
        <v>229</v>
      </c>
      <c r="B230" s="1502">
        <v>43243</v>
      </c>
      <c r="C230">
        <v>631</v>
      </c>
      <c r="D230">
        <f t="shared" si="12"/>
        <v>-3705</v>
      </c>
      <c r="E230">
        <f t="shared" si="13"/>
        <v>-2337855</v>
      </c>
      <c r="F230">
        <f t="shared" si="14"/>
        <v>13727025</v>
      </c>
      <c r="J230">
        <f t="shared" si="15"/>
        <v>635.97385722211743</v>
      </c>
    </row>
    <row r="231" spans="1:10" x14ac:dyDescent="0.3">
      <c r="A231">
        <v>230</v>
      </c>
      <c r="B231" s="1502">
        <v>43243</v>
      </c>
      <c r="C231">
        <v>2174</v>
      </c>
      <c r="D231">
        <f t="shared" si="12"/>
        <v>-3703</v>
      </c>
      <c r="E231">
        <f t="shared" si="13"/>
        <v>-8050322</v>
      </c>
      <c r="F231">
        <f t="shared" si="14"/>
        <v>13712209</v>
      </c>
      <c r="J231">
        <f t="shared" si="15"/>
        <v>635.94620478498996</v>
      </c>
    </row>
    <row r="232" spans="1:10" x14ac:dyDescent="0.3">
      <c r="A232">
        <v>231</v>
      </c>
      <c r="B232" s="1502">
        <v>43243</v>
      </c>
      <c r="C232">
        <v>152</v>
      </c>
      <c r="D232">
        <f t="shared" si="12"/>
        <v>-3701</v>
      </c>
      <c r="E232">
        <f t="shared" si="13"/>
        <v>-562552</v>
      </c>
      <c r="F232">
        <f t="shared" si="14"/>
        <v>13697401</v>
      </c>
      <c r="J232">
        <f t="shared" si="15"/>
        <v>635.91855234786249</v>
      </c>
    </row>
    <row r="233" spans="1:10" x14ac:dyDescent="0.3">
      <c r="A233">
        <v>232</v>
      </c>
      <c r="B233" s="1502">
        <v>43243</v>
      </c>
      <c r="C233">
        <v>489</v>
      </c>
      <c r="D233">
        <f t="shared" si="12"/>
        <v>-3699</v>
      </c>
      <c r="E233">
        <f t="shared" si="13"/>
        <v>-1808811</v>
      </c>
      <c r="F233">
        <f t="shared" si="14"/>
        <v>13682601</v>
      </c>
      <c r="J233">
        <f t="shared" si="15"/>
        <v>635.89089991073513</v>
      </c>
    </row>
    <row r="234" spans="1:10" x14ac:dyDescent="0.3">
      <c r="A234">
        <v>233</v>
      </c>
      <c r="B234" s="1502">
        <v>43243</v>
      </c>
      <c r="C234">
        <v>246</v>
      </c>
      <c r="D234">
        <f t="shared" si="12"/>
        <v>-3697</v>
      </c>
      <c r="E234">
        <f t="shared" si="13"/>
        <v>-909462</v>
      </c>
      <c r="F234">
        <f t="shared" si="14"/>
        <v>13667809</v>
      </c>
      <c r="J234">
        <f t="shared" si="15"/>
        <v>635.86324747360766</v>
      </c>
    </row>
    <row r="235" spans="1:10" x14ac:dyDescent="0.3">
      <c r="A235">
        <v>234</v>
      </c>
      <c r="B235" s="1502">
        <v>43243</v>
      </c>
      <c r="C235">
        <v>82</v>
      </c>
      <c r="D235">
        <f t="shared" si="12"/>
        <v>-3695</v>
      </c>
      <c r="E235">
        <f t="shared" si="13"/>
        <v>-302990</v>
      </c>
      <c r="F235">
        <f t="shared" si="14"/>
        <v>13653025</v>
      </c>
      <c r="J235">
        <f t="shared" si="15"/>
        <v>635.83559503648019</v>
      </c>
    </row>
    <row r="236" spans="1:10" x14ac:dyDescent="0.3">
      <c r="A236">
        <v>235</v>
      </c>
      <c r="B236" s="1502">
        <v>43243</v>
      </c>
      <c r="C236">
        <v>162</v>
      </c>
      <c r="D236">
        <f t="shared" si="12"/>
        <v>-3693</v>
      </c>
      <c r="E236">
        <f t="shared" si="13"/>
        <v>-598266</v>
      </c>
      <c r="F236">
        <f t="shared" si="14"/>
        <v>13638249</v>
      </c>
      <c r="J236">
        <f t="shared" si="15"/>
        <v>635.80794259935283</v>
      </c>
    </row>
    <row r="237" spans="1:10" x14ac:dyDescent="0.3">
      <c r="A237">
        <v>236</v>
      </c>
      <c r="B237" s="1502">
        <v>43243</v>
      </c>
      <c r="C237">
        <v>75</v>
      </c>
      <c r="D237">
        <f t="shared" si="12"/>
        <v>-3691</v>
      </c>
      <c r="E237">
        <f t="shared" si="13"/>
        <v>-276825</v>
      </c>
      <c r="F237">
        <f t="shared" si="14"/>
        <v>13623481</v>
      </c>
      <c r="J237">
        <f t="shared" si="15"/>
        <v>635.78029016222536</v>
      </c>
    </row>
    <row r="238" spans="1:10" x14ac:dyDescent="0.3">
      <c r="A238">
        <v>237</v>
      </c>
      <c r="B238" s="1502">
        <v>43243</v>
      </c>
      <c r="C238">
        <v>141</v>
      </c>
      <c r="D238">
        <f t="shared" si="12"/>
        <v>-3689</v>
      </c>
      <c r="E238">
        <f t="shared" si="13"/>
        <v>-520149</v>
      </c>
      <c r="F238">
        <f t="shared" si="14"/>
        <v>13608721</v>
      </c>
      <c r="J238">
        <f t="shared" si="15"/>
        <v>635.75263772509788</v>
      </c>
    </row>
    <row r="239" spans="1:10" x14ac:dyDescent="0.3">
      <c r="A239">
        <v>238</v>
      </c>
      <c r="B239" s="1502">
        <v>43243</v>
      </c>
      <c r="C239">
        <v>100</v>
      </c>
      <c r="D239">
        <f t="shared" si="12"/>
        <v>-3687</v>
      </c>
      <c r="E239">
        <f t="shared" si="13"/>
        <v>-368700</v>
      </c>
      <c r="F239">
        <f t="shared" si="14"/>
        <v>13593969</v>
      </c>
      <c r="J239">
        <f t="shared" si="15"/>
        <v>635.72498528797041</v>
      </c>
    </row>
    <row r="240" spans="1:10" x14ac:dyDescent="0.3">
      <c r="A240">
        <v>239</v>
      </c>
      <c r="B240" s="1502">
        <v>43243</v>
      </c>
      <c r="C240">
        <v>179</v>
      </c>
      <c r="D240">
        <f t="shared" si="12"/>
        <v>-3685</v>
      </c>
      <c r="E240">
        <f t="shared" si="13"/>
        <v>-659615</v>
      </c>
      <c r="F240">
        <f t="shared" si="14"/>
        <v>13579225</v>
      </c>
      <c r="J240">
        <f t="shared" si="15"/>
        <v>635.69733285084305</v>
      </c>
    </row>
    <row r="241" spans="1:10" x14ac:dyDescent="0.3">
      <c r="A241">
        <v>240</v>
      </c>
      <c r="B241" s="1502">
        <v>43243</v>
      </c>
      <c r="C241">
        <v>30</v>
      </c>
      <c r="D241">
        <f t="shared" si="12"/>
        <v>-3683</v>
      </c>
      <c r="E241">
        <f t="shared" si="13"/>
        <v>-110490</v>
      </c>
      <c r="F241">
        <f t="shared" si="14"/>
        <v>13564489</v>
      </c>
      <c r="J241">
        <f t="shared" si="15"/>
        <v>635.66968041371558</v>
      </c>
    </row>
    <row r="242" spans="1:10" x14ac:dyDescent="0.3">
      <c r="A242">
        <v>241</v>
      </c>
      <c r="B242" s="1502">
        <v>43243</v>
      </c>
      <c r="C242">
        <v>138</v>
      </c>
      <c r="D242">
        <f t="shared" si="12"/>
        <v>-3681</v>
      </c>
      <c r="E242">
        <f t="shared" si="13"/>
        <v>-507978</v>
      </c>
      <c r="F242">
        <f t="shared" si="14"/>
        <v>13549761</v>
      </c>
      <c r="J242">
        <f t="shared" si="15"/>
        <v>635.64202797658811</v>
      </c>
    </row>
    <row r="243" spans="1:10" x14ac:dyDescent="0.3">
      <c r="A243">
        <v>242</v>
      </c>
      <c r="B243" s="1502">
        <v>43243</v>
      </c>
      <c r="C243">
        <v>227</v>
      </c>
      <c r="D243">
        <f t="shared" si="12"/>
        <v>-3679</v>
      </c>
      <c r="E243">
        <f t="shared" si="13"/>
        <v>-835133</v>
      </c>
      <c r="F243">
        <f t="shared" si="14"/>
        <v>13535041</v>
      </c>
      <c r="J243">
        <f t="shared" si="15"/>
        <v>635.61437553946075</v>
      </c>
    </row>
    <row r="244" spans="1:10" x14ac:dyDescent="0.3">
      <c r="A244">
        <v>243</v>
      </c>
      <c r="B244" s="1502">
        <v>43243</v>
      </c>
      <c r="C244">
        <v>931</v>
      </c>
      <c r="D244">
        <f t="shared" si="12"/>
        <v>-3677</v>
      </c>
      <c r="E244">
        <f t="shared" si="13"/>
        <v>-3423287</v>
      </c>
      <c r="F244">
        <f t="shared" si="14"/>
        <v>13520329</v>
      </c>
      <c r="J244">
        <f t="shared" si="15"/>
        <v>635.58672310233328</v>
      </c>
    </row>
    <row r="245" spans="1:10" x14ac:dyDescent="0.3">
      <c r="A245">
        <v>244</v>
      </c>
      <c r="B245" s="1502">
        <v>43243</v>
      </c>
      <c r="C245">
        <v>434</v>
      </c>
      <c r="D245">
        <f t="shared" si="12"/>
        <v>-3675</v>
      </c>
      <c r="E245">
        <f t="shared" si="13"/>
        <v>-1594950</v>
      </c>
      <c r="F245">
        <f t="shared" si="14"/>
        <v>13505625</v>
      </c>
      <c r="J245">
        <f t="shared" si="15"/>
        <v>635.55907066520581</v>
      </c>
    </row>
    <row r="246" spans="1:10" x14ac:dyDescent="0.3">
      <c r="A246">
        <v>245</v>
      </c>
      <c r="B246" s="1502">
        <v>43243</v>
      </c>
      <c r="C246">
        <v>187</v>
      </c>
      <c r="D246">
        <f t="shared" si="12"/>
        <v>-3673</v>
      </c>
      <c r="E246">
        <f t="shared" si="13"/>
        <v>-686851</v>
      </c>
      <c r="F246">
        <f t="shared" si="14"/>
        <v>13490929</v>
      </c>
      <c r="J246">
        <f t="shared" si="15"/>
        <v>635.53141822807834</v>
      </c>
    </row>
    <row r="247" spans="1:10" x14ac:dyDescent="0.3">
      <c r="A247">
        <v>246</v>
      </c>
      <c r="B247" s="1502">
        <v>43243</v>
      </c>
      <c r="C247">
        <v>227</v>
      </c>
      <c r="D247">
        <f t="shared" si="12"/>
        <v>-3671</v>
      </c>
      <c r="E247">
        <f t="shared" si="13"/>
        <v>-833317</v>
      </c>
      <c r="F247">
        <f t="shared" si="14"/>
        <v>13476241</v>
      </c>
      <c r="J247">
        <f t="shared" si="15"/>
        <v>635.50376579095098</v>
      </c>
    </row>
    <row r="248" spans="1:10" x14ac:dyDescent="0.3">
      <c r="A248">
        <v>247</v>
      </c>
      <c r="B248" s="1502">
        <v>43243</v>
      </c>
      <c r="C248">
        <v>358</v>
      </c>
      <c r="D248">
        <f t="shared" si="12"/>
        <v>-3669</v>
      </c>
      <c r="E248">
        <f t="shared" si="13"/>
        <v>-1313502</v>
      </c>
      <c r="F248">
        <f t="shared" si="14"/>
        <v>13461561</v>
      </c>
      <c r="J248">
        <f t="shared" si="15"/>
        <v>635.47611335382351</v>
      </c>
    </row>
    <row r="249" spans="1:10" x14ac:dyDescent="0.3">
      <c r="A249">
        <v>248</v>
      </c>
      <c r="B249" s="1502">
        <v>43245</v>
      </c>
      <c r="C249">
        <v>1114</v>
      </c>
      <c r="D249">
        <f t="shared" si="12"/>
        <v>-3667</v>
      </c>
      <c r="E249">
        <f t="shared" si="13"/>
        <v>-4085038</v>
      </c>
      <c r="F249">
        <f t="shared" si="14"/>
        <v>13446889</v>
      </c>
      <c r="J249">
        <f t="shared" si="15"/>
        <v>635.44846091669604</v>
      </c>
    </row>
    <row r="250" spans="1:10" x14ac:dyDescent="0.3">
      <c r="A250">
        <v>249</v>
      </c>
      <c r="B250" s="1502">
        <v>43245</v>
      </c>
      <c r="C250">
        <v>154</v>
      </c>
      <c r="D250">
        <f t="shared" si="12"/>
        <v>-3665</v>
      </c>
      <c r="E250">
        <f t="shared" si="13"/>
        <v>-564410</v>
      </c>
      <c r="F250">
        <f t="shared" si="14"/>
        <v>13432225</v>
      </c>
      <c r="J250">
        <f t="shared" si="15"/>
        <v>635.42080847956868</v>
      </c>
    </row>
    <row r="251" spans="1:10" x14ac:dyDescent="0.3">
      <c r="A251">
        <v>250</v>
      </c>
      <c r="B251" s="1502">
        <v>43245</v>
      </c>
      <c r="C251">
        <v>154</v>
      </c>
      <c r="D251">
        <f t="shared" si="12"/>
        <v>-3663</v>
      </c>
      <c r="E251">
        <f t="shared" si="13"/>
        <v>-564102</v>
      </c>
      <c r="F251">
        <f t="shared" si="14"/>
        <v>13417569</v>
      </c>
      <c r="J251">
        <f t="shared" si="15"/>
        <v>635.39315604244121</v>
      </c>
    </row>
    <row r="252" spans="1:10" x14ac:dyDescent="0.3">
      <c r="A252">
        <v>251</v>
      </c>
      <c r="B252" s="1502">
        <v>43245</v>
      </c>
      <c r="C252">
        <v>66</v>
      </c>
      <c r="D252">
        <f t="shared" si="12"/>
        <v>-3661</v>
      </c>
      <c r="E252">
        <f t="shared" si="13"/>
        <v>-241626</v>
      </c>
      <c r="F252">
        <f t="shared" si="14"/>
        <v>13402921</v>
      </c>
      <c r="J252">
        <f t="shared" si="15"/>
        <v>635.36550360531373</v>
      </c>
    </row>
    <row r="253" spans="1:10" x14ac:dyDescent="0.3">
      <c r="A253">
        <v>252</v>
      </c>
      <c r="B253" s="1502">
        <v>43245</v>
      </c>
      <c r="C253">
        <v>198</v>
      </c>
      <c r="D253">
        <f t="shared" si="12"/>
        <v>-3659</v>
      </c>
      <c r="E253">
        <f t="shared" si="13"/>
        <v>-724482</v>
      </c>
      <c r="F253">
        <f t="shared" si="14"/>
        <v>13388281</v>
      </c>
      <c r="J253">
        <f t="shared" si="15"/>
        <v>635.33785116818626</v>
      </c>
    </row>
    <row r="254" spans="1:10" x14ac:dyDescent="0.3">
      <c r="A254">
        <v>253</v>
      </c>
      <c r="B254" s="1502">
        <v>43245</v>
      </c>
      <c r="C254">
        <v>168</v>
      </c>
      <c r="D254">
        <f t="shared" si="12"/>
        <v>-3657</v>
      </c>
      <c r="E254">
        <f t="shared" si="13"/>
        <v>-614376</v>
      </c>
      <c r="F254">
        <f t="shared" si="14"/>
        <v>13373649</v>
      </c>
      <c r="J254">
        <f t="shared" si="15"/>
        <v>635.3101987310589</v>
      </c>
    </row>
    <row r="255" spans="1:10" x14ac:dyDescent="0.3">
      <c r="A255">
        <v>254</v>
      </c>
      <c r="B255" s="1502">
        <v>43245</v>
      </c>
      <c r="C255">
        <v>241</v>
      </c>
      <c r="D255">
        <f t="shared" si="12"/>
        <v>-3655</v>
      </c>
      <c r="E255">
        <f t="shared" si="13"/>
        <v>-880855</v>
      </c>
      <c r="F255">
        <f t="shared" si="14"/>
        <v>13359025</v>
      </c>
      <c r="J255">
        <f t="shared" si="15"/>
        <v>635.28254629393143</v>
      </c>
    </row>
    <row r="256" spans="1:10" x14ac:dyDescent="0.3">
      <c r="A256">
        <v>255</v>
      </c>
      <c r="B256" s="1502">
        <v>43245</v>
      </c>
      <c r="C256">
        <v>100</v>
      </c>
      <c r="D256">
        <f t="shared" si="12"/>
        <v>-3653</v>
      </c>
      <c r="E256">
        <f t="shared" si="13"/>
        <v>-365300</v>
      </c>
      <c r="F256">
        <f t="shared" si="14"/>
        <v>13344409</v>
      </c>
      <c r="J256">
        <f t="shared" si="15"/>
        <v>635.25489385680396</v>
      </c>
    </row>
    <row r="257" spans="1:10" x14ac:dyDescent="0.3">
      <c r="A257">
        <v>256</v>
      </c>
      <c r="B257" s="1502">
        <v>43246</v>
      </c>
      <c r="C257">
        <v>246</v>
      </c>
      <c r="D257">
        <f t="shared" si="12"/>
        <v>-3651</v>
      </c>
      <c r="E257">
        <f t="shared" si="13"/>
        <v>-898146</v>
      </c>
      <c r="F257">
        <f t="shared" si="14"/>
        <v>13329801</v>
      </c>
      <c r="J257">
        <f t="shared" si="15"/>
        <v>635.2272414196766</v>
      </c>
    </row>
    <row r="258" spans="1:10" x14ac:dyDescent="0.3">
      <c r="A258">
        <v>257</v>
      </c>
      <c r="B258" s="1502">
        <v>43249</v>
      </c>
      <c r="C258">
        <v>161</v>
      </c>
      <c r="D258">
        <f t="shared" si="12"/>
        <v>-3649</v>
      </c>
      <c r="E258">
        <f t="shared" si="13"/>
        <v>-587489</v>
      </c>
      <c r="F258">
        <f t="shared" si="14"/>
        <v>13315201</v>
      </c>
      <c r="J258">
        <f t="shared" si="15"/>
        <v>635.19958898254913</v>
      </c>
    </row>
    <row r="259" spans="1:10" x14ac:dyDescent="0.3">
      <c r="A259">
        <v>258</v>
      </c>
      <c r="B259" s="1502">
        <v>43255</v>
      </c>
      <c r="C259">
        <v>557</v>
      </c>
      <c r="D259">
        <f t="shared" ref="D259:D322" si="16">D260+(-2)</f>
        <v>-3647</v>
      </c>
      <c r="E259">
        <f t="shared" ref="E259:E322" si="17">C259*D259</f>
        <v>-2031379</v>
      </c>
      <c r="F259">
        <f t="shared" ref="F259:F322" si="18">D259^2</f>
        <v>13300609</v>
      </c>
      <c r="J259">
        <f t="shared" ref="J259:J322" si="19">$H$2+(-$I$2)*D259</f>
        <v>635.17193654542166</v>
      </c>
    </row>
    <row r="260" spans="1:10" x14ac:dyDescent="0.3">
      <c r="A260">
        <v>259</v>
      </c>
      <c r="B260" s="1502">
        <v>43255</v>
      </c>
      <c r="C260">
        <v>42</v>
      </c>
      <c r="D260">
        <f t="shared" si="16"/>
        <v>-3645</v>
      </c>
      <c r="E260">
        <f t="shared" si="17"/>
        <v>-153090</v>
      </c>
      <c r="F260">
        <f t="shared" si="18"/>
        <v>13286025</v>
      </c>
      <c r="J260">
        <f t="shared" si="19"/>
        <v>635.14428410829419</v>
      </c>
    </row>
    <row r="261" spans="1:10" x14ac:dyDescent="0.3">
      <c r="A261">
        <v>260</v>
      </c>
      <c r="B261" s="1502">
        <v>43255</v>
      </c>
      <c r="C261">
        <v>441</v>
      </c>
      <c r="D261">
        <f t="shared" si="16"/>
        <v>-3643</v>
      </c>
      <c r="E261">
        <f t="shared" si="17"/>
        <v>-1606563</v>
      </c>
      <c r="F261">
        <f t="shared" si="18"/>
        <v>13271449</v>
      </c>
      <c r="J261">
        <f t="shared" si="19"/>
        <v>635.11663167116683</v>
      </c>
    </row>
    <row r="262" spans="1:10" x14ac:dyDescent="0.3">
      <c r="A262">
        <v>261</v>
      </c>
      <c r="B262" s="1502">
        <v>43255</v>
      </c>
      <c r="C262">
        <v>63</v>
      </c>
      <c r="D262">
        <f t="shared" si="16"/>
        <v>-3641</v>
      </c>
      <c r="E262">
        <f t="shared" si="17"/>
        <v>-229383</v>
      </c>
      <c r="F262">
        <f t="shared" si="18"/>
        <v>13256881</v>
      </c>
      <c r="J262">
        <f t="shared" si="19"/>
        <v>635.08897923403936</v>
      </c>
    </row>
    <row r="263" spans="1:10" x14ac:dyDescent="0.3">
      <c r="A263">
        <v>262</v>
      </c>
      <c r="B263" s="1502">
        <v>43255</v>
      </c>
      <c r="C263">
        <v>30</v>
      </c>
      <c r="D263">
        <f t="shared" si="16"/>
        <v>-3639</v>
      </c>
      <c r="E263">
        <f t="shared" si="17"/>
        <v>-109170</v>
      </c>
      <c r="F263">
        <f t="shared" si="18"/>
        <v>13242321</v>
      </c>
      <c r="J263">
        <f t="shared" si="19"/>
        <v>635.06132679691189</v>
      </c>
    </row>
    <row r="264" spans="1:10" x14ac:dyDescent="0.3">
      <c r="A264">
        <v>263</v>
      </c>
      <c r="B264" s="1502">
        <v>43257</v>
      </c>
      <c r="C264">
        <v>308</v>
      </c>
      <c r="D264">
        <f t="shared" si="16"/>
        <v>-3637</v>
      </c>
      <c r="E264">
        <f t="shared" si="17"/>
        <v>-1120196</v>
      </c>
      <c r="F264">
        <f t="shared" si="18"/>
        <v>13227769</v>
      </c>
      <c r="J264">
        <f t="shared" si="19"/>
        <v>635.03367435978453</v>
      </c>
    </row>
    <row r="265" spans="1:10" x14ac:dyDescent="0.3">
      <c r="A265">
        <v>264</v>
      </c>
      <c r="B265" s="1502">
        <v>43257</v>
      </c>
      <c r="C265">
        <v>299</v>
      </c>
      <c r="D265">
        <f t="shared" si="16"/>
        <v>-3635</v>
      </c>
      <c r="E265">
        <f t="shared" si="17"/>
        <v>-1086865</v>
      </c>
      <c r="F265">
        <f t="shared" si="18"/>
        <v>13213225</v>
      </c>
      <c r="J265">
        <f t="shared" si="19"/>
        <v>635.00602192265706</v>
      </c>
    </row>
    <row r="266" spans="1:10" x14ac:dyDescent="0.3">
      <c r="A266">
        <v>265</v>
      </c>
      <c r="B266" s="1502">
        <v>43257</v>
      </c>
      <c r="C266">
        <v>213</v>
      </c>
      <c r="D266">
        <f t="shared" si="16"/>
        <v>-3633</v>
      </c>
      <c r="E266">
        <f t="shared" si="17"/>
        <v>-773829</v>
      </c>
      <c r="F266">
        <f t="shared" si="18"/>
        <v>13198689</v>
      </c>
      <c r="J266">
        <f t="shared" si="19"/>
        <v>634.97836948552958</v>
      </c>
    </row>
    <row r="267" spans="1:10" x14ac:dyDescent="0.3">
      <c r="A267">
        <v>266</v>
      </c>
      <c r="B267" s="1502">
        <v>43257</v>
      </c>
      <c r="C267">
        <v>306</v>
      </c>
      <c r="D267">
        <f t="shared" si="16"/>
        <v>-3631</v>
      </c>
      <c r="E267">
        <f t="shared" si="17"/>
        <v>-1111086</v>
      </c>
      <c r="F267">
        <f t="shared" si="18"/>
        <v>13184161</v>
      </c>
      <c r="J267">
        <f t="shared" si="19"/>
        <v>634.95071704840223</v>
      </c>
    </row>
    <row r="268" spans="1:10" x14ac:dyDescent="0.3">
      <c r="A268">
        <v>267</v>
      </c>
      <c r="B268" s="1502">
        <v>43257</v>
      </c>
      <c r="C268">
        <v>949</v>
      </c>
      <c r="D268">
        <f t="shared" si="16"/>
        <v>-3629</v>
      </c>
      <c r="E268">
        <f t="shared" si="17"/>
        <v>-3443921</v>
      </c>
      <c r="F268">
        <f t="shared" si="18"/>
        <v>13169641</v>
      </c>
      <c r="J268">
        <f t="shared" si="19"/>
        <v>634.92306461127475</v>
      </c>
    </row>
    <row r="269" spans="1:10" x14ac:dyDescent="0.3">
      <c r="A269">
        <v>268</v>
      </c>
      <c r="B269" s="1502">
        <v>43257</v>
      </c>
      <c r="C269">
        <v>1008</v>
      </c>
      <c r="D269">
        <f t="shared" si="16"/>
        <v>-3627</v>
      </c>
      <c r="E269">
        <f t="shared" si="17"/>
        <v>-3656016</v>
      </c>
      <c r="F269">
        <f t="shared" si="18"/>
        <v>13155129</v>
      </c>
      <c r="J269">
        <f t="shared" si="19"/>
        <v>634.89541217414728</v>
      </c>
    </row>
    <row r="270" spans="1:10" x14ac:dyDescent="0.3">
      <c r="A270">
        <v>269</v>
      </c>
      <c r="B270" s="1502">
        <v>43257</v>
      </c>
      <c r="C270">
        <v>651</v>
      </c>
      <c r="D270">
        <f t="shared" si="16"/>
        <v>-3625</v>
      </c>
      <c r="E270">
        <f t="shared" si="17"/>
        <v>-2359875</v>
      </c>
      <c r="F270">
        <f t="shared" si="18"/>
        <v>13140625</v>
      </c>
      <c r="J270">
        <f t="shared" si="19"/>
        <v>634.86775973701981</v>
      </c>
    </row>
    <row r="271" spans="1:10" x14ac:dyDescent="0.3">
      <c r="A271">
        <v>270</v>
      </c>
      <c r="B271" s="1502">
        <v>43257</v>
      </c>
      <c r="C271">
        <v>1448</v>
      </c>
      <c r="D271">
        <f t="shared" si="16"/>
        <v>-3623</v>
      </c>
      <c r="E271">
        <f t="shared" si="17"/>
        <v>-5246104</v>
      </c>
      <c r="F271">
        <f t="shared" si="18"/>
        <v>13126129</v>
      </c>
      <c r="J271">
        <f t="shared" si="19"/>
        <v>634.84010729989245</v>
      </c>
    </row>
    <row r="272" spans="1:10" x14ac:dyDescent="0.3">
      <c r="A272">
        <v>271</v>
      </c>
      <c r="B272" s="1502">
        <v>43257</v>
      </c>
      <c r="C272">
        <v>1780</v>
      </c>
      <c r="D272">
        <f t="shared" si="16"/>
        <v>-3621</v>
      </c>
      <c r="E272">
        <f t="shared" si="17"/>
        <v>-6445380</v>
      </c>
      <c r="F272">
        <f t="shared" si="18"/>
        <v>13111641</v>
      </c>
      <c r="J272">
        <f t="shared" si="19"/>
        <v>634.81245486276498</v>
      </c>
    </row>
    <row r="273" spans="1:10" x14ac:dyDescent="0.3">
      <c r="A273">
        <v>272</v>
      </c>
      <c r="B273" s="1502">
        <v>43257</v>
      </c>
      <c r="C273">
        <v>1732</v>
      </c>
      <c r="D273">
        <f t="shared" si="16"/>
        <v>-3619</v>
      </c>
      <c r="E273">
        <f t="shared" si="17"/>
        <v>-6268108</v>
      </c>
      <c r="F273">
        <f t="shared" si="18"/>
        <v>13097161</v>
      </c>
      <c r="J273">
        <f t="shared" si="19"/>
        <v>634.78480242563751</v>
      </c>
    </row>
    <row r="274" spans="1:10" x14ac:dyDescent="0.3">
      <c r="A274">
        <v>273</v>
      </c>
      <c r="B274" s="1502">
        <v>43257</v>
      </c>
      <c r="C274">
        <v>1193</v>
      </c>
      <c r="D274">
        <f t="shared" si="16"/>
        <v>-3617</v>
      </c>
      <c r="E274">
        <f t="shared" si="17"/>
        <v>-4315081</v>
      </c>
      <c r="F274">
        <f t="shared" si="18"/>
        <v>13082689</v>
      </c>
      <c r="J274">
        <f t="shared" si="19"/>
        <v>634.75714998851015</v>
      </c>
    </row>
    <row r="275" spans="1:10" x14ac:dyDescent="0.3">
      <c r="A275">
        <v>274</v>
      </c>
      <c r="B275" s="1502">
        <v>43257</v>
      </c>
      <c r="C275">
        <v>539</v>
      </c>
      <c r="D275">
        <f t="shared" si="16"/>
        <v>-3615</v>
      </c>
      <c r="E275">
        <f t="shared" si="17"/>
        <v>-1948485</v>
      </c>
      <c r="F275">
        <f t="shared" si="18"/>
        <v>13068225</v>
      </c>
      <c r="J275">
        <f t="shared" si="19"/>
        <v>634.72949755138268</v>
      </c>
    </row>
    <row r="276" spans="1:10" x14ac:dyDescent="0.3">
      <c r="A276">
        <v>275</v>
      </c>
      <c r="B276" s="1502">
        <v>43257</v>
      </c>
      <c r="C276">
        <v>464</v>
      </c>
      <c r="D276">
        <f t="shared" si="16"/>
        <v>-3613</v>
      </c>
      <c r="E276">
        <f t="shared" si="17"/>
        <v>-1676432</v>
      </c>
      <c r="F276">
        <f t="shared" si="18"/>
        <v>13053769</v>
      </c>
      <c r="J276">
        <f t="shared" si="19"/>
        <v>634.70184511425521</v>
      </c>
    </row>
    <row r="277" spans="1:10" x14ac:dyDescent="0.3">
      <c r="A277">
        <v>276</v>
      </c>
      <c r="B277" s="1502">
        <v>43257</v>
      </c>
      <c r="C277">
        <v>209</v>
      </c>
      <c r="D277">
        <f t="shared" si="16"/>
        <v>-3611</v>
      </c>
      <c r="E277">
        <f t="shared" si="17"/>
        <v>-754699</v>
      </c>
      <c r="F277">
        <f t="shared" si="18"/>
        <v>13039321</v>
      </c>
      <c r="J277">
        <f t="shared" si="19"/>
        <v>634.67419267712773</v>
      </c>
    </row>
    <row r="278" spans="1:10" x14ac:dyDescent="0.3">
      <c r="A278">
        <v>277</v>
      </c>
      <c r="B278" s="1502">
        <v>43257</v>
      </c>
      <c r="C278">
        <v>662</v>
      </c>
      <c r="D278">
        <f t="shared" si="16"/>
        <v>-3609</v>
      </c>
      <c r="E278">
        <f t="shared" si="17"/>
        <v>-2389158</v>
      </c>
      <c r="F278">
        <f t="shared" si="18"/>
        <v>13024881</v>
      </c>
      <c r="J278">
        <f t="shared" si="19"/>
        <v>634.64654024000038</v>
      </c>
    </row>
    <row r="279" spans="1:10" x14ac:dyDescent="0.3">
      <c r="A279">
        <v>278</v>
      </c>
      <c r="B279" s="1502">
        <v>43257</v>
      </c>
      <c r="C279">
        <v>606</v>
      </c>
      <c r="D279">
        <f t="shared" si="16"/>
        <v>-3607</v>
      </c>
      <c r="E279">
        <f t="shared" si="17"/>
        <v>-2185842</v>
      </c>
      <c r="F279">
        <f t="shared" si="18"/>
        <v>13010449</v>
      </c>
      <c r="J279">
        <f t="shared" si="19"/>
        <v>634.61888780287291</v>
      </c>
    </row>
    <row r="280" spans="1:10" x14ac:dyDescent="0.3">
      <c r="A280">
        <v>279</v>
      </c>
      <c r="B280" s="1502">
        <v>43257</v>
      </c>
      <c r="C280">
        <v>429</v>
      </c>
      <c r="D280">
        <f t="shared" si="16"/>
        <v>-3605</v>
      </c>
      <c r="E280">
        <f t="shared" si="17"/>
        <v>-1546545</v>
      </c>
      <c r="F280">
        <f t="shared" si="18"/>
        <v>12996025</v>
      </c>
      <c r="J280">
        <f t="shared" si="19"/>
        <v>634.59123536574543</v>
      </c>
    </row>
    <row r="281" spans="1:10" x14ac:dyDescent="0.3">
      <c r="A281">
        <v>280</v>
      </c>
      <c r="B281" s="1502">
        <v>43257</v>
      </c>
      <c r="C281">
        <v>299</v>
      </c>
      <c r="D281">
        <f t="shared" si="16"/>
        <v>-3603</v>
      </c>
      <c r="E281">
        <f t="shared" si="17"/>
        <v>-1077297</v>
      </c>
      <c r="F281">
        <f t="shared" si="18"/>
        <v>12981609</v>
      </c>
      <c r="J281">
        <f t="shared" si="19"/>
        <v>634.56358292861808</v>
      </c>
    </row>
    <row r="282" spans="1:10" x14ac:dyDescent="0.3">
      <c r="A282">
        <v>281</v>
      </c>
      <c r="B282" s="1502">
        <v>43257</v>
      </c>
      <c r="C282">
        <v>400</v>
      </c>
      <c r="D282">
        <f t="shared" si="16"/>
        <v>-3601</v>
      </c>
      <c r="E282">
        <f t="shared" si="17"/>
        <v>-1440400</v>
      </c>
      <c r="F282">
        <f t="shared" si="18"/>
        <v>12967201</v>
      </c>
      <c r="J282">
        <f t="shared" si="19"/>
        <v>634.5359304914906</v>
      </c>
    </row>
    <row r="283" spans="1:10" x14ac:dyDescent="0.3">
      <c r="A283">
        <v>282</v>
      </c>
      <c r="B283" s="1502">
        <v>43258</v>
      </c>
      <c r="C283">
        <v>662</v>
      </c>
      <c r="D283">
        <f t="shared" si="16"/>
        <v>-3599</v>
      </c>
      <c r="E283">
        <f t="shared" si="17"/>
        <v>-2382538</v>
      </c>
      <c r="F283">
        <f t="shared" si="18"/>
        <v>12952801</v>
      </c>
      <c r="J283">
        <f t="shared" si="19"/>
        <v>634.50827805436313</v>
      </c>
    </row>
    <row r="284" spans="1:10" x14ac:dyDescent="0.3">
      <c r="A284">
        <v>283</v>
      </c>
      <c r="B284" s="1502">
        <v>43258</v>
      </c>
      <c r="C284">
        <v>328</v>
      </c>
      <c r="D284">
        <f t="shared" si="16"/>
        <v>-3597</v>
      </c>
      <c r="E284">
        <f t="shared" si="17"/>
        <v>-1179816</v>
      </c>
      <c r="F284">
        <f t="shared" si="18"/>
        <v>12938409</v>
      </c>
      <c r="J284">
        <f t="shared" si="19"/>
        <v>634.48062561723566</v>
      </c>
    </row>
    <row r="285" spans="1:10" x14ac:dyDescent="0.3">
      <c r="A285">
        <v>284</v>
      </c>
      <c r="B285" s="1502">
        <v>43258</v>
      </c>
      <c r="C285">
        <v>126</v>
      </c>
      <c r="D285">
        <f t="shared" si="16"/>
        <v>-3595</v>
      </c>
      <c r="E285">
        <f t="shared" si="17"/>
        <v>-452970</v>
      </c>
      <c r="F285">
        <f t="shared" si="18"/>
        <v>12924025</v>
      </c>
      <c r="J285">
        <f t="shared" si="19"/>
        <v>634.4529731801083</v>
      </c>
    </row>
    <row r="286" spans="1:10" x14ac:dyDescent="0.3">
      <c r="A286">
        <v>285</v>
      </c>
      <c r="B286" s="1502">
        <v>43258</v>
      </c>
      <c r="C286">
        <v>68</v>
      </c>
      <c r="D286">
        <f t="shared" si="16"/>
        <v>-3593</v>
      </c>
      <c r="E286">
        <f t="shared" si="17"/>
        <v>-244324</v>
      </c>
      <c r="F286">
        <f t="shared" si="18"/>
        <v>12909649</v>
      </c>
      <c r="J286">
        <f t="shared" si="19"/>
        <v>634.42532074298083</v>
      </c>
    </row>
    <row r="287" spans="1:10" x14ac:dyDescent="0.3">
      <c r="A287">
        <v>286</v>
      </c>
      <c r="B287" s="1502">
        <v>43258</v>
      </c>
      <c r="C287">
        <v>207</v>
      </c>
      <c r="D287">
        <f t="shared" si="16"/>
        <v>-3591</v>
      </c>
      <c r="E287">
        <f t="shared" si="17"/>
        <v>-743337</v>
      </c>
      <c r="F287">
        <f t="shared" si="18"/>
        <v>12895281</v>
      </c>
      <c r="J287">
        <f t="shared" si="19"/>
        <v>634.39766830585336</v>
      </c>
    </row>
    <row r="288" spans="1:10" x14ac:dyDescent="0.3">
      <c r="A288">
        <v>287</v>
      </c>
      <c r="B288" s="1502">
        <v>43258</v>
      </c>
      <c r="C288">
        <v>208</v>
      </c>
      <c r="D288">
        <f t="shared" si="16"/>
        <v>-3589</v>
      </c>
      <c r="E288">
        <f t="shared" si="17"/>
        <v>-746512</v>
      </c>
      <c r="F288">
        <f t="shared" si="18"/>
        <v>12880921</v>
      </c>
      <c r="J288">
        <f t="shared" si="19"/>
        <v>634.370015868726</v>
      </c>
    </row>
    <row r="289" spans="1:10" x14ac:dyDescent="0.3">
      <c r="A289">
        <v>288</v>
      </c>
      <c r="B289" s="1502">
        <v>43272</v>
      </c>
      <c r="C289">
        <v>2340</v>
      </c>
      <c r="D289">
        <f t="shared" si="16"/>
        <v>-3587</v>
      </c>
      <c r="E289">
        <f t="shared" si="17"/>
        <v>-8393580</v>
      </c>
      <c r="F289">
        <f t="shared" si="18"/>
        <v>12866569</v>
      </c>
      <c r="J289">
        <f t="shared" si="19"/>
        <v>634.34236343159853</v>
      </c>
    </row>
    <row r="290" spans="1:10" x14ac:dyDescent="0.3">
      <c r="A290">
        <v>289</v>
      </c>
      <c r="B290" s="1502">
        <v>43273</v>
      </c>
      <c r="C290">
        <v>209</v>
      </c>
      <c r="D290">
        <f t="shared" si="16"/>
        <v>-3585</v>
      </c>
      <c r="E290">
        <f t="shared" si="17"/>
        <v>-749265</v>
      </c>
      <c r="F290">
        <f t="shared" si="18"/>
        <v>12852225</v>
      </c>
      <c r="J290">
        <f t="shared" si="19"/>
        <v>634.31471099447106</v>
      </c>
    </row>
    <row r="291" spans="1:10" x14ac:dyDescent="0.3">
      <c r="A291">
        <v>290</v>
      </c>
      <c r="B291" s="1502">
        <v>43273</v>
      </c>
      <c r="C291">
        <v>665</v>
      </c>
      <c r="D291">
        <f t="shared" si="16"/>
        <v>-3583</v>
      </c>
      <c r="E291">
        <f t="shared" si="17"/>
        <v>-2382695</v>
      </c>
      <c r="F291">
        <f t="shared" si="18"/>
        <v>12837889</v>
      </c>
      <c r="J291">
        <f t="shared" si="19"/>
        <v>634.2870585573437</v>
      </c>
    </row>
    <row r="292" spans="1:10" x14ac:dyDescent="0.3">
      <c r="A292">
        <v>291</v>
      </c>
      <c r="B292" s="1502">
        <v>43273</v>
      </c>
      <c r="C292">
        <v>111</v>
      </c>
      <c r="D292">
        <f t="shared" si="16"/>
        <v>-3581</v>
      </c>
      <c r="E292">
        <f t="shared" si="17"/>
        <v>-397491</v>
      </c>
      <c r="F292">
        <f t="shared" si="18"/>
        <v>12823561</v>
      </c>
      <c r="J292">
        <f t="shared" si="19"/>
        <v>634.25940612021623</v>
      </c>
    </row>
    <row r="293" spans="1:10" x14ac:dyDescent="0.3">
      <c r="A293">
        <v>292</v>
      </c>
      <c r="B293" s="1502">
        <v>43273</v>
      </c>
      <c r="C293">
        <v>1112</v>
      </c>
      <c r="D293">
        <f t="shared" si="16"/>
        <v>-3579</v>
      </c>
      <c r="E293">
        <f t="shared" si="17"/>
        <v>-3979848</v>
      </c>
      <c r="F293">
        <f t="shared" si="18"/>
        <v>12809241</v>
      </c>
      <c r="J293">
        <f t="shared" si="19"/>
        <v>634.23175368308875</v>
      </c>
    </row>
    <row r="294" spans="1:10" x14ac:dyDescent="0.3">
      <c r="A294">
        <v>293</v>
      </c>
      <c r="B294" s="1502">
        <v>43273</v>
      </c>
      <c r="C294">
        <v>37</v>
      </c>
      <c r="D294">
        <f t="shared" si="16"/>
        <v>-3577</v>
      </c>
      <c r="E294">
        <f t="shared" si="17"/>
        <v>-132349</v>
      </c>
      <c r="F294">
        <f t="shared" si="18"/>
        <v>12794929</v>
      </c>
      <c r="J294">
        <f t="shared" si="19"/>
        <v>634.20410124596128</v>
      </c>
    </row>
    <row r="295" spans="1:10" x14ac:dyDescent="0.3">
      <c r="A295">
        <v>294</v>
      </c>
      <c r="B295" s="1502">
        <v>43273</v>
      </c>
      <c r="C295">
        <v>83</v>
      </c>
      <c r="D295">
        <f t="shared" si="16"/>
        <v>-3575</v>
      </c>
      <c r="E295">
        <f t="shared" si="17"/>
        <v>-296725</v>
      </c>
      <c r="F295">
        <f t="shared" si="18"/>
        <v>12780625</v>
      </c>
      <c r="J295">
        <f t="shared" si="19"/>
        <v>634.17644880883392</v>
      </c>
    </row>
    <row r="296" spans="1:10" x14ac:dyDescent="0.3">
      <c r="A296">
        <v>295</v>
      </c>
      <c r="B296" s="1502">
        <v>43273</v>
      </c>
      <c r="C296">
        <v>364</v>
      </c>
      <c r="D296">
        <f t="shared" si="16"/>
        <v>-3573</v>
      </c>
      <c r="E296">
        <f t="shared" si="17"/>
        <v>-1300572</v>
      </c>
      <c r="F296">
        <f t="shared" si="18"/>
        <v>12766329</v>
      </c>
      <c r="J296">
        <f t="shared" si="19"/>
        <v>634.14879637170645</v>
      </c>
    </row>
    <row r="297" spans="1:10" x14ac:dyDescent="0.3">
      <c r="A297">
        <v>296</v>
      </c>
      <c r="B297" s="1502">
        <v>43273</v>
      </c>
      <c r="C297">
        <v>2210</v>
      </c>
      <c r="D297">
        <f t="shared" si="16"/>
        <v>-3571</v>
      </c>
      <c r="E297">
        <f t="shared" si="17"/>
        <v>-7891910</v>
      </c>
      <c r="F297">
        <f t="shared" si="18"/>
        <v>12752041</v>
      </c>
      <c r="J297">
        <f t="shared" si="19"/>
        <v>634.12114393457898</v>
      </c>
    </row>
    <row r="298" spans="1:10" x14ac:dyDescent="0.3">
      <c r="A298">
        <v>297</v>
      </c>
      <c r="B298" s="1502">
        <v>43273</v>
      </c>
      <c r="C298">
        <v>1355</v>
      </c>
      <c r="D298">
        <f t="shared" si="16"/>
        <v>-3569</v>
      </c>
      <c r="E298">
        <f t="shared" si="17"/>
        <v>-4835995</v>
      </c>
      <c r="F298">
        <f t="shared" si="18"/>
        <v>12737761</v>
      </c>
      <c r="J298">
        <f t="shared" si="19"/>
        <v>634.09349149745162</v>
      </c>
    </row>
    <row r="299" spans="1:10" x14ac:dyDescent="0.3">
      <c r="A299">
        <v>298</v>
      </c>
      <c r="B299" s="1502">
        <v>43273</v>
      </c>
      <c r="C299">
        <v>204</v>
      </c>
      <c r="D299">
        <f t="shared" si="16"/>
        <v>-3567</v>
      </c>
      <c r="E299">
        <f t="shared" si="17"/>
        <v>-727668</v>
      </c>
      <c r="F299">
        <f t="shared" si="18"/>
        <v>12723489</v>
      </c>
      <c r="J299">
        <f t="shared" si="19"/>
        <v>634.06583906032415</v>
      </c>
    </row>
    <row r="300" spans="1:10" x14ac:dyDescent="0.3">
      <c r="A300">
        <v>299</v>
      </c>
      <c r="B300" s="1502">
        <v>43273</v>
      </c>
      <c r="C300">
        <v>405</v>
      </c>
      <c r="D300">
        <f t="shared" si="16"/>
        <v>-3565</v>
      </c>
      <c r="E300">
        <f t="shared" si="17"/>
        <v>-1443825</v>
      </c>
      <c r="F300">
        <f t="shared" si="18"/>
        <v>12709225</v>
      </c>
      <c r="J300">
        <f t="shared" si="19"/>
        <v>634.03818662319668</v>
      </c>
    </row>
    <row r="301" spans="1:10" x14ac:dyDescent="0.3">
      <c r="A301">
        <v>300</v>
      </c>
      <c r="B301" s="1502">
        <v>43273</v>
      </c>
      <c r="C301">
        <v>2517</v>
      </c>
      <c r="D301">
        <f t="shared" si="16"/>
        <v>-3563</v>
      </c>
      <c r="E301">
        <f t="shared" si="17"/>
        <v>-8968071</v>
      </c>
      <c r="F301">
        <f t="shared" si="18"/>
        <v>12694969</v>
      </c>
      <c r="J301">
        <f t="shared" si="19"/>
        <v>634.01053418606921</v>
      </c>
    </row>
    <row r="302" spans="1:10" x14ac:dyDescent="0.3">
      <c r="A302">
        <v>301</v>
      </c>
      <c r="B302" s="1502">
        <v>43273</v>
      </c>
      <c r="C302">
        <v>1050</v>
      </c>
      <c r="D302">
        <f t="shared" si="16"/>
        <v>-3561</v>
      </c>
      <c r="E302">
        <f t="shared" si="17"/>
        <v>-3739050</v>
      </c>
      <c r="F302">
        <f t="shared" si="18"/>
        <v>12680721</v>
      </c>
      <c r="J302">
        <f t="shared" si="19"/>
        <v>633.98288174894185</v>
      </c>
    </row>
    <row r="303" spans="1:10" x14ac:dyDescent="0.3">
      <c r="A303">
        <v>302</v>
      </c>
      <c r="B303" s="1502">
        <v>43273</v>
      </c>
      <c r="C303">
        <v>347</v>
      </c>
      <c r="D303">
        <f t="shared" si="16"/>
        <v>-3559</v>
      </c>
      <c r="E303">
        <f t="shared" si="17"/>
        <v>-1234973</v>
      </c>
      <c r="F303">
        <f t="shared" si="18"/>
        <v>12666481</v>
      </c>
      <c r="J303">
        <f t="shared" si="19"/>
        <v>633.95522931181438</v>
      </c>
    </row>
    <row r="304" spans="1:10" x14ac:dyDescent="0.3">
      <c r="A304">
        <v>303</v>
      </c>
      <c r="B304" s="1502">
        <v>43273</v>
      </c>
      <c r="C304">
        <v>218</v>
      </c>
      <c r="D304">
        <f t="shared" si="16"/>
        <v>-3557</v>
      </c>
      <c r="E304">
        <f t="shared" si="17"/>
        <v>-775426</v>
      </c>
      <c r="F304">
        <f t="shared" si="18"/>
        <v>12652249</v>
      </c>
      <c r="J304">
        <f t="shared" si="19"/>
        <v>633.92757687468691</v>
      </c>
    </row>
    <row r="305" spans="1:10" x14ac:dyDescent="0.3">
      <c r="A305">
        <v>304</v>
      </c>
      <c r="B305" s="1502">
        <v>43273</v>
      </c>
      <c r="C305">
        <v>37</v>
      </c>
      <c r="D305">
        <f t="shared" si="16"/>
        <v>-3555</v>
      </c>
      <c r="E305">
        <f t="shared" si="17"/>
        <v>-131535</v>
      </c>
      <c r="F305">
        <f t="shared" si="18"/>
        <v>12638025</v>
      </c>
      <c r="J305">
        <f t="shared" si="19"/>
        <v>633.89992443755955</v>
      </c>
    </row>
    <row r="306" spans="1:10" x14ac:dyDescent="0.3">
      <c r="A306">
        <v>305</v>
      </c>
      <c r="B306" s="1502">
        <v>43273</v>
      </c>
      <c r="C306">
        <v>316</v>
      </c>
      <c r="D306">
        <f t="shared" si="16"/>
        <v>-3553</v>
      </c>
      <c r="E306">
        <f t="shared" si="17"/>
        <v>-1122748</v>
      </c>
      <c r="F306">
        <f t="shared" si="18"/>
        <v>12623809</v>
      </c>
      <c r="J306">
        <f t="shared" si="19"/>
        <v>633.87227200043208</v>
      </c>
    </row>
    <row r="307" spans="1:10" x14ac:dyDescent="0.3">
      <c r="A307">
        <v>306</v>
      </c>
      <c r="B307" s="1502">
        <v>43273</v>
      </c>
      <c r="C307">
        <v>520</v>
      </c>
      <c r="D307">
        <f t="shared" si="16"/>
        <v>-3551</v>
      </c>
      <c r="E307">
        <f t="shared" si="17"/>
        <v>-1846520</v>
      </c>
      <c r="F307">
        <f t="shared" si="18"/>
        <v>12609601</v>
      </c>
      <c r="J307">
        <f t="shared" si="19"/>
        <v>633.8446195633046</v>
      </c>
    </row>
    <row r="308" spans="1:10" x14ac:dyDescent="0.3">
      <c r="A308">
        <v>307</v>
      </c>
      <c r="B308" s="1502">
        <v>43273</v>
      </c>
      <c r="C308">
        <v>293</v>
      </c>
      <c r="D308">
        <f t="shared" si="16"/>
        <v>-3549</v>
      </c>
      <c r="E308">
        <f t="shared" si="17"/>
        <v>-1039857</v>
      </c>
      <c r="F308">
        <f t="shared" si="18"/>
        <v>12595401</v>
      </c>
      <c r="J308">
        <f t="shared" si="19"/>
        <v>633.81696712617713</v>
      </c>
    </row>
    <row r="309" spans="1:10" x14ac:dyDescent="0.3">
      <c r="A309">
        <v>308</v>
      </c>
      <c r="B309" s="1502">
        <v>43273</v>
      </c>
      <c r="C309">
        <v>67</v>
      </c>
      <c r="D309">
        <f t="shared" si="16"/>
        <v>-3547</v>
      </c>
      <c r="E309">
        <f t="shared" si="17"/>
        <v>-237649</v>
      </c>
      <c r="F309">
        <f t="shared" si="18"/>
        <v>12581209</v>
      </c>
      <c r="J309">
        <f t="shared" si="19"/>
        <v>633.78931468904977</v>
      </c>
    </row>
    <row r="310" spans="1:10" x14ac:dyDescent="0.3">
      <c r="A310">
        <v>309</v>
      </c>
      <c r="B310" s="1502">
        <v>43273</v>
      </c>
      <c r="C310">
        <v>198</v>
      </c>
      <c r="D310">
        <f t="shared" si="16"/>
        <v>-3545</v>
      </c>
      <c r="E310">
        <f t="shared" si="17"/>
        <v>-701910</v>
      </c>
      <c r="F310">
        <f t="shared" si="18"/>
        <v>12567025</v>
      </c>
      <c r="J310">
        <f t="shared" si="19"/>
        <v>633.7616622519223</v>
      </c>
    </row>
    <row r="311" spans="1:10" x14ac:dyDescent="0.3">
      <c r="A311">
        <v>310</v>
      </c>
      <c r="B311" s="1502">
        <v>43273</v>
      </c>
      <c r="C311">
        <v>2190</v>
      </c>
      <c r="D311">
        <f t="shared" si="16"/>
        <v>-3543</v>
      </c>
      <c r="E311">
        <f t="shared" si="17"/>
        <v>-7759170</v>
      </c>
      <c r="F311">
        <f t="shared" si="18"/>
        <v>12552849</v>
      </c>
      <c r="J311">
        <f t="shared" si="19"/>
        <v>633.73400981479483</v>
      </c>
    </row>
    <row r="312" spans="1:10" x14ac:dyDescent="0.3">
      <c r="A312">
        <v>311</v>
      </c>
      <c r="B312" s="1502">
        <v>43273</v>
      </c>
      <c r="C312">
        <v>2250</v>
      </c>
      <c r="D312">
        <f t="shared" si="16"/>
        <v>-3541</v>
      </c>
      <c r="E312">
        <f t="shared" si="17"/>
        <v>-7967250</v>
      </c>
      <c r="F312">
        <f t="shared" si="18"/>
        <v>12538681</v>
      </c>
      <c r="J312">
        <f t="shared" si="19"/>
        <v>633.70635737766747</v>
      </c>
    </row>
    <row r="313" spans="1:10" x14ac:dyDescent="0.3">
      <c r="A313">
        <v>312</v>
      </c>
      <c r="B313" s="1502">
        <v>43273</v>
      </c>
      <c r="C313">
        <v>829</v>
      </c>
      <c r="D313">
        <f t="shared" si="16"/>
        <v>-3539</v>
      </c>
      <c r="E313">
        <f t="shared" si="17"/>
        <v>-2933831</v>
      </c>
      <c r="F313">
        <f t="shared" si="18"/>
        <v>12524521</v>
      </c>
      <c r="J313">
        <f t="shared" si="19"/>
        <v>633.67870494054</v>
      </c>
    </row>
    <row r="314" spans="1:10" x14ac:dyDescent="0.3">
      <c r="A314">
        <v>313</v>
      </c>
      <c r="B314" s="1502">
        <v>43273</v>
      </c>
      <c r="C314">
        <v>3547</v>
      </c>
      <c r="D314">
        <f t="shared" si="16"/>
        <v>-3537</v>
      </c>
      <c r="E314">
        <f t="shared" si="17"/>
        <v>-12545739</v>
      </c>
      <c r="F314">
        <f t="shared" si="18"/>
        <v>12510369</v>
      </c>
      <c r="J314">
        <f t="shared" si="19"/>
        <v>633.65105250341253</v>
      </c>
    </row>
    <row r="315" spans="1:10" x14ac:dyDescent="0.3">
      <c r="A315">
        <v>314</v>
      </c>
      <c r="B315" s="1502">
        <v>43273</v>
      </c>
      <c r="C315">
        <v>315</v>
      </c>
      <c r="D315">
        <f t="shared" si="16"/>
        <v>-3535</v>
      </c>
      <c r="E315">
        <f t="shared" si="17"/>
        <v>-1113525</v>
      </c>
      <c r="F315">
        <f t="shared" si="18"/>
        <v>12496225</v>
      </c>
      <c r="J315">
        <f t="shared" si="19"/>
        <v>633.62340006628506</v>
      </c>
    </row>
    <row r="316" spans="1:10" x14ac:dyDescent="0.3">
      <c r="A316">
        <v>315</v>
      </c>
      <c r="B316" s="1502">
        <v>43273</v>
      </c>
      <c r="C316">
        <v>150</v>
      </c>
      <c r="D316">
        <f t="shared" si="16"/>
        <v>-3533</v>
      </c>
      <c r="E316">
        <f t="shared" si="17"/>
        <v>-529950</v>
      </c>
      <c r="F316">
        <f t="shared" si="18"/>
        <v>12482089</v>
      </c>
      <c r="J316">
        <f t="shared" si="19"/>
        <v>633.5957476291577</v>
      </c>
    </row>
    <row r="317" spans="1:10" x14ac:dyDescent="0.3">
      <c r="A317">
        <v>316</v>
      </c>
      <c r="B317" s="1502">
        <v>43273</v>
      </c>
      <c r="C317">
        <v>31</v>
      </c>
      <c r="D317">
        <f t="shared" si="16"/>
        <v>-3531</v>
      </c>
      <c r="E317">
        <f t="shared" si="17"/>
        <v>-109461</v>
      </c>
      <c r="F317">
        <f t="shared" si="18"/>
        <v>12467961</v>
      </c>
      <c r="J317">
        <f t="shared" si="19"/>
        <v>633.56809519203023</v>
      </c>
    </row>
    <row r="318" spans="1:10" x14ac:dyDescent="0.3">
      <c r="A318">
        <v>317</v>
      </c>
      <c r="B318" s="1502">
        <v>43273</v>
      </c>
      <c r="C318">
        <v>87</v>
      </c>
      <c r="D318">
        <f t="shared" si="16"/>
        <v>-3529</v>
      </c>
      <c r="E318">
        <f t="shared" si="17"/>
        <v>-307023</v>
      </c>
      <c r="F318">
        <f t="shared" si="18"/>
        <v>12453841</v>
      </c>
      <c r="J318">
        <f t="shared" si="19"/>
        <v>633.54044275490276</v>
      </c>
    </row>
    <row r="319" spans="1:10" x14ac:dyDescent="0.3">
      <c r="A319">
        <v>318</v>
      </c>
      <c r="B319" s="1502">
        <v>43273</v>
      </c>
      <c r="C319">
        <v>52</v>
      </c>
      <c r="D319">
        <f t="shared" si="16"/>
        <v>-3527</v>
      </c>
      <c r="E319">
        <f t="shared" si="17"/>
        <v>-183404</v>
      </c>
      <c r="F319">
        <f t="shared" si="18"/>
        <v>12439729</v>
      </c>
      <c r="J319">
        <f t="shared" si="19"/>
        <v>633.5127903177754</v>
      </c>
    </row>
    <row r="320" spans="1:10" x14ac:dyDescent="0.3">
      <c r="A320">
        <v>319</v>
      </c>
      <c r="B320" s="1502">
        <v>43276</v>
      </c>
      <c r="C320">
        <v>160</v>
      </c>
      <c r="D320">
        <f t="shared" si="16"/>
        <v>-3525</v>
      </c>
      <c r="E320">
        <f t="shared" si="17"/>
        <v>-564000</v>
      </c>
      <c r="F320">
        <f t="shared" si="18"/>
        <v>12425625</v>
      </c>
      <c r="J320">
        <f t="shared" si="19"/>
        <v>633.48513788064793</v>
      </c>
    </row>
    <row r="321" spans="1:10" x14ac:dyDescent="0.3">
      <c r="A321">
        <v>320</v>
      </c>
      <c r="B321" s="1502">
        <v>43276</v>
      </c>
      <c r="C321">
        <v>722</v>
      </c>
      <c r="D321">
        <f t="shared" si="16"/>
        <v>-3523</v>
      </c>
      <c r="E321">
        <f t="shared" si="17"/>
        <v>-2543606</v>
      </c>
      <c r="F321">
        <f t="shared" si="18"/>
        <v>12411529</v>
      </c>
      <c r="J321">
        <f t="shared" si="19"/>
        <v>633.45748544352045</v>
      </c>
    </row>
    <row r="322" spans="1:10" x14ac:dyDescent="0.3">
      <c r="A322">
        <v>321</v>
      </c>
      <c r="B322" s="1502">
        <v>43277</v>
      </c>
      <c r="C322">
        <v>1428</v>
      </c>
      <c r="D322">
        <f t="shared" si="16"/>
        <v>-3521</v>
      </c>
      <c r="E322">
        <f t="shared" si="17"/>
        <v>-5027988</v>
      </c>
      <c r="F322">
        <f t="shared" si="18"/>
        <v>12397441</v>
      </c>
      <c r="J322">
        <f t="shared" si="19"/>
        <v>633.42983300639298</v>
      </c>
    </row>
    <row r="323" spans="1:10" x14ac:dyDescent="0.3">
      <c r="A323">
        <v>322</v>
      </c>
      <c r="B323" s="1502">
        <v>43277</v>
      </c>
      <c r="C323">
        <v>877</v>
      </c>
      <c r="D323">
        <f t="shared" ref="D323:D386" si="20">D324+(-2)</f>
        <v>-3519</v>
      </c>
      <c r="E323">
        <f t="shared" ref="E323:E386" si="21">C323*D323</f>
        <v>-3086163</v>
      </c>
      <c r="F323">
        <f t="shared" ref="F323:F386" si="22">D323^2</f>
        <v>12383361</v>
      </c>
      <c r="J323">
        <f t="shared" ref="J323:J386" si="23">$H$2+(-$I$2)*D323</f>
        <v>633.40218056926562</v>
      </c>
    </row>
    <row r="324" spans="1:10" x14ac:dyDescent="0.3">
      <c r="A324">
        <v>323</v>
      </c>
      <c r="B324" s="1502">
        <v>43277</v>
      </c>
      <c r="C324">
        <v>1054</v>
      </c>
      <c r="D324">
        <f t="shared" si="20"/>
        <v>-3517</v>
      </c>
      <c r="E324">
        <f t="shared" si="21"/>
        <v>-3706918</v>
      </c>
      <c r="F324">
        <f t="shared" si="22"/>
        <v>12369289</v>
      </c>
      <c r="J324">
        <f t="shared" si="23"/>
        <v>633.37452813213815</v>
      </c>
    </row>
    <row r="325" spans="1:10" x14ac:dyDescent="0.3">
      <c r="A325">
        <v>324</v>
      </c>
      <c r="B325" s="1502">
        <v>43277</v>
      </c>
      <c r="C325">
        <v>745</v>
      </c>
      <c r="D325">
        <f t="shared" si="20"/>
        <v>-3515</v>
      </c>
      <c r="E325">
        <f t="shared" si="21"/>
        <v>-2618675</v>
      </c>
      <c r="F325">
        <f t="shared" si="22"/>
        <v>12355225</v>
      </c>
      <c r="J325">
        <f t="shared" si="23"/>
        <v>633.34687569501068</v>
      </c>
    </row>
    <row r="326" spans="1:10" x14ac:dyDescent="0.3">
      <c r="A326">
        <v>325</v>
      </c>
      <c r="B326" s="1502">
        <v>43277</v>
      </c>
      <c r="C326">
        <v>341</v>
      </c>
      <c r="D326">
        <f t="shared" si="20"/>
        <v>-3513</v>
      </c>
      <c r="E326">
        <f t="shared" si="21"/>
        <v>-1197933</v>
      </c>
      <c r="F326">
        <f t="shared" si="22"/>
        <v>12341169</v>
      </c>
      <c r="J326">
        <f t="shared" si="23"/>
        <v>633.31922325788332</v>
      </c>
    </row>
    <row r="327" spans="1:10" x14ac:dyDescent="0.3">
      <c r="A327">
        <v>326</v>
      </c>
      <c r="B327" s="1502">
        <v>43277</v>
      </c>
      <c r="C327">
        <v>393</v>
      </c>
      <c r="D327">
        <f t="shared" si="20"/>
        <v>-3511</v>
      </c>
      <c r="E327">
        <f t="shared" si="21"/>
        <v>-1379823</v>
      </c>
      <c r="F327">
        <f t="shared" si="22"/>
        <v>12327121</v>
      </c>
      <c r="J327">
        <f t="shared" si="23"/>
        <v>633.29157082075585</v>
      </c>
    </row>
    <row r="328" spans="1:10" x14ac:dyDescent="0.3">
      <c r="A328">
        <v>327</v>
      </c>
      <c r="B328" s="1502">
        <v>43277</v>
      </c>
      <c r="C328">
        <v>1453</v>
      </c>
      <c r="D328">
        <f t="shared" si="20"/>
        <v>-3509</v>
      </c>
      <c r="E328">
        <f t="shared" si="21"/>
        <v>-5098577</v>
      </c>
      <c r="F328">
        <f t="shared" si="22"/>
        <v>12313081</v>
      </c>
      <c r="J328">
        <f t="shared" si="23"/>
        <v>633.26391838362838</v>
      </c>
    </row>
    <row r="329" spans="1:10" x14ac:dyDescent="0.3">
      <c r="A329">
        <v>328</v>
      </c>
      <c r="B329" s="1502">
        <v>43277</v>
      </c>
      <c r="C329">
        <v>185</v>
      </c>
      <c r="D329">
        <f t="shared" si="20"/>
        <v>-3507</v>
      </c>
      <c r="E329">
        <f t="shared" si="21"/>
        <v>-648795</v>
      </c>
      <c r="F329">
        <f t="shared" si="22"/>
        <v>12299049</v>
      </c>
      <c r="J329">
        <f t="shared" si="23"/>
        <v>633.23626594650091</v>
      </c>
    </row>
    <row r="330" spans="1:10" x14ac:dyDescent="0.3">
      <c r="A330">
        <v>329</v>
      </c>
      <c r="B330" s="1502">
        <v>43277</v>
      </c>
      <c r="C330">
        <v>205</v>
      </c>
      <c r="D330">
        <f t="shared" si="20"/>
        <v>-3505</v>
      </c>
      <c r="E330">
        <f t="shared" si="21"/>
        <v>-718525</v>
      </c>
      <c r="F330">
        <f t="shared" si="22"/>
        <v>12285025</v>
      </c>
      <c r="J330">
        <f t="shared" si="23"/>
        <v>633.20861350937355</v>
      </c>
    </row>
    <row r="331" spans="1:10" x14ac:dyDescent="0.3">
      <c r="A331">
        <v>330</v>
      </c>
      <c r="B331" s="1502">
        <v>43277</v>
      </c>
      <c r="C331">
        <v>8</v>
      </c>
      <c r="D331">
        <f t="shared" si="20"/>
        <v>-3503</v>
      </c>
      <c r="E331">
        <f t="shared" si="21"/>
        <v>-28024</v>
      </c>
      <c r="F331">
        <f t="shared" si="22"/>
        <v>12271009</v>
      </c>
      <c r="J331">
        <f t="shared" si="23"/>
        <v>633.18096107224608</v>
      </c>
    </row>
    <row r="332" spans="1:10" x14ac:dyDescent="0.3">
      <c r="A332">
        <v>331</v>
      </c>
      <c r="B332" s="1502">
        <v>43277</v>
      </c>
      <c r="C332">
        <v>18</v>
      </c>
      <c r="D332">
        <f t="shared" si="20"/>
        <v>-3501</v>
      </c>
      <c r="E332">
        <f t="shared" si="21"/>
        <v>-63018</v>
      </c>
      <c r="F332">
        <f t="shared" si="22"/>
        <v>12257001</v>
      </c>
      <c r="J332">
        <f t="shared" si="23"/>
        <v>633.15330863511861</v>
      </c>
    </row>
    <row r="333" spans="1:10" x14ac:dyDescent="0.3">
      <c r="A333">
        <v>332</v>
      </c>
      <c r="B333" s="1502">
        <v>43279</v>
      </c>
      <c r="C333">
        <v>869</v>
      </c>
      <c r="D333">
        <f t="shared" si="20"/>
        <v>-3499</v>
      </c>
      <c r="E333">
        <f t="shared" si="21"/>
        <v>-3040631</v>
      </c>
      <c r="F333">
        <f t="shared" si="22"/>
        <v>12243001</v>
      </c>
      <c r="J333">
        <f t="shared" si="23"/>
        <v>633.12565619799125</v>
      </c>
    </row>
    <row r="334" spans="1:10" x14ac:dyDescent="0.3">
      <c r="A334">
        <v>333</v>
      </c>
      <c r="B334" s="1502">
        <v>43280</v>
      </c>
      <c r="C334">
        <v>3494</v>
      </c>
      <c r="D334">
        <f t="shared" si="20"/>
        <v>-3497</v>
      </c>
      <c r="E334">
        <f t="shared" si="21"/>
        <v>-12218518</v>
      </c>
      <c r="F334">
        <f t="shared" si="22"/>
        <v>12229009</v>
      </c>
      <c r="J334">
        <f t="shared" si="23"/>
        <v>633.09800376086378</v>
      </c>
    </row>
    <row r="335" spans="1:10" x14ac:dyDescent="0.3">
      <c r="A335">
        <v>334</v>
      </c>
      <c r="B335" s="1502">
        <v>43280</v>
      </c>
      <c r="C335">
        <v>79</v>
      </c>
      <c r="D335">
        <f t="shared" si="20"/>
        <v>-3495</v>
      </c>
      <c r="E335">
        <f t="shared" si="21"/>
        <v>-276105</v>
      </c>
      <c r="F335">
        <f t="shared" si="22"/>
        <v>12215025</v>
      </c>
      <c r="J335">
        <f t="shared" si="23"/>
        <v>633.0703513237363</v>
      </c>
    </row>
    <row r="336" spans="1:10" x14ac:dyDescent="0.3">
      <c r="A336">
        <v>335</v>
      </c>
      <c r="B336" s="1502">
        <v>43280</v>
      </c>
      <c r="C336">
        <v>674</v>
      </c>
      <c r="D336">
        <f t="shared" si="20"/>
        <v>-3493</v>
      </c>
      <c r="E336">
        <f t="shared" si="21"/>
        <v>-2354282</v>
      </c>
      <c r="F336">
        <f t="shared" si="22"/>
        <v>12201049</v>
      </c>
      <c r="J336">
        <f t="shared" si="23"/>
        <v>633.04269888660883</v>
      </c>
    </row>
    <row r="337" spans="1:10" x14ac:dyDescent="0.3">
      <c r="A337">
        <v>336</v>
      </c>
      <c r="B337" s="1502">
        <v>43280</v>
      </c>
      <c r="C337">
        <v>897</v>
      </c>
      <c r="D337">
        <f t="shared" si="20"/>
        <v>-3491</v>
      </c>
      <c r="E337">
        <f t="shared" si="21"/>
        <v>-3131427</v>
      </c>
      <c r="F337">
        <f t="shared" si="22"/>
        <v>12187081</v>
      </c>
      <c r="J337">
        <f t="shared" si="23"/>
        <v>633.01504644948147</v>
      </c>
    </row>
    <row r="338" spans="1:10" x14ac:dyDescent="0.3">
      <c r="A338">
        <v>337</v>
      </c>
      <c r="B338" s="1502">
        <v>43280</v>
      </c>
      <c r="C338">
        <v>801</v>
      </c>
      <c r="D338">
        <f t="shared" si="20"/>
        <v>-3489</v>
      </c>
      <c r="E338">
        <f t="shared" si="21"/>
        <v>-2794689</v>
      </c>
      <c r="F338">
        <f t="shared" si="22"/>
        <v>12173121</v>
      </c>
      <c r="J338">
        <f t="shared" si="23"/>
        <v>632.987394012354</v>
      </c>
    </row>
    <row r="339" spans="1:10" x14ac:dyDescent="0.3">
      <c r="A339">
        <v>338</v>
      </c>
      <c r="B339" s="1502">
        <v>43280</v>
      </c>
      <c r="C339">
        <v>224</v>
      </c>
      <c r="D339">
        <f t="shared" si="20"/>
        <v>-3487</v>
      </c>
      <c r="E339">
        <f t="shared" si="21"/>
        <v>-781088</v>
      </c>
      <c r="F339">
        <f t="shared" si="22"/>
        <v>12159169</v>
      </c>
      <c r="J339">
        <f t="shared" si="23"/>
        <v>632.95974157522653</v>
      </c>
    </row>
    <row r="340" spans="1:10" x14ac:dyDescent="0.3">
      <c r="A340">
        <v>339</v>
      </c>
      <c r="B340" s="1502">
        <v>43280</v>
      </c>
      <c r="C340">
        <v>99</v>
      </c>
      <c r="D340">
        <f t="shared" si="20"/>
        <v>-3485</v>
      </c>
      <c r="E340">
        <f t="shared" si="21"/>
        <v>-345015</v>
      </c>
      <c r="F340">
        <f t="shared" si="22"/>
        <v>12145225</v>
      </c>
      <c r="J340">
        <f t="shared" si="23"/>
        <v>632.93208913809917</v>
      </c>
    </row>
    <row r="341" spans="1:10" x14ac:dyDescent="0.3">
      <c r="A341">
        <v>340</v>
      </c>
      <c r="B341" s="1502">
        <v>43280</v>
      </c>
      <c r="C341">
        <v>964</v>
      </c>
      <c r="D341">
        <f t="shared" si="20"/>
        <v>-3483</v>
      </c>
      <c r="E341">
        <f t="shared" si="21"/>
        <v>-3357612</v>
      </c>
      <c r="F341">
        <f t="shared" si="22"/>
        <v>12131289</v>
      </c>
      <c r="J341">
        <f t="shared" si="23"/>
        <v>632.9044367009717</v>
      </c>
    </row>
    <row r="342" spans="1:10" x14ac:dyDescent="0.3">
      <c r="A342">
        <v>341</v>
      </c>
      <c r="B342" s="1502">
        <v>43280</v>
      </c>
      <c r="C342">
        <v>30</v>
      </c>
      <c r="D342">
        <f t="shared" si="20"/>
        <v>-3481</v>
      </c>
      <c r="E342">
        <f t="shared" si="21"/>
        <v>-104430</v>
      </c>
      <c r="F342">
        <f t="shared" si="22"/>
        <v>12117361</v>
      </c>
      <c r="J342">
        <f t="shared" si="23"/>
        <v>632.87678426384423</v>
      </c>
    </row>
    <row r="343" spans="1:10" x14ac:dyDescent="0.3">
      <c r="A343">
        <v>342</v>
      </c>
      <c r="B343" s="1502">
        <v>43280</v>
      </c>
      <c r="C343">
        <v>43</v>
      </c>
      <c r="D343">
        <f t="shared" si="20"/>
        <v>-3479</v>
      </c>
      <c r="E343">
        <f t="shared" si="21"/>
        <v>-149597</v>
      </c>
      <c r="F343">
        <f t="shared" si="22"/>
        <v>12103441</v>
      </c>
      <c r="J343">
        <f t="shared" si="23"/>
        <v>632.84913182671676</v>
      </c>
    </row>
    <row r="344" spans="1:10" x14ac:dyDescent="0.3">
      <c r="A344">
        <v>343</v>
      </c>
      <c r="B344" s="1502">
        <v>43280</v>
      </c>
      <c r="C344">
        <v>64</v>
      </c>
      <c r="D344">
        <f t="shared" si="20"/>
        <v>-3477</v>
      </c>
      <c r="E344">
        <f t="shared" si="21"/>
        <v>-222528</v>
      </c>
      <c r="F344">
        <f t="shared" si="22"/>
        <v>12089529</v>
      </c>
      <c r="J344">
        <f t="shared" si="23"/>
        <v>632.8214793895894</v>
      </c>
    </row>
    <row r="345" spans="1:10" x14ac:dyDescent="0.3">
      <c r="A345">
        <v>344</v>
      </c>
      <c r="B345" s="1502">
        <v>43280</v>
      </c>
      <c r="C345">
        <v>51</v>
      </c>
      <c r="D345">
        <f t="shared" si="20"/>
        <v>-3475</v>
      </c>
      <c r="E345">
        <f t="shared" si="21"/>
        <v>-177225</v>
      </c>
      <c r="F345">
        <f t="shared" si="22"/>
        <v>12075625</v>
      </c>
      <c r="J345">
        <f t="shared" si="23"/>
        <v>632.79382695246193</v>
      </c>
    </row>
    <row r="346" spans="1:10" x14ac:dyDescent="0.3">
      <c r="A346">
        <v>345</v>
      </c>
      <c r="B346" s="1502">
        <v>43280</v>
      </c>
      <c r="C346">
        <v>91</v>
      </c>
      <c r="D346">
        <f t="shared" si="20"/>
        <v>-3473</v>
      </c>
      <c r="E346">
        <f t="shared" si="21"/>
        <v>-316043</v>
      </c>
      <c r="F346">
        <f t="shared" si="22"/>
        <v>12061729</v>
      </c>
      <c r="J346">
        <f t="shared" si="23"/>
        <v>632.76617451533446</v>
      </c>
    </row>
    <row r="347" spans="1:10" x14ac:dyDescent="0.3">
      <c r="A347">
        <v>346</v>
      </c>
      <c r="B347" s="1502">
        <v>43280</v>
      </c>
      <c r="C347">
        <v>478</v>
      </c>
      <c r="D347">
        <f t="shared" si="20"/>
        <v>-3471</v>
      </c>
      <c r="E347">
        <f t="shared" si="21"/>
        <v>-1659138</v>
      </c>
      <c r="F347">
        <f t="shared" si="22"/>
        <v>12047841</v>
      </c>
      <c r="J347">
        <f t="shared" si="23"/>
        <v>632.7385220782071</v>
      </c>
    </row>
    <row r="348" spans="1:10" x14ac:dyDescent="0.3">
      <c r="A348">
        <v>347</v>
      </c>
      <c r="B348" s="1502">
        <v>43280</v>
      </c>
      <c r="C348">
        <v>1314</v>
      </c>
      <c r="D348">
        <f t="shared" si="20"/>
        <v>-3469</v>
      </c>
      <c r="E348">
        <f t="shared" si="21"/>
        <v>-4558266</v>
      </c>
      <c r="F348">
        <f t="shared" si="22"/>
        <v>12033961</v>
      </c>
      <c r="J348">
        <f t="shared" si="23"/>
        <v>632.71086964107963</v>
      </c>
    </row>
    <row r="349" spans="1:10" x14ac:dyDescent="0.3">
      <c r="A349">
        <v>348</v>
      </c>
      <c r="B349" s="1502">
        <v>43280</v>
      </c>
      <c r="C349">
        <v>1079</v>
      </c>
      <c r="D349">
        <f t="shared" si="20"/>
        <v>-3467</v>
      </c>
      <c r="E349">
        <f t="shared" si="21"/>
        <v>-3740893</v>
      </c>
      <c r="F349">
        <f t="shared" si="22"/>
        <v>12020089</v>
      </c>
      <c r="J349">
        <f t="shared" si="23"/>
        <v>632.68321720395215</v>
      </c>
    </row>
    <row r="350" spans="1:10" x14ac:dyDescent="0.3">
      <c r="A350">
        <v>349</v>
      </c>
      <c r="B350" s="1502">
        <v>43280</v>
      </c>
      <c r="C350">
        <v>386</v>
      </c>
      <c r="D350">
        <f t="shared" si="20"/>
        <v>-3465</v>
      </c>
      <c r="E350">
        <f t="shared" si="21"/>
        <v>-1337490</v>
      </c>
      <c r="F350">
        <f t="shared" si="22"/>
        <v>12006225</v>
      </c>
      <c r="J350">
        <f t="shared" si="23"/>
        <v>632.65556476682468</v>
      </c>
    </row>
    <row r="351" spans="1:10" x14ac:dyDescent="0.3">
      <c r="A351">
        <v>350</v>
      </c>
      <c r="B351" s="1502">
        <v>43280</v>
      </c>
      <c r="C351">
        <v>92</v>
      </c>
      <c r="D351">
        <f t="shared" si="20"/>
        <v>-3463</v>
      </c>
      <c r="E351">
        <f t="shared" si="21"/>
        <v>-318596</v>
      </c>
      <c r="F351">
        <f t="shared" si="22"/>
        <v>11992369</v>
      </c>
      <c r="J351">
        <f t="shared" si="23"/>
        <v>632.62791232969732</v>
      </c>
    </row>
    <row r="352" spans="1:10" x14ac:dyDescent="0.3">
      <c r="A352">
        <v>351</v>
      </c>
      <c r="B352" s="1502">
        <v>43280</v>
      </c>
      <c r="C352">
        <v>62</v>
      </c>
      <c r="D352">
        <f t="shared" si="20"/>
        <v>-3461</v>
      </c>
      <c r="E352">
        <f t="shared" si="21"/>
        <v>-214582</v>
      </c>
      <c r="F352">
        <f t="shared" si="22"/>
        <v>11978521</v>
      </c>
      <c r="J352">
        <f t="shared" si="23"/>
        <v>632.60025989256985</v>
      </c>
    </row>
    <row r="353" spans="1:10" x14ac:dyDescent="0.3">
      <c r="A353">
        <v>352</v>
      </c>
      <c r="B353" s="1502">
        <v>43280</v>
      </c>
      <c r="C353">
        <v>53</v>
      </c>
      <c r="D353">
        <f t="shared" si="20"/>
        <v>-3459</v>
      </c>
      <c r="E353">
        <f t="shared" si="21"/>
        <v>-183327</v>
      </c>
      <c r="F353">
        <f t="shared" si="22"/>
        <v>11964681</v>
      </c>
      <c r="J353">
        <f t="shared" si="23"/>
        <v>632.57260745544238</v>
      </c>
    </row>
    <row r="354" spans="1:10" x14ac:dyDescent="0.3">
      <c r="A354">
        <v>353</v>
      </c>
      <c r="B354" s="1502">
        <v>43280</v>
      </c>
      <c r="C354">
        <v>52</v>
      </c>
      <c r="D354">
        <f t="shared" si="20"/>
        <v>-3457</v>
      </c>
      <c r="E354">
        <f t="shared" si="21"/>
        <v>-179764</v>
      </c>
      <c r="F354">
        <f t="shared" si="22"/>
        <v>11950849</v>
      </c>
      <c r="J354">
        <f t="shared" si="23"/>
        <v>632.54495501831502</v>
      </c>
    </row>
    <row r="355" spans="1:10" x14ac:dyDescent="0.3">
      <c r="A355">
        <v>354</v>
      </c>
      <c r="B355" s="1502">
        <v>43280</v>
      </c>
      <c r="C355">
        <v>30</v>
      </c>
      <c r="D355">
        <f t="shared" si="20"/>
        <v>-3455</v>
      </c>
      <c r="E355">
        <f t="shared" si="21"/>
        <v>-103650</v>
      </c>
      <c r="F355">
        <f t="shared" si="22"/>
        <v>11937025</v>
      </c>
      <c r="J355">
        <f t="shared" si="23"/>
        <v>632.51730258118755</v>
      </c>
    </row>
    <row r="356" spans="1:10" x14ac:dyDescent="0.3">
      <c r="A356">
        <v>355</v>
      </c>
      <c r="B356" s="1502">
        <v>43285</v>
      </c>
      <c r="C356">
        <v>70</v>
      </c>
      <c r="D356">
        <f t="shared" si="20"/>
        <v>-3453</v>
      </c>
      <c r="E356">
        <f t="shared" si="21"/>
        <v>-241710</v>
      </c>
      <c r="F356">
        <f t="shared" si="22"/>
        <v>11923209</v>
      </c>
      <c r="J356">
        <f t="shared" si="23"/>
        <v>632.48965014406008</v>
      </c>
    </row>
    <row r="357" spans="1:10" x14ac:dyDescent="0.3">
      <c r="A357">
        <v>356</v>
      </c>
      <c r="B357" s="1502">
        <v>43285</v>
      </c>
      <c r="C357">
        <v>97</v>
      </c>
      <c r="D357">
        <f t="shared" si="20"/>
        <v>-3451</v>
      </c>
      <c r="E357">
        <f t="shared" si="21"/>
        <v>-334747</v>
      </c>
      <c r="F357">
        <f t="shared" si="22"/>
        <v>11909401</v>
      </c>
      <c r="J357">
        <f t="shared" si="23"/>
        <v>632.46199770693272</v>
      </c>
    </row>
    <row r="358" spans="1:10" x14ac:dyDescent="0.3">
      <c r="A358">
        <v>357</v>
      </c>
      <c r="B358" s="1502">
        <v>43285</v>
      </c>
      <c r="C358">
        <v>82</v>
      </c>
      <c r="D358">
        <f t="shared" si="20"/>
        <v>-3449</v>
      </c>
      <c r="E358">
        <f t="shared" si="21"/>
        <v>-282818</v>
      </c>
      <c r="F358">
        <f t="shared" si="22"/>
        <v>11895601</v>
      </c>
      <c r="J358">
        <f t="shared" si="23"/>
        <v>632.43434526980525</v>
      </c>
    </row>
    <row r="359" spans="1:10" x14ac:dyDescent="0.3">
      <c r="A359">
        <v>358</v>
      </c>
      <c r="B359" s="1502">
        <v>43285</v>
      </c>
      <c r="C359">
        <v>765</v>
      </c>
      <c r="D359">
        <f t="shared" si="20"/>
        <v>-3447</v>
      </c>
      <c r="E359">
        <f t="shared" si="21"/>
        <v>-2636955</v>
      </c>
      <c r="F359">
        <f t="shared" si="22"/>
        <v>11881809</v>
      </c>
      <c r="J359">
        <f t="shared" si="23"/>
        <v>632.40669283267778</v>
      </c>
    </row>
    <row r="360" spans="1:10" x14ac:dyDescent="0.3">
      <c r="A360">
        <v>359</v>
      </c>
      <c r="B360" s="1502">
        <v>43285</v>
      </c>
      <c r="C360">
        <v>571</v>
      </c>
      <c r="D360">
        <f t="shared" si="20"/>
        <v>-3445</v>
      </c>
      <c r="E360">
        <f t="shared" si="21"/>
        <v>-1967095</v>
      </c>
      <c r="F360">
        <f t="shared" si="22"/>
        <v>11868025</v>
      </c>
      <c r="J360">
        <f t="shared" si="23"/>
        <v>632.37904039555031</v>
      </c>
    </row>
    <row r="361" spans="1:10" x14ac:dyDescent="0.3">
      <c r="A361">
        <v>360</v>
      </c>
      <c r="B361" s="1502">
        <v>43285</v>
      </c>
      <c r="C361">
        <v>15</v>
      </c>
      <c r="D361">
        <f t="shared" si="20"/>
        <v>-3443</v>
      </c>
      <c r="E361">
        <f t="shared" si="21"/>
        <v>-51645</v>
      </c>
      <c r="F361">
        <f t="shared" si="22"/>
        <v>11854249</v>
      </c>
      <c r="J361">
        <f t="shared" si="23"/>
        <v>632.35138795842295</v>
      </c>
    </row>
    <row r="362" spans="1:10" x14ac:dyDescent="0.3">
      <c r="A362">
        <v>361</v>
      </c>
      <c r="B362" s="1502">
        <v>43285</v>
      </c>
      <c r="C362">
        <v>45</v>
      </c>
      <c r="D362">
        <f t="shared" si="20"/>
        <v>-3441</v>
      </c>
      <c r="E362">
        <f t="shared" si="21"/>
        <v>-154845</v>
      </c>
      <c r="F362">
        <f t="shared" si="22"/>
        <v>11840481</v>
      </c>
      <c r="J362">
        <f t="shared" si="23"/>
        <v>632.32373552129548</v>
      </c>
    </row>
    <row r="363" spans="1:10" x14ac:dyDescent="0.3">
      <c r="A363">
        <v>362</v>
      </c>
      <c r="B363" s="1502">
        <v>43285</v>
      </c>
      <c r="C363">
        <v>80</v>
      </c>
      <c r="D363">
        <f t="shared" si="20"/>
        <v>-3439</v>
      </c>
      <c r="E363">
        <f t="shared" si="21"/>
        <v>-275120</v>
      </c>
      <c r="F363">
        <f t="shared" si="22"/>
        <v>11826721</v>
      </c>
      <c r="J363">
        <f t="shared" si="23"/>
        <v>632.296083084168</v>
      </c>
    </row>
    <row r="364" spans="1:10" x14ac:dyDescent="0.3">
      <c r="A364">
        <v>363</v>
      </c>
      <c r="B364" s="1502">
        <v>43285</v>
      </c>
      <c r="C364">
        <v>108</v>
      </c>
      <c r="D364">
        <f t="shared" si="20"/>
        <v>-3437</v>
      </c>
      <c r="E364">
        <f t="shared" si="21"/>
        <v>-371196</v>
      </c>
      <c r="F364">
        <f t="shared" si="22"/>
        <v>11812969</v>
      </c>
      <c r="J364">
        <f t="shared" si="23"/>
        <v>632.26843064704065</v>
      </c>
    </row>
    <row r="365" spans="1:10" x14ac:dyDescent="0.3">
      <c r="A365">
        <v>364</v>
      </c>
      <c r="B365" s="1502">
        <v>43285</v>
      </c>
      <c r="C365">
        <v>125</v>
      </c>
      <c r="D365">
        <f t="shared" si="20"/>
        <v>-3435</v>
      </c>
      <c r="E365">
        <f t="shared" si="21"/>
        <v>-429375</v>
      </c>
      <c r="F365">
        <f t="shared" si="22"/>
        <v>11799225</v>
      </c>
      <c r="J365">
        <f t="shared" si="23"/>
        <v>632.24077820991317</v>
      </c>
    </row>
    <row r="366" spans="1:10" x14ac:dyDescent="0.3">
      <c r="A366">
        <v>365</v>
      </c>
      <c r="B366" s="1502">
        <v>43285</v>
      </c>
      <c r="C366">
        <v>8</v>
      </c>
      <c r="D366">
        <f t="shared" si="20"/>
        <v>-3433</v>
      </c>
      <c r="E366">
        <f t="shared" si="21"/>
        <v>-27464</v>
      </c>
      <c r="F366">
        <f t="shared" si="22"/>
        <v>11785489</v>
      </c>
      <c r="J366">
        <f t="shared" si="23"/>
        <v>632.2131257727857</v>
      </c>
    </row>
    <row r="367" spans="1:10" x14ac:dyDescent="0.3">
      <c r="A367">
        <v>366</v>
      </c>
      <c r="B367" s="1502">
        <v>43285</v>
      </c>
      <c r="C367">
        <v>100</v>
      </c>
      <c r="D367">
        <f t="shared" si="20"/>
        <v>-3431</v>
      </c>
      <c r="E367">
        <f t="shared" si="21"/>
        <v>-343100</v>
      </c>
      <c r="F367">
        <f t="shared" si="22"/>
        <v>11771761</v>
      </c>
      <c r="J367">
        <f t="shared" si="23"/>
        <v>632.18547333565823</v>
      </c>
    </row>
    <row r="368" spans="1:10" x14ac:dyDescent="0.3">
      <c r="A368">
        <v>367</v>
      </c>
      <c r="B368" s="1502">
        <v>43285</v>
      </c>
      <c r="C368">
        <v>8</v>
      </c>
      <c r="D368">
        <f t="shared" si="20"/>
        <v>-3429</v>
      </c>
      <c r="E368">
        <f t="shared" si="21"/>
        <v>-27432</v>
      </c>
      <c r="F368">
        <f t="shared" si="22"/>
        <v>11758041</v>
      </c>
      <c r="J368">
        <f t="shared" si="23"/>
        <v>632.15782089853087</v>
      </c>
    </row>
    <row r="369" spans="1:10" x14ac:dyDescent="0.3">
      <c r="A369">
        <v>368</v>
      </c>
      <c r="B369" s="1502">
        <v>43285</v>
      </c>
      <c r="C369">
        <v>1670</v>
      </c>
      <c r="D369">
        <f t="shared" si="20"/>
        <v>-3427</v>
      </c>
      <c r="E369">
        <f t="shared" si="21"/>
        <v>-5723090</v>
      </c>
      <c r="F369">
        <f t="shared" si="22"/>
        <v>11744329</v>
      </c>
      <c r="J369">
        <f t="shared" si="23"/>
        <v>632.1301684614034</v>
      </c>
    </row>
    <row r="370" spans="1:10" x14ac:dyDescent="0.3">
      <c r="A370">
        <v>369</v>
      </c>
      <c r="B370" s="1502">
        <v>43285</v>
      </c>
      <c r="C370">
        <v>1014</v>
      </c>
      <c r="D370">
        <f t="shared" si="20"/>
        <v>-3425</v>
      </c>
      <c r="E370">
        <f t="shared" si="21"/>
        <v>-3472950</v>
      </c>
      <c r="F370">
        <f t="shared" si="22"/>
        <v>11730625</v>
      </c>
      <c r="J370">
        <f t="shared" si="23"/>
        <v>632.10251602427593</v>
      </c>
    </row>
    <row r="371" spans="1:10" x14ac:dyDescent="0.3">
      <c r="A371">
        <v>370</v>
      </c>
      <c r="B371" s="1502">
        <v>43285</v>
      </c>
      <c r="C371">
        <v>1506</v>
      </c>
      <c r="D371">
        <f t="shared" si="20"/>
        <v>-3423</v>
      </c>
      <c r="E371">
        <f t="shared" si="21"/>
        <v>-5155038</v>
      </c>
      <c r="F371">
        <f t="shared" si="22"/>
        <v>11716929</v>
      </c>
      <c r="J371">
        <f t="shared" si="23"/>
        <v>632.07486358714857</v>
      </c>
    </row>
    <row r="372" spans="1:10" x14ac:dyDescent="0.3">
      <c r="A372">
        <v>371</v>
      </c>
      <c r="B372" s="1502">
        <v>43285</v>
      </c>
      <c r="C372">
        <v>897</v>
      </c>
      <c r="D372">
        <f t="shared" si="20"/>
        <v>-3421</v>
      </c>
      <c r="E372">
        <f t="shared" si="21"/>
        <v>-3068637</v>
      </c>
      <c r="F372">
        <f t="shared" si="22"/>
        <v>11703241</v>
      </c>
      <c r="J372">
        <f t="shared" si="23"/>
        <v>632.0472111500211</v>
      </c>
    </row>
    <row r="373" spans="1:10" x14ac:dyDescent="0.3">
      <c r="A373">
        <v>372</v>
      </c>
      <c r="B373" s="1502">
        <v>43285</v>
      </c>
      <c r="C373">
        <v>45</v>
      </c>
      <c r="D373">
        <f t="shared" si="20"/>
        <v>-3419</v>
      </c>
      <c r="E373">
        <f t="shared" si="21"/>
        <v>-153855</v>
      </c>
      <c r="F373">
        <f t="shared" si="22"/>
        <v>11689561</v>
      </c>
      <c r="J373">
        <f t="shared" si="23"/>
        <v>632.01955871289363</v>
      </c>
    </row>
    <row r="374" spans="1:10" x14ac:dyDescent="0.3">
      <c r="A374">
        <v>373</v>
      </c>
      <c r="B374" s="1502">
        <v>43285</v>
      </c>
      <c r="C374">
        <v>82</v>
      </c>
      <c r="D374">
        <f t="shared" si="20"/>
        <v>-3417</v>
      </c>
      <c r="E374">
        <f t="shared" si="21"/>
        <v>-280194</v>
      </c>
      <c r="F374">
        <f t="shared" si="22"/>
        <v>11675889</v>
      </c>
      <c r="J374">
        <f t="shared" si="23"/>
        <v>631.99190627576615</v>
      </c>
    </row>
    <row r="375" spans="1:10" x14ac:dyDescent="0.3">
      <c r="A375">
        <v>374</v>
      </c>
      <c r="B375" s="1502">
        <v>43287</v>
      </c>
      <c r="C375">
        <v>542</v>
      </c>
      <c r="D375">
        <f t="shared" si="20"/>
        <v>-3415</v>
      </c>
      <c r="E375">
        <f t="shared" si="21"/>
        <v>-1850930</v>
      </c>
      <c r="F375">
        <f t="shared" si="22"/>
        <v>11662225</v>
      </c>
      <c r="J375">
        <f t="shared" si="23"/>
        <v>631.9642538386388</v>
      </c>
    </row>
    <row r="376" spans="1:10" x14ac:dyDescent="0.3">
      <c r="A376">
        <v>375</v>
      </c>
      <c r="B376" s="1502">
        <v>43288</v>
      </c>
      <c r="C376">
        <v>62</v>
      </c>
      <c r="D376">
        <f t="shared" si="20"/>
        <v>-3413</v>
      </c>
      <c r="E376">
        <f t="shared" si="21"/>
        <v>-211606</v>
      </c>
      <c r="F376">
        <f t="shared" si="22"/>
        <v>11648569</v>
      </c>
      <c r="J376">
        <f t="shared" si="23"/>
        <v>631.93660140151133</v>
      </c>
    </row>
    <row r="377" spans="1:10" x14ac:dyDescent="0.3">
      <c r="A377">
        <v>376</v>
      </c>
      <c r="B377" s="1502">
        <v>43288</v>
      </c>
      <c r="C377">
        <v>139</v>
      </c>
      <c r="D377">
        <f t="shared" si="20"/>
        <v>-3411</v>
      </c>
      <c r="E377">
        <f t="shared" si="21"/>
        <v>-474129</v>
      </c>
      <c r="F377">
        <f t="shared" si="22"/>
        <v>11634921</v>
      </c>
      <c r="J377">
        <f t="shared" si="23"/>
        <v>631.90894896438385</v>
      </c>
    </row>
    <row r="378" spans="1:10" x14ac:dyDescent="0.3">
      <c r="A378">
        <v>377</v>
      </c>
      <c r="B378" s="1502">
        <v>43288</v>
      </c>
      <c r="C378">
        <v>31</v>
      </c>
      <c r="D378">
        <f t="shared" si="20"/>
        <v>-3409</v>
      </c>
      <c r="E378">
        <f t="shared" si="21"/>
        <v>-105679</v>
      </c>
      <c r="F378">
        <f t="shared" si="22"/>
        <v>11621281</v>
      </c>
      <c r="J378">
        <f t="shared" si="23"/>
        <v>631.8812965272565</v>
      </c>
    </row>
    <row r="379" spans="1:10" x14ac:dyDescent="0.3">
      <c r="A379">
        <v>378</v>
      </c>
      <c r="B379" s="1502">
        <v>43291</v>
      </c>
      <c r="C379">
        <v>40</v>
      </c>
      <c r="D379">
        <f t="shared" si="20"/>
        <v>-3407</v>
      </c>
      <c r="E379">
        <f t="shared" si="21"/>
        <v>-136280</v>
      </c>
      <c r="F379">
        <f t="shared" si="22"/>
        <v>11607649</v>
      </c>
      <c r="J379">
        <f t="shared" si="23"/>
        <v>631.85364409012902</v>
      </c>
    </row>
    <row r="380" spans="1:10" x14ac:dyDescent="0.3">
      <c r="A380">
        <v>379</v>
      </c>
      <c r="B380" s="1502">
        <v>43291</v>
      </c>
      <c r="C380">
        <v>50</v>
      </c>
      <c r="D380">
        <f t="shared" si="20"/>
        <v>-3405</v>
      </c>
      <c r="E380">
        <f t="shared" si="21"/>
        <v>-170250</v>
      </c>
      <c r="F380">
        <f t="shared" si="22"/>
        <v>11594025</v>
      </c>
      <c r="J380">
        <f t="shared" si="23"/>
        <v>631.82599165300155</v>
      </c>
    </row>
    <row r="381" spans="1:10" x14ac:dyDescent="0.3">
      <c r="A381">
        <v>380</v>
      </c>
      <c r="B381" s="1502">
        <v>43291</v>
      </c>
      <c r="C381">
        <v>30</v>
      </c>
      <c r="D381">
        <f t="shared" si="20"/>
        <v>-3403</v>
      </c>
      <c r="E381">
        <f t="shared" si="21"/>
        <v>-102090</v>
      </c>
      <c r="F381">
        <f t="shared" si="22"/>
        <v>11580409</v>
      </c>
      <c r="J381">
        <f t="shared" si="23"/>
        <v>631.79833921587419</v>
      </c>
    </row>
    <row r="382" spans="1:10" x14ac:dyDescent="0.3">
      <c r="A382">
        <v>381</v>
      </c>
      <c r="B382" s="1502">
        <v>43291</v>
      </c>
      <c r="C382">
        <v>30</v>
      </c>
      <c r="D382">
        <f t="shared" si="20"/>
        <v>-3401</v>
      </c>
      <c r="E382">
        <f t="shared" si="21"/>
        <v>-102030</v>
      </c>
      <c r="F382">
        <f t="shared" si="22"/>
        <v>11566801</v>
      </c>
      <c r="J382">
        <f t="shared" si="23"/>
        <v>631.77068677874672</v>
      </c>
    </row>
    <row r="383" spans="1:10" x14ac:dyDescent="0.3">
      <c r="A383">
        <v>382</v>
      </c>
      <c r="B383" s="1502">
        <v>43292</v>
      </c>
      <c r="C383">
        <v>10</v>
      </c>
      <c r="D383">
        <f t="shared" si="20"/>
        <v>-3399</v>
      </c>
      <c r="E383">
        <f t="shared" si="21"/>
        <v>-33990</v>
      </c>
      <c r="F383">
        <f t="shared" si="22"/>
        <v>11553201</v>
      </c>
      <c r="J383">
        <f t="shared" si="23"/>
        <v>631.74303434161925</v>
      </c>
    </row>
    <row r="384" spans="1:10" x14ac:dyDescent="0.3">
      <c r="A384">
        <v>383</v>
      </c>
      <c r="B384" s="1502">
        <v>43292</v>
      </c>
      <c r="C384">
        <v>15</v>
      </c>
      <c r="D384">
        <f t="shared" si="20"/>
        <v>-3397</v>
      </c>
      <c r="E384">
        <f t="shared" si="21"/>
        <v>-50955</v>
      </c>
      <c r="F384">
        <f t="shared" si="22"/>
        <v>11539609</v>
      </c>
      <c r="J384">
        <f t="shared" si="23"/>
        <v>631.71538190449178</v>
      </c>
    </row>
    <row r="385" spans="1:10" x14ac:dyDescent="0.3">
      <c r="A385">
        <v>384</v>
      </c>
      <c r="B385" s="1502">
        <v>43292</v>
      </c>
      <c r="C385">
        <v>31</v>
      </c>
      <c r="D385">
        <f t="shared" si="20"/>
        <v>-3395</v>
      </c>
      <c r="E385">
        <f t="shared" si="21"/>
        <v>-105245</v>
      </c>
      <c r="F385">
        <f t="shared" si="22"/>
        <v>11526025</v>
      </c>
      <c r="J385">
        <f t="shared" si="23"/>
        <v>631.68772946736442</v>
      </c>
    </row>
    <row r="386" spans="1:10" x14ac:dyDescent="0.3">
      <c r="A386">
        <v>385</v>
      </c>
      <c r="B386" s="1502">
        <v>43294</v>
      </c>
      <c r="C386">
        <v>173</v>
      </c>
      <c r="D386">
        <f t="shared" si="20"/>
        <v>-3393</v>
      </c>
      <c r="E386">
        <f t="shared" si="21"/>
        <v>-586989</v>
      </c>
      <c r="F386">
        <f t="shared" si="22"/>
        <v>11512449</v>
      </c>
      <c r="J386">
        <f t="shared" si="23"/>
        <v>631.66007703023695</v>
      </c>
    </row>
    <row r="387" spans="1:10" x14ac:dyDescent="0.3">
      <c r="A387">
        <v>386</v>
      </c>
      <c r="B387" s="1502">
        <v>43294</v>
      </c>
      <c r="C387">
        <v>137</v>
      </c>
      <c r="D387">
        <f t="shared" ref="D387:D450" si="24">D388+(-2)</f>
        <v>-3391</v>
      </c>
      <c r="E387">
        <f t="shared" ref="E387:E450" si="25">C387*D387</f>
        <v>-464567</v>
      </c>
      <c r="F387">
        <f t="shared" ref="F387:F450" si="26">D387^2</f>
        <v>11498881</v>
      </c>
      <c r="J387">
        <f t="shared" ref="J387:J450" si="27">$H$2+(-$I$2)*D387</f>
        <v>631.63242459310948</v>
      </c>
    </row>
    <row r="388" spans="1:10" x14ac:dyDescent="0.3">
      <c r="A388">
        <v>387</v>
      </c>
      <c r="B388" s="1502">
        <v>43294</v>
      </c>
      <c r="C388">
        <v>694</v>
      </c>
      <c r="D388">
        <f t="shared" si="24"/>
        <v>-3389</v>
      </c>
      <c r="E388">
        <f t="shared" si="25"/>
        <v>-2351966</v>
      </c>
      <c r="F388">
        <f t="shared" si="26"/>
        <v>11485321</v>
      </c>
      <c r="J388">
        <f t="shared" si="27"/>
        <v>631.60477215598212</v>
      </c>
    </row>
    <row r="389" spans="1:10" x14ac:dyDescent="0.3">
      <c r="A389">
        <v>388</v>
      </c>
      <c r="B389" s="1502">
        <v>43294</v>
      </c>
      <c r="C389">
        <v>1122</v>
      </c>
      <c r="D389">
        <f t="shared" si="24"/>
        <v>-3387</v>
      </c>
      <c r="E389">
        <f t="shared" si="25"/>
        <v>-3800214</v>
      </c>
      <c r="F389">
        <f t="shared" si="26"/>
        <v>11471769</v>
      </c>
      <c r="J389">
        <f t="shared" si="27"/>
        <v>631.57711971885465</v>
      </c>
    </row>
    <row r="390" spans="1:10" x14ac:dyDescent="0.3">
      <c r="A390">
        <v>389</v>
      </c>
      <c r="B390" s="1502">
        <v>43294</v>
      </c>
      <c r="C390">
        <v>2245</v>
      </c>
      <c r="D390">
        <f t="shared" si="24"/>
        <v>-3385</v>
      </c>
      <c r="E390">
        <f t="shared" si="25"/>
        <v>-7599325</v>
      </c>
      <c r="F390">
        <f t="shared" si="26"/>
        <v>11458225</v>
      </c>
      <c r="J390">
        <f t="shared" si="27"/>
        <v>631.54946728172717</v>
      </c>
    </row>
    <row r="391" spans="1:10" x14ac:dyDescent="0.3">
      <c r="A391">
        <v>390</v>
      </c>
      <c r="B391" s="1502">
        <v>43294</v>
      </c>
      <c r="C391">
        <v>276</v>
      </c>
      <c r="D391">
        <f t="shared" si="24"/>
        <v>-3383</v>
      </c>
      <c r="E391">
        <f t="shared" si="25"/>
        <v>-933708</v>
      </c>
      <c r="F391">
        <f t="shared" si="26"/>
        <v>11444689</v>
      </c>
      <c r="J391">
        <f t="shared" si="27"/>
        <v>631.5218148445997</v>
      </c>
    </row>
    <row r="392" spans="1:10" x14ac:dyDescent="0.3">
      <c r="A392">
        <v>391</v>
      </c>
      <c r="B392" s="1502">
        <v>43294</v>
      </c>
      <c r="C392">
        <v>412</v>
      </c>
      <c r="D392">
        <f t="shared" si="24"/>
        <v>-3381</v>
      </c>
      <c r="E392">
        <f t="shared" si="25"/>
        <v>-1392972</v>
      </c>
      <c r="F392">
        <f t="shared" si="26"/>
        <v>11431161</v>
      </c>
      <c r="J392">
        <f t="shared" si="27"/>
        <v>631.49416240747234</v>
      </c>
    </row>
    <row r="393" spans="1:10" x14ac:dyDescent="0.3">
      <c r="A393">
        <v>392</v>
      </c>
      <c r="B393" s="1502">
        <v>43294</v>
      </c>
      <c r="C393">
        <v>143</v>
      </c>
      <c r="D393">
        <f t="shared" si="24"/>
        <v>-3379</v>
      </c>
      <c r="E393">
        <f t="shared" si="25"/>
        <v>-483197</v>
      </c>
      <c r="F393">
        <f t="shared" si="26"/>
        <v>11417641</v>
      </c>
      <c r="J393">
        <f t="shared" si="27"/>
        <v>631.46650997034487</v>
      </c>
    </row>
    <row r="394" spans="1:10" x14ac:dyDescent="0.3">
      <c r="A394">
        <v>393</v>
      </c>
      <c r="B394" s="1502">
        <v>43294</v>
      </c>
      <c r="C394">
        <v>189</v>
      </c>
      <c r="D394">
        <f t="shared" si="24"/>
        <v>-3377</v>
      </c>
      <c r="E394">
        <f t="shared" si="25"/>
        <v>-638253</v>
      </c>
      <c r="F394">
        <f t="shared" si="26"/>
        <v>11404129</v>
      </c>
      <c r="J394">
        <f t="shared" si="27"/>
        <v>631.4388575332174</v>
      </c>
    </row>
    <row r="395" spans="1:10" x14ac:dyDescent="0.3">
      <c r="A395">
        <v>394</v>
      </c>
      <c r="B395" s="1502">
        <v>43299</v>
      </c>
      <c r="C395">
        <v>182</v>
      </c>
      <c r="D395">
        <f t="shared" si="24"/>
        <v>-3375</v>
      </c>
      <c r="E395">
        <f t="shared" si="25"/>
        <v>-614250</v>
      </c>
      <c r="F395">
        <f t="shared" si="26"/>
        <v>11390625</v>
      </c>
      <c r="J395">
        <f t="shared" si="27"/>
        <v>631.41120509609004</v>
      </c>
    </row>
    <row r="396" spans="1:10" x14ac:dyDescent="0.3">
      <c r="A396">
        <v>395</v>
      </c>
      <c r="B396" s="1502">
        <v>43299</v>
      </c>
      <c r="C396">
        <v>136</v>
      </c>
      <c r="D396">
        <f t="shared" si="24"/>
        <v>-3373</v>
      </c>
      <c r="E396">
        <f t="shared" si="25"/>
        <v>-458728</v>
      </c>
      <c r="F396">
        <f t="shared" si="26"/>
        <v>11377129</v>
      </c>
      <c r="J396">
        <f t="shared" si="27"/>
        <v>631.38355265896257</v>
      </c>
    </row>
    <row r="397" spans="1:10" x14ac:dyDescent="0.3">
      <c r="A397">
        <v>396</v>
      </c>
      <c r="B397" s="1502">
        <v>43299</v>
      </c>
      <c r="C397">
        <v>694</v>
      </c>
      <c r="D397">
        <f t="shared" si="24"/>
        <v>-3371</v>
      </c>
      <c r="E397">
        <f t="shared" si="25"/>
        <v>-2339474</v>
      </c>
      <c r="F397">
        <f t="shared" si="26"/>
        <v>11363641</v>
      </c>
      <c r="J397">
        <f t="shared" si="27"/>
        <v>631.3559002218351</v>
      </c>
    </row>
    <row r="398" spans="1:10" x14ac:dyDescent="0.3">
      <c r="A398">
        <v>397</v>
      </c>
      <c r="B398" s="1502">
        <v>43299</v>
      </c>
      <c r="C398">
        <v>458</v>
      </c>
      <c r="D398">
        <f t="shared" si="24"/>
        <v>-3369</v>
      </c>
      <c r="E398">
        <f t="shared" si="25"/>
        <v>-1543002</v>
      </c>
      <c r="F398">
        <f t="shared" si="26"/>
        <v>11350161</v>
      </c>
      <c r="J398">
        <f t="shared" si="27"/>
        <v>631.32824778470763</v>
      </c>
    </row>
    <row r="399" spans="1:10" x14ac:dyDescent="0.3">
      <c r="A399">
        <v>398</v>
      </c>
      <c r="B399" s="1502">
        <v>43299</v>
      </c>
      <c r="C399">
        <v>2128</v>
      </c>
      <c r="D399">
        <f t="shared" si="24"/>
        <v>-3367</v>
      </c>
      <c r="E399">
        <f t="shared" si="25"/>
        <v>-7164976</v>
      </c>
      <c r="F399">
        <f t="shared" si="26"/>
        <v>11336689</v>
      </c>
      <c r="J399">
        <f t="shared" si="27"/>
        <v>631.30059534758027</v>
      </c>
    </row>
    <row r="400" spans="1:10" x14ac:dyDescent="0.3">
      <c r="A400">
        <v>399</v>
      </c>
      <c r="B400" s="1502">
        <v>43299</v>
      </c>
      <c r="C400">
        <v>1470</v>
      </c>
      <c r="D400">
        <f t="shared" si="24"/>
        <v>-3365</v>
      </c>
      <c r="E400">
        <f t="shared" si="25"/>
        <v>-4946550</v>
      </c>
      <c r="F400">
        <f t="shared" si="26"/>
        <v>11323225</v>
      </c>
      <c r="J400">
        <f t="shared" si="27"/>
        <v>631.2729429104528</v>
      </c>
    </row>
    <row r="401" spans="1:10" x14ac:dyDescent="0.3">
      <c r="A401">
        <v>400</v>
      </c>
      <c r="B401" s="1502">
        <v>43299</v>
      </c>
      <c r="C401">
        <v>276</v>
      </c>
      <c r="D401">
        <f t="shared" si="24"/>
        <v>-3363</v>
      </c>
      <c r="E401">
        <f t="shared" si="25"/>
        <v>-928188</v>
      </c>
      <c r="F401">
        <f t="shared" si="26"/>
        <v>11309769</v>
      </c>
      <c r="J401">
        <f t="shared" si="27"/>
        <v>631.24529047332533</v>
      </c>
    </row>
    <row r="402" spans="1:10" x14ac:dyDescent="0.3">
      <c r="A402">
        <v>401</v>
      </c>
      <c r="B402" s="1502">
        <v>43299</v>
      </c>
      <c r="C402">
        <v>184</v>
      </c>
      <c r="D402">
        <f t="shared" si="24"/>
        <v>-3361</v>
      </c>
      <c r="E402">
        <f t="shared" si="25"/>
        <v>-618424</v>
      </c>
      <c r="F402">
        <f t="shared" si="26"/>
        <v>11296321</v>
      </c>
      <c r="J402">
        <f t="shared" si="27"/>
        <v>631.21763803619797</v>
      </c>
    </row>
    <row r="403" spans="1:10" x14ac:dyDescent="0.3">
      <c r="A403">
        <v>402</v>
      </c>
      <c r="B403" s="1502">
        <v>43299</v>
      </c>
      <c r="C403">
        <v>392</v>
      </c>
      <c r="D403">
        <f t="shared" si="24"/>
        <v>-3359</v>
      </c>
      <c r="E403">
        <f t="shared" si="25"/>
        <v>-1316728</v>
      </c>
      <c r="F403">
        <f t="shared" si="26"/>
        <v>11282881</v>
      </c>
      <c r="J403">
        <f t="shared" si="27"/>
        <v>631.1899855990705</v>
      </c>
    </row>
    <row r="404" spans="1:10" x14ac:dyDescent="0.3">
      <c r="A404">
        <v>403</v>
      </c>
      <c r="B404" s="1502">
        <v>43299</v>
      </c>
      <c r="C404">
        <v>271</v>
      </c>
      <c r="D404">
        <f t="shared" si="24"/>
        <v>-3357</v>
      </c>
      <c r="E404">
        <f t="shared" si="25"/>
        <v>-909747</v>
      </c>
      <c r="F404">
        <f t="shared" si="26"/>
        <v>11269449</v>
      </c>
      <c r="J404">
        <f t="shared" si="27"/>
        <v>631.16233316194302</v>
      </c>
    </row>
    <row r="405" spans="1:10" x14ac:dyDescent="0.3">
      <c r="A405">
        <v>404</v>
      </c>
      <c r="B405" s="1502">
        <v>43299</v>
      </c>
      <c r="C405">
        <v>150</v>
      </c>
      <c r="D405">
        <f t="shared" si="24"/>
        <v>-3355</v>
      </c>
      <c r="E405">
        <f t="shared" si="25"/>
        <v>-503250</v>
      </c>
      <c r="F405">
        <f t="shared" si="26"/>
        <v>11256025</v>
      </c>
      <c r="J405">
        <f t="shared" si="27"/>
        <v>631.13468072481555</v>
      </c>
    </row>
    <row r="406" spans="1:10" x14ac:dyDescent="0.3">
      <c r="A406">
        <v>405</v>
      </c>
      <c r="B406" s="1502">
        <v>43299</v>
      </c>
      <c r="C406">
        <v>82</v>
      </c>
      <c r="D406">
        <f t="shared" si="24"/>
        <v>-3353</v>
      </c>
      <c r="E406">
        <f t="shared" si="25"/>
        <v>-274946</v>
      </c>
      <c r="F406">
        <f t="shared" si="26"/>
        <v>11242609</v>
      </c>
      <c r="J406">
        <f t="shared" si="27"/>
        <v>631.10702828768819</v>
      </c>
    </row>
    <row r="407" spans="1:10" x14ac:dyDescent="0.3">
      <c r="A407">
        <v>406</v>
      </c>
      <c r="B407" s="1502">
        <v>43299</v>
      </c>
      <c r="C407">
        <v>72</v>
      </c>
      <c r="D407">
        <f t="shared" si="24"/>
        <v>-3351</v>
      </c>
      <c r="E407">
        <f t="shared" si="25"/>
        <v>-241272</v>
      </c>
      <c r="F407">
        <f t="shared" si="26"/>
        <v>11229201</v>
      </c>
      <c r="J407">
        <f t="shared" si="27"/>
        <v>631.07937585056072</v>
      </c>
    </row>
    <row r="408" spans="1:10" x14ac:dyDescent="0.3">
      <c r="A408">
        <v>407</v>
      </c>
      <c r="B408" s="1502">
        <v>43299</v>
      </c>
      <c r="C408">
        <v>134</v>
      </c>
      <c r="D408">
        <f t="shared" si="24"/>
        <v>-3349</v>
      </c>
      <c r="E408">
        <f t="shared" si="25"/>
        <v>-448766</v>
      </c>
      <c r="F408">
        <f t="shared" si="26"/>
        <v>11215801</v>
      </c>
      <c r="J408">
        <f t="shared" si="27"/>
        <v>631.05172341343325</v>
      </c>
    </row>
    <row r="409" spans="1:10" x14ac:dyDescent="0.3">
      <c r="A409">
        <v>408</v>
      </c>
      <c r="B409" s="1502">
        <v>43299</v>
      </c>
      <c r="C409">
        <v>241</v>
      </c>
      <c r="D409">
        <f t="shared" si="24"/>
        <v>-3347</v>
      </c>
      <c r="E409">
        <f t="shared" si="25"/>
        <v>-806627</v>
      </c>
      <c r="F409">
        <f t="shared" si="26"/>
        <v>11202409</v>
      </c>
      <c r="J409">
        <f t="shared" si="27"/>
        <v>631.02407097630589</v>
      </c>
    </row>
    <row r="410" spans="1:10" x14ac:dyDescent="0.3">
      <c r="A410">
        <v>409</v>
      </c>
      <c r="B410" s="1502">
        <v>43299</v>
      </c>
      <c r="C410">
        <v>60</v>
      </c>
      <c r="D410">
        <f t="shared" si="24"/>
        <v>-3345</v>
      </c>
      <c r="E410">
        <f t="shared" si="25"/>
        <v>-200700</v>
      </c>
      <c r="F410">
        <f t="shared" si="26"/>
        <v>11189025</v>
      </c>
      <c r="J410">
        <f t="shared" si="27"/>
        <v>630.99641853917842</v>
      </c>
    </row>
    <row r="411" spans="1:10" x14ac:dyDescent="0.3">
      <c r="A411">
        <v>410</v>
      </c>
      <c r="B411" s="1502">
        <v>43300</v>
      </c>
      <c r="C411">
        <v>69</v>
      </c>
      <c r="D411">
        <f t="shared" si="24"/>
        <v>-3343</v>
      </c>
      <c r="E411">
        <f t="shared" si="25"/>
        <v>-230667</v>
      </c>
      <c r="F411">
        <f t="shared" si="26"/>
        <v>11175649</v>
      </c>
      <c r="J411">
        <f t="shared" si="27"/>
        <v>630.96876610205095</v>
      </c>
    </row>
    <row r="412" spans="1:10" x14ac:dyDescent="0.3">
      <c r="A412">
        <v>411</v>
      </c>
      <c r="B412" s="1502">
        <v>43301</v>
      </c>
      <c r="C412">
        <v>801</v>
      </c>
      <c r="D412">
        <f t="shared" si="24"/>
        <v>-3341</v>
      </c>
      <c r="E412">
        <f t="shared" si="25"/>
        <v>-2676141</v>
      </c>
      <c r="F412">
        <f t="shared" si="26"/>
        <v>11162281</v>
      </c>
      <c r="J412">
        <f t="shared" si="27"/>
        <v>630.94111366492348</v>
      </c>
    </row>
    <row r="413" spans="1:10" x14ac:dyDescent="0.3">
      <c r="A413">
        <v>412</v>
      </c>
      <c r="B413" s="1502">
        <v>43301</v>
      </c>
      <c r="C413">
        <v>87</v>
      </c>
      <c r="D413">
        <f t="shared" si="24"/>
        <v>-3339</v>
      </c>
      <c r="E413">
        <f t="shared" si="25"/>
        <v>-290493</v>
      </c>
      <c r="F413">
        <f t="shared" si="26"/>
        <v>11148921</v>
      </c>
      <c r="J413">
        <f t="shared" si="27"/>
        <v>630.91346122779612</v>
      </c>
    </row>
    <row r="414" spans="1:10" x14ac:dyDescent="0.3">
      <c r="A414">
        <v>413</v>
      </c>
      <c r="B414" s="1502">
        <v>43301</v>
      </c>
      <c r="C414">
        <v>293</v>
      </c>
      <c r="D414">
        <f t="shared" si="24"/>
        <v>-3337</v>
      </c>
      <c r="E414">
        <f t="shared" si="25"/>
        <v>-977741</v>
      </c>
      <c r="F414">
        <f t="shared" si="26"/>
        <v>11135569</v>
      </c>
      <c r="J414">
        <f t="shared" si="27"/>
        <v>630.88580879066865</v>
      </c>
    </row>
    <row r="415" spans="1:10" x14ac:dyDescent="0.3">
      <c r="A415">
        <v>414</v>
      </c>
      <c r="B415" s="1502">
        <v>43301</v>
      </c>
      <c r="C415">
        <v>870</v>
      </c>
      <c r="D415">
        <f t="shared" si="24"/>
        <v>-3335</v>
      </c>
      <c r="E415">
        <f t="shared" si="25"/>
        <v>-2901450</v>
      </c>
      <c r="F415">
        <f t="shared" si="26"/>
        <v>11122225</v>
      </c>
      <c r="J415">
        <f t="shared" si="27"/>
        <v>630.85815635354118</v>
      </c>
    </row>
    <row r="416" spans="1:10" x14ac:dyDescent="0.3">
      <c r="A416">
        <v>415</v>
      </c>
      <c r="B416" s="1502">
        <v>43301</v>
      </c>
      <c r="C416">
        <v>674</v>
      </c>
      <c r="D416">
        <f t="shared" si="24"/>
        <v>-3333</v>
      </c>
      <c r="E416">
        <f t="shared" si="25"/>
        <v>-2246442</v>
      </c>
      <c r="F416">
        <f t="shared" si="26"/>
        <v>11108889</v>
      </c>
      <c r="J416">
        <f t="shared" si="27"/>
        <v>630.83050391641382</v>
      </c>
    </row>
    <row r="417" spans="1:10" x14ac:dyDescent="0.3">
      <c r="A417">
        <v>416</v>
      </c>
      <c r="B417" s="1502">
        <v>43301</v>
      </c>
      <c r="C417">
        <v>106</v>
      </c>
      <c r="D417">
        <f t="shared" si="24"/>
        <v>-3331</v>
      </c>
      <c r="E417">
        <f t="shared" si="25"/>
        <v>-353086</v>
      </c>
      <c r="F417">
        <f t="shared" si="26"/>
        <v>11095561</v>
      </c>
      <c r="J417">
        <f t="shared" si="27"/>
        <v>630.80285147928635</v>
      </c>
    </row>
    <row r="418" spans="1:10" x14ac:dyDescent="0.3">
      <c r="A418">
        <v>417</v>
      </c>
      <c r="B418" s="1502">
        <v>43301</v>
      </c>
      <c r="C418">
        <v>97</v>
      </c>
      <c r="D418">
        <f t="shared" si="24"/>
        <v>-3329</v>
      </c>
      <c r="E418">
        <f t="shared" si="25"/>
        <v>-322913</v>
      </c>
      <c r="F418">
        <f t="shared" si="26"/>
        <v>11082241</v>
      </c>
      <c r="J418">
        <f t="shared" si="27"/>
        <v>630.77519904215887</v>
      </c>
    </row>
    <row r="419" spans="1:10" x14ac:dyDescent="0.3">
      <c r="A419">
        <v>418</v>
      </c>
      <c r="B419" s="1502">
        <v>43301</v>
      </c>
      <c r="C419">
        <v>52</v>
      </c>
      <c r="D419">
        <f t="shared" si="24"/>
        <v>-3327</v>
      </c>
      <c r="E419">
        <f t="shared" si="25"/>
        <v>-173004</v>
      </c>
      <c r="F419">
        <f t="shared" si="26"/>
        <v>11068929</v>
      </c>
      <c r="J419">
        <f t="shared" si="27"/>
        <v>630.7475466050314</v>
      </c>
    </row>
    <row r="420" spans="1:10" x14ac:dyDescent="0.3">
      <c r="A420">
        <v>419</v>
      </c>
      <c r="B420" s="1502">
        <v>43301</v>
      </c>
      <c r="C420">
        <v>52</v>
      </c>
      <c r="D420">
        <f t="shared" si="24"/>
        <v>-3325</v>
      </c>
      <c r="E420">
        <f t="shared" si="25"/>
        <v>-172900</v>
      </c>
      <c r="F420">
        <f t="shared" si="26"/>
        <v>11055625</v>
      </c>
      <c r="J420">
        <f t="shared" si="27"/>
        <v>630.71989416790404</v>
      </c>
    </row>
    <row r="421" spans="1:10" x14ac:dyDescent="0.3">
      <c r="A421">
        <v>420</v>
      </c>
      <c r="B421" s="1502">
        <v>43301</v>
      </c>
      <c r="C421">
        <v>610</v>
      </c>
      <c r="D421">
        <f t="shared" si="24"/>
        <v>-3323</v>
      </c>
      <c r="E421">
        <f t="shared" si="25"/>
        <v>-2027030</v>
      </c>
      <c r="F421">
        <f t="shared" si="26"/>
        <v>11042329</v>
      </c>
      <c r="J421">
        <f t="shared" si="27"/>
        <v>630.69224173077657</v>
      </c>
    </row>
    <row r="422" spans="1:10" x14ac:dyDescent="0.3">
      <c r="A422">
        <v>421</v>
      </c>
      <c r="B422" s="1502">
        <v>43301</v>
      </c>
      <c r="C422">
        <v>191</v>
      </c>
      <c r="D422">
        <f t="shared" si="24"/>
        <v>-3321</v>
      </c>
      <c r="E422">
        <f t="shared" si="25"/>
        <v>-634311</v>
      </c>
      <c r="F422">
        <f t="shared" si="26"/>
        <v>11029041</v>
      </c>
      <c r="J422">
        <f t="shared" si="27"/>
        <v>630.6645892936491</v>
      </c>
    </row>
    <row r="423" spans="1:10" x14ac:dyDescent="0.3">
      <c r="A423">
        <v>422</v>
      </c>
      <c r="B423" s="1502">
        <v>43301</v>
      </c>
      <c r="C423">
        <v>263</v>
      </c>
      <c r="D423">
        <f t="shared" si="24"/>
        <v>-3319</v>
      </c>
      <c r="E423">
        <f t="shared" si="25"/>
        <v>-872897</v>
      </c>
      <c r="F423">
        <f t="shared" si="26"/>
        <v>11015761</v>
      </c>
      <c r="J423">
        <f t="shared" si="27"/>
        <v>630.63693685652174</v>
      </c>
    </row>
    <row r="424" spans="1:10" x14ac:dyDescent="0.3">
      <c r="A424">
        <v>423</v>
      </c>
      <c r="B424" s="1502">
        <v>43301</v>
      </c>
      <c r="C424">
        <v>83</v>
      </c>
      <c r="D424">
        <f t="shared" si="24"/>
        <v>-3317</v>
      </c>
      <c r="E424">
        <f t="shared" si="25"/>
        <v>-275311</v>
      </c>
      <c r="F424">
        <f t="shared" si="26"/>
        <v>11002489</v>
      </c>
      <c r="J424">
        <f t="shared" si="27"/>
        <v>630.60928441939427</v>
      </c>
    </row>
    <row r="425" spans="1:10" x14ac:dyDescent="0.3">
      <c r="A425">
        <v>424</v>
      </c>
      <c r="B425" s="1502">
        <v>43301</v>
      </c>
      <c r="C425">
        <v>79</v>
      </c>
      <c r="D425">
        <f t="shared" si="24"/>
        <v>-3315</v>
      </c>
      <c r="E425">
        <f t="shared" si="25"/>
        <v>-261885</v>
      </c>
      <c r="F425">
        <f t="shared" si="26"/>
        <v>10989225</v>
      </c>
      <c r="J425">
        <f t="shared" si="27"/>
        <v>630.5816319822668</v>
      </c>
    </row>
    <row r="426" spans="1:10" x14ac:dyDescent="0.3">
      <c r="A426">
        <v>425</v>
      </c>
      <c r="B426" s="1502">
        <v>43301</v>
      </c>
      <c r="C426">
        <v>534</v>
      </c>
      <c r="D426">
        <f t="shared" si="24"/>
        <v>-3313</v>
      </c>
      <c r="E426">
        <f t="shared" si="25"/>
        <v>-1769142</v>
      </c>
      <c r="F426">
        <f t="shared" si="26"/>
        <v>10975969</v>
      </c>
      <c r="J426">
        <f t="shared" si="27"/>
        <v>630.55397954513933</v>
      </c>
    </row>
    <row r="427" spans="1:10" x14ac:dyDescent="0.3">
      <c r="A427">
        <v>426</v>
      </c>
      <c r="B427" s="1502">
        <v>43301</v>
      </c>
      <c r="C427">
        <v>354</v>
      </c>
      <c r="D427">
        <f t="shared" si="24"/>
        <v>-3311</v>
      </c>
      <c r="E427">
        <f t="shared" si="25"/>
        <v>-1172094</v>
      </c>
      <c r="F427">
        <f t="shared" si="26"/>
        <v>10962721</v>
      </c>
      <c r="J427">
        <f t="shared" si="27"/>
        <v>630.52632710801197</v>
      </c>
    </row>
    <row r="428" spans="1:10" x14ac:dyDescent="0.3">
      <c r="A428">
        <v>427</v>
      </c>
      <c r="B428" s="1502">
        <v>43301</v>
      </c>
      <c r="C428">
        <v>1487</v>
      </c>
      <c r="D428">
        <f t="shared" si="24"/>
        <v>-3309</v>
      </c>
      <c r="E428">
        <f t="shared" si="25"/>
        <v>-4920483</v>
      </c>
      <c r="F428">
        <f t="shared" si="26"/>
        <v>10949481</v>
      </c>
      <c r="J428">
        <f t="shared" si="27"/>
        <v>630.4986746708845</v>
      </c>
    </row>
    <row r="429" spans="1:10" x14ac:dyDescent="0.3">
      <c r="A429">
        <v>428</v>
      </c>
      <c r="B429" s="1502">
        <v>43301</v>
      </c>
      <c r="C429">
        <v>1210</v>
      </c>
      <c r="D429">
        <f t="shared" si="24"/>
        <v>-3307</v>
      </c>
      <c r="E429">
        <f t="shared" si="25"/>
        <v>-4001470</v>
      </c>
      <c r="F429">
        <f t="shared" si="26"/>
        <v>10936249</v>
      </c>
      <c r="J429">
        <f t="shared" si="27"/>
        <v>630.47102223375703</v>
      </c>
    </row>
    <row r="430" spans="1:10" x14ac:dyDescent="0.3">
      <c r="A430">
        <v>429</v>
      </c>
      <c r="B430" s="1502">
        <v>43301</v>
      </c>
      <c r="C430">
        <v>99</v>
      </c>
      <c r="D430">
        <f t="shared" si="24"/>
        <v>-3305</v>
      </c>
      <c r="E430">
        <f t="shared" si="25"/>
        <v>-327195</v>
      </c>
      <c r="F430">
        <f t="shared" si="26"/>
        <v>10923025</v>
      </c>
      <c r="J430">
        <f t="shared" si="27"/>
        <v>630.44336979662967</v>
      </c>
    </row>
    <row r="431" spans="1:10" x14ac:dyDescent="0.3">
      <c r="A431">
        <v>430</v>
      </c>
      <c r="B431" s="1502">
        <v>43301</v>
      </c>
      <c r="C431">
        <v>125</v>
      </c>
      <c r="D431">
        <f t="shared" si="24"/>
        <v>-3303</v>
      </c>
      <c r="E431">
        <f t="shared" si="25"/>
        <v>-412875</v>
      </c>
      <c r="F431">
        <f t="shared" si="26"/>
        <v>10909809</v>
      </c>
      <c r="J431">
        <f t="shared" si="27"/>
        <v>630.4157173595022</v>
      </c>
    </row>
    <row r="432" spans="1:10" x14ac:dyDescent="0.3">
      <c r="A432">
        <v>431</v>
      </c>
      <c r="B432" s="1502">
        <v>43301</v>
      </c>
      <c r="C432">
        <v>381</v>
      </c>
      <c r="D432">
        <f t="shared" si="24"/>
        <v>-3301</v>
      </c>
      <c r="E432">
        <f t="shared" si="25"/>
        <v>-1257681</v>
      </c>
      <c r="F432">
        <f t="shared" si="26"/>
        <v>10896601</v>
      </c>
      <c r="J432">
        <f t="shared" si="27"/>
        <v>630.38806492237472</v>
      </c>
    </row>
    <row r="433" spans="1:10" x14ac:dyDescent="0.3">
      <c r="A433">
        <v>432</v>
      </c>
      <c r="B433" s="1502">
        <v>43306</v>
      </c>
      <c r="C433">
        <v>101</v>
      </c>
      <c r="D433">
        <f t="shared" si="24"/>
        <v>-3299</v>
      </c>
      <c r="E433">
        <f t="shared" si="25"/>
        <v>-333199</v>
      </c>
      <c r="F433">
        <f t="shared" si="26"/>
        <v>10883401</v>
      </c>
      <c r="J433">
        <f t="shared" si="27"/>
        <v>630.36041248524725</v>
      </c>
    </row>
    <row r="434" spans="1:10" x14ac:dyDescent="0.3">
      <c r="A434">
        <v>433</v>
      </c>
      <c r="B434" s="1502">
        <v>43306</v>
      </c>
      <c r="C434">
        <v>141</v>
      </c>
      <c r="D434">
        <f t="shared" si="24"/>
        <v>-3297</v>
      </c>
      <c r="E434">
        <f t="shared" si="25"/>
        <v>-464877</v>
      </c>
      <c r="F434">
        <f t="shared" si="26"/>
        <v>10870209</v>
      </c>
      <c r="J434">
        <f t="shared" si="27"/>
        <v>630.33276004811989</v>
      </c>
    </row>
    <row r="435" spans="1:10" x14ac:dyDescent="0.3">
      <c r="A435">
        <v>434</v>
      </c>
      <c r="B435" s="1502">
        <v>43306</v>
      </c>
      <c r="C435">
        <v>987</v>
      </c>
      <c r="D435">
        <f t="shared" si="24"/>
        <v>-3295</v>
      </c>
      <c r="E435">
        <f t="shared" si="25"/>
        <v>-3252165</v>
      </c>
      <c r="F435">
        <f t="shared" si="26"/>
        <v>10857025</v>
      </c>
      <c r="J435">
        <f t="shared" si="27"/>
        <v>630.30510761099242</v>
      </c>
    </row>
    <row r="436" spans="1:10" x14ac:dyDescent="0.3">
      <c r="A436">
        <v>435</v>
      </c>
      <c r="B436" s="1502">
        <v>43306</v>
      </c>
      <c r="C436">
        <v>632</v>
      </c>
      <c r="D436">
        <f t="shared" si="24"/>
        <v>-3293</v>
      </c>
      <c r="E436">
        <f t="shared" si="25"/>
        <v>-2081176</v>
      </c>
      <c r="F436">
        <f t="shared" si="26"/>
        <v>10843849</v>
      </c>
      <c r="J436">
        <f t="shared" si="27"/>
        <v>630.27745517386495</v>
      </c>
    </row>
    <row r="437" spans="1:10" x14ac:dyDescent="0.3">
      <c r="A437">
        <v>436</v>
      </c>
      <c r="B437" s="1502">
        <v>43306</v>
      </c>
      <c r="C437">
        <v>561</v>
      </c>
      <c r="D437">
        <f t="shared" si="24"/>
        <v>-3291</v>
      </c>
      <c r="E437">
        <f t="shared" si="25"/>
        <v>-1846251</v>
      </c>
      <c r="F437">
        <f t="shared" si="26"/>
        <v>10830681</v>
      </c>
      <c r="J437">
        <f t="shared" si="27"/>
        <v>630.24980273673759</v>
      </c>
    </row>
    <row r="438" spans="1:10" x14ac:dyDescent="0.3">
      <c r="A438">
        <v>437</v>
      </c>
      <c r="B438" s="1502">
        <v>43306</v>
      </c>
      <c r="C438">
        <v>92</v>
      </c>
      <c r="D438">
        <f t="shared" si="24"/>
        <v>-3289</v>
      </c>
      <c r="E438">
        <f t="shared" si="25"/>
        <v>-302588</v>
      </c>
      <c r="F438">
        <f t="shared" si="26"/>
        <v>10817521</v>
      </c>
      <c r="J438">
        <f t="shared" si="27"/>
        <v>630.22215029961012</v>
      </c>
    </row>
    <row r="439" spans="1:10" x14ac:dyDescent="0.3">
      <c r="A439">
        <v>438</v>
      </c>
      <c r="B439" s="1502">
        <v>43306</v>
      </c>
      <c r="C439">
        <v>127</v>
      </c>
      <c r="D439">
        <f t="shared" si="24"/>
        <v>-3287</v>
      </c>
      <c r="E439">
        <f t="shared" si="25"/>
        <v>-417449</v>
      </c>
      <c r="F439">
        <f t="shared" si="26"/>
        <v>10804369</v>
      </c>
      <c r="J439">
        <f t="shared" si="27"/>
        <v>630.19449786248265</v>
      </c>
    </row>
    <row r="440" spans="1:10" x14ac:dyDescent="0.3">
      <c r="A440">
        <v>439</v>
      </c>
      <c r="B440" s="1502">
        <v>43306</v>
      </c>
      <c r="C440">
        <v>651</v>
      </c>
      <c r="D440">
        <f t="shared" si="24"/>
        <v>-3285</v>
      </c>
      <c r="E440">
        <f t="shared" si="25"/>
        <v>-2138535</v>
      </c>
      <c r="F440">
        <f t="shared" si="26"/>
        <v>10791225</v>
      </c>
      <c r="J440">
        <f t="shared" si="27"/>
        <v>630.16684542535518</v>
      </c>
    </row>
    <row r="441" spans="1:10" x14ac:dyDescent="0.3">
      <c r="A441">
        <v>440</v>
      </c>
      <c r="B441" s="1502">
        <v>43306</v>
      </c>
      <c r="C441">
        <v>398</v>
      </c>
      <c r="D441">
        <f t="shared" si="24"/>
        <v>-3283</v>
      </c>
      <c r="E441">
        <f t="shared" si="25"/>
        <v>-1306634</v>
      </c>
      <c r="F441">
        <f t="shared" si="26"/>
        <v>10778089</v>
      </c>
      <c r="J441">
        <f t="shared" si="27"/>
        <v>630.13919298822782</v>
      </c>
    </row>
    <row r="442" spans="1:10" x14ac:dyDescent="0.3">
      <c r="A442">
        <v>441</v>
      </c>
      <c r="B442" s="1502">
        <v>43306</v>
      </c>
      <c r="C442">
        <v>278</v>
      </c>
      <c r="D442">
        <f t="shared" si="24"/>
        <v>-3281</v>
      </c>
      <c r="E442">
        <f t="shared" si="25"/>
        <v>-912118</v>
      </c>
      <c r="F442">
        <f t="shared" si="26"/>
        <v>10764961</v>
      </c>
      <c r="J442">
        <f t="shared" si="27"/>
        <v>630.11154055110035</v>
      </c>
    </row>
    <row r="443" spans="1:10" x14ac:dyDescent="0.3">
      <c r="A443">
        <v>442</v>
      </c>
      <c r="B443" s="1502">
        <v>43306</v>
      </c>
      <c r="C443">
        <v>158</v>
      </c>
      <c r="D443">
        <f t="shared" si="24"/>
        <v>-3279</v>
      </c>
      <c r="E443">
        <f t="shared" si="25"/>
        <v>-518082</v>
      </c>
      <c r="F443">
        <f t="shared" si="26"/>
        <v>10751841</v>
      </c>
      <c r="J443">
        <f t="shared" si="27"/>
        <v>630.08388811397288</v>
      </c>
    </row>
    <row r="444" spans="1:10" x14ac:dyDescent="0.3">
      <c r="A444">
        <v>443</v>
      </c>
      <c r="B444" s="1502">
        <v>43306</v>
      </c>
      <c r="C444">
        <v>542</v>
      </c>
      <c r="D444">
        <f t="shared" si="24"/>
        <v>-3277</v>
      </c>
      <c r="E444">
        <f t="shared" si="25"/>
        <v>-1776134</v>
      </c>
      <c r="F444">
        <f t="shared" si="26"/>
        <v>10738729</v>
      </c>
      <c r="J444">
        <f t="shared" si="27"/>
        <v>630.05623567684552</v>
      </c>
    </row>
    <row r="445" spans="1:10" x14ac:dyDescent="0.3">
      <c r="A445">
        <v>444</v>
      </c>
      <c r="B445" s="1502">
        <v>43306</v>
      </c>
      <c r="C445">
        <v>328</v>
      </c>
      <c r="D445">
        <f t="shared" si="24"/>
        <v>-3275</v>
      </c>
      <c r="E445">
        <f t="shared" si="25"/>
        <v>-1074200</v>
      </c>
      <c r="F445">
        <f t="shared" si="26"/>
        <v>10725625</v>
      </c>
      <c r="J445">
        <f t="shared" si="27"/>
        <v>630.02858323971805</v>
      </c>
    </row>
    <row r="446" spans="1:10" x14ac:dyDescent="0.3">
      <c r="A446">
        <v>445</v>
      </c>
      <c r="B446" s="1502">
        <v>43306</v>
      </c>
      <c r="C446">
        <v>36</v>
      </c>
      <c r="D446">
        <f t="shared" si="24"/>
        <v>-3273</v>
      </c>
      <c r="E446">
        <f t="shared" si="25"/>
        <v>-117828</v>
      </c>
      <c r="F446">
        <f t="shared" si="26"/>
        <v>10712529</v>
      </c>
      <c r="J446">
        <f t="shared" si="27"/>
        <v>630.00093080259057</v>
      </c>
    </row>
    <row r="447" spans="1:10" x14ac:dyDescent="0.3">
      <c r="A447">
        <v>446</v>
      </c>
      <c r="B447" s="1502">
        <v>43306</v>
      </c>
      <c r="C447">
        <v>94</v>
      </c>
      <c r="D447">
        <f t="shared" si="24"/>
        <v>-3271</v>
      </c>
      <c r="E447">
        <f t="shared" si="25"/>
        <v>-307474</v>
      </c>
      <c r="F447">
        <f t="shared" si="26"/>
        <v>10699441</v>
      </c>
      <c r="J447">
        <f t="shared" si="27"/>
        <v>629.97327836546322</v>
      </c>
    </row>
    <row r="448" spans="1:10" x14ac:dyDescent="0.3">
      <c r="A448">
        <v>447</v>
      </c>
      <c r="B448" s="1502">
        <v>43306</v>
      </c>
      <c r="C448">
        <v>1388</v>
      </c>
      <c r="D448">
        <f t="shared" si="24"/>
        <v>-3269</v>
      </c>
      <c r="E448">
        <f t="shared" si="25"/>
        <v>-4537372</v>
      </c>
      <c r="F448">
        <f t="shared" si="26"/>
        <v>10686361</v>
      </c>
      <c r="J448">
        <f t="shared" si="27"/>
        <v>629.94562592833574</v>
      </c>
    </row>
    <row r="449" spans="1:10" x14ac:dyDescent="0.3">
      <c r="A449">
        <v>448</v>
      </c>
      <c r="B449" s="1502">
        <v>43306</v>
      </c>
      <c r="C449">
        <v>954</v>
      </c>
      <c r="D449">
        <f t="shared" si="24"/>
        <v>-3267</v>
      </c>
      <c r="E449">
        <f t="shared" si="25"/>
        <v>-3116718</v>
      </c>
      <c r="F449">
        <f t="shared" si="26"/>
        <v>10673289</v>
      </c>
      <c r="J449">
        <f t="shared" si="27"/>
        <v>629.91797349120827</v>
      </c>
    </row>
    <row r="450" spans="1:10" x14ac:dyDescent="0.3">
      <c r="A450">
        <v>449</v>
      </c>
      <c r="B450" s="1502">
        <v>43306</v>
      </c>
      <c r="C450">
        <v>52</v>
      </c>
      <c r="D450">
        <f t="shared" si="24"/>
        <v>-3265</v>
      </c>
      <c r="E450">
        <f t="shared" si="25"/>
        <v>-169780</v>
      </c>
      <c r="F450">
        <f t="shared" si="26"/>
        <v>10660225</v>
      </c>
      <c r="J450">
        <f t="shared" si="27"/>
        <v>629.8903210540808</v>
      </c>
    </row>
    <row r="451" spans="1:10" x14ac:dyDescent="0.3">
      <c r="A451">
        <v>450</v>
      </c>
      <c r="B451" s="1502">
        <v>43306</v>
      </c>
      <c r="C451">
        <v>84</v>
      </c>
      <c r="D451">
        <f t="shared" ref="D451:D514" si="28">D452+(-2)</f>
        <v>-3263</v>
      </c>
      <c r="E451">
        <f t="shared" ref="E451:E514" si="29">C451*D451</f>
        <v>-274092</v>
      </c>
      <c r="F451">
        <f t="shared" ref="F451:F514" si="30">D451^2</f>
        <v>10647169</v>
      </c>
      <c r="J451">
        <f t="shared" ref="J451:J514" si="31">$H$2+(-$I$2)*D451</f>
        <v>629.86266861695344</v>
      </c>
    </row>
    <row r="452" spans="1:10" x14ac:dyDescent="0.3">
      <c r="A452">
        <v>451</v>
      </c>
      <c r="B452" s="1502">
        <v>43306</v>
      </c>
      <c r="C452">
        <v>135</v>
      </c>
      <c r="D452">
        <f t="shared" si="28"/>
        <v>-3261</v>
      </c>
      <c r="E452">
        <f t="shared" si="29"/>
        <v>-440235</v>
      </c>
      <c r="F452">
        <f t="shared" si="30"/>
        <v>10634121</v>
      </c>
      <c r="J452">
        <f t="shared" si="31"/>
        <v>629.83501617982597</v>
      </c>
    </row>
    <row r="453" spans="1:10" x14ac:dyDescent="0.3">
      <c r="A453">
        <v>452</v>
      </c>
      <c r="B453" s="1502">
        <v>43310</v>
      </c>
      <c r="C453">
        <v>79</v>
      </c>
      <c r="D453">
        <f t="shared" si="28"/>
        <v>-3259</v>
      </c>
      <c r="E453">
        <f t="shared" si="29"/>
        <v>-257461</v>
      </c>
      <c r="F453">
        <f t="shared" si="30"/>
        <v>10621081</v>
      </c>
      <c r="J453">
        <f t="shared" si="31"/>
        <v>629.8073637426985</v>
      </c>
    </row>
    <row r="454" spans="1:10" x14ac:dyDescent="0.3">
      <c r="A454">
        <v>453</v>
      </c>
      <c r="B454" s="1502">
        <v>43311</v>
      </c>
      <c r="C454">
        <v>2379</v>
      </c>
      <c r="D454">
        <f t="shared" si="28"/>
        <v>-3257</v>
      </c>
      <c r="E454">
        <f t="shared" si="29"/>
        <v>-7748403</v>
      </c>
      <c r="F454">
        <f t="shared" si="30"/>
        <v>10608049</v>
      </c>
      <c r="J454">
        <f t="shared" si="31"/>
        <v>629.77971130557114</v>
      </c>
    </row>
    <row r="455" spans="1:10" x14ac:dyDescent="0.3">
      <c r="A455">
        <v>454</v>
      </c>
      <c r="B455" s="1502">
        <v>43311</v>
      </c>
      <c r="C455">
        <v>200</v>
      </c>
      <c r="D455">
        <f t="shared" si="28"/>
        <v>-3255</v>
      </c>
      <c r="E455">
        <f t="shared" si="29"/>
        <v>-651000</v>
      </c>
      <c r="F455">
        <f t="shared" si="30"/>
        <v>10595025</v>
      </c>
      <c r="J455">
        <f t="shared" si="31"/>
        <v>629.75205886844367</v>
      </c>
    </row>
    <row r="456" spans="1:10" x14ac:dyDescent="0.3">
      <c r="A456">
        <v>455</v>
      </c>
      <c r="B456" s="1502">
        <v>43311</v>
      </c>
      <c r="C456">
        <v>196</v>
      </c>
      <c r="D456">
        <f t="shared" si="28"/>
        <v>-3253</v>
      </c>
      <c r="E456">
        <f t="shared" si="29"/>
        <v>-637588</v>
      </c>
      <c r="F456">
        <f t="shared" si="30"/>
        <v>10582009</v>
      </c>
      <c r="J456">
        <f t="shared" si="31"/>
        <v>629.7244064313162</v>
      </c>
    </row>
    <row r="457" spans="1:10" x14ac:dyDescent="0.3">
      <c r="A457">
        <v>456</v>
      </c>
      <c r="B457" s="1502">
        <v>43312</v>
      </c>
      <c r="C457">
        <v>30</v>
      </c>
      <c r="D457">
        <f t="shared" si="28"/>
        <v>-3251</v>
      </c>
      <c r="E457">
        <f t="shared" si="29"/>
        <v>-97530</v>
      </c>
      <c r="F457">
        <f t="shared" si="30"/>
        <v>10569001</v>
      </c>
      <c r="J457">
        <f t="shared" si="31"/>
        <v>629.69675399418873</v>
      </c>
    </row>
    <row r="458" spans="1:10" x14ac:dyDescent="0.3">
      <c r="A458">
        <v>457</v>
      </c>
      <c r="B458" s="1502">
        <v>43312</v>
      </c>
      <c r="C458">
        <v>16</v>
      </c>
      <c r="D458">
        <f t="shared" si="28"/>
        <v>-3249</v>
      </c>
      <c r="E458">
        <f t="shared" si="29"/>
        <v>-51984</v>
      </c>
      <c r="F458">
        <f t="shared" si="30"/>
        <v>10556001</v>
      </c>
      <c r="J458">
        <f t="shared" si="31"/>
        <v>629.66910155706137</v>
      </c>
    </row>
    <row r="459" spans="1:10" x14ac:dyDescent="0.3">
      <c r="A459">
        <v>458</v>
      </c>
      <c r="B459" s="1502">
        <v>43312</v>
      </c>
      <c r="C459">
        <v>30</v>
      </c>
      <c r="D459">
        <f t="shared" si="28"/>
        <v>-3247</v>
      </c>
      <c r="E459">
        <f t="shared" si="29"/>
        <v>-97410</v>
      </c>
      <c r="F459">
        <f t="shared" si="30"/>
        <v>10543009</v>
      </c>
      <c r="J459">
        <f t="shared" si="31"/>
        <v>629.6414491199339</v>
      </c>
    </row>
    <row r="460" spans="1:10" x14ac:dyDescent="0.3">
      <c r="A460">
        <v>459</v>
      </c>
      <c r="B460" s="1502">
        <v>43312</v>
      </c>
      <c r="C460">
        <v>12</v>
      </c>
      <c r="D460">
        <f t="shared" si="28"/>
        <v>-3245</v>
      </c>
      <c r="E460">
        <f t="shared" si="29"/>
        <v>-38940</v>
      </c>
      <c r="F460">
        <f t="shared" si="30"/>
        <v>10530025</v>
      </c>
      <c r="J460">
        <f t="shared" si="31"/>
        <v>629.61379668280642</v>
      </c>
    </row>
    <row r="461" spans="1:10" x14ac:dyDescent="0.3">
      <c r="A461">
        <v>460</v>
      </c>
      <c r="B461" s="1502">
        <v>43312</v>
      </c>
      <c r="C461">
        <v>40</v>
      </c>
      <c r="D461">
        <f t="shared" si="28"/>
        <v>-3243</v>
      </c>
      <c r="E461">
        <f t="shared" si="29"/>
        <v>-129720</v>
      </c>
      <c r="F461">
        <f t="shared" si="30"/>
        <v>10517049</v>
      </c>
      <c r="J461">
        <f t="shared" si="31"/>
        <v>629.58614424567907</v>
      </c>
    </row>
    <row r="462" spans="1:10" x14ac:dyDescent="0.3">
      <c r="A462">
        <v>461</v>
      </c>
      <c r="B462" s="1502">
        <v>43312</v>
      </c>
      <c r="C462">
        <v>25</v>
      </c>
      <c r="D462">
        <f t="shared" si="28"/>
        <v>-3241</v>
      </c>
      <c r="E462">
        <f t="shared" si="29"/>
        <v>-81025</v>
      </c>
      <c r="F462">
        <f t="shared" si="30"/>
        <v>10504081</v>
      </c>
      <c r="J462">
        <f t="shared" si="31"/>
        <v>629.55849180855159</v>
      </c>
    </row>
    <row r="463" spans="1:10" x14ac:dyDescent="0.3">
      <c r="A463">
        <v>462</v>
      </c>
      <c r="B463" s="1502">
        <v>43312</v>
      </c>
      <c r="C463">
        <v>111</v>
      </c>
      <c r="D463">
        <f t="shared" si="28"/>
        <v>-3239</v>
      </c>
      <c r="E463">
        <f t="shared" si="29"/>
        <v>-359529</v>
      </c>
      <c r="F463">
        <f t="shared" si="30"/>
        <v>10491121</v>
      </c>
      <c r="J463">
        <f t="shared" si="31"/>
        <v>629.53083937142412</v>
      </c>
    </row>
    <row r="464" spans="1:10" x14ac:dyDescent="0.3">
      <c r="A464">
        <v>463</v>
      </c>
      <c r="B464" s="1502">
        <v>43312</v>
      </c>
      <c r="C464">
        <v>120</v>
      </c>
      <c r="D464">
        <f t="shared" si="28"/>
        <v>-3237</v>
      </c>
      <c r="E464">
        <f t="shared" si="29"/>
        <v>-388440</v>
      </c>
      <c r="F464">
        <f t="shared" si="30"/>
        <v>10478169</v>
      </c>
      <c r="J464">
        <f t="shared" si="31"/>
        <v>629.50318693429665</v>
      </c>
    </row>
    <row r="465" spans="1:10" x14ac:dyDescent="0.3">
      <c r="A465">
        <v>464</v>
      </c>
      <c r="B465" s="1502">
        <v>43314</v>
      </c>
      <c r="C465">
        <v>160</v>
      </c>
      <c r="D465">
        <f t="shared" si="28"/>
        <v>-3235</v>
      </c>
      <c r="E465">
        <f t="shared" si="29"/>
        <v>-517600</v>
      </c>
      <c r="F465">
        <f t="shared" si="30"/>
        <v>10465225</v>
      </c>
      <c r="J465">
        <f t="shared" si="31"/>
        <v>629.47553449716929</v>
      </c>
    </row>
    <row r="466" spans="1:10" x14ac:dyDescent="0.3">
      <c r="A466">
        <v>465</v>
      </c>
      <c r="B466" s="1502">
        <v>43314</v>
      </c>
      <c r="C466">
        <v>197</v>
      </c>
      <c r="D466">
        <f t="shared" si="28"/>
        <v>-3233</v>
      </c>
      <c r="E466">
        <f t="shared" si="29"/>
        <v>-636901</v>
      </c>
      <c r="F466">
        <f t="shared" si="30"/>
        <v>10452289</v>
      </c>
      <c r="J466">
        <f t="shared" si="31"/>
        <v>629.44788206004182</v>
      </c>
    </row>
    <row r="467" spans="1:10" x14ac:dyDescent="0.3">
      <c r="A467">
        <v>466</v>
      </c>
      <c r="B467" s="1502">
        <v>43314</v>
      </c>
      <c r="C467">
        <v>197</v>
      </c>
      <c r="D467">
        <f t="shared" si="28"/>
        <v>-3231</v>
      </c>
      <c r="E467">
        <f t="shared" si="29"/>
        <v>-636507</v>
      </c>
      <c r="F467">
        <f t="shared" si="30"/>
        <v>10439361</v>
      </c>
      <c r="J467">
        <f t="shared" si="31"/>
        <v>629.42022962291435</v>
      </c>
    </row>
    <row r="468" spans="1:10" x14ac:dyDescent="0.3">
      <c r="A468">
        <v>467</v>
      </c>
      <c r="B468" s="1502">
        <v>43315</v>
      </c>
      <c r="C468">
        <v>274</v>
      </c>
      <c r="D468">
        <f t="shared" si="28"/>
        <v>-3229</v>
      </c>
      <c r="E468">
        <f t="shared" si="29"/>
        <v>-884746</v>
      </c>
      <c r="F468">
        <f t="shared" si="30"/>
        <v>10426441</v>
      </c>
      <c r="J468">
        <f t="shared" si="31"/>
        <v>629.39257718578699</v>
      </c>
    </row>
    <row r="469" spans="1:10" x14ac:dyDescent="0.3">
      <c r="A469">
        <v>468</v>
      </c>
      <c r="B469" s="1502">
        <v>43315</v>
      </c>
      <c r="C469">
        <v>411</v>
      </c>
      <c r="D469">
        <f t="shared" si="28"/>
        <v>-3227</v>
      </c>
      <c r="E469">
        <f t="shared" si="29"/>
        <v>-1326297</v>
      </c>
      <c r="F469">
        <f t="shared" si="30"/>
        <v>10413529</v>
      </c>
      <c r="J469">
        <f t="shared" si="31"/>
        <v>629.36492474865952</v>
      </c>
    </row>
    <row r="470" spans="1:10" x14ac:dyDescent="0.3">
      <c r="A470">
        <v>469</v>
      </c>
      <c r="B470" s="1502">
        <v>43315</v>
      </c>
      <c r="C470">
        <v>986</v>
      </c>
      <c r="D470">
        <f t="shared" si="28"/>
        <v>-3225</v>
      </c>
      <c r="E470">
        <f t="shared" si="29"/>
        <v>-3179850</v>
      </c>
      <c r="F470">
        <f t="shared" si="30"/>
        <v>10400625</v>
      </c>
      <c r="J470">
        <f t="shared" si="31"/>
        <v>629.33727231153205</v>
      </c>
    </row>
    <row r="471" spans="1:10" x14ac:dyDescent="0.3">
      <c r="A471">
        <v>470</v>
      </c>
      <c r="B471" s="1502">
        <v>43315</v>
      </c>
      <c r="C471">
        <v>69</v>
      </c>
      <c r="D471">
        <f t="shared" si="28"/>
        <v>-3223</v>
      </c>
      <c r="E471">
        <f t="shared" si="29"/>
        <v>-222387</v>
      </c>
      <c r="F471">
        <f t="shared" si="30"/>
        <v>10387729</v>
      </c>
      <c r="J471">
        <f t="shared" si="31"/>
        <v>629.30961987440469</v>
      </c>
    </row>
    <row r="472" spans="1:10" x14ac:dyDescent="0.3">
      <c r="A472">
        <v>471</v>
      </c>
      <c r="B472" s="1502">
        <v>43315</v>
      </c>
      <c r="C472">
        <v>130</v>
      </c>
      <c r="D472">
        <f t="shared" si="28"/>
        <v>-3221</v>
      </c>
      <c r="E472">
        <f t="shared" si="29"/>
        <v>-418730</v>
      </c>
      <c r="F472">
        <f t="shared" si="30"/>
        <v>10374841</v>
      </c>
      <c r="J472">
        <f t="shared" si="31"/>
        <v>629.28196743727722</v>
      </c>
    </row>
    <row r="473" spans="1:10" x14ac:dyDescent="0.3">
      <c r="A473">
        <v>472</v>
      </c>
      <c r="B473" s="1502">
        <v>43315</v>
      </c>
      <c r="C473">
        <v>246</v>
      </c>
      <c r="D473">
        <f t="shared" si="28"/>
        <v>-3219</v>
      </c>
      <c r="E473">
        <f t="shared" si="29"/>
        <v>-791874</v>
      </c>
      <c r="F473">
        <f t="shared" si="30"/>
        <v>10361961</v>
      </c>
      <c r="J473">
        <f t="shared" si="31"/>
        <v>629.25431500014975</v>
      </c>
    </row>
    <row r="474" spans="1:10" x14ac:dyDescent="0.3">
      <c r="A474">
        <v>473</v>
      </c>
      <c r="B474" s="1502">
        <v>43315</v>
      </c>
      <c r="C474">
        <v>661</v>
      </c>
      <c r="D474">
        <f t="shared" si="28"/>
        <v>-3217</v>
      </c>
      <c r="E474">
        <f t="shared" si="29"/>
        <v>-2126437</v>
      </c>
      <c r="F474">
        <f t="shared" si="30"/>
        <v>10349089</v>
      </c>
      <c r="J474">
        <f t="shared" si="31"/>
        <v>629.22666256302227</v>
      </c>
    </row>
    <row r="475" spans="1:10" x14ac:dyDescent="0.3">
      <c r="A475">
        <v>474</v>
      </c>
      <c r="B475" s="1502">
        <v>43315</v>
      </c>
      <c r="C475">
        <v>284</v>
      </c>
      <c r="D475">
        <f t="shared" si="28"/>
        <v>-3215</v>
      </c>
      <c r="E475">
        <f t="shared" si="29"/>
        <v>-913060</v>
      </c>
      <c r="F475">
        <f t="shared" si="30"/>
        <v>10336225</v>
      </c>
      <c r="J475">
        <f t="shared" si="31"/>
        <v>629.19901012589492</v>
      </c>
    </row>
    <row r="476" spans="1:10" x14ac:dyDescent="0.3">
      <c r="A476">
        <v>475</v>
      </c>
      <c r="B476" s="1502">
        <v>43315</v>
      </c>
      <c r="C476">
        <v>155</v>
      </c>
      <c r="D476">
        <f t="shared" si="28"/>
        <v>-3213</v>
      </c>
      <c r="E476">
        <f t="shared" si="29"/>
        <v>-498015</v>
      </c>
      <c r="F476">
        <f t="shared" si="30"/>
        <v>10323369</v>
      </c>
      <c r="J476">
        <f t="shared" si="31"/>
        <v>629.17135768876744</v>
      </c>
    </row>
    <row r="477" spans="1:10" x14ac:dyDescent="0.3">
      <c r="A477">
        <v>476</v>
      </c>
      <c r="B477" s="1502">
        <v>43316</v>
      </c>
      <c r="C477">
        <v>78</v>
      </c>
      <c r="D477">
        <f t="shared" si="28"/>
        <v>-3211</v>
      </c>
      <c r="E477">
        <f t="shared" si="29"/>
        <v>-250458</v>
      </c>
      <c r="F477">
        <f t="shared" si="30"/>
        <v>10310521</v>
      </c>
      <c r="J477">
        <f t="shared" si="31"/>
        <v>629.14370525163997</v>
      </c>
    </row>
    <row r="478" spans="1:10" x14ac:dyDescent="0.3">
      <c r="A478">
        <v>477</v>
      </c>
      <c r="B478" s="1502">
        <v>43316</v>
      </c>
      <c r="C478">
        <v>38</v>
      </c>
      <c r="D478">
        <f t="shared" si="28"/>
        <v>-3209</v>
      </c>
      <c r="E478">
        <f t="shared" si="29"/>
        <v>-121942</v>
      </c>
      <c r="F478">
        <f t="shared" si="30"/>
        <v>10297681</v>
      </c>
      <c r="J478">
        <f t="shared" si="31"/>
        <v>629.11605281451261</v>
      </c>
    </row>
    <row r="479" spans="1:10" x14ac:dyDescent="0.3">
      <c r="A479">
        <v>478</v>
      </c>
      <c r="B479" s="1502">
        <v>43316</v>
      </c>
      <c r="C479">
        <v>38</v>
      </c>
      <c r="D479">
        <f t="shared" si="28"/>
        <v>-3207</v>
      </c>
      <c r="E479">
        <f t="shared" si="29"/>
        <v>-121866</v>
      </c>
      <c r="F479">
        <f t="shared" si="30"/>
        <v>10284849</v>
      </c>
      <c r="J479">
        <f t="shared" si="31"/>
        <v>629.08840037738514</v>
      </c>
    </row>
    <row r="480" spans="1:10" x14ac:dyDescent="0.3">
      <c r="A480">
        <v>479</v>
      </c>
      <c r="B480" s="1502">
        <v>43316</v>
      </c>
      <c r="C480">
        <v>78</v>
      </c>
      <c r="D480">
        <f t="shared" si="28"/>
        <v>-3205</v>
      </c>
      <c r="E480">
        <f t="shared" si="29"/>
        <v>-249990</v>
      </c>
      <c r="F480">
        <f t="shared" si="30"/>
        <v>10272025</v>
      </c>
      <c r="J480">
        <f t="shared" si="31"/>
        <v>629.06074794025767</v>
      </c>
    </row>
    <row r="481" spans="1:10" x14ac:dyDescent="0.3">
      <c r="A481">
        <v>480</v>
      </c>
      <c r="B481" s="1502">
        <v>43318</v>
      </c>
      <c r="C481">
        <v>18</v>
      </c>
      <c r="D481">
        <f t="shared" si="28"/>
        <v>-3203</v>
      </c>
      <c r="E481">
        <f t="shared" si="29"/>
        <v>-57654</v>
      </c>
      <c r="F481">
        <f t="shared" si="30"/>
        <v>10259209</v>
      </c>
      <c r="J481">
        <f t="shared" si="31"/>
        <v>629.0330955031302</v>
      </c>
    </row>
    <row r="482" spans="1:10" x14ac:dyDescent="0.3">
      <c r="A482">
        <v>481</v>
      </c>
      <c r="B482" s="1502">
        <v>43319</v>
      </c>
      <c r="C482">
        <v>18</v>
      </c>
      <c r="D482">
        <f t="shared" si="28"/>
        <v>-3201</v>
      </c>
      <c r="E482">
        <f t="shared" si="29"/>
        <v>-57618</v>
      </c>
      <c r="F482">
        <f t="shared" si="30"/>
        <v>10246401</v>
      </c>
      <c r="J482">
        <f t="shared" si="31"/>
        <v>629.00544306600284</v>
      </c>
    </row>
    <row r="483" spans="1:10" x14ac:dyDescent="0.3">
      <c r="A483">
        <v>482</v>
      </c>
      <c r="B483" s="1502">
        <v>43320</v>
      </c>
      <c r="C483">
        <v>63</v>
      </c>
      <c r="D483">
        <f t="shared" si="28"/>
        <v>-3199</v>
      </c>
      <c r="E483">
        <f t="shared" si="29"/>
        <v>-201537</v>
      </c>
      <c r="F483">
        <f t="shared" si="30"/>
        <v>10233601</v>
      </c>
      <c r="J483">
        <f t="shared" si="31"/>
        <v>628.97779062887537</v>
      </c>
    </row>
    <row r="484" spans="1:10" x14ac:dyDescent="0.3">
      <c r="A484">
        <v>483</v>
      </c>
      <c r="B484" s="1502">
        <v>43320</v>
      </c>
      <c r="C484">
        <v>342</v>
      </c>
      <c r="D484">
        <f t="shared" si="28"/>
        <v>-3197</v>
      </c>
      <c r="E484">
        <f t="shared" si="29"/>
        <v>-1093374</v>
      </c>
      <c r="F484">
        <f t="shared" si="30"/>
        <v>10220809</v>
      </c>
      <c r="J484">
        <f t="shared" si="31"/>
        <v>628.9501381917479</v>
      </c>
    </row>
    <row r="485" spans="1:10" x14ac:dyDescent="0.3">
      <c r="A485">
        <v>484</v>
      </c>
      <c r="B485" s="1502">
        <v>43320</v>
      </c>
      <c r="C485">
        <v>1125</v>
      </c>
      <c r="D485">
        <f t="shared" si="28"/>
        <v>-3195</v>
      </c>
      <c r="E485">
        <f t="shared" si="29"/>
        <v>-3594375</v>
      </c>
      <c r="F485">
        <f t="shared" si="30"/>
        <v>10208025</v>
      </c>
      <c r="J485">
        <f t="shared" si="31"/>
        <v>628.92248575462054</v>
      </c>
    </row>
    <row r="486" spans="1:10" x14ac:dyDescent="0.3">
      <c r="A486">
        <v>485</v>
      </c>
      <c r="B486" s="1502">
        <v>43320</v>
      </c>
      <c r="C486">
        <v>732</v>
      </c>
      <c r="D486">
        <f t="shared" si="28"/>
        <v>-3193</v>
      </c>
      <c r="E486">
        <f t="shared" si="29"/>
        <v>-2337276</v>
      </c>
      <c r="F486">
        <f t="shared" si="30"/>
        <v>10195249</v>
      </c>
      <c r="J486">
        <f t="shared" si="31"/>
        <v>628.89483331749307</v>
      </c>
    </row>
    <row r="487" spans="1:10" x14ac:dyDescent="0.3">
      <c r="A487">
        <v>486</v>
      </c>
      <c r="B487" s="1502">
        <v>43320</v>
      </c>
      <c r="C487">
        <v>50</v>
      </c>
      <c r="D487">
        <f t="shared" si="28"/>
        <v>-3191</v>
      </c>
      <c r="E487">
        <f t="shared" si="29"/>
        <v>-159550</v>
      </c>
      <c r="F487">
        <f t="shared" si="30"/>
        <v>10182481</v>
      </c>
      <c r="J487">
        <f t="shared" si="31"/>
        <v>628.86718088036559</v>
      </c>
    </row>
    <row r="488" spans="1:10" x14ac:dyDescent="0.3">
      <c r="A488">
        <v>487</v>
      </c>
      <c r="B488" s="1502">
        <v>43320</v>
      </c>
      <c r="C488">
        <v>343</v>
      </c>
      <c r="D488">
        <f t="shared" si="28"/>
        <v>-3189</v>
      </c>
      <c r="E488">
        <f t="shared" si="29"/>
        <v>-1093827</v>
      </c>
      <c r="F488">
        <f t="shared" si="30"/>
        <v>10169721</v>
      </c>
      <c r="J488">
        <f t="shared" si="31"/>
        <v>628.83952844323812</v>
      </c>
    </row>
    <row r="489" spans="1:10" x14ac:dyDescent="0.3">
      <c r="A489">
        <v>488</v>
      </c>
      <c r="B489" s="1502">
        <v>43320</v>
      </c>
      <c r="C489">
        <v>328</v>
      </c>
      <c r="D489">
        <f t="shared" si="28"/>
        <v>-3187</v>
      </c>
      <c r="E489">
        <f t="shared" si="29"/>
        <v>-1045336</v>
      </c>
      <c r="F489">
        <f t="shared" si="30"/>
        <v>10156969</v>
      </c>
      <c r="J489">
        <f t="shared" si="31"/>
        <v>628.81187600611077</v>
      </c>
    </row>
    <row r="490" spans="1:10" x14ac:dyDescent="0.3">
      <c r="A490">
        <v>489</v>
      </c>
      <c r="B490" s="1502">
        <v>43320</v>
      </c>
      <c r="C490">
        <v>50</v>
      </c>
      <c r="D490">
        <f t="shared" si="28"/>
        <v>-3185</v>
      </c>
      <c r="E490">
        <f t="shared" si="29"/>
        <v>-159250</v>
      </c>
      <c r="F490">
        <f t="shared" si="30"/>
        <v>10144225</v>
      </c>
      <c r="J490">
        <f t="shared" si="31"/>
        <v>628.78422356898329</v>
      </c>
    </row>
    <row r="491" spans="1:10" x14ac:dyDescent="0.3">
      <c r="A491">
        <v>490</v>
      </c>
      <c r="B491" s="1502">
        <v>43321</v>
      </c>
      <c r="C491">
        <v>50</v>
      </c>
      <c r="D491">
        <f t="shared" si="28"/>
        <v>-3183</v>
      </c>
      <c r="E491">
        <f t="shared" si="29"/>
        <v>-159150</v>
      </c>
      <c r="F491">
        <f t="shared" si="30"/>
        <v>10131489</v>
      </c>
      <c r="J491">
        <f t="shared" si="31"/>
        <v>628.75657113185582</v>
      </c>
    </row>
    <row r="492" spans="1:10" x14ac:dyDescent="0.3">
      <c r="A492">
        <v>491</v>
      </c>
      <c r="B492" s="1502">
        <v>43321</v>
      </c>
      <c r="C492">
        <v>1521</v>
      </c>
      <c r="D492">
        <f t="shared" si="28"/>
        <v>-3181</v>
      </c>
      <c r="E492">
        <f t="shared" si="29"/>
        <v>-4838301</v>
      </c>
      <c r="F492">
        <f t="shared" si="30"/>
        <v>10118761</v>
      </c>
      <c r="J492">
        <f t="shared" si="31"/>
        <v>628.72891869472846</v>
      </c>
    </row>
    <row r="493" spans="1:10" x14ac:dyDescent="0.3">
      <c r="A493">
        <v>492</v>
      </c>
      <c r="B493" s="1502">
        <v>43321</v>
      </c>
      <c r="C493">
        <v>1071</v>
      </c>
      <c r="D493">
        <f t="shared" si="28"/>
        <v>-3179</v>
      </c>
      <c r="E493">
        <f t="shared" si="29"/>
        <v>-3404709</v>
      </c>
      <c r="F493">
        <f t="shared" si="30"/>
        <v>10106041</v>
      </c>
      <c r="J493">
        <f t="shared" si="31"/>
        <v>628.70126625760099</v>
      </c>
    </row>
    <row r="494" spans="1:10" x14ac:dyDescent="0.3">
      <c r="A494">
        <v>493</v>
      </c>
      <c r="B494" s="1502">
        <v>43321</v>
      </c>
      <c r="C494">
        <v>14</v>
      </c>
      <c r="D494">
        <f t="shared" si="28"/>
        <v>-3177</v>
      </c>
      <c r="E494">
        <f t="shared" si="29"/>
        <v>-44478</v>
      </c>
      <c r="F494">
        <f t="shared" si="30"/>
        <v>10093329</v>
      </c>
      <c r="J494">
        <f t="shared" si="31"/>
        <v>628.67361382047352</v>
      </c>
    </row>
    <row r="495" spans="1:10" x14ac:dyDescent="0.3">
      <c r="A495">
        <v>494</v>
      </c>
      <c r="B495" s="1502">
        <v>43322</v>
      </c>
      <c r="C495">
        <v>480</v>
      </c>
      <c r="D495">
        <f t="shared" si="28"/>
        <v>-3175</v>
      </c>
      <c r="E495">
        <f t="shared" si="29"/>
        <v>-1524000</v>
      </c>
      <c r="F495">
        <f t="shared" si="30"/>
        <v>10080625</v>
      </c>
      <c r="J495">
        <f t="shared" si="31"/>
        <v>628.64596138334605</v>
      </c>
    </row>
    <row r="496" spans="1:10" x14ac:dyDescent="0.3">
      <c r="A496">
        <v>495</v>
      </c>
      <c r="B496" s="1502">
        <v>43322</v>
      </c>
      <c r="C496">
        <v>951</v>
      </c>
      <c r="D496">
        <f t="shared" si="28"/>
        <v>-3173</v>
      </c>
      <c r="E496">
        <f t="shared" si="29"/>
        <v>-3017523</v>
      </c>
      <c r="F496">
        <f t="shared" si="30"/>
        <v>10067929</v>
      </c>
      <c r="J496">
        <f t="shared" si="31"/>
        <v>628.61830894621869</v>
      </c>
    </row>
    <row r="497" spans="1:10" x14ac:dyDescent="0.3">
      <c r="A497">
        <v>496</v>
      </c>
      <c r="B497" s="1502">
        <v>43322</v>
      </c>
      <c r="C497">
        <v>70</v>
      </c>
      <c r="D497">
        <f t="shared" si="28"/>
        <v>-3171</v>
      </c>
      <c r="E497">
        <f t="shared" si="29"/>
        <v>-221970</v>
      </c>
      <c r="F497">
        <f t="shared" si="30"/>
        <v>10055241</v>
      </c>
      <c r="J497">
        <f t="shared" si="31"/>
        <v>628.59065650909122</v>
      </c>
    </row>
    <row r="498" spans="1:10" x14ac:dyDescent="0.3">
      <c r="A498">
        <v>497</v>
      </c>
      <c r="B498" s="1502">
        <v>43325</v>
      </c>
      <c r="C498">
        <v>36</v>
      </c>
      <c r="D498">
        <f t="shared" si="28"/>
        <v>-3169</v>
      </c>
      <c r="E498">
        <f t="shared" si="29"/>
        <v>-114084</v>
      </c>
      <c r="F498">
        <f t="shared" si="30"/>
        <v>10042561</v>
      </c>
      <c r="J498">
        <f t="shared" si="31"/>
        <v>628.56300407196375</v>
      </c>
    </row>
    <row r="499" spans="1:10" x14ac:dyDescent="0.3">
      <c r="A499">
        <v>498</v>
      </c>
      <c r="B499" s="1502">
        <v>43326</v>
      </c>
      <c r="C499">
        <v>25</v>
      </c>
      <c r="D499">
        <f t="shared" si="28"/>
        <v>-3167</v>
      </c>
      <c r="E499">
        <f t="shared" si="29"/>
        <v>-79175</v>
      </c>
      <c r="F499">
        <f t="shared" si="30"/>
        <v>10029889</v>
      </c>
      <c r="J499">
        <f t="shared" si="31"/>
        <v>628.53535163483639</v>
      </c>
    </row>
    <row r="500" spans="1:10" x14ac:dyDescent="0.3">
      <c r="A500">
        <v>499</v>
      </c>
      <c r="B500" s="1502">
        <v>43326</v>
      </c>
      <c r="C500">
        <v>16</v>
      </c>
      <c r="D500">
        <f t="shared" si="28"/>
        <v>-3165</v>
      </c>
      <c r="E500">
        <f t="shared" si="29"/>
        <v>-50640</v>
      </c>
      <c r="F500">
        <f t="shared" si="30"/>
        <v>10017225</v>
      </c>
      <c r="J500">
        <f t="shared" si="31"/>
        <v>628.50769919770892</v>
      </c>
    </row>
    <row r="501" spans="1:10" x14ac:dyDescent="0.3">
      <c r="A501">
        <v>500</v>
      </c>
      <c r="B501" s="1502">
        <v>43328</v>
      </c>
      <c r="C501">
        <v>191</v>
      </c>
      <c r="D501">
        <f t="shared" si="28"/>
        <v>-3163</v>
      </c>
      <c r="E501">
        <f t="shared" si="29"/>
        <v>-604133</v>
      </c>
      <c r="F501">
        <f t="shared" si="30"/>
        <v>10004569</v>
      </c>
      <c r="J501">
        <f t="shared" si="31"/>
        <v>628.48004676058144</v>
      </c>
    </row>
    <row r="502" spans="1:10" x14ac:dyDescent="0.3">
      <c r="A502">
        <v>501</v>
      </c>
      <c r="B502" s="1502">
        <v>43328</v>
      </c>
      <c r="C502">
        <v>226</v>
      </c>
      <c r="D502">
        <f t="shared" si="28"/>
        <v>-3161</v>
      </c>
      <c r="E502">
        <f t="shared" si="29"/>
        <v>-714386</v>
      </c>
      <c r="F502">
        <f t="shared" si="30"/>
        <v>9991921</v>
      </c>
      <c r="J502">
        <f t="shared" si="31"/>
        <v>628.45239432345397</v>
      </c>
    </row>
    <row r="503" spans="1:10" x14ac:dyDescent="0.3">
      <c r="A503">
        <v>502</v>
      </c>
      <c r="B503" s="1502">
        <v>43332</v>
      </c>
      <c r="C503">
        <v>552</v>
      </c>
      <c r="D503">
        <f t="shared" si="28"/>
        <v>-3159</v>
      </c>
      <c r="E503">
        <f t="shared" si="29"/>
        <v>-1743768</v>
      </c>
      <c r="F503">
        <f t="shared" si="30"/>
        <v>9979281</v>
      </c>
      <c r="J503">
        <f t="shared" si="31"/>
        <v>628.42474188632661</v>
      </c>
    </row>
    <row r="504" spans="1:10" x14ac:dyDescent="0.3">
      <c r="A504">
        <v>503</v>
      </c>
      <c r="B504" s="1502">
        <v>43332</v>
      </c>
      <c r="C504">
        <v>369</v>
      </c>
      <c r="D504">
        <f t="shared" si="28"/>
        <v>-3157</v>
      </c>
      <c r="E504">
        <f t="shared" si="29"/>
        <v>-1164933</v>
      </c>
      <c r="F504">
        <f t="shared" si="30"/>
        <v>9966649</v>
      </c>
      <c r="J504">
        <f t="shared" si="31"/>
        <v>628.39708944919914</v>
      </c>
    </row>
    <row r="505" spans="1:10" x14ac:dyDescent="0.3">
      <c r="A505">
        <v>504</v>
      </c>
      <c r="B505" s="1502">
        <v>43332</v>
      </c>
      <c r="C505">
        <v>918</v>
      </c>
      <c r="D505">
        <f t="shared" si="28"/>
        <v>-3155</v>
      </c>
      <c r="E505">
        <f t="shared" si="29"/>
        <v>-2896290</v>
      </c>
      <c r="F505">
        <f t="shared" si="30"/>
        <v>9954025</v>
      </c>
      <c r="J505">
        <f t="shared" si="31"/>
        <v>628.36943701207167</v>
      </c>
    </row>
    <row r="506" spans="1:10" x14ac:dyDescent="0.3">
      <c r="A506">
        <v>505</v>
      </c>
      <c r="B506" s="1502">
        <v>43332</v>
      </c>
      <c r="C506">
        <v>594</v>
      </c>
      <c r="D506">
        <f t="shared" si="28"/>
        <v>-3153</v>
      </c>
      <c r="E506">
        <f t="shared" si="29"/>
        <v>-1872882</v>
      </c>
      <c r="F506">
        <f t="shared" si="30"/>
        <v>9941409</v>
      </c>
      <c r="J506">
        <f t="shared" si="31"/>
        <v>628.34178457494431</v>
      </c>
    </row>
    <row r="507" spans="1:10" x14ac:dyDescent="0.3">
      <c r="A507">
        <v>506</v>
      </c>
      <c r="B507" s="1502">
        <v>43339</v>
      </c>
      <c r="C507">
        <v>722</v>
      </c>
      <c r="D507">
        <f t="shared" si="28"/>
        <v>-3151</v>
      </c>
      <c r="E507">
        <f t="shared" si="29"/>
        <v>-2275022</v>
      </c>
      <c r="F507">
        <f t="shared" si="30"/>
        <v>9928801</v>
      </c>
      <c r="J507">
        <f t="shared" si="31"/>
        <v>628.31413213781684</v>
      </c>
    </row>
    <row r="508" spans="1:10" x14ac:dyDescent="0.3">
      <c r="A508">
        <v>507</v>
      </c>
      <c r="B508" s="1502">
        <v>43361</v>
      </c>
      <c r="C508">
        <v>42</v>
      </c>
      <c r="D508">
        <f t="shared" si="28"/>
        <v>-3149</v>
      </c>
      <c r="E508">
        <f t="shared" si="29"/>
        <v>-132258</v>
      </c>
      <c r="F508">
        <f t="shared" si="30"/>
        <v>9916201</v>
      </c>
      <c r="J508">
        <f t="shared" si="31"/>
        <v>628.28647970068937</v>
      </c>
    </row>
    <row r="509" spans="1:10" x14ac:dyDescent="0.3">
      <c r="A509">
        <v>508</v>
      </c>
      <c r="B509" s="1502">
        <v>43361</v>
      </c>
      <c r="C509">
        <v>42</v>
      </c>
      <c r="D509">
        <f t="shared" si="28"/>
        <v>-3147</v>
      </c>
      <c r="E509">
        <f t="shared" si="29"/>
        <v>-132174</v>
      </c>
      <c r="F509">
        <f t="shared" si="30"/>
        <v>9903609</v>
      </c>
      <c r="J509">
        <f t="shared" si="31"/>
        <v>628.2588272635619</v>
      </c>
    </row>
    <row r="510" spans="1:10" x14ac:dyDescent="0.3">
      <c r="A510">
        <v>509</v>
      </c>
      <c r="B510" s="1502">
        <v>43361</v>
      </c>
      <c r="C510">
        <v>84</v>
      </c>
      <c r="D510">
        <f t="shared" si="28"/>
        <v>-3145</v>
      </c>
      <c r="E510">
        <f t="shared" si="29"/>
        <v>-264180</v>
      </c>
      <c r="F510">
        <f t="shared" si="30"/>
        <v>9891025</v>
      </c>
      <c r="J510">
        <f t="shared" si="31"/>
        <v>628.23117482643454</v>
      </c>
    </row>
    <row r="511" spans="1:10" x14ac:dyDescent="0.3">
      <c r="A511">
        <v>510</v>
      </c>
      <c r="B511" s="1502">
        <v>43361</v>
      </c>
      <c r="C511">
        <v>81</v>
      </c>
      <c r="D511">
        <f t="shared" si="28"/>
        <v>-3143</v>
      </c>
      <c r="E511">
        <f t="shared" si="29"/>
        <v>-254583</v>
      </c>
      <c r="F511">
        <f t="shared" si="30"/>
        <v>9878449</v>
      </c>
      <c r="J511">
        <f t="shared" si="31"/>
        <v>628.20352238930707</v>
      </c>
    </row>
    <row r="512" spans="1:10" x14ac:dyDescent="0.3">
      <c r="A512">
        <v>511</v>
      </c>
      <c r="B512" s="1502">
        <v>43361</v>
      </c>
      <c r="C512">
        <v>208</v>
      </c>
      <c r="D512">
        <f t="shared" si="28"/>
        <v>-3141</v>
      </c>
      <c r="E512">
        <f t="shared" si="29"/>
        <v>-653328</v>
      </c>
      <c r="F512">
        <f t="shared" si="30"/>
        <v>9865881</v>
      </c>
      <c r="J512">
        <f t="shared" si="31"/>
        <v>628.1758699521796</v>
      </c>
    </row>
    <row r="513" spans="1:10" x14ac:dyDescent="0.3">
      <c r="A513">
        <v>512</v>
      </c>
      <c r="B513" s="1502">
        <v>43361</v>
      </c>
      <c r="C513">
        <v>210</v>
      </c>
      <c r="D513">
        <f t="shared" si="28"/>
        <v>-3139</v>
      </c>
      <c r="E513">
        <f t="shared" si="29"/>
        <v>-659190</v>
      </c>
      <c r="F513">
        <f t="shared" si="30"/>
        <v>9853321</v>
      </c>
      <c r="J513">
        <f t="shared" si="31"/>
        <v>628.14821751505224</v>
      </c>
    </row>
    <row r="514" spans="1:10" x14ac:dyDescent="0.3">
      <c r="A514">
        <v>513</v>
      </c>
      <c r="B514" s="1502">
        <v>43361</v>
      </c>
      <c r="C514">
        <v>168</v>
      </c>
      <c r="D514">
        <f t="shared" si="28"/>
        <v>-3137</v>
      </c>
      <c r="E514">
        <f t="shared" si="29"/>
        <v>-527016</v>
      </c>
      <c r="F514">
        <f t="shared" si="30"/>
        <v>9840769</v>
      </c>
      <c r="J514">
        <f t="shared" si="31"/>
        <v>628.12056507792477</v>
      </c>
    </row>
    <row r="515" spans="1:10" x14ac:dyDescent="0.3">
      <c r="A515">
        <v>514</v>
      </c>
      <c r="B515" s="1502">
        <v>43361</v>
      </c>
      <c r="C515">
        <v>204</v>
      </c>
      <c r="D515">
        <f t="shared" ref="D515:D578" si="32">D516+(-2)</f>
        <v>-3135</v>
      </c>
      <c r="E515">
        <f t="shared" ref="E515:E578" si="33">C515*D515</f>
        <v>-639540</v>
      </c>
      <c r="F515">
        <f t="shared" ref="F515:F578" si="34">D515^2</f>
        <v>9828225</v>
      </c>
      <c r="J515">
        <f t="shared" ref="J515:J578" si="35">$H$2+(-$I$2)*D515</f>
        <v>628.09291264079729</v>
      </c>
    </row>
    <row r="516" spans="1:10" x14ac:dyDescent="0.3">
      <c r="A516">
        <v>515</v>
      </c>
      <c r="B516" s="1502">
        <v>43362</v>
      </c>
      <c r="C516">
        <v>108</v>
      </c>
      <c r="D516">
        <f t="shared" si="32"/>
        <v>-3133</v>
      </c>
      <c r="E516">
        <f t="shared" si="33"/>
        <v>-338364</v>
      </c>
      <c r="F516">
        <f t="shared" si="34"/>
        <v>9815689</v>
      </c>
      <c r="J516">
        <f t="shared" si="35"/>
        <v>628.06526020366982</v>
      </c>
    </row>
    <row r="517" spans="1:10" x14ac:dyDescent="0.3">
      <c r="A517">
        <v>516</v>
      </c>
      <c r="B517" s="1502">
        <v>43370</v>
      </c>
      <c r="C517">
        <v>196</v>
      </c>
      <c r="D517">
        <f t="shared" si="32"/>
        <v>-3131</v>
      </c>
      <c r="E517">
        <f t="shared" si="33"/>
        <v>-613676</v>
      </c>
      <c r="F517">
        <f t="shared" si="34"/>
        <v>9803161</v>
      </c>
      <c r="J517">
        <f t="shared" si="35"/>
        <v>628.03760776654246</v>
      </c>
    </row>
    <row r="518" spans="1:10" x14ac:dyDescent="0.3">
      <c r="A518">
        <v>517</v>
      </c>
      <c r="B518" s="1502">
        <v>43374</v>
      </c>
      <c r="C518">
        <v>159</v>
      </c>
      <c r="D518">
        <f t="shared" si="32"/>
        <v>-3129</v>
      </c>
      <c r="E518">
        <f t="shared" si="33"/>
        <v>-497511</v>
      </c>
      <c r="F518">
        <f t="shared" si="34"/>
        <v>9790641</v>
      </c>
      <c r="J518">
        <f t="shared" si="35"/>
        <v>628.00995532941499</v>
      </c>
    </row>
    <row r="519" spans="1:10" x14ac:dyDescent="0.3">
      <c r="A519">
        <v>518</v>
      </c>
      <c r="B519" s="1502">
        <v>43374</v>
      </c>
      <c r="C519">
        <v>107</v>
      </c>
      <c r="D519">
        <f t="shared" si="32"/>
        <v>-3127</v>
      </c>
      <c r="E519">
        <f t="shared" si="33"/>
        <v>-334589</v>
      </c>
      <c r="F519">
        <f t="shared" si="34"/>
        <v>9778129</v>
      </c>
      <c r="J519">
        <f t="shared" si="35"/>
        <v>627.98230289228752</v>
      </c>
    </row>
    <row r="520" spans="1:10" x14ac:dyDescent="0.3">
      <c r="A520">
        <v>519</v>
      </c>
      <c r="B520" s="1502">
        <v>43417</v>
      </c>
      <c r="C520">
        <v>280</v>
      </c>
      <c r="D520">
        <f t="shared" si="32"/>
        <v>-3125</v>
      </c>
      <c r="E520">
        <f t="shared" si="33"/>
        <v>-875000</v>
      </c>
      <c r="F520">
        <f t="shared" si="34"/>
        <v>9765625</v>
      </c>
      <c r="J520">
        <f t="shared" si="35"/>
        <v>627.95465045516016</v>
      </c>
    </row>
    <row r="521" spans="1:10" x14ac:dyDescent="0.3">
      <c r="A521">
        <v>520</v>
      </c>
      <c r="B521" s="1502">
        <v>43417</v>
      </c>
      <c r="C521">
        <v>24</v>
      </c>
      <c r="D521">
        <f t="shared" si="32"/>
        <v>-3123</v>
      </c>
      <c r="E521">
        <f t="shared" si="33"/>
        <v>-74952</v>
      </c>
      <c r="F521">
        <f t="shared" si="34"/>
        <v>9753129</v>
      </c>
      <c r="J521">
        <f t="shared" si="35"/>
        <v>627.92699801803269</v>
      </c>
    </row>
    <row r="522" spans="1:10" x14ac:dyDescent="0.3">
      <c r="A522">
        <v>521</v>
      </c>
      <c r="B522" s="1502">
        <v>43417</v>
      </c>
      <c r="C522">
        <v>70</v>
      </c>
      <c r="D522">
        <f t="shared" si="32"/>
        <v>-3121</v>
      </c>
      <c r="E522">
        <f t="shared" si="33"/>
        <v>-218470</v>
      </c>
      <c r="F522">
        <f t="shared" si="34"/>
        <v>9740641</v>
      </c>
      <c r="J522">
        <f t="shared" si="35"/>
        <v>627.89934558090522</v>
      </c>
    </row>
    <row r="523" spans="1:10" x14ac:dyDescent="0.3">
      <c r="A523">
        <v>522</v>
      </c>
      <c r="B523" s="1502">
        <v>43417</v>
      </c>
      <c r="C523">
        <v>150</v>
      </c>
      <c r="D523">
        <f t="shared" si="32"/>
        <v>-3119</v>
      </c>
      <c r="E523">
        <f t="shared" si="33"/>
        <v>-467850</v>
      </c>
      <c r="F523">
        <f t="shared" si="34"/>
        <v>9728161</v>
      </c>
      <c r="J523">
        <f t="shared" si="35"/>
        <v>627.87169314377775</v>
      </c>
    </row>
    <row r="524" spans="1:10" x14ac:dyDescent="0.3">
      <c r="A524">
        <v>523</v>
      </c>
      <c r="B524" s="1502">
        <v>43417</v>
      </c>
      <c r="C524">
        <v>10</v>
      </c>
      <c r="D524">
        <f t="shared" si="32"/>
        <v>-3117</v>
      </c>
      <c r="E524">
        <f t="shared" si="33"/>
        <v>-31170</v>
      </c>
      <c r="F524">
        <f t="shared" si="34"/>
        <v>9715689</v>
      </c>
      <c r="J524">
        <f t="shared" si="35"/>
        <v>627.84404070665039</v>
      </c>
    </row>
    <row r="525" spans="1:10" x14ac:dyDescent="0.3">
      <c r="A525">
        <v>524</v>
      </c>
      <c r="B525" s="1502">
        <v>43417</v>
      </c>
      <c r="C525">
        <v>212</v>
      </c>
      <c r="D525">
        <f t="shared" si="32"/>
        <v>-3115</v>
      </c>
      <c r="E525">
        <f t="shared" si="33"/>
        <v>-660380</v>
      </c>
      <c r="F525">
        <f t="shared" si="34"/>
        <v>9703225</v>
      </c>
      <c r="J525">
        <f t="shared" si="35"/>
        <v>627.81638826952292</v>
      </c>
    </row>
    <row r="526" spans="1:10" x14ac:dyDescent="0.3">
      <c r="A526">
        <v>525</v>
      </c>
      <c r="B526" s="1502">
        <v>43417</v>
      </c>
      <c r="C526">
        <v>275</v>
      </c>
      <c r="D526">
        <f t="shared" si="32"/>
        <v>-3113</v>
      </c>
      <c r="E526">
        <f t="shared" si="33"/>
        <v>-856075</v>
      </c>
      <c r="F526">
        <f t="shared" si="34"/>
        <v>9690769</v>
      </c>
      <c r="J526">
        <f t="shared" si="35"/>
        <v>627.78873583239545</v>
      </c>
    </row>
    <row r="527" spans="1:10" x14ac:dyDescent="0.3">
      <c r="A527">
        <v>526</v>
      </c>
      <c r="B527" s="1502">
        <v>43417</v>
      </c>
      <c r="C527">
        <v>123</v>
      </c>
      <c r="D527">
        <f t="shared" si="32"/>
        <v>-3111</v>
      </c>
      <c r="E527">
        <f t="shared" si="33"/>
        <v>-382653</v>
      </c>
      <c r="F527">
        <f t="shared" si="34"/>
        <v>9678321</v>
      </c>
      <c r="J527">
        <f t="shared" si="35"/>
        <v>627.76108339526809</v>
      </c>
    </row>
    <row r="528" spans="1:10" x14ac:dyDescent="0.3">
      <c r="A528">
        <v>527</v>
      </c>
      <c r="B528" s="1502">
        <v>43417</v>
      </c>
      <c r="C528">
        <v>2401</v>
      </c>
      <c r="D528">
        <f t="shared" si="32"/>
        <v>-3109</v>
      </c>
      <c r="E528">
        <f t="shared" si="33"/>
        <v>-7464709</v>
      </c>
      <c r="F528">
        <f t="shared" si="34"/>
        <v>9665881</v>
      </c>
      <c r="J528">
        <f t="shared" si="35"/>
        <v>627.73343095814062</v>
      </c>
    </row>
    <row r="529" spans="1:10" x14ac:dyDescent="0.3">
      <c r="A529">
        <v>528</v>
      </c>
      <c r="B529" s="1502">
        <v>43417</v>
      </c>
      <c r="C529">
        <v>1949</v>
      </c>
      <c r="D529">
        <f t="shared" si="32"/>
        <v>-3107</v>
      </c>
      <c r="E529">
        <f t="shared" si="33"/>
        <v>-6055543</v>
      </c>
      <c r="F529">
        <f t="shared" si="34"/>
        <v>9653449</v>
      </c>
      <c r="J529">
        <f t="shared" si="35"/>
        <v>627.70577852101314</v>
      </c>
    </row>
    <row r="530" spans="1:10" x14ac:dyDescent="0.3">
      <c r="A530">
        <v>529</v>
      </c>
      <c r="B530" s="1502">
        <v>43417</v>
      </c>
      <c r="C530">
        <v>21</v>
      </c>
      <c r="D530">
        <f t="shared" si="32"/>
        <v>-3105</v>
      </c>
      <c r="E530">
        <f t="shared" si="33"/>
        <v>-65205</v>
      </c>
      <c r="F530">
        <f t="shared" si="34"/>
        <v>9641025</v>
      </c>
      <c r="J530">
        <f t="shared" si="35"/>
        <v>627.67812608388567</v>
      </c>
    </row>
    <row r="531" spans="1:10" x14ac:dyDescent="0.3">
      <c r="A531">
        <v>530</v>
      </c>
      <c r="B531" s="1502">
        <v>43417</v>
      </c>
      <c r="C531">
        <v>66</v>
      </c>
      <c r="D531">
        <f t="shared" si="32"/>
        <v>-3103</v>
      </c>
      <c r="E531">
        <f t="shared" si="33"/>
        <v>-204798</v>
      </c>
      <c r="F531">
        <f t="shared" si="34"/>
        <v>9628609</v>
      </c>
      <c r="J531">
        <f t="shared" si="35"/>
        <v>627.65047364675831</v>
      </c>
    </row>
    <row r="532" spans="1:10" x14ac:dyDescent="0.3">
      <c r="A532">
        <v>531</v>
      </c>
      <c r="B532" s="1502">
        <v>43417</v>
      </c>
      <c r="C532">
        <v>137</v>
      </c>
      <c r="D532">
        <f t="shared" si="32"/>
        <v>-3101</v>
      </c>
      <c r="E532">
        <f t="shared" si="33"/>
        <v>-424837</v>
      </c>
      <c r="F532">
        <f t="shared" si="34"/>
        <v>9616201</v>
      </c>
      <c r="J532">
        <f t="shared" si="35"/>
        <v>627.62282120963084</v>
      </c>
    </row>
    <row r="533" spans="1:10" x14ac:dyDescent="0.3">
      <c r="A533">
        <v>532</v>
      </c>
      <c r="B533" s="1502">
        <v>43417</v>
      </c>
      <c r="C533">
        <v>149</v>
      </c>
      <c r="D533">
        <f t="shared" si="32"/>
        <v>-3099</v>
      </c>
      <c r="E533">
        <f t="shared" si="33"/>
        <v>-461751</v>
      </c>
      <c r="F533">
        <f t="shared" si="34"/>
        <v>9603801</v>
      </c>
      <c r="J533">
        <f t="shared" si="35"/>
        <v>627.59516877250337</v>
      </c>
    </row>
    <row r="534" spans="1:10" x14ac:dyDescent="0.3">
      <c r="A534">
        <v>533</v>
      </c>
      <c r="B534" s="1502">
        <v>43417</v>
      </c>
      <c r="C534">
        <v>352</v>
      </c>
      <c r="D534">
        <f t="shared" si="32"/>
        <v>-3097</v>
      </c>
      <c r="E534">
        <f t="shared" si="33"/>
        <v>-1090144</v>
      </c>
      <c r="F534">
        <f t="shared" si="34"/>
        <v>9591409</v>
      </c>
      <c r="J534">
        <f t="shared" si="35"/>
        <v>627.56751633537601</v>
      </c>
    </row>
    <row r="535" spans="1:10" x14ac:dyDescent="0.3">
      <c r="A535">
        <v>534</v>
      </c>
      <c r="B535" s="1502">
        <v>43417</v>
      </c>
      <c r="C535">
        <v>396</v>
      </c>
      <c r="D535">
        <f t="shared" si="32"/>
        <v>-3095</v>
      </c>
      <c r="E535">
        <f t="shared" si="33"/>
        <v>-1225620</v>
      </c>
      <c r="F535">
        <f t="shared" si="34"/>
        <v>9579025</v>
      </c>
      <c r="J535">
        <f t="shared" si="35"/>
        <v>627.53986389824854</v>
      </c>
    </row>
    <row r="536" spans="1:10" x14ac:dyDescent="0.3">
      <c r="A536">
        <v>535</v>
      </c>
      <c r="B536" s="1502">
        <v>43417</v>
      </c>
      <c r="C536">
        <v>14</v>
      </c>
      <c r="D536">
        <f t="shared" si="32"/>
        <v>-3093</v>
      </c>
      <c r="E536">
        <f t="shared" si="33"/>
        <v>-43302</v>
      </c>
      <c r="F536">
        <f t="shared" si="34"/>
        <v>9566649</v>
      </c>
      <c r="J536">
        <f t="shared" si="35"/>
        <v>627.51221146112107</v>
      </c>
    </row>
    <row r="537" spans="1:10" x14ac:dyDescent="0.3">
      <c r="A537">
        <v>536</v>
      </c>
      <c r="B537" s="1502">
        <v>43417</v>
      </c>
      <c r="C537">
        <v>21</v>
      </c>
      <c r="D537">
        <f t="shared" si="32"/>
        <v>-3091</v>
      </c>
      <c r="E537">
        <f t="shared" si="33"/>
        <v>-64911</v>
      </c>
      <c r="F537">
        <f t="shared" si="34"/>
        <v>9554281</v>
      </c>
      <c r="J537">
        <f t="shared" si="35"/>
        <v>627.48455902399371</v>
      </c>
    </row>
    <row r="538" spans="1:10" x14ac:dyDescent="0.3">
      <c r="A538">
        <v>537</v>
      </c>
      <c r="B538" s="1502">
        <v>43417</v>
      </c>
      <c r="C538">
        <v>533</v>
      </c>
      <c r="D538">
        <f t="shared" si="32"/>
        <v>-3089</v>
      </c>
      <c r="E538">
        <f t="shared" si="33"/>
        <v>-1646437</v>
      </c>
      <c r="F538">
        <f t="shared" si="34"/>
        <v>9541921</v>
      </c>
      <c r="J538">
        <f t="shared" si="35"/>
        <v>627.45690658686624</v>
      </c>
    </row>
    <row r="539" spans="1:10" x14ac:dyDescent="0.3">
      <c r="A539">
        <v>538</v>
      </c>
      <c r="B539" s="1502">
        <v>43419</v>
      </c>
      <c r="C539">
        <v>78</v>
      </c>
      <c r="D539">
        <f t="shared" si="32"/>
        <v>-3087</v>
      </c>
      <c r="E539">
        <f t="shared" si="33"/>
        <v>-240786</v>
      </c>
      <c r="F539">
        <f t="shared" si="34"/>
        <v>9529569</v>
      </c>
      <c r="J539">
        <f t="shared" si="35"/>
        <v>627.42925414973877</v>
      </c>
    </row>
    <row r="540" spans="1:10" x14ac:dyDescent="0.3">
      <c r="A540">
        <v>539</v>
      </c>
      <c r="B540" s="1502">
        <v>43419</v>
      </c>
      <c r="C540">
        <v>2079</v>
      </c>
      <c r="D540">
        <f t="shared" si="32"/>
        <v>-3085</v>
      </c>
      <c r="E540">
        <f t="shared" si="33"/>
        <v>-6413715</v>
      </c>
      <c r="F540">
        <f t="shared" si="34"/>
        <v>9517225</v>
      </c>
      <c r="J540">
        <f t="shared" si="35"/>
        <v>627.4016017126113</v>
      </c>
    </row>
    <row r="541" spans="1:10" x14ac:dyDescent="0.3">
      <c r="A541">
        <v>540</v>
      </c>
      <c r="B541" s="1502">
        <v>43420</v>
      </c>
      <c r="C541">
        <v>100</v>
      </c>
      <c r="D541">
        <f t="shared" si="32"/>
        <v>-3083</v>
      </c>
      <c r="E541">
        <f t="shared" si="33"/>
        <v>-308300</v>
      </c>
      <c r="F541">
        <f t="shared" si="34"/>
        <v>9504889</v>
      </c>
      <c r="J541">
        <f t="shared" si="35"/>
        <v>627.37394927548394</v>
      </c>
    </row>
    <row r="542" spans="1:10" x14ac:dyDescent="0.3">
      <c r="A542">
        <v>541</v>
      </c>
      <c r="B542" s="1502">
        <v>43420</v>
      </c>
      <c r="C542">
        <v>757</v>
      </c>
      <c r="D542">
        <f t="shared" si="32"/>
        <v>-3081</v>
      </c>
      <c r="E542">
        <f t="shared" si="33"/>
        <v>-2332317</v>
      </c>
      <c r="F542">
        <f t="shared" si="34"/>
        <v>9492561</v>
      </c>
      <c r="J542">
        <f t="shared" si="35"/>
        <v>627.34629683835647</v>
      </c>
    </row>
    <row r="543" spans="1:10" x14ac:dyDescent="0.3">
      <c r="A543">
        <v>542</v>
      </c>
      <c r="B543" s="1502">
        <v>43420</v>
      </c>
      <c r="C543">
        <v>257</v>
      </c>
      <c r="D543">
        <f t="shared" si="32"/>
        <v>-3079</v>
      </c>
      <c r="E543">
        <f t="shared" si="33"/>
        <v>-791303</v>
      </c>
      <c r="F543">
        <f t="shared" si="34"/>
        <v>9480241</v>
      </c>
      <c r="J543">
        <f t="shared" si="35"/>
        <v>627.31864440122899</v>
      </c>
    </row>
    <row r="544" spans="1:10" x14ac:dyDescent="0.3">
      <c r="A544">
        <v>543</v>
      </c>
      <c r="B544" s="1502">
        <v>43420</v>
      </c>
      <c r="C544">
        <v>1298</v>
      </c>
      <c r="D544">
        <f t="shared" si="32"/>
        <v>-3077</v>
      </c>
      <c r="E544">
        <f t="shared" si="33"/>
        <v>-3993946</v>
      </c>
      <c r="F544">
        <f t="shared" si="34"/>
        <v>9467929</v>
      </c>
      <c r="J544">
        <f t="shared" si="35"/>
        <v>627.29099196410164</v>
      </c>
    </row>
    <row r="545" spans="1:10" x14ac:dyDescent="0.3">
      <c r="A545">
        <v>544</v>
      </c>
      <c r="B545" s="1502">
        <v>43420</v>
      </c>
      <c r="C545">
        <v>96</v>
      </c>
      <c r="D545">
        <f t="shared" si="32"/>
        <v>-3075</v>
      </c>
      <c r="E545">
        <f t="shared" si="33"/>
        <v>-295200</v>
      </c>
      <c r="F545">
        <f t="shared" si="34"/>
        <v>9455625</v>
      </c>
      <c r="J545">
        <f t="shared" si="35"/>
        <v>627.26333952697416</v>
      </c>
    </row>
    <row r="546" spans="1:10" x14ac:dyDescent="0.3">
      <c r="A546">
        <v>545</v>
      </c>
      <c r="B546" s="1502">
        <v>43420</v>
      </c>
      <c r="C546">
        <v>109</v>
      </c>
      <c r="D546">
        <f t="shared" si="32"/>
        <v>-3073</v>
      </c>
      <c r="E546">
        <f t="shared" si="33"/>
        <v>-334957</v>
      </c>
      <c r="F546">
        <f t="shared" si="34"/>
        <v>9443329</v>
      </c>
      <c r="J546">
        <f t="shared" si="35"/>
        <v>627.23568708984669</v>
      </c>
    </row>
    <row r="547" spans="1:10" x14ac:dyDescent="0.3">
      <c r="A547">
        <v>546</v>
      </c>
      <c r="B547" s="1502">
        <v>43420</v>
      </c>
      <c r="C547">
        <v>50</v>
      </c>
      <c r="D547">
        <f t="shared" si="32"/>
        <v>-3071</v>
      </c>
      <c r="E547">
        <f t="shared" si="33"/>
        <v>-153550</v>
      </c>
      <c r="F547">
        <f t="shared" si="34"/>
        <v>9431041</v>
      </c>
      <c r="J547">
        <f t="shared" si="35"/>
        <v>627.20803465271922</v>
      </c>
    </row>
    <row r="548" spans="1:10" x14ac:dyDescent="0.3">
      <c r="A548">
        <v>547</v>
      </c>
      <c r="B548" s="1502">
        <v>43420</v>
      </c>
      <c r="C548">
        <v>202</v>
      </c>
      <c r="D548">
        <f t="shared" si="32"/>
        <v>-3069</v>
      </c>
      <c r="E548">
        <f t="shared" si="33"/>
        <v>-619938</v>
      </c>
      <c r="F548">
        <f t="shared" si="34"/>
        <v>9418761</v>
      </c>
      <c r="J548">
        <f t="shared" si="35"/>
        <v>627.18038221559186</v>
      </c>
    </row>
    <row r="549" spans="1:10" x14ac:dyDescent="0.3">
      <c r="A549">
        <v>548</v>
      </c>
      <c r="B549" s="1502">
        <v>43420</v>
      </c>
      <c r="C549">
        <v>2483</v>
      </c>
      <c r="D549">
        <f t="shared" si="32"/>
        <v>-3067</v>
      </c>
      <c r="E549">
        <f t="shared" si="33"/>
        <v>-7615361</v>
      </c>
      <c r="F549">
        <f t="shared" si="34"/>
        <v>9406489</v>
      </c>
      <c r="J549">
        <f t="shared" si="35"/>
        <v>627.15272977846439</v>
      </c>
    </row>
    <row r="550" spans="1:10" x14ac:dyDescent="0.3">
      <c r="A550">
        <v>549</v>
      </c>
      <c r="B550" s="1502">
        <v>43420</v>
      </c>
      <c r="C550">
        <v>2067</v>
      </c>
      <c r="D550">
        <f t="shared" si="32"/>
        <v>-3065</v>
      </c>
      <c r="E550">
        <f t="shared" si="33"/>
        <v>-6335355</v>
      </c>
      <c r="F550">
        <f t="shared" si="34"/>
        <v>9394225</v>
      </c>
      <c r="J550">
        <f t="shared" si="35"/>
        <v>627.12507734133692</v>
      </c>
    </row>
    <row r="551" spans="1:10" x14ac:dyDescent="0.3">
      <c r="A551">
        <v>550</v>
      </c>
      <c r="B551" s="1502">
        <v>43420</v>
      </c>
      <c r="C551">
        <v>521</v>
      </c>
      <c r="D551">
        <f t="shared" si="32"/>
        <v>-3063</v>
      </c>
      <c r="E551">
        <f t="shared" si="33"/>
        <v>-1595823</v>
      </c>
      <c r="F551">
        <f t="shared" si="34"/>
        <v>9381969</v>
      </c>
      <c r="J551">
        <f t="shared" si="35"/>
        <v>627.09742490420956</v>
      </c>
    </row>
    <row r="552" spans="1:10" x14ac:dyDescent="0.3">
      <c r="A552">
        <v>551</v>
      </c>
      <c r="B552" s="1502">
        <v>43420</v>
      </c>
      <c r="C552">
        <v>690</v>
      </c>
      <c r="D552">
        <f t="shared" si="32"/>
        <v>-3061</v>
      </c>
      <c r="E552">
        <f t="shared" si="33"/>
        <v>-2112090</v>
      </c>
      <c r="F552">
        <f t="shared" si="34"/>
        <v>9369721</v>
      </c>
      <c r="J552">
        <f t="shared" si="35"/>
        <v>627.06977246708209</v>
      </c>
    </row>
    <row r="553" spans="1:10" x14ac:dyDescent="0.3">
      <c r="A553">
        <v>552</v>
      </c>
      <c r="B553" s="1502">
        <v>43420</v>
      </c>
      <c r="C553">
        <v>48</v>
      </c>
      <c r="D553">
        <f t="shared" si="32"/>
        <v>-3059</v>
      </c>
      <c r="E553">
        <f t="shared" si="33"/>
        <v>-146832</v>
      </c>
      <c r="F553">
        <f t="shared" si="34"/>
        <v>9357481</v>
      </c>
      <c r="J553">
        <f t="shared" si="35"/>
        <v>627.04212002995462</v>
      </c>
    </row>
    <row r="554" spans="1:10" x14ac:dyDescent="0.3">
      <c r="A554">
        <v>553</v>
      </c>
      <c r="B554" s="1502">
        <v>43420</v>
      </c>
      <c r="C554">
        <v>48</v>
      </c>
      <c r="D554">
        <f t="shared" si="32"/>
        <v>-3057</v>
      </c>
      <c r="E554">
        <f t="shared" si="33"/>
        <v>-146736</v>
      </c>
      <c r="F554">
        <f t="shared" si="34"/>
        <v>9345249</v>
      </c>
      <c r="J554">
        <f t="shared" si="35"/>
        <v>627.01446759282715</v>
      </c>
    </row>
    <row r="555" spans="1:10" x14ac:dyDescent="0.3">
      <c r="A555">
        <v>554</v>
      </c>
      <c r="B555" s="1502">
        <v>43420</v>
      </c>
      <c r="C555">
        <v>97</v>
      </c>
      <c r="D555">
        <f t="shared" si="32"/>
        <v>-3055</v>
      </c>
      <c r="E555">
        <f t="shared" si="33"/>
        <v>-296335</v>
      </c>
      <c r="F555">
        <f t="shared" si="34"/>
        <v>9333025</v>
      </c>
      <c r="J555">
        <f t="shared" si="35"/>
        <v>626.98681515569979</v>
      </c>
    </row>
    <row r="556" spans="1:10" x14ac:dyDescent="0.3">
      <c r="A556">
        <v>555</v>
      </c>
      <c r="B556" s="1502">
        <v>43420</v>
      </c>
      <c r="C556">
        <v>100</v>
      </c>
      <c r="D556">
        <f t="shared" si="32"/>
        <v>-3053</v>
      </c>
      <c r="E556">
        <f t="shared" si="33"/>
        <v>-305300</v>
      </c>
      <c r="F556">
        <f t="shared" si="34"/>
        <v>9320809</v>
      </c>
      <c r="J556">
        <f t="shared" si="35"/>
        <v>626.95916271857232</v>
      </c>
    </row>
    <row r="557" spans="1:10" x14ac:dyDescent="0.3">
      <c r="A557">
        <v>556</v>
      </c>
      <c r="B557" s="1502">
        <v>43420</v>
      </c>
      <c r="C557">
        <v>14</v>
      </c>
      <c r="D557">
        <f t="shared" si="32"/>
        <v>-3051</v>
      </c>
      <c r="E557">
        <f t="shared" si="33"/>
        <v>-42714</v>
      </c>
      <c r="F557">
        <f t="shared" si="34"/>
        <v>9308601</v>
      </c>
      <c r="J557">
        <f t="shared" si="35"/>
        <v>626.93151028144484</v>
      </c>
    </row>
    <row r="558" spans="1:10" x14ac:dyDescent="0.3">
      <c r="A558">
        <v>557</v>
      </c>
      <c r="B558" s="1502">
        <v>43420</v>
      </c>
      <c r="C558">
        <v>40</v>
      </c>
      <c r="D558">
        <f t="shared" si="32"/>
        <v>-3049</v>
      </c>
      <c r="E558">
        <f t="shared" si="33"/>
        <v>-121960</v>
      </c>
      <c r="F558">
        <f t="shared" si="34"/>
        <v>9296401</v>
      </c>
      <c r="J558">
        <f t="shared" si="35"/>
        <v>626.90385784431749</v>
      </c>
    </row>
    <row r="559" spans="1:10" x14ac:dyDescent="0.3">
      <c r="A559">
        <v>558</v>
      </c>
      <c r="B559" s="1502">
        <v>43420</v>
      </c>
      <c r="C559">
        <v>94</v>
      </c>
      <c r="D559">
        <f t="shared" si="32"/>
        <v>-3047</v>
      </c>
      <c r="E559">
        <f t="shared" si="33"/>
        <v>-286418</v>
      </c>
      <c r="F559">
        <f t="shared" si="34"/>
        <v>9284209</v>
      </c>
      <c r="J559">
        <f t="shared" si="35"/>
        <v>626.87620540719001</v>
      </c>
    </row>
    <row r="560" spans="1:10" x14ac:dyDescent="0.3">
      <c r="A560">
        <v>559</v>
      </c>
      <c r="B560" s="1502">
        <v>43420</v>
      </c>
      <c r="C560">
        <v>49</v>
      </c>
      <c r="D560">
        <f t="shared" si="32"/>
        <v>-3045</v>
      </c>
      <c r="E560">
        <f t="shared" si="33"/>
        <v>-149205</v>
      </c>
      <c r="F560">
        <f t="shared" si="34"/>
        <v>9272025</v>
      </c>
      <c r="J560">
        <f t="shared" si="35"/>
        <v>626.84855297006254</v>
      </c>
    </row>
    <row r="561" spans="1:10" x14ac:dyDescent="0.3">
      <c r="A561">
        <v>560</v>
      </c>
      <c r="B561" s="1502">
        <v>43420</v>
      </c>
      <c r="C561">
        <v>205</v>
      </c>
      <c r="D561">
        <f t="shared" si="32"/>
        <v>-3043</v>
      </c>
      <c r="E561">
        <f t="shared" si="33"/>
        <v>-623815</v>
      </c>
      <c r="F561">
        <f t="shared" si="34"/>
        <v>9259849</v>
      </c>
      <c r="J561">
        <f t="shared" si="35"/>
        <v>626.82090053293518</v>
      </c>
    </row>
    <row r="562" spans="1:10" x14ac:dyDescent="0.3">
      <c r="A562">
        <v>561</v>
      </c>
      <c r="B562" s="1502">
        <v>43420</v>
      </c>
      <c r="C562">
        <v>644</v>
      </c>
      <c r="D562">
        <f t="shared" si="32"/>
        <v>-3041</v>
      </c>
      <c r="E562">
        <f t="shared" si="33"/>
        <v>-1958404</v>
      </c>
      <c r="F562">
        <f t="shared" si="34"/>
        <v>9247681</v>
      </c>
      <c r="J562">
        <f t="shared" si="35"/>
        <v>626.79324809580771</v>
      </c>
    </row>
    <row r="563" spans="1:10" x14ac:dyDescent="0.3">
      <c r="A563">
        <v>562</v>
      </c>
      <c r="B563" s="1502">
        <v>43420</v>
      </c>
      <c r="C563">
        <v>1030</v>
      </c>
      <c r="D563">
        <f t="shared" si="32"/>
        <v>-3039</v>
      </c>
      <c r="E563">
        <f t="shared" si="33"/>
        <v>-3130170</v>
      </c>
      <c r="F563">
        <f t="shared" si="34"/>
        <v>9235521</v>
      </c>
      <c r="J563">
        <f t="shared" si="35"/>
        <v>626.76559565868024</v>
      </c>
    </row>
    <row r="564" spans="1:10" x14ac:dyDescent="0.3">
      <c r="A564">
        <v>563</v>
      </c>
      <c r="B564" s="1502">
        <v>43420</v>
      </c>
      <c r="C564">
        <v>3274</v>
      </c>
      <c r="D564">
        <f t="shared" si="32"/>
        <v>-3037</v>
      </c>
      <c r="E564">
        <f t="shared" si="33"/>
        <v>-9943138</v>
      </c>
      <c r="F564">
        <f t="shared" si="34"/>
        <v>9223369</v>
      </c>
      <c r="J564">
        <f t="shared" si="35"/>
        <v>626.73794322155277</v>
      </c>
    </row>
    <row r="565" spans="1:10" x14ac:dyDescent="0.3">
      <c r="A565">
        <v>564</v>
      </c>
      <c r="B565" s="1502">
        <v>43420</v>
      </c>
      <c r="C565">
        <v>4306</v>
      </c>
      <c r="D565">
        <f t="shared" si="32"/>
        <v>-3035</v>
      </c>
      <c r="E565">
        <f t="shared" si="33"/>
        <v>-13068710</v>
      </c>
      <c r="F565">
        <f t="shared" si="34"/>
        <v>9211225</v>
      </c>
      <c r="J565">
        <f t="shared" si="35"/>
        <v>626.71029078442541</v>
      </c>
    </row>
    <row r="566" spans="1:10" x14ac:dyDescent="0.3">
      <c r="A566">
        <v>565</v>
      </c>
      <c r="B566" s="1502">
        <v>43420</v>
      </c>
      <c r="C566">
        <v>1634</v>
      </c>
      <c r="D566">
        <f t="shared" si="32"/>
        <v>-3033</v>
      </c>
      <c r="E566">
        <f t="shared" si="33"/>
        <v>-4955922</v>
      </c>
      <c r="F566">
        <f t="shared" si="34"/>
        <v>9199089</v>
      </c>
      <c r="J566">
        <f t="shared" si="35"/>
        <v>626.68263834729794</v>
      </c>
    </row>
    <row r="567" spans="1:10" x14ac:dyDescent="0.3">
      <c r="A567">
        <v>566</v>
      </c>
      <c r="B567" s="1502">
        <v>43420</v>
      </c>
      <c r="C567">
        <v>2870</v>
      </c>
      <c r="D567">
        <f t="shared" si="32"/>
        <v>-3031</v>
      </c>
      <c r="E567">
        <f t="shared" si="33"/>
        <v>-8698970</v>
      </c>
      <c r="F567">
        <f t="shared" si="34"/>
        <v>9186961</v>
      </c>
      <c r="J567">
        <f t="shared" si="35"/>
        <v>626.65498591017047</v>
      </c>
    </row>
    <row r="568" spans="1:10" x14ac:dyDescent="0.3">
      <c r="A568">
        <v>567</v>
      </c>
      <c r="B568" s="1502">
        <v>43420</v>
      </c>
      <c r="C568">
        <v>606</v>
      </c>
      <c r="D568">
        <f t="shared" si="32"/>
        <v>-3029</v>
      </c>
      <c r="E568">
        <f t="shared" si="33"/>
        <v>-1835574</v>
      </c>
      <c r="F568">
        <f t="shared" si="34"/>
        <v>9174841</v>
      </c>
      <c r="J568">
        <f t="shared" si="35"/>
        <v>626.62733347304311</v>
      </c>
    </row>
    <row r="569" spans="1:10" x14ac:dyDescent="0.3">
      <c r="A569">
        <v>568</v>
      </c>
      <c r="B569" s="1502">
        <v>43420</v>
      </c>
      <c r="C569">
        <v>661</v>
      </c>
      <c r="D569">
        <f t="shared" si="32"/>
        <v>-3027</v>
      </c>
      <c r="E569">
        <f t="shared" si="33"/>
        <v>-2000847</v>
      </c>
      <c r="F569">
        <f t="shared" si="34"/>
        <v>9162729</v>
      </c>
      <c r="J569">
        <f t="shared" si="35"/>
        <v>626.59968103591564</v>
      </c>
    </row>
    <row r="570" spans="1:10" x14ac:dyDescent="0.3">
      <c r="A570">
        <v>569</v>
      </c>
      <c r="B570" s="1502">
        <v>43420</v>
      </c>
      <c r="C570">
        <v>740</v>
      </c>
      <c r="D570">
        <f t="shared" si="32"/>
        <v>-3025</v>
      </c>
      <c r="E570">
        <f t="shared" si="33"/>
        <v>-2238500</v>
      </c>
      <c r="F570">
        <f t="shared" si="34"/>
        <v>9150625</v>
      </c>
      <c r="J570">
        <f t="shared" si="35"/>
        <v>626.57202859878817</v>
      </c>
    </row>
    <row r="571" spans="1:10" x14ac:dyDescent="0.3">
      <c r="A571">
        <v>570</v>
      </c>
      <c r="B571" s="1502">
        <v>43420</v>
      </c>
      <c r="C571">
        <v>145</v>
      </c>
      <c r="D571">
        <f t="shared" si="32"/>
        <v>-3023</v>
      </c>
      <c r="E571">
        <f t="shared" si="33"/>
        <v>-438335</v>
      </c>
      <c r="F571">
        <f t="shared" si="34"/>
        <v>9138529</v>
      </c>
      <c r="J571">
        <f t="shared" si="35"/>
        <v>626.54437616166069</v>
      </c>
    </row>
    <row r="572" spans="1:10" x14ac:dyDescent="0.3">
      <c r="A572">
        <v>571</v>
      </c>
      <c r="B572" s="1502">
        <v>43420</v>
      </c>
      <c r="C572">
        <v>345</v>
      </c>
      <c r="D572">
        <f t="shared" si="32"/>
        <v>-3021</v>
      </c>
      <c r="E572">
        <f t="shared" si="33"/>
        <v>-1042245</v>
      </c>
      <c r="F572">
        <f t="shared" si="34"/>
        <v>9126441</v>
      </c>
      <c r="J572">
        <f t="shared" si="35"/>
        <v>626.51672372453334</v>
      </c>
    </row>
    <row r="573" spans="1:10" x14ac:dyDescent="0.3">
      <c r="A573">
        <v>572</v>
      </c>
      <c r="B573" s="1502">
        <v>43420</v>
      </c>
      <c r="C573">
        <v>31</v>
      </c>
      <c r="D573">
        <f t="shared" si="32"/>
        <v>-3019</v>
      </c>
      <c r="E573">
        <f t="shared" si="33"/>
        <v>-93589</v>
      </c>
      <c r="F573">
        <f t="shared" si="34"/>
        <v>9114361</v>
      </c>
      <c r="J573">
        <f t="shared" si="35"/>
        <v>626.48907128740586</v>
      </c>
    </row>
    <row r="574" spans="1:10" x14ac:dyDescent="0.3">
      <c r="A574">
        <v>573</v>
      </c>
      <c r="B574" s="1502">
        <v>43420</v>
      </c>
      <c r="C574">
        <v>104</v>
      </c>
      <c r="D574">
        <f t="shared" si="32"/>
        <v>-3017</v>
      </c>
      <c r="E574">
        <f t="shared" si="33"/>
        <v>-313768</v>
      </c>
      <c r="F574">
        <f t="shared" si="34"/>
        <v>9102289</v>
      </c>
      <c r="J574">
        <f t="shared" si="35"/>
        <v>626.46141885027839</v>
      </c>
    </row>
    <row r="575" spans="1:10" x14ac:dyDescent="0.3">
      <c r="A575">
        <v>574</v>
      </c>
      <c r="B575" s="1502">
        <v>43420</v>
      </c>
      <c r="C575">
        <v>158</v>
      </c>
      <c r="D575">
        <f t="shared" si="32"/>
        <v>-3015</v>
      </c>
      <c r="E575">
        <f t="shared" si="33"/>
        <v>-476370</v>
      </c>
      <c r="F575">
        <f t="shared" si="34"/>
        <v>9090225</v>
      </c>
      <c r="J575">
        <f t="shared" si="35"/>
        <v>626.43376641315103</v>
      </c>
    </row>
    <row r="576" spans="1:10" x14ac:dyDescent="0.3">
      <c r="A576">
        <v>575</v>
      </c>
      <c r="B576" s="1502">
        <v>43420</v>
      </c>
      <c r="C576">
        <v>1504</v>
      </c>
      <c r="D576">
        <f t="shared" si="32"/>
        <v>-3013</v>
      </c>
      <c r="E576">
        <f t="shared" si="33"/>
        <v>-4531552</v>
      </c>
      <c r="F576">
        <f t="shared" si="34"/>
        <v>9078169</v>
      </c>
      <c r="J576">
        <f t="shared" si="35"/>
        <v>626.40611397602356</v>
      </c>
    </row>
    <row r="577" spans="1:10" x14ac:dyDescent="0.3">
      <c r="A577">
        <v>576</v>
      </c>
      <c r="B577" s="1502">
        <v>43420</v>
      </c>
      <c r="C577">
        <v>237</v>
      </c>
      <c r="D577">
        <f t="shared" si="32"/>
        <v>-3011</v>
      </c>
      <c r="E577">
        <f t="shared" si="33"/>
        <v>-713607</v>
      </c>
      <c r="F577">
        <f t="shared" si="34"/>
        <v>9066121</v>
      </c>
      <c r="J577">
        <f t="shared" si="35"/>
        <v>626.37846153889609</v>
      </c>
    </row>
    <row r="578" spans="1:10" x14ac:dyDescent="0.3">
      <c r="A578">
        <v>577</v>
      </c>
      <c r="B578" s="1502">
        <v>43420</v>
      </c>
      <c r="C578">
        <v>40</v>
      </c>
      <c r="D578">
        <f t="shared" si="32"/>
        <v>-3009</v>
      </c>
      <c r="E578">
        <f t="shared" si="33"/>
        <v>-120360</v>
      </c>
      <c r="F578">
        <f t="shared" si="34"/>
        <v>9054081</v>
      </c>
      <c r="J578">
        <f t="shared" si="35"/>
        <v>626.35080910176862</v>
      </c>
    </row>
    <row r="579" spans="1:10" x14ac:dyDescent="0.3">
      <c r="A579">
        <v>578</v>
      </c>
      <c r="B579" s="1502">
        <v>43420</v>
      </c>
      <c r="C579">
        <v>102</v>
      </c>
      <c r="D579">
        <f t="shared" ref="D579:D642" si="36">D580+(-2)</f>
        <v>-3007</v>
      </c>
      <c r="E579">
        <f t="shared" ref="E579:E642" si="37">C579*D579</f>
        <v>-306714</v>
      </c>
      <c r="F579">
        <f t="shared" ref="F579:F642" si="38">D579^2</f>
        <v>9042049</v>
      </c>
      <c r="J579">
        <f t="shared" ref="J579:J642" si="39">$H$2+(-$I$2)*D579</f>
        <v>626.32315666464126</v>
      </c>
    </row>
    <row r="580" spans="1:10" x14ac:dyDescent="0.3">
      <c r="A580">
        <v>579</v>
      </c>
      <c r="B580" s="1502">
        <v>43420</v>
      </c>
      <c r="C580">
        <v>106</v>
      </c>
      <c r="D580">
        <f t="shared" si="36"/>
        <v>-3005</v>
      </c>
      <c r="E580">
        <f t="shared" si="37"/>
        <v>-318530</v>
      </c>
      <c r="F580">
        <f t="shared" si="38"/>
        <v>9030025</v>
      </c>
      <c r="J580">
        <f t="shared" si="39"/>
        <v>626.29550422751379</v>
      </c>
    </row>
    <row r="581" spans="1:10" x14ac:dyDescent="0.3">
      <c r="A581">
        <v>580</v>
      </c>
      <c r="B581" s="1502">
        <v>43420</v>
      </c>
      <c r="C581">
        <v>245</v>
      </c>
      <c r="D581">
        <f t="shared" si="36"/>
        <v>-3003</v>
      </c>
      <c r="E581">
        <f t="shared" si="37"/>
        <v>-735735</v>
      </c>
      <c r="F581">
        <f t="shared" si="38"/>
        <v>9018009</v>
      </c>
      <c r="J581">
        <f t="shared" si="39"/>
        <v>626.26785179038632</v>
      </c>
    </row>
    <row r="582" spans="1:10" x14ac:dyDescent="0.3">
      <c r="A582">
        <v>581</v>
      </c>
      <c r="B582" s="1502">
        <v>43420</v>
      </c>
      <c r="C582">
        <v>94</v>
      </c>
      <c r="D582">
        <f t="shared" si="36"/>
        <v>-3001</v>
      </c>
      <c r="E582">
        <f t="shared" si="37"/>
        <v>-282094</v>
      </c>
      <c r="F582">
        <f t="shared" si="38"/>
        <v>9006001</v>
      </c>
      <c r="J582">
        <f t="shared" si="39"/>
        <v>626.24019935325896</v>
      </c>
    </row>
    <row r="583" spans="1:10" x14ac:dyDescent="0.3">
      <c r="A583">
        <v>582</v>
      </c>
      <c r="B583" s="1502">
        <v>43420</v>
      </c>
      <c r="C583">
        <v>709</v>
      </c>
      <c r="D583">
        <f t="shared" si="36"/>
        <v>-2999</v>
      </c>
      <c r="E583">
        <f t="shared" si="37"/>
        <v>-2126291</v>
      </c>
      <c r="F583">
        <f t="shared" si="38"/>
        <v>8994001</v>
      </c>
      <c r="J583">
        <f t="shared" si="39"/>
        <v>626.21254691613149</v>
      </c>
    </row>
    <row r="584" spans="1:10" x14ac:dyDescent="0.3">
      <c r="A584">
        <v>583</v>
      </c>
      <c r="B584" s="1502">
        <v>43420</v>
      </c>
      <c r="C584">
        <v>508</v>
      </c>
      <c r="D584">
        <f t="shared" si="36"/>
        <v>-2997</v>
      </c>
      <c r="E584">
        <f t="shared" si="37"/>
        <v>-1522476</v>
      </c>
      <c r="F584">
        <f t="shared" si="38"/>
        <v>8982009</v>
      </c>
      <c r="J584">
        <f t="shared" si="39"/>
        <v>626.18489447900402</v>
      </c>
    </row>
    <row r="585" spans="1:10" x14ac:dyDescent="0.3">
      <c r="A585">
        <v>584</v>
      </c>
      <c r="B585" s="1502">
        <v>43420</v>
      </c>
      <c r="C585">
        <v>469</v>
      </c>
      <c r="D585">
        <f t="shared" si="36"/>
        <v>-2995</v>
      </c>
      <c r="E585">
        <f t="shared" si="37"/>
        <v>-1404655</v>
      </c>
      <c r="F585">
        <f t="shared" si="38"/>
        <v>8970025</v>
      </c>
      <c r="J585">
        <f t="shared" si="39"/>
        <v>626.15724204187654</v>
      </c>
    </row>
    <row r="586" spans="1:10" x14ac:dyDescent="0.3">
      <c r="A586">
        <v>585</v>
      </c>
      <c r="B586" s="1502">
        <v>43420</v>
      </c>
      <c r="C586">
        <v>129</v>
      </c>
      <c r="D586">
        <f t="shared" si="36"/>
        <v>-2993</v>
      </c>
      <c r="E586">
        <f t="shared" si="37"/>
        <v>-386097</v>
      </c>
      <c r="F586">
        <f t="shared" si="38"/>
        <v>8958049</v>
      </c>
      <c r="J586">
        <f t="shared" si="39"/>
        <v>626.12958960474919</v>
      </c>
    </row>
    <row r="587" spans="1:10" x14ac:dyDescent="0.3">
      <c r="A587">
        <v>586</v>
      </c>
      <c r="B587" s="1502">
        <v>43420</v>
      </c>
      <c r="C587">
        <v>18</v>
      </c>
      <c r="D587">
        <f t="shared" si="36"/>
        <v>-2991</v>
      </c>
      <c r="E587">
        <f t="shared" si="37"/>
        <v>-53838</v>
      </c>
      <c r="F587">
        <f t="shared" si="38"/>
        <v>8946081</v>
      </c>
      <c r="J587">
        <f t="shared" si="39"/>
        <v>626.10193716762171</v>
      </c>
    </row>
    <row r="588" spans="1:10" x14ac:dyDescent="0.3">
      <c r="A588">
        <v>587</v>
      </c>
      <c r="B588" s="1502">
        <v>43420</v>
      </c>
      <c r="C588">
        <v>31</v>
      </c>
      <c r="D588">
        <f t="shared" si="36"/>
        <v>-2989</v>
      </c>
      <c r="E588">
        <f t="shared" si="37"/>
        <v>-92659</v>
      </c>
      <c r="F588">
        <f t="shared" si="38"/>
        <v>8934121</v>
      </c>
      <c r="J588">
        <f t="shared" si="39"/>
        <v>626.07428473049424</v>
      </c>
    </row>
    <row r="589" spans="1:10" x14ac:dyDescent="0.3">
      <c r="A589">
        <v>588</v>
      </c>
      <c r="B589" s="1502">
        <v>43420</v>
      </c>
      <c r="C589">
        <v>341</v>
      </c>
      <c r="D589">
        <f t="shared" si="36"/>
        <v>-2987</v>
      </c>
      <c r="E589">
        <f t="shared" si="37"/>
        <v>-1018567</v>
      </c>
      <c r="F589">
        <f t="shared" si="38"/>
        <v>8922169</v>
      </c>
      <c r="J589">
        <f t="shared" si="39"/>
        <v>626.04663229336688</v>
      </c>
    </row>
    <row r="590" spans="1:10" x14ac:dyDescent="0.3">
      <c r="A590">
        <v>589</v>
      </c>
      <c r="B590" s="1502">
        <v>43420</v>
      </c>
      <c r="C590">
        <v>43</v>
      </c>
      <c r="D590">
        <f t="shared" si="36"/>
        <v>-2985</v>
      </c>
      <c r="E590">
        <f t="shared" si="37"/>
        <v>-128355</v>
      </c>
      <c r="F590">
        <f t="shared" si="38"/>
        <v>8910225</v>
      </c>
      <c r="J590">
        <f t="shared" si="39"/>
        <v>626.01897985623941</v>
      </c>
    </row>
    <row r="591" spans="1:10" x14ac:dyDescent="0.3">
      <c r="A591">
        <v>590</v>
      </c>
      <c r="B591" s="1502">
        <v>43420</v>
      </c>
      <c r="C591">
        <v>1217</v>
      </c>
      <c r="D591">
        <f t="shared" si="36"/>
        <v>-2983</v>
      </c>
      <c r="E591">
        <f t="shared" si="37"/>
        <v>-3630311</v>
      </c>
      <c r="F591">
        <f t="shared" si="38"/>
        <v>8898289</v>
      </c>
      <c r="J591">
        <f t="shared" si="39"/>
        <v>625.99132741911194</v>
      </c>
    </row>
    <row r="592" spans="1:10" x14ac:dyDescent="0.3">
      <c r="A592">
        <v>591</v>
      </c>
      <c r="B592" s="1502">
        <v>43420</v>
      </c>
      <c r="C592">
        <v>932</v>
      </c>
      <c r="D592">
        <f t="shared" si="36"/>
        <v>-2981</v>
      </c>
      <c r="E592">
        <f t="shared" si="37"/>
        <v>-2778292</v>
      </c>
      <c r="F592">
        <f t="shared" si="38"/>
        <v>8886361</v>
      </c>
      <c r="J592">
        <f t="shared" si="39"/>
        <v>625.96367498198447</v>
      </c>
    </row>
    <row r="593" spans="1:10" x14ac:dyDescent="0.3">
      <c r="A593">
        <v>592</v>
      </c>
      <c r="B593" s="1502">
        <v>43420</v>
      </c>
      <c r="C593">
        <v>785</v>
      </c>
      <c r="D593">
        <f t="shared" si="36"/>
        <v>-2979</v>
      </c>
      <c r="E593">
        <f t="shared" si="37"/>
        <v>-2338515</v>
      </c>
      <c r="F593">
        <f t="shared" si="38"/>
        <v>8874441</v>
      </c>
      <c r="J593">
        <f t="shared" si="39"/>
        <v>625.93602254485711</v>
      </c>
    </row>
    <row r="594" spans="1:10" x14ac:dyDescent="0.3">
      <c r="A594">
        <v>593</v>
      </c>
      <c r="B594" s="1502">
        <v>43421</v>
      </c>
      <c r="C594">
        <v>1352</v>
      </c>
      <c r="D594">
        <f t="shared" si="36"/>
        <v>-2977</v>
      </c>
      <c r="E594">
        <f t="shared" si="37"/>
        <v>-4024904</v>
      </c>
      <c r="F594">
        <f t="shared" si="38"/>
        <v>8862529</v>
      </c>
      <c r="J594">
        <f t="shared" si="39"/>
        <v>625.90837010772964</v>
      </c>
    </row>
    <row r="595" spans="1:10" x14ac:dyDescent="0.3">
      <c r="A595">
        <v>594</v>
      </c>
      <c r="B595" s="1502">
        <v>43421</v>
      </c>
      <c r="C595">
        <v>21</v>
      </c>
      <c r="D595">
        <f t="shared" si="36"/>
        <v>-2975</v>
      </c>
      <c r="E595">
        <f t="shared" si="37"/>
        <v>-62475</v>
      </c>
      <c r="F595">
        <f t="shared" si="38"/>
        <v>8850625</v>
      </c>
      <c r="J595">
        <f t="shared" si="39"/>
        <v>625.88071767060217</v>
      </c>
    </row>
    <row r="596" spans="1:10" x14ac:dyDescent="0.3">
      <c r="A596">
        <v>595</v>
      </c>
      <c r="B596" s="1502">
        <v>43421</v>
      </c>
      <c r="C596">
        <v>165</v>
      </c>
      <c r="D596">
        <f t="shared" si="36"/>
        <v>-2973</v>
      </c>
      <c r="E596">
        <f t="shared" si="37"/>
        <v>-490545</v>
      </c>
      <c r="F596">
        <f t="shared" si="38"/>
        <v>8838729</v>
      </c>
      <c r="J596">
        <f t="shared" si="39"/>
        <v>625.85306523347481</v>
      </c>
    </row>
    <row r="597" spans="1:10" x14ac:dyDescent="0.3">
      <c r="A597">
        <v>596</v>
      </c>
      <c r="B597" s="1502">
        <v>43421</v>
      </c>
      <c r="C597">
        <v>587</v>
      </c>
      <c r="D597">
        <f t="shared" si="36"/>
        <v>-2971</v>
      </c>
      <c r="E597">
        <f t="shared" si="37"/>
        <v>-1743977</v>
      </c>
      <c r="F597">
        <f t="shared" si="38"/>
        <v>8826841</v>
      </c>
      <c r="J597">
        <f t="shared" si="39"/>
        <v>625.82541279634734</v>
      </c>
    </row>
    <row r="598" spans="1:10" x14ac:dyDescent="0.3">
      <c r="A598">
        <v>597</v>
      </c>
      <c r="B598" s="1502">
        <v>43421</v>
      </c>
      <c r="C598">
        <v>638</v>
      </c>
      <c r="D598">
        <f t="shared" si="36"/>
        <v>-2969</v>
      </c>
      <c r="E598">
        <f t="shared" si="37"/>
        <v>-1894222</v>
      </c>
      <c r="F598">
        <f t="shared" si="38"/>
        <v>8814961</v>
      </c>
      <c r="J598">
        <f t="shared" si="39"/>
        <v>625.79776035921986</v>
      </c>
    </row>
    <row r="599" spans="1:10" x14ac:dyDescent="0.3">
      <c r="A599">
        <v>598</v>
      </c>
      <c r="B599" s="1502">
        <v>43421</v>
      </c>
      <c r="C599">
        <v>855</v>
      </c>
      <c r="D599">
        <f t="shared" si="36"/>
        <v>-2967</v>
      </c>
      <c r="E599">
        <f t="shared" si="37"/>
        <v>-2536785</v>
      </c>
      <c r="F599">
        <f t="shared" si="38"/>
        <v>8803089</v>
      </c>
      <c r="J599">
        <f t="shared" si="39"/>
        <v>625.77010792209239</v>
      </c>
    </row>
    <row r="600" spans="1:10" x14ac:dyDescent="0.3">
      <c r="A600">
        <v>599</v>
      </c>
      <c r="B600" s="1502">
        <v>43421</v>
      </c>
      <c r="C600">
        <v>110</v>
      </c>
      <c r="D600">
        <f t="shared" si="36"/>
        <v>-2965</v>
      </c>
      <c r="E600">
        <f t="shared" si="37"/>
        <v>-326150</v>
      </c>
      <c r="F600">
        <f t="shared" si="38"/>
        <v>8791225</v>
      </c>
      <c r="J600">
        <f t="shared" si="39"/>
        <v>625.74245548496503</v>
      </c>
    </row>
    <row r="601" spans="1:10" x14ac:dyDescent="0.3">
      <c r="A601">
        <v>600</v>
      </c>
      <c r="B601" s="1502">
        <v>43421</v>
      </c>
      <c r="C601">
        <v>1666</v>
      </c>
      <c r="D601">
        <f t="shared" si="36"/>
        <v>-2963</v>
      </c>
      <c r="E601">
        <f t="shared" si="37"/>
        <v>-4936358</v>
      </c>
      <c r="F601">
        <f t="shared" si="38"/>
        <v>8779369</v>
      </c>
      <c r="J601">
        <f t="shared" si="39"/>
        <v>625.71480304783756</v>
      </c>
    </row>
    <row r="602" spans="1:10" x14ac:dyDescent="0.3">
      <c r="A602">
        <v>601</v>
      </c>
      <c r="B602" s="1502">
        <v>43421</v>
      </c>
      <c r="C602">
        <v>1759</v>
      </c>
      <c r="D602">
        <f t="shared" si="36"/>
        <v>-2961</v>
      </c>
      <c r="E602">
        <f t="shared" si="37"/>
        <v>-5208399</v>
      </c>
      <c r="F602">
        <f t="shared" si="38"/>
        <v>8767521</v>
      </c>
      <c r="J602">
        <f t="shared" si="39"/>
        <v>625.68715061071009</v>
      </c>
    </row>
    <row r="603" spans="1:10" x14ac:dyDescent="0.3">
      <c r="A603">
        <v>602</v>
      </c>
      <c r="B603" s="1502">
        <v>43425</v>
      </c>
      <c r="C603">
        <v>1165</v>
      </c>
      <c r="D603">
        <f t="shared" si="36"/>
        <v>-2959</v>
      </c>
      <c r="E603">
        <f t="shared" si="37"/>
        <v>-3447235</v>
      </c>
      <c r="F603">
        <f t="shared" si="38"/>
        <v>8755681</v>
      </c>
      <c r="J603">
        <f t="shared" si="39"/>
        <v>625.65949817358273</v>
      </c>
    </row>
    <row r="604" spans="1:10" x14ac:dyDescent="0.3">
      <c r="A604">
        <v>603</v>
      </c>
      <c r="B604" s="1502">
        <v>43425</v>
      </c>
      <c r="C604">
        <v>894</v>
      </c>
      <c r="D604">
        <f t="shared" si="36"/>
        <v>-2957</v>
      </c>
      <c r="E604">
        <f t="shared" si="37"/>
        <v>-2643558</v>
      </c>
      <c r="F604">
        <f t="shared" si="38"/>
        <v>8743849</v>
      </c>
      <c r="J604">
        <f t="shared" si="39"/>
        <v>625.63184573645526</v>
      </c>
    </row>
    <row r="605" spans="1:10" x14ac:dyDescent="0.3">
      <c r="A605">
        <v>604</v>
      </c>
      <c r="B605" s="1502">
        <v>43425</v>
      </c>
      <c r="C605">
        <v>80</v>
      </c>
      <c r="D605">
        <f t="shared" si="36"/>
        <v>-2955</v>
      </c>
      <c r="E605">
        <f t="shared" si="37"/>
        <v>-236400</v>
      </c>
      <c r="F605">
        <f t="shared" si="38"/>
        <v>8732025</v>
      </c>
      <c r="J605">
        <f t="shared" si="39"/>
        <v>625.60419329932779</v>
      </c>
    </row>
    <row r="606" spans="1:10" x14ac:dyDescent="0.3">
      <c r="A606">
        <v>605</v>
      </c>
      <c r="B606" s="1502">
        <v>43425</v>
      </c>
      <c r="C606">
        <v>128</v>
      </c>
      <c r="D606">
        <f t="shared" si="36"/>
        <v>-2953</v>
      </c>
      <c r="E606">
        <f t="shared" si="37"/>
        <v>-377984</v>
      </c>
      <c r="F606">
        <f t="shared" si="38"/>
        <v>8720209</v>
      </c>
      <c r="J606">
        <f t="shared" si="39"/>
        <v>625.57654086220032</v>
      </c>
    </row>
    <row r="607" spans="1:10" x14ac:dyDescent="0.3">
      <c r="A607">
        <v>606</v>
      </c>
      <c r="B607" s="1502">
        <v>43425</v>
      </c>
      <c r="C607">
        <v>1599</v>
      </c>
      <c r="D607">
        <f t="shared" si="36"/>
        <v>-2951</v>
      </c>
      <c r="E607">
        <f t="shared" si="37"/>
        <v>-4718649</v>
      </c>
      <c r="F607">
        <f t="shared" si="38"/>
        <v>8708401</v>
      </c>
      <c r="J607">
        <f t="shared" si="39"/>
        <v>625.54888842507296</v>
      </c>
    </row>
    <row r="608" spans="1:10" x14ac:dyDescent="0.3">
      <c r="A608">
        <v>607</v>
      </c>
      <c r="B608" s="1502">
        <v>43425</v>
      </c>
      <c r="C608">
        <v>2050</v>
      </c>
      <c r="D608">
        <f t="shared" si="36"/>
        <v>-2949</v>
      </c>
      <c r="E608">
        <f t="shared" si="37"/>
        <v>-6045450</v>
      </c>
      <c r="F608">
        <f t="shared" si="38"/>
        <v>8696601</v>
      </c>
      <c r="J608">
        <f t="shared" si="39"/>
        <v>625.52123598794549</v>
      </c>
    </row>
    <row r="609" spans="1:10" x14ac:dyDescent="0.3">
      <c r="A609">
        <v>608</v>
      </c>
      <c r="B609" s="1502">
        <v>43425</v>
      </c>
      <c r="C609">
        <v>95</v>
      </c>
      <c r="D609">
        <f t="shared" si="36"/>
        <v>-2947</v>
      </c>
      <c r="E609">
        <f t="shared" si="37"/>
        <v>-279965</v>
      </c>
      <c r="F609">
        <f t="shared" si="38"/>
        <v>8684809</v>
      </c>
      <c r="J609">
        <f t="shared" si="39"/>
        <v>625.49358355081802</v>
      </c>
    </row>
    <row r="610" spans="1:10" x14ac:dyDescent="0.3">
      <c r="A610">
        <v>609</v>
      </c>
      <c r="B610" s="1502">
        <v>43425</v>
      </c>
      <c r="C610">
        <v>138</v>
      </c>
      <c r="D610">
        <f t="shared" si="36"/>
        <v>-2945</v>
      </c>
      <c r="E610">
        <f t="shared" si="37"/>
        <v>-406410</v>
      </c>
      <c r="F610">
        <f t="shared" si="38"/>
        <v>8673025</v>
      </c>
      <c r="J610">
        <f t="shared" si="39"/>
        <v>625.46593111369066</v>
      </c>
    </row>
    <row r="611" spans="1:10" x14ac:dyDescent="0.3">
      <c r="A611">
        <v>610</v>
      </c>
      <c r="B611" s="1502">
        <v>43425</v>
      </c>
      <c r="C611">
        <v>52</v>
      </c>
      <c r="D611">
        <f t="shared" si="36"/>
        <v>-2943</v>
      </c>
      <c r="E611">
        <f t="shared" si="37"/>
        <v>-153036</v>
      </c>
      <c r="F611">
        <f t="shared" si="38"/>
        <v>8661249</v>
      </c>
      <c r="J611">
        <f t="shared" si="39"/>
        <v>625.43827867656319</v>
      </c>
    </row>
    <row r="612" spans="1:10" x14ac:dyDescent="0.3">
      <c r="A612">
        <v>611</v>
      </c>
      <c r="B612" s="1502">
        <v>43425</v>
      </c>
      <c r="C612">
        <v>100</v>
      </c>
      <c r="D612">
        <f t="shared" si="36"/>
        <v>-2941</v>
      </c>
      <c r="E612">
        <f t="shared" si="37"/>
        <v>-294100</v>
      </c>
      <c r="F612">
        <f t="shared" si="38"/>
        <v>8649481</v>
      </c>
      <c r="J612">
        <f t="shared" si="39"/>
        <v>625.41062623943571</v>
      </c>
    </row>
    <row r="613" spans="1:10" x14ac:dyDescent="0.3">
      <c r="A613">
        <v>612</v>
      </c>
      <c r="B613" s="1502">
        <v>43425</v>
      </c>
      <c r="C613">
        <v>4466</v>
      </c>
      <c r="D613">
        <f t="shared" si="36"/>
        <v>-2939</v>
      </c>
      <c r="E613">
        <f t="shared" si="37"/>
        <v>-13125574</v>
      </c>
      <c r="F613">
        <f t="shared" si="38"/>
        <v>8637721</v>
      </c>
      <c r="J613">
        <f t="shared" si="39"/>
        <v>625.38297380230824</v>
      </c>
    </row>
    <row r="614" spans="1:10" x14ac:dyDescent="0.3">
      <c r="A614">
        <v>613</v>
      </c>
      <c r="B614" s="1502">
        <v>43425</v>
      </c>
      <c r="C614">
        <v>3465</v>
      </c>
      <c r="D614">
        <f t="shared" si="36"/>
        <v>-2937</v>
      </c>
      <c r="E614">
        <f t="shared" si="37"/>
        <v>-10176705</v>
      </c>
      <c r="F614">
        <f t="shared" si="38"/>
        <v>8625969</v>
      </c>
      <c r="J614">
        <f t="shared" si="39"/>
        <v>625.35532136518088</v>
      </c>
    </row>
    <row r="615" spans="1:10" x14ac:dyDescent="0.3">
      <c r="A615">
        <v>614</v>
      </c>
      <c r="B615" s="1502">
        <v>43425</v>
      </c>
      <c r="C615">
        <v>1260</v>
      </c>
      <c r="D615">
        <f t="shared" si="36"/>
        <v>-2935</v>
      </c>
      <c r="E615">
        <f t="shared" si="37"/>
        <v>-3698100</v>
      </c>
      <c r="F615">
        <f t="shared" si="38"/>
        <v>8614225</v>
      </c>
      <c r="J615">
        <f t="shared" si="39"/>
        <v>625.32766892805341</v>
      </c>
    </row>
    <row r="616" spans="1:10" x14ac:dyDescent="0.3">
      <c r="A616">
        <v>615</v>
      </c>
      <c r="B616" s="1502">
        <v>43425</v>
      </c>
      <c r="C616">
        <v>129</v>
      </c>
      <c r="D616">
        <f t="shared" si="36"/>
        <v>-2933</v>
      </c>
      <c r="E616">
        <f t="shared" si="37"/>
        <v>-378357</v>
      </c>
      <c r="F616">
        <f t="shared" si="38"/>
        <v>8602489</v>
      </c>
      <c r="J616">
        <f t="shared" si="39"/>
        <v>625.30001649092594</v>
      </c>
    </row>
    <row r="617" spans="1:10" x14ac:dyDescent="0.3">
      <c r="A617">
        <v>616</v>
      </c>
      <c r="B617" s="1502">
        <v>43425</v>
      </c>
      <c r="C617">
        <v>236</v>
      </c>
      <c r="D617">
        <f t="shared" si="36"/>
        <v>-2931</v>
      </c>
      <c r="E617">
        <f t="shared" si="37"/>
        <v>-691716</v>
      </c>
      <c r="F617">
        <f t="shared" si="38"/>
        <v>8590761</v>
      </c>
      <c r="J617">
        <f t="shared" si="39"/>
        <v>625.27236405379858</v>
      </c>
    </row>
    <row r="618" spans="1:10" x14ac:dyDescent="0.3">
      <c r="A618">
        <v>617</v>
      </c>
      <c r="B618" s="1502">
        <v>43425</v>
      </c>
      <c r="C618">
        <v>103</v>
      </c>
      <c r="D618">
        <f t="shared" si="36"/>
        <v>-2929</v>
      </c>
      <c r="E618">
        <f t="shared" si="37"/>
        <v>-301687</v>
      </c>
      <c r="F618">
        <f t="shared" si="38"/>
        <v>8579041</v>
      </c>
      <c r="J618">
        <f t="shared" si="39"/>
        <v>625.24471161667111</v>
      </c>
    </row>
    <row r="619" spans="1:10" x14ac:dyDescent="0.3">
      <c r="A619">
        <v>618</v>
      </c>
      <c r="B619" s="1502">
        <v>43425</v>
      </c>
      <c r="C619">
        <v>44</v>
      </c>
      <c r="D619">
        <f t="shared" si="36"/>
        <v>-2927</v>
      </c>
      <c r="E619">
        <f t="shared" si="37"/>
        <v>-128788</v>
      </c>
      <c r="F619">
        <f t="shared" si="38"/>
        <v>8567329</v>
      </c>
      <c r="J619">
        <f t="shared" si="39"/>
        <v>625.21705917954364</v>
      </c>
    </row>
    <row r="620" spans="1:10" x14ac:dyDescent="0.3">
      <c r="A620">
        <v>619</v>
      </c>
      <c r="B620" s="1502">
        <v>43425</v>
      </c>
      <c r="C620">
        <v>75</v>
      </c>
      <c r="D620">
        <f t="shared" si="36"/>
        <v>-2925</v>
      </c>
      <c r="E620">
        <f t="shared" si="37"/>
        <v>-219375</v>
      </c>
      <c r="F620">
        <f t="shared" si="38"/>
        <v>8555625</v>
      </c>
      <c r="J620">
        <f t="shared" si="39"/>
        <v>625.18940674241617</v>
      </c>
    </row>
    <row r="621" spans="1:10" x14ac:dyDescent="0.3">
      <c r="A621">
        <v>620</v>
      </c>
      <c r="B621" s="1502">
        <v>43425</v>
      </c>
      <c r="C621">
        <v>64</v>
      </c>
      <c r="D621">
        <f t="shared" si="36"/>
        <v>-2923</v>
      </c>
      <c r="E621">
        <f t="shared" si="37"/>
        <v>-187072</v>
      </c>
      <c r="F621">
        <f t="shared" si="38"/>
        <v>8543929</v>
      </c>
      <c r="J621">
        <f t="shared" si="39"/>
        <v>625.16175430528881</v>
      </c>
    </row>
    <row r="622" spans="1:10" x14ac:dyDescent="0.3">
      <c r="A622">
        <v>621</v>
      </c>
      <c r="B622" s="1502">
        <v>43425</v>
      </c>
      <c r="C622">
        <v>546</v>
      </c>
      <c r="D622">
        <f t="shared" si="36"/>
        <v>-2921</v>
      </c>
      <c r="E622">
        <f t="shared" si="37"/>
        <v>-1594866</v>
      </c>
      <c r="F622">
        <f t="shared" si="38"/>
        <v>8532241</v>
      </c>
      <c r="J622">
        <f t="shared" si="39"/>
        <v>625.13410186816134</v>
      </c>
    </row>
    <row r="623" spans="1:10" x14ac:dyDescent="0.3">
      <c r="A623">
        <v>622</v>
      </c>
      <c r="B623" s="1502">
        <v>43425</v>
      </c>
      <c r="C623">
        <v>55</v>
      </c>
      <c r="D623">
        <f t="shared" si="36"/>
        <v>-2919</v>
      </c>
      <c r="E623">
        <f t="shared" si="37"/>
        <v>-160545</v>
      </c>
      <c r="F623">
        <f t="shared" si="38"/>
        <v>8520561</v>
      </c>
      <c r="J623">
        <f t="shared" si="39"/>
        <v>625.10644943103387</v>
      </c>
    </row>
    <row r="624" spans="1:10" x14ac:dyDescent="0.3">
      <c r="A624">
        <v>623</v>
      </c>
      <c r="B624" s="1502">
        <v>43425</v>
      </c>
      <c r="C624">
        <v>68</v>
      </c>
      <c r="D624">
        <f t="shared" si="36"/>
        <v>-2917</v>
      </c>
      <c r="E624">
        <f t="shared" si="37"/>
        <v>-198356</v>
      </c>
      <c r="F624">
        <f t="shared" si="38"/>
        <v>8508889</v>
      </c>
      <c r="J624">
        <f t="shared" si="39"/>
        <v>625.07879699390651</v>
      </c>
    </row>
    <row r="625" spans="1:10" x14ac:dyDescent="0.3">
      <c r="A625">
        <v>624</v>
      </c>
      <c r="B625" s="1502">
        <v>43425</v>
      </c>
      <c r="C625">
        <v>12</v>
      </c>
      <c r="D625">
        <f t="shared" si="36"/>
        <v>-2915</v>
      </c>
      <c r="E625">
        <f t="shared" si="37"/>
        <v>-34980</v>
      </c>
      <c r="F625">
        <f t="shared" si="38"/>
        <v>8497225</v>
      </c>
      <c r="J625">
        <f t="shared" si="39"/>
        <v>625.05114455677904</v>
      </c>
    </row>
    <row r="626" spans="1:10" x14ac:dyDescent="0.3">
      <c r="A626">
        <v>625</v>
      </c>
      <c r="B626" s="1502">
        <v>43425</v>
      </c>
      <c r="C626">
        <v>18</v>
      </c>
      <c r="D626">
        <f t="shared" si="36"/>
        <v>-2913</v>
      </c>
      <c r="E626">
        <f t="shared" si="37"/>
        <v>-52434</v>
      </c>
      <c r="F626">
        <f t="shared" si="38"/>
        <v>8485569</v>
      </c>
      <c r="J626">
        <f t="shared" si="39"/>
        <v>625.02349211965156</v>
      </c>
    </row>
    <row r="627" spans="1:10" x14ac:dyDescent="0.3">
      <c r="A627">
        <v>626</v>
      </c>
      <c r="B627" s="1502">
        <v>43425</v>
      </c>
      <c r="C627">
        <v>211</v>
      </c>
      <c r="D627">
        <f t="shared" si="36"/>
        <v>-2911</v>
      </c>
      <c r="E627">
        <f t="shared" si="37"/>
        <v>-614221</v>
      </c>
      <c r="F627">
        <f t="shared" si="38"/>
        <v>8473921</v>
      </c>
      <c r="J627">
        <f t="shared" si="39"/>
        <v>624.99583968252421</v>
      </c>
    </row>
    <row r="628" spans="1:10" x14ac:dyDescent="0.3">
      <c r="A628">
        <v>627</v>
      </c>
      <c r="B628" s="1502">
        <v>43425</v>
      </c>
      <c r="C628">
        <v>605</v>
      </c>
      <c r="D628">
        <f t="shared" si="36"/>
        <v>-2909</v>
      </c>
      <c r="E628">
        <f t="shared" si="37"/>
        <v>-1759945</v>
      </c>
      <c r="F628">
        <f t="shared" si="38"/>
        <v>8462281</v>
      </c>
      <c r="J628">
        <f t="shared" si="39"/>
        <v>624.96818724539673</v>
      </c>
    </row>
    <row r="629" spans="1:10" x14ac:dyDescent="0.3">
      <c r="A629">
        <v>628</v>
      </c>
      <c r="B629" s="1502">
        <v>43425</v>
      </c>
      <c r="C629">
        <v>22</v>
      </c>
      <c r="D629">
        <f t="shared" si="36"/>
        <v>-2907</v>
      </c>
      <c r="E629">
        <f t="shared" si="37"/>
        <v>-63954</v>
      </c>
      <c r="F629">
        <f t="shared" si="38"/>
        <v>8450649</v>
      </c>
      <c r="J629">
        <f t="shared" si="39"/>
        <v>624.94053480826926</v>
      </c>
    </row>
    <row r="630" spans="1:10" x14ac:dyDescent="0.3">
      <c r="A630">
        <v>629</v>
      </c>
      <c r="B630" s="1502">
        <v>43425</v>
      </c>
      <c r="C630">
        <v>70</v>
      </c>
      <c r="D630">
        <f t="shared" si="36"/>
        <v>-2905</v>
      </c>
      <c r="E630">
        <f t="shared" si="37"/>
        <v>-203350</v>
      </c>
      <c r="F630">
        <f t="shared" si="38"/>
        <v>8439025</v>
      </c>
      <c r="J630">
        <f t="shared" si="39"/>
        <v>624.91288237114179</v>
      </c>
    </row>
    <row r="631" spans="1:10" x14ac:dyDescent="0.3">
      <c r="A631">
        <v>630</v>
      </c>
      <c r="B631" s="1502">
        <v>43425</v>
      </c>
      <c r="C631">
        <v>59</v>
      </c>
      <c r="D631">
        <f t="shared" si="36"/>
        <v>-2903</v>
      </c>
      <c r="E631">
        <f t="shared" si="37"/>
        <v>-171277</v>
      </c>
      <c r="F631">
        <f t="shared" si="38"/>
        <v>8427409</v>
      </c>
      <c r="J631">
        <f t="shared" si="39"/>
        <v>624.88522993401443</v>
      </c>
    </row>
    <row r="632" spans="1:10" x14ac:dyDescent="0.3">
      <c r="A632">
        <v>631</v>
      </c>
      <c r="B632" s="1502">
        <v>43425</v>
      </c>
      <c r="C632">
        <v>435</v>
      </c>
      <c r="D632">
        <f t="shared" si="36"/>
        <v>-2901</v>
      </c>
      <c r="E632">
        <f t="shared" si="37"/>
        <v>-1261935</v>
      </c>
      <c r="F632">
        <f t="shared" si="38"/>
        <v>8415801</v>
      </c>
      <c r="J632">
        <f t="shared" si="39"/>
        <v>624.85757749688696</v>
      </c>
    </row>
    <row r="633" spans="1:10" x14ac:dyDescent="0.3">
      <c r="A633">
        <v>632</v>
      </c>
      <c r="B633" s="1502">
        <v>43427</v>
      </c>
      <c r="C633">
        <v>36</v>
      </c>
      <c r="D633">
        <f t="shared" si="36"/>
        <v>-2899</v>
      </c>
      <c r="E633">
        <f t="shared" si="37"/>
        <v>-104364</v>
      </c>
      <c r="F633">
        <f t="shared" si="38"/>
        <v>8404201</v>
      </c>
      <c r="J633">
        <f t="shared" si="39"/>
        <v>624.82992505975949</v>
      </c>
    </row>
    <row r="634" spans="1:10" x14ac:dyDescent="0.3">
      <c r="A634">
        <v>633</v>
      </c>
      <c r="B634" s="1502">
        <v>43427</v>
      </c>
      <c r="C634">
        <v>512</v>
      </c>
      <c r="D634">
        <f t="shared" si="36"/>
        <v>-2897</v>
      </c>
      <c r="E634">
        <f t="shared" si="37"/>
        <v>-1483264</v>
      </c>
      <c r="F634">
        <f t="shared" si="38"/>
        <v>8392609</v>
      </c>
      <c r="J634">
        <f t="shared" si="39"/>
        <v>624.80227262263213</v>
      </c>
    </row>
    <row r="635" spans="1:10" x14ac:dyDescent="0.3">
      <c r="A635">
        <v>634</v>
      </c>
      <c r="B635" s="1502">
        <v>43431</v>
      </c>
      <c r="C635">
        <v>93</v>
      </c>
      <c r="D635">
        <f t="shared" si="36"/>
        <v>-2895</v>
      </c>
      <c r="E635">
        <f t="shared" si="37"/>
        <v>-269235</v>
      </c>
      <c r="F635">
        <f t="shared" si="38"/>
        <v>8381025</v>
      </c>
      <c r="J635">
        <f t="shared" si="39"/>
        <v>624.77462018550466</v>
      </c>
    </row>
    <row r="636" spans="1:10" x14ac:dyDescent="0.3">
      <c r="A636">
        <v>635</v>
      </c>
      <c r="B636" s="1502">
        <v>43431</v>
      </c>
      <c r="C636">
        <v>199</v>
      </c>
      <c r="D636">
        <f t="shared" si="36"/>
        <v>-2893</v>
      </c>
      <c r="E636">
        <f t="shared" si="37"/>
        <v>-575707</v>
      </c>
      <c r="F636">
        <f t="shared" si="38"/>
        <v>8369449</v>
      </c>
      <c r="J636">
        <f t="shared" si="39"/>
        <v>624.74696774837719</v>
      </c>
    </row>
    <row r="637" spans="1:10" x14ac:dyDescent="0.3">
      <c r="A637">
        <v>636</v>
      </c>
      <c r="B637" s="1502">
        <v>43431</v>
      </c>
      <c r="C637">
        <v>1128</v>
      </c>
      <c r="D637">
        <f t="shared" si="36"/>
        <v>-2891</v>
      </c>
      <c r="E637">
        <f t="shared" si="37"/>
        <v>-3261048</v>
      </c>
      <c r="F637">
        <f t="shared" si="38"/>
        <v>8357881</v>
      </c>
      <c r="J637">
        <f t="shared" si="39"/>
        <v>624.71931531124972</v>
      </c>
    </row>
    <row r="638" spans="1:10" x14ac:dyDescent="0.3">
      <c r="A638">
        <v>637</v>
      </c>
      <c r="B638" s="1502">
        <v>43431</v>
      </c>
      <c r="C638">
        <v>752</v>
      </c>
      <c r="D638">
        <f t="shared" si="36"/>
        <v>-2889</v>
      </c>
      <c r="E638">
        <f t="shared" si="37"/>
        <v>-2172528</v>
      </c>
      <c r="F638">
        <f t="shared" si="38"/>
        <v>8346321</v>
      </c>
      <c r="J638">
        <f t="shared" si="39"/>
        <v>624.69166287412236</v>
      </c>
    </row>
    <row r="639" spans="1:10" x14ac:dyDescent="0.3">
      <c r="A639">
        <v>638</v>
      </c>
      <c r="B639" s="1502">
        <v>43431</v>
      </c>
      <c r="C639">
        <v>45</v>
      </c>
      <c r="D639">
        <f t="shared" si="36"/>
        <v>-2887</v>
      </c>
      <c r="E639">
        <f t="shared" si="37"/>
        <v>-129915</v>
      </c>
      <c r="F639">
        <f t="shared" si="38"/>
        <v>8334769</v>
      </c>
      <c r="J639">
        <f t="shared" si="39"/>
        <v>624.66401043699489</v>
      </c>
    </row>
    <row r="640" spans="1:10" x14ac:dyDescent="0.3">
      <c r="A640">
        <v>639</v>
      </c>
      <c r="B640" s="1502">
        <v>43438</v>
      </c>
      <c r="C640">
        <v>174</v>
      </c>
      <c r="D640">
        <f t="shared" si="36"/>
        <v>-2885</v>
      </c>
      <c r="E640">
        <f t="shared" si="37"/>
        <v>-501990</v>
      </c>
      <c r="F640">
        <f t="shared" si="38"/>
        <v>8323225</v>
      </c>
      <c r="J640">
        <f t="shared" si="39"/>
        <v>624.63635799986741</v>
      </c>
    </row>
    <row r="641" spans="1:10" x14ac:dyDescent="0.3">
      <c r="A641">
        <v>640</v>
      </c>
      <c r="B641" s="1502">
        <v>43438</v>
      </c>
      <c r="C641">
        <v>65</v>
      </c>
      <c r="D641">
        <f t="shared" si="36"/>
        <v>-2883</v>
      </c>
      <c r="E641">
        <f t="shared" si="37"/>
        <v>-187395</v>
      </c>
      <c r="F641">
        <f t="shared" si="38"/>
        <v>8311689</v>
      </c>
      <c r="J641">
        <f t="shared" si="39"/>
        <v>624.60870556274006</v>
      </c>
    </row>
    <row r="642" spans="1:10" x14ac:dyDescent="0.3">
      <c r="A642">
        <v>641</v>
      </c>
      <c r="B642" s="1502">
        <v>43438</v>
      </c>
      <c r="C642">
        <v>101</v>
      </c>
      <c r="D642">
        <f t="shared" si="36"/>
        <v>-2881</v>
      </c>
      <c r="E642">
        <f t="shared" si="37"/>
        <v>-290981</v>
      </c>
      <c r="F642">
        <f t="shared" si="38"/>
        <v>8300161</v>
      </c>
      <c r="J642">
        <f t="shared" si="39"/>
        <v>624.58105312561258</v>
      </c>
    </row>
    <row r="643" spans="1:10" x14ac:dyDescent="0.3">
      <c r="A643">
        <v>642</v>
      </c>
      <c r="B643" s="1502">
        <v>43438</v>
      </c>
      <c r="C643">
        <v>889</v>
      </c>
      <c r="D643">
        <f t="shared" ref="D643:D706" si="40">D644+(-2)</f>
        <v>-2879</v>
      </c>
      <c r="E643">
        <f t="shared" ref="E643:E706" si="41">C643*D643</f>
        <v>-2559431</v>
      </c>
      <c r="F643">
        <f t="shared" ref="F643:F706" si="42">D643^2</f>
        <v>8288641</v>
      </c>
      <c r="J643">
        <f t="shared" ref="J643:J706" si="43">$H$2+(-$I$2)*D643</f>
        <v>624.55340068848511</v>
      </c>
    </row>
    <row r="644" spans="1:10" x14ac:dyDescent="0.3">
      <c r="A644">
        <v>643</v>
      </c>
      <c r="B644" s="1502">
        <v>43438</v>
      </c>
      <c r="C644">
        <v>1589</v>
      </c>
      <c r="D644">
        <f t="shared" si="40"/>
        <v>-2877</v>
      </c>
      <c r="E644">
        <f t="shared" si="41"/>
        <v>-4571553</v>
      </c>
      <c r="F644">
        <f t="shared" si="42"/>
        <v>8277129</v>
      </c>
      <c r="J644">
        <f t="shared" si="43"/>
        <v>624.52574825135764</v>
      </c>
    </row>
    <row r="645" spans="1:10" x14ac:dyDescent="0.3">
      <c r="A645">
        <v>644</v>
      </c>
      <c r="B645" s="1502">
        <v>43438</v>
      </c>
      <c r="C645">
        <v>60</v>
      </c>
      <c r="D645">
        <f t="shared" si="40"/>
        <v>-2875</v>
      </c>
      <c r="E645">
        <f t="shared" si="41"/>
        <v>-172500</v>
      </c>
      <c r="F645">
        <f t="shared" si="42"/>
        <v>8265625</v>
      </c>
      <c r="J645">
        <f t="shared" si="43"/>
        <v>624.49809581423028</v>
      </c>
    </row>
    <row r="646" spans="1:10" x14ac:dyDescent="0.3">
      <c r="A646">
        <v>645</v>
      </c>
      <c r="B646" s="1502">
        <v>43438</v>
      </c>
      <c r="C646">
        <v>170</v>
      </c>
      <c r="D646">
        <f t="shared" si="40"/>
        <v>-2873</v>
      </c>
      <c r="E646">
        <f t="shared" si="41"/>
        <v>-488410</v>
      </c>
      <c r="F646">
        <f t="shared" si="42"/>
        <v>8254129</v>
      </c>
      <c r="J646">
        <f t="shared" si="43"/>
        <v>624.47044337710281</v>
      </c>
    </row>
    <row r="647" spans="1:10" x14ac:dyDescent="0.3">
      <c r="A647">
        <v>646</v>
      </c>
      <c r="B647" s="1502">
        <v>43438</v>
      </c>
      <c r="C647">
        <v>343</v>
      </c>
      <c r="D647">
        <f t="shared" si="40"/>
        <v>-2871</v>
      </c>
      <c r="E647">
        <f t="shared" si="41"/>
        <v>-984753</v>
      </c>
      <c r="F647">
        <f t="shared" si="42"/>
        <v>8242641</v>
      </c>
      <c r="J647">
        <f t="shared" si="43"/>
        <v>624.44279093997534</v>
      </c>
    </row>
    <row r="648" spans="1:10" x14ac:dyDescent="0.3">
      <c r="A648">
        <v>647</v>
      </c>
      <c r="B648" s="1502">
        <v>43438</v>
      </c>
      <c r="C648">
        <v>17</v>
      </c>
      <c r="D648">
        <f t="shared" si="40"/>
        <v>-2869</v>
      </c>
      <c r="E648">
        <f t="shared" si="41"/>
        <v>-48773</v>
      </c>
      <c r="F648">
        <f t="shared" si="42"/>
        <v>8231161</v>
      </c>
      <c r="J648">
        <f t="shared" si="43"/>
        <v>624.41513850284798</v>
      </c>
    </row>
    <row r="649" spans="1:10" x14ac:dyDescent="0.3">
      <c r="A649">
        <v>648</v>
      </c>
      <c r="B649" s="1502">
        <v>43438</v>
      </c>
      <c r="C649">
        <v>1794</v>
      </c>
      <c r="D649">
        <f t="shared" si="40"/>
        <v>-2867</v>
      </c>
      <c r="E649">
        <f t="shared" si="41"/>
        <v>-5143398</v>
      </c>
      <c r="F649">
        <f t="shared" si="42"/>
        <v>8219689</v>
      </c>
      <c r="J649">
        <f t="shared" si="43"/>
        <v>624.38748606572051</v>
      </c>
    </row>
    <row r="650" spans="1:10" x14ac:dyDescent="0.3">
      <c r="A650">
        <v>649</v>
      </c>
      <c r="B650" s="1502">
        <v>43438</v>
      </c>
      <c r="C650">
        <v>100</v>
      </c>
      <c r="D650">
        <f t="shared" si="40"/>
        <v>-2865</v>
      </c>
      <c r="E650">
        <f t="shared" si="41"/>
        <v>-286500</v>
      </c>
      <c r="F650">
        <f t="shared" si="42"/>
        <v>8208225</v>
      </c>
      <c r="J650">
        <f t="shared" si="43"/>
        <v>624.35983362859304</v>
      </c>
    </row>
    <row r="651" spans="1:10" x14ac:dyDescent="0.3">
      <c r="A651">
        <v>650</v>
      </c>
      <c r="B651" s="1502">
        <v>43438</v>
      </c>
      <c r="C651">
        <v>1792</v>
      </c>
      <c r="D651">
        <f t="shared" si="40"/>
        <v>-2863</v>
      </c>
      <c r="E651">
        <f t="shared" si="41"/>
        <v>-5130496</v>
      </c>
      <c r="F651">
        <f t="shared" si="42"/>
        <v>8196769</v>
      </c>
      <c r="J651">
        <f t="shared" si="43"/>
        <v>624.33218119146568</v>
      </c>
    </row>
    <row r="652" spans="1:10" x14ac:dyDescent="0.3">
      <c r="A652">
        <v>651</v>
      </c>
      <c r="B652" s="1502">
        <v>43438</v>
      </c>
      <c r="C652">
        <v>1339</v>
      </c>
      <c r="D652">
        <f t="shared" si="40"/>
        <v>-2861</v>
      </c>
      <c r="E652">
        <f t="shared" si="41"/>
        <v>-3830879</v>
      </c>
      <c r="F652">
        <f t="shared" si="42"/>
        <v>8185321</v>
      </c>
      <c r="J652">
        <f t="shared" si="43"/>
        <v>624.30452875433821</v>
      </c>
    </row>
    <row r="653" spans="1:10" x14ac:dyDescent="0.3">
      <c r="A653">
        <v>652</v>
      </c>
      <c r="B653" s="1502">
        <v>43438</v>
      </c>
      <c r="C653">
        <v>413</v>
      </c>
      <c r="D653">
        <f t="shared" si="40"/>
        <v>-2859</v>
      </c>
      <c r="E653">
        <f t="shared" si="41"/>
        <v>-1180767</v>
      </c>
      <c r="F653">
        <f t="shared" si="42"/>
        <v>8173881</v>
      </c>
      <c r="J653">
        <f t="shared" si="43"/>
        <v>624.27687631721074</v>
      </c>
    </row>
    <row r="654" spans="1:10" x14ac:dyDescent="0.3">
      <c r="A654">
        <v>653</v>
      </c>
      <c r="B654" s="1502">
        <v>43438</v>
      </c>
      <c r="C654">
        <v>138</v>
      </c>
      <c r="D654">
        <f t="shared" si="40"/>
        <v>-2857</v>
      </c>
      <c r="E654">
        <f t="shared" si="41"/>
        <v>-394266</v>
      </c>
      <c r="F654">
        <f t="shared" si="42"/>
        <v>8162449</v>
      </c>
      <c r="J654">
        <f t="shared" si="43"/>
        <v>624.24922388008326</v>
      </c>
    </row>
    <row r="655" spans="1:10" x14ac:dyDescent="0.3">
      <c r="A655">
        <v>654</v>
      </c>
      <c r="B655" s="1502">
        <v>43438</v>
      </c>
      <c r="C655">
        <v>643</v>
      </c>
      <c r="D655">
        <f t="shared" si="40"/>
        <v>-2855</v>
      </c>
      <c r="E655">
        <f t="shared" si="41"/>
        <v>-1835765</v>
      </c>
      <c r="F655">
        <f t="shared" si="42"/>
        <v>8151025</v>
      </c>
      <c r="J655">
        <f t="shared" si="43"/>
        <v>624.22157144295591</v>
      </c>
    </row>
    <row r="656" spans="1:10" x14ac:dyDescent="0.3">
      <c r="A656">
        <v>655</v>
      </c>
      <c r="B656" s="1502">
        <v>43438</v>
      </c>
      <c r="C656">
        <v>12</v>
      </c>
      <c r="D656">
        <f t="shared" si="40"/>
        <v>-2853</v>
      </c>
      <c r="E656">
        <f t="shared" si="41"/>
        <v>-34236</v>
      </c>
      <c r="F656">
        <f t="shared" si="42"/>
        <v>8139609</v>
      </c>
      <c r="J656">
        <f t="shared" si="43"/>
        <v>624.19391900582843</v>
      </c>
    </row>
    <row r="657" spans="1:10" x14ac:dyDescent="0.3">
      <c r="A657">
        <v>656</v>
      </c>
      <c r="B657" s="1502">
        <v>43440</v>
      </c>
      <c r="C657">
        <v>27</v>
      </c>
      <c r="D657">
        <f t="shared" si="40"/>
        <v>-2851</v>
      </c>
      <c r="E657">
        <f t="shared" si="41"/>
        <v>-76977</v>
      </c>
      <c r="F657">
        <f t="shared" si="42"/>
        <v>8128201</v>
      </c>
      <c r="J657">
        <f t="shared" si="43"/>
        <v>624.16626656870096</v>
      </c>
    </row>
    <row r="658" spans="1:10" x14ac:dyDescent="0.3">
      <c r="A658">
        <v>657</v>
      </c>
      <c r="B658" s="1502">
        <v>43440</v>
      </c>
      <c r="C658">
        <v>687</v>
      </c>
      <c r="D658">
        <f t="shared" si="40"/>
        <v>-2849</v>
      </c>
      <c r="E658">
        <f t="shared" si="41"/>
        <v>-1957263</v>
      </c>
      <c r="F658">
        <f t="shared" si="42"/>
        <v>8116801</v>
      </c>
      <c r="J658">
        <f t="shared" si="43"/>
        <v>624.1386141315736</v>
      </c>
    </row>
    <row r="659" spans="1:10" x14ac:dyDescent="0.3">
      <c r="A659">
        <v>658</v>
      </c>
      <c r="B659" s="1502">
        <v>43440</v>
      </c>
      <c r="C659">
        <v>1096</v>
      </c>
      <c r="D659">
        <f t="shared" si="40"/>
        <v>-2847</v>
      </c>
      <c r="E659">
        <f t="shared" si="41"/>
        <v>-3120312</v>
      </c>
      <c r="F659">
        <f t="shared" si="42"/>
        <v>8105409</v>
      </c>
      <c r="J659">
        <f t="shared" si="43"/>
        <v>624.11096169444613</v>
      </c>
    </row>
    <row r="660" spans="1:10" x14ac:dyDescent="0.3">
      <c r="A660">
        <v>659</v>
      </c>
      <c r="B660" s="1502">
        <v>43441</v>
      </c>
      <c r="C660">
        <v>98</v>
      </c>
      <c r="D660">
        <f t="shared" si="40"/>
        <v>-2845</v>
      </c>
      <c r="E660">
        <f t="shared" si="41"/>
        <v>-278810</v>
      </c>
      <c r="F660">
        <f t="shared" si="42"/>
        <v>8094025</v>
      </c>
      <c r="J660">
        <f t="shared" si="43"/>
        <v>624.08330925731866</v>
      </c>
    </row>
    <row r="661" spans="1:10" x14ac:dyDescent="0.3">
      <c r="A661">
        <v>660</v>
      </c>
      <c r="B661" s="1502">
        <v>43441</v>
      </c>
      <c r="C661">
        <v>100</v>
      </c>
      <c r="D661">
        <f t="shared" si="40"/>
        <v>-2843</v>
      </c>
      <c r="E661">
        <f t="shared" si="41"/>
        <v>-284300</v>
      </c>
      <c r="F661">
        <f t="shared" si="42"/>
        <v>8082649</v>
      </c>
      <c r="J661">
        <f t="shared" si="43"/>
        <v>624.05565682019119</v>
      </c>
    </row>
    <row r="662" spans="1:10" x14ac:dyDescent="0.3">
      <c r="A662">
        <v>661</v>
      </c>
      <c r="B662" s="1502">
        <v>43441</v>
      </c>
      <c r="C662">
        <v>862</v>
      </c>
      <c r="D662">
        <f t="shared" si="40"/>
        <v>-2841</v>
      </c>
      <c r="E662">
        <f t="shared" si="41"/>
        <v>-2448942</v>
      </c>
      <c r="F662">
        <f t="shared" si="42"/>
        <v>8071281</v>
      </c>
      <c r="J662">
        <f t="shared" si="43"/>
        <v>624.02800438306383</v>
      </c>
    </row>
    <row r="663" spans="1:10" x14ac:dyDescent="0.3">
      <c r="A663">
        <v>662</v>
      </c>
      <c r="B663" s="1502">
        <v>43441</v>
      </c>
      <c r="C663">
        <v>312</v>
      </c>
      <c r="D663">
        <f t="shared" si="40"/>
        <v>-2839</v>
      </c>
      <c r="E663">
        <f t="shared" si="41"/>
        <v>-885768</v>
      </c>
      <c r="F663">
        <f t="shared" si="42"/>
        <v>8059921</v>
      </c>
      <c r="J663">
        <f t="shared" si="43"/>
        <v>624.00035194593636</v>
      </c>
    </row>
    <row r="664" spans="1:10" x14ac:dyDescent="0.3">
      <c r="A664">
        <v>663</v>
      </c>
      <c r="B664" s="1502">
        <v>43441</v>
      </c>
      <c r="C664">
        <v>427</v>
      </c>
      <c r="D664">
        <f t="shared" si="40"/>
        <v>-2837</v>
      </c>
      <c r="E664">
        <f t="shared" si="41"/>
        <v>-1211399</v>
      </c>
      <c r="F664">
        <f t="shared" si="42"/>
        <v>8048569</v>
      </c>
      <c r="J664">
        <f t="shared" si="43"/>
        <v>623.97269950880889</v>
      </c>
    </row>
    <row r="665" spans="1:10" x14ac:dyDescent="0.3">
      <c r="A665">
        <v>664</v>
      </c>
      <c r="B665" s="1502">
        <v>43441</v>
      </c>
      <c r="C665">
        <v>1446</v>
      </c>
      <c r="D665">
        <f t="shared" si="40"/>
        <v>-2835</v>
      </c>
      <c r="E665">
        <f t="shared" si="41"/>
        <v>-4099410</v>
      </c>
      <c r="F665">
        <f t="shared" si="42"/>
        <v>8037225</v>
      </c>
      <c r="J665">
        <f t="shared" si="43"/>
        <v>623.94504707168153</v>
      </c>
    </row>
    <row r="666" spans="1:10" x14ac:dyDescent="0.3">
      <c r="A666">
        <v>665</v>
      </c>
      <c r="B666" s="1502">
        <v>43441</v>
      </c>
      <c r="C666">
        <v>2101</v>
      </c>
      <c r="D666">
        <f t="shared" si="40"/>
        <v>-2833</v>
      </c>
      <c r="E666">
        <f t="shared" si="41"/>
        <v>-5952133</v>
      </c>
      <c r="F666">
        <f t="shared" si="42"/>
        <v>8025889</v>
      </c>
      <c r="J666">
        <f t="shared" si="43"/>
        <v>623.91739463455406</v>
      </c>
    </row>
    <row r="667" spans="1:10" x14ac:dyDescent="0.3">
      <c r="A667">
        <v>666</v>
      </c>
      <c r="B667" s="1502">
        <v>43441</v>
      </c>
      <c r="C667">
        <v>136</v>
      </c>
      <c r="D667">
        <f t="shared" si="40"/>
        <v>-2831</v>
      </c>
      <c r="E667">
        <f t="shared" si="41"/>
        <v>-385016</v>
      </c>
      <c r="F667">
        <f t="shared" si="42"/>
        <v>8014561</v>
      </c>
      <c r="J667">
        <f t="shared" si="43"/>
        <v>623.88974219742659</v>
      </c>
    </row>
    <row r="668" spans="1:10" x14ac:dyDescent="0.3">
      <c r="A668">
        <v>667</v>
      </c>
      <c r="B668" s="1502">
        <v>43441</v>
      </c>
      <c r="C668">
        <v>1225</v>
      </c>
      <c r="D668">
        <f t="shared" si="40"/>
        <v>-2829</v>
      </c>
      <c r="E668">
        <f t="shared" si="41"/>
        <v>-3465525</v>
      </c>
      <c r="F668">
        <f t="shared" si="42"/>
        <v>8003241</v>
      </c>
      <c r="J668">
        <f t="shared" si="43"/>
        <v>623.86208976029911</v>
      </c>
    </row>
    <row r="669" spans="1:10" x14ac:dyDescent="0.3">
      <c r="A669">
        <v>668</v>
      </c>
      <c r="B669" s="1502">
        <v>43441</v>
      </c>
      <c r="C669">
        <v>2682</v>
      </c>
      <c r="D669">
        <f t="shared" si="40"/>
        <v>-2827</v>
      </c>
      <c r="E669">
        <f t="shared" si="41"/>
        <v>-7582014</v>
      </c>
      <c r="F669">
        <f t="shared" si="42"/>
        <v>7991929</v>
      </c>
      <c r="J669">
        <f t="shared" si="43"/>
        <v>623.83443732317176</v>
      </c>
    </row>
    <row r="670" spans="1:10" x14ac:dyDescent="0.3">
      <c r="A670">
        <v>669</v>
      </c>
      <c r="B670" s="1502">
        <v>43441</v>
      </c>
      <c r="C670">
        <v>216</v>
      </c>
      <c r="D670">
        <f t="shared" si="40"/>
        <v>-2825</v>
      </c>
      <c r="E670">
        <f t="shared" si="41"/>
        <v>-610200</v>
      </c>
      <c r="F670">
        <f t="shared" si="42"/>
        <v>7980625</v>
      </c>
      <c r="J670">
        <f t="shared" si="43"/>
        <v>623.80678488604428</v>
      </c>
    </row>
    <row r="671" spans="1:10" x14ac:dyDescent="0.3">
      <c r="A671">
        <v>670</v>
      </c>
      <c r="B671" s="1502">
        <v>43441</v>
      </c>
      <c r="C671">
        <v>57</v>
      </c>
      <c r="D671">
        <f t="shared" si="40"/>
        <v>-2823</v>
      </c>
      <c r="E671">
        <f t="shared" si="41"/>
        <v>-160911</v>
      </c>
      <c r="F671">
        <f t="shared" si="42"/>
        <v>7969329</v>
      </c>
      <c r="J671">
        <f t="shared" si="43"/>
        <v>623.77913244891681</v>
      </c>
    </row>
    <row r="672" spans="1:10" x14ac:dyDescent="0.3">
      <c r="A672">
        <v>671</v>
      </c>
      <c r="B672" s="1502">
        <v>43441</v>
      </c>
      <c r="C672">
        <v>1951</v>
      </c>
      <c r="D672">
        <f t="shared" si="40"/>
        <v>-2821</v>
      </c>
      <c r="E672">
        <f t="shared" si="41"/>
        <v>-5503771</v>
      </c>
      <c r="F672">
        <f t="shared" si="42"/>
        <v>7958041</v>
      </c>
      <c r="J672">
        <f t="shared" si="43"/>
        <v>623.75148001178945</v>
      </c>
    </row>
    <row r="673" spans="1:10" x14ac:dyDescent="0.3">
      <c r="A673">
        <v>672</v>
      </c>
      <c r="B673" s="1502">
        <v>43441</v>
      </c>
      <c r="C673">
        <v>659</v>
      </c>
      <c r="D673">
        <f t="shared" si="40"/>
        <v>-2819</v>
      </c>
      <c r="E673">
        <f t="shared" si="41"/>
        <v>-1857721</v>
      </c>
      <c r="F673">
        <f t="shared" si="42"/>
        <v>7946761</v>
      </c>
      <c r="J673">
        <f t="shared" si="43"/>
        <v>623.72382757466198</v>
      </c>
    </row>
    <row r="674" spans="1:10" x14ac:dyDescent="0.3">
      <c r="A674">
        <v>673</v>
      </c>
      <c r="B674" s="1502">
        <v>43441</v>
      </c>
      <c r="C674">
        <v>2225</v>
      </c>
      <c r="D674">
        <f t="shared" si="40"/>
        <v>-2817</v>
      </c>
      <c r="E674">
        <f t="shared" si="41"/>
        <v>-6267825</v>
      </c>
      <c r="F674">
        <f t="shared" si="42"/>
        <v>7935489</v>
      </c>
      <c r="J674">
        <f t="shared" si="43"/>
        <v>623.69617513753451</v>
      </c>
    </row>
    <row r="675" spans="1:10" x14ac:dyDescent="0.3">
      <c r="A675">
        <v>674</v>
      </c>
      <c r="B675" s="1502">
        <v>43441</v>
      </c>
      <c r="C675">
        <v>74</v>
      </c>
      <c r="D675">
        <f t="shared" si="40"/>
        <v>-2815</v>
      </c>
      <c r="E675">
        <f t="shared" si="41"/>
        <v>-208310</v>
      </c>
      <c r="F675">
        <f t="shared" si="42"/>
        <v>7924225</v>
      </c>
      <c r="J675">
        <f t="shared" si="43"/>
        <v>623.66852270040704</v>
      </c>
    </row>
    <row r="676" spans="1:10" x14ac:dyDescent="0.3">
      <c r="A676">
        <v>675</v>
      </c>
      <c r="B676" s="1502">
        <v>43441</v>
      </c>
      <c r="C676">
        <v>53</v>
      </c>
      <c r="D676">
        <f t="shared" si="40"/>
        <v>-2813</v>
      </c>
      <c r="E676">
        <f t="shared" si="41"/>
        <v>-149089</v>
      </c>
      <c r="F676">
        <f t="shared" si="42"/>
        <v>7912969</v>
      </c>
      <c r="J676">
        <f t="shared" si="43"/>
        <v>623.64087026327968</v>
      </c>
    </row>
    <row r="677" spans="1:10" x14ac:dyDescent="0.3">
      <c r="A677">
        <v>676</v>
      </c>
      <c r="B677" s="1502">
        <v>43441</v>
      </c>
      <c r="C677">
        <v>204</v>
      </c>
      <c r="D677">
        <f t="shared" si="40"/>
        <v>-2811</v>
      </c>
      <c r="E677">
        <f t="shared" si="41"/>
        <v>-573444</v>
      </c>
      <c r="F677">
        <f t="shared" si="42"/>
        <v>7901721</v>
      </c>
      <c r="J677">
        <f t="shared" si="43"/>
        <v>623.61321782615221</v>
      </c>
    </row>
    <row r="678" spans="1:10" x14ac:dyDescent="0.3">
      <c r="A678">
        <v>677</v>
      </c>
      <c r="B678" s="1502">
        <v>43441</v>
      </c>
      <c r="C678">
        <v>798</v>
      </c>
      <c r="D678">
        <f t="shared" si="40"/>
        <v>-2809</v>
      </c>
      <c r="E678">
        <f t="shared" si="41"/>
        <v>-2241582</v>
      </c>
      <c r="F678">
        <f t="shared" si="42"/>
        <v>7890481</v>
      </c>
      <c r="J678">
        <f t="shared" si="43"/>
        <v>623.58556538902474</v>
      </c>
    </row>
    <row r="679" spans="1:10" x14ac:dyDescent="0.3">
      <c r="A679">
        <v>678</v>
      </c>
      <c r="B679" s="1502">
        <v>43441</v>
      </c>
      <c r="C679">
        <v>15</v>
      </c>
      <c r="D679">
        <f t="shared" si="40"/>
        <v>-2807</v>
      </c>
      <c r="E679">
        <f t="shared" si="41"/>
        <v>-42105</v>
      </c>
      <c r="F679">
        <f t="shared" si="42"/>
        <v>7879249</v>
      </c>
      <c r="J679">
        <f t="shared" si="43"/>
        <v>623.55791295189738</v>
      </c>
    </row>
    <row r="680" spans="1:10" x14ac:dyDescent="0.3">
      <c r="A680">
        <v>679</v>
      </c>
      <c r="B680" s="1502">
        <v>43441</v>
      </c>
      <c r="C680">
        <v>649</v>
      </c>
      <c r="D680">
        <f t="shared" si="40"/>
        <v>-2805</v>
      </c>
      <c r="E680">
        <f t="shared" si="41"/>
        <v>-1820445</v>
      </c>
      <c r="F680">
        <f t="shared" si="42"/>
        <v>7868025</v>
      </c>
      <c r="J680">
        <f t="shared" si="43"/>
        <v>623.53026051476991</v>
      </c>
    </row>
    <row r="681" spans="1:10" x14ac:dyDescent="0.3">
      <c r="A681">
        <v>680</v>
      </c>
      <c r="B681" s="1502">
        <v>43441</v>
      </c>
      <c r="C681">
        <v>48</v>
      </c>
      <c r="D681">
        <f t="shared" si="40"/>
        <v>-2803</v>
      </c>
      <c r="E681">
        <f t="shared" si="41"/>
        <v>-134544</v>
      </c>
      <c r="F681">
        <f t="shared" si="42"/>
        <v>7856809</v>
      </c>
      <c r="J681">
        <f t="shared" si="43"/>
        <v>623.50260807764244</v>
      </c>
    </row>
    <row r="682" spans="1:10" x14ac:dyDescent="0.3">
      <c r="A682">
        <v>681</v>
      </c>
      <c r="B682" s="1502">
        <v>43441</v>
      </c>
      <c r="C682">
        <v>35</v>
      </c>
      <c r="D682">
        <f t="shared" si="40"/>
        <v>-2801</v>
      </c>
      <c r="E682">
        <f t="shared" si="41"/>
        <v>-98035</v>
      </c>
      <c r="F682">
        <f t="shared" si="42"/>
        <v>7845601</v>
      </c>
      <c r="J682">
        <f t="shared" si="43"/>
        <v>623.47495564051496</v>
      </c>
    </row>
    <row r="683" spans="1:10" x14ac:dyDescent="0.3">
      <c r="A683">
        <v>682</v>
      </c>
      <c r="B683" s="1502">
        <v>43441</v>
      </c>
      <c r="C683">
        <v>507</v>
      </c>
      <c r="D683">
        <f t="shared" si="40"/>
        <v>-2799</v>
      </c>
      <c r="E683">
        <f t="shared" si="41"/>
        <v>-1419093</v>
      </c>
      <c r="F683">
        <f t="shared" si="42"/>
        <v>7834401</v>
      </c>
      <c r="J683">
        <f t="shared" si="43"/>
        <v>623.44730320338761</v>
      </c>
    </row>
    <row r="684" spans="1:10" x14ac:dyDescent="0.3">
      <c r="A684">
        <v>683</v>
      </c>
      <c r="B684" s="1502">
        <v>43441</v>
      </c>
      <c r="C684">
        <v>12</v>
      </c>
      <c r="D684">
        <f t="shared" si="40"/>
        <v>-2797</v>
      </c>
      <c r="E684">
        <f t="shared" si="41"/>
        <v>-33564</v>
      </c>
      <c r="F684">
        <f t="shared" si="42"/>
        <v>7823209</v>
      </c>
      <c r="J684">
        <f t="shared" si="43"/>
        <v>623.41965076626013</v>
      </c>
    </row>
    <row r="685" spans="1:10" x14ac:dyDescent="0.3">
      <c r="A685">
        <v>684</v>
      </c>
      <c r="B685" s="1502">
        <v>43445</v>
      </c>
      <c r="C685">
        <v>134</v>
      </c>
      <c r="D685">
        <f t="shared" si="40"/>
        <v>-2795</v>
      </c>
      <c r="E685">
        <f t="shared" si="41"/>
        <v>-374530</v>
      </c>
      <c r="F685">
        <f t="shared" si="42"/>
        <v>7812025</v>
      </c>
      <c r="J685">
        <f t="shared" si="43"/>
        <v>623.39199832913266</v>
      </c>
    </row>
    <row r="686" spans="1:10" x14ac:dyDescent="0.3">
      <c r="A686">
        <v>685</v>
      </c>
      <c r="B686" s="1502">
        <v>43445</v>
      </c>
      <c r="C686">
        <v>15</v>
      </c>
      <c r="D686">
        <f t="shared" si="40"/>
        <v>-2793</v>
      </c>
      <c r="E686">
        <f t="shared" si="41"/>
        <v>-41895</v>
      </c>
      <c r="F686">
        <f t="shared" si="42"/>
        <v>7800849</v>
      </c>
      <c r="J686">
        <f t="shared" si="43"/>
        <v>623.3643458920053</v>
      </c>
    </row>
    <row r="687" spans="1:10" x14ac:dyDescent="0.3">
      <c r="A687">
        <v>686</v>
      </c>
      <c r="B687" s="1502">
        <v>43448</v>
      </c>
      <c r="C687">
        <v>323</v>
      </c>
      <c r="D687">
        <f t="shared" si="40"/>
        <v>-2791</v>
      </c>
      <c r="E687">
        <f t="shared" si="41"/>
        <v>-901493</v>
      </c>
      <c r="F687">
        <f t="shared" si="42"/>
        <v>7789681</v>
      </c>
      <c r="J687">
        <f t="shared" si="43"/>
        <v>623.33669345487783</v>
      </c>
    </row>
    <row r="688" spans="1:10" x14ac:dyDescent="0.3">
      <c r="A688">
        <v>687</v>
      </c>
      <c r="B688" s="1502">
        <v>43448</v>
      </c>
      <c r="C688">
        <v>667</v>
      </c>
      <c r="D688">
        <f t="shared" si="40"/>
        <v>-2789</v>
      </c>
      <c r="E688">
        <f t="shared" si="41"/>
        <v>-1860263</v>
      </c>
      <c r="F688">
        <f t="shared" si="42"/>
        <v>7778521</v>
      </c>
      <c r="J688">
        <f t="shared" si="43"/>
        <v>623.30904101775036</v>
      </c>
    </row>
    <row r="689" spans="1:10" x14ac:dyDescent="0.3">
      <c r="A689">
        <v>688</v>
      </c>
      <c r="B689" s="1502">
        <v>43448</v>
      </c>
      <c r="C689">
        <v>27</v>
      </c>
      <c r="D689">
        <f t="shared" si="40"/>
        <v>-2787</v>
      </c>
      <c r="E689">
        <f t="shared" si="41"/>
        <v>-75249</v>
      </c>
      <c r="F689">
        <f t="shared" si="42"/>
        <v>7767369</v>
      </c>
      <c r="J689">
        <f t="shared" si="43"/>
        <v>623.28138858062289</v>
      </c>
    </row>
    <row r="690" spans="1:10" x14ac:dyDescent="0.3">
      <c r="A690">
        <v>689</v>
      </c>
      <c r="B690" s="1502">
        <v>43448</v>
      </c>
      <c r="C690">
        <v>808</v>
      </c>
      <c r="D690">
        <f t="shared" si="40"/>
        <v>-2785</v>
      </c>
      <c r="E690">
        <f t="shared" si="41"/>
        <v>-2250280</v>
      </c>
      <c r="F690">
        <f t="shared" si="42"/>
        <v>7756225</v>
      </c>
      <c r="J690">
        <f t="shared" si="43"/>
        <v>623.25373614349553</v>
      </c>
    </row>
    <row r="691" spans="1:10" x14ac:dyDescent="0.3">
      <c r="A691">
        <v>690</v>
      </c>
      <c r="B691" s="1502">
        <v>43448</v>
      </c>
      <c r="C691">
        <v>95</v>
      </c>
      <c r="D691">
        <f t="shared" si="40"/>
        <v>-2783</v>
      </c>
      <c r="E691">
        <f t="shared" si="41"/>
        <v>-264385</v>
      </c>
      <c r="F691">
        <f t="shared" si="42"/>
        <v>7745089</v>
      </c>
      <c r="J691">
        <f t="shared" si="43"/>
        <v>623.22608370636806</v>
      </c>
    </row>
    <row r="692" spans="1:10" x14ac:dyDescent="0.3">
      <c r="A692">
        <v>691</v>
      </c>
      <c r="B692" s="1502">
        <v>43448</v>
      </c>
      <c r="C692">
        <v>230</v>
      </c>
      <c r="D692">
        <f t="shared" si="40"/>
        <v>-2781</v>
      </c>
      <c r="E692">
        <f t="shared" si="41"/>
        <v>-639630</v>
      </c>
      <c r="F692">
        <f t="shared" si="42"/>
        <v>7733961</v>
      </c>
      <c r="J692">
        <f t="shared" si="43"/>
        <v>623.19843126924059</v>
      </c>
    </row>
    <row r="693" spans="1:10" x14ac:dyDescent="0.3">
      <c r="A693">
        <v>692</v>
      </c>
      <c r="B693" s="1502">
        <v>43448</v>
      </c>
      <c r="C693">
        <v>38</v>
      </c>
      <c r="D693">
        <f t="shared" si="40"/>
        <v>-2779</v>
      </c>
      <c r="E693">
        <f t="shared" si="41"/>
        <v>-105602</v>
      </c>
      <c r="F693">
        <f t="shared" si="42"/>
        <v>7722841</v>
      </c>
      <c r="J693">
        <f t="shared" si="43"/>
        <v>623.17077883211323</v>
      </c>
    </row>
    <row r="694" spans="1:10" x14ac:dyDescent="0.3">
      <c r="A694">
        <v>693</v>
      </c>
      <c r="B694" s="1502">
        <v>43448</v>
      </c>
      <c r="C694">
        <v>240</v>
      </c>
      <c r="D694">
        <f t="shared" si="40"/>
        <v>-2777</v>
      </c>
      <c r="E694">
        <f t="shared" si="41"/>
        <v>-666480</v>
      </c>
      <c r="F694">
        <f t="shared" si="42"/>
        <v>7711729</v>
      </c>
      <c r="J694">
        <f t="shared" si="43"/>
        <v>623.14312639498576</v>
      </c>
    </row>
    <row r="695" spans="1:10" x14ac:dyDescent="0.3">
      <c r="A695">
        <v>694</v>
      </c>
      <c r="B695" s="1502">
        <v>43448</v>
      </c>
      <c r="C695">
        <v>1192</v>
      </c>
      <c r="D695">
        <f t="shared" si="40"/>
        <v>-2775</v>
      </c>
      <c r="E695">
        <f t="shared" si="41"/>
        <v>-3307800</v>
      </c>
      <c r="F695">
        <f t="shared" si="42"/>
        <v>7700625</v>
      </c>
      <c r="J695">
        <f t="shared" si="43"/>
        <v>623.11547395785828</v>
      </c>
    </row>
    <row r="696" spans="1:10" x14ac:dyDescent="0.3">
      <c r="A696">
        <v>695</v>
      </c>
      <c r="B696" s="1502">
        <v>43448</v>
      </c>
      <c r="C696">
        <v>783</v>
      </c>
      <c r="D696">
        <f t="shared" si="40"/>
        <v>-2773</v>
      </c>
      <c r="E696">
        <f t="shared" si="41"/>
        <v>-2171259</v>
      </c>
      <c r="F696">
        <f t="shared" si="42"/>
        <v>7689529</v>
      </c>
      <c r="J696">
        <f t="shared" si="43"/>
        <v>623.08782152073081</v>
      </c>
    </row>
    <row r="697" spans="1:10" x14ac:dyDescent="0.3">
      <c r="A697">
        <v>696</v>
      </c>
      <c r="B697" s="1502">
        <v>43448</v>
      </c>
      <c r="C697">
        <v>725</v>
      </c>
      <c r="D697">
        <f t="shared" si="40"/>
        <v>-2771</v>
      </c>
      <c r="E697">
        <f t="shared" si="41"/>
        <v>-2008975</v>
      </c>
      <c r="F697">
        <f t="shared" si="42"/>
        <v>7678441</v>
      </c>
      <c r="J697">
        <f t="shared" si="43"/>
        <v>623.06016908360345</v>
      </c>
    </row>
    <row r="698" spans="1:10" x14ac:dyDescent="0.3">
      <c r="A698">
        <v>697</v>
      </c>
      <c r="B698" s="1502">
        <v>43448</v>
      </c>
      <c r="C698">
        <v>1478</v>
      </c>
      <c r="D698">
        <f t="shared" si="40"/>
        <v>-2769</v>
      </c>
      <c r="E698">
        <f t="shared" si="41"/>
        <v>-4092582</v>
      </c>
      <c r="F698">
        <f t="shared" si="42"/>
        <v>7667361</v>
      </c>
      <c r="J698">
        <f t="shared" si="43"/>
        <v>623.03251664647598</v>
      </c>
    </row>
    <row r="699" spans="1:10" x14ac:dyDescent="0.3">
      <c r="A699">
        <v>698</v>
      </c>
      <c r="B699" s="1502">
        <v>43448</v>
      </c>
      <c r="C699">
        <v>137</v>
      </c>
      <c r="D699">
        <f t="shared" si="40"/>
        <v>-2767</v>
      </c>
      <c r="E699">
        <f t="shared" si="41"/>
        <v>-379079</v>
      </c>
      <c r="F699">
        <f t="shared" si="42"/>
        <v>7656289</v>
      </c>
      <c r="J699">
        <f t="shared" si="43"/>
        <v>623.00486420934851</v>
      </c>
    </row>
    <row r="700" spans="1:10" x14ac:dyDescent="0.3">
      <c r="A700">
        <v>699</v>
      </c>
      <c r="B700" s="1502">
        <v>43448</v>
      </c>
      <c r="C700">
        <v>232</v>
      </c>
      <c r="D700">
        <f t="shared" si="40"/>
        <v>-2765</v>
      </c>
      <c r="E700">
        <f t="shared" si="41"/>
        <v>-641480</v>
      </c>
      <c r="F700">
        <f t="shared" si="42"/>
        <v>7645225</v>
      </c>
      <c r="J700">
        <f t="shared" si="43"/>
        <v>622.97721177222115</v>
      </c>
    </row>
    <row r="701" spans="1:10" x14ac:dyDescent="0.3">
      <c r="A701">
        <v>700</v>
      </c>
      <c r="B701" s="1502">
        <v>43448</v>
      </c>
      <c r="C701">
        <v>115</v>
      </c>
      <c r="D701">
        <f t="shared" si="40"/>
        <v>-2763</v>
      </c>
      <c r="E701">
        <f t="shared" si="41"/>
        <v>-317745</v>
      </c>
      <c r="F701">
        <f t="shared" si="42"/>
        <v>7634169</v>
      </c>
      <c r="J701">
        <f t="shared" si="43"/>
        <v>622.94955933509368</v>
      </c>
    </row>
    <row r="702" spans="1:10" x14ac:dyDescent="0.3">
      <c r="A702">
        <v>701</v>
      </c>
      <c r="B702" s="1502">
        <v>43448</v>
      </c>
      <c r="C702">
        <v>288</v>
      </c>
      <c r="D702">
        <f t="shared" si="40"/>
        <v>-2761</v>
      </c>
      <c r="E702">
        <f t="shared" si="41"/>
        <v>-795168</v>
      </c>
      <c r="F702">
        <f t="shared" si="42"/>
        <v>7623121</v>
      </c>
      <c r="J702">
        <f t="shared" si="43"/>
        <v>622.92190689796621</v>
      </c>
    </row>
    <row r="703" spans="1:10" x14ac:dyDescent="0.3">
      <c r="A703">
        <v>702</v>
      </c>
      <c r="B703" s="1502">
        <v>43448</v>
      </c>
      <c r="C703">
        <v>558</v>
      </c>
      <c r="D703">
        <f t="shared" si="40"/>
        <v>-2759</v>
      </c>
      <c r="E703">
        <f t="shared" si="41"/>
        <v>-1539522</v>
      </c>
      <c r="F703">
        <f t="shared" si="42"/>
        <v>7612081</v>
      </c>
      <c r="J703">
        <f t="shared" si="43"/>
        <v>622.89425446083874</v>
      </c>
    </row>
    <row r="704" spans="1:10" x14ac:dyDescent="0.3">
      <c r="A704">
        <v>703</v>
      </c>
      <c r="B704" s="1502">
        <v>43448</v>
      </c>
      <c r="C704">
        <v>78</v>
      </c>
      <c r="D704">
        <f t="shared" si="40"/>
        <v>-2757</v>
      </c>
      <c r="E704">
        <f t="shared" si="41"/>
        <v>-215046</v>
      </c>
      <c r="F704">
        <f t="shared" si="42"/>
        <v>7601049</v>
      </c>
      <c r="J704">
        <f t="shared" si="43"/>
        <v>622.86660202371138</v>
      </c>
    </row>
    <row r="705" spans="1:10" x14ac:dyDescent="0.3">
      <c r="A705">
        <v>704</v>
      </c>
      <c r="B705" s="1502">
        <v>43448</v>
      </c>
      <c r="C705">
        <v>51</v>
      </c>
      <c r="D705">
        <f t="shared" si="40"/>
        <v>-2755</v>
      </c>
      <c r="E705">
        <f t="shared" si="41"/>
        <v>-140505</v>
      </c>
      <c r="F705">
        <f t="shared" si="42"/>
        <v>7590025</v>
      </c>
      <c r="J705">
        <f t="shared" si="43"/>
        <v>622.83894958658391</v>
      </c>
    </row>
    <row r="706" spans="1:10" x14ac:dyDescent="0.3">
      <c r="A706">
        <v>705</v>
      </c>
      <c r="B706" s="1502">
        <v>43448</v>
      </c>
      <c r="C706">
        <v>886</v>
      </c>
      <c r="D706">
        <f t="shared" si="40"/>
        <v>-2753</v>
      </c>
      <c r="E706">
        <f t="shared" si="41"/>
        <v>-2439158</v>
      </c>
      <c r="F706">
        <f t="shared" si="42"/>
        <v>7579009</v>
      </c>
      <c r="J706">
        <f t="shared" si="43"/>
        <v>622.81129714945644</v>
      </c>
    </row>
    <row r="707" spans="1:10" x14ac:dyDescent="0.3">
      <c r="A707">
        <v>706</v>
      </c>
      <c r="B707" s="1502">
        <v>43448</v>
      </c>
      <c r="C707">
        <v>842</v>
      </c>
      <c r="D707">
        <f t="shared" ref="D707:D770" si="44">D708+(-2)</f>
        <v>-2751</v>
      </c>
      <c r="E707">
        <f t="shared" ref="E707:E770" si="45">C707*D707</f>
        <v>-2316342</v>
      </c>
      <c r="F707">
        <f t="shared" ref="F707:F770" si="46">D707^2</f>
        <v>7568001</v>
      </c>
      <c r="J707">
        <f t="shared" ref="J707:J770" si="47">$H$2+(-$I$2)*D707</f>
        <v>622.78364471232908</v>
      </c>
    </row>
    <row r="708" spans="1:10" x14ac:dyDescent="0.3">
      <c r="A708">
        <v>707</v>
      </c>
      <c r="B708" s="1502">
        <v>43448</v>
      </c>
      <c r="C708">
        <v>207</v>
      </c>
      <c r="D708">
        <f t="shared" si="44"/>
        <v>-2749</v>
      </c>
      <c r="E708">
        <f t="shared" si="45"/>
        <v>-569043</v>
      </c>
      <c r="F708">
        <f t="shared" si="46"/>
        <v>7557001</v>
      </c>
      <c r="J708">
        <f t="shared" si="47"/>
        <v>622.75599227520161</v>
      </c>
    </row>
    <row r="709" spans="1:10" x14ac:dyDescent="0.3">
      <c r="A709">
        <v>708</v>
      </c>
      <c r="B709" s="1502">
        <v>43448</v>
      </c>
      <c r="C709">
        <v>1486</v>
      </c>
      <c r="D709">
        <f t="shared" si="44"/>
        <v>-2747</v>
      </c>
      <c r="E709">
        <f t="shared" si="45"/>
        <v>-4082042</v>
      </c>
      <c r="F709">
        <f t="shared" si="46"/>
        <v>7546009</v>
      </c>
      <c r="J709">
        <f t="shared" si="47"/>
        <v>622.72833983807413</v>
      </c>
    </row>
    <row r="710" spans="1:10" x14ac:dyDescent="0.3">
      <c r="A710">
        <v>709</v>
      </c>
      <c r="B710" s="1502">
        <v>43448</v>
      </c>
      <c r="C710">
        <v>250</v>
      </c>
      <c r="D710">
        <f t="shared" si="44"/>
        <v>-2745</v>
      </c>
      <c r="E710">
        <f t="shared" si="45"/>
        <v>-686250</v>
      </c>
      <c r="F710">
        <f t="shared" si="46"/>
        <v>7535025</v>
      </c>
      <c r="J710">
        <f t="shared" si="47"/>
        <v>622.70068740094666</v>
      </c>
    </row>
    <row r="711" spans="1:10" x14ac:dyDescent="0.3">
      <c r="A711">
        <v>710</v>
      </c>
      <c r="B711" s="1502">
        <v>43448</v>
      </c>
      <c r="C711">
        <v>1085</v>
      </c>
      <c r="D711">
        <f t="shared" si="44"/>
        <v>-2743</v>
      </c>
      <c r="E711">
        <f t="shared" si="45"/>
        <v>-2976155</v>
      </c>
      <c r="F711">
        <f t="shared" si="46"/>
        <v>7524049</v>
      </c>
      <c r="J711">
        <f t="shared" si="47"/>
        <v>622.6730349638193</v>
      </c>
    </row>
    <row r="712" spans="1:10" x14ac:dyDescent="0.3">
      <c r="A712">
        <v>711</v>
      </c>
      <c r="B712" s="1502">
        <v>43448</v>
      </c>
      <c r="C712">
        <v>545</v>
      </c>
      <c r="D712">
        <f t="shared" si="44"/>
        <v>-2741</v>
      </c>
      <c r="E712">
        <f t="shared" si="45"/>
        <v>-1493845</v>
      </c>
      <c r="F712">
        <f t="shared" si="46"/>
        <v>7513081</v>
      </c>
      <c r="J712">
        <f t="shared" si="47"/>
        <v>622.64538252669183</v>
      </c>
    </row>
    <row r="713" spans="1:10" x14ac:dyDescent="0.3">
      <c r="A713">
        <v>712</v>
      </c>
      <c r="B713" s="1502">
        <v>43448</v>
      </c>
      <c r="C713">
        <v>2704</v>
      </c>
      <c r="D713">
        <f t="shared" si="44"/>
        <v>-2739</v>
      </c>
      <c r="E713">
        <f t="shared" si="45"/>
        <v>-7406256</v>
      </c>
      <c r="F713">
        <f t="shared" si="46"/>
        <v>7502121</v>
      </c>
      <c r="J713">
        <f t="shared" si="47"/>
        <v>622.61773008956436</v>
      </c>
    </row>
    <row r="714" spans="1:10" x14ac:dyDescent="0.3">
      <c r="A714">
        <v>713</v>
      </c>
      <c r="B714" s="1502">
        <v>43448</v>
      </c>
      <c r="C714">
        <v>1477</v>
      </c>
      <c r="D714">
        <f t="shared" si="44"/>
        <v>-2737</v>
      </c>
      <c r="E714">
        <f t="shared" si="45"/>
        <v>-4042549</v>
      </c>
      <c r="F714">
        <f t="shared" si="46"/>
        <v>7491169</v>
      </c>
      <c r="J714">
        <f t="shared" si="47"/>
        <v>622.590077652437</v>
      </c>
    </row>
    <row r="715" spans="1:10" x14ac:dyDescent="0.3">
      <c r="A715">
        <v>714</v>
      </c>
      <c r="B715" s="1502">
        <v>43448</v>
      </c>
      <c r="C715">
        <v>1207</v>
      </c>
      <c r="D715">
        <f t="shared" si="44"/>
        <v>-2735</v>
      </c>
      <c r="E715">
        <f t="shared" si="45"/>
        <v>-3301145</v>
      </c>
      <c r="F715">
        <f t="shared" si="46"/>
        <v>7480225</v>
      </c>
      <c r="J715">
        <f t="shared" si="47"/>
        <v>622.56242521530953</v>
      </c>
    </row>
    <row r="716" spans="1:10" x14ac:dyDescent="0.3">
      <c r="A716">
        <v>715</v>
      </c>
      <c r="B716" s="1502">
        <v>43448</v>
      </c>
      <c r="C716">
        <v>30</v>
      </c>
      <c r="D716">
        <f t="shared" si="44"/>
        <v>-2733</v>
      </c>
      <c r="E716">
        <f t="shared" si="45"/>
        <v>-81990</v>
      </c>
      <c r="F716">
        <f t="shared" si="46"/>
        <v>7469289</v>
      </c>
      <c r="J716">
        <f t="shared" si="47"/>
        <v>622.53477277818206</v>
      </c>
    </row>
    <row r="717" spans="1:10" x14ac:dyDescent="0.3">
      <c r="A717">
        <v>716</v>
      </c>
      <c r="B717" s="1502">
        <v>43448</v>
      </c>
      <c r="C717">
        <v>84</v>
      </c>
      <c r="D717">
        <f t="shared" si="44"/>
        <v>-2731</v>
      </c>
      <c r="E717">
        <f t="shared" si="45"/>
        <v>-229404</v>
      </c>
      <c r="F717">
        <f t="shared" si="46"/>
        <v>7458361</v>
      </c>
      <c r="J717">
        <f t="shared" si="47"/>
        <v>622.5071203410547</v>
      </c>
    </row>
    <row r="718" spans="1:10" x14ac:dyDescent="0.3">
      <c r="A718">
        <v>717</v>
      </c>
      <c r="B718" s="1502">
        <v>43448</v>
      </c>
      <c r="C718">
        <v>64</v>
      </c>
      <c r="D718">
        <f t="shared" si="44"/>
        <v>-2729</v>
      </c>
      <c r="E718">
        <f t="shared" si="45"/>
        <v>-174656</v>
      </c>
      <c r="F718">
        <f t="shared" si="46"/>
        <v>7447441</v>
      </c>
      <c r="J718">
        <f t="shared" si="47"/>
        <v>622.47946790392723</v>
      </c>
    </row>
    <row r="719" spans="1:10" x14ac:dyDescent="0.3">
      <c r="A719">
        <v>718</v>
      </c>
      <c r="B719" s="1502">
        <v>43448</v>
      </c>
      <c r="C719">
        <v>50</v>
      </c>
      <c r="D719">
        <f t="shared" si="44"/>
        <v>-2727</v>
      </c>
      <c r="E719">
        <f t="shared" si="45"/>
        <v>-136350</v>
      </c>
      <c r="F719">
        <f t="shared" si="46"/>
        <v>7436529</v>
      </c>
      <c r="J719">
        <f t="shared" si="47"/>
        <v>622.45181546679976</v>
      </c>
    </row>
    <row r="720" spans="1:10" x14ac:dyDescent="0.3">
      <c r="A720">
        <v>719</v>
      </c>
      <c r="B720" s="1502">
        <v>43448</v>
      </c>
      <c r="C720">
        <v>36</v>
      </c>
      <c r="D720">
        <f t="shared" si="44"/>
        <v>-2725</v>
      </c>
      <c r="E720">
        <f t="shared" si="45"/>
        <v>-98100</v>
      </c>
      <c r="F720">
        <f t="shared" si="46"/>
        <v>7425625</v>
      </c>
      <c r="J720">
        <f t="shared" si="47"/>
        <v>622.42416302967229</v>
      </c>
    </row>
    <row r="721" spans="1:10" x14ac:dyDescent="0.3">
      <c r="A721">
        <v>720</v>
      </c>
      <c r="B721" s="1502">
        <v>43448</v>
      </c>
      <c r="C721">
        <v>1440</v>
      </c>
      <c r="D721">
        <f t="shared" si="44"/>
        <v>-2723</v>
      </c>
      <c r="E721">
        <f t="shared" si="45"/>
        <v>-3921120</v>
      </c>
      <c r="F721">
        <f t="shared" si="46"/>
        <v>7414729</v>
      </c>
      <c r="J721">
        <f t="shared" si="47"/>
        <v>622.39651059254493</v>
      </c>
    </row>
    <row r="722" spans="1:10" x14ac:dyDescent="0.3">
      <c r="A722">
        <v>721</v>
      </c>
      <c r="B722" s="1502">
        <v>43448</v>
      </c>
      <c r="C722">
        <v>370</v>
      </c>
      <c r="D722">
        <f t="shared" si="44"/>
        <v>-2721</v>
      </c>
      <c r="E722">
        <f t="shared" si="45"/>
        <v>-1006770</v>
      </c>
      <c r="F722">
        <f t="shared" si="46"/>
        <v>7403841</v>
      </c>
      <c r="J722">
        <f t="shared" si="47"/>
        <v>622.36885815541746</v>
      </c>
    </row>
    <row r="723" spans="1:10" x14ac:dyDescent="0.3">
      <c r="A723">
        <v>722</v>
      </c>
      <c r="B723" s="1502">
        <v>43448</v>
      </c>
      <c r="C723">
        <v>620</v>
      </c>
      <c r="D723">
        <f t="shared" si="44"/>
        <v>-2719</v>
      </c>
      <c r="E723">
        <f t="shared" si="45"/>
        <v>-1685780</v>
      </c>
      <c r="F723">
        <f t="shared" si="46"/>
        <v>7392961</v>
      </c>
      <c r="J723">
        <f t="shared" si="47"/>
        <v>622.34120571828998</v>
      </c>
    </row>
    <row r="724" spans="1:10" x14ac:dyDescent="0.3">
      <c r="A724">
        <v>723</v>
      </c>
      <c r="B724" s="1502">
        <v>43448</v>
      </c>
      <c r="C724">
        <v>683</v>
      </c>
      <c r="D724">
        <f t="shared" si="44"/>
        <v>-2717</v>
      </c>
      <c r="E724">
        <f t="shared" si="45"/>
        <v>-1855711</v>
      </c>
      <c r="F724">
        <f t="shared" si="46"/>
        <v>7382089</v>
      </c>
      <c r="J724">
        <f t="shared" si="47"/>
        <v>622.31355328116263</v>
      </c>
    </row>
    <row r="725" spans="1:10" x14ac:dyDescent="0.3">
      <c r="A725">
        <v>724</v>
      </c>
      <c r="B725" s="1502">
        <v>43448</v>
      </c>
      <c r="C725">
        <v>657</v>
      </c>
      <c r="D725">
        <f t="shared" si="44"/>
        <v>-2715</v>
      </c>
      <c r="E725">
        <f t="shared" si="45"/>
        <v>-1783755</v>
      </c>
      <c r="F725">
        <f t="shared" si="46"/>
        <v>7371225</v>
      </c>
      <c r="J725">
        <f t="shared" si="47"/>
        <v>622.28590084403515</v>
      </c>
    </row>
    <row r="726" spans="1:10" x14ac:dyDescent="0.3">
      <c r="A726">
        <v>725</v>
      </c>
      <c r="B726" s="1502">
        <v>43448</v>
      </c>
      <c r="C726">
        <v>332</v>
      </c>
      <c r="D726">
        <f t="shared" si="44"/>
        <v>-2713</v>
      </c>
      <c r="E726">
        <f t="shared" si="45"/>
        <v>-900716</v>
      </c>
      <c r="F726">
        <f t="shared" si="46"/>
        <v>7360369</v>
      </c>
      <c r="J726">
        <f t="shared" si="47"/>
        <v>622.25824840690768</v>
      </c>
    </row>
    <row r="727" spans="1:10" x14ac:dyDescent="0.3">
      <c r="A727">
        <v>726</v>
      </c>
      <c r="B727" s="1502">
        <v>43448</v>
      </c>
      <c r="C727">
        <v>28</v>
      </c>
      <c r="D727">
        <f t="shared" si="44"/>
        <v>-2711</v>
      </c>
      <c r="E727">
        <f t="shared" si="45"/>
        <v>-75908</v>
      </c>
      <c r="F727">
        <f t="shared" si="46"/>
        <v>7349521</v>
      </c>
      <c r="J727">
        <f t="shared" si="47"/>
        <v>622.23059596978021</v>
      </c>
    </row>
    <row r="728" spans="1:10" x14ac:dyDescent="0.3">
      <c r="A728">
        <v>727</v>
      </c>
      <c r="B728" s="1502">
        <v>43448</v>
      </c>
      <c r="C728">
        <v>30</v>
      </c>
      <c r="D728">
        <f t="shared" si="44"/>
        <v>-2709</v>
      </c>
      <c r="E728">
        <f t="shared" si="45"/>
        <v>-81270</v>
      </c>
      <c r="F728">
        <f t="shared" si="46"/>
        <v>7338681</v>
      </c>
      <c r="J728">
        <f t="shared" si="47"/>
        <v>622.20294353265285</v>
      </c>
    </row>
    <row r="729" spans="1:10" x14ac:dyDescent="0.3">
      <c r="A729">
        <v>728</v>
      </c>
      <c r="B729" s="1502">
        <v>43448</v>
      </c>
      <c r="C729">
        <v>944</v>
      </c>
      <c r="D729">
        <f t="shared" si="44"/>
        <v>-2707</v>
      </c>
      <c r="E729">
        <f t="shared" si="45"/>
        <v>-2555408</v>
      </c>
      <c r="F729">
        <f t="shared" si="46"/>
        <v>7327849</v>
      </c>
      <c r="J729">
        <f t="shared" si="47"/>
        <v>622.17529109552538</v>
      </c>
    </row>
    <row r="730" spans="1:10" x14ac:dyDescent="0.3">
      <c r="A730">
        <v>729</v>
      </c>
      <c r="B730" s="1502">
        <v>43448</v>
      </c>
      <c r="C730">
        <v>21</v>
      </c>
      <c r="D730">
        <f t="shared" si="44"/>
        <v>-2705</v>
      </c>
      <c r="E730">
        <f t="shared" si="45"/>
        <v>-56805</v>
      </c>
      <c r="F730">
        <f t="shared" si="46"/>
        <v>7317025</v>
      </c>
      <c r="J730">
        <f t="shared" si="47"/>
        <v>622.14763865839791</v>
      </c>
    </row>
    <row r="731" spans="1:10" x14ac:dyDescent="0.3">
      <c r="A731">
        <v>730</v>
      </c>
      <c r="B731" s="1502">
        <v>43448</v>
      </c>
      <c r="C731">
        <v>87</v>
      </c>
      <c r="D731">
        <f t="shared" si="44"/>
        <v>-2703</v>
      </c>
      <c r="E731">
        <f t="shared" si="45"/>
        <v>-235161</v>
      </c>
      <c r="F731">
        <f t="shared" si="46"/>
        <v>7306209</v>
      </c>
      <c r="J731">
        <f t="shared" si="47"/>
        <v>622.11998622127055</v>
      </c>
    </row>
    <row r="732" spans="1:10" x14ac:dyDescent="0.3">
      <c r="A732">
        <v>731</v>
      </c>
      <c r="B732" s="1502">
        <v>43448</v>
      </c>
      <c r="C732">
        <v>1104</v>
      </c>
      <c r="D732">
        <f t="shared" si="44"/>
        <v>-2701</v>
      </c>
      <c r="E732">
        <f t="shared" si="45"/>
        <v>-2981904</v>
      </c>
      <c r="F732">
        <f t="shared" si="46"/>
        <v>7295401</v>
      </c>
      <c r="J732">
        <f t="shared" si="47"/>
        <v>622.09233378414308</v>
      </c>
    </row>
    <row r="733" spans="1:10" x14ac:dyDescent="0.3">
      <c r="A733">
        <v>732</v>
      </c>
      <c r="B733" s="1502">
        <v>43448</v>
      </c>
      <c r="C733">
        <v>716</v>
      </c>
      <c r="D733">
        <f t="shared" si="44"/>
        <v>-2699</v>
      </c>
      <c r="E733">
        <f t="shared" si="45"/>
        <v>-1932484</v>
      </c>
      <c r="F733">
        <f t="shared" si="46"/>
        <v>7284601</v>
      </c>
      <c r="J733">
        <f t="shared" si="47"/>
        <v>622.06468134701561</v>
      </c>
    </row>
    <row r="734" spans="1:10" x14ac:dyDescent="0.3">
      <c r="A734">
        <v>733</v>
      </c>
      <c r="B734" s="1502">
        <v>43448</v>
      </c>
      <c r="C734">
        <v>218</v>
      </c>
      <c r="D734">
        <f t="shared" si="44"/>
        <v>-2697</v>
      </c>
      <c r="E734">
        <f t="shared" si="45"/>
        <v>-587946</v>
      </c>
      <c r="F734">
        <f t="shared" si="46"/>
        <v>7273809</v>
      </c>
      <c r="J734">
        <f t="shared" si="47"/>
        <v>622.03702890988814</v>
      </c>
    </row>
    <row r="735" spans="1:10" x14ac:dyDescent="0.3">
      <c r="A735">
        <v>734</v>
      </c>
      <c r="B735" s="1502">
        <v>43448</v>
      </c>
      <c r="C735">
        <v>1119</v>
      </c>
      <c r="D735">
        <f t="shared" si="44"/>
        <v>-2695</v>
      </c>
      <c r="E735">
        <f t="shared" si="45"/>
        <v>-3015705</v>
      </c>
      <c r="F735">
        <f t="shared" si="46"/>
        <v>7263025</v>
      </c>
      <c r="J735">
        <f t="shared" si="47"/>
        <v>622.00937647276078</v>
      </c>
    </row>
    <row r="736" spans="1:10" x14ac:dyDescent="0.3">
      <c r="A736">
        <v>735</v>
      </c>
      <c r="B736" s="1502">
        <v>43448</v>
      </c>
      <c r="C736">
        <v>282</v>
      </c>
      <c r="D736">
        <f t="shared" si="44"/>
        <v>-2693</v>
      </c>
      <c r="E736">
        <f t="shared" si="45"/>
        <v>-759426</v>
      </c>
      <c r="F736">
        <f t="shared" si="46"/>
        <v>7252249</v>
      </c>
      <c r="J736">
        <f t="shared" si="47"/>
        <v>621.98172403563331</v>
      </c>
    </row>
    <row r="737" spans="1:10" x14ac:dyDescent="0.3">
      <c r="A737">
        <v>736</v>
      </c>
      <c r="B737" s="1502">
        <v>43448</v>
      </c>
      <c r="C737">
        <v>397</v>
      </c>
      <c r="D737">
        <f t="shared" si="44"/>
        <v>-2691</v>
      </c>
      <c r="E737">
        <f t="shared" si="45"/>
        <v>-1068327</v>
      </c>
      <c r="F737">
        <f t="shared" si="46"/>
        <v>7241481</v>
      </c>
      <c r="J737">
        <f t="shared" si="47"/>
        <v>621.95407159850583</v>
      </c>
    </row>
    <row r="738" spans="1:10" x14ac:dyDescent="0.3">
      <c r="A738">
        <v>737</v>
      </c>
      <c r="B738" s="1502">
        <v>43448</v>
      </c>
      <c r="C738">
        <v>981</v>
      </c>
      <c r="D738">
        <f t="shared" si="44"/>
        <v>-2689</v>
      </c>
      <c r="E738">
        <f t="shared" si="45"/>
        <v>-2637909</v>
      </c>
      <c r="F738">
        <f t="shared" si="46"/>
        <v>7230721</v>
      </c>
      <c r="J738">
        <f t="shared" si="47"/>
        <v>621.92641916137848</v>
      </c>
    </row>
    <row r="739" spans="1:10" x14ac:dyDescent="0.3">
      <c r="A739">
        <v>738</v>
      </c>
      <c r="B739" s="1502">
        <v>43448</v>
      </c>
      <c r="C739">
        <v>1005</v>
      </c>
      <c r="D739">
        <f t="shared" si="44"/>
        <v>-2687</v>
      </c>
      <c r="E739">
        <f t="shared" si="45"/>
        <v>-2700435</v>
      </c>
      <c r="F739">
        <f t="shared" si="46"/>
        <v>7219969</v>
      </c>
      <c r="J739">
        <f t="shared" si="47"/>
        <v>621.898766724251</v>
      </c>
    </row>
    <row r="740" spans="1:10" x14ac:dyDescent="0.3">
      <c r="A740">
        <v>739</v>
      </c>
      <c r="B740" s="1502">
        <v>43448</v>
      </c>
      <c r="C740">
        <v>1113</v>
      </c>
      <c r="D740">
        <f t="shared" si="44"/>
        <v>-2685</v>
      </c>
      <c r="E740">
        <f t="shared" si="45"/>
        <v>-2988405</v>
      </c>
      <c r="F740">
        <f t="shared" si="46"/>
        <v>7209225</v>
      </c>
      <c r="J740">
        <f t="shared" si="47"/>
        <v>621.87111428712353</v>
      </c>
    </row>
    <row r="741" spans="1:10" x14ac:dyDescent="0.3">
      <c r="A741">
        <v>740</v>
      </c>
      <c r="B741" s="1502">
        <v>43451</v>
      </c>
      <c r="C741">
        <v>12</v>
      </c>
      <c r="D741">
        <f t="shared" si="44"/>
        <v>-2683</v>
      </c>
      <c r="E741">
        <f t="shared" si="45"/>
        <v>-32196</v>
      </c>
      <c r="F741">
        <f t="shared" si="46"/>
        <v>7198489</v>
      </c>
      <c r="J741">
        <f t="shared" si="47"/>
        <v>621.84346184999606</v>
      </c>
    </row>
    <row r="742" spans="1:10" x14ac:dyDescent="0.3">
      <c r="A742">
        <v>741</v>
      </c>
      <c r="B742" s="1502">
        <v>43452</v>
      </c>
      <c r="C742">
        <v>462</v>
      </c>
      <c r="D742">
        <f t="shared" si="44"/>
        <v>-2681</v>
      </c>
      <c r="E742">
        <f t="shared" si="45"/>
        <v>-1238622</v>
      </c>
      <c r="F742">
        <f t="shared" si="46"/>
        <v>7187761</v>
      </c>
      <c r="J742">
        <f t="shared" si="47"/>
        <v>621.8158094128687</v>
      </c>
    </row>
    <row r="743" spans="1:10" x14ac:dyDescent="0.3">
      <c r="A743">
        <v>742</v>
      </c>
      <c r="B743" s="1502">
        <v>43452</v>
      </c>
      <c r="C743">
        <v>1358</v>
      </c>
      <c r="D743">
        <f t="shared" si="44"/>
        <v>-2679</v>
      </c>
      <c r="E743">
        <f t="shared" si="45"/>
        <v>-3638082</v>
      </c>
      <c r="F743">
        <f t="shared" si="46"/>
        <v>7177041</v>
      </c>
      <c r="J743">
        <f t="shared" si="47"/>
        <v>621.78815697574123</v>
      </c>
    </row>
    <row r="744" spans="1:10" x14ac:dyDescent="0.3">
      <c r="A744">
        <v>743</v>
      </c>
      <c r="B744" s="1502">
        <v>43452</v>
      </c>
      <c r="C744">
        <v>1050</v>
      </c>
      <c r="D744">
        <f t="shared" si="44"/>
        <v>-2677</v>
      </c>
      <c r="E744">
        <f t="shared" si="45"/>
        <v>-2810850</v>
      </c>
      <c r="F744">
        <f t="shared" si="46"/>
        <v>7166329</v>
      </c>
      <c r="J744">
        <f t="shared" si="47"/>
        <v>621.76050453861376</v>
      </c>
    </row>
    <row r="745" spans="1:10" x14ac:dyDescent="0.3">
      <c r="A745">
        <v>744</v>
      </c>
      <c r="B745" s="1502">
        <v>43453</v>
      </c>
      <c r="C745">
        <v>541</v>
      </c>
      <c r="D745">
        <f t="shared" si="44"/>
        <v>-2675</v>
      </c>
      <c r="E745">
        <f t="shared" si="45"/>
        <v>-1447175</v>
      </c>
      <c r="F745">
        <f t="shared" si="46"/>
        <v>7155625</v>
      </c>
      <c r="J745">
        <f t="shared" si="47"/>
        <v>621.7328521014864</v>
      </c>
    </row>
    <row r="746" spans="1:10" x14ac:dyDescent="0.3">
      <c r="A746">
        <v>745</v>
      </c>
      <c r="B746" s="1502">
        <v>43453</v>
      </c>
      <c r="C746">
        <v>448</v>
      </c>
      <c r="D746">
        <f t="shared" si="44"/>
        <v>-2673</v>
      </c>
      <c r="E746">
        <f t="shared" si="45"/>
        <v>-1197504</v>
      </c>
      <c r="F746">
        <f t="shared" si="46"/>
        <v>7144929</v>
      </c>
      <c r="J746">
        <f t="shared" si="47"/>
        <v>621.70519966435893</v>
      </c>
    </row>
    <row r="747" spans="1:10" x14ac:dyDescent="0.3">
      <c r="A747">
        <v>746</v>
      </c>
      <c r="B747" s="1502">
        <v>43453</v>
      </c>
      <c r="C747">
        <v>24</v>
      </c>
      <c r="D747">
        <f t="shared" si="44"/>
        <v>-2671</v>
      </c>
      <c r="E747">
        <f t="shared" si="45"/>
        <v>-64104</v>
      </c>
      <c r="F747">
        <f t="shared" si="46"/>
        <v>7134241</v>
      </c>
      <c r="J747">
        <f t="shared" si="47"/>
        <v>621.67754722723146</v>
      </c>
    </row>
    <row r="748" spans="1:10" x14ac:dyDescent="0.3">
      <c r="A748">
        <v>747</v>
      </c>
      <c r="B748" s="1502">
        <v>43453</v>
      </c>
      <c r="C748">
        <v>39</v>
      </c>
      <c r="D748">
        <f t="shared" si="44"/>
        <v>-2669</v>
      </c>
      <c r="E748">
        <f t="shared" si="45"/>
        <v>-104091</v>
      </c>
      <c r="F748">
        <f t="shared" si="46"/>
        <v>7123561</v>
      </c>
      <c r="J748">
        <f t="shared" si="47"/>
        <v>621.6498947901041</v>
      </c>
    </row>
    <row r="749" spans="1:10" x14ac:dyDescent="0.3">
      <c r="A749">
        <v>748</v>
      </c>
      <c r="B749" s="1502">
        <v>43453</v>
      </c>
      <c r="C749">
        <v>547</v>
      </c>
      <c r="D749">
        <f t="shared" si="44"/>
        <v>-2667</v>
      </c>
      <c r="E749">
        <f t="shared" si="45"/>
        <v>-1458849</v>
      </c>
      <c r="F749">
        <f t="shared" si="46"/>
        <v>7112889</v>
      </c>
      <c r="J749">
        <f t="shared" si="47"/>
        <v>621.62224235297663</v>
      </c>
    </row>
    <row r="750" spans="1:10" x14ac:dyDescent="0.3">
      <c r="A750">
        <v>749</v>
      </c>
      <c r="B750" s="1502">
        <v>43453</v>
      </c>
      <c r="C750">
        <v>918</v>
      </c>
      <c r="D750">
        <f t="shared" si="44"/>
        <v>-2665</v>
      </c>
      <c r="E750">
        <f t="shared" si="45"/>
        <v>-2446470</v>
      </c>
      <c r="F750">
        <f t="shared" si="46"/>
        <v>7102225</v>
      </c>
      <c r="J750">
        <f t="shared" si="47"/>
        <v>621.59458991584916</v>
      </c>
    </row>
    <row r="751" spans="1:10" x14ac:dyDescent="0.3">
      <c r="A751">
        <v>750</v>
      </c>
      <c r="B751" s="1502">
        <v>43453</v>
      </c>
      <c r="C751">
        <v>52</v>
      </c>
      <c r="D751">
        <f t="shared" si="44"/>
        <v>-2663</v>
      </c>
      <c r="E751">
        <f t="shared" si="45"/>
        <v>-138476</v>
      </c>
      <c r="F751">
        <f t="shared" si="46"/>
        <v>7091569</v>
      </c>
      <c r="J751">
        <f t="shared" si="47"/>
        <v>621.56693747872168</v>
      </c>
    </row>
    <row r="752" spans="1:10" x14ac:dyDescent="0.3">
      <c r="A752">
        <v>751</v>
      </c>
      <c r="B752" s="1502">
        <v>43453</v>
      </c>
      <c r="C752">
        <v>106</v>
      </c>
      <c r="D752">
        <f t="shared" si="44"/>
        <v>-2661</v>
      </c>
      <c r="E752">
        <f t="shared" si="45"/>
        <v>-282066</v>
      </c>
      <c r="F752">
        <f t="shared" si="46"/>
        <v>7080921</v>
      </c>
      <c r="J752">
        <f t="shared" si="47"/>
        <v>621.53928504159433</v>
      </c>
    </row>
    <row r="753" spans="1:10" x14ac:dyDescent="0.3">
      <c r="A753">
        <v>752</v>
      </c>
      <c r="B753" s="1502">
        <v>43453</v>
      </c>
      <c r="C753">
        <v>2301</v>
      </c>
      <c r="D753">
        <f t="shared" si="44"/>
        <v>-2659</v>
      </c>
      <c r="E753">
        <f t="shared" si="45"/>
        <v>-6118359</v>
      </c>
      <c r="F753">
        <f t="shared" si="46"/>
        <v>7070281</v>
      </c>
      <c r="J753">
        <f t="shared" si="47"/>
        <v>621.51163260446685</v>
      </c>
    </row>
    <row r="754" spans="1:10" x14ac:dyDescent="0.3">
      <c r="A754">
        <v>753</v>
      </c>
      <c r="B754" s="1502">
        <v>43453</v>
      </c>
      <c r="C754">
        <v>1916</v>
      </c>
      <c r="D754">
        <f t="shared" si="44"/>
        <v>-2657</v>
      </c>
      <c r="E754">
        <f t="shared" si="45"/>
        <v>-5090812</v>
      </c>
      <c r="F754">
        <f t="shared" si="46"/>
        <v>7059649</v>
      </c>
      <c r="J754">
        <f t="shared" si="47"/>
        <v>621.48398016733938</v>
      </c>
    </row>
    <row r="755" spans="1:10" x14ac:dyDescent="0.3">
      <c r="A755">
        <v>754</v>
      </c>
      <c r="B755" s="1502">
        <v>43453</v>
      </c>
      <c r="C755">
        <v>839</v>
      </c>
      <c r="D755">
        <f t="shared" si="44"/>
        <v>-2655</v>
      </c>
      <c r="E755">
        <f t="shared" si="45"/>
        <v>-2227545</v>
      </c>
      <c r="F755">
        <f t="shared" si="46"/>
        <v>7049025</v>
      </c>
      <c r="J755">
        <f t="shared" si="47"/>
        <v>621.45632773021202</v>
      </c>
    </row>
    <row r="756" spans="1:10" x14ac:dyDescent="0.3">
      <c r="A756">
        <v>755</v>
      </c>
      <c r="B756" s="1502">
        <v>43453</v>
      </c>
      <c r="C756">
        <v>453</v>
      </c>
      <c r="D756">
        <f t="shared" si="44"/>
        <v>-2653</v>
      </c>
      <c r="E756">
        <f t="shared" si="45"/>
        <v>-1201809</v>
      </c>
      <c r="F756">
        <f t="shared" si="46"/>
        <v>7038409</v>
      </c>
      <c r="J756">
        <f t="shared" si="47"/>
        <v>621.42867529308455</v>
      </c>
    </row>
    <row r="757" spans="1:10" x14ac:dyDescent="0.3">
      <c r="A757">
        <v>756</v>
      </c>
      <c r="B757" s="1502">
        <v>43453</v>
      </c>
      <c r="C757">
        <v>71</v>
      </c>
      <c r="D757">
        <f t="shared" si="44"/>
        <v>-2651</v>
      </c>
      <c r="E757">
        <f t="shared" si="45"/>
        <v>-188221</v>
      </c>
      <c r="F757">
        <f t="shared" si="46"/>
        <v>7027801</v>
      </c>
      <c r="J757">
        <f t="shared" si="47"/>
        <v>621.40102285595708</v>
      </c>
    </row>
    <row r="758" spans="1:10" x14ac:dyDescent="0.3">
      <c r="A758">
        <v>757</v>
      </c>
      <c r="B758" s="1502">
        <v>43453</v>
      </c>
      <c r="C758">
        <v>386</v>
      </c>
      <c r="D758">
        <f t="shared" si="44"/>
        <v>-2649</v>
      </c>
      <c r="E758">
        <f t="shared" si="45"/>
        <v>-1022514</v>
      </c>
      <c r="F758">
        <f t="shared" si="46"/>
        <v>7017201</v>
      </c>
      <c r="J758">
        <f t="shared" si="47"/>
        <v>621.37337041882961</v>
      </c>
    </row>
    <row r="759" spans="1:10" x14ac:dyDescent="0.3">
      <c r="A759">
        <v>758</v>
      </c>
      <c r="B759" s="1502">
        <v>43453</v>
      </c>
      <c r="C759">
        <v>143</v>
      </c>
      <c r="D759">
        <f t="shared" si="44"/>
        <v>-2647</v>
      </c>
      <c r="E759">
        <f t="shared" si="45"/>
        <v>-378521</v>
      </c>
      <c r="F759">
        <f t="shared" si="46"/>
        <v>7006609</v>
      </c>
      <c r="J759">
        <f t="shared" si="47"/>
        <v>621.34571798170225</v>
      </c>
    </row>
    <row r="760" spans="1:10" x14ac:dyDescent="0.3">
      <c r="A760">
        <v>759</v>
      </c>
      <c r="B760" s="1502">
        <v>43453</v>
      </c>
      <c r="C760">
        <v>69</v>
      </c>
      <c r="D760">
        <f t="shared" si="44"/>
        <v>-2645</v>
      </c>
      <c r="E760">
        <f t="shared" si="45"/>
        <v>-182505</v>
      </c>
      <c r="F760">
        <f t="shared" si="46"/>
        <v>6996025</v>
      </c>
      <c r="J760">
        <f t="shared" si="47"/>
        <v>621.31806554457478</v>
      </c>
    </row>
    <row r="761" spans="1:10" x14ac:dyDescent="0.3">
      <c r="A761">
        <v>760</v>
      </c>
      <c r="B761" s="1502">
        <v>43453</v>
      </c>
      <c r="C761">
        <v>652</v>
      </c>
      <c r="D761">
        <f t="shared" si="44"/>
        <v>-2643</v>
      </c>
      <c r="E761">
        <f t="shared" si="45"/>
        <v>-1723236</v>
      </c>
      <c r="F761">
        <f t="shared" si="46"/>
        <v>6985449</v>
      </c>
      <c r="J761">
        <f t="shared" si="47"/>
        <v>621.29041310744731</v>
      </c>
    </row>
    <row r="762" spans="1:10" x14ac:dyDescent="0.3">
      <c r="A762">
        <v>761</v>
      </c>
      <c r="B762" s="1502">
        <v>43453</v>
      </c>
      <c r="C762">
        <v>1571</v>
      </c>
      <c r="D762">
        <f t="shared" si="44"/>
        <v>-2641</v>
      </c>
      <c r="E762">
        <f t="shared" si="45"/>
        <v>-4149011</v>
      </c>
      <c r="F762">
        <f t="shared" si="46"/>
        <v>6974881</v>
      </c>
      <c r="J762">
        <f t="shared" si="47"/>
        <v>621.26276067031995</v>
      </c>
    </row>
    <row r="763" spans="1:10" x14ac:dyDescent="0.3">
      <c r="A763">
        <v>762</v>
      </c>
      <c r="B763" s="1502">
        <v>43453</v>
      </c>
      <c r="C763">
        <v>52</v>
      </c>
      <c r="D763">
        <f t="shared" si="44"/>
        <v>-2639</v>
      </c>
      <c r="E763">
        <f t="shared" si="45"/>
        <v>-137228</v>
      </c>
      <c r="F763">
        <f t="shared" si="46"/>
        <v>6964321</v>
      </c>
      <c r="J763">
        <f t="shared" si="47"/>
        <v>621.23510823319248</v>
      </c>
    </row>
    <row r="764" spans="1:10" x14ac:dyDescent="0.3">
      <c r="A764">
        <v>763</v>
      </c>
      <c r="B764" s="1502">
        <v>43453</v>
      </c>
      <c r="C764">
        <v>265</v>
      </c>
      <c r="D764">
        <f t="shared" si="44"/>
        <v>-2637</v>
      </c>
      <c r="E764">
        <f t="shared" si="45"/>
        <v>-698805</v>
      </c>
      <c r="F764">
        <f t="shared" si="46"/>
        <v>6953769</v>
      </c>
      <c r="J764">
        <f t="shared" si="47"/>
        <v>621.20745579606501</v>
      </c>
    </row>
    <row r="765" spans="1:10" x14ac:dyDescent="0.3">
      <c r="A765">
        <v>764</v>
      </c>
      <c r="B765" s="1502">
        <v>43453</v>
      </c>
      <c r="C765">
        <v>84</v>
      </c>
      <c r="D765">
        <f t="shared" si="44"/>
        <v>-2635</v>
      </c>
      <c r="E765">
        <f t="shared" si="45"/>
        <v>-221340</v>
      </c>
      <c r="F765">
        <f t="shared" si="46"/>
        <v>6943225</v>
      </c>
      <c r="J765">
        <f t="shared" si="47"/>
        <v>621.17980335893753</v>
      </c>
    </row>
    <row r="766" spans="1:10" x14ac:dyDescent="0.3">
      <c r="A766">
        <v>765</v>
      </c>
      <c r="B766" s="1502">
        <v>43453</v>
      </c>
      <c r="C766">
        <v>82</v>
      </c>
      <c r="D766">
        <f t="shared" si="44"/>
        <v>-2633</v>
      </c>
      <c r="E766">
        <f t="shared" si="45"/>
        <v>-215906</v>
      </c>
      <c r="F766">
        <f t="shared" si="46"/>
        <v>6932689</v>
      </c>
      <c r="J766">
        <f t="shared" si="47"/>
        <v>621.15215092181018</v>
      </c>
    </row>
    <row r="767" spans="1:10" x14ac:dyDescent="0.3">
      <c r="A767">
        <v>766</v>
      </c>
      <c r="B767" s="1502">
        <v>43453</v>
      </c>
      <c r="C767">
        <v>144</v>
      </c>
      <c r="D767">
        <f t="shared" si="44"/>
        <v>-2631</v>
      </c>
      <c r="E767">
        <f t="shared" si="45"/>
        <v>-378864</v>
      </c>
      <c r="F767">
        <f t="shared" si="46"/>
        <v>6922161</v>
      </c>
      <c r="J767">
        <f t="shared" si="47"/>
        <v>621.1244984846827</v>
      </c>
    </row>
    <row r="768" spans="1:10" x14ac:dyDescent="0.3">
      <c r="A768">
        <v>767</v>
      </c>
      <c r="B768" s="1502">
        <v>43453</v>
      </c>
      <c r="C768">
        <v>412</v>
      </c>
      <c r="D768">
        <f t="shared" si="44"/>
        <v>-2629</v>
      </c>
      <c r="E768">
        <f t="shared" si="45"/>
        <v>-1083148</v>
      </c>
      <c r="F768">
        <f t="shared" si="46"/>
        <v>6911641</v>
      </c>
      <c r="J768">
        <f t="shared" si="47"/>
        <v>621.09684604755523</v>
      </c>
    </row>
    <row r="769" spans="1:10" x14ac:dyDescent="0.3">
      <c r="A769">
        <v>768</v>
      </c>
      <c r="B769" s="1502">
        <v>43453</v>
      </c>
      <c r="C769">
        <v>48</v>
      </c>
      <c r="D769">
        <f t="shared" si="44"/>
        <v>-2627</v>
      </c>
      <c r="E769">
        <f t="shared" si="45"/>
        <v>-126096</v>
      </c>
      <c r="F769">
        <f t="shared" si="46"/>
        <v>6901129</v>
      </c>
      <c r="J769">
        <f t="shared" si="47"/>
        <v>621.06919361042787</v>
      </c>
    </row>
    <row r="770" spans="1:10" x14ac:dyDescent="0.3">
      <c r="A770">
        <v>769</v>
      </c>
      <c r="B770" s="1502">
        <v>43453</v>
      </c>
      <c r="C770">
        <v>35</v>
      </c>
      <c r="D770">
        <f t="shared" si="44"/>
        <v>-2625</v>
      </c>
      <c r="E770">
        <f t="shared" si="45"/>
        <v>-91875</v>
      </c>
      <c r="F770">
        <f t="shared" si="46"/>
        <v>6890625</v>
      </c>
      <c r="J770">
        <f t="shared" si="47"/>
        <v>621.0415411733004</v>
      </c>
    </row>
    <row r="771" spans="1:10" x14ac:dyDescent="0.3">
      <c r="A771">
        <v>770</v>
      </c>
      <c r="B771" s="1502">
        <v>43453</v>
      </c>
      <c r="C771">
        <v>169</v>
      </c>
      <c r="D771">
        <f t="shared" ref="D771:D834" si="48">D772+(-2)</f>
        <v>-2623</v>
      </c>
      <c r="E771">
        <f t="shared" ref="E771:E834" si="49">C771*D771</f>
        <v>-443287</v>
      </c>
      <c r="F771">
        <f t="shared" ref="F771:F834" si="50">D771^2</f>
        <v>6880129</v>
      </c>
      <c r="J771">
        <f t="shared" ref="J771:J834" si="51">$H$2+(-$I$2)*D771</f>
        <v>621.01388873617293</v>
      </c>
    </row>
    <row r="772" spans="1:10" x14ac:dyDescent="0.3">
      <c r="A772">
        <v>771</v>
      </c>
      <c r="B772" s="1502">
        <v>43453</v>
      </c>
      <c r="C772">
        <v>287</v>
      </c>
      <c r="D772">
        <f t="shared" si="48"/>
        <v>-2621</v>
      </c>
      <c r="E772">
        <f t="shared" si="49"/>
        <v>-752227</v>
      </c>
      <c r="F772">
        <f t="shared" si="50"/>
        <v>6869641</v>
      </c>
      <c r="J772">
        <f t="shared" si="51"/>
        <v>620.98623629904546</v>
      </c>
    </row>
    <row r="773" spans="1:10" x14ac:dyDescent="0.3">
      <c r="A773">
        <v>772</v>
      </c>
      <c r="B773" s="1502">
        <v>43453</v>
      </c>
      <c r="C773">
        <v>63</v>
      </c>
      <c r="D773">
        <f t="shared" si="48"/>
        <v>-2619</v>
      </c>
      <c r="E773">
        <f t="shared" si="49"/>
        <v>-164997</v>
      </c>
      <c r="F773">
        <f t="shared" si="50"/>
        <v>6859161</v>
      </c>
      <c r="J773">
        <f t="shared" si="51"/>
        <v>620.9585838619181</v>
      </c>
    </row>
    <row r="774" spans="1:10" x14ac:dyDescent="0.3">
      <c r="A774">
        <v>773</v>
      </c>
      <c r="B774" s="1502">
        <v>43453</v>
      </c>
      <c r="C774">
        <v>233</v>
      </c>
      <c r="D774">
        <f t="shared" si="48"/>
        <v>-2617</v>
      </c>
      <c r="E774">
        <f t="shared" si="49"/>
        <v>-609761</v>
      </c>
      <c r="F774">
        <f t="shared" si="50"/>
        <v>6848689</v>
      </c>
      <c r="J774">
        <f t="shared" si="51"/>
        <v>620.93093142479063</v>
      </c>
    </row>
    <row r="775" spans="1:10" x14ac:dyDescent="0.3">
      <c r="A775">
        <v>774</v>
      </c>
      <c r="B775" s="1502">
        <v>43453</v>
      </c>
      <c r="C775">
        <v>12</v>
      </c>
      <c r="D775">
        <f t="shared" si="48"/>
        <v>-2615</v>
      </c>
      <c r="E775">
        <f t="shared" si="49"/>
        <v>-31380</v>
      </c>
      <c r="F775">
        <f t="shared" si="50"/>
        <v>6838225</v>
      </c>
      <c r="J775">
        <f t="shared" si="51"/>
        <v>620.90327898766316</v>
      </c>
    </row>
    <row r="776" spans="1:10" x14ac:dyDescent="0.3">
      <c r="A776">
        <v>775</v>
      </c>
      <c r="B776" s="1502">
        <v>43453</v>
      </c>
      <c r="C776">
        <v>66</v>
      </c>
      <c r="D776">
        <f t="shared" si="48"/>
        <v>-2613</v>
      </c>
      <c r="E776">
        <f t="shared" si="49"/>
        <v>-172458</v>
      </c>
      <c r="F776">
        <f t="shared" si="50"/>
        <v>6827769</v>
      </c>
      <c r="J776">
        <f t="shared" si="51"/>
        <v>620.8756265505358</v>
      </c>
    </row>
    <row r="777" spans="1:10" x14ac:dyDescent="0.3">
      <c r="A777">
        <v>776</v>
      </c>
      <c r="B777" s="1502">
        <v>43453</v>
      </c>
      <c r="C777">
        <v>200</v>
      </c>
      <c r="D777">
        <f t="shared" si="48"/>
        <v>-2611</v>
      </c>
      <c r="E777">
        <f t="shared" si="49"/>
        <v>-522200</v>
      </c>
      <c r="F777">
        <f t="shared" si="50"/>
        <v>6817321</v>
      </c>
      <c r="J777">
        <f t="shared" si="51"/>
        <v>620.84797411340833</v>
      </c>
    </row>
    <row r="778" spans="1:10" x14ac:dyDescent="0.3">
      <c r="A778">
        <v>777</v>
      </c>
      <c r="B778" s="1502">
        <v>43453</v>
      </c>
      <c r="C778">
        <v>2022</v>
      </c>
      <c r="D778">
        <f t="shared" si="48"/>
        <v>-2609</v>
      </c>
      <c r="E778">
        <f t="shared" si="49"/>
        <v>-5275398</v>
      </c>
      <c r="F778">
        <f t="shared" si="50"/>
        <v>6806881</v>
      </c>
      <c r="J778">
        <f t="shared" si="51"/>
        <v>620.82032167628086</v>
      </c>
    </row>
    <row r="779" spans="1:10" x14ac:dyDescent="0.3">
      <c r="A779">
        <v>778</v>
      </c>
      <c r="B779" s="1502">
        <v>43453</v>
      </c>
      <c r="C779">
        <v>35</v>
      </c>
      <c r="D779">
        <f t="shared" si="48"/>
        <v>-2607</v>
      </c>
      <c r="E779">
        <f t="shared" si="49"/>
        <v>-91245</v>
      </c>
      <c r="F779">
        <f t="shared" si="50"/>
        <v>6796449</v>
      </c>
      <c r="J779">
        <f t="shared" si="51"/>
        <v>620.79266923915338</v>
      </c>
    </row>
    <row r="780" spans="1:10" x14ac:dyDescent="0.3">
      <c r="A780">
        <v>779</v>
      </c>
      <c r="B780" s="1502">
        <v>43453</v>
      </c>
      <c r="C780">
        <v>918</v>
      </c>
      <c r="D780">
        <f t="shared" si="48"/>
        <v>-2605</v>
      </c>
      <c r="E780">
        <f t="shared" si="49"/>
        <v>-2391390</v>
      </c>
      <c r="F780">
        <f t="shared" si="50"/>
        <v>6786025</v>
      </c>
      <c r="J780">
        <f t="shared" si="51"/>
        <v>620.76501680202603</v>
      </c>
    </row>
    <row r="781" spans="1:10" x14ac:dyDescent="0.3">
      <c r="A781">
        <v>780</v>
      </c>
      <c r="B781" s="1502">
        <v>43453</v>
      </c>
      <c r="C781">
        <v>433</v>
      </c>
      <c r="D781">
        <f t="shared" si="48"/>
        <v>-2603</v>
      </c>
      <c r="E781">
        <f t="shared" si="49"/>
        <v>-1127099</v>
      </c>
      <c r="F781">
        <f t="shared" si="50"/>
        <v>6775609</v>
      </c>
      <c r="J781">
        <f t="shared" si="51"/>
        <v>620.73736436489855</v>
      </c>
    </row>
    <row r="782" spans="1:10" x14ac:dyDescent="0.3">
      <c r="A782">
        <v>781</v>
      </c>
      <c r="B782" s="1502">
        <v>43453</v>
      </c>
      <c r="C782">
        <v>1240</v>
      </c>
      <c r="D782">
        <f t="shared" si="48"/>
        <v>-2601</v>
      </c>
      <c r="E782">
        <f t="shared" si="49"/>
        <v>-3225240</v>
      </c>
      <c r="F782">
        <f t="shared" si="50"/>
        <v>6765201</v>
      </c>
      <c r="J782">
        <f t="shared" si="51"/>
        <v>620.70971192777108</v>
      </c>
    </row>
    <row r="783" spans="1:10" x14ac:dyDescent="0.3">
      <c r="A783">
        <v>782</v>
      </c>
      <c r="B783" s="1502">
        <v>43453</v>
      </c>
      <c r="C783">
        <v>479</v>
      </c>
      <c r="D783">
        <f t="shared" si="48"/>
        <v>-2599</v>
      </c>
      <c r="E783">
        <f t="shared" si="49"/>
        <v>-1244921</v>
      </c>
      <c r="F783">
        <f t="shared" si="50"/>
        <v>6754801</v>
      </c>
      <c r="J783">
        <f t="shared" si="51"/>
        <v>620.68205949064372</v>
      </c>
    </row>
    <row r="784" spans="1:10" x14ac:dyDescent="0.3">
      <c r="A784">
        <v>783</v>
      </c>
      <c r="B784" s="1502">
        <v>43453</v>
      </c>
      <c r="C784">
        <v>321</v>
      </c>
      <c r="D784">
        <f t="shared" si="48"/>
        <v>-2597</v>
      </c>
      <c r="E784">
        <f t="shared" si="49"/>
        <v>-833637</v>
      </c>
      <c r="F784">
        <f t="shared" si="50"/>
        <v>6744409</v>
      </c>
      <c r="J784">
        <f t="shared" si="51"/>
        <v>620.65440705351625</v>
      </c>
    </row>
    <row r="785" spans="1:10" x14ac:dyDescent="0.3">
      <c r="A785">
        <v>784</v>
      </c>
      <c r="B785" s="1502">
        <v>43453</v>
      </c>
      <c r="C785">
        <v>10</v>
      </c>
      <c r="D785">
        <f t="shared" si="48"/>
        <v>-2595</v>
      </c>
      <c r="E785">
        <f t="shared" si="49"/>
        <v>-25950</v>
      </c>
      <c r="F785">
        <f t="shared" si="50"/>
        <v>6734025</v>
      </c>
      <c r="J785">
        <f t="shared" si="51"/>
        <v>620.62675461638878</v>
      </c>
    </row>
    <row r="786" spans="1:10" x14ac:dyDescent="0.3">
      <c r="A786">
        <v>785</v>
      </c>
      <c r="B786" s="1502">
        <v>43453</v>
      </c>
      <c r="C786">
        <v>18</v>
      </c>
      <c r="D786">
        <f t="shared" si="48"/>
        <v>-2593</v>
      </c>
      <c r="E786">
        <f t="shared" si="49"/>
        <v>-46674</v>
      </c>
      <c r="F786">
        <f t="shared" si="50"/>
        <v>6723649</v>
      </c>
      <c r="J786">
        <f t="shared" si="51"/>
        <v>620.59910217926131</v>
      </c>
    </row>
    <row r="787" spans="1:10" x14ac:dyDescent="0.3">
      <c r="A787">
        <v>786</v>
      </c>
      <c r="B787" s="1502">
        <v>43453</v>
      </c>
      <c r="C787">
        <v>85</v>
      </c>
      <c r="D787">
        <f t="shared" si="48"/>
        <v>-2591</v>
      </c>
      <c r="E787">
        <f t="shared" si="49"/>
        <v>-220235</v>
      </c>
      <c r="F787">
        <f t="shared" si="50"/>
        <v>6713281</v>
      </c>
      <c r="J787">
        <f t="shared" si="51"/>
        <v>620.57144974213395</v>
      </c>
    </row>
    <row r="788" spans="1:10" x14ac:dyDescent="0.3">
      <c r="A788">
        <v>787</v>
      </c>
      <c r="B788" s="1502">
        <v>43453</v>
      </c>
      <c r="C788">
        <v>573</v>
      </c>
      <c r="D788">
        <f t="shared" si="48"/>
        <v>-2589</v>
      </c>
      <c r="E788">
        <f t="shared" si="49"/>
        <v>-1483497</v>
      </c>
      <c r="F788">
        <f t="shared" si="50"/>
        <v>6702921</v>
      </c>
      <c r="J788">
        <f t="shared" si="51"/>
        <v>620.54379730500648</v>
      </c>
    </row>
    <row r="789" spans="1:10" x14ac:dyDescent="0.3">
      <c r="A789">
        <v>788</v>
      </c>
      <c r="B789" s="1502">
        <v>43453</v>
      </c>
      <c r="C789">
        <v>118</v>
      </c>
      <c r="D789">
        <f t="shared" si="48"/>
        <v>-2587</v>
      </c>
      <c r="E789">
        <f t="shared" si="49"/>
        <v>-305266</v>
      </c>
      <c r="F789">
        <f t="shared" si="50"/>
        <v>6692569</v>
      </c>
      <c r="J789">
        <f t="shared" si="51"/>
        <v>620.51614486787901</v>
      </c>
    </row>
    <row r="790" spans="1:10" x14ac:dyDescent="0.3">
      <c r="A790">
        <v>789</v>
      </c>
      <c r="B790" s="1502">
        <v>43453</v>
      </c>
      <c r="C790">
        <v>28</v>
      </c>
      <c r="D790">
        <f t="shared" si="48"/>
        <v>-2585</v>
      </c>
      <c r="E790">
        <f t="shared" si="49"/>
        <v>-72380</v>
      </c>
      <c r="F790">
        <f t="shared" si="50"/>
        <v>6682225</v>
      </c>
      <c r="J790">
        <f t="shared" si="51"/>
        <v>620.48849243075165</v>
      </c>
    </row>
    <row r="791" spans="1:10" x14ac:dyDescent="0.3">
      <c r="A791">
        <v>790</v>
      </c>
      <c r="B791" s="1502">
        <v>43453</v>
      </c>
      <c r="C791">
        <v>43</v>
      </c>
      <c r="D791">
        <f t="shared" si="48"/>
        <v>-2583</v>
      </c>
      <c r="E791">
        <f t="shared" si="49"/>
        <v>-111069</v>
      </c>
      <c r="F791">
        <f t="shared" si="50"/>
        <v>6671889</v>
      </c>
      <c r="J791">
        <f t="shared" si="51"/>
        <v>620.46083999362418</v>
      </c>
    </row>
    <row r="792" spans="1:10" x14ac:dyDescent="0.3">
      <c r="A792">
        <v>791</v>
      </c>
      <c r="B792" s="1502">
        <v>43454</v>
      </c>
      <c r="C792">
        <v>1378</v>
      </c>
      <c r="D792">
        <f t="shared" si="48"/>
        <v>-2581</v>
      </c>
      <c r="E792">
        <f t="shared" si="49"/>
        <v>-3556618</v>
      </c>
      <c r="F792">
        <f t="shared" si="50"/>
        <v>6661561</v>
      </c>
      <c r="J792">
        <f t="shared" si="51"/>
        <v>620.4331875564967</v>
      </c>
    </row>
    <row r="793" spans="1:10" x14ac:dyDescent="0.3">
      <c r="A793">
        <v>792</v>
      </c>
      <c r="B793" s="1502">
        <v>43454</v>
      </c>
      <c r="C793">
        <v>129</v>
      </c>
      <c r="D793">
        <f t="shared" si="48"/>
        <v>-2579</v>
      </c>
      <c r="E793">
        <f t="shared" si="49"/>
        <v>-332691</v>
      </c>
      <c r="F793">
        <f t="shared" si="50"/>
        <v>6651241</v>
      </c>
      <c r="J793">
        <f t="shared" si="51"/>
        <v>620.40553511936923</v>
      </c>
    </row>
    <row r="794" spans="1:10" x14ac:dyDescent="0.3">
      <c r="A794">
        <v>793</v>
      </c>
      <c r="B794" s="1502">
        <v>43454</v>
      </c>
      <c r="C794">
        <v>12</v>
      </c>
      <c r="D794">
        <f t="shared" si="48"/>
        <v>-2577</v>
      </c>
      <c r="E794">
        <f t="shared" si="49"/>
        <v>-30924</v>
      </c>
      <c r="F794">
        <f t="shared" si="50"/>
        <v>6640929</v>
      </c>
      <c r="J794">
        <f t="shared" si="51"/>
        <v>620.37788268224188</v>
      </c>
    </row>
    <row r="795" spans="1:10" x14ac:dyDescent="0.3">
      <c r="A795">
        <v>794</v>
      </c>
      <c r="B795" s="1502">
        <v>43454</v>
      </c>
      <c r="C795">
        <v>65</v>
      </c>
      <c r="D795">
        <f t="shared" si="48"/>
        <v>-2575</v>
      </c>
      <c r="E795">
        <f t="shared" si="49"/>
        <v>-167375</v>
      </c>
      <c r="F795">
        <f t="shared" si="50"/>
        <v>6630625</v>
      </c>
      <c r="J795">
        <f t="shared" si="51"/>
        <v>620.3502302451144</v>
      </c>
    </row>
    <row r="796" spans="1:10" x14ac:dyDescent="0.3">
      <c r="A796">
        <v>795</v>
      </c>
      <c r="B796" s="1502">
        <v>43454</v>
      </c>
      <c r="C796">
        <v>106</v>
      </c>
      <c r="D796">
        <f t="shared" si="48"/>
        <v>-2573</v>
      </c>
      <c r="E796">
        <f t="shared" si="49"/>
        <v>-272738</v>
      </c>
      <c r="F796">
        <f t="shared" si="50"/>
        <v>6620329</v>
      </c>
      <c r="J796">
        <f t="shared" si="51"/>
        <v>620.32257780798693</v>
      </c>
    </row>
    <row r="797" spans="1:10" x14ac:dyDescent="0.3">
      <c r="A797">
        <v>796</v>
      </c>
      <c r="B797" s="1502">
        <v>43454</v>
      </c>
      <c r="C797">
        <v>1427</v>
      </c>
      <c r="D797">
        <f t="shared" si="48"/>
        <v>-2571</v>
      </c>
      <c r="E797">
        <f t="shared" si="49"/>
        <v>-3668817</v>
      </c>
      <c r="F797">
        <f t="shared" si="50"/>
        <v>6610041</v>
      </c>
      <c r="J797">
        <f t="shared" si="51"/>
        <v>620.29492537085957</v>
      </c>
    </row>
    <row r="798" spans="1:10" x14ac:dyDescent="0.3">
      <c r="A798">
        <v>797</v>
      </c>
      <c r="B798" s="1502">
        <v>43454</v>
      </c>
      <c r="C798">
        <v>24</v>
      </c>
      <c r="D798">
        <f t="shared" si="48"/>
        <v>-2569</v>
      </c>
      <c r="E798">
        <f t="shared" si="49"/>
        <v>-61656</v>
      </c>
      <c r="F798">
        <f t="shared" si="50"/>
        <v>6599761</v>
      </c>
      <c r="J798">
        <f t="shared" si="51"/>
        <v>620.2672729337321</v>
      </c>
    </row>
    <row r="799" spans="1:10" x14ac:dyDescent="0.3">
      <c r="A799">
        <v>798</v>
      </c>
      <c r="B799" s="1502">
        <v>43454</v>
      </c>
      <c r="C799">
        <v>173</v>
      </c>
      <c r="D799">
        <f t="shared" si="48"/>
        <v>-2567</v>
      </c>
      <c r="E799">
        <f t="shared" si="49"/>
        <v>-444091</v>
      </c>
      <c r="F799">
        <f t="shared" si="50"/>
        <v>6589489</v>
      </c>
      <c r="J799">
        <f t="shared" si="51"/>
        <v>620.23962049660463</v>
      </c>
    </row>
    <row r="800" spans="1:10" x14ac:dyDescent="0.3">
      <c r="A800">
        <v>799</v>
      </c>
      <c r="B800" s="1502">
        <v>43454</v>
      </c>
      <c r="C800">
        <v>401</v>
      </c>
      <c r="D800">
        <f t="shared" si="48"/>
        <v>-2565</v>
      </c>
      <c r="E800">
        <f t="shared" si="49"/>
        <v>-1028565</v>
      </c>
      <c r="F800">
        <f t="shared" si="50"/>
        <v>6579225</v>
      </c>
      <c r="J800">
        <f t="shared" si="51"/>
        <v>620.21196805947716</v>
      </c>
    </row>
    <row r="801" spans="1:10" x14ac:dyDescent="0.3">
      <c r="A801">
        <v>800</v>
      </c>
      <c r="B801" s="1502">
        <v>43454</v>
      </c>
      <c r="C801">
        <v>1699</v>
      </c>
      <c r="D801">
        <f t="shared" si="48"/>
        <v>-2563</v>
      </c>
      <c r="E801">
        <f t="shared" si="49"/>
        <v>-4354537</v>
      </c>
      <c r="F801">
        <f t="shared" si="50"/>
        <v>6568969</v>
      </c>
      <c r="J801">
        <f t="shared" si="51"/>
        <v>620.1843156223498</v>
      </c>
    </row>
    <row r="802" spans="1:10" x14ac:dyDescent="0.3">
      <c r="A802">
        <v>801</v>
      </c>
      <c r="B802" s="1502">
        <v>43454</v>
      </c>
      <c r="C802">
        <v>1408</v>
      </c>
      <c r="D802">
        <f t="shared" si="48"/>
        <v>-2561</v>
      </c>
      <c r="E802">
        <f t="shared" si="49"/>
        <v>-3605888</v>
      </c>
      <c r="F802">
        <f t="shared" si="50"/>
        <v>6558721</v>
      </c>
      <c r="J802">
        <f t="shared" si="51"/>
        <v>620.15666318522233</v>
      </c>
    </row>
    <row r="803" spans="1:10" x14ac:dyDescent="0.3">
      <c r="A803">
        <v>802</v>
      </c>
      <c r="B803" s="1502">
        <v>43454</v>
      </c>
      <c r="C803">
        <v>775</v>
      </c>
      <c r="D803">
        <f t="shared" si="48"/>
        <v>-2559</v>
      </c>
      <c r="E803">
        <f t="shared" si="49"/>
        <v>-1983225</v>
      </c>
      <c r="F803">
        <f t="shared" si="50"/>
        <v>6548481</v>
      </c>
      <c r="J803">
        <f t="shared" si="51"/>
        <v>620.12901074809486</v>
      </c>
    </row>
    <row r="804" spans="1:10" x14ac:dyDescent="0.3">
      <c r="A804">
        <v>803</v>
      </c>
      <c r="B804" s="1502">
        <v>43454</v>
      </c>
      <c r="C804">
        <v>103</v>
      </c>
      <c r="D804">
        <f t="shared" si="48"/>
        <v>-2557</v>
      </c>
      <c r="E804">
        <f t="shared" si="49"/>
        <v>-263371</v>
      </c>
      <c r="F804">
        <f t="shared" si="50"/>
        <v>6538249</v>
      </c>
      <c r="J804">
        <f t="shared" si="51"/>
        <v>620.1013583109675</v>
      </c>
    </row>
    <row r="805" spans="1:10" x14ac:dyDescent="0.3">
      <c r="A805">
        <v>804</v>
      </c>
      <c r="B805" s="1502">
        <v>43454</v>
      </c>
      <c r="C805">
        <v>62</v>
      </c>
      <c r="D805">
        <f t="shared" si="48"/>
        <v>-2555</v>
      </c>
      <c r="E805">
        <f t="shared" si="49"/>
        <v>-158410</v>
      </c>
      <c r="F805">
        <f t="shared" si="50"/>
        <v>6528025</v>
      </c>
      <c r="J805">
        <f t="shared" si="51"/>
        <v>620.07370587384003</v>
      </c>
    </row>
    <row r="806" spans="1:10" x14ac:dyDescent="0.3">
      <c r="A806">
        <v>805</v>
      </c>
      <c r="B806" s="1502">
        <v>43454</v>
      </c>
      <c r="C806">
        <v>6</v>
      </c>
      <c r="D806">
        <f t="shared" si="48"/>
        <v>-2553</v>
      </c>
      <c r="E806">
        <f t="shared" si="49"/>
        <v>-15318</v>
      </c>
      <c r="F806">
        <f t="shared" si="50"/>
        <v>6517809</v>
      </c>
      <c r="J806">
        <f t="shared" si="51"/>
        <v>620.04605343671255</v>
      </c>
    </row>
    <row r="807" spans="1:10" x14ac:dyDescent="0.3">
      <c r="A807">
        <v>806</v>
      </c>
      <c r="B807" s="1502">
        <v>43454</v>
      </c>
      <c r="C807">
        <v>318</v>
      </c>
      <c r="D807">
        <f t="shared" si="48"/>
        <v>-2551</v>
      </c>
      <c r="E807">
        <f t="shared" si="49"/>
        <v>-811218</v>
      </c>
      <c r="F807">
        <f t="shared" si="50"/>
        <v>6507601</v>
      </c>
      <c r="J807">
        <f t="shared" si="51"/>
        <v>620.0184009995852</v>
      </c>
    </row>
    <row r="808" spans="1:10" x14ac:dyDescent="0.3">
      <c r="A808">
        <v>807</v>
      </c>
      <c r="B808" s="1502">
        <v>43454</v>
      </c>
      <c r="C808">
        <v>100</v>
      </c>
      <c r="D808">
        <f t="shared" si="48"/>
        <v>-2549</v>
      </c>
      <c r="E808">
        <f t="shared" si="49"/>
        <v>-254900</v>
      </c>
      <c r="F808">
        <f t="shared" si="50"/>
        <v>6497401</v>
      </c>
      <c r="J808">
        <f t="shared" si="51"/>
        <v>619.99074856245772</v>
      </c>
    </row>
    <row r="809" spans="1:10" x14ac:dyDescent="0.3">
      <c r="A809">
        <v>808</v>
      </c>
      <c r="B809" s="1502">
        <v>43454</v>
      </c>
      <c r="C809">
        <v>1218</v>
      </c>
      <c r="D809">
        <f t="shared" si="48"/>
        <v>-2547</v>
      </c>
      <c r="E809">
        <f t="shared" si="49"/>
        <v>-3102246</v>
      </c>
      <c r="F809">
        <f t="shared" si="50"/>
        <v>6487209</v>
      </c>
      <c r="J809">
        <f t="shared" si="51"/>
        <v>619.96309612533025</v>
      </c>
    </row>
    <row r="810" spans="1:10" x14ac:dyDescent="0.3">
      <c r="A810">
        <v>809</v>
      </c>
      <c r="B810" s="1502">
        <v>43454</v>
      </c>
      <c r="C810">
        <v>1030</v>
      </c>
      <c r="D810">
        <f t="shared" si="48"/>
        <v>-2545</v>
      </c>
      <c r="E810">
        <f t="shared" si="49"/>
        <v>-2621350</v>
      </c>
      <c r="F810">
        <f t="shared" si="50"/>
        <v>6477025</v>
      </c>
      <c r="J810">
        <f t="shared" si="51"/>
        <v>619.93544368820278</v>
      </c>
    </row>
    <row r="811" spans="1:10" x14ac:dyDescent="0.3">
      <c r="A811">
        <v>810</v>
      </c>
      <c r="B811" s="1502">
        <v>43454</v>
      </c>
      <c r="C811">
        <v>179</v>
      </c>
      <c r="D811">
        <f t="shared" si="48"/>
        <v>-2543</v>
      </c>
      <c r="E811">
        <f t="shared" si="49"/>
        <v>-455197</v>
      </c>
      <c r="F811">
        <f t="shared" si="50"/>
        <v>6466849</v>
      </c>
      <c r="J811">
        <f t="shared" si="51"/>
        <v>619.90779125107542</v>
      </c>
    </row>
    <row r="812" spans="1:10" x14ac:dyDescent="0.3">
      <c r="A812">
        <v>811</v>
      </c>
      <c r="B812" s="1502">
        <v>43454</v>
      </c>
      <c r="C812">
        <v>552</v>
      </c>
      <c r="D812">
        <f t="shared" si="48"/>
        <v>-2541</v>
      </c>
      <c r="E812">
        <f t="shared" si="49"/>
        <v>-1402632</v>
      </c>
      <c r="F812">
        <f t="shared" si="50"/>
        <v>6456681</v>
      </c>
      <c r="J812">
        <f t="shared" si="51"/>
        <v>619.88013881394795</v>
      </c>
    </row>
    <row r="813" spans="1:10" x14ac:dyDescent="0.3">
      <c r="A813">
        <v>812</v>
      </c>
      <c r="B813" s="1502">
        <v>43454</v>
      </c>
      <c r="C813">
        <v>128</v>
      </c>
      <c r="D813">
        <f t="shared" si="48"/>
        <v>-2539</v>
      </c>
      <c r="E813">
        <f t="shared" si="49"/>
        <v>-324992</v>
      </c>
      <c r="F813">
        <f t="shared" si="50"/>
        <v>6446521</v>
      </c>
      <c r="J813">
        <f t="shared" si="51"/>
        <v>619.85248637682048</v>
      </c>
    </row>
    <row r="814" spans="1:10" x14ac:dyDescent="0.3">
      <c r="A814">
        <v>813</v>
      </c>
      <c r="B814" s="1502">
        <v>43454</v>
      </c>
      <c r="C814">
        <v>2339</v>
      </c>
      <c r="D814">
        <f t="shared" si="48"/>
        <v>-2537</v>
      </c>
      <c r="E814">
        <f t="shared" si="49"/>
        <v>-5934043</v>
      </c>
      <c r="F814">
        <f t="shared" si="50"/>
        <v>6436369</v>
      </c>
      <c r="J814">
        <f t="shared" si="51"/>
        <v>619.82483393969312</v>
      </c>
    </row>
    <row r="815" spans="1:10" x14ac:dyDescent="0.3">
      <c r="A815">
        <v>814</v>
      </c>
      <c r="B815" s="1502">
        <v>43454</v>
      </c>
      <c r="C815">
        <v>185</v>
      </c>
      <c r="D815">
        <f t="shared" si="48"/>
        <v>-2535</v>
      </c>
      <c r="E815">
        <f t="shared" si="49"/>
        <v>-468975</v>
      </c>
      <c r="F815">
        <f t="shared" si="50"/>
        <v>6426225</v>
      </c>
      <c r="J815">
        <f t="shared" si="51"/>
        <v>619.79718150256565</v>
      </c>
    </row>
    <row r="816" spans="1:10" x14ac:dyDescent="0.3">
      <c r="A816">
        <v>815</v>
      </c>
      <c r="B816" s="1502">
        <v>43454</v>
      </c>
      <c r="C816">
        <v>281</v>
      </c>
      <c r="D816">
        <f t="shared" si="48"/>
        <v>-2533</v>
      </c>
      <c r="E816">
        <f t="shared" si="49"/>
        <v>-711773</v>
      </c>
      <c r="F816">
        <f t="shared" si="50"/>
        <v>6416089</v>
      </c>
      <c r="J816">
        <f t="shared" si="51"/>
        <v>619.76952906543818</v>
      </c>
    </row>
    <row r="817" spans="1:10" x14ac:dyDescent="0.3">
      <c r="A817">
        <v>816</v>
      </c>
      <c r="B817" s="1502">
        <v>43454</v>
      </c>
      <c r="C817">
        <v>119</v>
      </c>
      <c r="D817">
        <f t="shared" si="48"/>
        <v>-2531</v>
      </c>
      <c r="E817">
        <f t="shared" si="49"/>
        <v>-301189</v>
      </c>
      <c r="F817">
        <f t="shared" si="50"/>
        <v>6405961</v>
      </c>
      <c r="J817">
        <f t="shared" si="51"/>
        <v>619.74187662831071</v>
      </c>
    </row>
    <row r="818" spans="1:10" x14ac:dyDescent="0.3">
      <c r="A818">
        <v>817</v>
      </c>
      <c r="B818" s="1502">
        <v>43454</v>
      </c>
      <c r="C818">
        <v>42</v>
      </c>
      <c r="D818">
        <f t="shared" si="48"/>
        <v>-2529</v>
      </c>
      <c r="E818">
        <f t="shared" si="49"/>
        <v>-106218</v>
      </c>
      <c r="F818">
        <f t="shared" si="50"/>
        <v>6395841</v>
      </c>
      <c r="J818">
        <f t="shared" si="51"/>
        <v>619.71422419118335</v>
      </c>
    </row>
    <row r="819" spans="1:10" x14ac:dyDescent="0.3">
      <c r="A819">
        <v>818</v>
      </c>
      <c r="B819" s="1502">
        <v>43454</v>
      </c>
      <c r="C819">
        <v>152</v>
      </c>
      <c r="D819">
        <f t="shared" si="48"/>
        <v>-2527</v>
      </c>
      <c r="E819">
        <f t="shared" si="49"/>
        <v>-384104</v>
      </c>
      <c r="F819">
        <f t="shared" si="50"/>
        <v>6385729</v>
      </c>
      <c r="J819">
        <f t="shared" si="51"/>
        <v>619.68657175405588</v>
      </c>
    </row>
    <row r="820" spans="1:10" x14ac:dyDescent="0.3">
      <c r="A820">
        <v>819</v>
      </c>
      <c r="B820" s="1502">
        <v>43454</v>
      </c>
      <c r="C820">
        <v>363</v>
      </c>
      <c r="D820">
        <f t="shared" si="48"/>
        <v>-2525</v>
      </c>
      <c r="E820">
        <f t="shared" si="49"/>
        <v>-916575</v>
      </c>
      <c r="F820">
        <f t="shared" si="50"/>
        <v>6375625</v>
      </c>
      <c r="J820">
        <f t="shared" si="51"/>
        <v>619.6589193169284</v>
      </c>
    </row>
    <row r="821" spans="1:10" x14ac:dyDescent="0.3">
      <c r="A821">
        <v>820</v>
      </c>
      <c r="B821" s="1502">
        <v>43454</v>
      </c>
      <c r="C821">
        <v>600</v>
      </c>
      <c r="D821">
        <f t="shared" si="48"/>
        <v>-2523</v>
      </c>
      <c r="E821">
        <f t="shared" si="49"/>
        <v>-1513800</v>
      </c>
      <c r="F821">
        <f t="shared" si="50"/>
        <v>6365529</v>
      </c>
      <c r="J821">
        <f t="shared" si="51"/>
        <v>619.63126687980105</v>
      </c>
    </row>
    <row r="822" spans="1:10" x14ac:dyDescent="0.3">
      <c r="A822">
        <v>821</v>
      </c>
      <c r="B822" s="1502">
        <v>43454</v>
      </c>
      <c r="C822">
        <v>131</v>
      </c>
      <c r="D822">
        <f t="shared" si="48"/>
        <v>-2521</v>
      </c>
      <c r="E822">
        <f t="shared" si="49"/>
        <v>-330251</v>
      </c>
      <c r="F822">
        <f t="shared" si="50"/>
        <v>6355441</v>
      </c>
      <c r="J822">
        <f t="shared" si="51"/>
        <v>619.60361444267357</v>
      </c>
    </row>
    <row r="823" spans="1:10" x14ac:dyDescent="0.3">
      <c r="A823">
        <v>822</v>
      </c>
      <c r="B823" s="1502">
        <v>43454</v>
      </c>
      <c r="C823">
        <v>250</v>
      </c>
      <c r="D823">
        <f t="shared" si="48"/>
        <v>-2519</v>
      </c>
      <c r="E823">
        <f t="shared" si="49"/>
        <v>-629750</v>
      </c>
      <c r="F823">
        <f t="shared" si="50"/>
        <v>6345361</v>
      </c>
      <c r="J823">
        <f t="shared" si="51"/>
        <v>619.5759620055461</v>
      </c>
    </row>
    <row r="824" spans="1:10" x14ac:dyDescent="0.3">
      <c r="A824">
        <v>823</v>
      </c>
      <c r="B824" s="1502">
        <v>43454</v>
      </c>
      <c r="C824">
        <v>127</v>
      </c>
      <c r="D824">
        <f t="shared" si="48"/>
        <v>-2517</v>
      </c>
      <c r="E824">
        <f t="shared" si="49"/>
        <v>-319659</v>
      </c>
      <c r="F824">
        <f t="shared" si="50"/>
        <v>6335289</v>
      </c>
      <c r="J824">
        <f t="shared" si="51"/>
        <v>619.54830956841863</v>
      </c>
    </row>
    <row r="825" spans="1:10" x14ac:dyDescent="0.3">
      <c r="A825">
        <v>824</v>
      </c>
      <c r="B825" s="1502">
        <v>43454</v>
      </c>
      <c r="C825">
        <v>439</v>
      </c>
      <c r="D825">
        <f t="shared" si="48"/>
        <v>-2515</v>
      </c>
      <c r="E825">
        <f t="shared" si="49"/>
        <v>-1104085</v>
      </c>
      <c r="F825">
        <f t="shared" si="50"/>
        <v>6325225</v>
      </c>
      <c r="J825">
        <f t="shared" si="51"/>
        <v>619.52065713129127</v>
      </c>
    </row>
    <row r="826" spans="1:10" x14ac:dyDescent="0.3">
      <c r="A826">
        <v>825</v>
      </c>
      <c r="B826" s="1502">
        <v>43454</v>
      </c>
      <c r="C826">
        <v>1556</v>
      </c>
      <c r="D826">
        <f t="shared" si="48"/>
        <v>-2513</v>
      </c>
      <c r="E826">
        <f t="shared" si="49"/>
        <v>-3910228</v>
      </c>
      <c r="F826">
        <f t="shared" si="50"/>
        <v>6315169</v>
      </c>
      <c r="J826">
        <f t="shared" si="51"/>
        <v>619.4930046941638</v>
      </c>
    </row>
    <row r="827" spans="1:10" x14ac:dyDescent="0.3">
      <c r="A827">
        <v>826</v>
      </c>
      <c r="B827" s="1502">
        <v>43454</v>
      </c>
      <c r="C827">
        <v>205</v>
      </c>
      <c r="D827">
        <f t="shared" si="48"/>
        <v>-2511</v>
      </c>
      <c r="E827">
        <f t="shared" si="49"/>
        <v>-514755</v>
      </c>
      <c r="F827">
        <f t="shared" si="50"/>
        <v>6305121</v>
      </c>
      <c r="J827">
        <f t="shared" si="51"/>
        <v>619.46535225703633</v>
      </c>
    </row>
    <row r="828" spans="1:10" x14ac:dyDescent="0.3">
      <c r="A828">
        <v>827</v>
      </c>
      <c r="B828" s="1502">
        <v>43454</v>
      </c>
      <c r="C828">
        <v>757</v>
      </c>
      <c r="D828">
        <f t="shared" si="48"/>
        <v>-2509</v>
      </c>
      <c r="E828">
        <f t="shared" si="49"/>
        <v>-1899313</v>
      </c>
      <c r="F828">
        <f t="shared" si="50"/>
        <v>6295081</v>
      </c>
      <c r="J828">
        <f t="shared" si="51"/>
        <v>619.43769981990897</v>
      </c>
    </row>
    <row r="829" spans="1:10" x14ac:dyDescent="0.3">
      <c r="A829">
        <v>828</v>
      </c>
      <c r="B829" s="1502">
        <v>43454</v>
      </c>
      <c r="C829">
        <v>602</v>
      </c>
      <c r="D829">
        <f t="shared" si="48"/>
        <v>-2507</v>
      </c>
      <c r="E829">
        <f t="shared" si="49"/>
        <v>-1509214</v>
      </c>
      <c r="F829">
        <f t="shared" si="50"/>
        <v>6285049</v>
      </c>
      <c r="J829">
        <f t="shared" si="51"/>
        <v>619.4100473827815</v>
      </c>
    </row>
    <row r="830" spans="1:10" x14ac:dyDescent="0.3">
      <c r="A830">
        <v>829</v>
      </c>
      <c r="B830" s="1502">
        <v>43454</v>
      </c>
      <c r="C830">
        <v>620</v>
      </c>
      <c r="D830">
        <f t="shared" si="48"/>
        <v>-2505</v>
      </c>
      <c r="E830">
        <f t="shared" si="49"/>
        <v>-1553100</v>
      </c>
      <c r="F830">
        <f t="shared" si="50"/>
        <v>6275025</v>
      </c>
      <c r="J830">
        <f t="shared" si="51"/>
        <v>619.38239494565403</v>
      </c>
    </row>
    <row r="831" spans="1:10" x14ac:dyDescent="0.3">
      <c r="A831">
        <v>830</v>
      </c>
      <c r="B831" s="1502">
        <v>43454</v>
      </c>
      <c r="C831">
        <v>100</v>
      </c>
      <c r="D831">
        <f t="shared" si="48"/>
        <v>-2503</v>
      </c>
      <c r="E831">
        <f t="shared" si="49"/>
        <v>-250300</v>
      </c>
      <c r="F831">
        <f t="shared" si="50"/>
        <v>6265009</v>
      </c>
      <c r="J831">
        <f t="shared" si="51"/>
        <v>619.35474250852656</v>
      </c>
    </row>
    <row r="832" spans="1:10" x14ac:dyDescent="0.3">
      <c r="A832">
        <v>831</v>
      </c>
      <c r="B832" s="1502">
        <v>43454</v>
      </c>
      <c r="C832">
        <v>1506</v>
      </c>
      <c r="D832">
        <f t="shared" si="48"/>
        <v>-2501</v>
      </c>
      <c r="E832">
        <f t="shared" si="49"/>
        <v>-3766506</v>
      </c>
      <c r="F832">
        <f t="shared" si="50"/>
        <v>6255001</v>
      </c>
      <c r="J832">
        <f t="shared" si="51"/>
        <v>619.3270900713992</v>
      </c>
    </row>
    <row r="833" spans="1:10" x14ac:dyDescent="0.3">
      <c r="A833">
        <v>832</v>
      </c>
      <c r="B833" s="1502">
        <v>43454</v>
      </c>
      <c r="C833">
        <v>94</v>
      </c>
      <c r="D833">
        <f t="shared" si="48"/>
        <v>-2499</v>
      </c>
      <c r="E833">
        <f t="shared" si="49"/>
        <v>-234906</v>
      </c>
      <c r="F833">
        <f t="shared" si="50"/>
        <v>6245001</v>
      </c>
      <c r="J833">
        <f t="shared" si="51"/>
        <v>619.29943763427173</v>
      </c>
    </row>
    <row r="834" spans="1:10" x14ac:dyDescent="0.3">
      <c r="A834">
        <v>833</v>
      </c>
      <c r="B834" s="1502">
        <v>43454</v>
      </c>
      <c r="C834">
        <v>193</v>
      </c>
      <c r="D834">
        <f t="shared" si="48"/>
        <v>-2497</v>
      </c>
      <c r="E834">
        <f t="shared" si="49"/>
        <v>-481921</v>
      </c>
      <c r="F834">
        <f t="shared" si="50"/>
        <v>6235009</v>
      </c>
      <c r="J834">
        <f t="shared" si="51"/>
        <v>619.27178519714425</v>
      </c>
    </row>
    <row r="835" spans="1:10" x14ac:dyDescent="0.3">
      <c r="A835">
        <v>834</v>
      </c>
      <c r="B835" s="1502">
        <v>43454</v>
      </c>
      <c r="C835">
        <v>1513</v>
      </c>
      <c r="D835">
        <f t="shared" ref="D835:D898" si="52">D836+(-2)</f>
        <v>-2495</v>
      </c>
      <c r="E835">
        <f t="shared" ref="E835:E898" si="53">C835*D835</f>
        <v>-3774935</v>
      </c>
      <c r="F835">
        <f t="shared" ref="F835:F898" si="54">D835^2</f>
        <v>6225025</v>
      </c>
      <c r="J835">
        <f t="shared" ref="J835:J898" si="55">$H$2+(-$I$2)*D835</f>
        <v>619.2441327600169</v>
      </c>
    </row>
    <row r="836" spans="1:10" x14ac:dyDescent="0.3">
      <c r="A836">
        <v>835</v>
      </c>
      <c r="B836" s="1502">
        <v>43454</v>
      </c>
      <c r="C836">
        <v>28</v>
      </c>
      <c r="D836">
        <f t="shared" si="52"/>
        <v>-2493</v>
      </c>
      <c r="E836">
        <f t="shared" si="53"/>
        <v>-69804</v>
      </c>
      <c r="F836">
        <f t="shared" si="54"/>
        <v>6215049</v>
      </c>
      <c r="J836">
        <f t="shared" si="55"/>
        <v>619.21648032288942</v>
      </c>
    </row>
    <row r="837" spans="1:10" x14ac:dyDescent="0.3">
      <c r="A837">
        <v>836</v>
      </c>
      <c r="B837" s="1502">
        <v>43454</v>
      </c>
      <c r="C837">
        <v>24</v>
      </c>
      <c r="D837">
        <f t="shared" si="52"/>
        <v>-2491</v>
      </c>
      <c r="E837">
        <f t="shared" si="53"/>
        <v>-59784</v>
      </c>
      <c r="F837">
        <f t="shared" si="54"/>
        <v>6205081</v>
      </c>
      <c r="J837">
        <f t="shared" si="55"/>
        <v>619.18882788576195</v>
      </c>
    </row>
    <row r="838" spans="1:10" x14ac:dyDescent="0.3">
      <c r="A838">
        <v>837</v>
      </c>
      <c r="B838" s="1502">
        <v>43454</v>
      </c>
      <c r="C838">
        <v>503</v>
      </c>
      <c r="D838">
        <f t="shared" si="52"/>
        <v>-2489</v>
      </c>
      <c r="E838">
        <f t="shared" si="53"/>
        <v>-1251967</v>
      </c>
      <c r="F838">
        <f t="shared" si="54"/>
        <v>6195121</v>
      </c>
      <c r="J838">
        <f t="shared" si="55"/>
        <v>619.16117544863459</v>
      </c>
    </row>
    <row r="839" spans="1:10" x14ac:dyDescent="0.3">
      <c r="A839">
        <v>838</v>
      </c>
      <c r="B839" s="1502">
        <v>43454</v>
      </c>
      <c r="C839">
        <v>89</v>
      </c>
      <c r="D839">
        <f t="shared" si="52"/>
        <v>-2487</v>
      </c>
      <c r="E839">
        <f t="shared" si="53"/>
        <v>-221343</v>
      </c>
      <c r="F839">
        <f t="shared" si="54"/>
        <v>6185169</v>
      </c>
      <c r="J839">
        <f t="shared" si="55"/>
        <v>619.13352301150712</v>
      </c>
    </row>
    <row r="840" spans="1:10" x14ac:dyDescent="0.3">
      <c r="A840">
        <v>839</v>
      </c>
      <c r="B840" s="1502">
        <v>43454</v>
      </c>
      <c r="C840">
        <v>82</v>
      </c>
      <c r="D840">
        <f t="shared" si="52"/>
        <v>-2485</v>
      </c>
      <c r="E840">
        <f t="shared" si="53"/>
        <v>-203770</v>
      </c>
      <c r="F840">
        <f t="shared" si="54"/>
        <v>6175225</v>
      </c>
      <c r="J840">
        <f t="shared" si="55"/>
        <v>619.10587057437965</v>
      </c>
    </row>
    <row r="841" spans="1:10" x14ac:dyDescent="0.3">
      <c r="A841">
        <v>840</v>
      </c>
      <c r="B841" s="1502">
        <v>43454</v>
      </c>
      <c r="C841">
        <v>36</v>
      </c>
      <c r="D841">
        <f t="shared" si="52"/>
        <v>-2483</v>
      </c>
      <c r="E841">
        <f t="shared" si="53"/>
        <v>-89388</v>
      </c>
      <c r="F841">
        <f t="shared" si="54"/>
        <v>6165289</v>
      </c>
      <c r="J841">
        <f t="shared" si="55"/>
        <v>619.07821813725218</v>
      </c>
    </row>
    <row r="842" spans="1:10" x14ac:dyDescent="0.3">
      <c r="A842">
        <v>841</v>
      </c>
      <c r="B842" s="1502">
        <v>43454</v>
      </c>
      <c r="C842">
        <v>12</v>
      </c>
      <c r="D842">
        <f t="shared" si="52"/>
        <v>-2481</v>
      </c>
      <c r="E842">
        <f t="shared" si="53"/>
        <v>-29772</v>
      </c>
      <c r="F842">
        <f t="shared" si="54"/>
        <v>6155361</v>
      </c>
      <c r="J842">
        <f t="shared" si="55"/>
        <v>619.05056570012482</v>
      </c>
    </row>
    <row r="843" spans="1:10" x14ac:dyDescent="0.3">
      <c r="A843">
        <v>842</v>
      </c>
      <c r="B843" s="1502">
        <v>43454</v>
      </c>
      <c r="C843">
        <v>1076</v>
      </c>
      <c r="D843">
        <f t="shared" si="52"/>
        <v>-2479</v>
      </c>
      <c r="E843">
        <f t="shared" si="53"/>
        <v>-2667404</v>
      </c>
      <c r="F843">
        <f t="shared" si="54"/>
        <v>6145441</v>
      </c>
      <c r="J843">
        <f t="shared" si="55"/>
        <v>619.02291326299735</v>
      </c>
    </row>
    <row r="844" spans="1:10" x14ac:dyDescent="0.3">
      <c r="A844">
        <v>843</v>
      </c>
      <c r="B844" s="1502">
        <v>43454</v>
      </c>
      <c r="C844">
        <v>57</v>
      </c>
      <c r="D844">
        <f t="shared" si="52"/>
        <v>-2477</v>
      </c>
      <c r="E844">
        <f t="shared" si="53"/>
        <v>-141189</v>
      </c>
      <c r="F844">
        <f t="shared" si="54"/>
        <v>6135529</v>
      </c>
      <c r="J844">
        <f t="shared" si="55"/>
        <v>618.99526082586988</v>
      </c>
    </row>
    <row r="845" spans="1:10" x14ac:dyDescent="0.3">
      <c r="A845">
        <v>844</v>
      </c>
      <c r="B845" s="1502">
        <v>43454</v>
      </c>
      <c r="C845">
        <v>631</v>
      </c>
      <c r="D845">
        <f t="shared" si="52"/>
        <v>-2475</v>
      </c>
      <c r="E845">
        <f t="shared" si="53"/>
        <v>-1561725</v>
      </c>
      <c r="F845">
        <f t="shared" si="54"/>
        <v>6125625</v>
      </c>
      <c r="J845">
        <f t="shared" si="55"/>
        <v>618.96760838874252</v>
      </c>
    </row>
    <row r="846" spans="1:10" x14ac:dyDescent="0.3">
      <c r="A846">
        <v>845</v>
      </c>
      <c r="B846" s="1502">
        <v>43454</v>
      </c>
      <c r="C846">
        <v>150</v>
      </c>
      <c r="D846">
        <f t="shared" si="52"/>
        <v>-2473</v>
      </c>
      <c r="E846">
        <f t="shared" si="53"/>
        <v>-370950</v>
      </c>
      <c r="F846">
        <f t="shared" si="54"/>
        <v>6115729</v>
      </c>
      <c r="J846">
        <f t="shared" si="55"/>
        <v>618.93995595161505</v>
      </c>
    </row>
    <row r="847" spans="1:10" x14ac:dyDescent="0.3">
      <c r="A847">
        <v>846</v>
      </c>
      <c r="B847" s="1502">
        <v>43455</v>
      </c>
      <c r="C847">
        <v>61</v>
      </c>
      <c r="D847">
        <f t="shared" si="52"/>
        <v>-2471</v>
      </c>
      <c r="E847">
        <f t="shared" si="53"/>
        <v>-150731</v>
      </c>
      <c r="F847">
        <f t="shared" si="54"/>
        <v>6105841</v>
      </c>
      <c r="J847">
        <f t="shared" si="55"/>
        <v>618.91230351448758</v>
      </c>
    </row>
    <row r="848" spans="1:10" x14ac:dyDescent="0.3">
      <c r="A848">
        <v>847</v>
      </c>
      <c r="B848" s="1502">
        <v>43458</v>
      </c>
      <c r="C848">
        <v>145</v>
      </c>
      <c r="D848">
        <f t="shared" si="52"/>
        <v>-2469</v>
      </c>
      <c r="E848">
        <f t="shared" si="53"/>
        <v>-358005</v>
      </c>
      <c r="F848">
        <f t="shared" si="54"/>
        <v>6095961</v>
      </c>
      <c r="J848">
        <f t="shared" si="55"/>
        <v>618.8846510773601</v>
      </c>
    </row>
    <row r="849" spans="1:10" x14ac:dyDescent="0.3">
      <c r="A849">
        <v>848</v>
      </c>
      <c r="B849" s="1502">
        <v>43458</v>
      </c>
      <c r="C849">
        <v>314</v>
      </c>
      <c r="D849">
        <f t="shared" si="52"/>
        <v>-2467</v>
      </c>
      <c r="E849">
        <f t="shared" si="53"/>
        <v>-774638</v>
      </c>
      <c r="F849">
        <f t="shared" si="54"/>
        <v>6086089</v>
      </c>
      <c r="J849">
        <f t="shared" si="55"/>
        <v>618.85699864023275</v>
      </c>
    </row>
    <row r="850" spans="1:10" x14ac:dyDescent="0.3">
      <c r="A850">
        <v>849</v>
      </c>
      <c r="B850" s="1502">
        <v>43458</v>
      </c>
      <c r="C850">
        <v>925</v>
      </c>
      <c r="D850">
        <f t="shared" si="52"/>
        <v>-2465</v>
      </c>
      <c r="E850">
        <f t="shared" si="53"/>
        <v>-2280125</v>
      </c>
      <c r="F850">
        <f t="shared" si="54"/>
        <v>6076225</v>
      </c>
      <c r="J850">
        <f t="shared" si="55"/>
        <v>618.82934620310527</v>
      </c>
    </row>
    <row r="851" spans="1:10" x14ac:dyDescent="0.3">
      <c r="A851">
        <v>850</v>
      </c>
      <c r="B851" s="1502">
        <v>43458</v>
      </c>
      <c r="C851">
        <v>55</v>
      </c>
      <c r="D851">
        <f t="shared" si="52"/>
        <v>-2463</v>
      </c>
      <c r="E851">
        <f t="shared" si="53"/>
        <v>-135465</v>
      </c>
      <c r="F851">
        <f t="shared" si="54"/>
        <v>6066369</v>
      </c>
      <c r="J851">
        <f t="shared" si="55"/>
        <v>618.8016937659778</v>
      </c>
    </row>
    <row r="852" spans="1:10" x14ac:dyDescent="0.3">
      <c r="A852">
        <v>851</v>
      </c>
      <c r="B852" s="1502">
        <v>43458</v>
      </c>
      <c r="C852">
        <v>100</v>
      </c>
      <c r="D852">
        <f t="shared" si="52"/>
        <v>-2461</v>
      </c>
      <c r="E852">
        <f t="shared" si="53"/>
        <v>-246100</v>
      </c>
      <c r="F852">
        <f t="shared" si="54"/>
        <v>6056521</v>
      </c>
      <c r="J852">
        <f t="shared" si="55"/>
        <v>618.77404132885044</v>
      </c>
    </row>
    <row r="853" spans="1:10" x14ac:dyDescent="0.3">
      <c r="A853">
        <v>852</v>
      </c>
      <c r="B853" s="1502">
        <v>43458</v>
      </c>
      <c r="C853">
        <v>119</v>
      </c>
      <c r="D853">
        <f t="shared" si="52"/>
        <v>-2459</v>
      </c>
      <c r="E853">
        <f t="shared" si="53"/>
        <v>-292621</v>
      </c>
      <c r="F853">
        <f t="shared" si="54"/>
        <v>6046681</v>
      </c>
      <c r="J853">
        <f t="shared" si="55"/>
        <v>618.74638889172297</v>
      </c>
    </row>
    <row r="854" spans="1:10" x14ac:dyDescent="0.3">
      <c r="A854">
        <v>853</v>
      </c>
      <c r="B854" s="1502">
        <v>43458</v>
      </c>
      <c r="C854">
        <v>104</v>
      </c>
      <c r="D854">
        <f t="shared" si="52"/>
        <v>-2457</v>
      </c>
      <c r="E854">
        <f t="shared" si="53"/>
        <v>-255528</v>
      </c>
      <c r="F854">
        <f t="shared" si="54"/>
        <v>6036849</v>
      </c>
      <c r="J854">
        <f t="shared" si="55"/>
        <v>618.7187364545955</v>
      </c>
    </row>
    <row r="855" spans="1:10" x14ac:dyDescent="0.3">
      <c r="A855">
        <v>854</v>
      </c>
      <c r="B855" s="1502">
        <v>43458</v>
      </c>
      <c r="C855">
        <v>94</v>
      </c>
      <c r="D855">
        <f t="shared" si="52"/>
        <v>-2455</v>
      </c>
      <c r="E855">
        <f t="shared" si="53"/>
        <v>-230770</v>
      </c>
      <c r="F855">
        <f t="shared" si="54"/>
        <v>6027025</v>
      </c>
      <c r="J855">
        <f t="shared" si="55"/>
        <v>618.69108401746803</v>
      </c>
    </row>
    <row r="856" spans="1:10" x14ac:dyDescent="0.3">
      <c r="A856">
        <v>855</v>
      </c>
      <c r="B856" s="1502">
        <v>43458</v>
      </c>
      <c r="C856">
        <v>929</v>
      </c>
      <c r="D856">
        <f t="shared" si="52"/>
        <v>-2453</v>
      </c>
      <c r="E856">
        <f t="shared" si="53"/>
        <v>-2278837</v>
      </c>
      <c r="F856">
        <f t="shared" si="54"/>
        <v>6017209</v>
      </c>
      <c r="J856">
        <f t="shared" si="55"/>
        <v>618.66343158034067</v>
      </c>
    </row>
    <row r="857" spans="1:10" x14ac:dyDescent="0.3">
      <c r="A857">
        <v>856</v>
      </c>
      <c r="B857" s="1502">
        <v>43458</v>
      </c>
      <c r="C857">
        <v>472</v>
      </c>
      <c r="D857">
        <f t="shared" si="52"/>
        <v>-2451</v>
      </c>
      <c r="E857">
        <f t="shared" si="53"/>
        <v>-1156872</v>
      </c>
      <c r="F857">
        <f t="shared" si="54"/>
        <v>6007401</v>
      </c>
      <c r="J857">
        <f t="shared" si="55"/>
        <v>618.6357791432132</v>
      </c>
    </row>
    <row r="858" spans="1:10" x14ac:dyDescent="0.3">
      <c r="A858">
        <v>857</v>
      </c>
      <c r="B858" s="1502">
        <v>43458</v>
      </c>
      <c r="C858">
        <v>1151</v>
      </c>
      <c r="D858">
        <f t="shared" si="52"/>
        <v>-2449</v>
      </c>
      <c r="E858">
        <f t="shared" si="53"/>
        <v>-2818799</v>
      </c>
      <c r="F858">
        <f t="shared" si="54"/>
        <v>5997601</v>
      </c>
      <c r="J858">
        <f t="shared" si="55"/>
        <v>618.60812670608573</v>
      </c>
    </row>
    <row r="859" spans="1:10" x14ac:dyDescent="0.3">
      <c r="A859">
        <v>858</v>
      </c>
      <c r="B859" s="1502">
        <v>43458</v>
      </c>
      <c r="C859">
        <v>51</v>
      </c>
      <c r="D859">
        <f t="shared" si="52"/>
        <v>-2447</v>
      </c>
      <c r="E859">
        <f t="shared" si="53"/>
        <v>-124797</v>
      </c>
      <c r="F859">
        <f t="shared" si="54"/>
        <v>5987809</v>
      </c>
      <c r="J859">
        <f t="shared" si="55"/>
        <v>618.58047426895837</v>
      </c>
    </row>
    <row r="860" spans="1:10" x14ac:dyDescent="0.3">
      <c r="A860">
        <v>859</v>
      </c>
      <c r="B860" s="1502">
        <v>43458</v>
      </c>
      <c r="C860">
        <v>24</v>
      </c>
      <c r="D860">
        <f t="shared" si="52"/>
        <v>-2445</v>
      </c>
      <c r="E860">
        <f t="shared" si="53"/>
        <v>-58680</v>
      </c>
      <c r="F860">
        <f t="shared" si="54"/>
        <v>5978025</v>
      </c>
      <c r="J860">
        <f t="shared" si="55"/>
        <v>618.5528218318309</v>
      </c>
    </row>
    <row r="861" spans="1:10" x14ac:dyDescent="0.3">
      <c r="A861">
        <v>860</v>
      </c>
      <c r="B861" s="1502">
        <v>43458</v>
      </c>
      <c r="C861">
        <v>3311</v>
      </c>
      <c r="D861">
        <f t="shared" si="52"/>
        <v>-2443</v>
      </c>
      <c r="E861">
        <f t="shared" si="53"/>
        <v>-8088773</v>
      </c>
      <c r="F861">
        <f t="shared" si="54"/>
        <v>5968249</v>
      </c>
      <c r="J861">
        <f t="shared" si="55"/>
        <v>618.52516939470343</v>
      </c>
    </row>
    <row r="862" spans="1:10" x14ac:dyDescent="0.3">
      <c r="A862">
        <v>861</v>
      </c>
      <c r="B862" s="1502">
        <v>43467</v>
      </c>
      <c r="C862">
        <v>60</v>
      </c>
      <c r="D862">
        <f t="shared" si="52"/>
        <v>-2441</v>
      </c>
      <c r="E862">
        <f t="shared" si="53"/>
        <v>-146460</v>
      </c>
      <c r="F862">
        <f t="shared" si="54"/>
        <v>5958481</v>
      </c>
      <c r="J862">
        <f t="shared" si="55"/>
        <v>618.49751695757595</v>
      </c>
    </row>
    <row r="863" spans="1:10" x14ac:dyDescent="0.3">
      <c r="A863">
        <v>862</v>
      </c>
      <c r="B863" s="1502">
        <v>43467</v>
      </c>
      <c r="C863">
        <v>2177</v>
      </c>
      <c r="D863">
        <f t="shared" si="52"/>
        <v>-2439</v>
      </c>
      <c r="E863">
        <f t="shared" si="53"/>
        <v>-5309703</v>
      </c>
      <c r="F863">
        <f t="shared" si="54"/>
        <v>5948721</v>
      </c>
      <c r="J863">
        <f t="shared" si="55"/>
        <v>618.4698645204486</v>
      </c>
    </row>
    <row r="864" spans="1:10" x14ac:dyDescent="0.3">
      <c r="A864">
        <v>863</v>
      </c>
      <c r="B864" s="1502">
        <v>43467</v>
      </c>
      <c r="C864">
        <v>2065</v>
      </c>
      <c r="D864">
        <f t="shared" si="52"/>
        <v>-2437</v>
      </c>
      <c r="E864">
        <f t="shared" si="53"/>
        <v>-5032405</v>
      </c>
      <c r="F864">
        <f t="shared" si="54"/>
        <v>5938969</v>
      </c>
      <c r="J864">
        <f t="shared" si="55"/>
        <v>618.44221208332112</v>
      </c>
    </row>
    <row r="865" spans="1:10" x14ac:dyDescent="0.3">
      <c r="A865">
        <v>864</v>
      </c>
      <c r="B865" s="1502">
        <v>43467</v>
      </c>
      <c r="C865">
        <v>1468</v>
      </c>
      <c r="D865">
        <f t="shared" si="52"/>
        <v>-2435</v>
      </c>
      <c r="E865">
        <f t="shared" si="53"/>
        <v>-3574580</v>
      </c>
      <c r="F865">
        <f t="shared" si="54"/>
        <v>5929225</v>
      </c>
      <c r="J865">
        <f t="shared" si="55"/>
        <v>618.41455964619365</v>
      </c>
    </row>
    <row r="866" spans="1:10" x14ac:dyDescent="0.3">
      <c r="A866">
        <v>865</v>
      </c>
      <c r="B866" s="1502">
        <v>43467</v>
      </c>
      <c r="C866">
        <v>2127</v>
      </c>
      <c r="D866">
        <f t="shared" si="52"/>
        <v>-2433</v>
      </c>
      <c r="E866">
        <f t="shared" si="53"/>
        <v>-5174991</v>
      </c>
      <c r="F866">
        <f t="shared" si="54"/>
        <v>5919489</v>
      </c>
      <c r="J866">
        <f t="shared" si="55"/>
        <v>618.38690720906629</v>
      </c>
    </row>
    <row r="867" spans="1:10" x14ac:dyDescent="0.3">
      <c r="A867">
        <v>866</v>
      </c>
      <c r="B867" s="1502">
        <v>43467</v>
      </c>
      <c r="C867">
        <v>3499</v>
      </c>
      <c r="D867">
        <f t="shared" si="52"/>
        <v>-2431</v>
      </c>
      <c r="E867">
        <f t="shared" si="53"/>
        <v>-8506069</v>
      </c>
      <c r="F867">
        <f t="shared" si="54"/>
        <v>5909761</v>
      </c>
      <c r="J867">
        <f t="shared" si="55"/>
        <v>618.35925477193882</v>
      </c>
    </row>
    <row r="868" spans="1:10" x14ac:dyDescent="0.3">
      <c r="A868">
        <v>867</v>
      </c>
      <c r="B868" s="1502">
        <v>43467</v>
      </c>
      <c r="C868">
        <v>1801</v>
      </c>
      <c r="D868">
        <f t="shared" si="52"/>
        <v>-2429</v>
      </c>
      <c r="E868">
        <f t="shared" si="53"/>
        <v>-4374629</v>
      </c>
      <c r="F868">
        <f t="shared" si="54"/>
        <v>5900041</v>
      </c>
      <c r="J868">
        <f t="shared" si="55"/>
        <v>618.33160233481135</v>
      </c>
    </row>
    <row r="869" spans="1:10" x14ac:dyDescent="0.3">
      <c r="A869">
        <v>868</v>
      </c>
      <c r="B869" s="1502">
        <v>43467</v>
      </c>
      <c r="C869">
        <v>1906</v>
      </c>
      <c r="D869">
        <f t="shared" si="52"/>
        <v>-2427</v>
      </c>
      <c r="E869">
        <f t="shared" si="53"/>
        <v>-4625862</v>
      </c>
      <c r="F869">
        <f t="shared" si="54"/>
        <v>5890329</v>
      </c>
      <c r="J869">
        <f t="shared" si="55"/>
        <v>618.30394989768388</v>
      </c>
    </row>
    <row r="870" spans="1:10" x14ac:dyDescent="0.3">
      <c r="A870">
        <v>869</v>
      </c>
      <c r="B870" s="1502">
        <v>43467</v>
      </c>
      <c r="C870">
        <v>1619</v>
      </c>
      <c r="D870">
        <f t="shared" si="52"/>
        <v>-2425</v>
      </c>
      <c r="E870">
        <f t="shared" si="53"/>
        <v>-3926075</v>
      </c>
      <c r="F870">
        <f t="shared" si="54"/>
        <v>5880625</v>
      </c>
      <c r="J870">
        <f t="shared" si="55"/>
        <v>618.27629746055652</v>
      </c>
    </row>
    <row r="871" spans="1:10" x14ac:dyDescent="0.3">
      <c r="A871">
        <v>870</v>
      </c>
      <c r="B871" s="1502">
        <v>43467</v>
      </c>
      <c r="C871">
        <v>208</v>
      </c>
      <c r="D871">
        <f t="shared" si="52"/>
        <v>-2423</v>
      </c>
      <c r="E871">
        <f t="shared" si="53"/>
        <v>-503984</v>
      </c>
      <c r="F871">
        <f t="shared" si="54"/>
        <v>5870929</v>
      </c>
      <c r="J871">
        <f t="shared" si="55"/>
        <v>618.24864502342905</v>
      </c>
    </row>
    <row r="872" spans="1:10" x14ac:dyDescent="0.3">
      <c r="A872">
        <v>871</v>
      </c>
      <c r="B872" s="1502">
        <v>43467</v>
      </c>
      <c r="C872">
        <v>183</v>
      </c>
      <c r="D872">
        <f t="shared" si="52"/>
        <v>-2421</v>
      </c>
      <c r="E872">
        <f t="shared" si="53"/>
        <v>-443043</v>
      </c>
      <c r="F872">
        <f t="shared" si="54"/>
        <v>5861241</v>
      </c>
      <c r="J872">
        <f t="shared" si="55"/>
        <v>618.22099258630158</v>
      </c>
    </row>
    <row r="873" spans="1:10" x14ac:dyDescent="0.3">
      <c r="A873">
        <v>872</v>
      </c>
      <c r="B873" s="1502">
        <v>43467</v>
      </c>
      <c r="C873">
        <v>183</v>
      </c>
      <c r="D873">
        <f t="shared" si="52"/>
        <v>-2419</v>
      </c>
      <c r="E873">
        <f t="shared" si="53"/>
        <v>-442677</v>
      </c>
      <c r="F873">
        <f t="shared" si="54"/>
        <v>5851561</v>
      </c>
      <c r="J873">
        <f t="shared" si="55"/>
        <v>618.19334014917422</v>
      </c>
    </row>
    <row r="874" spans="1:10" x14ac:dyDescent="0.3">
      <c r="A874">
        <v>873</v>
      </c>
      <c r="B874" s="1502">
        <v>43467</v>
      </c>
      <c r="C874">
        <v>16</v>
      </c>
      <c r="D874">
        <f t="shared" si="52"/>
        <v>-2417</v>
      </c>
      <c r="E874">
        <f t="shared" si="53"/>
        <v>-38672</v>
      </c>
      <c r="F874">
        <f t="shared" si="54"/>
        <v>5841889</v>
      </c>
      <c r="J874">
        <f t="shared" si="55"/>
        <v>618.16568771204675</v>
      </c>
    </row>
    <row r="875" spans="1:10" x14ac:dyDescent="0.3">
      <c r="A875">
        <v>874</v>
      </c>
      <c r="B875" s="1502">
        <v>43467</v>
      </c>
      <c r="C875">
        <v>557</v>
      </c>
      <c r="D875">
        <f t="shared" si="52"/>
        <v>-2415</v>
      </c>
      <c r="E875">
        <f t="shared" si="53"/>
        <v>-1345155</v>
      </c>
      <c r="F875">
        <f t="shared" si="54"/>
        <v>5832225</v>
      </c>
      <c r="J875">
        <f t="shared" si="55"/>
        <v>618.13803527491928</v>
      </c>
    </row>
    <row r="876" spans="1:10" x14ac:dyDescent="0.3">
      <c r="A876">
        <v>875</v>
      </c>
      <c r="B876" s="1502">
        <v>43467</v>
      </c>
      <c r="C876">
        <v>95</v>
      </c>
      <c r="D876">
        <f t="shared" si="52"/>
        <v>-2413</v>
      </c>
      <c r="E876">
        <f t="shared" si="53"/>
        <v>-229235</v>
      </c>
      <c r="F876">
        <f t="shared" si="54"/>
        <v>5822569</v>
      </c>
      <c r="J876">
        <f t="shared" si="55"/>
        <v>618.1103828377918</v>
      </c>
    </row>
    <row r="877" spans="1:10" x14ac:dyDescent="0.3">
      <c r="A877">
        <v>876</v>
      </c>
      <c r="B877" s="1502">
        <v>43467</v>
      </c>
      <c r="C877">
        <v>1957</v>
      </c>
      <c r="D877">
        <f t="shared" si="52"/>
        <v>-2411</v>
      </c>
      <c r="E877">
        <f t="shared" si="53"/>
        <v>-4718327</v>
      </c>
      <c r="F877">
        <f t="shared" si="54"/>
        <v>5812921</v>
      </c>
      <c r="J877">
        <f t="shared" si="55"/>
        <v>618.08273040066445</v>
      </c>
    </row>
    <row r="878" spans="1:10" x14ac:dyDescent="0.3">
      <c r="A878">
        <v>877</v>
      </c>
      <c r="B878" s="1502">
        <v>43467</v>
      </c>
      <c r="C878">
        <v>1267</v>
      </c>
      <c r="D878">
        <f t="shared" si="52"/>
        <v>-2409</v>
      </c>
      <c r="E878">
        <f t="shared" si="53"/>
        <v>-3052203</v>
      </c>
      <c r="F878">
        <f t="shared" si="54"/>
        <v>5803281</v>
      </c>
      <c r="J878">
        <f t="shared" si="55"/>
        <v>618.05507796353697</v>
      </c>
    </row>
    <row r="879" spans="1:10" x14ac:dyDescent="0.3">
      <c r="A879">
        <v>878</v>
      </c>
      <c r="B879" s="1502">
        <v>43467</v>
      </c>
      <c r="C879">
        <v>1137</v>
      </c>
      <c r="D879">
        <f t="shared" si="52"/>
        <v>-2407</v>
      </c>
      <c r="E879">
        <f t="shared" si="53"/>
        <v>-2736759</v>
      </c>
      <c r="F879">
        <f t="shared" si="54"/>
        <v>5793649</v>
      </c>
      <c r="J879">
        <f t="shared" si="55"/>
        <v>618.0274255264095</v>
      </c>
    </row>
    <row r="880" spans="1:10" x14ac:dyDescent="0.3">
      <c r="A880">
        <v>879</v>
      </c>
      <c r="B880" s="1502">
        <v>43467</v>
      </c>
      <c r="C880">
        <v>1747</v>
      </c>
      <c r="D880">
        <f t="shared" si="52"/>
        <v>-2405</v>
      </c>
      <c r="E880">
        <f t="shared" si="53"/>
        <v>-4201535</v>
      </c>
      <c r="F880">
        <f t="shared" si="54"/>
        <v>5784025</v>
      </c>
      <c r="J880">
        <f t="shared" si="55"/>
        <v>617.99977308928214</v>
      </c>
    </row>
    <row r="881" spans="1:10" x14ac:dyDescent="0.3">
      <c r="A881">
        <v>880</v>
      </c>
      <c r="B881" s="1502">
        <v>43467</v>
      </c>
      <c r="C881">
        <v>1830</v>
      </c>
      <c r="D881">
        <f t="shared" si="52"/>
        <v>-2403</v>
      </c>
      <c r="E881">
        <f t="shared" si="53"/>
        <v>-4397490</v>
      </c>
      <c r="F881">
        <f t="shared" si="54"/>
        <v>5774409</v>
      </c>
      <c r="J881">
        <f t="shared" si="55"/>
        <v>617.97212065215467</v>
      </c>
    </row>
    <row r="882" spans="1:10" x14ac:dyDescent="0.3">
      <c r="A882">
        <v>881</v>
      </c>
      <c r="B882" s="1502">
        <v>43467</v>
      </c>
      <c r="C882">
        <v>1204</v>
      </c>
      <c r="D882">
        <f t="shared" si="52"/>
        <v>-2401</v>
      </c>
      <c r="E882">
        <f t="shared" si="53"/>
        <v>-2890804</v>
      </c>
      <c r="F882">
        <f t="shared" si="54"/>
        <v>5764801</v>
      </c>
      <c r="J882">
        <f t="shared" si="55"/>
        <v>617.9444682150272</v>
      </c>
    </row>
    <row r="883" spans="1:10" x14ac:dyDescent="0.3">
      <c r="A883">
        <v>882</v>
      </c>
      <c r="B883" s="1502">
        <v>43469</v>
      </c>
      <c r="C883">
        <v>116</v>
      </c>
      <c r="D883">
        <f t="shared" si="52"/>
        <v>-2399</v>
      </c>
      <c r="E883">
        <f t="shared" si="53"/>
        <v>-278284</v>
      </c>
      <c r="F883">
        <f t="shared" si="54"/>
        <v>5755201</v>
      </c>
      <c r="J883">
        <f t="shared" si="55"/>
        <v>617.91681577789973</v>
      </c>
    </row>
    <row r="884" spans="1:10" x14ac:dyDescent="0.3">
      <c r="A884">
        <v>883</v>
      </c>
      <c r="B884" s="1502">
        <v>43469</v>
      </c>
      <c r="C884">
        <v>925</v>
      </c>
      <c r="D884">
        <f t="shared" si="52"/>
        <v>-2397</v>
      </c>
      <c r="E884">
        <f t="shared" si="53"/>
        <v>-2217225</v>
      </c>
      <c r="F884">
        <f t="shared" si="54"/>
        <v>5745609</v>
      </c>
      <c r="J884">
        <f t="shared" si="55"/>
        <v>617.88916334077237</v>
      </c>
    </row>
    <row r="885" spans="1:10" x14ac:dyDescent="0.3">
      <c r="A885">
        <v>884</v>
      </c>
      <c r="B885" s="1502">
        <v>43469</v>
      </c>
      <c r="C885">
        <v>519</v>
      </c>
      <c r="D885">
        <f t="shared" si="52"/>
        <v>-2395</v>
      </c>
      <c r="E885">
        <f t="shared" si="53"/>
        <v>-1243005</v>
      </c>
      <c r="F885">
        <f t="shared" si="54"/>
        <v>5736025</v>
      </c>
      <c r="J885">
        <f t="shared" si="55"/>
        <v>617.8615109036449</v>
      </c>
    </row>
    <row r="886" spans="1:10" x14ac:dyDescent="0.3">
      <c r="A886">
        <v>885</v>
      </c>
      <c r="B886" s="1502">
        <v>43469</v>
      </c>
      <c r="C886">
        <v>136</v>
      </c>
      <c r="D886">
        <f t="shared" si="52"/>
        <v>-2393</v>
      </c>
      <c r="E886">
        <f t="shared" si="53"/>
        <v>-325448</v>
      </c>
      <c r="F886">
        <f t="shared" si="54"/>
        <v>5726449</v>
      </c>
      <c r="J886">
        <f t="shared" si="55"/>
        <v>617.83385846651743</v>
      </c>
    </row>
    <row r="887" spans="1:10" x14ac:dyDescent="0.3">
      <c r="A887">
        <v>886</v>
      </c>
      <c r="B887" s="1502">
        <v>43469</v>
      </c>
      <c r="C887">
        <v>50</v>
      </c>
      <c r="D887">
        <f t="shared" si="52"/>
        <v>-2391</v>
      </c>
      <c r="E887">
        <f t="shared" si="53"/>
        <v>-119550</v>
      </c>
      <c r="F887">
        <f t="shared" si="54"/>
        <v>5716881</v>
      </c>
      <c r="J887">
        <f t="shared" si="55"/>
        <v>617.80620602939007</v>
      </c>
    </row>
    <row r="888" spans="1:10" x14ac:dyDescent="0.3">
      <c r="A888">
        <v>887</v>
      </c>
      <c r="B888" s="1502">
        <v>43469</v>
      </c>
      <c r="C888">
        <v>202</v>
      </c>
      <c r="D888">
        <f t="shared" si="52"/>
        <v>-2389</v>
      </c>
      <c r="E888">
        <f t="shared" si="53"/>
        <v>-482578</v>
      </c>
      <c r="F888">
        <f t="shared" si="54"/>
        <v>5707321</v>
      </c>
      <c r="J888">
        <f t="shared" si="55"/>
        <v>617.7785535922626</v>
      </c>
    </row>
    <row r="889" spans="1:10" x14ac:dyDescent="0.3">
      <c r="A889">
        <v>888</v>
      </c>
      <c r="B889" s="1502">
        <v>43469</v>
      </c>
      <c r="C889">
        <v>50</v>
      </c>
      <c r="D889">
        <f t="shared" si="52"/>
        <v>-2387</v>
      </c>
      <c r="E889">
        <f t="shared" si="53"/>
        <v>-119350</v>
      </c>
      <c r="F889">
        <f t="shared" si="54"/>
        <v>5697769</v>
      </c>
      <c r="J889">
        <f t="shared" si="55"/>
        <v>617.75090115513513</v>
      </c>
    </row>
    <row r="890" spans="1:10" x14ac:dyDescent="0.3">
      <c r="A890">
        <v>889</v>
      </c>
      <c r="B890" s="1502">
        <v>43469</v>
      </c>
      <c r="C890">
        <v>363</v>
      </c>
      <c r="D890">
        <f t="shared" si="52"/>
        <v>-2385</v>
      </c>
      <c r="E890">
        <f t="shared" si="53"/>
        <v>-865755</v>
      </c>
      <c r="F890">
        <f t="shared" si="54"/>
        <v>5688225</v>
      </c>
      <c r="J890">
        <f t="shared" si="55"/>
        <v>617.72324871800765</v>
      </c>
    </row>
    <row r="891" spans="1:10" x14ac:dyDescent="0.3">
      <c r="A891">
        <v>890</v>
      </c>
      <c r="B891" s="1502">
        <v>43472</v>
      </c>
      <c r="C891">
        <v>2191</v>
      </c>
      <c r="D891">
        <f t="shared" si="52"/>
        <v>-2383</v>
      </c>
      <c r="E891">
        <f t="shared" si="53"/>
        <v>-5221153</v>
      </c>
      <c r="F891">
        <f t="shared" si="54"/>
        <v>5678689</v>
      </c>
      <c r="J891">
        <f t="shared" si="55"/>
        <v>617.6955962808803</v>
      </c>
    </row>
    <row r="892" spans="1:10" x14ac:dyDescent="0.3">
      <c r="A892">
        <v>891</v>
      </c>
      <c r="B892" s="1502">
        <v>43472</v>
      </c>
      <c r="C892">
        <v>78</v>
      </c>
      <c r="D892">
        <f t="shared" si="52"/>
        <v>-2381</v>
      </c>
      <c r="E892">
        <f t="shared" si="53"/>
        <v>-185718</v>
      </c>
      <c r="F892">
        <f t="shared" si="54"/>
        <v>5669161</v>
      </c>
      <c r="J892">
        <f t="shared" si="55"/>
        <v>617.66794384375282</v>
      </c>
    </row>
    <row r="893" spans="1:10" x14ac:dyDescent="0.3">
      <c r="A893">
        <v>892</v>
      </c>
      <c r="B893" s="1502">
        <v>43472</v>
      </c>
      <c r="C893">
        <v>293</v>
      </c>
      <c r="D893">
        <f t="shared" si="52"/>
        <v>-2379</v>
      </c>
      <c r="E893">
        <f t="shared" si="53"/>
        <v>-697047</v>
      </c>
      <c r="F893">
        <f t="shared" si="54"/>
        <v>5659641</v>
      </c>
      <c r="J893">
        <f t="shared" si="55"/>
        <v>617.64029140662535</v>
      </c>
    </row>
    <row r="894" spans="1:10" x14ac:dyDescent="0.3">
      <c r="A894">
        <v>893</v>
      </c>
      <c r="B894" s="1502">
        <v>43472</v>
      </c>
      <c r="C894">
        <v>296</v>
      </c>
      <c r="D894">
        <f t="shared" si="52"/>
        <v>-2377</v>
      </c>
      <c r="E894">
        <f t="shared" si="53"/>
        <v>-703592</v>
      </c>
      <c r="F894">
        <f t="shared" si="54"/>
        <v>5650129</v>
      </c>
      <c r="J894">
        <f t="shared" si="55"/>
        <v>617.61263896949799</v>
      </c>
    </row>
    <row r="895" spans="1:10" x14ac:dyDescent="0.3">
      <c r="A895">
        <v>894</v>
      </c>
      <c r="B895" s="1502">
        <v>43473</v>
      </c>
      <c r="C895">
        <v>40</v>
      </c>
      <c r="D895">
        <f t="shared" si="52"/>
        <v>-2375</v>
      </c>
      <c r="E895">
        <f t="shared" si="53"/>
        <v>-95000</v>
      </c>
      <c r="F895">
        <f t="shared" si="54"/>
        <v>5640625</v>
      </c>
      <c r="J895">
        <f t="shared" si="55"/>
        <v>617.58498653237052</v>
      </c>
    </row>
    <row r="896" spans="1:10" x14ac:dyDescent="0.3">
      <c r="A896">
        <v>895</v>
      </c>
      <c r="B896" s="1502">
        <v>43473</v>
      </c>
      <c r="C896">
        <v>110</v>
      </c>
      <c r="D896">
        <f t="shared" si="52"/>
        <v>-2373</v>
      </c>
      <c r="E896">
        <f t="shared" si="53"/>
        <v>-261030</v>
      </c>
      <c r="F896">
        <f t="shared" si="54"/>
        <v>5631129</v>
      </c>
      <c r="J896">
        <f t="shared" si="55"/>
        <v>617.55733409524305</v>
      </c>
    </row>
    <row r="897" spans="1:10" x14ac:dyDescent="0.3">
      <c r="A897">
        <v>896</v>
      </c>
      <c r="B897" s="1502">
        <v>43473</v>
      </c>
      <c r="C897">
        <v>52</v>
      </c>
      <c r="D897">
        <f t="shared" si="52"/>
        <v>-2371</v>
      </c>
      <c r="E897">
        <f t="shared" si="53"/>
        <v>-123292</v>
      </c>
      <c r="F897">
        <f t="shared" si="54"/>
        <v>5621641</v>
      </c>
      <c r="J897">
        <f t="shared" si="55"/>
        <v>617.52968165811569</v>
      </c>
    </row>
    <row r="898" spans="1:10" x14ac:dyDescent="0.3">
      <c r="A898">
        <v>897</v>
      </c>
      <c r="B898" s="1502">
        <v>43473</v>
      </c>
      <c r="C898">
        <v>1435</v>
      </c>
      <c r="D898">
        <f t="shared" si="52"/>
        <v>-2369</v>
      </c>
      <c r="E898">
        <f t="shared" si="53"/>
        <v>-3399515</v>
      </c>
      <c r="F898">
        <f t="shared" si="54"/>
        <v>5612161</v>
      </c>
      <c r="J898">
        <f t="shared" si="55"/>
        <v>617.50202922098822</v>
      </c>
    </row>
    <row r="899" spans="1:10" x14ac:dyDescent="0.3">
      <c r="A899">
        <v>898</v>
      </c>
      <c r="B899" s="1502">
        <v>43473</v>
      </c>
      <c r="C899">
        <v>973</v>
      </c>
      <c r="D899">
        <f t="shared" ref="D899:D962" si="56">D900+(-2)</f>
        <v>-2367</v>
      </c>
      <c r="E899">
        <f t="shared" ref="E899:E962" si="57">C899*D899</f>
        <v>-2303091</v>
      </c>
      <c r="F899">
        <f t="shared" ref="F899:F962" si="58">D899^2</f>
        <v>5602689</v>
      </c>
      <c r="J899">
        <f t="shared" ref="J899:J962" si="59">$H$2+(-$I$2)*D899</f>
        <v>617.47437678386075</v>
      </c>
    </row>
    <row r="900" spans="1:10" x14ac:dyDescent="0.3">
      <c r="A900">
        <v>899</v>
      </c>
      <c r="B900" s="1502">
        <v>43473</v>
      </c>
      <c r="C900">
        <v>271</v>
      </c>
      <c r="D900">
        <f t="shared" si="56"/>
        <v>-2365</v>
      </c>
      <c r="E900">
        <f t="shared" si="57"/>
        <v>-640915</v>
      </c>
      <c r="F900">
        <f t="shared" si="58"/>
        <v>5593225</v>
      </c>
      <c r="J900">
        <f t="shared" si="59"/>
        <v>617.44672434673328</v>
      </c>
    </row>
    <row r="901" spans="1:10" x14ac:dyDescent="0.3">
      <c r="A901">
        <v>900</v>
      </c>
      <c r="B901" s="1502">
        <v>43474</v>
      </c>
      <c r="C901">
        <v>620</v>
      </c>
      <c r="D901">
        <f t="shared" si="56"/>
        <v>-2363</v>
      </c>
      <c r="E901">
        <f t="shared" si="57"/>
        <v>-1465060</v>
      </c>
      <c r="F901">
        <f t="shared" si="58"/>
        <v>5583769</v>
      </c>
      <c r="J901">
        <f t="shared" si="59"/>
        <v>617.41907190960592</v>
      </c>
    </row>
    <row r="902" spans="1:10" x14ac:dyDescent="0.3">
      <c r="A902">
        <v>901</v>
      </c>
      <c r="B902" s="1502">
        <v>43475</v>
      </c>
      <c r="C902">
        <v>620</v>
      </c>
      <c r="D902">
        <f t="shared" si="56"/>
        <v>-2361</v>
      </c>
      <c r="E902">
        <f t="shared" si="57"/>
        <v>-1463820</v>
      </c>
      <c r="F902">
        <f t="shared" si="58"/>
        <v>5574321</v>
      </c>
      <c r="J902">
        <f t="shared" si="59"/>
        <v>617.39141947247845</v>
      </c>
    </row>
    <row r="903" spans="1:10" x14ac:dyDescent="0.3">
      <c r="A903">
        <v>902</v>
      </c>
      <c r="B903" s="1502">
        <v>43475</v>
      </c>
      <c r="C903">
        <v>1337</v>
      </c>
      <c r="D903">
        <f t="shared" si="56"/>
        <v>-2359</v>
      </c>
      <c r="E903">
        <f t="shared" si="57"/>
        <v>-3153983</v>
      </c>
      <c r="F903">
        <f t="shared" si="58"/>
        <v>5564881</v>
      </c>
      <c r="J903">
        <f t="shared" si="59"/>
        <v>617.36376703535097</v>
      </c>
    </row>
    <row r="904" spans="1:10" x14ac:dyDescent="0.3">
      <c r="A904">
        <v>903</v>
      </c>
      <c r="B904" s="1502">
        <v>43475</v>
      </c>
      <c r="C904">
        <v>544</v>
      </c>
      <c r="D904">
        <f t="shared" si="56"/>
        <v>-2357</v>
      </c>
      <c r="E904">
        <f t="shared" si="57"/>
        <v>-1282208</v>
      </c>
      <c r="F904">
        <f t="shared" si="58"/>
        <v>5555449</v>
      </c>
      <c r="J904">
        <f t="shared" si="59"/>
        <v>617.33611459822362</v>
      </c>
    </row>
    <row r="905" spans="1:10" x14ac:dyDescent="0.3">
      <c r="A905">
        <v>904</v>
      </c>
      <c r="B905" s="1502">
        <v>43475</v>
      </c>
      <c r="C905">
        <v>259</v>
      </c>
      <c r="D905">
        <f t="shared" si="56"/>
        <v>-2355</v>
      </c>
      <c r="E905">
        <f t="shared" si="57"/>
        <v>-609945</v>
      </c>
      <c r="F905">
        <f t="shared" si="58"/>
        <v>5546025</v>
      </c>
      <c r="J905">
        <f t="shared" si="59"/>
        <v>617.30846216109614</v>
      </c>
    </row>
    <row r="906" spans="1:10" x14ac:dyDescent="0.3">
      <c r="A906">
        <v>905</v>
      </c>
      <c r="B906" s="1502">
        <v>43475</v>
      </c>
      <c r="C906">
        <v>102</v>
      </c>
      <c r="D906">
        <f t="shared" si="56"/>
        <v>-2353</v>
      </c>
      <c r="E906">
        <f t="shared" si="57"/>
        <v>-240006</v>
      </c>
      <c r="F906">
        <f t="shared" si="58"/>
        <v>5536609</v>
      </c>
      <c r="J906">
        <f t="shared" si="59"/>
        <v>617.28080972396867</v>
      </c>
    </row>
    <row r="907" spans="1:10" x14ac:dyDescent="0.3">
      <c r="A907">
        <v>906</v>
      </c>
      <c r="B907" s="1502">
        <v>43476</v>
      </c>
      <c r="C907">
        <v>188</v>
      </c>
      <c r="D907">
        <f t="shared" si="56"/>
        <v>-2351</v>
      </c>
      <c r="E907">
        <f t="shared" si="57"/>
        <v>-441988</v>
      </c>
      <c r="F907">
        <f t="shared" si="58"/>
        <v>5527201</v>
      </c>
      <c r="J907">
        <f t="shared" si="59"/>
        <v>617.2531572868412</v>
      </c>
    </row>
    <row r="908" spans="1:10" x14ac:dyDescent="0.3">
      <c r="A908">
        <v>907</v>
      </c>
      <c r="B908" s="1502">
        <v>43476</v>
      </c>
      <c r="C908">
        <v>4176</v>
      </c>
      <c r="D908">
        <f t="shared" si="56"/>
        <v>-2349</v>
      </c>
      <c r="E908">
        <f t="shared" si="57"/>
        <v>-9809424</v>
      </c>
      <c r="F908">
        <f t="shared" si="58"/>
        <v>5517801</v>
      </c>
      <c r="J908">
        <f t="shared" si="59"/>
        <v>617.22550484971384</v>
      </c>
    </row>
    <row r="909" spans="1:10" x14ac:dyDescent="0.3">
      <c r="A909">
        <v>908</v>
      </c>
      <c r="B909" s="1502">
        <v>43476</v>
      </c>
      <c r="C909">
        <v>108</v>
      </c>
      <c r="D909">
        <f t="shared" si="56"/>
        <v>-2347</v>
      </c>
      <c r="E909">
        <f t="shared" si="57"/>
        <v>-253476</v>
      </c>
      <c r="F909">
        <f t="shared" si="58"/>
        <v>5508409</v>
      </c>
      <c r="J909">
        <f t="shared" si="59"/>
        <v>617.19785241258637</v>
      </c>
    </row>
    <row r="910" spans="1:10" x14ac:dyDescent="0.3">
      <c r="A910">
        <v>909</v>
      </c>
      <c r="B910" s="1502">
        <v>43476</v>
      </c>
      <c r="C910">
        <v>2893</v>
      </c>
      <c r="D910">
        <f t="shared" si="56"/>
        <v>-2345</v>
      </c>
      <c r="E910">
        <f t="shared" si="57"/>
        <v>-6784085</v>
      </c>
      <c r="F910">
        <f t="shared" si="58"/>
        <v>5499025</v>
      </c>
      <c r="J910">
        <f t="shared" si="59"/>
        <v>617.1701999754589</v>
      </c>
    </row>
    <row r="911" spans="1:10" x14ac:dyDescent="0.3">
      <c r="A911">
        <v>910</v>
      </c>
      <c r="B911" s="1502">
        <v>43476</v>
      </c>
      <c r="C911">
        <v>2060</v>
      </c>
      <c r="D911">
        <f t="shared" si="56"/>
        <v>-2343</v>
      </c>
      <c r="E911">
        <f t="shared" si="57"/>
        <v>-4826580</v>
      </c>
      <c r="F911">
        <f t="shared" si="58"/>
        <v>5489649</v>
      </c>
      <c r="J911">
        <f t="shared" si="59"/>
        <v>617.14254753833154</v>
      </c>
    </row>
    <row r="912" spans="1:10" x14ac:dyDescent="0.3">
      <c r="A912">
        <v>911</v>
      </c>
      <c r="B912" s="1502">
        <v>43476</v>
      </c>
      <c r="C912">
        <v>135</v>
      </c>
      <c r="D912">
        <f t="shared" si="56"/>
        <v>-2341</v>
      </c>
      <c r="E912">
        <f t="shared" si="57"/>
        <v>-316035</v>
      </c>
      <c r="F912">
        <f t="shared" si="58"/>
        <v>5480281</v>
      </c>
      <c r="J912">
        <f t="shared" si="59"/>
        <v>617.11489510120407</v>
      </c>
    </row>
    <row r="913" spans="1:10" x14ac:dyDescent="0.3">
      <c r="A913">
        <v>912</v>
      </c>
      <c r="B913" s="1502">
        <v>43476</v>
      </c>
      <c r="C913">
        <v>238</v>
      </c>
      <c r="D913">
        <f t="shared" si="56"/>
        <v>-2339</v>
      </c>
      <c r="E913">
        <f t="shared" si="57"/>
        <v>-556682</v>
      </c>
      <c r="F913">
        <f t="shared" si="58"/>
        <v>5470921</v>
      </c>
      <c r="J913">
        <f t="shared" si="59"/>
        <v>617.0872426640766</v>
      </c>
    </row>
    <row r="914" spans="1:10" x14ac:dyDescent="0.3">
      <c r="A914">
        <v>913</v>
      </c>
      <c r="B914" s="1502">
        <v>43476</v>
      </c>
      <c r="C914">
        <v>571</v>
      </c>
      <c r="D914">
        <f t="shared" si="56"/>
        <v>-2337</v>
      </c>
      <c r="E914">
        <f t="shared" si="57"/>
        <v>-1334427</v>
      </c>
      <c r="F914">
        <f t="shared" si="58"/>
        <v>5461569</v>
      </c>
      <c r="J914">
        <f t="shared" si="59"/>
        <v>617.05959022694913</v>
      </c>
    </row>
    <row r="915" spans="1:10" x14ac:dyDescent="0.3">
      <c r="A915">
        <v>914</v>
      </c>
      <c r="B915" s="1502">
        <v>43476</v>
      </c>
      <c r="C915">
        <v>1839</v>
      </c>
      <c r="D915">
        <f t="shared" si="56"/>
        <v>-2335</v>
      </c>
      <c r="E915">
        <f t="shared" si="57"/>
        <v>-4294065</v>
      </c>
      <c r="F915">
        <f t="shared" si="58"/>
        <v>5452225</v>
      </c>
      <c r="J915">
        <f t="shared" si="59"/>
        <v>617.03193778982177</v>
      </c>
    </row>
    <row r="916" spans="1:10" x14ac:dyDescent="0.3">
      <c r="A916">
        <v>915</v>
      </c>
      <c r="B916" s="1502">
        <v>43476</v>
      </c>
      <c r="C916">
        <v>73</v>
      </c>
      <c r="D916">
        <f t="shared" si="56"/>
        <v>-2333</v>
      </c>
      <c r="E916">
        <f t="shared" si="57"/>
        <v>-170309</v>
      </c>
      <c r="F916">
        <f t="shared" si="58"/>
        <v>5442889</v>
      </c>
      <c r="J916">
        <f t="shared" si="59"/>
        <v>617.0042853526943</v>
      </c>
    </row>
    <row r="917" spans="1:10" x14ac:dyDescent="0.3">
      <c r="A917">
        <v>916</v>
      </c>
      <c r="B917" s="1502">
        <v>43476</v>
      </c>
      <c r="C917">
        <v>152</v>
      </c>
      <c r="D917">
        <f t="shared" si="56"/>
        <v>-2331</v>
      </c>
      <c r="E917">
        <f t="shared" si="57"/>
        <v>-354312</v>
      </c>
      <c r="F917">
        <f t="shared" si="58"/>
        <v>5433561</v>
      </c>
      <c r="J917">
        <f t="shared" si="59"/>
        <v>616.97663291556682</v>
      </c>
    </row>
    <row r="918" spans="1:10" x14ac:dyDescent="0.3">
      <c r="A918">
        <v>917</v>
      </c>
      <c r="B918" s="1502">
        <v>43476</v>
      </c>
      <c r="C918">
        <v>1139</v>
      </c>
      <c r="D918">
        <f t="shared" si="56"/>
        <v>-2329</v>
      </c>
      <c r="E918">
        <f t="shared" si="57"/>
        <v>-2652731</v>
      </c>
      <c r="F918">
        <f t="shared" si="58"/>
        <v>5424241</v>
      </c>
      <c r="J918">
        <f t="shared" si="59"/>
        <v>616.94898047843947</v>
      </c>
    </row>
    <row r="919" spans="1:10" x14ac:dyDescent="0.3">
      <c r="A919">
        <v>918</v>
      </c>
      <c r="B919" s="1502">
        <v>43476</v>
      </c>
      <c r="C919">
        <v>388</v>
      </c>
      <c r="D919">
        <f t="shared" si="56"/>
        <v>-2327</v>
      </c>
      <c r="E919">
        <f t="shared" si="57"/>
        <v>-902876</v>
      </c>
      <c r="F919">
        <f t="shared" si="58"/>
        <v>5414929</v>
      </c>
      <c r="J919">
        <f t="shared" si="59"/>
        <v>616.92132804131199</v>
      </c>
    </row>
    <row r="920" spans="1:10" x14ac:dyDescent="0.3">
      <c r="A920">
        <v>919</v>
      </c>
      <c r="B920" s="1502">
        <v>43476</v>
      </c>
      <c r="C920">
        <v>71</v>
      </c>
      <c r="D920">
        <f t="shared" si="56"/>
        <v>-2325</v>
      </c>
      <c r="E920">
        <f t="shared" si="57"/>
        <v>-165075</v>
      </c>
      <c r="F920">
        <f t="shared" si="58"/>
        <v>5405625</v>
      </c>
      <c r="J920">
        <f t="shared" si="59"/>
        <v>616.89367560418452</v>
      </c>
    </row>
    <row r="921" spans="1:10" x14ac:dyDescent="0.3">
      <c r="A921">
        <v>920</v>
      </c>
      <c r="B921" s="1502">
        <v>43476</v>
      </c>
      <c r="C921">
        <v>72</v>
      </c>
      <c r="D921">
        <f t="shared" si="56"/>
        <v>-2323</v>
      </c>
      <c r="E921">
        <f t="shared" si="57"/>
        <v>-167256</v>
      </c>
      <c r="F921">
        <f t="shared" si="58"/>
        <v>5396329</v>
      </c>
      <c r="J921">
        <f t="shared" si="59"/>
        <v>616.86602316705705</v>
      </c>
    </row>
    <row r="922" spans="1:10" x14ac:dyDescent="0.3">
      <c r="A922">
        <v>921</v>
      </c>
      <c r="B922" s="1502">
        <v>43476</v>
      </c>
      <c r="C922">
        <v>1209</v>
      </c>
      <c r="D922">
        <f t="shared" si="56"/>
        <v>-2321</v>
      </c>
      <c r="E922">
        <f t="shared" si="57"/>
        <v>-2806089</v>
      </c>
      <c r="F922">
        <f t="shared" si="58"/>
        <v>5387041</v>
      </c>
      <c r="J922">
        <f t="shared" si="59"/>
        <v>616.83837072992969</v>
      </c>
    </row>
    <row r="923" spans="1:10" x14ac:dyDescent="0.3">
      <c r="A923">
        <v>922</v>
      </c>
      <c r="B923" s="1502">
        <v>43476</v>
      </c>
      <c r="C923">
        <v>103</v>
      </c>
      <c r="D923">
        <f t="shared" si="56"/>
        <v>-2319</v>
      </c>
      <c r="E923">
        <f t="shared" si="57"/>
        <v>-238857</v>
      </c>
      <c r="F923">
        <f t="shared" si="58"/>
        <v>5377761</v>
      </c>
      <c r="J923">
        <f t="shared" si="59"/>
        <v>616.81071829280222</v>
      </c>
    </row>
    <row r="924" spans="1:10" x14ac:dyDescent="0.3">
      <c r="A924">
        <v>923</v>
      </c>
      <c r="B924" s="1502">
        <v>43476</v>
      </c>
      <c r="C924">
        <v>189</v>
      </c>
      <c r="D924">
        <f t="shared" si="56"/>
        <v>-2317</v>
      </c>
      <c r="E924">
        <f t="shared" si="57"/>
        <v>-437913</v>
      </c>
      <c r="F924">
        <f t="shared" si="58"/>
        <v>5368489</v>
      </c>
      <c r="J924">
        <f t="shared" si="59"/>
        <v>616.78306585567475</v>
      </c>
    </row>
    <row r="925" spans="1:10" x14ac:dyDescent="0.3">
      <c r="A925">
        <v>924</v>
      </c>
      <c r="B925" s="1502">
        <v>43479</v>
      </c>
      <c r="C925">
        <v>144</v>
      </c>
      <c r="D925">
        <f t="shared" si="56"/>
        <v>-2315</v>
      </c>
      <c r="E925">
        <f t="shared" si="57"/>
        <v>-333360</v>
      </c>
      <c r="F925">
        <f t="shared" si="58"/>
        <v>5359225</v>
      </c>
      <c r="J925">
        <f t="shared" si="59"/>
        <v>616.75541341854739</v>
      </c>
    </row>
    <row r="926" spans="1:10" x14ac:dyDescent="0.3">
      <c r="A926">
        <v>925</v>
      </c>
      <c r="B926" s="1502">
        <v>43480</v>
      </c>
      <c r="C926">
        <v>165</v>
      </c>
      <c r="D926">
        <f t="shared" si="56"/>
        <v>-2313</v>
      </c>
      <c r="E926">
        <f t="shared" si="57"/>
        <v>-381645</v>
      </c>
      <c r="F926">
        <f t="shared" si="58"/>
        <v>5349969</v>
      </c>
      <c r="J926">
        <f t="shared" si="59"/>
        <v>616.72776098141992</v>
      </c>
    </row>
    <row r="927" spans="1:10" x14ac:dyDescent="0.3">
      <c r="A927">
        <v>926</v>
      </c>
      <c r="B927" s="1502">
        <v>43480</v>
      </c>
      <c r="C927">
        <v>75</v>
      </c>
      <c r="D927">
        <f t="shared" si="56"/>
        <v>-2311</v>
      </c>
      <c r="E927">
        <f t="shared" si="57"/>
        <v>-173325</v>
      </c>
      <c r="F927">
        <f t="shared" si="58"/>
        <v>5340721</v>
      </c>
      <c r="J927">
        <f t="shared" si="59"/>
        <v>616.70010854429245</v>
      </c>
    </row>
    <row r="928" spans="1:10" x14ac:dyDescent="0.3">
      <c r="A928">
        <v>927</v>
      </c>
      <c r="B928" s="1502">
        <v>43480</v>
      </c>
      <c r="C928">
        <v>134</v>
      </c>
      <c r="D928">
        <f t="shared" si="56"/>
        <v>-2309</v>
      </c>
      <c r="E928">
        <f t="shared" si="57"/>
        <v>-309406</v>
      </c>
      <c r="F928">
        <f t="shared" si="58"/>
        <v>5331481</v>
      </c>
      <c r="J928">
        <f t="shared" si="59"/>
        <v>616.67245610716509</v>
      </c>
    </row>
    <row r="929" spans="1:10" x14ac:dyDescent="0.3">
      <c r="A929">
        <v>928</v>
      </c>
      <c r="B929" s="1502">
        <v>43480</v>
      </c>
      <c r="C929">
        <v>12</v>
      </c>
      <c r="D929">
        <f t="shared" si="56"/>
        <v>-2307</v>
      </c>
      <c r="E929">
        <f t="shared" si="57"/>
        <v>-27684</v>
      </c>
      <c r="F929">
        <f t="shared" si="58"/>
        <v>5322249</v>
      </c>
      <c r="J929">
        <f t="shared" si="59"/>
        <v>616.64480367003762</v>
      </c>
    </row>
    <row r="930" spans="1:10" x14ac:dyDescent="0.3">
      <c r="A930">
        <v>929</v>
      </c>
      <c r="B930" s="1502">
        <v>43480</v>
      </c>
      <c r="C930">
        <v>60</v>
      </c>
      <c r="D930">
        <f t="shared" si="56"/>
        <v>-2305</v>
      </c>
      <c r="E930">
        <f t="shared" si="57"/>
        <v>-138300</v>
      </c>
      <c r="F930">
        <f t="shared" si="58"/>
        <v>5313025</v>
      </c>
      <c r="J930">
        <f t="shared" si="59"/>
        <v>616.61715123291015</v>
      </c>
    </row>
    <row r="931" spans="1:10" x14ac:dyDescent="0.3">
      <c r="A931">
        <v>930</v>
      </c>
      <c r="B931" s="1502">
        <v>43480</v>
      </c>
      <c r="C931">
        <v>24</v>
      </c>
      <c r="D931">
        <f t="shared" si="56"/>
        <v>-2303</v>
      </c>
      <c r="E931">
        <f t="shared" si="57"/>
        <v>-55272</v>
      </c>
      <c r="F931">
        <f t="shared" si="58"/>
        <v>5303809</v>
      </c>
      <c r="J931">
        <f t="shared" si="59"/>
        <v>616.58949879578267</v>
      </c>
    </row>
    <row r="932" spans="1:10" x14ac:dyDescent="0.3">
      <c r="A932">
        <v>931</v>
      </c>
      <c r="B932" s="1502">
        <v>43480</v>
      </c>
      <c r="C932">
        <v>48</v>
      </c>
      <c r="D932">
        <f t="shared" si="56"/>
        <v>-2301</v>
      </c>
      <c r="E932">
        <f t="shared" si="57"/>
        <v>-110448</v>
      </c>
      <c r="F932">
        <f t="shared" si="58"/>
        <v>5294601</v>
      </c>
      <c r="J932">
        <f t="shared" si="59"/>
        <v>616.56184635865532</v>
      </c>
    </row>
    <row r="933" spans="1:10" x14ac:dyDescent="0.3">
      <c r="A933">
        <v>932</v>
      </c>
      <c r="B933" s="1502">
        <v>43481</v>
      </c>
      <c r="C933">
        <v>3813</v>
      </c>
      <c r="D933">
        <f t="shared" si="56"/>
        <v>-2299</v>
      </c>
      <c r="E933">
        <f t="shared" si="57"/>
        <v>-8766087</v>
      </c>
      <c r="F933">
        <f t="shared" si="58"/>
        <v>5285401</v>
      </c>
      <c r="J933">
        <f t="shared" si="59"/>
        <v>616.53419392152784</v>
      </c>
    </row>
    <row r="934" spans="1:10" x14ac:dyDescent="0.3">
      <c r="A934">
        <v>933</v>
      </c>
      <c r="B934" s="1502">
        <v>43481</v>
      </c>
      <c r="C934">
        <v>2868</v>
      </c>
      <c r="D934">
        <f t="shared" si="56"/>
        <v>-2297</v>
      </c>
      <c r="E934">
        <f t="shared" si="57"/>
        <v>-6587796</v>
      </c>
      <c r="F934">
        <f t="shared" si="58"/>
        <v>5276209</v>
      </c>
      <c r="J934">
        <f t="shared" si="59"/>
        <v>616.50654148440037</v>
      </c>
    </row>
    <row r="935" spans="1:10" x14ac:dyDescent="0.3">
      <c r="A935">
        <v>934</v>
      </c>
      <c r="B935" s="1502">
        <v>43481</v>
      </c>
      <c r="C935">
        <v>2760</v>
      </c>
      <c r="D935">
        <f t="shared" si="56"/>
        <v>-2295</v>
      </c>
      <c r="E935">
        <f t="shared" si="57"/>
        <v>-6334200</v>
      </c>
      <c r="F935">
        <f t="shared" si="58"/>
        <v>5267025</v>
      </c>
      <c r="J935">
        <f t="shared" si="59"/>
        <v>616.47888904727301</v>
      </c>
    </row>
    <row r="936" spans="1:10" x14ac:dyDescent="0.3">
      <c r="A936">
        <v>935</v>
      </c>
      <c r="B936" s="1502">
        <v>43481</v>
      </c>
      <c r="C936">
        <v>1932</v>
      </c>
      <c r="D936">
        <f t="shared" si="56"/>
        <v>-2293</v>
      </c>
      <c r="E936">
        <f t="shared" si="57"/>
        <v>-4430076</v>
      </c>
      <c r="F936">
        <f t="shared" si="58"/>
        <v>5257849</v>
      </c>
      <c r="J936">
        <f t="shared" si="59"/>
        <v>616.45123661014554</v>
      </c>
    </row>
    <row r="937" spans="1:10" x14ac:dyDescent="0.3">
      <c r="A937">
        <v>936</v>
      </c>
      <c r="B937" s="1502">
        <v>43481</v>
      </c>
      <c r="C937">
        <v>275</v>
      </c>
      <c r="D937">
        <f t="shared" si="56"/>
        <v>-2291</v>
      </c>
      <c r="E937">
        <f t="shared" si="57"/>
        <v>-630025</v>
      </c>
      <c r="F937">
        <f t="shared" si="58"/>
        <v>5248681</v>
      </c>
      <c r="J937">
        <f t="shared" si="59"/>
        <v>616.42358417301807</v>
      </c>
    </row>
    <row r="938" spans="1:10" x14ac:dyDescent="0.3">
      <c r="A938">
        <v>937</v>
      </c>
      <c r="B938" s="1502">
        <v>43481</v>
      </c>
      <c r="C938">
        <v>334</v>
      </c>
      <c r="D938">
        <f t="shared" si="56"/>
        <v>-2289</v>
      </c>
      <c r="E938">
        <f t="shared" si="57"/>
        <v>-764526</v>
      </c>
      <c r="F938">
        <f t="shared" si="58"/>
        <v>5239521</v>
      </c>
      <c r="J938">
        <f t="shared" si="59"/>
        <v>616.3959317358906</v>
      </c>
    </row>
    <row r="939" spans="1:10" x14ac:dyDescent="0.3">
      <c r="A939">
        <v>938</v>
      </c>
      <c r="B939" s="1502">
        <v>43481</v>
      </c>
      <c r="C939">
        <v>980</v>
      </c>
      <c r="D939">
        <f t="shared" si="56"/>
        <v>-2287</v>
      </c>
      <c r="E939">
        <f t="shared" si="57"/>
        <v>-2241260</v>
      </c>
      <c r="F939">
        <f t="shared" si="58"/>
        <v>5230369</v>
      </c>
      <c r="J939">
        <f t="shared" si="59"/>
        <v>616.36827929876324</v>
      </c>
    </row>
    <row r="940" spans="1:10" x14ac:dyDescent="0.3">
      <c r="A940">
        <v>939</v>
      </c>
      <c r="B940" s="1502">
        <v>43481</v>
      </c>
      <c r="C940">
        <v>420</v>
      </c>
      <c r="D940">
        <f t="shared" si="56"/>
        <v>-2285</v>
      </c>
      <c r="E940">
        <f t="shared" si="57"/>
        <v>-959700</v>
      </c>
      <c r="F940">
        <f t="shared" si="58"/>
        <v>5221225</v>
      </c>
      <c r="J940">
        <f t="shared" si="59"/>
        <v>616.34062686163577</v>
      </c>
    </row>
    <row r="941" spans="1:10" x14ac:dyDescent="0.3">
      <c r="A941">
        <v>940</v>
      </c>
      <c r="B941" s="1502">
        <v>43481</v>
      </c>
      <c r="C941">
        <v>126</v>
      </c>
      <c r="D941">
        <f t="shared" si="56"/>
        <v>-2283</v>
      </c>
      <c r="E941">
        <f t="shared" si="57"/>
        <v>-287658</v>
      </c>
      <c r="F941">
        <f t="shared" si="58"/>
        <v>5212089</v>
      </c>
      <c r="J941">
        <f t="shared" si="59"/>
        <v>616.3129744245083</v>
      </c>
    </row>
    <row r="942" spans="1:10" x14ac:dyDescent="0.3">
      <c r="A942">
        <v>941</v>
      </c>
      <c r="B942" s="1502">
        <v>43481</v>
      </c>
      <c r="C942">
        <v>105</v>
      </c>
      <c r="D942">
        <f t="shared" si="56"/>
        <v>-2281</v>
      </c>
      <c r="E942">
        <f t="shared" si="57"/>
        <v>-239505</v>
      </c>
      <c r="F942">
        <f t="shared" si="58"/>
        <v>5202961</v>
      </c>
      <c r="J942">
        <f t="shared" si="59"/>
        <v>616.28532198738094</v>
      </c>
    </row>
    <row r="943" spans="1:10" x14ac:dyDescent="0.3">
      <c r="A943">
        <v>942</v>
      </c>
      <c r="B943" s="1502">
        <v>43481</v>
      </c>
      <c r="C943">
        <v>923</v>
      </c>
      <c r="D943">
        <f t="shared" si="56"/>
        <v>-2279</v>
      </c>
      <c r="E943">
        <f t="shared" si="57"/>
        <v>-2103517</v>
      </c>
      <c r="F943">
        <f t="shared" si="58"/>
        <v>5193841</v>
      </c>
      <c r="J943">
        <f t="shared" si="59"/>
        <v>616.25766955025347</v>
      </c>
    </row>
    <row r="944" spans="1:10" x14ac:dyDescent="0.3">
      <c r="A944">
        <v>943</v>
      </c>
      <c r="B944" s="1502">
        <v>43481</v>
      </c>
      <c r="C944">
        <v>713</v>
      </c>
      <c r="D944">
        <f t="shared" si="56"/>
        <v>-2277</v>
      </c>
      <c r="E944">
        <f t="shared" si="57"/>
        <v>-1623501</v>
      </c>
      <c r="F944">
        <f t="shared" si="58"/>
        <v>5184729</v>
      </c>
      <c r="J944">
        <f t="shared" si="59"/>
        <v>616.230017113126</v>
      </c>
    </row>
    <row r="945" spans="1:10" x14ac:dyDescent="0.3">
      <c r="A945">
        <v>944</v>
      </c>
      <c r="B945" s="1502">
        <v>43483</v>
      </c>
      <c r="C945">
        <v>415</v>
      </c>
      <c r="D945">
        <f t="shared" si="56"/>
        <v>-2275</v>
      </c>
      <c r="E945">
        <f t="shared" si="57"/>
        <v>-944125</v>
      </c>
      <c r="F945">
        <f t="shared" si="58"/>
        <v>5175625</v>
      </c>
      <c r="J945">
        <f t="shared" si="59"/>
        <v>616.20236467599852</v>
      </c>
    </row>
    <row r="946" spans="1:10" x14ac:dyDescent="0.3">
      <c r="A946">
        <v>945</v>
      </c>
      <c r="B946" s="1502">
        <v>43483</v>
      </c>
      <c r="C946">
        <v>223</v>
      </c>
      <c r="D946">
        <f t="shared" si="56"/>
        <v>-2273</v>
      </c>
      <c r="E946">
        <f t="shared" si="57"/>
        <v>-506879</v>
      </c>
      <c r="F946">
        <f t="shared" si="58"/>
        <v>5166529</v>
      </c>
      <c r="J946">
        <f t="shared" si="59"/>
        <v>616.17471223887117</v>
      </c>
    </row>
    <row r="947" spans="1:10" x14ac:dyDescent="0.3">
      <c r="A947">
        <v>946</v>
      </c>
      <c r="B947" s="1502">
        <v>43483</v>
      </c>
      <c r="C947">
        <v>52</v>
      </c>
      <c r="D947">
        <f t="shared" si="56"/>
        <v>-2271</v>
      </c>
      <c r="E947">
        <f t="shared" si="57"/>
        <v>-118092</v>
      </c>
      <c r="F947">
        <f t="shared" si="58"/>
        <v>5157441</v>
      </c>
      <c r="J947">
        <f t="shared" si="59"/>
        <v>616.14705980174369</v>
      </c>
    </row>
    <row r="948" spans="1:10" x14ac:dyDescent="0.3">
      <c r="A948">
        <v>947</v>
      </c>
      <c r="B948" s="1502">
        <v>43483</v>
      </c>
      <c r="C948">
        <v>244</v>
      </c>
      <c r="D948">
        <f t="shared" si="56"/>
        <v>-2269</v>
      </c>
      <c r="E948">
        <f t="shared" si="57"/>
        <v>-553636</v>
      </c>
      <c r="F948">
        <f t="shared" si="58"/>
        <v>5148361</v>
      </c>
      <c r="J948">
        <f t="shared" si="59"/>
        <v>616.11940736461622</v>
      </c>
    </row>
    <row r="949" spans="1:10" x14ac:dyDescent="0.3">
      <c r="A949">
        <v>948</v>
      </c>
      <c r="B949" s="1502">
        <v>43483</v>
      </c>
      <c r="C949">
        <v>99</v>
      </c>
      <c r="D949">
        <f t="shared" si="56"/>
        <v>-2267</v>
      </c>
      <c r="E949">
        <f t="shared" si="57"/>
        <v>-224433</v>
      </c>
      <c r="F949">
        <f t="shared" si="58"/>
        <v>5139289</v>
      </c>
      <c r="J949">
        <f t="shared" si="59"/>
        <v>616.09175492748886</v>
      </c>
    </row>
    <row r="950" spans="1:10" x14ac:dyDescent="0.3">
      <c r="A950">
        <v>949</v>
      </c>
      <c r="B950" s="1502">
        <v>43483</v>
      </c>
      <c r="C950">
        <v>1078</v>
      </c>
      <c r="D950">
        <f t="shared" si="56"/>
        <v>-2265</v>
      </c>
      <c r="E950">
        <f t="shared" si="57"/>
        <v>-2441670</v>
      </c>
      <c r="F950">
        <f t="shared" si="58"/>
        <v>5130225</v>
      </c>
      <c r="J950">
        <f t="shared" si="59"/>
        <v>616.06410249036139</v>
      </c>
    </row>
    <row r="951" spans="1:10" x14ac:dyDescent="0.3">
      <c r="A951">
        <v>950</v>
      </c>
      <c r="B951" s="1502">
        <v>43483</v>
      </c>
      <c r="C951">
        <v>100</v>
      </c>
      <c r="D951">
        <f t="shared" si="56"/>
        <v>-2263</v>
      </c>
      <c r="E951">
        <f t="shared" si="57"/>
        <v>-226300</v>
      </c>
      <c r="F951">
        <f t="shared" si="58"/>
        <v>5121169</v>
      </c>
      <c r="J951">
        <f t="shared" si="59"/>
        <v>616.03645005323392</v>
      </c>
    </row>
    <row r="952" spans="1:10" x14ac:dyDescent="0.3">
      <c r="A952">
        <v>951</v>
      </c>
      <c r="B952" s="1502">
        <v>43483</v>
      </c>
      <c r="C952">
        <v>108</v>
      </c>
      <c r="D952">
        <f t="shared" si="56"/>
        <v>-2261</v>
      </c>
      <c r="E952">
        <f t="shared" si="57"/>
        <v>-244188</v>
      </c>
      <c r="F952">
        <f t="shared" si="58"/>
        <v>5112121</v>
      </c>
      <c r="J952">
        <f t="shared" si="59"/>
        <v>616.00879761610645</v>
      </c>
    </row>
    <row r="953" spans="1:10" x14ac:dyDescent="0.3">
      <c r="A953">
        <v>952</v>
      </c>
      <c r="B953" s="1502">
        <v>43483</v>
      </c>
      <c r="C953">
        <v>59</v>
      </c>
      <c r="D953">
        <f t="shared" si="56"/>
        <v>-2259</v>
      </c>
      <c r="E953">
        <f t="shared" si="57"/>
        <v>-133281</v>
      </c>
      <c r="F953">
        <f t="shared" si="58"/>
        <v>5103081</v>
      </c>
      <c r="J953">
        <f t="shared" si="59"/>
        <v>615.98114517897909</v>
      </c>
    </row>
    <row r="954" spans="1:10" x14ac:dyDescent="0.3">
      <c r="A954">
        <v>953</v>
      </c>
      <c r="B954" s="1502">
        <v>43483</v>
      </c>
      <c r="C954">
        <v>50</v>
      </c>
      <c r="D954">
        <f t="shared" si="56"/>
        <v>-2257</v>
      </c>
      <c r="E954">
        <f t="shared" si="57"/>
        <v>-112850</v>
      </c>
      <c r="F954">
        <f t="shared" si="58"/>
        <v>5094049</v>
      </c>
      <c r="J954">
        <f t="shared" si="59"/>
        <v>615.95349274185162</v>
      </c>
    </row>
    <row r="955" spans="1:10" x14ac:dyDescent="0.3">
      <c r="A955">
        <v>954</v>
      </c>
      <c r="B955" s="1502">
        <v>43483</v>
      </c>
      <c r="C955">
        <v>202</v>
      </c>
      <c r="D955">
        <f t="shared" si="56"/>
        <v>-2255</v>
      </c>
      <c r="E955">
        <f t="shared" si="57"/>
        <v>-455510</v>
      </c>
      <c r="F955">
        <f t="shared" si="58"/>
        <v>5085025</v>
      </c>
      <c r="J955">
        <f t="shared" si="59"/>
        <v>615.92584030472415</v>
      </c>
    </row>
    <row r="956" spans="1:10" x14ac:dyDescent="0.3">
      <c r="A956">
        <v>955</v>
      </c>
      <c r="B956" s="1502">
        <v>43483</v>
      </c>
      <c r="C956">
        <v>206</v>
      </c>
      <c r="D956">
        <f t="shared" si="56"/>
        <v>-2253</v>
      </c>
      <c r="E956">
        <f t="shared" si="57"/>
        <v>-464118</v>
      </c>
      <c r="F956">
        <f t="shared" si="58"/>
        <v>5076009</v>
      </c>
      <c r="J956">
        <f t="shared" si="59"/>
        <v>615.89818786759679</v>
      </c>
    </row>
    <row r="957" spans="1:10" x14ac:dyDescent="0.3">
      <c r="A957">
        <v>956</v>
      </c>
      <c r="B957" s="1502">
        <v>43483</v>
      </c>
      <c r="C957">
        <v>94</v>
      </c>
      <c r="D957">
        <f t="shared" si="56"/>
        <v>-2251</v>
      </c>
      <c r="E957">
        <f t="shared" si="57"/>
        <v>-211594</v>
      </c>
      <c r="F957">
        <f t="shared" si="58"/>
        <v>5067001</v>
      </c>
      <c r="J957">
        <f t="shared" si="59"/>
        <v>615.87053543046932</v>
      </c>
    </row>
    <row r="958" spans="1:10" x14ac:dyDescent="0.3">
      <c r="A958">
        <v>957</v>
      </c>
      <c r="B958" s="1502">
        <v>43483</v>
      </c>
      <c r="C958">
        <v>296</v>
      </c>
      <c r="D958">
        <f t="shared" si="56"/>
        <v>-2249</v>
      </c>
      <c r="E958">
        <f t="shared" si="57"/>
        <v>-665704</v>
      </c>
      <c r="F958">
        <f t="shared" si="58"/>
        <v>5058001</v>
      </c>
      <c r="J958">
        <f t="shared" si="59"/>
        <v>615.84288299334185</v>
      </c>
    </row>
    <row r="959" spans="1:10" x14ac:dyDescent="0.3">
      <c r="A959">
        <v>958</v>
      </c>
      <c r="B959" s="1502">
        <v>43483</v>
      </c>
      <c r="C959">
        <v>78</v>
      </c>
      <c r="D959">
        <f t="shared" si="56"/>
        <v>-2247</v>
      </c>
      <c r="E959">
        <f t="shared" si="57"/>
        <v>-175266</v>
      </c>
      <c r="F959">
        <f t="shared" si="58"/>
        <v>5049009</v>
      </c>
      <c r="J959">
        <f t="shared" si="59"/>
        <v>615.81523055621437</v>
      </c>
    </row>
    <row r="960" spans="1:10" x14ac:dyDescent="0.3">
      <c r="A960">
        <v>959</v>
      </c>
      <c r="B960" s="1502">
        <v>43483</v>
      </c>
      <c r="C960">
        <v>307</v>
      </c>
      <c r="D960">
        <f t="shared" si="56"/>
        <v>-2245</v>
      </c>
      <c r="E960">
        <f t="shared" si="57"/>
        <v>-689215</v>
      </c>
      <c r="F960">
        <f t="shared" si="58"/>
        <v>5040025</v>
      </c>
      <c r="J960">
        <f t="shared" si="59"/>
        <v>615.78757811908702</v>
      </c>
    </row>
    <row r="961" spans="1:10" x14ac:dyDescent="0.3">
      <c r="A961">
        <v>960</v>
      </c>
      <c r="B961" s="1502">
        <v>43483</v>
      </c>
      <c r="C961">
        <v>84</v>
      </c>
      <c r="D961">
        <f t="shared" si="56"/>
        <v>-2243</v>
      </c>
      <c r="E961">
        <f t="shared" si="57"/>
        <v>-188412</v>
      </c>
      <c r="F961">
        <f t="shared" si="58"/>
        <v>5031049</v>
      </c>
      <c r="J961">
        <f t="shared" si="59"/>
        <v>615.75992568195954</v>
      </c>
    </row>
    <row r="962" spans="1:10" x14ac:dyDescent="0.3">
      <c r="A962">
        <v>961</v>
      </c>
      <c r="B962" s="1502">
        <v>43483</v>
      </c>
      <c r="C962">
        <v>501</v>
      </c>
      <c r="D962">
        <f t="shared" si="56"/>
        <v>-2241</v>
      </c>
      <c r="E962">
        <f t="shared" si="57"/>
        <v>-1122741</v>
      </c>
      <c r="F962">
        <f t="shared" si="58"/>
        <v>5022081</v>
      </c>
      <c r="J962">
        <f t="shared" si="59"/>
        <v>615.73227324483207</v>
      </c>
    </row>
    <row r="963" spans="1:10" x14ac:dyDescent="0.3">
      <c r="A963">
        <v>962</v>
      </c>
      <c r="B963" s="1502">
        <v>43483</v>
      </c>
      <c r="C963">
        <v>250</v>
      </c>
      <c r="D963">
        <f t="shared" ref="D963:D1026" si="60">D964+(-2)</f>
        <v>-2239</v>
      </c>
      <c r="E963">
        <f t="shared" ref="E963:E1026" si="61">C963*D963</f>
        <v>-559750</v>
      </c>
      <c r="F963">
        <f t="shared" ref="F963:F1026" si="62">D963^2</f>
        <v>5013121</v>
      </c>
      <c r="J963">
        <f t="shared" ref="J963:J1026" si="63">$H$2+(-$I$2)*D963</f>
        <v>615.70462080770471</v>
      </c>
    </row>
    <row r="964" spans="1:10" x14ac:dyDescent="0.3">
      <c r="A964">
        <v>963</v>
      </c>
      <c r="B964" s="1502">
        <v>43483</v>
      </c>
      <c r="C964">
        <v>971</v>
      </c>
      <c r="D964">
        <f t="shared" si="60"/>
        <v>-2237</v>
      </c>
      <c r="E964">
        <f t="shared" si="61"/>
        <v>-2172127</v>
      </c>
      <c r="F964">
        <f t="shared" si="62"/>
        <v>5004169</v>
      </c>
      <c r="J964">
        <f t="shared" si="63"/>
        <v>615.67696837057724</v>
      </c>
    </row>
    <row r="965" spans="1:10" x14ac:dyDescent="0.3">
      <c r="A965">
        <v>964</v>
      </c>
      <c r="B965" s="1502">
        <v>43483</v>
      </c>
      <c r="C965">
        <v>183</v>
      </c>
      <c r="D965">
        <f t="shared" si="60"/>
        <v>-2235</v>
      </c>
      <c r="E965">
        <f t="shared" si="61"/>
        <v>-409005</v>
      </c>
      <c r="F965">
        <f t="shared" si="62"/>
        <v>4995225</v>
      </c>
      <c r="J965">
        <f t="shared" si="63"/>
        <v>615.64931593344977</v>
      </c>
    </row>
    <row r="966" spans="1:10" x14ac:dyDescent="0.3">
      <c r="A966">
        <v>965</v>
      </c>
      <c r="B966" s="1502">
        <v>43483</v>
      </c>
      <c r="C966">
        <v>139</v>
      </c>
      <c r="D966">
        <f t="shared" si="60"/>
        <v>-2233</v>
      </c>
      <c r="E966">
        <f t="shared" si="61"/>
        <v>-310387</v>
      </c>
      <c r="F966">
        <f t="shared" si="62"/>
        <v>4986289</v>
      </c>
      <c r="J966">
        <f t="shared" si="63"/>
        <v>615.6216634963223</v>
      </c>
    </row>
    <row r="967" spans="1:10" x14ac:dyDescent="0.3">
      <c r="A967">
        <v>966</v>
      </c>
      <c r="B967" s="1502">
        <v>43483</v>
      </c>
      <c r="C967">
        <v>769</v>
      </c>
      <c r="D967">
        <f t="shared" si="60"/>
        <v>-2231</v>
      </c>
      <c r="E967">
        <f t="shared" si="61"/>
        <v>-1715639</v>
      </c>
      <c r="F967">
        <f t="shared" si="62"/>
        <v>4977361</v>
      </c>
      <c r="J967">
        <f t="shared" si="63"/>
        <v>615.59401105919494</v>
      </c>
    </row>
    <row r="968" spans="1:10" x14ac:dyDescent="0.3">
      <c r="A968">
        <v>967</v>
      </c>
      <c r="B968" s="1502">
        <v>43483</v>
      </c>
      <c r="C968">
        <v>51</v>
      </c>
      <c r="D968">
        <f t="shared" si="60"/>
        <v>-2229</v>
      </c>
      <c r="E968">
        <f t="shared" si="61"/>
        <v>-113679</v>
      </c>
      <c r="F968">
        <f t="shared" si="62"/>
        <v>4968441</v>
      </c>
      <c r="J968">
        <f t="shared" si="63"/>
        <v>615.56635862206747</v>
      </c>
    </row>
    <row r="969" spans="1:10" x14ac:dyDescent="0.3">
      <c r="A969">
        <v>968</v>
      </c>
      <c r="B969" s="1502">
        <v>43483</v>
      </c>
      <c r="C969">
        <v>118</v>
      </c>
      <c r="D969">
        <f t="shared" si="60"/>
        <v>-2227</v>
      </c>
      <c r="E969">
        <f t="shared" si="61"/>
        <v>-262786</v>
      </c>
      <c r="F969">
        <f t="shared" si="62"/>
        <v>4959529</v>
      </c>
      <c r="J969">
        <f t="shared" si="63"/>
        <v>615.53870618494</v>
      </c>
    </row>
    <row r="970" spans="1:10" x14ac:dyDescent="0.3">
      <c r="A970">
        <v>969</v>
      </c>
      <c r="B970" s="1502">
        <v>43483</v>
      </c>
      <c r="C970">
        <v>443</v>
      </c>
      <c r="D970">
        <f t="shared" si="60"/>
        <v>-2225</v>
      </c>
      <c r="E970">
        <f t="shared" si="61"/>
        <v>-985675</v>
      </c>
      <c r="F970">
        <f t="shared" si="62"/>
        <v>4950625</v>
      </c>
      <c r="J970">
        <f t="shared" si="63"/>
        <v>615.51105374781264</v>
      </c>
    </row>
    <row r="971" spans="1:10" x14ac:dyDescent="0.3">
      <c r="A971">
        <v>970</v>
      </c>
      <c r="B971" s="1502">
        <v>43483</v>
      </c>
      <c r="C971">
        <v>62</v>
      </c>
      <c r="D971">
        <f t="shared" si="60"/>
        <v>-2223</v>
      </c>
      <c r="E971">
        <f t="shared" si="61"/>
        <v>-137826</v>
      </c>
      <c r="F971">
        <f t="shared" si="62"/>
        <v>4941729</v>
      </c>
      <c r="J971">
        <f t="shared" si="63"/>
        <v>615.48340131068517</v>
      </c>
    </row>
    <row r="972" spans="1:10" x14ac:dyDescent="0.3">
      <c r="A972">
        <v>971</v>
      </c>
      <c r="B972" s="1502">
        <v>43483</v>
      </c>
      <c r="C972">
        <v>144</v>
      </c>
      <c r="D972">
        <f t="shared" si="60"/>
        <v>-2221</v>
      </c>
      <c r="E972">
        <f t="shared" si="61"/>
        <v>-319824</v>
      </c>
      <c r="F972">
        <f t="shared" si="62"/>
        <v>4932841</v>
      </c>
      <c r="J972">
        <f t="shared" si="63"/>
        <v>615.4557488735577</v>
      </c>
    </row>
    <row r="973" spans="1:10" x14ac:dyDescent="0.3">
      <c r="A973">
        <v>972</v>
      </c>
      <c r="B973" s="1502">
        <v>43483</v>
      </c>
      <c r="C973">
        <v>117</v>
      </c>
      <c r="D973">
        <f t="shared" si="60"/>
        <v>-2219</v>
      </c>
      <c r="E973">
        <f t="shared" si="61"/>
        <v>-259623</v>
      </c>
      <c r="F973">
        <f t="shared" si="62"/>
        <v>4923961</v>
      </c>
      <c r="J973">
        <f t="shared" si="63"/>
        <v>615.42809643643022</v>
      </c>
    </row>
    <row r="974" spans="1:10" x14ac:dyDescent="0.3">
      <c r="A974">
        <v>973</v>
      </c>
      <c r="B974" s="1502">
        <v>43483</v>
      </c>
      <c r="C974">
        <v>75</v>
      </c>
      <c r="D974">
        <f t="shared" si="60"/>
        <v>-2217</v>
      </c>
      <c r="E974">
        <f t="shared" si="61"/>
        <v>-166275</v>
      </c>
      <c r="F974">
        <f t="shared" si="62"/>
        <v>4915089</v>
      </c>
      <c r="J974">
        <f t="shared" si="63"/>
        <v>615.40044399930287</v>
      </c>
    </row>
    <row r="975" spans="1:10" x14ac:dyDescent="0.3">
      <c r="A975">
        <v>974</v>
      </c>
      <c r="B975" s="1502">
        <v>43483</v>
      </c>
      <c r="C975">
        <v>184</v>
      </c>
      <c r="D975">
        <f t="shared" si="60"/>
        <v>-2215</v>
      </c>
      <c r="E975">
        <f t="shared" si="61"/>
        <v>-407560</v>
      </c>
      <c r="F975">
        <f t="shared" si="62"/>
        <v>4906225</v>
      </c>
      <c r="J975">
        <f t="shared" si="63"/>
        <v>615.37279156217539</v>
      </c>
    </row>
    <row r="976" spans="1:10" x14ac:dyDescent="0.3">
      <c r="A976">
        <v>975</v>
      </c>
      <c r="B976" s="1502">
        <v>43483</v>
      </c>
      <c r="C976">
        <v>161</v>
      </c>
      <c r="D976">
        <f t="shared" si="60"/>
        <v>-2213</v>
      </c>
      <c r="E976">
        <f t="shared" si="61"/>
        <v>-356293</v>
      </c>
      <c r="F976">
        <f t="shared" si="62"/>
        <v>4897369</v>
      </c>
      <c r="J976">
        <f t="shared" si="63"/>
        <v>615.34513912504792</v>
      </c>
    </row>
    <row r="977" spans="1:10" x14ac:dyDescent="0.3">
      <c r="A977">
        <v>976</v>
      </c>
      <c r="B977" s="1502">
        <v>43483</v>
      </c>
      <c r="C977">
        <v>450</v>
      </c>
      <c r="D977">
        <f t="shared" si="60"/>
        <v>-2211</v>
      </c>
      <c r="E977">
        <f t="shared" si="61"/>
        <v>-994950</v>
      </c>
      <c r="F977">
        <f t="shared" si="62"/>
        <v>4888521</v>
      </c>
      <c r="J977">
        <f t="shared" si="63"/>
        <v>615.31748668792056</v>
      </c>
    </row>
    <row r="978" spans="1:10" x14ac:dyDescent="0.3">
      <c r="A978">
        <v>977</v>
      </c>
      <c r="B978" s="1502">
        <v>43486</v>
      </c>
      <c r="C978">
        <v>996</v>
      </c>
      <c r="D978">
        <f t="shared" si="60"/>
        <v>-2209</v>
      </c>
      <c r="E978">
        <f t="shared" si="61"/>
        <v>-2200164</v>
      </c>
      <c r="F978">
        <f t="shared" si="62"/>
        <v>4879681</v>
      </c>
      <c r="J978">
        <f t="shared" si="63"/>
        <v>615.28983425079309</v>
      </c>
    </row>
    <row r="979" spans="1:10" x14ac:dyDescent="0.3">
      <c r="A979">
        <v>978</v>
      </c>
      <c r="B979" s="1502">
        <v>43486</v>
      </c>
      <c r="C979">
        <v>807</v>
      </c>
      <c r="D979">
        <f t="shared" si="60"/>
        <v>-2207</v>
      </c>
      <c r="E979">
        <f t="shared" si="61"/>
        <v>-1781049</v>
      </c>
      <c r="F979">
        <f t="shared" si="62"/>
        <v>4870849</v>
      </c>
      <c r="J979">
        <f t="shared" si="63"/>
        <v>615.26218181366562</v>
      </c>
    </row>
    <row r="980" spans="1:10" x14ac:dyDescent="0.3">
      <c r="A980">
        <v>979</v>
      </c>
      <c r="B980" s="1502">
        <v>43487</v>
      </c>
      <c r="C980">
        <v>256</v>
      </c>
      <c r="D980">
        <f t="shared" si="60"/>
        <v>-2205</v>
      </c>
      <c r="E980">
        <f t="shared" si="61"/>
        <v>-564480</v>
      </c>
      <c r="F980">
        <f t="shared" si="62"/>
        <v>4862025</v>
      </c>
      <c r="J980">
        <f t="shared" si="63"/>
        <v>615.23452937653815</v>
      </c>
    </row>
    <row r="981" spans="1:10" x14ac:dyDescent="0.3">
      <c r="A981">
        <v>980</v>
      </c>
      <c r="B981" s="1502">
        <v>43487</v>
      </c>
      <c r="C981">
        <v>84</v>
      </c>
      <c r="D981">
        <f t="shared" si="60"/>
        <v>-2203</v>
      </c>
      <c r="E981">
        <f t="shared" si="61"/>
        <v>-185052</v>
      </c>
      <c r="F981">
        <f t="shared" si="62"/>
        <v>4853209</v>
      </c>
      <c r="J981">
        <f t="shared" si="63"/>
        <v>615.20687693941079</v>
      </c>
    </row>
    <row r="982" spans="1:10" x14ac:dyDescent="0.3">
      <c r="A982">
        <v>981</v>
      </c>
      <c r="B982" s="1502">
        <v>43487</v>
      </c>
      <c r="C982">
        <v>40</v>
      </c>
      <c r="D982">
        <f t="shared" si="60"/>
        <v>-2201</v>
      </c>
      <c r="E982">
        <f t="shared" si="61"/>
        <v>-88040</v>
      </c>
      <c r="F982">
        <f t="shared" si="62"/>
        <v>4844401</v>
      </c>
      <c r="J982">
        <f t="shared" si="63"/>
        <v>615.17922450228332</v>
      </c>
    </row>
    <row r="983" spans="1:10" x14ac:dyDescent="0.3">
      <c r="A983">
        <v>982</v>
      </c>
      <c r="B983" s="1502">
        <v>43487</v>
      </c>
      <c r="C983">
        <v>49</v>
      </c>
      <c r="D983">
        <f t="shared" si="60"/>
        <v>-2199</v>
      </c>
      <c r="E983">
        <f t="shared" si="61"/>
        <v>-107751</v>
      </c>
      <c r="F983">
        <f t="shared" si="62"/>
        <v>4835601</v>
      </c>
      <c r="J983">
        <f t="shared" si="63"/>
        <v>615.15157206515585</v>
      </c>
    </row>
    <row r="984" spans="1:10" x14ac:dyDescent="0.3">
      <c r="A984">
        <v>983</v>
      </c>
      <c r="B984" s="1502">
        <v>43487</v>
      </c>
      <c r="C984">
        <v>190</v>
      </c>
      <c r="D984">
        <f t="shared" si="60"/>
        <v>-2197</v>
      </c>
      <c r="E984">
        <f t="shared" si="61"/>
        <v>-417430</v>
      </c>
      <c r="F984">
        <f t="shared" si="62"/>
        <v>4826809</v>
      </c>
      <c r="J984">
        <f t="shared" si="63"/>
        <v>615.12391962802849</v>
      </c>
    </row>
    <row r="985" spans="1:10" x14ac:dyDescent="0.3">
      <c r="A985">
        <v>984</v>
      </c>
      <c r="B985" s="1502">
        <v>43487</v>
      </c>
      <c r="C985">
        <v>199</v>
      </c>
      <c r="D985">
        <f t="shared" si="60"/>
        <v>-2195</v>
      </c>
      <c r="E985">
        <f t="shared" si="61"/>
        <v>-436805</v>
      </c>
      <c r="F985">
        <f t="shared" si="62"/>
        <v>4818025</v>
      </c>
      <c r="J985">
        <f t="shared" si="63"/>
        <v>615.09626719090102</v>
      </c>
    </row>
    <row r="986" spans="1:10" x14ac:dyDescent="0.3">
      <c r="A986">
        <v>985</v>
      </c>
      <c r="B986" s="1502">
        <v>43487</v>
      </c>
      <c r="C986">
        <v>12</v>
      </c>
      <c r="D986">
        <f t="shared" si="60"/>
        <v>-2193</v>
      </c>
      <c r="E986">
        <f t="shared" si="61"/>
        <v>-26316</v>
      </c>
      <c r="F986">
        <f t="shared" si="62"/>
        <v>4809249</v>
      </c>
      <c r="J986">
        <f t="shared" si="63"/>
        <v>615.06861475377355</v>
      </c>
    </row>
    <row r="987" spans="1:10" x14ac:dyDescent="0.3">
      <c r="A987">
        <v>986</v>
      </c>
      <c r="B987" s="1502">
        <v>43487</v>
      </c>
      <c r="C987">
        <v>40</v>
      </c>
      <c r="D987">
        <f t="shared" si="60"/>
        <v>-2191</v>
      </c>
      <c r="E987">
        <f t="shared" si="61"/>
        <v>-87640</v>
      </c>
      <c r="F987">
        <f t="shared" si="62"/>
        <v>4800481</v>
      </c>
      <c r="J987">
        <f t="shared" si="63"/>
        <v>615.04096231664619</v>
      </c>
    </row>
    <row r="988" spans="1:10" x14ac:dyDescent="0.3">
      <c r="A988">
        <v>987</v>
      </c>
      <c r="B988" s="1502">
        <v>43487</v>
      </c>
      <c r="C988">
        <v>150</v>
      </c>
      <c r="D988">
        <f t="shared" si="60"/>
        <v>-2189</v>
      </c>
      <c r="E988">
        <f t="shared" si="61"/>
        <v>-328350</v>
      </c>
      <c r="F988">
        <f t="shared" si="62"/>
        <v>4791721</v>
      </c>
      <c r="J988">
        <f t="shared" si="63"/>
        <v>615.01330987951872</v>
      </c>
    </row>
    <row r="989" spans="1:10" x14ac:dyDescent="0.3">
      <c r="A989">
        <v>988</v>
      </c>
      <c r="B989" s="1502">
        <v>43487</v>
      </c>
      <c r="C989">
        <v>48</v>
      </c>
      <c r="D989">
        <f t="shared" si="60"/>
        <v>-2187</v>
      </c>
      <c r="E989">
        <f t="shared" si="61"/>
        <v>-104976</v>
      </c>
      <c r="F989">
        <f t="shared" si="62"/>
        <v>4782969</v>
      </c>
      <c r="J989">
        <f t="shared" si="63"/>
        <v>614.98565744239124</v>
      </c>
    </row>
    <row r="990" spans="1:10" x14ac:dyDescent="0.3">
      <c r="A990">
        <v>989</v>
      </c>
      <c r="B990" s="1502">
        <v>43487</v>
      </c>
      <c r="C990">
        <v>1368</v>
      </c>
      <c r="D990">
        <f t="shared" si="60"/>
        <v>-2185</v>
      </c>
      <c r="E990">
        <f t="shared" si="61"/>
        <v>-2989080</v>
      </c>
      <c r="F990">
        <f t="shared" si="62"/>
        <v>4774225</v>
      </c>
      <c r="J990">
        <f t="shared" si="63"/>
        <v>614.95800500526377</v>
      </c>
    </row>
    <row r="991" spans="1:10" x14ac:dyDescent="0.3">
      <c r="A991">
        <v>990</v>
      </c>
      <c r="B991" s="1502">
        <v>43487</v>
      </c>
      <c r="C991">
        <v>21</v>
      </c>
      <c r="D991">
        <f t="shared" si="60"/>
        <v>-2183</v>
      </c>
      <c r="E991">
        <f t="shared" si="61"/>
        <v>-45843</v>
      </c>
      <c r="F991">
        <f t="shared" si="62"/>
        <v>4765489</v>
      </c>
      <c r="J991">
        <f t="shared" si="63"/>
        <v>614.93035256813641</v>
      </c>
    </row>
    <row r="992" spans="1:10" x14ac:dyDescent="0.3">
      <c r="A992">
        <v>991</v>
      </c>
      <c r="B992" s="1502">
        <v>43487</v>
      </c>
      <c r="C992">
        <v>16</v>
      </c>
      <c r="D992">
        <f t="shared" si="60"/>
        <v>-2181</v>
      </c>
      <c r="E992">
        <f t="shared" si="61"/>
        <v>-34896</v>
      </c>
      <c r="F992">
        <f t="shared" si="62"/>
        <v>4756761</v>
      </c>
      <c r="J992">
        <f t="shared" si="63"/>
        <v>614.90270013100894</v>
      </c>
    </row>
    <row r="993" spans="1:10" x14ac:dyDescent="0.3">
      <c r="A993">
        <v>992</v>
      </c>
      <c r="B993" s="1502">
        <v>43487</v>
      </c>
      <c r="C993">
        <v>97</v>
      </c>
      <c r="D993">
        <f t="shared" si="60"/>
        <v>-2179</v>
      </c>
      <c r="E993">
        <f t="shared" si="61"/>
        <v>-211363</v>
      </c>
      <c r="F993">
        <f t="shared" si="62"/>
        <v>4748041</v>
      </c>
      <c r="J993">
        <f t="shared" si="63"/>
        <v>614.87504769388147</v>
      </c>
    </row>
    <row r="994" spans="1:10" x14ac:dyDescent="0.3">
      <c r="A994">
        <v>993</v>
      </c>
      <c r="B994" s="1502">
        <v>43487</v>
      </c>
      <c r="C994">
        <v>17</v>
      </c>
      <c r="D994">
        <f t="shared" si="60"/>
        <v>-2177</v>
      </c>
      <c r="E994">
        <f t="shared" si="61"/>
        <v>-37009</v>
      </c>
      <c r="F994">
        <f t="shared" si="62"/>
        <v>4739329</v>
      </c>
      <c r="J994">
        <f t="shared" si="63"/>
        <v>614.84739525675411</v>
      </c>
    </row>
    <row r="995" spans="1:10" x14ac:dyDescent="0.3">
      <c r="A995">
        <v>994</v>
      </c>
      <c r="B995" s="1502">
        <v>43488</v>
      </c>
      <c r="C995">
        <v>980</v>
      </c>
      <c r="D995">
        <f t="shared" si="60"/>
        <v>-2175</v>
      </c>
      <c r="E995">
        <f t="shared" si="61"/>
        <v>-2131500</v>
      </c>
      <c r="F995">
        <f t="shared" si="62"/>
        <v>4730625</v>
      </c>
      <c r="J995">
        <f t="shared" si="63"/>
        <v>614.81974281962664</v>
      </c>
    </row>
    <row r="996" spans="1:10" x14ac:dyDescent="0.3">
      <c r="A996">
        <v>995</v>
      </c>
      <c r="B996" s="1502">
        <v>43488</v>
      </c>
      <c r="C996">
        <v>1311</v>
      </c>
      <c r="D996">
        <f t="shared" si="60"/>
        <v>-2173</v>
      </c>
      <c r="E996">
        <f t="shared" si="61"/>
        <v>-2848803</v>
      </c>
      <c r="F996">
        <f t="shared" si="62"/>
        <v>4721929</v>
      </c>
      <c r="J996">
        <f t="shared" si="63"/>
        <v>614.79209038249917</v>
      </c>
    </row>
    <row r="997" spans="1:10" x14ac:dyDescent="0.3">
      <c r="A997">
        <v>996</v>
      </c>
      <c r="B997" s="1502">
        <v>43488</v>
      </c>
      <c r="C997">
        <v>77</v>
      </c>
      <c r="D997">
        <f t="shared" si="60"/>
        <v>-2171</v>
      </c>
      <c r="E997">
        <f t="shared" si="61"/>
        <v>-167167</v>
      </c>
      <c r="F997">
        <f t="shared" si="62"/>
        <v>4713241</v>
      </c>
      <c r="J997">
        <f t="shared" si="63"/>
        <v>614.7644379453717</v>
      </c>
    </row>
    <row r="998" spans="1:10" x14ac:dyDescent="0.3">
      <c r="A998">
        <v>997</v>
      </c>
      <c r="B998" s="1502">
        <v>43488</v>
      </c>
      <c r="C998">
        <v>1635</v>
      </c>
      <c r="D998">
        <f t="shared" si="60"/>
        <v>-2169</v>
      </c>
      <c r="E998">
        <f t="shared" si="61"/>
        <v>-3546315</v>
      </c>
      <c r="F998">
        <f t="shared" si="62"/>
        <v>4704561</v>
      </c>
      <c r="J998">
        <f t="shared" si="63"/>
        <v>614.73678550824434</v>
      </c>
    </row>
    <row r="999" spans="1:10" x14ac:dyDescent="0.3">
      <c r="A999">
        <v>998</v>
      </c>
      <c r="B999" s="1502">
        <v>43488</v>
      </c>
      <c r="C999">
        <v>512</v>
      </c>
      <c r="D999">
        <f t="shared" si="60"/>
        <v>-2167</v>
      </c>
      <c r="E999">
        <f t="shared" si="61"/>
        <v>-1109504</v>
      </c>
      <c r="F999">
        <f t="shared" si="62"/>
        <v>4695889</v>
      </c>
      <c r="J999">
        <f t="shared" si="63"/>
        <v>614.70913307111687</v>
      </c>
    </row>
    <row r="1000" spans="1:10" x14ac:dyDescent="0.3">
      <c r="A1000">
        <v>999</v>
      </c>
      <c r="B1000" s="1502">
        <v>43488</v>
      </c>
      <c r="C1000">
        <v>649</v>
      </c>
      <c r="D1000">
        <f t="shared" si="60"/>
        <v>-2165</v>
      </c>
      <c r="E1000">
        <f t="shared" si="61"/>
        <v>-1405085</v>
      </c>
      <c r="F1000">
        <f t="shared" si="62"/>
        <v>4687225</v>
      </c>
      <c r="J1000">
        <f t="shared" si="63"/>
        <v>614.68148063398939</v>
      </c>
    </row>
    <row r="1001" spans="1:10" x14ac:dyDescent="0.3">
      <c r="A1001">
        <v>1000</v>
      </c>
      <c r="B1001" s="1502">
        <v>43488</v>
      </c>
      <c r="C1001">
        <v>180</v>
      </c>
      <c r="D1001">
        <f t="shared" si="60"/>
        <v>-2163</v>
      </c>
      <c r="E1001">
        <f t="shared" si="61"/>
        <v>-389340</v>
      </c>
      <c r="F1001">
        <f t="shared" si="62"/>
        <v>4678569</v>
      </c>
      <c r="J1001">
        <f t="shared" si="63"/>
        <v>614.65382819686204</v>
      </c>
    </row>
    <row r="1002" spans="1:10" x14ac:dyDescent="0.3">
      <c r="A1002">
        <v>1001</v>
      </c>
      <c r="B1002" s="1502">
        <v>43488</v>
      </c>
      <c r="C1002">
        <v>98</v>
      </c>
      <c r="D1002">
        <f t="shared" si="60"/>
        <v>-2161</v>
      </c>
      <c r="E1002">
        <f t="shared" si="61"/>
        <v>-211778</v>
      </c>
      <c r="F1002">
        <f t="shared" si="62"/>
        <v>4669921</v>
      </c>
      <c r="J1002">
        <f t="shared" si="63"/>
        <v>614.62617575973456</v>
      </c>
    </row>
    <row r="1003" spans="1:10" x14ac:dyDescent="0.3">
      <c r="A1003">
        <v>1002</v>
      </c>
      <c r="B1003" s="1502">
        <v>43488</v>
      </c>
      <c r="C1003">
        <v>250</v>
      </c>
      <c r="D1003">
        <f t="shared" si="60"/>
        <v>-2159</v>
      </c>
      <c r="E1003">
        <f t="shared" si="61"/>
        <v>-539750</v>
      </c>
      <c r="F1003">
        <f t="shared" si="62"/>
        <v>4661281</v>
      </c>
      <c r="J1003">
        <f t="shared" si="63"/>
        <v>614.59852332260709</v>
      </c>
    </row>
    <row r="1004" spans="1:10" x14ac:dyDescent="0.3">
      <c r="A1004">
        <v>1003</v>
      </c>
      <c r="B1004" s="1502">
        <v>43488</v>
      </c>
      <c r="C1004">
        <v>30</v>
      </c>
      <c r="D1004">
        <f t="shared" si="60"/>
        <v>-2157</v>
      </c>
      <c r="E1004">
        <f t="shared" si="61"/>
        <v>-64710</v>
      </c>
      <c r="F1004">
        <f t="shared" si="62"/>
        <v>4652649</v>
      </c>
      <c r="J1004">
        <f t="shared" si="63"/>
        <v>614.57087088547962</v>
      </c>
    </row>
    <row r="1005" spans="1:10" x14ac:dyDescent="0.3">
      <c r="A1005">
        <v>1004</v>
      </c>
      <c r="B1005" s="1502">
        <v>43488</v>
      </c>
      <c r="C1005">
        <v>218</v>
      </c>
      <c r="D1005">
        <f t="shared" si="60"/>
        <v>-2155</v>
      </c>
      <c r="E1005">
        <f t="shared" si="61"/>
        <v>-469790</v>
      </c>
      <c r="F1005">
        <f t="shared" si="62"/>
        <v>4644025</v>
      </c>
      <c r="J1005">
        <f t="shared" si="63"/>
        <v>614.54321844835226</v>
      </c>
    </row>
    <row r="1006" spans="1:10" x14ac:dyDescent="0.3">
      <c r="A1006">
        <v>1005</v>
      </c>
      <c r="B1006" s="1502">
        <v>43488</v>
      </c>
      <c r="C1006">
        <v>319</v>
      </c>
      <c r="D1006">
        <f t="shared" si="60"/>
        <v>-2153</v>
      </c>
      <c r="E1006">
        <f t="shared" si="61"/>
        <v>-686807</v>
      </c>
      <c r="F1006">
        <f t="shared" si="62"/>
        <v>4635409</v>
      </c>
      <c r="J1006">
        <f t="shared" si="63"/>
        <v>614.51556601122479</v>
      </c>
    </row>
    <row r="1007" spans="1:10" x14ac:dyDescent="0.3">
      <c r="A1007">
        <v>1006</v>
      </c>
      <c r="B1007" s="1502">
        <v>43488</v>
      </c>
      <c r="C1007">
        <v>81</v>
      </c>
      <c r="D1007">
        <f t="shared" si="60"/>
        <v>-2151</v>
      </c>
      <c r="E1007">
        <f t="shared" si="61"/>
        <v>-174231</v>
      </c>
      <c r="F1007">
        <f t="shared" si="62"/>
        <v>4626801</v>
      </c>
      <c r="J1007">
        <f t="shared" si="63"/>
        <v>614.48791357409732</v>
      </c>
    </row>
    <row r="1008" spans="1:10" x14ac:dyDescent="0.3">
      <c r="A1008">
        <v>1007</v>
      </c>
      <c r="B1008" s="1502">
        <v>43488</v>
      </c>
      <c r="C1008">
        <v>27</v>
      </c>
      <c r="D1008">
        <f t="shared" si="60"/>
        <v>-2149</v>
      </c>
      <c r="E1008">
        <f t="shared" si="61"/>
        <v>-58023</v>
      </c>
      <c r="F1008">
        <f t="shared" si="62"/>
        <v>4618201</v>
      </c>
      <c r="J1008">
        <f t="shared" si="63"/>
        <v>614.46026113696996</v>
      </c>
    </row>
    <row r="1009" spans="1:10" x14ac:dyDescent="0.3">
      <c r="A1009">
        <v>1008</v>
      </c>
      <c r="B1009" s="1502">
        <v>43488</v>
      </c>
      <c r="C1009">
        <v>48</v>
      </c>
      <c r="D1009">
        <f t="shared" si="60"/>
        <v>-2147</v>
      </c>
      <c r="E1009">
        <f t="shared" si="61"/>
        <v>-103056</v>
      </c>
      <c r="F1009">
        <f t="shared" si="62"/>
        <v>4609609</v>
      </c>
      <c r="J1009">
        <f t="shared" si="63"/>
        <v>614.43260869984249</v>
      </c>
    </row>
    <row r="1010" spans="1:10" x14ac:dyDescent="0.3">
      <c r="A1010">
        <v>1009</v>
      </c>
      <c r="B1010" s="1502">
        <v>43488</v>
      </c>
      <c r="C1010">
        <v>239</v>
      </c>
      <c r="D1010">
        <f t="shared" si="60"/>
        <v>-2145</v>
      </c>
      <c r="E1010">
        <f t="shared" si="61"/>
        <v>-512655</v>
      </c>
      <c r="F1010">
        <f t="shared" si="62"/>
        <v>4601025</v>
      </c>
      <c r="J1010">
        <f t="shared" si="63"/>
        <v>614.40495626271502</v>
      </c>
    </row>
    <row r="1011" spans="1:10" x14ac:dyDescent="0.3">
      <c r="A1011">
        <v>1010</v>
      </c>
      <c r="B1011" s="1502">
        <v>43488</v>
      </c>
      <c r="C1011">
        <v>192</v>
      </c>
      <c r="D1011">
        <f t="shared" si="60"/>
        <v>-2143</v>
      </c>
      <c r="E1011">
        <f t="shared" si="61"/>
        <v>-411456</v>
      </c>
      <c r="F1011">
        <f t="shared" si="62"/>
        <v>4592449</v>
      </c>
      <c r="J1011">
        <f t="shared" si="63"/>
        <v>614.37730382558755</v>
      </c>
    </row>
    <row r="1012" spans="1:10" x14ac:dyDescent="0.3">
      <c r="A1012">
        <v>1011</v>
      </c>
      <c r="B1012" s="1502">
        <v>43488</v>
      </c>
      <c r="C1012">
        <v>452</v>
      </c>
      <c r="D1012">
        <f t="shared" si="60"/>
        <v>-2141</v>
      </c>
      <c r="E1012">
        <f t="shared" si="61"/>
        <v>-967732</v>
      </c>
      <c r="F1012">
        <f t="shared" si="62"/>
        <v>4583881</v>
      </c>
      <c r="J1012">
        <f t="shared" si="63"/>
        <v>614.34965138846019</v>
      </c>
    </row>
    <row r="1013" spans="1:10" x14ac:dyDescent="0.3">
      <c r="A1013">
        <v>1012</v>
      </c>
      <c r="B1013" s="1502">
        <v>43488</v>
      </c>
      <c r="C1013">
        <v>336</v>
      </c>
      <c r="D1013">
        <f t="shared" si="60"/>
        <v>-2139</v>
      </c>
      <c r="E1013">
        <f t="shared" si="61"/>
        <v>-718704</v>
      </c>
      <c r="F1013">
        <f t="shared" si="62"/>
        <v>4575321</v>
      </c>
      <c r="J1013">
        <f t="shared" si="63"/>
        <v>614.32199895133272</v>
      </c>
    </row>
    <row r="1014" spans="1:10" x14ac:dyDescent="0.3">
      <c r="A1014">
        <v>1013</v>
      </c>
      <c r="B1014" s="1502">
        <v>43488</v>
      </c>
      <c r="C1014">
        <v>885</v>
      </c>
      <c r="D1014">
        <f t="shared" si="60"/>
        <v>-2137</v>
      </c>
      <c r="E1014">
        <f t="shared" si="61"/>
        <v>-1891245</v>
      </c>
      <c r="F1014">
        <f t="shared" si="62"/>
        <v>4566769</v>
      </c>
      <c r="J1014">
        <f t="shared" si="63"/>
        <v>614.29434651420524</v>
      </c>
    </row>
    <row r="1015" spans="1:10" x14ac:dyDescent="0.3">
      <c r="A1015">
        <v>1014</v>
      </c>
      <c r="B1015" s="1502">
        <v>43488</v>
      </c>
      <c r="C1015">
        <v>626</v>
      </c>
      <c r="D1015">
        <f t="shared" si="60"/>
        <v>-2135</v>
      </c>
      <c r="E1015">
        <f t="shared" si="61"/>
        <v>-1336510</v>
      </c>
      <c r="F1015">
        <f t="shared" si="62"/>
        <v>4558225</v>
      </c>
      <c r="J1015">
        <f t="shared" si="63"/>
        <v>614.26669407707789</v>
      </c>
    </row>
    <row r="1016" spans="1:10" x14ac:dyDescent="0.3">
      <c r="A1016">
        <v>1015</v>
      </c>
      <c r="B1016" s="1502">
        <v>43488</v>
      </c>
      <c r="C1016">
        <v>189</v>
      </c>
      <c r="D1016">
        <f t="shared" si="60"/>
        <v>-2133</v>
      </c>
      <c r="E1016">
        <f t="shared" si="61"/>
        <v>-403137</v>
      </c>
      <c r="F1016">
        <f t="shared" si="62"/>
        <v>4549689</v>
      </c>
      <c r="J1016">
        <f t="shared" si="63"/>
        <v>614.23904163995041</v>
      </c>
    </row>
    <row r="1017" spans="1:10" x14ac:dyDescent="0.3">
      <c r="A1017">
        <v>1016</v>
      </c>
      <c r="B1017" s="1502">
        <v>43488</v>
      </c>
      <c r="C1017">
        <v>309</v>
      </c>
      <c r="D1017">
        <f t="shared" si="60"/>
        <v>-2131</v>
      </c>
      <c r="E1017">
        <f t="shared" si="61"/>
        <v>-658479</v>
      </c>
      <c r="F1017">
        <f t="shared" si="62"/>
        <v>4541161</v>
      </c>
      <c r="J1017">
        <f t="shared" si="63"/>
        <v>614.21138920282294</v>
      </c>
    </row>
    <row r="1018" spans="1:10" x14ac:dyDescent="0.3">
      <c r="A1018">
        <v>1017</v>
      </c>
      <c r="B1018" s="1502">
        <v>43489</v>
      </c>
      <c r="C1018">
        <v>98</v>
      </c>
      <c r="D1018">
        <f t="shared" si="60"/>
        <v>-2129</v>
      </c>
      <c r="E1018">
        <f t="shared" si="61"/>
        <v>-208642</v>
      </c>
      <c r="F1018">
        <f t="shared" si="62"/>
        <v>4532641</v>
      </c>
      <c r="J1018">
        <f t="shared" si="63"/>
        <v>614.18373676569558</v>
      </c>
    </row>
    <row r="1019" spans="1:10" x14ac:dyDescent="0.3">
      <c r="A1019">
        <v>1018</v>
      </c>
      <c r="B1019" s="1502">
        <v>43489</v>
      </c>
      <c r="C1019">
        <v>145</v>
      </c>
      <c r="D1019">
        <f t="shared" si="60"/>
        <v>-2127</v>
      </c>
      <c r="E1019">
        <f t="shared" si="61"/>
        <v>-308415</v>
      </c>
      <c r="F1019">
        <f t="shared" si="62"/>
        <v>4524129</v>
      </c>
      <c r="J1019">
        <f t="shared" si="63"/>
        <v>614.15608432856811</v>
      </c>
    </row>
    <row r="1020" spans="1:10" x14ac:dyDescent="0.3">
      <c r="A1020">
        <v>1019</v>
      </c>
      <c r="B1020" s="1502">
        <v>43489</v>
      </c>
      <c r="C1020">
        <v>335</v>
      </c>
      <c r="D1020">
        <f t="shared" si="60"/>
        <v>-2125</v>
      </c>
      <c r="E1020">
        <f t="shared" si="61"/>
        <v>-711875</v>
      </c>
      <c r="F1020">
        <f t="shared" si="62"/>
        <v>4515625</v>
      </c>
      <c r="J1020">
        <f t="shared" si="63"/>
        <v>614.12843189144064</v>
      </c>
    </row>
    <row r="1021" spans="1:10" x14ac:dyDescent="0.3">
      <c r="A1021">
        <v>1020</v>
      </c>
      <c r="B1021" s="1502">
        <v>43489</v>
      </c>
      <c r="C1021">
        <v>492</v>
      </c>
      <c r="D1021">
        <f t="shared" si="60"/>
        <v>-2123</v>
      </c>
      <c r="E1021">
        <f t="shared" si="61"/>
        <v>-1044516</v>
      </c>
      <c r="F1021">
        <f t="shared" si="62"/>
        <v>4507129</v>
      </c>
      <c r="J1021">
        <f t="shared" si="63"/>
        <v>614.10077945431317</v>
      </c>
    </row>
    <row r="1022" spans="1:10" x14ac:dyDescent="0.3">
      <c r="A1022">
        <v>1021</v>
      </c>
      <c r="B1022" s="1502">
        <v>43489</v>
      </c>
      <c r="C1022">
        <v>198</v>
      </c>
      <c r="D1022">
        <f t="shared" si="60"/>
        <v>-2121</v>
      </c>
      <c r="E1022">
        <f t="shared" si="61"/>
        <v>-419958</v>
      </c>
      <c r="F1022">
        <f t="shared" si="62"/>
        <v>4498641</v>
      </c>
      <c r="J1022">
        <f t="shared" si="63"/>
        <v>614.07312701718581</v>
      </c>
    </row>
    <row r="1023" spans="1:10" x14ac:dyDescent="0.3">
      <c r="A1023">
        <v>1022</v>
      </c>
      <c r="B1023" s="1502">
        <v>43489</v>
      </c>
      <c r="C1023">
        <v>53</v>
      </c>
      <c r="D1023">
        <f t="shared" si="60"/>
        <v>-2119</v>
      </c>
      <c r="E1023">
        <f t="shared" si="61"/>
        <v>-112307</v>
      </c>
      <c r="F1023">
        <f t="shared" si="62"/>
        <v>4490161</v>
      </c>
      <c r="J1023">
        <f t="shared" si="63"/>
        <v>614.04547458005834</v>
      </c>
    </row>
    <row r="1024" spans="1:10" x14ac:dyDescent="0.3">
      <c r="A1024">
        <v>1023</v>
      </c>
      <c r="B1024" s="1502">
        <v>43489</v>
      </c>
      <c r="C1024">
        <v>127</v>
      </c>
      <c r="D1024">
        <f t="shared" si="60"/>
        <v>-2117</v>
      </c>
      <c r="E1024">
        <f t="shared" si="61"/>
        <v>-268859</v>
      </c>
      <c r="F1024">
        <f t="shared" si="62"/>
        <v>4481689</v>
      </c>
      <c r="J1024">
        <f t="shared" si="63"/>
        <v>614.01782214293087</v>
      </c>
    </row>
    <row r="1025" spans="1:10" x14ac:dyDescent="0.3">
      <c r="A1025">
        <v>1024</v>
      </c>
      <c r="B1025" s="1502">
        <v>43490</v>
      </c>
      <c r="C1025">
        <v>1825</v>
      </c>
      <c r="D1025">
        <f t="shared" si="60"/>
        <v>-2115</v>
      </c>
      <c r="E1025">
        <f t="shared" si="61"/>
        <v>-3859875</v>
      </c>
      <c r="F1025">
        <f t="shared" si="62"/>
        <v>4473225</v>
      </c>
      <c r="J1025">
        <f t="shared" si="63"/>
        <v>613.99016970580351</v>
      </c>
    </row>
    <row r="1026" spans="1:10" x14ac:dyDescent="0.3">
      <c r="A1026">
        <v>1025</v>
      </c>
      <c r="B1026" s="1502">
        <v>43490</v>
      </c>
      <c r="C1026">
        <v>1656</v>
      </c>
      <c r="D1026">
        <f t="shared" si="60"/>
        <v>-2113</v>
      </c>
      <c r="E1026">
        <f t="shared" si="61"/>
        <v>-3499128</v>
      </c>
      <c r="F1026">
        <f t="shared" si="62"/>
        <v>4464769</v>
      </c>
      <c r="J1026">
        <f t="shared" si="63"/>
        <v>613.96251726867604</v>
      </c>
    </row>
    <row r="1027" spans="1:10" x14ac:dyDescent="0.3">
      <c r="A1027">
        <v>1026</v>
      </c>
      <c r="B1027" s="1502">
        <v>43490</v>
      </c>
      <c r="C1027">
        <v>270</v>
      </c>
      <c r="D1027">
        <f t="shared" ref="D1027:D1090" si="64">D1028+(-2)</f>
        <v>-2111</v>
      </c>
      <c r="E1027">
        <f t="shared" ref="E1027:E1090" si="65">C1027*D1027</f>
        <v>-569970</v>
      </c>
      <c r="F1027">
        <f t="shared" ref="F1027:F1090" si="66">D1027^2</f>
        <v>4456321</v>
      </c>
      <c r="J1027">
        <f t="shared" ref="J1027:J1090" si="67">$H$2+(-$I$2)*D1027</f>
        <v>613.93486483154857</v>
      </c>
    </row>
    <row r="1028" spans="1:10" x14ac:dyDescent="0.3">
      <c r="A1028">
        <v>1027</v>
      </c>
      <c r="B1028" s="1502">
        <v>43490</v>
      </c>
      <c r="C1028">
        <v>1023</v>
      </c>
      <c r="D1028">
        <f t="shared" si="64"/>
        <v>-2109</v>
      </c>
      <c r="E1028">
        <f t="shared" si="65"/>
        <v>-2157507</v>
      </c>
      <c r="F1028">
        <f t="shared" si="66"/>
        <v>4447881</v>
      </c>
      <c r="J1028">
        <f t="shared" si="67"/>
        <v>613.90721239442109</v>
      </c>
    </row>
    <row r="1029" spans="1:10" x14ac:dyDescent="0.3">
      <c r="A1029">
        <v>1028</v>
      </c>
      <c r="B1029" s="1502">
        <v>43490</v>
      </c>
      <c r="C1029">
        <v>804</v>
      </c>
      <c r="D1029">
        <f t="shared" si="64"/>
        <v>-2107</v>
      </c>
      <c r="E1029">
        <f t="shared" si="65"/>
        <v>-1694028</v>
      </c>
      <c r="F1029">
        <f t="shared" si="66"/>
        <v>4439449</v>
      </c>
      <c r="J1029">
        <f t="shared" si="67"/>
        <v>613.87955995729374</v>
      </c>
    </row>
    <row r="1030" spans="1:10" x14ac:dyDescent="0.3">
      <c r="A1030">
        <v>1029</v>
      </c>
      <c r="B1030" s="1502">
        <v>43490</v>
      </c>
      <c r="C1030">
        <v>183</v>
      </c>
      <c r="D1030">
        <f t="shared" si="64"/>
        <v>-2105</v>
      </c>
      <c r="E1030">
        <f t="shared" si="65"/>
        <v>-385215</v>
      </c>
      <c r="F1030">
        <f t="shared" si="66"/>
        <v>4431025</v>
      </c>
      <c r="J1030">
        <f t="shared" si="67"/>
        <v>613.85190752016626</v>
      </c>
    </row>
    <row r="1031" spans="1:10" x14ac:dyDescent="0.3">
      <c r="A1031">
        <v>1030</v>
      </c>
      <c r="B1031" s="1502">
        <v>43490</v>
      </c>
      <c r="C1031">
        <v>730</v>
      </c>
      <c r="D1031">
        <f t="shared" si="64"/>
        <v>-2103</v>
      </c>
      <c r="E1031">
        <f t="shared" si="65"/>
        <v>-1535190</v>
      </c>
      <c r="F1031">
        <f t="shared" si="66"/>
        <v>4422609</v>
      </c>
      <c r="J1031">
        <f t="shared" si="67"/>
        <v>613.82425508303879</v>
      </c>
    </row>
    <row r="1032" spans="1:10" x14ac:dyDescent="0.3">
      <c r="A1032">
        <v>1031</v>
      </c>
      <c r="B1032" s="1502">
        <v>43490</v>
      </c>
      <c r="C1032">
        <v>925</v>
      </c>
      <c r="D1032">
        <f t="shared" si="64"/>
        <v>-2101</v>
      </c>
      <c r="E1032">
        <f t="shared" si="65"/>
        <v>-1943425</v>
      </c>
      <c r="F1032">
        <f t="shared" si="66"/>
        <v>4414201</v>
      </c>
      <c r="J1032">
        <f t="shared" si="67"/>
        <v>613.79660264591143</v>
      </c>
    </row>
    <row r="1033" spans="1:10" x14ac:dyDescent="0.3">
      <c r="A1033">
        <v>1032</v>
      </c>
      <c r="B1033" s="1502">
        <v>43490</v>
      </c>
      <c r="C1033">
        <v>134</v>
      </c>
      <c r="D1033">
        <f t="shared" si="64"/>
        <v>-2099</v>
      </c>
      <c r="E1033">
        <f t="shared" si="65"/>
        <v>-281266</v>
      </c>
      <c r="F1033">
        <f t="shared" si="66"/>
        <v>4405801</v>
      </c>
      <c r="J1033">
        <f t="shared" si="67"/>
        <v>613.76895020878396</v>
      </c>
    </row>
    <row r="1034" spans="1:10" x14ac:dyDescent="0.3">
      <c r="A1034">
        <v>1033</v>
      </c>
      <c r="B1034" s="1502">
        <v>43490</v>
      </c>
      <c r="C1034">
        <v>9</v>
      </c>
      <c r="D1034">
        <f t="shared" si="64"/>
        <v>-2097</v>
      </c>
      <c r="E1034">
        <f t="shared" si="65"/>
        <v>-18873</v>
      </c>
      <c r="F1034">
        <f t="shared" si="66"/>
        <v>4397409</v>
      </c>
      <c r="J1034">
        <f t="shared" si="67"/>
        <v>613.74129777165649</v>
      </c>
    </row>
    <row r="1035" spans="1:10" x14ac:dyDescent="0.3">
      <c r="A1035">
        <v>1034</v>
      </c>
      <c r="B1035" s="1502">
        <v>43490</v>
      </c>
      <c r="C1035">
        <v>337</v>
      </c>
      <c r="D1035">
        <f t="shared" si="64"/>
        <v>-2095</v>
      </c>
      <c r="E1035">
        <f t="shared" si="65"/>
        <v>-706015</v>
      </c>
      <c r="F1035">
        <f t="shared" si="66"/>
        <v>4389025</v>
      </c>
      <c r="J1035">
        <f t="shared" si="67"/>
        <v>613.71364533452902</v>
      </c>
    </row>
    <row r="1036" spans="1:10" x14ac:dyDescent="0.3">
      <c r="A1036">
        <v>1035</v>
      </c>
      <c r="B1036" s="1502">
        <v>43490</v>
      </c>
      <c r="C1036">
        <v>1400</v>
      </c>
      <c r="D1036">
        <f t="shared" si="64"/>
        <v>-2093</v>
      </c>
      <c r="E1036">
        <f t="shared" si="65"/>
        <v>-2930200</v>
      </c>
      <c r="F1036">
        <f t="shared" si="66"/>
        <v>4380649</v>
      </c>
      <c r="J1036">
        <f t="shared" si="67"/>
        <v>613.68599289740166</v>
      </c>
    </row>
    <row r="1037" spans="1:10" x14ac:dyDescent="0.3">
      <c r="A1037">
        <v>1036</v>
      </c>
      <c r="B1037" s="1502">
        <v>43490</v>
      </c>
      <c r="C1037">
        <v>687</v>
      </c>
      <c r="D1037">
        <f t="shared" si="64"/>
        <v>-2091</v>
      </c>
      <c r="E1037">
        <f t="shared" si="65"/>
        <v>-1436517</v>
      </c>
      <c r="F1037">
        <f t="shared" si="66"/>
        <v>4372281</v>
      </c>
      <c r="J1037">
        <f t="shared" si="67"/>
        <v>613.65834046027419</v>
      </c>
    </row>
    <row r="1038" spans="1:10" x14ac:dyDescent="0.3">
      <c r="A1038">
        <v>1037</v>
      </c>
      <c r="B1038" s="1502">
        <v>43490</v>
      </c>
      <c r="C1038">
        <v>52</v>
      </c>
      <c r="D1038">
        <f t="shared" si="64"/>
        <v>-2089</v>
      </c>
      <c r="E1038">
        <f t="shared" si="65"/>
        <v>-108628</v>
      </c>
      <c r="F1038">
        <f t="shared" si="66"/>
        <v>4363921</v>
      </c>
      <c r="J1038">
        <f t="shared" si="67"/>
        <v>613.63068802314672</v>
      </c>
    </row>
    <row r="1039" spans="1:10" x14ac:dyDescent="0.3">
      <c r="A1039">
        <v>1038</v>
      </c>
      <c r="B1039" s="1502">
        <v>43490</v>
      </c>
      <c r="C1039">
        <v>1869</v>
      </c>
      <c r="D1039">
        <f t="shared" si="64"/>
        <v>-2087</v>
      </c>
      <c r="E1039">
        <f t="shared" si="65"/>
        <v>-3900603</v>
      </c>
      <c r="F1039">
        <f t="shared" si="66"/>
        <v>4355569</v>
      </c>
      <c r="J1039">
        <f t="shared" si="67"/>
        <v>613.60303558601936</v>
      </c>
    </row>
    <row r="1040" spans="1:10" x14ac:dyDescent="0.3">
      <c r="A1040">
        <v>1039</v>
      </c>
      <c r="B1040" s="1502">
        <v>43490</v>
      </c>
      <c r="C1040">
        <v>1111</v>
      </c>
      <c r="D1040">
        <f t="shared" si="64"/>
        <v>-2085</v>
      </c>
      <c r="E1040">
        <f t="shared" si="65"/>
        <v>-2316435</v>
      </c>
      <c r="F1040">
        <f t="shared" si="66"/>
        <v>4347225</v>
      </c>
      <c r="J1040">
        <f t="shared" si="67"/>
        <v>613.57538314889189</v>
      </c>
    </row>
    <row r="1041" spans="1:10" x14ac:dyDescent="0.3">
      <c r="A1041">
        <v>1040</v>
      </c>
      <c r="B1041" s="1502">
        <v>43490</v>
      </c>
      <c r="C1041">
        <v>218</v>
      </c>
      <c r="D1041">
        <f t="shared" si="64"/>
        <v>-2083</v>
      </c>
      <c r="E1041">
        <f t="shared" si="65"/>
        <v>-454094</v>
      </c>
      <c r="F1041">
        <f t="shared" si="66"/>
        <v>4338889</v>
      </c>
      <c r="J1041">
        <f t="shared" si="67"/>
        <v>613.54773071176442</v>
      </c>
    </row>
    <row r="1042" spans="1:10" x14ac:dyDescent="0.3">
      <c r="A1042">
        <v>1041</v>
      </c>
      <c r="B1042" s="1502">
        <v>43490</v>
      </c>
      <c r="C1042">
        <v>933</v>
      </c>
      <c r="D1042">
        <f t="shared" si="64"/>
        <v>-2081</v>
      </c>
      <c r="E1042">
        <f t="shared" si="65"/>
        <v>-1941573</v>
      </c>
      <c r="F1042">
        <f t="shared" si="66"/>
        <v>4330561</v>
      </c>
      <c r="J1042">
        <f t="shared" si="67"/>
        <v>613.52007827463694</v>
      </c>
    </row>
    <row r="1043" spans="1:10" x14ac:dyDescent="0.3">
      <c r="A1043">
        <v>1042</v>
      </c>
      <c r="B1043" s="1502">
        <v>43490</v>
      </c>
      <c r="C1043">
        <v>138</v>
      </c>
      <c r="D1043">
        <f t="shared" si="64"/>
        <v>-2079</v>
      </c>
      <c r="E1043">
        <f t="shared" si="65"/>
        <v>-286902</v>
      </c>
      <c r="F1043">
        <f t="shared" si="66"/>
        <v>4322241</v>
      </c>
      <c r="J1043">
        <f t="shared" si="67"/>
        <v>613.49242583750959</v>
      </c>
    </row>
    <row r="1044" spans="1:10" x14ac:dyDescent="0.3">
      <c r="A1044">
        <v>1043</v>
      </c>
      <c r="B1044" s="1502">
        <v>43490</v>
      </c>
      <c r="C1044">
        <v>259</v>
      </c>
      <c r="D1044">
        <f t="shared" si="64"/>
        <v>-2077</v>
      </c>
      <c r="E1044">
        <f t="shared" si="65"/>
        <v>-537943</v>
      </c>
      <c r="F1044">
        <f t="shared" si="66"/>
        <v>4313929</v>
      </c>
      <c r="J1044">
        <f t="shared" si="67"/>
        <v>613.46477340038211</v>
      </c>
    </row>
    <row r="1045" spans="1:10" x14ac:dyDescent="0.3">
      <c r="A1045">
        <v>1044</v>
      </c>
      <c r="B1045" s="1502">
        <v>43490</v>
      </c>
      <c r="C1045">
        <v>1736</v>
      </c>
      <c r="D1045">
        <f t="shared" si="64"/>
        <v>-2075</v>
      </c>
      <c r="E1045">
        <f t="shared" si="65"/>
        <v>-3602200</v>
      </c>
      <c r="F1045">
        <f t="shared" si="66"/>
        <v>4305625</v>
      </c>
      <c r="J1045">
        <f t="shared" si="67"/>
        <v>613.43712096325464</v>
      </c>
    </row>
    <row r="1046" spans="1:10" x14ac:dyDescent="0.3">
      <c r="A1046">
        <v>1045</v>
      </c>
      <c r="B1046" s="1502">
        <v>43490</v>
      </c>
      <c r="C1046">
        <v>175</v>
      </c>
      <c r="D1046">
        <f t="shared" si="64"/>
        <v>-2073</v>
      </c>
      <c r="E1046">
        <f t="shared" si="65"/>
        <v>-362775</v>
      </c>
      <c r="F1046">
        <f t="shared" si="66"/>
        <v>4297329</v>
      </c>
      <c r="J1046">
        <f t="shared" si="67"/>
        <v>613.40946852612728</v>
      </c>
    </row>
    <row r="1047" spans="1:10" x14ac:dyDescent="0.3">
      <c r="A1047">
        <v>1046</v>
      </c>
      <c r="B1047" s="1502">
        <v>43490</v>
      </c>
      <c r="C1047">
        <v>2526</v>
      </c>
      <c r="D1047">
        <f t="shared" si="64"/>
        <v>-2071</v>
      </c>
      <c r="E1047">
        <f t="shared" si="65"/>
        <v>-5231346</v>
      </c>
      <c r="F1047">
        <f t="shared" si="66"/>
        <v>4289041</v>
      </c>
      <c r="J1047">
        <f t="shared" si="67"/>
        <v>613.38181608899981</v>
      </c>
    </row>
    <row r="1048" spans="1:10" x14ac:dyDescent="0.3">
      <c r="A1048">
        <v>1047</v>
      </c>
      <c r="B1048" s="1502">
        <v>43490</v>
      </c>
      <c r="C1048">
        <v>1947</v>
      </c>
      <c r="D1048">
        <f t="shared" si="64"/>
        <v>-2069</v>
      </c>
      <c r="E1048">
        <f t="shared" si="65"/>
        <v>-4028343</v>
      </c>
      <c r="F1048">
        <f t="shared" si="66"/>
        <v>4280761</v>
      </c>
      <c r="J1048">
        <f t="shared" si="67"/>
        <v>613.35416365187234</v>
      </c>
    </row>
    <row r="1049" spans="1:10" x14ac:dyDescent="0.3">
      <c r="A1049">
        <v>1048</v>
      </c>
      <c r="B1049" s="1502">
        <v>43490</v>
      </c>
      <c r="C1049">
        <v>1920</v>
      </c>
      <c r="D1049">
        <f t="shared" si="64"/>
        <v>-2067</v>
      </c>
      <c r="E1049">
        <f t="shared" si="65"/>
        <v>-3968640</v>
      </c>
      <c r="F1049">
        <f t="shared" si="66"/>
        <v>4272489</v>
      </c>
      <c r="J1049">
        <f t="shared" si="67"/>
        <v>613.32651121474487</v>
      </c>
    </row>
    <row r="1050" spans="1:10" x14ac:dyDescent="0.3">
      <c r="A1050">
        <v>1049</v>
      </c>
      <c r="B1050" s="1502">
        <v>43491</v>
      </c>
      <c r="C1050">
        <v>6095</v>
      </c>
      <c r="D1050">
        <f t="shared" si="64"/>
        <v>-2065</v>
      </c>
      <c r="E1050">
        <f t="shared" si="65"/>
        <v>-12586175</v>
      </c>
      <c r="F1050">
        <f t="shared" si="66"/>
        <v>4264225</v>
      </c>
      <c r="J1050">
        <f t="shared" si="67"/>
        <v>613.29885877761751</v>
      </c>
    </row>
    <row r="1051" spans="1:10" x14ac:dyDescent="0.3">
      <c r="A1051">
        <v>1050</v>
      </c>
      <c r="B1051" s="1502">
        <v>43491</v>
      </c>
      <c r="C1051">
        <v>3332</v>
      </c>
      <c r="D1051">
        <f t="shared" si="64"/>
        <v>-2063</v>
      </c>
      <c r="E1051">
        <f t="shared" si="65"/>
        <v>-6873916</v>
      </c>
      <c r="F1051">
        <f t="shared" si="66"/>
        <v>4255969</v>
      </c>
      <c r="J1051">
        <f t="shared" si="67"/>
        <v>613.27120634049004</v>
      </c>
    </row>
    <row r="1052" spans="1:10" x14ac:dyDescent="0.3">
      <c r="A1052">
        <v>1051</v>
      </c>
      <c r="B1052" s="1502">
        <v>43491</v>
      </c>
      <c r="C1052">
        <v>201</v>
      </c>
      <c r="D1052">
        <f t="shared" si="64"/>
        <v>-2061</v>
      </c>
      <c r="E1052">
        <f t="shared" si="65"/>
        <v>-414261</v>
      </c>
      <c r="F1052">
        <f t="shared" si="66"/>
        <v>4247721</v>
      </c>
      <c r="J1052">
        <f t="shared" si="67"/>
        <v>613.24355390336257</v>
      </c>
    </row>
    <row r="1053" spans="1:10" x14ac:dyDescent="0.3">
      <c r="A1053">
        <v>1052</v>
      </c>
      <c r="B1053" s="1502">
        <v>43491</v>
      </c>
      <c r="C1053">
        <v>60</v>
      </c>
      <c r="D1053">
        <f t="shared" si="64"/>
        <v>-2059</v>
      </c>
      <c r="E1053">
        <f t="shared" si="65"/>
        <v>-123540</v>
      </c>
      <c r="F1053">
        <f t="shared" si="66"/>
        <v>4239481</v>
      </c>
      <c r="J1053">
        <f t="shared" si="67"/>
        <v>613.21590146623521</v>
      </c>
    </row>
    <row r="1054" spans="1:10" x14ac:dyDescent="0.3">
      <c r="A1054">
        <v>1053</v>
      </c>
      <c r="B1054" s="1502">
        <v>43491</v>
      </c>
      <c r="C1054">
        <v>12</v>
      </c>
      <c r="D1054">
        <f t="shared" si="64"/>
        <v>-2057</v>
      </c>
      <c r="E1054">
        <f t="shared" si="65"/>
        <v>-24684</v>
      </c>
      <c r="F1054">
        <f t="shared" si="66"/>
        <v>4231249</v>
      </c>
      <c r="J1054">
        <f t="shared" si="67"/>
        <v>613.18824902910774</v>
      </c>
    </row>
    <row r="1055" spans="1:10" x14ac:dyDescent="0.3">
      <c r="A1055">
        <v>1054</v>
      </c>
      <c r="B1055" s="1502">
        <v>43491</v>
      </c>
      <c r="C1055">
        <v>68</v>
      </c>
      <c r="D1055">
        <f t="shared" si="64"/>
        <v>-2055</v>
      </c>
      <c r="E1055">
        <f t="shared" si="65"/>
        <v>-139740</v>
      </c>
      <c r="F1055">
        <f t="shared" si="66"/>
        <v>4223025</v>
      </c>
      <c r="J1055">
        <f t="shared" si="67"/>
        <v>613.16059659198027</v>
      </c>
    </row>
    <row r="1056" spans="1:10" x14ac:dyDescent="0.3">
      <c r="A1056">
        <v>1055</v>
      </c>
      <c r="B1056" s="1502">
        <v>43491</v>
      </c>
      <c r="C1056">
        <v>68</v>
      </c>
      <c r="D1056">
        <f t="shared" si="64"/>
        <v>-2053</v>
      </c>
      <c r="E1056">
        <f t="shared" si="65"/>
        <v>-139604</v>
      </c>
      <c r="F1056">
        <f t="shared" si="66"/>
        <v>4214809</v>
      </c>
      <c r="J1056">
        <f t="shared" si="67"/>
        <v>613.13294415485279</v>
      </c>
    </row>
    <row r="1057" spans="1:10" x14ac:dyDescent="0.3">
      <c r="A1057">
        <v>1056</v>
      </c>
      <c r="B1057" s="1502">
        <v>43491</v>
      </c>
      <c r="C1057">
        <v>68</v>
      </c>
      <c r="D1057">
        <f t="shared" si="64"/>
        <v>-2051</v>
      </c>
      <c r="E1057">
        <f t="shared" si="65"/>
        <v>-139468</v>
      </c>
      <c r="F1057">
        <f t="shared" si="66"/>
        <v>4206601</v>
      </c>
      <c r="J1057">
        <f t="shared" si="67"/>
        <v>613.10529171772544</v>
      </c>
    </row>
    <row r="1058" spans="1:10" x14ac:dyDescent="0.3">
      <c r="A1058">
        <v>1057</v>
      </c>
      <c r="B1058" s="1502">
        <v>43491</v>
      </c>
      <c r="C1058">
        <v>68</v>
      </c>
      <c r="D1058">
        <f t="shared" si="64"/>
        <v>-2049</v>
      </c>
      <c r="E1058">
        <f t="shared" si="65"/>
        <v>-139332</v>
      </c>
      <c r="F1058">
        <f t="shared" si="66"/>
        <v>4198401</v>
      </c>
      <c r="J1058">
        <f t="shared" si="67"/>
        <v>613.07763928059796</v>
      </c>
    </row>
    <row r="1059" spans="1:10" x14ac:dyDescent="0.3">
      <c r="A1059">
        <v>1058</v>
      </c>
      <c r="B1059" s="1502">
        <v>43491</v>
      </c>
      <c r="C1059">
        <v>68</v>
      </c>
      <c r="D1059">
        <f t="shared" si="64"/>
        <v>-2047</v>
      </c>
      <c r="E1059">
        <f t="shared" si="65"/>
        <v>-139196</v>
      </c>
      <c r="F1059">
        <f t="shared" si="66"/>
        <v>4190209</v>
      </c>
      <c r="J1059">
        <f t="shared" si="67"/>
        <v>613.04998684347049</v>
      </c>
    </row>
    <row r="1060" spans="1:10" x14ac:dyDescent="0.3">
      <c r="A1060">
        <v>1059</v>
      </c>
      <c r="B1060" s="1502">
        <v>43491</v>
      </c>
      <c r="C1060">
        <v>68</v>
      </c>
      <c r="D1060">
        <f t="shared" si="64"/>
        <v>-2045</v>
      </c>
      <c r="E1060">
        <f t="shared" si="65"/>
        <v>-139060</v>
      </c>
      <c r="F1060">
        <f t="shared" si="66"/>
        <v>4182025</v>
      </c>
      <c r="J1060">
        <f t="shared" si="67"/>
        <v>613.02233440634313</v>
      </c>
    </row>
    <row r="1061" spans="1:10" x14ac:dyDescent="0.3">
      <c r="A1061">
        <v>1060</v>
      </c>
      <c r="B1061" s="1502">
        <v>43491</v>
      </c>
      <c r="C1061">
        <v>68</v>
      </c>
      <c r="D1061">
        <f t="shared" si="64"/>
        <v>-2043</v>
      </c>
      <c r="E1061">
        <f t="shared" si="65"/>
        <v>-138924</v>
      </c>
      <c r="F1061">
        <f t="shared" si="66"/>
        <v>4173849</v>
      </c>
      <c r="J1061">
        <f t="shared" si="67"/>
        <v>612.99468196921566</v>
      </c>
    </row>
    <row r="1062" spans="1:10" x14ac:dyDescent="0.3">
      <c r="A1062">
        <v>1061</v>
      </c>
      <c r="B1062" s="1502">
        <v>43491</v>
      </c>
      <c r="C1062">
        <v>68</v>
      </c>
      <c r="D1062">
        <f t="shared" si="64"/>
        <v>-2041</v>
      </c>
      <c r="E1062">
        <f t="shared" si="65"/>
        <v>-138788</v>
      </c>
      <c r="F1062">
        <f t="shared" si="66"/>
        <v>4165681</v>
      </c>
      <c r="J1062">
        <f t="shared" si="67"/>
        <v>612.96702953208819</v>
      </c>
    </row>
    <row r="1063" spans="1:10" x14ac:dyDescent="0.3">
      <c r="A1063">
        <v>1062</v>
      </c>
      <c r="B1063" s="1502">
        <v>43491</v>
      </c>
      <c r="C1063">
        <v>68</v>
      </c>
      <c r="D1063">
        <f t="shared" si="64"/>
        <v>-2039</v>
      </c>
      <c r="E1063">
        <f t="shared" si="65"/>
        <v>-138652</v>
      </c>
      <c r="F1063">
        <f t="shared" si="66"/>
        <v>4157521</v>
      </c>
      <c r="J1063">
        <f t="shared" si="67"/>
        <v>612.93937709496072</v>
      </c>
    </row>
    <row r="1064" spans="1:10" x14ac:dyDescent="0.3">
      <c r="A1064">
        <v>1063</v>
      </c>
      <c r="B1064" s="1502">
        <v>43491</v>
      </c>
      <c r="C1064">
        <v>68</v>
      </c>
      <c r="D1064">
        <f t="shared" si="64"/>
        <v>-2037</v>
      </c>
      <c r="E1064">
        <f t="shared" si="65"/>
        <v>-138516</v>
      </c>
      <c r="F1064">
        <f t="shared" si="66"/>
        <v>4149369</v>
      </c>
      <c r="J1064">
        <f t="shared" si="67"/>
        <v>612.91172465783336</v>
      </c>
    </row>
    <row r="1065" spans="1:10" x14ac:dyDescent="0.3">
      <c r="A1065">
        <v>1064</v>
      </c>
      <c r="B1065" s="1502">
        <v>43491</v>
      </c>
      <c r="C1065">
        <v>68</v>
      </c>
      <c r="D1065">
        <f t="shared" si="64"/>
        <v>-2035</v>
      </c>
      <c r="E1065">
        <f t="shared" si="65"/>
        <v>-138380</v>
      </c>
      <c r="F1065">
        <f t="shared" si="66"/>
        <v>4141225</v>
      </c>
      <c r="J1065">
        <f t="shared" si="67"/>
        <v>612.88407222070589</v>
      </c>
    </row>
    <row r="1066" spans="1:10" x14ac:dyDescent="0.3">
      <c r="A1066">
        <v>1065</v>
      </c>
      <c r="B1066" s="1502">
        <v>43491</v>
      </c>
      <c r="C1066">
        <v>68</v>
      </c>
      <c r="D1066">
        <f t="shared" si="64"/>
        <v>-2033</v>
      </c>
      <c r="E1066">
        <f t="shared" si="65"/>
        <v>-138244</v>
      </c>
      <c r="F1066">
        <f t="shared" si="66"/>
        <v>4133089</v>
      </c>
      <c r="J1066">
        <f t="shared" si="67"/>
        <v>612.85641978357842</v>
      </c>
    </row>
    <row r="1067" spans="1:10" x14ac:dyDescent="0.3">
      <c r="A1067">
        <v>1066</v>
      </c>
      <c r="B1067" s="1502">
        <v>43491</v>
      </c>
      <c r="C1067">
        <v>72</v>
      </c>
      <c r="D1067">
        <f t="shared" si="64"/>
        <v>-2031</v>
      </c>
      <c r="E1067">
        <f t="shared" si="65"/>
        <v>-146232</v>
      </c>
      <c r="F1067">
        <f t="shared" si="66"/>
        <v>4124961</v>
      </c>
      <c r="J1067">
        <f t="shared" si="67"/>
        <v>612.82876734645106</v>
      </c>
    </row>
    <row r="1068" spans="1:10" x14ac:dyDescent="0.3">
      <c r="A1068">
        <v>1067</v>
      </c>
      <c r="B1068" s="1502">
        <v>43491</v>
      </c>
      <c r="C1068">
        <v>72</v>
      </c>
      <c r="D1068">
        <f t="shared" si="64"/>
        <v>-2029</v>
      </c>
      <c r="E1068">
        <f t="shared" si="65"/>
        <v>-146088</v>
      </c>
      <c r="F1068">
        <f t="shared" si="66"/>
        <v>4116841</v>
      </c>
      <c r="J1068">
        <f t="shared" si="67"/>
        <v>612.80111490932359</v>
      </c>
    </row>
    <row r="1069" spans="1:10" x14ac:dyDescent="0.3">
      <c r="A1069">
        <v>1068</v>
      </c>
      <c r="B1069" s="1502">
        <v>43491</v>
      </c>
      <c r="C1069">
        <v>116</v>
      </c>
      <c r="D1069">
        <f t="shared" si="64"/>
        <v>-2027</v>
      </c>
      <c r="E1069">
        <f t="shared" si="65"/>
        <v>-235132</v>
      </c>
      <c r="F1069">
        <f t="shared" si="66"/>
        <v>4108729</v>
      </c>
      <c r="J1069">
        <f t="shared" si="67"/>
        <v>612.77346247219612</v>
      </c>
    </row>
    <row r="1070" spans="1:10" x14ac:dyDescent="0.3">
      <c r="A1070">
        <v>1069</v>
      </c>
      <c r="B1070" s="1502">
        <v>43491</v>
      </c>
      <c r="C1070">
        <v>72</v>
      </c>
      <c r="D1070">
        <f t="shared" si="64"/>
        <v>-2025</v>
      </c>
      <c r="E1070">
        <f t="shared" si="65"/>
        <v>-145800</v>
      </c>
      <c r="F1070">
        <f t="shared" si="66"/>
        <v>4100625</v>
      </c>
      <c r="J1070">
        <f t="shared" si="67"/>
        <v>612.74581003506864</v>
      </c>
    </row>
    <row r="1071" spans="1:10" x14ac:dyDescent="0.3">
      <c r="A1071">
        <v>1070</v>
      </c>
      <c r="B1071" s="1502">
        <v>43491</v>
      </c>
      <c r="C1071">
        <v>104</v>
      </c>
      <c r="D1071">
        <f t="shared" si="64"/>
        <v>-2023</v>
      </c>
      <c r="E1071">
        <f t="shared" si="65"/>
        <v>-210392</v>
      </c>
      <c r="F1071">
        <f t="shared" si="66"/>
        <v>4092529</v>
      </c>
      <c r="J1071">
        <f t="shared" si="67"/>
        <v>612.71815759794129</v>
      </c>
    </row>
    <row r="1072" spans="1:10" x14ac:dyDescent="0.3">
      <c r="A1072">
        <v>1071</v>
      </c>
      <c r="B1072" s="1502">
        <v>43491</v>
      </c>
      <c r="C1072">
        <v>76</v>
      </c>
      <c r="D1072">
        <f t="shared" si="64"/>
        <v>-2021</v>
      </c>
      <c r="E1072">
        <f t="shared" si="65"/>
        <v>-153596</v>
      </c>
      <c r="F1072">
        <f t="shared" si="66"/>
        <v>4084441</v>
      </c>
      <c r="J1072">
        <f t="shared" si="67"/>
        <v>612.69050516081381</v>
      </c>
    </row>
    <row r="1073" spans="1:10" x14ac:dyDescent="0.3">
      <c r="A1073">
        <v>1072</v>
      </c>
      <c r="B1073" s="1502">
        <v>43491</v>
      </c>
      <c r="C1073">
        <v>84</v>
      </c>
      <c r="D1073">
        <f t="shared" si="64"/>
        <v>-2019</v>
      </c>
      <c r="E1073">
        <f t="shared" si="65"/>
        <v>-169596</v>
      </c>
      <c r="F1073">
        <f t="shared" si="66"/>
        <v>4076361</v>
      </c>
      <c r="J1073">
        <f t="shared" si="67"/>
        <v>612.66285272368634</v>
      </c>
    </row>
    <row r="1074" spans="1:10" x14ac:dyDescent="0.3">
      <c r="A1074">
        <v>1073</v>
      </c>
      <c r="B1074" s="1502">
        <v>43491</v>
      </c>
      <c r="C1074">
        <v>84</v>
      </c>
      <c r="D1074">
        <f t="shared" si="64"/>
        <v>-2017</v>
      </c>
      <c r="E1074">
        <f t="shared" si="65"/>
        <v>-169428</v>
      </c>
      <c r="F1074">
        <f t="shared" si="66"/>
        <v>4068289</v>
      </c>
      <c r="J1074">
        <f t="shared" si="67"/>
        <v>612.63520028655898</v>
      </c>
    </row>
    <row r="1075" spans="1:10" x14ac:dyDescent="0.3">
      <c r="A1075">
        <v>1074</v>
      </c>
      <c r="B1075" s="1502">
        <v>43491</v>
      </c>
      <c r="C1075">
        <v>96</v>
      </c>
      <c r="D1075">
        <f t="shared" si="64"/>
        <v>-2015</v>
      </c>
      <c r="E1075">
        <f t="shared" si="65"/>
        <v>-193440</v>
      </c>
      <c r="F1075">
        <f t="shared" si="66"/>
        <v>4060225</v>
      </c>
      <c r="J1075">
        <f t="shared" si="67"/>
        <v>612.60754784943151</v>
      </c>
    </row>
    <row r="1076" spans="1:10" x14ac:dyDescent="0.3">
      <c r="A1076">
        <v>1075</v>
      </c>
      <c r="B1076" s="1502">
        <v>43491</v>
      </c>
      <c r="C1076">
        <v>108</v>
      </c>
      <c r="D1076">
        <f t="shared" si="64"/>
        <v>-2013</v>
      </c>
      <c r="E1076">
        <f t="shared" si="65"/>
        <v>-217404</v>
      </c>
      <c r="F1076">
        <f t="shared" si="66"/>
        <v>4052169</v>
      </c>
      <c r="J1076">
        <f t="shared" si="67"/>
        <v>612.57989541230404</v>
      </c>
    </row>
    <row r="1077" spans="1:10" x14ac:dyDescent="0.3">
      <c r="A1077">
        <v>1076</v>
      </c>
      <c r="B1077" s="1502">
        <v>43491</v>
      </c>
      <c r="C1077">
        <v>72</v>
      </c>
      <c r="D1077">
        <f t="shared" si="64"/>
        <v>-2011</v>
      </c>
      <c r="E1077">
        <f t="shared" si="65"/>
        <v>-144792</v>
      </c>
      <c r="F1077">
        <f t="shared" si="66"/>
        <v>4044121</v>
      </c>
      <c r="J1077">
        <f t="shared" si="67"/>
        <v>612.55224297517668</v>
      </c>
    </row>
    <row r="1078" spans="1:10" x14ac:dyDescent="0.3">
      <c r="A1078">
        <v>1077</v>
      </c>
      <c r="B1078" s="1502">
        <v>43491</v>
      </c>
      <c r="C1078">
        <v>72</v>
      </c>
      <c r="D1078">
        <f t="shared" si="64"/>
        <v>-2009</v>
      </c>
      <c r="E1078">
        <f t="shared" si="65"/>
        <v>-144648</v>
      </c>
      <c r="F1078">
        <f t="shared" si="66"/>
        <v>4036081</v>
      </c>
      <c r="J1078">
        <f t="shared" si="67"/>
        <v>612.52459053804921</v>
      </c>
    </row>
    <row r="1079" spans="1:10" x14ac:dyDescent="0.3">
      <c r="A1079">
        <v>1078</v>
      </c>
      <c r="B1079" s="1502">
        <v>43491</v>
      </c>
      <c r="C1079">
        <v>76</v>
      </c>
      <c r="D1079">
        <f t="shared" si="64"/>
        <v>-2007</v>
      </c>
      <c r="E1079">
        <f t="shared" si="65"/>
        <v>-152532</v>
      </c>
      <c r="F1079">
        <f t="shared" si="66"/>
        <v>4028049</v>
      </c>
      <c r="J1079">
        <f t="shared" si="67"/>
        <v>612.49693810092174</v>
      </c>
    </row>
    <row r="1080" spans="1:10" x14ac:dyDescent="0.3">
      <c r="A1080">
        <v>1079</v>
      </c>
      <c r="B1080" s="1502">
        <v>43491</v>
      </c>
      <c r="C1080">
        <v>72</v>
      </c>
      <c r="D1080">
        <f t="shared" si="64"/>
        <v>-2005</v>
      </c>
      <c r="E1080">
        <f t="shared" si="65"/>
        <v>-144360</v>
      </c>
      <c r="F1080">
        <f t="shared" si="66"/>
        <v>4020025</v>
      </c>
      <c r="J1080">
        <f t="shared" si="67"/>
        <v>612.46928566379427</v>
      </c>
    </row>
    <row r="1081" spans="1:10" x14ac:dyDescent="0.3">
      <c r="A1081">
        <v>1080</v>
      </c>
      <c r="B1081" s="1502">
        <v>43491</v>
      </c>
      <c r="C1081">
        <v>72</v>
      </c>
      <c r="D1081">
        <f t="shared" si="64"/>
        <v>-2003</v>
      </c>
      <c r="E1081">
        <f t="shared" si="65"/>
        <v>-144216</v>
      </c>
      <c r="F1081">
        <f t="shared" si="66"/>
        <v>4012009</v>
      </c>
      <c r="J1081">
        <f t="shared" si="67"/>
        <v>612.44163322666691</v>
      </c>
    </row>
    <row r="1082" spans="1:10" x14ac:dyDescent="0.3">
      <c r="A1082">
        <v>1081</v>
      </c>
      <c r="B1082" s="1502">
        <v>43492</v>
      </c>
      <c r="C1082">
        <v>183</v>
      </c>
      <c r="D1082">
        <f t="shared" si="64"/>
        <v>-2001</v>
      </c>
      <c r="E1082">
        <f t="shared" si="65"/>
        <v>-366183</v>
      </c>
      <c r="F1082">
        <f t="shared" si="66"/>
        <v>4004001</v>
      </c>
      <c r="J1082">
        <f t="shared" si="67"/>
        <v>612.41398078953944</v>
      </c>
    </row>
    <row r="1083" spans="1:10" x14ac:dyDescent="0.3">
      <c r="A1083">
        <v>1082</v>
      </c>
      <c r="B1083" s="1502">
        <v>43493</v>
      </c>
      <c r="C1083">
        <v>98</v>
      </c>
      <c r="D1083">
        <f t="shared" si="64"/>
        <v>-1999</v>
      </c>
      <c r="E1083">
        <f t="shared" si="65"/>
        <v>-195902</v>
      </c>
      <c r="F1083">
        <f t="shared" si="66"/>
        <v>3996001</v>
      </c>
      <c r="J1083">
        <f t="shared" si="67"/>
        <v>612.38632835241197</v>
      </c>
    </row>
    <row r="1084" spans="1:10" x14ac:dyDescent="0.3">
      <c r="A1084">
        <v>1083</v>
      </c>
      <c r="B1084" s="1502">
        <v>43493</v>
      </c>
      <c r="C1084">
        <v>60</v>
      </c>
      <c r="D1084">
        <f t="shared" si="64"/>
        <v>-1997</v>
      </c>
      <c r="E1084">
        <f t="shared" si="65"/>
        <v>-119820</v>
      </c>
      <c r="F1084">
        <f t="shared" si="66"/>
        <v>3988009</v>
      </c>
      <c r="J1084">
        <f t="shared" si="67"/>
        <v>612.35867591528461</v>
      </c>
    </row>
    <row r="1085" spans="1:10" x14ac:dyDescent="0.3">
      <c r="A1085">
        <v>1084</v>
      </c>
      <c r="B1085" s="1502">
        <v>43493</v>
      </c>
      <c r="C1085">
        <v>321</v>
      </c>
      <c r="D1085">
        <f t="shared" si="64"/>
        <v>-1995</v>
      </c>
      <c r="E1085">
        <f t="shared" si="65"/>
        <v>-640395</v>
      </c>
      <c r="F1085">
        <f t="shared" si="66"/>
        <v>3980025</v>
      </c>
      <c r="J1085">
        <f t="shared" si="67"/>
        <v>612.33102347815714</v>
      </c>
    </row>
    <row r="1086" spans="1:10" x14ac:dyDescent="0.3">
      <c r="A1086">
        <v>1085</v>
      </c>
      <c r="B1086" s="1502">
        <v>43493</v>
      </c>
      <c r="C1086">
        <v>114</v>
      </c>
      <c r="D1086">
        <f t="shared" si="64"/>
        <v>-1993</v>
      </c>
      <c r="E1086">
        <f t="shared" si="65"/>
        <v>-227202</v>
      </c>
      <c r="F1086">
        <f t="shared" si="66"/>
        <v>3972049</v>
      </c>
      <c r="J1086">
        <f t="shared" si="67"/>
        <v>612.30337104102966</v>
      </c>
    </row>
    <row r="1087" spans="1:10" x14ac:dyDescent="0.3">
      <c r="A1087">
        <v>1086</v>
      </c>
      <c r="B1087" s="1502">
        <v>43493</v>
      </c>
      <c r="C1087">
        <v>44</v>
      </c>
      <c r="D1087">
        <f t="shared" si="64"/>
        <v>-1991</v>
      </c>
      <c r="E1087">
        <f t="shared" si="65"/>
        <v>-87604</v>
      </c>
      <c r="F1087">
        <f t="shared" si="66"/>
        <v>3964081</v>
      </c>
      <c r="J1087">
        <f t="shared" si="67"/>
        <v>612.27571860390219</v>
      </c>
    </row>
    <row r="1088" spans="1:10" x14ac:dyDescent="0.3">
      <c r="A1088">
        <v>1087</v>
      </c>
      <c r="B1088" s="1502">
        <v>43493</v>
      </c>
      <c r="C1088">
        <v>1125</v>
      </c>
      <c r="D1088">
        <f t="shared" si="64"/>
        <v>-1989</v>
      </c>
      <c r="E1088">
        <f t="shared" si="65"/>
        <v>-2237625</v>
      </c>
      <c r="F1088">
        <f t="shared" si="66"/>
        <v>3956121</v>
      </c>
      <c r="J1088">
        <f t="shared" si="67"/>
        <v>612.24806616677483</v>
      </c>
    </row>
    <row r="1089" spans="1:10" x14ac:dyDescent="0.3">
      <c r="A1089">
        <v>1088</v>
      </c>
      <c r="B1089" s="1502">
        <v>43494</v>
      </c>
      <c r="C1089">
        <v>60</v>
      </c>
      <c r="D1089">
        <f t="shared" si="64"/>
        <v>-1987</v>
      </c>
      <c r="E1089">
        <f t="shared" si="65"/>
        <v>-119220</v>
      </c>
      <c r="F1089">
        <f t="shared" si="66"/>
        <v>3948169</v>
      </c>
      <c r="J1089">
        <f t="shared" si="67"/>
        <v>612.22041372964736</v>
      </c>
    </row>
    <row r="1090" spans="1:10" x14ac:dyDescent="0.3">
      <c r="A1090">
        <v>1089</v>
      </c>
      <c r="B1090" s="1502">
        <v>43494</v>
      </c>
      <c r="C1090">
        <v>40</v>
      </c>
      <c r="D1090">
        <f t="shared" si="64"/>
        <v>-1985</v>
      </c>
      <c r="E1090">
        <f t="shared" si="65"/>
        <v>-79400</v>
      </c>
      <c r="F1090">
        <f t="shared" si="66"/>
        <v>3940225</v>
      </c>
      <c r="J1090">
        <f t="shared" si="67"/>
        <v>612.19276129251989</v>
      </c>
    </row>
    <row r="1091" spans="1:10" x14ac:dyDescent="0.3">
      <c r="A1091">
        <v>1090</v>
      </c>
      <c r="B1091" s="1502">
        <v>43494</v>
      </c>
      <c r="C1091">
        <v>176</v>
      </c>
      <c r="D1091">
        <f t="shared" ref="D1091:D1154" si="68">D1092+(-2)</f>
        <v>-1983</v>
      </c>
      <c r="E1091">
        <f t="shared" ref="E1091:E1154" si="69">C1091*D1091</f>
        <v>-349008</v>
      </c>
      <c r="F1091">
        <f t="shared" ref="F1091:F1154" si="70">D1091^2</f>
        <v>3932289</v>
      </c>
      <c r="J1091">
        <f t="shared" ref="J1091:J1154" si="71">$H$2+(-$I$2)*D1091</f>
        <v>612.16510885539253</v>
      </c>
    </row>
    <row r="1092" spans="1:10" x14ac:dyDescent="0.3">
      <c r="A1092">
        <v>1091</v>
      </c>
      <c r="B1092" s="1502">
        <v>43494</v>
      </c>
      <c r="C1092">
        <v>182</v>
      </c>
      <c r="D1092">
        <f t="shared" si="68"/>
        <v>-1981</v>
      </c>
      <c r="E1092">
        <f t="shared" si="69"/>
        <v>-360542</v>
      </c>
      <c r="F1092">
        <f t="shared" si="70"/>
        <v>3924361</v>
      </c>
      <c r="J1092">
        <f t="shared" si="71"/>
        <v>612.13745641826506</v>
      </c>
    </row>
    <row r="1093" spans="1:10" x14ac:dyDescent="0.3">
      <c r="A1093">
        <v>1092</v>
      </c>
      <c r="B1093" s="1502">
        <v>43494</v>
      </c>
      <c r="C1093">
        <v>68</v>
      </c>
      <c r="D1093">
        <f t="shared" si="68"/>
        <v>-1979</v>
      </c>
      <c r="E1093">
        <f t="shared" si="69"/>
        <v>-134572</v>
      </c>
      <c r="F1093">
        <f t="shared" si="70"/>
        <v>3916441</v>
      </c>
      <c r="J1093">
        <f t="shared" si="71"/>
        <v>612.10980398113759</v>
      </c>
    </row>
    <row r="1094" spans="1:10" x14ac:dyDescent="0.3">
      <c r="A1094">
        <v>1093</v>
      </c>
      <c r="B1094" s="1502">
        <v>43495</v>
      </c>
      <c r="C1094">
        <v>1622</v>
      </c>
      <c r="D1094">
        <f t="shared" si="68"/>
        <v>-1977</v>
      </c>
      <c r="E1094">
        <f t="shared" si="69"/>
        <v>-3206694</v>
      </c>
      <c r="F1094">
        <f t="shared" si="70"/>
        <v>3908529</v>
      </c>
      <c r="J1094">
        <f t="shared" si="71"/>
        <v>612.08215154401012</v>
      </c>
    </row>
    <row r="1095" spans="1:10" x14ac:dyDescent="0.3">
      <c r="A1095">
        <v>1094</v>
      </c>
      <c r="B1095" s="1502">
        <v>43495</v>
      </c>
      <c r="C1095">
        <v>1149</v>
      </c>
      <c r="D1095">
        <f t="shared" si="68"/>
        <v>-1975</v>
      </c>
      <c r="E1095">
        <f t="shared" si="69"/>
        <v>-2269275</v>
      </c>
      <c r="F1095">
        <f t="shared" si="70"/>
        <v>3900625</v>
      </c>
      <c r="J1095">
        <f t="shared" si="71"/>
        <v>612.05449910688276</v>
      </c>
    </row>
    <row r="1096" spans="1:10" x14ac:dyDescent="0.3">
      <c r="A1096">
        <v>1095</v>
      </c>
      <c r="B1096" s="1502">
        <v>43495</v>
      </c>
      <c r="C1096">
        <v>796</v>
      </c>
      <c r="D1096">
        <f t="shared" si="68"/>
        <v>-1973</v>
      </c>
      <c r="E1096">
        <f t="shared" si="69"/>
        <v>-1570508</v>
      </c>
      <c r="F1096">
        <f t="shared" si="70"/>
        <v>3892729</v>
      </c>
      <c r="J1096">
        <f t="shared" si="71"/>
        <v>612.02684666975529</v>
      </c>
    </row>
    <row r="1097" spans="1:10" x14ac:dyDescent="0.3">
      <c r="A1097">
        <v>1096</v>
      </c>
      <c r="B1097" s="1502">
        <v>43495</v>
      </c>
      <c r="C1097">
        <v>936</v>
      </c>
      <c r="D1097">
        <f t="shared" si="68"/>
        <v>-1971</v>
      </c>
      <c r="E1097">
        <f t="shared" si="69"/>
        <v>-1844856</v>
      </c>
      <c r="F1097">
        <f t="shared" si="70"/>
        <v>3884841</v>
      </c>
      <c r="J1097">
        <f t="shared" si="71"/>
        <v>611.99919423262781</v>
      </c>
    </row>
    <row r="1098" spans="1:10" x14ac:dyDescent="0.3">
      <c r="A1098">
        <v>1097</v>
      </c>
      <c r="B1098" s="1502">
        <v>43495</v>
      </c>
      <c r="C1098">
        <v>33</v>
      </c>
      <c r="D1098">
        <f t="shared" si="68"/>
        <v>-1969</v>
      </c>
      <c r="E1098">
        <f t="shared" si="69"/>
        <v>-64977</v>
      </c>
      <c r="F1098">
        <f t="shared" si="70"/>
        <v>3876961</v>
      </c>
      <c r="J1098">
        <f t="shared" si="71"/>
        <v>611.97154179550046</v>
      </c>
    </row>
    <row r="1099" spans="1:10" x14ac:dyDescent="0.3">
      <c r="A1099">
        <v>1098</v>
      </c>
      <c r="B1099" s="1502">
        <v>43495</v>
      </c>
      <c r="C1099">
        <v>43</v>
      </c>
      <c r="D1099">
        <f t="shared" si="68"/>
        <v>-1967</v>
      </c>
      <c r="E1099">
        <f t="shared" si="69"/>
        <v>-84581</v>
      </c>
      <c r="F1099">
        <f t="shared" si="70"/>
        <v>3869089</v>
      </c>
      <c r="J1099">
        <f t="shared" si="71"/>
        <v>611.94388935837299</v>
      </c>
    </row>
    <row r="1100" spans="1:10" x14ac:dyDescent="0.3">
      <c r="A1100">
        <v>1099</v>
      </c>
      <c r="B1100" s="1502">
        <v>43495</v>
      </c>
      <c r="C1100">
        <v>322</v>
      </c>
      <c r="D1100">
        <f t="shared" si="68"/>
        <v>-1965</v>
      </c>
      <c r="E1100">
        <f t="shared" si="69"/>
        <v>-632730</v>
      </c>
      <c r="F1100">
        <f t="shared" si="70"/>
        <v>3861225</v>
      </c>
      <c r="J1100">
        <f t="shared" si="71"/>
        <v>611.91623692124551</v>
      </c>
    </row>
    <row r="1101" spans="1:10" x14ac:dyDescent="0.3">
      <c r="A1101">
        <v>1100</v>
      </c>
      <c r="B1101" s="1502">
        <v>43495</v>
      </c>
      <c r="C1101">
        <v>1800</v>
      </c>
      <c r="D1101">
        <f t="shared" si="68"/>
        <v>-1963</v>
      </c>
      <c r="E1101">
        <f t="shared" si="69"/>
        <v>-3533400</v>
      </c>
      <c r="F1101">
        <f t="shared" si="70"/>
        <v>3853369</v>
      </c>
      <c r="J1101">
        <f t="shared" si="71"/>
        <v>611.88858448411804</v>
      </c>
    </row>
    <row r="1102" spans="1:10" x14ac:dyDescent="0.3">
      <c r="A1102">
        <v>1101</v>
      </c>
      <c r="B1102" s="1502">
        <v>43495</v>
      </c>
      <c r="C1102">
        <v>1236</v>
      </c>
      <c r="D1102">
        <f t="shared" si="68"/>
        <v>-1961</v>
      </c>
      <c r="E1102">
        <f t="shared" si="69"/>
        <v>-2423796</v>
      </c>
      <c r="F1102">
        <f t="shared" si="70"/>
        <v>3845521</v>
      </c>
      <c r="J1102">
        <f t="shared" si="71"/>
        <v>611.86093204699068</v>
      </c>
    </row>
    <row r="1103" spans="1:10" x14ac:dyDescent="0.3">
      <c r="A1103">
        <v>1102</v>
      </c>
      <c r="B1103" s="1502">
        <v>43495</v>
      </c>
      <c r="C1103">
        <v>205</v>
      </c>
      <c r="D1103">
        <f t="shared" si="68"/>
        <v>-1959</v>
      </c>
      <c r="E1103">
        <f t="shared" si="69"/>
        <v>-401595</v>
      </c>
      <c r="F1103">
        <f t="shared" si="70"/>
        <v>3837681</v>
      </c>
      <c r="J1103">
        <f t="shared" si="71"/>
        <v>611.83327960986321</v>
      </c>
    </row>
    <row r="1104" spans="1:10" x14ac:dyDescent="0.3">
      <c r="A1104">
        <v>1103</v>
      </c>
      <c r="B1104" s="1502">
        <v>43495</v>
      </c>
      <c r="C1104">
        <v>190</v>
      </c>
      <c r="D1104">
        <f t="shared" si="68"/>
        <v>-1957</v>
      </c>
      <c r="E1104">
        <f t="shared" si="69"/>
        <v>-371830</v>
      </c>
      <c r="F1104">
        <f t="shared" si="70"/>
        <v>3829849</v>
      </c>
      <c r="J1104">
        <f t="shared" si="71"/>
        <v>611.80562717273574</v>
      </c>
    </row>
    <row r="1105" spans="1:10" x14ac:dyDescent="0.3">
      <c r="A1105">
        <v>1104</v>
      </c>
      <c r="B1105" s="1502">
        <v>43495</v>
      </c>
      <c r="C1105">
        <v>165</v>
      </c>
      <c r="D1105">
        <f t="shared" si="68"/>
        <v>-1955</v>
      </c>
      <c r="E1105">
        <f t="shared" si="69"/>
        <v>-322575</v>
      </c>
      <c r="F1105">
        <f t="shared" si="70"/>
        <v>3822025</v>
      </c>
      <c r="J1105">
        <f t="shared" si="71"/>
        <v>611.77797473560838</v>
      </c>
    </row>
    <row r="1106" spans="1:10" x14ac:dyDescent="0.3">
      <c r="A1106">
        <v>1105</v>
      </c>
      <c r="B1106" s="1502">
        <v>43495</v>
      </c>
      <c r="C1106">
        <v>1842</v>
      </c>
      <c r="D1106">
        <f t="shared" si="68"/>
        <v>-1953</v>
      </c>
      <c r="E1106">
        <f t="shared" si="69"/>
        <v>-3597426</v>
      </c>
      <c r="F1106">
        <f t="shared" si="70"/>
        <v>3814209</v>
      </c>
      <c r="J1106">
        <f t="shared" si="71"/>
        <v>611.75032229848091</v>
      </c>
    </row>
    <row r="1107" spans="1:10" x14ac:dyDescent="0.3">
      <c r="A1107">
        <v>1106</v>
      </c>
      <c r="B1107" s="1502">
        <v>43495</v>
      </c>
      <c r="C1107">
        <v>1272</v>
      </c>
      <c r="D1107">
        <f t="shared" si="68"/>
        <v>-1951</v>
      </c>
      <c r="E1107">
        <f t="shared" si="69"/>
        <v>-2481672</v>
      </c>
      <c r="F1107">
        <f t="shared" si="70"/>
        <v>3806401</v>
      </c>
      <c r="J1107">
        <f t="shared" si="71"/>
        <v>611.72266986135344</v>
      </c>
    </row>
    <row r="1108" spans="1:10" x14ac:dyDescent="0.3">
      <c r="A1108">
        <v>1107</v>
      </c>
      <c r="B1108" s="1502">
        <v>43497</v>
      </c>
      <c r="C1108">
        <v>102</v>
      </c>
      <c r="D1108">
        <f t="shared" si="68"/>
        <v>-1949</v>
      </c>
      <c r="E1108">
        <f t="shared" si="69"/>
        <v>-198798</v>
      </c>
      <c r="F1108">
        <f t="shared" si="70"/>
        <v>3798601</v>
      </c>
      <c r="J1108">
        <f t="shared" si="71"/>
        <v>611.69501742422608</v>
      </c>
    </row>
    <row r="1109" spans="1:10" x14ac:dyDescent="0.3">
      <c r="A1109">
        <v>1108</v>
      </c>
      <c r="B1109" s="1502">
        <v>43497</v>
      </c>
      <c r="C1109">
        <v>187</v>
      </c>
      <c r="D1109">
        <f t="shared" si="68"/>
        <v>-1947</v>
      </c>
      <c r="E1109">
        <f t="shared" si="69"/>
        <v>-364089</v>
      </c>
      <c r="F1109">
        <f t="shared" si="70"/>
        <v>3790809</v>
      </c>
      <c r="J1109">
        <f t="shared" si="71"/>
        <v>611.66736498709861</v>
      </c>
    </row>
    <row r="1110" spans="1:10" x14ac:dyDescent="0.3">
      <c r="A1110">
        <v>1109</v>
      </c>
      <c r="B1110" s="1502">
        <v>43497</v>
      </c>
      <c r="C1110">
        <v>104</v>
      </c>
      <c r="D1110">
        <f t="shared" si="68"/>
        <v>-1945</v>
      </c>
      <c r="E1110">
        <f t="shared" si="69"/>
        <v>-202280</v>
      </c>
      <c r="F1110">
        <f t="shared" si="70"/>
        <v>3783025</v>
      </c>
      <c r="J1110">
        <f t="shared" si="71"/>
        <v>611.63971254997114</v>
      </c>
    </row>
    <row r="1111" spans="1:10" x14ac:dyDescent="0.3">
      <c r="A1111">
        <v>1110</v>
      </c>
      <c r="B1111" s="1502">
        <v>43497</v>
      </c>
      <c r="C1111">
        <v>476</v>
      </c>
      <c r="D1111">
        <f t="shared" si="68"/>
        <v>-1943</v>
      </c>
      <c r="E1111">
        <f t="shared" si="69"/>
        <v>-924868</v>
      </c>
      <c r="F1111">
        <f t="shared" si="70"/>
        <v>3775249</v>
      </c>
      <c r="J1111">
        <f t="shared" si="71"/>
        <v>611.61206011284366</v>
      </c>
    </row>
    <row r="1112" spans="1:10" x14ac:dyDescent="0.3">
      <c r="A1112">
        <v>1111</v>
      </c>
      <c r="B1112" s="1502">
        <v>43497</v>
      </c>
      <c r="C1112">
        <v>132</v>
      </c>
      <c r="D1112">
        <f t="shared" si="68"/>
        <v>-1941</v>
      </c>
      <c r="E1112">
        <f t="shared" si="69"/>
        <v>-256212</v>
      </c>
      <c r="F1112">
        <f t="shared" si="70"/>
        <v>3767481</v>
      </c>
      <c r="J1112">
        <f t="shared" si="71"/>
        <v>611.58440767571631</v>
      </c>
    </row>
    <row r="1113" spans="1:10" x14ac:dyDescent="0.3">
      <c r="A1113">
        <v>1112</v>
      </c>
      <c r="B1113" s="1502">
        <v>43497</v>
      </c>
      <c r="C1113">
        <v>162</v>
      </c>
      <c r="D1113">
        <f t="shared" si="68"/>
        <v>-1939</v>
      </c>
      <c r="E1113">
        <f t="shared" si="69"/>
        <v>-314118</v>
      </c>
      <c r="F1113">
        <f t="shared" si="70"/>
        <v>3759721</v>
      </c>
      <c r="J1113">
        <f t="shared" si="71"/>
        <v>611.55675523858883</v>
      </c>
    </row>
    <row r="1114" spans="1:10" x14ac:dyDescent="0.3">
      <c r="A1114">
        <v>1113</v>
      </c>
      <c r="B1114" s="1502">
        <v>43497</v>
      </c>
      <c r="C1114">
        <v>130</v>
      </c>
      <c r="D1114">
        <f t="shared" si="68"/>
        <v>-1937</v>
      </c>
      <c r="E1114">
        <f t="shared" si="69"/>
        <v>-251810</v>
      </c>
      <c r="F1114">
        <f t="shared" si="70"/>
        <v>3751969</v>
      </c>
      <c r="J1114">
        <f t="shared" si="71"/>
        <v>611.52910280146136</v>
      </c>
    </row>
    <row r="1115" spans="1:10" x14ac:dyDescent="0.3">
      <c r="A1115">
        <v>1114</v>
      </c>
      <c r="B1115" s="1502">
        <v>43497</v>
      </c>
      <c r="C1115">
        <v>189</v>
      </c>
      <c r="D1115">
        <f t="shared" si="68"/>
        <v>-1935</v>
      </c>
      <c r="E1115">
        <f t="shared" si="69"/>
        <v>-365715</v>
      </c>
      <c r="F1115">
        <f t="shared" si="70"/>
        <v>3744225</v>
      </c>
      <c r="J1115">
        <f t="shared" si="71"/>
        <v>611.501450364334</v>
      </c>
    </row>
    <row r="1116" spans="1:10" x14ac:dyDescent="0.3">
      <c r="A1116">
        <v>1115</v>
      </c>
      <c r="B1116" s="1502">
        <v>43500</v>
      </c>
      <c r="C1116">
        <v>533</v>
      </c>
      <c r="D1116">
        <f t="shared" si="68"/>
        <v>-1933</v>
      </c>
      <c r="E1116">
        <f t="shared" si="69"/>
        <v>-1030289</v>
      </c>
      <c r="F1116">
        <f t="shared" si="70"/>
        <v>3736489</v>
      </c>
      <c r="J1116">
        <f t="shared" si="71"/>
        <v>611.47379792720653</v>
      </c>
    </row>
    <row r="1117" spans="1:10" x14ac:dyDescent="0.3">
      <c r="A1117">
        <v>1116</v>
      </c>
      <c r="B1117" s="1502">
        <v>43504</v>
      </c>
      <c r="C1117">
        <v>1088</v>
      </c>
      <c r="D1117">
        <f t="shared" si="68"/>
        <v>-1931</v>
      </c>
      <c r="E1117">
        <f t="shared" si="69"/>
        <v>-2100928</v>
      </c>
      <c r="F1117">
        <f t="shared" si="70"/>
        <v>3728761</v>
      </c>
      <c r="J1117">
        <f t="shared" si="71"/>
        <v>611.44614549007906</v>
      </c>
    </row>
    <row r="1118" spans="1:10" x14ac:dyDescent="0.3">
      <c r="A1118">
        <v>1117</v>
      </c>
      <c r="B1118" s="1502">
        <v>43504</v>
      </c>
      <c r="C1118">
        <v>794</v>
      </c>
      <c r="D1118">
        <f t="shared" si="68"/>
        <v>-1929</v>
      </c>
      <c r="E1118">
        <f t="shared" si="69"/>
        <v>-1531626</v>
      </c>
      <c r="F1118">
        <f t="shared" si="70"/>
        <v>3721041</v>
      </c>
      <c r="J1118">
        <f t="shared" si="71"/>
        <v>611.41849305295159</v>
      </c>
    </row>
    <row r="1119" spans="1:10" x14ac:dyDescent="0.3">
      <c r="A1119">
        <v>1118</v>
      </c>
      <c r="B1119" s="1502">
        <v>43504</v>
      </c>
      <c r="C1119">
        <v>14</v>
      </c>
      <c r="D1119">
        <f t="shared" si="68"/>
        <v>-1927</v>
      </c>
      <c r="E1119">
        <f t="shared" si="69"/>
        <v>-26978</v>
      </c>
      <c r="F1119">
        <f t="shared" si="70"/>
        <v>3713329</v>
      </c>
      <c r="J1119">
        <f t="shared" si="71"/>
        <v>611.39084061582423</v>
      </c>
    </row>
    <row r="1120" spans="1:10" x14ac:dyDescent="0.3">
      <c r="A1120">
        <v>1119</v>
      </c>
      <c r="B1120" s="1502">
        <v>43504</v>
      </c>
      <c r="C1120">
        <v>112</v>
      </c>
      <c r="D1120">
        <f t="shared" si="68"/>
        <v>-1925</v>
      </c>
      <c r="E1120">
        <f t="shared" si="69"/>
        <v>-215600</v>
      </c>
      <c r="F1120">
        <f t="shared" si="70"/>
        <v>3705625</v>
      </c>
      <c r="J1120">
        <f t="shared" si="71"/>
        <v>611.36318817869676</v>
      </c>
    </row>
    <row r="1121" spans="1:10" x14ac:dyDescent="0.3">
      <c r="A1121">
        <v>1120</v>
      </c>
      <c r="B1121" s="1502">
        <v>43504</v>
      </c>
      <c r="C1121">
        <v>2326</v>
      </c>
      <c r="D1121">
        <f t="shared" si="68"/>
        <v>-1923</v>
      </c>
      <c r="E1121">
        <f t="shared" si="69"/>
        <v>-4472898</v>
      </c>
      <c r="F1121">
        <f t="shared" si="70"/>
        <v>3697929</v>
      </c>
      <c r="J1121">
        <f t="shared" si="71"/>
        <v>611.33553574156929</v>
      </c>
    </row>
    <row r="1122" spans="1:10" x14ac:dyDescent="0.3">
      <c r="A1122">
        <v>1121</v>
      </c>
      <c r="B1122" s="1502">
        <v>43504</v>
      </c>
      <c r="C1122">
        <v>2641</v>
      </c>
      <c r="D1122">
        <f t="shared" si="68"/>
        <v>-1921</v>
      </c>
      <c r="E1122">
        <f t="shared" si="69"/>
        <v>-5073361</v>
      </c>
      <c r="F1122">
        <f t="shared" si="70"/>
        <v>3690241</v>
      </c>
      <c r="J1122">
        <f t="shared" si="71"/>
        <v>611.30788330444193</v>
      </c>
    </row>
    <row r="1123" spans="1:10" x14ac:dyDescent="0.3">
      <c r="A1123">
        <v>1122</v>
      </c>
      <c r="B1123" s="1502">
        <v>43504</v>
      </c>
      <c r="C1123">
        <v>149</v>
      </c>
      <c r="D1123">
        <f t="shared" si="68"/>
        <v>-1919</v>
      </c>
      <c r="E1123">
        <f t="shared" si="69"/>
        <v>-285931</v>
      </c>
      <c r="F1123">
        <f t="shared" si="70"/>
        <v>3682561</v>
      </c>
      <c r="J1123">
        <f t="shared" si="71"/>
        <v>611.28023086731446</v>
      </c>
    </row>
    <row r="1124" spans="1:10" x14ac:dyDescent="0.3">
      <c r="A1124">
        <v>1123</v>
      </c>
      <c r="B1124" s="1502">
        <v>43504</v>
      </c>
      <c r="C1124">
        <v>270</v>
      </c>
      <c r="D1124">
        <f t="shared" si="68"/>
        <v>-1917</v>
      </c>
      <c r="E1124">
        <f t="shared" si="69"/>
        <v>-517590</v>
      </c>
      <c r="F1124">
        <f t="shared" si="70"/>
        <v>3674889</v>
      </c>
      <c r="J1124">
        <f t="shared" si="71"/>
        <v>611.25257843018699</v>
      </c>
    </row>
    <row r="1125" spans="1:10" x14ac:dyDescent="0.3">
      <c r="A1125">
        <v>1124</v>
      </c>
      <c r="B1125" s="1502">
        <v>43504</v>
      </c>
      <c r="C1125">
        <v>72</v>
      </c>
      <c r="D1125">
        <f t="shared" si="68"/>
        <v>-1915</v>
      </c>
      <c r="E1125">
        <f t="shared" si="69"/>
        <v>-137880</v>
      </c>
      <c r="F1125">
        <f t="shared" si="70"/>
        <v>3667225</v>
      </c>
      <c r="J1125">
        <f t="shared" si="71"/>
        <v>611.22492599305951</v>
      </c>
    </row>
    <row r="1126" spans="1:10" x14ac:dyDescent="0.3">
      <c r="A1126">
        <v>1125</v>
      </c>
      <c r="B1126" s="1502">
        <v>43504</v>
      </c>
      <c r="C1126">
        <v>54</v>
      </c>
      <c r="D1126">
        <f t="shared" si="68"/>
        <v>-1913</v>
      </c>
      <c r="E1126">
        <f t="shared" si="69"/>
        <v>-103302</v>
      </c>
      <c r="F1126">
        <f t="shared" si="70"/>
        <v>3659569</v>
      </c>
      <c r="J1126">
        <f t="shared" si="71"/>
        <v>611.19727355593216</v>
      </c>
    </row>
    <row r="1127" spans="1:10" x14ac:dyDescent="0.3">
      <c r="A1127">
        <v>1126</v>
      </c>
      <c r="B1127" s="1502">
        <v>43509</v>
      </c>
      <c r="C1127">
        <v>1238</v>
      </c>
      <c r="D1127">
        <f t="shared" si="68"/>
        <v>-1911</v>
      </c>
      <c r="E1127">
        <f t="shared" si="69"/>
        <v>-2365818</v>
      </c>
      <c r="F1127">
        <f t="shared" si="70"/>
        <v>3651921</v>
      </c>
      <c r="J1127">
        <f t="shared" si="71"/>
        <v>611.16962111880468</v>
      </c>
    </row>
    <row r="1128" spans="1:10" x14ac:dyDescent="0.3">
      <c r="A1128">
        <v>1127</v>
      </c>
      <c r="B1128" s="1502">
        <v>43509</v>
      </c>
      <c r="C1128">
        <v>771</v>
      </c>
      <c r="D1128">
        <f t="shared" si="68"/>
        <v>-1909</v>
      </c>
      <c r="E1128">
        <f t="shared" si="69"/>
        <v>-1471839</v>
      </c>
      <c r="F1128">
        <f t="shared" si="70"/>
        <v>3644281</v>
      </c>
      <c r="J1128">
        <f t="shared" si="71"/>
        <v>611.14196868167721</v>
      </c>
    </row>
    <row r="1129" spans="1:10" x14ac:dyDescent="0.3">
      <c r="A1129">
        <v>1128</v>
      </c>
      <c r="B1129" s="1502">
        <v>43509</v>
      </c>
      <c r="C1129">
        <v>36</v>
      </c>
      <c r="D1129">
        <f t="shared" si="68"/>
        <v>-1907</v>
      </c>
      <c r="E1129">
        <f t="shared" si="69"/>
        <v>-68652</v>
      </c>
      <c r="F1129">
        <f t="shared" si="70"/>
        <v>3636649</v>
      </c>
      <c r="J1129">
        <f t="shared" si="71"/>
        <v>611.11431624454985</v>
      </c>
    </row>
    <row r="1130" spans="1:10" x14ac:dyDescent="0.3">
      <c r="A1130">
        <v>1129</v>
      </c>
      <c r="B1130" s="1502">
        <v>43509</v>
      </c>
      <c r="C1130">
        <v>50</v>
      </c>
      <c r="D1130">
        <f t="shared" si="68"/>
        <v>-1905</v>
      </c>
      <c r="E1130">
        <f t="shared" si="69"/>
        <v>-95250</v>
      </c>
      <c r="F1130">
        <f t="shared" si="70"/>
        <v>3629025</v>
      </c>
      <c r="J1130">
        <f t="shared" si="71"/>
        <v>611.08666380742238</v>
      </c>
    </row>
    <row r="1131" spans="1:10" x14ac:dyDescent="0.3">
      <c r="A1131">
        <v>1130</v>
      </c>
      <c r="B1131" s="1502">
        <v>43509</v>
      </c>
      <c r="C1131">
        <v>50</v>
      </c>
      <c r="D1131">
        <f t="shared" si="68"/>
        <v>-1903</v>
      </c>
      <c r="E1131">
        <f t="shared" si="69"/>
        <v>-95150</v>
      </c>
      <c r="F1131">
        <f t="shared" si="70"/>
        <v>3621409</v>
      </c>
      <c r="J1131">
        <f t="shared" si="71"/>
        <v>611.05901137029491</v>
      </c>
    </row>
    <row r="1132" spans="1:10" x14ac:dyDescent="0.3">
      <c r="A1132">
        <v>1131</v>
      </c>
      <c r="B1132" s="1502">
        <v>43509</v>
      </c>
      <c r="C1132">
        <v>2683</v>
      </c>
      <c r="D1132">
        <f t="shared" si="68"/>
        <v>-1901</v>
      </c>
      <c r="E1132">
        <f t="shared" si="69"/>
        <v>-5100383</v>
      </c>
      <c r="F1132">
        <f t="shared" si="70"/>
        <v>3613801</v>
      </c>
      <c r="J1132">
        <f t="shared" si="71"/>
        <v>611.03135893316744</v>
      </c>
    </row>
    <row r="1133" spans="1:10" x14ac:dyDescent="0.3">
      <c r="A1133">
        <v>1132</v>
      </c>
      <c r="B1133" s="1502">
        <v>43509</v>
      </c>
      <c r="C1133">
        <v>1814</v>
      </c>
      <c r="D1133">
        <f t="shared" si="68"/>
        <v>-1899</v>
      </c>
      <c r="E1133">
        <f t="shared" si="69"/>
        <v>-3444786</v>
      </c>
      <c r="F1133">
        <f t="shared" si="70"/>
        <v>3606201</v>
      </c>
      <c r="J1133">
        <f t="shared" si="71"/>
        <v>611.00370649604008</v>
      </c>
    </row>
    <row r="1134" spans="1:10" x14ac:dyDescent="0.3">
      <c r="A1134">
        <v>1133</v>
      </c>
      <c r="B1134" s="1502">
        <v>43509</v>
      </c>
      <c r="C1134">
        <v>14</v>
      </c>
      <c r="D1134">
        <f t="shared" si="68"/>
        <v>-1897</v>
      </c>
      <c r="E1134">
        <f t="shared" si="69"/>
        <v>-26558</v>
      </c>
      <c r="F1134">
        <f t="shared" si="70"/>
        <v>3598609</v>
      </c>
      <c r="J1134">
        <f t="shared" si="71"/>
        <v>610.97605405891261</v>
      </c>
    </row>
    <row r="1135" spans="1:10" x14ac:dyDescent="0.3">
      <c r="A1135">
        <v>1134</v>
      </c>
      <c r="B1135" s="1502">
        <v>43509</v>
      </c>
      <c r="C1135">
        <v>317</v>
      </c>
      <c r="D1135">
        <f t="shared" si="68"/>
        <v>-1895</v>
      </c>
      <c r="E1135">
        <f t="shared" si="69"/>
        <v>-600715</v>
      </c>
      <c r="F1135">
        <f t="shared" si="70"/>
        <v>3591025</v>
      </c>
      <c r="J1135">
        <f t="shared" si="71"/>
        <v>610.94840162178514</v>
      </c>
    </row>
    <row r="1136" spans="1:10" x14ac:dyDescent="0.3">
      <c r="A1136">
        <v>1135</v>
      </c>
      <c r="B1136" s="1502">
        <v>43509</v>
      </c>
      <c r="C1136">
        <v>272</v>
      </c>
      <c r="D1136">
        <f t="shared" si="68"/>
        <v>-1893</v>
      </c>
      <c r="E1136">
        <f t="shared" si="69"/>
        <v>-514896</v>
      </c>
      <c r="F1136">
        <f t="shared" si="70"/>
        <v>3583449</v>
      </c>
      <c r="J1136">
        <f t="shared" si="71"/>
        <v>610.92074918465778</v>
      </c>
    </row>
    <row r="1137" spans="1:10" x14ac:dyDescent="0.3">
      <c r="A1137">
        <v>1136</v>
      </c>
      <c r="B1137" s="1502">
        <v>43509</v>
      </c>
      <c r="C1137">
        <v>10</v>
      </c>
      <c r="D1137">
        <f t="shared" si="68"/>
        <v>-1891</v>
      </c>
      <c r="E1137">
        <f t="shared" si="69"/>
        <v>-18910</v>
      </c>
      <c r="F1137">
        <f t="shared" si="70"/>
        <v>3575881</v>
      </c>
      <c r="J1137">
        <f t="shared" si="71"/>
        <v>610.89309674753031</v>
      </c>
    </row>
    <row r="1138" spans="1:10" x14ac:dyDescent="0.3">
      <c r="A1138">
        <v>1137</v>
      </c>
      <c r="B1138" s="1502">
        <v>43509</v>
      </c>
      <c r="C1138">
        <v>92</v>
      </c>
      <c r="D1138">
        <f t="shared" si="68"/>
        <v>-1889</v>
      </c>
      <c r="E1138">
        <f t="shared" si="69"/>
        <v>-173788</v>
      </c>
      <c r="F1138">
        <f t="shared" si="70"/>
        <v>3568321</v>
      </c>
      <c r="J1138">
        <f t="shared" si="71"/>
        <v>610.86544431040284</v>
      </c>
    </row>
    <row r="1139" spans="1:10" x14ac:dyDescent="0.3">
      <c r="A1139">
        <v>1138</v>
      </c>
      <c r="B1139" s="1502">
        <v>43509</v>
      </c>
      <c r="C1139">
        <v>94</v>
      </c>
      <c r="D1139">
        <f t="shared" si="68"/>
        <v>-1887</v>
      </c>
      <c r="E1139">
        <f t="shared" si="69"/>
        <v>-177378</v>
      </c>
      <c r="F1139">
        <f t="shared" si="70"/>
        <v>3560769</v>
      </c>
      <c r="J1139">
        <f t="shared" si="71"/>
        <v>610.83779187327536</v>
      </c>
    </row>
    <row r="1140" spans="1:10" x14ac:dyDescent="0.3">
      <c r="A1140">
        <v>1139</v>
      </c>
      <c r="B1140" s="1502">
        <v>43509</v>
      </c>
      <c r="C1140">
        <v>25</v>
      </c>
      <c r="D1140">
        <f t="shared" si="68"/>
        <v>-1885</v>
      </c>
      <c r="E1140">
        <f t="shared" si="69"/>
        <v>-47125</v>
      </c>
      <c r="F1140">
        <f t="shared" si="70"/>
        <v>3553225</v>
      </c>
      <c r="J1140">
        <f t="shared" si="71"/>
        <v>610.81013943614801</v>
      </c>
    </row>
    <row r="1141" spans="1:10" x14ac:dyDescent="0.3">
      <c r="A1141">
        <v>1140</v>
      </c>
      <c r="B1141" s="1502">
        <v>43509</v>
      </c>
      <c r="C1141">
        <v>40</v>
      </c>
      <c r="D1141">
        <f t="shared" si="68"/>
        <v>-1883</v>
      </c>
      <c r="E1141">
        <f t="shared" si="69"/>
        <v>-75320</v>
      </c>
      <c r="F1141">
        <f t="shared" si="70"/>
        <v>3545689</v>
      </c>
      <c r="J1141">
        <f t="shared" si="71"/>
        <v>610.78248699902053</v>
      </c>
    </row>
    <row r="1142" spans="1:10" x14ac:dyDescent="0.3">
      <c r="A1142">
        <v>1141</v>
      </c>
      <c r="B1142" s="1502">
        <v>43509</v>
      </c>
      <c r="C1142">
        <v>22</v>
      </c>
      <c r="D1142">
        <f t="shared" si="68"/>
        <v>-1881</v>
      </c>
      <c r="E1142">
        <f t="shared" si="69"/>
        <v>-41382</v>
      </c>
      <c r="F1142">
        <f t="shared" si="70"/>
        <v>3538161</v>
      </c>
      <c r="J1142">
        <f t="shared" si="71"/>
        <v>610.75483456189306</v>
      </c>
    </row>
    <row r="1143" spans="1:10" x14ac:dyDescent="0.3">
      <c r="A1143">
        <v>1142</v>
      </c>
      <c r="B1143" s="1502">
        <v>43509</v>
      </c>
      <c r="C1143">
        <v>60</v>
      </c>
      <c r="D1143">
        <f t="shared" si="68"/>
        <v>-1879</v>
      </c>
      <c r="E1143">
        <f t="shared" si="69"/>
        <v>-112740</v>
      </c>
      <c r="F1143">
        <f t="shared" si="70"/>
        <v>3530641</v>
      </c>
      <c r="J1143">
        <f t="shared" si="71"/>
        <v>610.7271821247657</v>
      </c>
    </row>
    <row r="1144" spans="1:10" x14ac:dyDescent="0.3">
      <c r="A1144">
        <v>1143</v>
      </c>
      <c r="B1144" s="1502">
        <v>43509</v>
      </c>
      <c r="C1144">
        <v>65</v>
      </c>
      <c r="D1144">
        <f t="shared" si="68"/>
        <v>-1877</v>
      </c>
      <c r="E1144">
        <f t="shared" si="69"/>
        <v>-122005</v>
      </c>
      <c r="F1144">
        <f t="shared" si="70"/>
        <v>3523129</v>
      </c>
      <c r="J1144">
        <f t="shared" si="71"/>
        <v>610.69952968763823</v>
      </c>
    </row>
    <row r="1145" spans="1:10" x14ac:dyDescent="0.3">
      <c r="A1145">
        <v>1144</v>
      </c>
      <c r="B1145" s="1502">
        <v>43509</v>
      </c>
      <c r="C1145">
        <v>60</v>
      </c>
      <c r="D1145">
        <f t="shared" si="68"/>
        <v>-1875</v>
      </c>
      <c r="E1145">
        <f t="shared" si="69"/>
        <v>-112500</v>
      </c>
      <c r="F1145">
        <f t="shared" si="70"/>
        <v>3515625</v>
      </c>
      <c r="J1145">
        <f t="shared" si="71"/>
        <v>610.67187725051076</v>
      </c>
    </row>
    <row r="1146" spans="1:10" x14ac:dyDescent="0.3">
      <c r="A1146">
        <v>1145</v>
      </c>
      <c r="B1146" s="1502">
        <v>43509</v>
      </c>
      <c r="C1146">
        <v>79</v>
      </c>
      <c r="D1146">
        <f t="shared" si="68"/>
        <v>-1873</v>
      </c>
      <c r="E1146">
        <f t="shared" si="69"/>
        <v>-147967</v>
      </c>
      <c r="F1146">
        <f t="shared" si="70"/>
        <v>3508129</v>
      </c>
      <c r="J1146">
        <f t="shared" si="71"/>
        <v>610.64422481338329</v>
      </c>
    </row>
    <row r="1147" spans="1:10" x14ac:dyDescent="0.3">
      <c r="A1147">
        <v>1146</v>
      </c>
      <c r="B1147" s="1502">
        <v>43510</v>
      </c>
      <c r="C1147">
        <v>54</v>
      </c>
      <c r="D1147">
        <f t="shared" si="68"/>
        <v>-1871</v>
      </c>
      <c r="E1147">
        <f t="shared" si="69"/>
        <v>-101034</v>
      </c>
      <c r="F1147">
        <f t="shared" si="70"/>
        <v>3500641</v>
      </c>
      <c r="J1147">
        <f t="shared" si="71"/>
        <v>610.61657237625593</v>
      </c>
    </row>
    <row r="1148" spans="1:10" x14ac:dyDescent="0.3">
      <c r="A1148">
        <v>1147</v>
      </c>
      <c r="B1148" s="1502">
        <v>43510</v>
      </c>
      <c r="C1148">
        <v>195</v>
      </c>
      <c r="D1148">
        <f t="shared" si="68"/>
        <v>-1869</v>
      </c>
      <c r="E1148">
        <f t="shared" si="69"/>
        <v>-364455</v>
      </c>
      <c r="F1148">
        <f t="shared" si="70"/>
        <v>3493161</v>
      </c>
      <c r="J1148">
        <f t="shared" si="71"/>
        <v>610.58891993912846</v>
      </c>
    </row>
    <row r="1149" spans="1:10" x14ac:dyDescent="0.3">
      <c r="A1149">
        <v>1148</v>
      </c>
      <c r="B1149" s="1502">
        <v>43511</v>
      </c>
      <c r="C1149">
        <v>594</v>
      </c>
      <c r="D1149">
        <f t="shared" si="68"/>
        <v>-1867</v>
      </c>
      <c r="E1149">
        <f t="shared" si="69"/>
        <v>-1108998</v>
      </c>
      <c r="F1149">
        <f t="shared" si="70"/>
        <v>3485689</v>
      </c>
      <c r="J1149">
        <f t="shared" si="71"/>
        <v>610.56126750200099</v>
      </c>
    </row>
    <row r="1150" spans="1:10" x14ac:dyDescent="0.3">
      <c r="A1150">
        <v>1149</v>
      </c>
      <c r="B1150" s="1502">
        <v>43511</v>
      </c>
      <c r="C1150">
        <v>590</v>
      </c>
      <c r="D1150">
        <f t="shared" si="68"/>
        <v>-1865</v>
      </c>
      <c r="E1150">
        <f t="shared" si="69"/>
        <v>-1100350</v>
      </c>
      <c r="F1150">
        <f t="shared" si="70"/>
        <v>3478225</v>
      </c>
      <c r="J1150">
        <f t="shared" si="71"/>
        <v>610.53361506487363</v>
      </c>
    </row>
    <row r="1151" spans="1:10" x14ac:dyDescent="0.3">
      <c r="A1151">
        <v>1150</v>
      </c>
      <c r="B1151" s="1502">
        <v>43511</v>
      </c>
      <c r="C1151">
        <v>271</v>
      </c>
      <c r="D1151">
        <f t="shared" si="68"/>
        <v>-1863</v>
      </c>
      <c r="E1151">
        <f t="shared" si="69"/>
        <v>-504873</v>
      </c>
      <c r="F1151">
        <f t="shared" si="70"/>
        <v>3470769</v>
      </c>
      <c r="J1151">
        <f t="shared" si="71"/>
        <v>610.50596262774616</v>
      </c>
    </row>
    <row r="1152" spans="1:10" x14ac:dyDescent="0.3">
      <c r="A1152">
        <v>1151</v>
      </c>
      <c r="B1152" s="1502">
        <v>43511</v>
      </c>
      <c r="C1152">
        <v>33</v>
      </c>
      <c r="D1152">
        <f t="shared" si="68"/>
        <v>-1861</v>
      </c>
      <c r="E1152">
        <f t="shared" si="69"/>
        <v>-61413</v>
      </c>
      <c r="F1152">
        <f t="shared" si="70"/>
        <v>3463321</v>
      </c>
      <c r="J1152">
        <f t="shared" si="71"/>
        <v>610.47831019061869</v>
      </c>
    </row>
    <row r="1153" spans="1:10" x14ac:dyDescent="0.3">
      <c r="A1153">
        <v>1152</v>
      </c>
      <c r="B1153" s="1502">
        <v>43511</v>
      </c>
      <c r="C1153">
        <v>231</v>
      </c>
      <c r="D1153">
        <f t="shared" si="68"/>
        <v>-1859</v>
      </c>
      <c r="E1153">
        <f t="shared" si="69"/>
        <v>-429429</v>
      </c>
      <c r="F1153">
        <f t="shared" si="70"/>
        <v>3455881</v>
      </c>
      <c r="J1153">
        <f t="shared" si="71"/>
        <v>610.45065775349121</v>
      </c>
    </row>
    <row r="1154" spans="1:10" x14ac:dyDescent="0.3">
      <c r="A1154">
        <v>1153</v>
      </c>
      <c r="B1154" s="1502">
        <v>43511</v>
      </c>
      <c r="C1154">
        <v>495</v>
      </c>
      <c r="D1154">
        <f t="shared" si="68"/>
        <v>-1857</v>
      </c>
      <c r="E1154">
        <f t="shared" si="69"/>
        <v>-919215</v>
      </c>
      <c r="F1154">
        <f t="shared" si="70"/>
        <v>3448449</v>
      </c>
      <c r="J1154">
        <f t="shared" si="71"/>
        <v>610.42300531636386</v>
      </c>
    </row>
    <row r="1155" spans="1:10" x14ac:dyDescent="0.3">
      <c r="A1155">
        <v>1154</v>
      </c>
      <c r="B1155" s="1502">
        <v>43511</v>
      </c>
      <c r="C1155">
        <v>527</v>
      </c>
      <c r="D1155">
        <f t="shared" ref="D1155:D1218" si="72">D1156+(-2)</f>
        <v>-1855</v>
      </c>
      <c r="E1155">
        <f t="shared" ref="E1155:E1218" si="73">C1155*D1155</f>
        <v>-977585</v>
      </c>
      <c r="F1155">
        <f t="shared" ref="F1155:F1218" si="74">D1155^2</f>
        <v>3441025</v>
      </c>
      <c r="J1155">
        <f t="shared" ref="J1155:J1218" si="75">$H$2+(-$I$2)*D1155</f>
        <v>610.39535287923638</v>
      </c>
    </row>
    <row r="1156" spans="1:10" x14ac:dyDescent="0.3">
      <c r="A1156">
        <v>1155</v>
      </c>
      <c r="B1156" s="1502">
        <v>43511</v>
      </c>
      <c r="C1156">
        <v>30</v>
      </c>
      <c r="D1156">
        <f t="shared" si="72"/>
        <v>-1853</v>
      </c>
      <c r="E1156">
        <f t="shared" si="73"/>
        <v>-55590</v>
      </c>
      <c r="F1156">
        <f t="shared" si="74"/>
        <v>3433609</v>
      </c>
      <c r="J1156">
        <f t="shared" si="75"/>
        <v>610.36770044210891</v>
      </c>
    </row>
    <row r="1157" spans="1:10" x14ac:dyDescent="0.3">
      <c r="A1157">
        <v>1156</v>
      </c>
      <c r="B1157" s="1502">
        <v>43511</v>
      </c>
      <c r="C1157">
        <v>286</v>
      </c>
      <c r="D1157">
        <f t="shared" si="72"/>
        <v>-1851</v>
      </c>
      <c r="E1157">
        <f t="shared" si="73"/>
        <v>-529386</v>
      </c>
      <c r="F1157">
        <f t="shared" si="74"/>
        <v>3426201</v>
      </c>
      <c r="J1157">
        <f t="shared" si="75"/>
        <v>610.34004800498155</v>
      </c>
    </row>
    <row r="1158" spans="1:10" x14ac:dyDescent="0.3">
      <c r="A1158">
        <v>1157</v>
      </c>
      <c r="B1158" s="1502">
        <v>43511</v>
      </c>
      <c r="C1158">
        <v>60</v>
      </c>
      <c r="D1158">
        <f t="shared" si="72"/>
        <v>-1849</v>
      </c>
      <c r="E1158">
        <f t="shared" si="73"/>
        <v>-110940</v>
      </c>
      <c r="F1158">
        <f t="shared" si="74"/>
        <v>3418801</v>
      </c>
      <c r="J1158">
        <f t="shared" si="75"/>
        <v>610.31239556785408</v>
      </c>
    </row>
    <row r="1159" spans="1:10" x14ac:dyDescent="0.3">
      <c r="A1159">
        <v>1158</v>
      </c>
      <c r="B1159" s="1502">
        <v>43511</v>
      </c>
      <c r="C1159">
        <v>137</v>
      </c>
      <c r="D1159">
        <f t="shared" si="72"/>
        <v>-1847</v>
      </c>
      <c r="E1159">
        <f t="shared" si="73"/>
        <v>-253039</v>
      </c>
      <c r="F1159">
        <f t="shared" si="74"/>
        <v>3411409</v>
      </c>
      <c r="J1159">
        <f t="shared" si="75"/>
        <v>610.28474313072661</v>
      </c>
    </row>
    <row r="1160" spans="1:10" x14ac:dyDescent="0.3">
      <c r="A1160">
        <v>1159</v>
      </c>
      <c r="B1160" s="1502">
        <v>43511</v>
      </c>
      <c r="C1160">
        <v>324</v>
      </c>
      <c r="D1160">
        <f t="shared" si="72"/>
        <v>-1845</v>
      </c>
      <c r="E1160">
        <f t="shared" si="73"/>
        <v>-597780</v>
      </c>
      <c r="F1160">
        <f t="shared" si="74"/>
        <v>3404025</v>
      </c>
      <c r="J1160">
        <f t="shared" si="75"/>
        <v>610.25709069359914</v>
      </c>
    </row>
    <row r="1161" spans="1:10" x14ac:dyDescent="0.3">
      <c r="A1161">
        <v>1160</v>
      </c>
      <c r="B1161" s="1502">
        <v>43511</v>
      </c>
      <c r="C1161">
        <v>1956</v>
      </c>
      <c r="D1161">
        <f t="shared" si="72"/>
        <v>-1843</v>
      </c>
      <c r="E1161">
        <f t="shared" si="73"/>
        <v>-3604908</v>
      </c>
      <c r="F1161">
        <f t="shared" si="74"/>
        <v>3396649</v>
      </c>
      <c r="J1161">
        <f t="shared" si="75"/>
        <v>610.22943825647178</v>
      </c>
    </row>
    <row r="1162" spans="1:10" x14ac:dyDescent="0.3">
      <c r="A1162">
        <v>1161</v>
      </c>
      <c r="B1162" s="1502">
        <v>43511</v>
      </c>
      <c r="C1162">
        <v>159</v>
      </c>
      <c r="D1162">
        <f t="shared" si="72"/>
        <v>-1841</v>
      </c>
      <c r="E1162">
        <f t="shared" si="73"/>
        <v>-292719</v>
      </c>
      <c r="F1162">
        <f t="shared" si="74"/>
        <v>3389281</v>
      </c>
      <c r="J1162">
        <f t="shared" si="75"/>
        <v>610.20178581934431</v>
      </c>
    </row>
    <row r="1163" spans="1:10" x14ac:dyDescent="0.3">
      <c r="A1163">
        <v>1162</v>
      </c>
      <c r="B1163" s="1502">
        <v>43511</v>
      </c>
      <c r="C1163">
        <v>1560</v>
      </c>
      <c r="D1163">
        <f t="shared" si="72"/>
        <v>-1839</v>
      </c>
      <c r="E1163">
        <f t="shared" si="73"/>
        <v>-2868840</v>
      </c>
      <c r="F1163">
        <f t="shared" si="74"/>
        <v>3381921</v>
      </c>
      <c r="J1163">
        <f t="shared" si="75"/>
        <v>610.17413338221684</v>
      </c>
    </row>
    <row r="1164" spans="1:10" x14ac:dyDescent="0.3">
      <c r="A1164">
        <v>1163</v>
      </c>
      <c r="B1164" s="1502">
        <v>43511</v>
      </c>
      <c r="C1164">
        <v>386</v>
      </c>
      <c r="D1164">
        <f t="shared" si="72"/>
        <v>-1837</v>
      </c>
      <c r="E1164">
        <f t="shared" si="73"/>
        <v>-709082</v>
      </c>
      <c r="F1164">
        <f t="shared" si="74"/>
        <v>3374569</v>
      </c>
      <c r="J1164">
        <f t="shared" si="75"/>
        <v>610.14648094508948</v>
      </c>
    </row>
    <row r="1165" spans="1:10" x14ac:dyDescent="0.3">
      <c r="A1165">
        <v>1164</v>
      </c>
      <c r="B1165" s="1502">
        <v>43511</v>
      </c>
      <c r="C1165">
        <v>68</v>
      </c>
      <c r="D1165">
        <f t="shared" si="72"/>
        <v>-1835</v>
      </c>
      <c r="E1165">
        <f t="shared" si="73"/>
        <v>-124780</v>
      </c>
      <c r="F1165">
        <f t="shared" si="74"/>
        <v>3367225</v>
      </c>
      <c r="J1165">
        <f t="shared" si="75"/>
        <v>610.11882850796201</v>
      </c>
    </row>
    <row r="1166" spans="1:10" x14ac:dyDescent="0.3">
      <c r="A1166">
        <v>1165</v>
      </c>
      <c r="B1166" s="1502">
        <v>43511</v>
      </c>
      <c r="C1166">
        <v>243</v>
      </c>
      <c r="D1166">
        <f t="shared" si="72"/>
        <v>-1833</v>
      </c>
      <c r="E1166">
        <f t="shared" si="73"/>
        <v>-445419</v>
      </c>
      <c r="F1166">
        <f t="shared" si="74"/>
        <v>3359889</v>
      </c>
      <c r="J1166">
        <f t="shared" si="75"/>
        <v>610.09117607083454</v>
      </c>
    </row>
    <row r="1167" spans="1:10" x14ac:dyDescent="0.3">
      <c r="A1167">
        <v>1166</v>
      </c>
      <c r="B1167" s="1502">
        <v>43511</v>
      </c>
      <c r="C1167">
        <v>77</v>
      </c>
      <c r="D1167">
        <f t="shared" si="72"/>
        <v>-1831</v>
      </c>
      <c r="E1167">
        <f t="shared" si="73"/>
        <v>-140987</v>
      </c>
      <c r="F1167">
        <f t="shared" si="74"/>
        <v>3352561</v>
      </c>
      <c r="J1167">
        <f t="shared" si="75"/>
        <v>610.06352363370718</v>
      </c>
    </row>
    <row r="1168" spans="1:10" x14ac:dyDescent="0.3">
      <c r="A1168">
        <v>1167</v>
      </c>
      <c r="B1168" s="1502">
        <v>43511</v>
      </c>
      <c r="C1168">
        <v>3268</v>
      </c>
      <c r="D1168">
        <f t="shared" si="72"/>
        <v>-1829</v>
      </c>
      <c r="E1168">
        <f t="shared" si="73"/>
        <v>-5977172</v>
      </c>
      <c r="F1168">
        <f t="shared" si="74"/>
        <v>3345241</v>
      </c>
      <c r="J1168">
        <f t="shared" si="75"/>
        <v>610.03587119657971</v>
      </c>
    </row>
    <row r="1169" spans="1:10" x14ac:dyDescent="0.3">
      <c r="A1169">
        <v>1168</v>
      </c>
      <c r="B1169" s="1502">
        <v>43511</v>
      </c>
      <c r="C1169">
        <v>1224</v>
      </c>
      <c r="D1169">
        <f t="shared" si="72"/>
        <v>-1827</v>
      </c>
      <c r="E1169">
        <f t="shared" si="73"/>
        <v>-2236248</v>
      </c>
      <c r="F1169">
        <f t="shared" si="74"/>
        <v>3337929</v>
      </c>
      <c r="J1169">
        <f t="shared" si="75"/>
        <v>610.00821875945223</v>
      </c>
    </row>
    <row r="1170" spans="1:10" x14ac:dyDescent="0.3">
      <c r="A1170">
        <v>1169</v>
      </c>
      <c r="B1170" s="1502">
        <v>43511</v>
      </c>
      <c r="C1170">
        <v>2563</v>
      </c>
      <c r="D1170">
        <f t="shared" si="72"/>
        <v>-1825</v>
      </c>
      <c r="E1170">
        <f t="shared" si="73"/>
        <v>-4677475</v>
      </c>
      <c r="F1170">
        <f t="shared" si="74"/>
        <v>3330625</v>
      </c>
      <c r="J1170">
        <f t="shared" si="75"/>
        <v>609.98056632232476</v>
      </c>
    </row>
    <row r="1171" spans="1:10" x14ac:dyDescent="0.3">
      <c r="A1171">
        <v>1170</v>
      </c>
      <c r="B1171" s="1502">
        <v>43511</v>
      </c>
      <c r="C1171">
        <v>418</v>
      </c>
      <c r="D1171">
        <f t="shared" si="72"/>
        <v>-1823</v>
      </c>
      <c r="E1171">
        <f t="shared" si="73"/>
        <v>-762014</v>
      </c>
      <c r="F1171">
        <f t="shared" si="74"/>
        <v>3323329</v>
      </c>
      <c r="J1171">
        <f t="shared" si="75"/>
        <v>609.9529138851974</v>
      </c>
    </row>
    <row r="1172" spans="1:10" x14ac:dyDescent="0.3">
      <c r="A1172">
        <v>1171</v>
      </c>
      <c r="B1172" s="1502">
        <v>43512</v>
      </c>
      <c r="C1172">
        <v>578</v>
      </c>
      <c r="D1172">
        <f t="shared" si="72"/>
        <v>-1821</v>
      </c>
      <c r="E1172">
        <f t="shared" si="73"/>
        <v>-1052538</v>
      </c>
      <c r="F1172">
        <f t="shared" si="74"/>
        <v>3316041</v>
      </c>
      <c r="J1172">
        <f t="shared" si="75"/>
        <v>609.92526144806993</v>
      </c>
    </row>
    <row r="1173" spans="1:10" x14ac:dyDescent="0.3">
      <c r="A1173">
        <v>1172</v>
      </c>
      <c r="B1173" s="1502">
        <v>43512</v>
      </c>
      <c r="C1173">
        <v>754</v>
      </c>
      <c r="D1173">
        <f t="shared" si="72"/>
        <v>-1819</v>
      </c>
      <c r="E1173">
        <f t="shared" si="73"/>
        <v>-1371526</v>
      </c>
      <c r="F1173">
        <f t="shared" si="74"/>
        <v>3308761</v>
      </c>
      <c r="J1173">
        <f t="shared" si="75"/>
        <v>609.89760901094246</v>
      </c>
    </row>
    <row r="1174" spans="1:10" x14ac:dyDescent="0.3">
      <c r="A1174">
        <v>1173</v>
      </c>
      <c r="B1174" s="1502">
        <v>43512</v>
      </c>
      <c r="C1174">
        <v>346</v>
      </c>
      <c r="D1174">
        <f t="shared" si="72"/>
        <v>-1817</v>
      </c>
      <c r="E1174">
        <f t="shared" si="73"/>
        <v>-628682</v>
      </c>
      <c r="F1174">
        <f t="shared" si="74"/>
        <v>3301489</v>
      </c>
      <c r="J1174">
        <f t="shared" si="75"/>
        <v>609.8699565738151</v>
      </c>
    </row>
    <row r="1175" spans="1:10" x14ac:dyDescent="0.3">
      <c r="A1175">
        <v>1174</v>
      </c>
      <c r="B1175" s="1502">
        <v>43516</v>
      </c>
      <c r="C1175">
        <v>30</v>
      </c>
      <c r="D1175">
        <f t="shared" si="72"/>
        <v>-1815</v>
      </c>
      <c r="E1175">
        <f t="shared" si="73"/>
        <v>-54450</v>
      </c>
      <c r="F1175">
        <f t="shared" si="74"/>
        <v>3294225</v>
      </c>
      <c r="J1175">
        <f t="shared" si="75"/>
        <v>609.84230413668763</v>
      </c>
    </row>
    <row r="1176" spans="1:10" x14ac:dyDescent="0.3">
      <c r="A1176">
        <v>1175</v>
      </c>
      <c r="B1176" s="1502">
        <v>43516</v>
      </c>
      <c r="C1176">
        <v>534</v>
      </c>
      <c r="D1176">
        <f t="shared" si="72"/>
        <v>-1813</v>
      </c>
      <c r="E1176">
        <f t="shared" si="73"/>
        <v>-968142</v>
      </c>
      <c r="F1176">
        <f t="shared" si="74"/>
        <v>3286969</v>
      </c>
      <c r="J1176">
        <f t="shared" si="75"/>
        <v>609.81465169956016</v>
      </c>
    </row>
    <row r="1177" spans="1:10" x14ac:dyDescent="0.3">
      <c r="A1177">
        <v>1176</v>
      </c>
      <c r="B1177" s="1502">
        <v>43516</v>
      </c>
      <c r="C1177">
        <v>468</v>
      </c>
      <c r="D1177">
        <f t="shared" si="72"/>
        <v>-1811</v>
      </c>
      <c r="E1177">
        <f t="shared" si="73"/>
        <v>-847548</v>
      </c>
      <c r="F1177">
        <f t="shared" si="74"/>
        <v>3279721</v>
      </c>
      <c r="J1177">
        <f t="shared" si="75"/>
        <v>609.78699926243269</v>
      </c>
    </row>
    <row r="1178" spans="1:10" x14ac:dyDescent="0.3">
      <c r="A1178">
        <v>1177</v>
      </c>
      <c r="B1178" s="1502">
        <v>43516</v>
      </c>
      <c r="C1178">
        <v>138</v>
      </c>
      <c r="D1178">
        <f t="shared" si="72"/>
        <v>-1809</v>
      </c>
      <c r="E1178">
        <f t="shared" si="73"/>
        <v>-249642</v>
      </c>
      <c r="F1178">
        <f t="shared" si="74"/>
        <v>3272481</v>
      </c>
      <c r="J1178">
        <f t="shared" si="75"/>
        <v>609.75934682530533</v>
      </c>
    </row>
    <row r="1179" spans="1:10" x14ac:dyDescent="0.3">
      <c r="A1179">
        <v>1178</v>
      </c>
      <c r="B1179" s="1502">
        <v>43516</v>
      </c>
      <c r="C1179">
        <v>400</v>
      </c>
      <c r="D1179">
        <f t="shared" si="72"/>
        <v>-1807</v>
      </c>
      <c r="E1179">
        <f t="shared" si="73"/>
        <v>-722800</v>
      </c>
      <c r="F1179">
        <f t="shared" si="74"/>
        <v>3265249</v>
      </c>
      <c r="J1179">
        <f t="shared" si="75"/>
        <v>609.73169438817786</v>
      </c>
    </row>
    <row r="1180" spans="1:10" x14ac:dyDescent="0.3">
      <c r="A1180">
        <v>1179</v>
      </c>
      <c r="B1180" s="1502">
        <v>43516</v>
      </c>
      <c r="C1180">
        <v>108</v>
      </c>
      <c r="D1180">
        <f t="shared" si="72"/>
        <v>-1805</v>
      </c>
      <c r="E1180">
        <f t="shared" si="73"/>
        <v>-194940</v>
      </c>
      <c r="F1180">
        <f t="shared" si="74"/>
        <v>3258025</v>
      </c>
      <c r="J1180">
        <f t="shared" si="75"/>
        <v>609.70404195105039</v>
      </c>
    </row>
    <row r="1181" spans="1:10" x14ac:dyDescent="0.3">
      <c r="A1181">
        <v>1180</v>
      </c>
      <c r="B1181" s="1502">
        <v>43516</v>
      </c>
      <c r="C1181">
        <v>10</v>
      </c>
      <c r="D1181">
        <f t="shared" si="72"/>
        <v>-1803</v>
      </c>
      <c r="E1181">
        <f t="shared" si="73"/>
        <v>-18030</v>
      </c>
      <c r="F1181">
        <f t="shared" si="74"/>
        <v>3250809</v>
      </c>
      <c r="J1181">
        <f t="shared" si="75"/>
        <v>609.67638951392303</v>
      </c>
    </row>
    <row r="1182" spans="1:10" x14ac:dyDescent="0.3">
      <c r="A1182">
        <v>1181</v>
      </c>
      <c r="B1182" s="1502">
        <v>43516</v>
      </c>
      <c r="C1182">
        <v>133</v>
      </c>
      <c r="D1182">
        <f t="shared" si="72"/>
        <v>-1801</v>
      </c>
      <c r="E1182">
        <f t="shared" si="73"/>
        <v>-239533</v>
      </c>
      <c r="F1182">
        <f t="shared" si="74"/>
        <v>3243601</v>
      </c>
      <c r="J1182">
        <f t="shared" si="75"/>
        <v>609.64873707679556</v>
      </c>
    </row>
    <row r="1183" spans="1:10" x14ac:dyDescent="0.3">
      <c r="A1183">
        <v>1182</v>
      </c>
      <c r="B1183" s="1502">
        <v>43516</v>
      </c>
      <c r="C1183">
        <v>80</v>
      </c>
      <c r="D1183">
        <f t="shared" si="72"/>
        <v>-1799</v>
      </c>
      <c r="E1183">
        <f t="shared" si="73"/>
        <v>-143920</v>
      </c>
      <c r="F1183">
        <f t="shared" si="74"/>
        <v>3236401</v>
      </c>
      <c r="J1183">
        <f t="shared" si="75"/>
        <v>609.62108463966808</v>
      </c>
    </row>
    <row r="1184" spans="1:10" x14ac:dyDescent="0.3">
      <c r="A1184">
        <v>1183</v>
      </c>
      <c r="B1184" s="1502">
        <v>43516</v>
      </c>
      <c r="C1184">
        <v>84</v>
      </c>
      <c r="D1184">
        <f t="shared" si="72"/>
        <v>-1797</v>
      </c>
      <c r="E1184">
        <f t="shared" si="73"/>
        <v>-150948</v>
      </c>
      <c r="F1184">
        <f t="shared" si="74"/>
        <v>3229209</v>
      </c>
      <c r="J1184">
        <f t="shared" si="75"/>
        <v>609.59343220254061</v>
      </c>
    </row>
    <row r="1185" spans="1:10" x14ac:dyDescent="0.3">
      <c r="A1185">
        <v>1184</v>
      </c>
      <c r="B1185" s="1502">
        <v>43516</v>
      </c>
      <c r="C1185">
        <v>1620</v>
      </c>
      <c r="D1185">
        <f t="shared" si="72"/>
        <v>-1795</v>
      </c>
      <c r="E1185">
        <f t="shared" si="73"/>
        <v>-2907900</v>
      </c>
      <c r="F1185">
        <f t="shared" si="74"/>
        <v>3222025</v>
      </c>
      <c r="J1185">
        <f t="shared" si="75"/>
        <v>609.56577976541325</v>
      </c>
    </row>
    <row r="1186" spans="1:10" x14ac:dyDescent="0.3">
      <c r="A1186">
        <v>1185</v>
      </c>
      <c r="B1186" s="1502">
        <v>43516</v>
      </c>
      <c r="C1186">
        <v>683</v>
      </c>
      <c r="D1186">
        <f t="shared" si="72"/>
        <v>-1793</v>
      </c>
      <c r="E1186">
        <f t="shared" si="73"/>
        <v>-1224619</v>
      </c>
      <c r="F1186">
        <f t="shared" si="74"/>
        <v>3214849</v>
      </c>
      <c r="J1186">
        <f t="shared" si="75"/>
        <v>609.53812732828578</v>
      </c>
    </row>
    <row r="1187" spans="1:10" x14ac:dyDescent="0.3">
      <c r="A1187">
        <v>1186</v>
      </c>
      <c r="B1187" s="1502">
        <v>43516</v>
      </c>
      <c r="C1187">
        <v>72</v>
      </c>
      <c r="D1187">
        <f t="shared" si="72"/>
        <v>-1791</v>
      </c>
      <c r="E1187">
        <f t="shared" si="73"/>
        <v>-128952</v>
      </c>
      <c r="F1187">
        <f t="shared" si="74"/>
        <v>3207681</v>
      </c>
      <c r="J1187">
        <f t="shared" si="75"/>
        <v>609.51047489115831</v>
      </c>
    </row>
    <row r="1188" spans="1:10" x14ac:dyDescent="0.3">
      <c r="A1188">
        <v>1187</v>
      </c>
      <c r="B1188" s="1502">
        <v>43516</v>
      </c>
      <c r="C1188">
        <v>1620</v>
      </c>
      <c r="D1188">
        <f t="shared" si="72"/>
        <v>-1789</v>
      </c>
      <c r="E1188">
        <f t="shared" si="73"/>
        <v>-2898180</v>
      </c>
      <c r="F1188">
        <f t="shared" si="74"/>
        <v>3200521</v>
      </c>
      <c r="J1188">
        <f t="shared" si="75"/>
        <v>609.48282245403095</v>
      </c>
    </row>
    <row r="1189" spans="1:10" x14ac:dyDescent="0.3">
      <c r="A1189">
        <v>1188</v>
      </c>
      <c r="B1189" s="1502">
        <v>43516</v>
      </c>
      <c r="C1189">
        <v>20</v>
      </c>
      <c r="D1189">
        <f t="shared" si="72"/>
        <v>-1787</v>
      </c>
      <c r="E1189">
        <f t="shared" si="73"/>
        <v>-35740</v>
      </c>
      <c r="F1189">
        <f t="shared" si="74"/>
        <v>3193369</v>
      </c>
      <c r="J1189">
        <f t="shared" si="75"/>
        <v>609.45517001690348</v>
      </c>
    </row>
    <row r="1190" spans="1:10" x14ac:dyDescent="0.3">
      <c r="A1190">
        <v>1189</v>
      </c>
      <c r="B1190" s="1502">
        <v>43516</v>
      </c>
      <c r="C1190">
        <v>118</v>
      </c>
      <c r="D1190">
        <f t="shared" si="72"/>
        <v>-1785</v>
      </c>
      <c r="E1190">
        <f t="shared" si="73"/>
        <v>-210630</v>
      </c>
      <c r="F1190">
        <f t="shared" si="74"/>
        <v>3186225</v>
      </c>
      <c r="J1190">
        <f t="shared" si="75"/>
        <v>609.42751757977601</v>
      </c>
    </row>
    <row r="1191" spans="1:10" x14ac:dyDescent="0.3">
      <c r="A1191">
        <v>1190</v>
      </c>
      <c r="B1191" s="1502">
        <v>43516</v>
      </c>
      <c r="C1191">
        <v>42</v>
      </c>
      <c r="D1191">
        <f t="shared" si="72"/>
        <v>-1783</v>
      </c>
      <c r="E1191">
        <f t="shared" si="73"/>
        <v>-74886</v>
      </c>
      <c r="F1191">
        <f t="shared" si="74"/>
        <v>3179089</v>
      </c>
      <c r="J1191">
        <f t="shared" si="75"/>
        <v>609.39986514264854</v>
      </c>
    </row>
    <row r="1192" spans="1:10" x14ac:dyDescent="0.3">
      <c r="A1192">
        <v>1191</v>
      </c>
      <c r="B1192" s="1502">
        <v>43516</v>
      </c>
      <c r="C1192">
        <v>1300</v>
      </c>
      <c r="D1192">
        <f t="shared" si="72"/>
        <v>-1781</v>
      </c>
      <c r="E1192">
        <f t="shared" si="73"/>
        <v>-2315300</v>
      </c>
      <c r="F1192">
        <f t="shared" si="74"/>
        <v>3171961</v>
      </c>
      <c r="J1192">
        <f t="shared" si="75"/>
        <v>609.37221270552118</v>
      </c>
    </row>
    <row r="1193" spans="1:10" x14ac:dyDescent="0.3">
      <c r="A1193">
        <v>1192</v>
      </c>
      <c r="B1193" s="1502">
        <v>43516</v>
      </c>
      <c r="C1193">
        <v>335</v>
      </c>
      <c r="D1193">
        <f t="shared" si="72"/>
        <v>-1779</v>
      </c>
      <c r="E1193">
        <f t="shared" si="73"/>
        <v>-595965</v>
      </c>
      <c r="F1193">
        <f t="shared" si="74"/>
        <v>3164841</v>
      </c>
      <c r="J1193">
        <f t="shared" si="75"/>
        <v>609.34456026839371</v>
      </c>
    </row>
    <row r="1194" spans="1:10" x14ac:dyDescent="0.3">
      <c r="A1194">
        <v>1193</v>
      </c>
      <c r="B1194" s="1502">
        <v>43516</v>
      </c>
      <c r="C1194">
        <v>430</v>
      </c>
      <c r="D1194">
        <f t="shared" si="72"/>
        <v>-1777</v>
      </c>
      <c r="E1194">
        <f t="shared" si="73"/>
        <v>-764110</v>
      </c>
      <c r="F1194">
        <f t="shared" si="74"/>
        <v>3157729</v>
      </c>
      <c r="J1194">
        <f t="shared" si="75"/>
        <v>609.31690783126624</v>
      </c>
    </row>
    <row r="1195" spans="1:10" x14ac:dyDescent="0.3">
      <c r="A1195">
        <v>1194</v>
      </c>
      <c r="B1195" s="1502">
        <v>43516</v>
      </c>
      <c r="C1195">
        <v>135</v>
      </c>
      <c r="D1195">
        <f t="shared" si="72"/>
        <v>-1775</v>
      </c>
      <c r="E1195">
        <f t="shared" si="73"/>
        <v>-239625</v>
      </c>
      <c r="F1195">
        <f t="shared" si="74"/>
        <v>3150625</v>
      </c>
      <c r="J1195">
        <f t="shared" si="75"/>
        <v>609.28925539413888</v>
      </c>
    </row>
    <row r="1196" spans="1:10" x14ac:dyDescent="0.3">
      <c r="A1196">
        <v>1195</v>
      </c>
      <c r="B1196" s="1502">
        <v>43516</v>
      </c>
      <c r="C1196">
        <v>96</v>
      </c>
      <c r="D1196">
        <f t="shared" si="72"/>
        <v>-1773</v>
      </c>
      <c r="E1196">
        <f t="shared" si="73"/>
        <v>-170208</v>
      </c>
      <c r="F1196">
        <f t="shared" si="74"/>
        <v>3143529</v>
      </c>
      <c r="J1196">
        <f t="shared" si="75"/>
        <v>609.26160295701141</v>
      </c>
    </row>
    <row r="1197" spans="1:10" x14ac:dyDescent="0.3">
      <c r="A1197">
        <v>1196</v>
      </c>
      <c r="B1197" s="1502">
        <v>43516</v>
      </c>
      <c r="C1197">
        <v>260</v>
      </c>
      <c r="D1197">
        <f t="shared" si="72"/>
        <v>-1771</v>
      </c>
      <c r="E1197">
        <f t="shared" si="73"/>
        <v>-460460</v>
      </c>
      <c r="F1197">
        <f t="shared" si="74"/>
        <v>3136441</v>
      </c>
      <c r="J1197">
        <f t="shared" si="75"/>
        <v>609.23395051988393</v>
      </c>
    </row>
    <row r="1198" spans="1:10" x14ac:dyDescent="0.3">
      <c r="A1198">
        <v>1197</v>
      </c>
      <c r="B1198" s="1502">
        <v>43516</v>
      </c>
      <c r="C1198">
        <v>10</v>
      </c>
      <c r="D1198">
        <f t="shared" si="72"/>
        <v>-1769</v>
      </c>
      <c r="E1198">
        <f t="shared" si="73"/>
        <v>-17690</v>
      </c>
      <c r="F1198">
        <f t="shared" si="74"/>
        <v>3129361</v>
      </c>
      <c r="J1198">
        <f t="shared" si="75"/>
        <v>609.20629808275658</v>
      </c>
    </row>
    <row r="1199" spans="1:10" x14ac:dyDescent="0.3">
      <c r="A1199">
        <v>1198</v>
      </c>
      <c r="B1199" s="1502">
        <v>43516</v>
      </c>
      <c r="C1199">
        <v>136</v>
      </c>
      <c r="D1199">
        <f t="shared" si="72"/>
        <v>-1767</v>
      </c>
      <c r="E1199">
        <f t="shared" si="73"/>
        <v>-240312</v>
      </c>
      <c r="F1199">
        <f t="shared" si="74"/>
        <v>3122289</v>
      </c>
      <c r="J1199">
        <f t="shared" si="75"/>
        <v>609.1786456456291</v>
      </c>
    </row>
    <row r="1200" spans="1:10" x14ac:dyDescent="0.3">
      <c r="A1200">
        <v>1199</v>
      </c>
      <c r="B1200" s="1502">
        <v>43516</v>
      </c>
      <c r="C1200">
        <v>459</v>
      </c>
      <c r="D1200">
        <f t="shared" si="72"/>
        <v>-1765</v>
      </c>
      <c r="E1200">
        <f t="shared" si="73"/>
        <v>-810135</v>
      </c>
      <c r="F1200">
        <f t="shared" si="74"/>
        <v>3115225</v>
      </c>
      <c r="J1200">
        <f t="shared" si="75"/>
        <v>609.15099320850163</v>
      </c>
    </row>
    <row r="1201" spans="1:10" x14ac:dyDescent="0.3">
      <c r="A1201">
        <v>1200</v>
      </c>
      <c r="B1201" s="1502">
        <v>43516</v>
      </c>
      <c r="C1201">
        <v>2430</v>
      </c>
      <c r="D1201">
        <f t="shared" si="72"/>
        <v>-1763</v>
      </c>
      <c r="E1201">
        <f t="shared" si="73"/>
        <v>-4284090</v>
      </c>
      <c r="F1201">
        <f t="shared" si="74"/>
        <v>3108169</v>
      </c>
      <c r="J1201">
        <f t="shared" si="75"/>
        <v>609.12334077137416</v>
      </c>
    </row>
    <row r="1202" spans="1:10" x14ac:dyDescent="0.3">
      <c r="A1202">
        <v>1201</v>
      </c>
      <c r="B1202" s="1502">
        <v>43516</v>
      </c>
      <c r="C1202">
        <v>294</v>
      </c>
      <c r="D1202">
        <f t="shared" si="72"/>
        <v>-1761</v>
      </c>
      <c r="E1202">
        <f t="shared" si="73"/>
        <v>-517734</v>
      </c>
      <c r="F1202">
        <f t="shared" si="74"/>
        <v>3101121</v>
      </c>
      <c r="J1202">
        <f t="shared" si="75"/>
        <v>609.0956883342468</v>
      </c>
    </row>
    <row r="1203" spans="1:10" x14ac:dyDescent="0.3">
      <c r="A1203">
        <v>1202</v>
      </c>
      <c r="B1203" s="1502">
        <v>43521</v>
      </c>
      <c r="C1203">
        <v>97</v>
      </c>
      <c r="D1203">
        <f t="shared" si="72"/>
        <v>-1759</v>
      </c>
      <c r="E1203">
        <f t="shared" si="73"/>
        <v>-170623</v>
      </c>
      <c r="F1203">
        <f t="shared" si="74"/>
        <v>3094081</v>
      </c>
      <c r="J1203">
        <f t="shared" si="75"/>
        <v>609.06803589711933</v>
      </c>
    </row>
    <row r="1204" spans="1:10" x14ac:dyDescent="0.3">
      <c r="A1204">
        <v>1203</v>
      </c>
      <c r="B1204" s="1502">
        <v>43521</v>
      </c>
      <c r="C1204">
        <v>1620</v>
      </c>
      <c r="D1204">
        <f t="shared" si="72"/>
        <v>-1757</v>
      </c>
      <c r="E1204">
        <f t="shared" si="73"/>
        <v>-2846340</v>
      </c>
      <c r="F1204">
        <f t="shared" si="74"/>
        <v>3087049</v>
      </c>
      <c r="J1204">
        <f t="shared" si="75"/>
        <v>609.04038345999186</v>
      </c>
    </row>
    <row r="1205" spans="1:10" x14ac:dyDescent="0.3">
      <c r="A1205">
        <v>1204</v>
      </c>
      <c r="B1205" s="1502">
        <v>43523</v>
      </c>
      <c r="C1205">
        <v>1407</v>
      </c>
      <c r="D1205">
        <f t="shared" si="72"/>
        <v>-1755</v>
      </c>
      <c r="E1205">
        <f t="shared" si="73"/>
        <v>-2469285</v>
      </c>
      <c r="F1205">
        <f t="shared" si="74"/>
        <v>3080025</v>
      </c>
      <c r="J1205">
        <f t="shared" si="75"/>
        <v>609.0127310228645</v>
      </c>
    </row>
    <row r="1206" spans="1:10" x14ac:dyDescent="0.3">
      <c r="A1206">
        <v>1205</v>
      </c>
      <c r="B1206" s="1502">
        <v>43523</v>
      </c>
      <c r="C1206">
        <v>940</v>
      </c>
      <c r="D1206">
        <f t="shared" si="72"/>
        <v>-1753</v>
      </c>
      <c r="E1206">
        <f t="shared" si="73"/>
        <v>-1647820</v>
      </c>
      <c r="F1206">
        <f t="shared" si="74"/>
        <v>3073009</v>
      </c>
      <c r="J1206">
        <f t="shared" si="75"/>
        <v>608.98507858573703</v>
      </c>
    </row>
    <row r="1207" spans="1:10" x14ac:dyDescent="0.3">
      <c r="A1207">
        <v>1206</v>
      </c>
      <c r="B1207" s="1502">
        <v>43523</v>
      </c>
      <c r="C1207">
        <v>4295</v>
      </c>
      <c r="D1207">
        <f t="shared" si="72"/>
        <v>-1751</v>
      </c>
      <c r="E1207">
        <f t="shared" si="73"/>
        <v>-7520545</v>
      </c>
      <c r="F1207">
        <f t="shared" si="74"/>
        <v>3066001</v>
      </c>
      <c r="J1207">
        <f t="shared" si="75"/>
        <v>608.95742614860956</v>
      </c>
    </row>
    <row r="1208" spans="1:10" x14ac:dyDescent="0.3">
      <c r="A1208">
        <v>1207</v>
      </c>
      <c r="B1208" s="1502">
        <v>43523</v>
      </c>
      <c r="C1208">
        <v>2952</v>
      </c>
      <c r="D1208">
        <f t="shared" si="72"/>
        <v>-1749</v>
      </c>
      <c r="E1208">
        <f t="shared" si="73"/>
        <v>-5163048</v>
      </c>
      <c r="F1208">
        <f t="shared" si="74"/>
        <v>3059001</v>
      </c>
      <c r="J1208">
        <f t="shared" si="75"/>
        <v>608.92977371148208</v>
      </c>
    </row>
    <row r="1209" spans="1:10" x14ac:dyDescent="0.3">
      <c r="A1209">
        <v>1208</v>
      </c>
      <c r="B1209" s="1502">
        <v>43523</v>
      </c>
      <c r="C1209">
        <v>885</v>
      </c>
      <c r="D1209">
        <f t="shared" si="72"/>
        <v>-1747</v>
      </c>
      <c r="E1209">
        <f t="shared" si="73"/>
        <v>-1546095</v>
      </c>
      <c r="F1209">
        <f t="shared" si="74"/>
        <v>3052009</v>
      </c>
      <c r="J1209">
        <f t="shared" si="75"/>
        <v>608.90212127435473</v>
      </c>
    </row>
    <row r="1210" spans="1:10" x14ac:dyDescent="0.3">
      <c r="A1210">
        <v>1209</v>
      </c>
      <c r="B1210" s="1502">
        <v>43523</v>
      </c>
      <c r="C1210">
        <v>939</v>
      </c>
      <c r="D1210">
        <f t="shared" si="72"/>
        <v>-1745</v>
      </c>
      <c r="E1210">
        <f t="shared" si="73"/>
        <v>-1638555</v>
      </c>
      <c r="F1210">
        <f t="shared" si="74"/>
        <v>3045025</v>
      </c>
      <c r="J1210">
        <f t="shared" si="75"/>
        <v>608.87446883722725</v>
      </c>
    </row>
    <row r="1211" spans="1:10" x14ac:dyDescent="0.3">
      <c r="A1211">
        <v>1210</v>
      </c>
      <c r="B1211" s="1502">
        <v>43523</v>
      </c>
      <c r="C1211">
        <v>61</v>
      </c>
      <c r="D1211">
        <f t="shared" si="72"/>
        <v>-1743</v>
      </c>
      <c r="E1211">
        <f t="shared" si="73"/>
        <v>-106323</v>
      </c>
      <c r="F1211">
        <f t="shared" si="74"/>
        <v>3038049</v>
      </c>
      <c r="J1211">
        <f t="shared" si="75"/>
        <v>608.84681640009978</v>
      </c>
    </row>
    <row r="1212" spans="1:10" x14ac:dyDescent="0.3">
      <c r="A1212">
        <v>1211</v>
      </c>
      <c r="B1212" s="1502">
        <v>43523</v>
      </c>
      <c r="C1212">
        <v>324</v>
      </c>
      <c r="D1212">
        <f t="shared" si="72"/>
        <v>-1741</v>
      </c>
      <c r="E1212">
        <f t="shared" si="73"/>
        <v>-564084</v>
      </c>
      <c r="F1212">
        <f t="shared" si="74"/>
        <v>3031081</v>
      </c>
      <c r="J1212">
        <f t="shared" si="75"/>
        <v>608.81916396297242</v>
      </c>
    </row>
    <row r="1213" spans="1:10" x14ac:dyDescent="0.3">
      <c r="A1213">
        <v>1212</v>
      </c>
      <c r="B1213" s="1502">
        <v>43523</v>
      </c>
      <c r="C1213">
        <v>338</v>
      </c>
      <c r="D1213">
        <f t="shared" si="72"/>
        <v>-1739</v>
      </c>
      <c r="E1213">
        <f t="shared" si="73"/>
        <v>-587782</v>
      </c>
      <c r="F1213">
        <f t="shared" si="74"/>
        <v>3024121</v>
      </c>
      <c r="J1213">
        <f t="shared" si="75"/>
        <v>608.79151152584495</v>
      </c>
    </row>
    <row r="1214" spans="1:10" x14ac:dyDescent="0.3">
      <c r="A1214">
        <v>1213</v>
      </c>
      <c r="B1214" s="1502">
        <v>43523</v>
      </c>
      <c r="C1214">
        <v>164</v>
      </c>
      <c r="D1214">
        <f t="shared" si="72"/>
        <v>-1737</v>
      </c>
      <c r="E1214">
        <f t="shared" si="73"/>
        <v>-284868</v>
      </c>
      <c r="F1214">
        <f t="shared" si="74"/>
        <v>3017169</v>
      </c>
      <c r="J1214">
        <f t="shared" si="75"/>
        <v>608.76385908871748</v>
      </c>
    </row>
    <row r="1215" spans="1:10" x14ac:dyDescent="0.3">
      <c r="A1215">
        <v>1214</v>
      </c>
      <c r="B1215" s="1502">
        <v>43523</v>
      </c>
      <c r="C1215">
        <v>385</v>
      </c>
      <c r="D1215">
        <f t="shared" si="72"/>
        <v>-1735</v>
      </c>
      <c r="E1215">
        <f t="shared" si="73"/>
        <v>-667975</v>
      </c>
      <c r="F1215">
        <f t="shared" si="74"/>
        <v>3010225</v>
      </c>
      <c r="J1215">
        <f t="shared" si="75"/>
        <v>608.73620665159001</v>
      </c>
    </row>
    <row r="1216" spans="1:10" x14ac:dyDescent="0.3">
      <c r="A1216">
        <v>1215</v>
      </c>
      <c r="B1216" s="1502">
        <v>43523</v>
      </c>
      <c r="C1216">
        <v>403</v>
      </c>
      <c r="D1216">
        <f t="shared" si="72"/>
        <v>-1733</v>
      </c>
      <c r="E1216">
        <f t="shared" si="73"/>
        <v>-698399</v>
      </c>
      <c r="F1216">
        <f t="shared" si="74"/>
        <v>3003289</v>
      </c>
      <c r="J1216">
        <f t="shared" si="75"/>
        <v>608.70855421446265</v>
      </c>
    </row>
    <row r="1217" spans="1:10" x14ac:dyDescent="0.3">
      <c r="A1217">
        <v>1216</v>
      </c>
      <c r="B1217" s="1502">
        <v>43523</v>
      </c>
      <c r="C1217">
        <v>487</v>
      </c>
      <c r="D1217">
        <f t="shared" si="72"/>
        <v>-1731</v>
      </c>
      <c r="E1217">
        <f t="shared" si="73"/>
        <v>-842997</v>
      </c>
      <c r="F1217">
        <f t="shared" si="74"/>
        <v>2996361</v>
      </c>
      <c r="J1217">
        <f t="shared" si="75"/>
        <v>608.68090177733518</v>
      </c>
    </row>
    <row r="1218" spans="1:10" x14ac:dyDescent="0.3">
      <c r="A1218">
        <v>1217</v>
      </c>
      <c r="B1218" s="1502">
        <v>43523</v>
      </c>
      <c r="C1218">
        <v>507</v>
      </c>
      <c r="D1218">
        <f t="shared" si="72"/>
        <v>-1729</v>
      </c>
      <c r="E1218">
        <f t="shared" si="73"/>
        <v>-876603</v>
      </c>
      <c r="F1218">
        <f t="shared" si="74"/>
        <v>2989441</v>
      </c>
      <c r="J1218">
        <f t="shared" si="75"/>
        <v>608.65324934020771</v>
      </c>
    </row>
    <row r="1219" spans="1:10" x14ac:dyDescent="0.3">
      <c r="A1219">
        <v>1218</v>
      </c>
      <c r="B1219" s="1502">
        <v>43523</v>
      </c>
      <c r="C1219">
        <v>58</v>
      </c>
      <c r="D1219">
        <f t="shared" ref="D1219:D1282" si="76">D1220+(-2)</f>
        <v>-1727</v>
      </c>
      <c r="E1219">
        <f t="shared" ref="E1219:E1282" si="77">C1219*D1219</f>
        <v>-100166</v>
      </c>
      <c r="F1219">
        <f t="shared" ref="F1219:F1282" si="78">D1219^2</f>
        <v>2982529</v>
      </c>
      <c r="J1219">
        <f t="shared" ref="J1219:J1282" si="79">$H$2+(-$I$2)*D1219</f>
        <v>608.62559690308035</v>
      </c>
    </row>
    <row r="1220" spans="1:10" x14ac:dyDescent="0.3">
      <c r="A1220">
        <v>1219</v>
      </c>
      <c r="B1220" s="1502">
        <v>43523</v>
      </c>
      <c r="C1220">
        <v>49</v>
      </c>
      <c r="D1220">
        <f t="shared" si="76"/>
        <v>-1725</v>
      </c>
      <c r="E1220">
        <f t="shared" si="77"/>
        <v>-84525</v>
      </c>
      <c r="F1220">
        <f t="shared" si="78"/>
        <v>2975625</v>
      </c>
      <c r="J1220">
        <f t="shared" si="79"/>
        <v>608.59794446595288</v>
      </c>
    </row>
    <row r="1221" spans="1:10" x14ac:dyDescent="0.3">
      <c r="A1221">
        <v>1220</v>
      </c>
      <c r="B1221" s="1502">
        <v>43523</v>
      </c>
      <c r="C1221">
        <v>1565</v>
      </c>
      <c r="D1221">
        <f t="shared" si="76"/>
        <v>-1723</v>
      </c>
      <c r="E1221">
        <f t="shared" si="77"/>
        <v>-2696495</v>
      </c>
      <c r="F1221">
        <f t="shared" si="78"/>
        <v>2968729</v>
      </c>
      <c r="J1221">
        <f t="shared" si="79"/>
        <v>608.57029202882541</v>
      </c>
    </row>
    <row r="1222" spans="1:10" x14ac:dyDescent="0.3">
      <c r="A1222">
        <v>1221</v>
      </c>
      <c r="B1222" s="1502">
        <v>43523</v>
      </c>
      <c r="C1222">
        <v>1732</v>
      </c>
      <c r="D1222">
        <f t="shared" si="76"/>
        <v>-1721</v>
      </c>
      <c r="E1222">
        <f t="shared" si="77"/>
        <v>-2980772</v>
      </c>
      <c r="F1222">
        <f t="shared" si="78"/>
        <v>2961841</v>
      </c>
      <c r="J1222">
        <f t="shared" si="79"/>
        <v>608.54263959169793</v>
      </c>
    </row>
    <row r="1223" spans="1:10" x14ac:dyDescent="0.3">
      <c r="A1223">
        <v>1222</v>
      </c>
      <c r="B1223" s="1502">
        <v>43523</v>
      </c>
      <c r="C1223">
        <v>1138</v>
      </c>
      <c r="D1223">
        <f t="shared" si="76"/>
        <v>-1719</v>
      </c>
      <c r="E1223">
        <f t="shared" si="77"/>
        <v>-1956222</v>
      </c>
      <c r="F1223">
        <f t="shared" si="78"/>
        <v>2954961</v>
      </c>
      <c r="J1223">
        <f t="shared" si="79"/>
        <v>608.51498715457058</v>
      </c>
    </row>
    <row r="1224" spans="1:10" x14ac:dyDescent="0.3">
      <c r="A1224">
        <v>1223</v>
      </c>
      <c r="B1224" s="1502">
        <v>43523</v>
      </c>
      <c r="C1224">
        <v>1631</v>
      </c>
      <c r="D1224">
        <f t="shared" si="76"/>
        <v>-1717</v>
      </c>
      <c r="E1224">
        <f t="shared" si="77"/>
        <v>-2800427</v>
      </c>
      <c r="F1224">
        <f t="shared" si="78"/>
        <v>2948089</v>
      </c>
      <c r="J1224">
        <f t="shared" si="79"/>
        <v>608.4873347174431</v>
      </c>
    </row>
    <row r="1225" spans="1:10" x14ac:dyDescent="0.3">
      <c r="A1225">
        <v>1224</v>
      </c>
      <c r="B1225" s="1502">
        <v>43523</v>
      </c>
      <c r="C1225">
        <v>1091</v>
      </c>
      <c r="D1225">
        <f t="shared" si="76"/>
        <v>-1715</v>
      </c>
      <c r="E1225">
        <f t="shared" si="77"/>
        <v>-1871065</v>
      </c>
      <c r="F1225">
        <f t="shared" si="78"/>
        <v>2941225</v>
      </c>
      <c r="J1225">
        <f t="shared" si="79"/>
        <v>608.45968228031563</v>
      </c>
    </row>
    <row r="1226" spans="1:10" x14ac:dyDescent="0.3">
      <c r="A1226">
        <v>1225</v>
      </c>
      <c r="B1226" s="1502">
        <v>43523</v>
      </c>
      <c r="C1226">
        <v>2119</v>
      </c>
      <c r="D1226">
        <f t="shared" si="76"/>
        <v>-1713</v>
      </c>
      <c r="E1226">
        <f t="shared" si="77"/>
        <v>-3629847</v>
      </c>
      <c r="F1226">
        <f t="shared" si="78"/>
        <v>2934369</v>
      </c>
      <c r="J1226">
        <f t="shared" si="79"/>
        <v>608.43202984318827</v>
      </c>
    </row>
    <row r="1227" spans="1:10" x14ac:dyDescent="0.3">
      <c r="A1227">
        <v>1226</v>
      </c>
      <c r="B1227" s="1502">
        <v>43523</v>
      </c>
      <c r="C1227">
        <v>32</v>
      </c>
      <c r="D1227">
        <f t="shared" si="76"/>
        <v>-1711</v>
      </c>
      <c r="E1227">
        <f t="shared" si="77"/>
        <v>-54752</v>
      </c>
      <c r="F1227">
        <f t="shared" si="78"/>
        <v>2927521</v>
      </c>
      <c r="J1227">
        <f t="shared" si="79"/>
        <v>608.4043774060608</v>
      </c>
    </row>
    <row r="1228" spans="1:10" x14ac:dyDescent="0.3">
      <c r="A1228">
        <v>1227</v>
      </c>
      <c r="B1228" s="1502">
        <v>43523</v>
      </c>
      <c r="C1228">
        <v>642</v>
      </c>
      <c r="D1228">
        <f t="shared" si="76"/>
        <v>-1709</v>
      </c>
      <c r="E1228">
        <f t="shared" si="77"/>
        <v>-1097178</v>
      </c>
      <c r="F1228">
        <f t="shared" si="78"/>
        <v>2920681</v>
      </c>
      <c r="J1228">
        <f t="shared" si="79"/>
        <v>608.37672496893333</v>
      </c>
    </row>
    <row r="1229" spans="1:10" x14ac:dyDescent="0.3">
      <c r="A1229">
        <v>1228</v>
      </c>
      <c r="B1229" s="1502">
        <v>43523</v>
      </c>
      <c r="C1229">
        <v>723</v>
      </c>
      <c r="D1229">
        <f t="shared" si="76"/>
        <v>-1707</v>
      </c>
      <c r="E1229">
        <f t="shared" si="77"/>
        <v>-1234161</v>
      </c>
      <c r="F1229">
        <f t="shared" si="78"/>
        <v>2913849</v>
      </c>
      <c r="J1229">
        <f t="shared" si="79"/>
        <v>608.34907253180586</v>
      </c>
    </row>
    <row r="1230" spans="1:10" x14ac:dyDescent="0.3">
      <c r="A1230">
        <v>1229</v>
      </c>
      <c r="B1230" s="1502">
        <v>43523</v>
      </c>
      <c r="C1230">
        <v>385</v>
      </c>
      <c r="D1230">
        <f t="shared" si="76"/>
        <v>-1705</v>
      </c>
      <c r="E1230">
        <f t="shared" si="77"/>
        <v>-656425</v>
      </c>
      <c r="F1230">
        <f t="shared" si="78"/>
        <v>2907025</v>
      </c>
      <c r="J1230">
        <f t="shared" si="79"/>
        <v>608.3214200946785</v>
      </c>
    </row>
    <row r="1231" spans="1:10" x14ac:dyDescent="0.3">
      <c r="A1231">
        <v>1230</v>
      </c>
      <c r="B1231" s="1502">
        <v>43523</v>
      </c>
      <c r="C1231">
        <v>399</v>
      </c>
      <c r="D1231">
        <f t="shared" si="76"/>
        <v>-1703</v>
      </c>
      <c r="E1231">
        <f t="shared" si="77"/>
        <v>-679497</v>
      </c>
      <c r="F1231">
        <f t="shared" si="78"/>
        <v>2900209</v>
      </c>
      <c r="J1231">
        <f t="shared" si="79"/>
        <v>608.29376765755103</v>
      </c>
    </row>
    <row r="1232" spans="1:10" x14ac:dyDescent="0.3">
      <c r="A1232">
        <v>1231</v>
      </c>
      <c r="B1232" s="1502">
        <v>43523</v>
      </c>
      <c r="C1232">
        <v>1748</v>
      </c>
      <c r="D1232">
        <f t="shared" si="76"/>
        <v>-1701</v>
      </c>
      <c r="E1232">
        <f t="shared" si="77"/>
        <v>-2973348</v>
      </c>
      <c r="F1232">
        <f t="shared" si="78"/>
        <v>2893401</v>
      </c>
      <c r="J1232">
        <f t="shared" si="79"/>
        <v>608.26611522042356</v>
      </c>
    </row>
    <row r="1233" spans="1:10" x14ac:dyDescent="0.3">
      <c r="A1233">
        <v>1232</v>
      </c>
      <c r="B1233" s="1502">
        <v>43523</v>
      </c>
      <c r="C1233">
        <v>1157</v>
      </c>
      <c r="D1233">
        <f t="shared" si="76"/>
        <v>-1699</v>
      </c>
      <c r="E1233">
        <f t="shared" si="77"/>
        <v>-1965743</v>
      </c>
      <c r="F1233">
        <f t="shared" si="78"/>
        <v>2886601</v>
      </c>
      <c r="J1233">
        <f t="shared" si="79"/>
        <v>608.2384627832962</v>
      </c>
    </row>
    <row r="1234" spans="1:10" x14ac:dyDescent="0.3">
      <c r="A1234">
        <v>1233</v>
      </c>
      <c r="B1234" s="1502">
        <v>43523</v>
      </c>
      <c r="C1234">
        <v>3690</v>
      </c>
      <c r="D1234">
        <f t="shared" si="76"/>
        <v>-1697</v>
      </c>
      <c r="E1234">
        <f t="shared" si="77"/>
        <v>-6261930</v>
      </c>
      <c r="F1234">
        <f t="shared" si="78"/>
        <v>2879809</v>
      </c>
      <c r="J1234">
        <f t="shared" si="79"/>
        <v>608.21081034616873</v>
      </c>
    </row>
    <row r="1235" spans="1:10" x14ac:dyDescent="0.3">
      <c r="A1235">
        <v>1234</v>
      </c>
      <c r="B1235" s="1502">
        <v>43523</v>
      </c>
      <c r="C1235">
        <v>2475</v>
      </c>
      <c r="D1235">
        <f t="shared" si="76"/>
        <v>-1695</v>
      </c>
      <c r="E1235">
        <f t="shared" si="77"/>
        <v>-4195125</v>
      </c>
      <c r="F1235">
        <f t="shared" si="78"/>
        <v>2873025</v>
      </c>
      <c r="J1235">
        <f t="shared" si="79"/>
        <v>608.18315790904126</v>
      </c>
    </row>
    <row r="1236" spans="1:10" x14ac:dyDescent="0.3">
      <c r="A1236">
        <v>1235</v>
      </c>
      <c r="B1236" s="1502">
        <v>43524</v>
      </c>
      <c r="C1236">
        <v>932</v>
      </c>
      <c r="D1236">
        <f t="shared" si="76"/>
        <v>-1693</v>
      </c>
      <c r="E1236">
        <f t="shared" si="77"/>
        <v>-1577876</v>
      </c>
      <c r="F1236">
        <f t="shared" si="78"/>
        <v>2866249</v>
      </c>
      <c r="J1236">
        <f t="shared" si="79"/>
        <v>608.15550547191378</v>
      </c>
    </row>
    <row r="1237" spans="1:10" x14ac:dyDescent="0.3">
      <c r="A1237">
        <v>1236</v>
      </c>
      <c r="B1237" s="1502">
        <v>43524</v>
      </c>
      <c r="C1237">
        <v>2364</v>
      </c>
      <c r="D1237">
        <f t="shared" si="76"/>
        <v>-1691</v>
      </c>
      <c r="E1237">
        <f t="shared" si="77"/>
        <v>-3997524</v>
      </c>
      <c r="F1237">
        <f t="shared" si="78"/>
        <v>2859481</v>
      </c>
      <c r="J1237">
        <f t="shared" si="79"/>
        <v>608.12785303478643</v>
      </c>
    </row>
    <row r="1238" spans="1:10" x14ac:dyDescent="0.3">
      <c r="A1238">
        <v>1237</v>
      </c>
      <c r="B1238" s="1502">
        <v>43524</v>
      </c>
      <c r="C1238">
        <v>307</v>
      </c>
      <c r="D1238">
        <f t="shared" si="76"/>
        <v>-1689</v>
      </c>
      <c r="E1238">
        <f t="shared" si="77"/>
        <v>-518523</v>
      </c>
      <c r="F1238">
        <f t="shared" si="78"/>
        <v>2852721</v>
      </c>
      <c r="J1238">
        <f t="shared" si="79"/>
        <v>608.10020059765895</v>
      </c>
    </row>
    <row r="1239" spans="1:10" x14ac:dyDescent="0.3">
      <c r="A1239">
        <v>1238</v>
      </c>
      <c r="B1239" s="1502">
        <v>43525</v>
      </c>
      <c r="C1239">
        <v>3938</v>
      </c>
      <c r="D1239">
        <f t="shared" si="76"/>
        <v>-1687</v>
      </c>
      <c r="E1239">
        <f t="shared" si="77"/>
        <v>-6643406</v>
      </c>
      <c r="F1239">
        <f t="shared" si="78"/>
        <v>2845969</v>
      </c>
      <c r="J1239">
        <f t="shared" si="79"/>
        <v>608.07254816053148</v>
      </c>
    </row>
    <row r="1240" spans="1:10" x14ac:dyDescent="0.3">
      <c r="A1240">
        <v>1239</v>
      </c>
      <c r="B1240" s="1502">
        <v>43525</v>
      </c>
      <c r="C1240">
        <v>272</v>
      </c>
      <c r="D1240">
        <f t="shared" si="76"/>
        <v>-1685</v>
      </c>
      <c r="E1240">
        <f t="shared" si="77"/>
        <v>-458320</v>
      </c>
      <c r="F1240">
        <f t="shared" si="78"/>
        <v>2839225</v>
      </c>
      <c r="J1240">
        <f t="shared" si="79"/>
        <v>608.04489572340412</v>
      </c>
    </row>
    <row r="1241" spans="1:10" x14ac:dyDescent="0.3">
      <c r="A1241">
        <v>1240</v>
      </c>
      <c r="B1241" s="1502">
        <v>43526</v>
      </c>
      <c r="C1241">
        <v>141</v>
      </c>
      <c r="D1241">
        <f t="shared" si="76"/>
        <v>-1683</v>
      </c>
      <c r="E1241">
        <f t="shared" si="77"/>
        <v>-237303</v>
      </c>
      <c r="F1241">
        <f t="shared" si="78"/>
        <v>2832489</v>
      </c>
      <c r="J1241">
        <f t="shared" si="79"/>
        <v>608.01724328627665</v>
      </c>
    </row>
    <row r="1242" spans="1:10" x14ac:dyDescent="0.3">
      <c r="A1242">
        <v>1241</v>
      </c>
      <c r="B1242" s="1502">
        <v>43526</v>
      </c>
      <c r="C1242">
        <v>163</v>
      </c>
      <c r="D1242">
        <f t="shared" si="76"/>
        <v>-1681</v>
      </c>
      <c r="E1242">
        <f t="shared" si="77"/>
        <v>-274003</v>
      </c>
      <c r="F1242">
        <f t="shared" si="78"/>
        <v>2825761</v>
      </c>
      <c r="J1242">
        <f t="shared" si="79"/>
        <v>607.98959084914918</v>
      </c>
    </row>
    <row r="1243" spans="1:10" x14ac:dyDescent="0.3">
      <c r="A1243">
        <v>1242</v>
      </c>
      <c r="B1243" s="1502">
        <v>43529</v>
      </c>
      <c r="C1243">
        <v>40</v>
      </c>
      <c r="D1243">
        <f t="shared" si="76"/>
        <v>-1679</v>
      </c>
      <c r="E1243">
        <f t="shared" si="77"/>
        <v>-67160</v>
      </c>
      <c r="F1243">
        <f t="shared" si="78"/>
        <v>2819041</v>
      </c>
      <c r="J1243">
        <f t="shared" si="79"/>
        <v>607.96193841202171</v>
      </c>
    </row>
    <row r="1244" spans="1:10" x14ac:dyDescent="0.3">
      <c r="A1244">
        <v>1243</v>
      </c>
      <c r="B1244" s="1502">
        <v>43529</v>
      </c>
      <c r="C1244">
        <v>15</v>
      </c>
      <c r="D1244">
        <f t="shared" si="76"/>
        <v>-1677</v>
      </c>
      <c r="E1244">
        <f t="shared" si="77"/>
        <v>-25155</v>
      </c>
      <c r="F1244">
        <f t="shared" si="78"/>
        <v>2812329</v>
      </c>
      <c r="J1244">
        <f t="shared" si="79"/>
        <v>607.93428597489435</v>
      </c>
    </row>
    <row r="1245" spans="1:10" x14ac:dyDescent="0.3">
      <c r="A1245">
        <v>1244</v>
      </c>
      <c r="B1245" s="1502">
        <v>43529</v>
      </c>
      <c r="C1245">
        <v>20</v>
      </c>
      <c r="D1245">
        <f t="shared" si="76"/>
        <v>-1675</v>
      </c>
      <c r="E1245">
        <f t="shared" si="77"/>
        <v>-33500</v>
      </c>
      <c r="F1245">
        <f t="shared" si="78"/>
        <v>2805625</v>
      </c>
      <c r="J1245">
        <f t="shared" si="79"/>
        <v>607.90663353776688</v>
      </c>
    </row>
    <row r="1246" spans="1:10" x14ac:dyDescent="0.3">
      <c r="A1246">
        <v>1245</v>
      </c>
      <c r="B1246" s="1502">
        <v>43532</v>
      </c>
      <c r="C1246">
        <v>106</v>
      </c>
      <c r="D1246">
        <f t="shared" si="76"/>
        <v>-1673</v>
      </c>
      <c r="E1246">
        <f t="shared" si="77"/>
        <v>-177338</v>
      </c>
      <c r="F1246">
        <f t="shared" si="78"/>
        <v>2798929</v>
      </c>
      <c r="J1246">
        <f t="shared" si="79"/>
        <v>607.87898110063941</v>
      </c>
    </row>
    <row r="1247" spans="1:10" x14ac:dyDescent="0.3">
      <c r="A1247">
        <v>1246</v>
      </c>
      <c r="B1247" s="1502">
        <v>43532</v>
      </c>
      <c r="C1247">
        <v>150</v>
      </c>
      <c r="D1247">
        <f t="shared" si="76"/>
        <v>-1671</v>
      </c>
      <c r="E1247">
        <f t="shared" si="77"/>
        <v>-250650</v>
      </c>
      <c r="F1247">
        <f t="shared" si="78"/>
        <v>2792241</v>
      </c>
      <c r="J1247">
        <f t="shared" si="79"/>
        <v>607.85132866351205</v>
      </c>
    </row>
    <row r="1248" spans="1:10" x14ac:dyDescent="0.3">
      <c r="A1248">
        <v>1247</v>
      </c>
      <c r="B1248" s="1502">
        <v>43532</v>
      </c>
      <c r="C1248">
        <v>239</v>
      </c>
      <c r="D1248">
        <f t="shared" si="76"/>
        <v>-1669</v>
      </c>
      <c r="E1248">
        <f t="shared" si="77"/>
        <v>-398891</v>
      </c>
      <c r="F1248">
        <f t="shared" si="78"/>
        <v>2785561</v>
      </c>
      <c r="J1248">
        <f t="shared" si="79"/>
        <v>607.82367622638458</v>
      </c>
    </row>
    <row r="1249" spans="1:10" x14ac:dyDescent="0.3">
      <c r="A1249">
        <v>1248</v>
      </c>
      <c r="B1249" s="1502">
        <v>43532</v>
      </c>
      <c r="C1249">
        <v>1396</v>
      </c>
      <c r="D1249">
        <f t="shared" si="76"/>
        <v>-1667</v>
      </c>
      <c r="E1249">
        <f t="shared" si="77"/>
        <v>-2327132</v>
      </c>
      <c r="F1249">
        <f t="shared" si="78"/>
        <v>2778889</v>
      </c>
      <c r="J1249">
        <f t="shared" si="79"/>
        <v>607.79602378925711</v>
      </c>
    </row>
    <row r="1250" spans="1:10" x14ac:dyDescent="0.3">
      <c r="A1250">
        <v>1249</v>
      </c>
      <c r="B1250" s="1502">
        <v>43532</v>
      </c>
      <c r="C1250">
        <v>198</v>
      </c>
      <c r="D1250">
        <f t="shared" si="76"/>
        <v>-1665</v>
      </c>
      <c r="E1250">
        <f t="shared" si="77"/>
        <v>-329670</v>
      </c>
      <c r="F1250">
        <f t="shared" si="78"/>
        <v>2772225</v>
      </c>
      <c r="J1250">
        <f t="shared" si="79"/>
        <v>607.76837135212963</v>
      </c>
    </row>
    <row r="1251" spans="1:10" x14ac:dyDescent="0.3">
      <c r="A1251">
        <v>1250</v>
      </c>
      <c r="B1251" s="1502">
        <v>43532</v>
      </c>
      <c r="C1251">
        <v>23</v>
      </c>
      <c r="D1251">
        <f t="shared" si="76"/>
        <v>-1663</v>
      </c>
      <c r="E1251">
        <f t="shared" si="77"/>
        <v>-38249</v>
      </c>
      <c r="F1251">
        <f t="shared" si="78"/>
        <v>2765569</v>
      </c>
      <c r="J1251">
        <f t="shared" si="79"/>
        <v>607.74071891500228</v>
      </c>
    </row>
    <row r="1252" spans="1:10" x14ac:dyDescent="0.3">
      <c r="A1252">
        <v>1251</v>
      </c>
      <c r="B1252" s="1502">
        <v>43532</v>
      </c>
      <c r="C1252">
        <v>261</v>
      </c>
      <c r="D1252">
        <f t="shared" si="76"/>
        <v>-1661</v>
      </c>
      <c r="E1252">
        <f t="shared" si="77"/>
        <v>-433521</v>
      </c>
      <c r="F1252">
        <f t="shared" si="78"/>
        <v>2758921</v>
      </c>
      <c r="J1252">
        <f t="shared" si="79"/>
        <v>607.7130664778748</v>
      </c>
    </row>
    <row r="1253" spans="1:10" x14ac:dyDescent="0.3">
      <c r="A1253">
        <v>1252</v>
      </c>
      <c r="B1253" s="1502">
        <v>43532</v>
      </c>
      <c r="C1253">
        <v>1478</v>
      </c>
      <c r="D1253">
        <f t="shared" si="76"/>
        <v>-1659</v>
      </c>
      <c r="E1253">
        <f t="shared" si="77"/>
        <v>-2452002</v>
      </c>
      <c r="F1253">
        <f t="shared" si="78"/>
        <v>2752281</v>
      </c>
      <c r="J1253">
        <f t="shared" si="79"/>
        <v>607.68541404074733</v>
      </c>
    </row>
    <row r="1254" spans="1:10" x14ac:dyDescent="0.3">
      <c r="A1254">
        <v>1253</v>
      </c>
      <c r="B1254" s="1502">
        <v>43532</v>
      </c>
      <c r="C1254">
        <v>1189</v>
      </c>
      <c r="D1254">
        <f t="shared" si="76"/>
        <v>-1657</v>
      </c>
      <c r="E1254">
        <f t="shared" si="77"/>
        <v>-1970173</v>
      </c>
      <c r="F1254">
        <f t="shared" si="78"/>
        <v>2745649</v>
      </c>
      <c r="J1254">
        <f t="shared" si="79"/>
        <v>607.65776160361997</v>
      </c>
    </row>
    <row r="1255" spans="1:10" x14ac:dyDescent="0.3">
      <c r="A1255">
        <v>1254</v>
      </c>
      <c r="B1255" s="1502">
        <v>43532</v>
      </c>
      <c r="C1255">
        <v>175</v>
      </c>
      <c r="D1255">
        <f t="shared" si="76"/>
        <v>-1655</v>
      </c>
      <c r="E1255">
        <f t="shared" si="77"/>
        <v>-289625</v>
      </c>
      <c r="F1255">
        <f t="shared" si="78"/>
        <v>2739025</v>
      </c>
      <c r="J1255">
        <f t="shared" si="79"/>
        <v>607.6301091664925</v>
      </c>
    </row>
    <row r="1256" spans="1:10" x14ac:dyDescent="0.3">
      <c r="A1256">
        <v>1255</v>
      </c>
      <c r="B1256" s="1502">
        <v>43532</v>
      </c>
      <c r="C1256">
        <v>8039</v>
      </c>
      <c r="D1256">
        <f t="shared" si="76"/>
        <v>-1653</v>
      </c>
      <c r="E1256">
        <f t="shared" si="77"/>
        <v>-13288467</v>
      </c>
      <c r="F1256">
        <f t="shared" si="78"/>
        <v>2732409</v>
      </c>
      <c r="J1256">
        <f t="shared" si="79"/>
        <v>607.60245672936503</v>
      </c>
    </row>
    <row r="1257" spans="1:10" x14ac:dyDescent="0.3">
      <c r="A1257">
        <v>1256</v>
      </c>
      <c r="B1257" s="1502">
        <v>43532</v>
      </c>
      <c r="C1257">
        <v>3583</v>
      </c>
      <c r="D1257">
        <f t="shared" si="76"/>
        <v>-1651</v>
      </c>
      <c r="E1257">
        <f t="shared" si="77"/>
        <v>-5915533</v>
      </c>
      <c r="F1257">
        <f t="shared" si="78"/>
        <v>2725801</v>
      </c>
      <c r="J1257">
        <f t="shared" si="79"/>
        <v>607.57480429223767</v>
      </c>
    </row>
    <row r="1258" spans="1:10" x14ac:dyDescent="0.3">
      <c r="A1258">
        <v>1257</v>
      </c>
      <c r="B1258" s="1502">
        <v>43532</v>
      </c>
      <c r="C1258">
        <v>54</v>
      </c>
      <c r="D1258">
        <f t="shared" si="76"/>
        <v>-1649</v>
      </c>
      <c r="E1258">
        <f t="shared" si="77"/>
        <v>-89046</v>
      </c>
      <c r="F1258">
        <f t="shared" si="78"/>
        <v>2719201</v>
      </c>
      <c r="J1258">
        <f t="shared" si="79"/>
        <v>607.5471518551102</v>
      </c>
    </row>
    <row r="1259" spans="1:10" x14ac:dyDescent="0.3">
      <c r="A1259">
        <v>1258</v>
      </c>
      <c r="B1259" s="1502">
        <v>43532</v>
      </c>
      <c r="C1259">
        <v>50</v>
      </c>
      <c r="D1259">
        <f t="shared" si="76"/>
        <v>-1647</v>
      </c>
      <c r="E1259">
        <f t="shared" si="77"/>
        <v>-82350</v>
      </c>
      <c r="F1259">
        <f t="shared" si="78"/>
        <v>2712609</v>
      </c>
      <c r="J1259">
        <f t="shared" si="79"/>
        <v>607.51949941798273</v>
      </c>
    </row>
    <row r="1260" spans="1:10" x14ac:dyDescent="0.3">
      <c r="A1260">
        <v>1259</v>
      </c>
      <c r="B1260" s="1502">
        <v>43532</v>
      </c>
      <c r="C1260">
        <v>16</v>
      </c>
      <c r="D1260">
        <f t="shared" si="76"/>
        <v>-1645</v>
      </c>
      <c r="E1260">
        <f t="shared" si="77"/>
        <v>-26320</v>
      </c>
      <c r="F1260">
        <f t="shared" si="78"/>
        <v>2706025</v>
      </c>
      <c r="J1260">
        <f t="shared" si="79"/>
        <v>607.49184698085526</v>
      </c>
    </row>
    <row r="1261" spans="1:10" x14ac:dyDescent="0.3">
      <c r="A1261">
        <v>1260</v>
      </c>
      <c r="B1261" s="1502">
        <v>43532</v>
      </c>
      <c r="C1261">
        <v>104</v>
      </c>
      <c r="D1261">
        <f t="shared" si="76"/>
        <v>-1643</v>
      </c>
      <c r="E1261">
        <f t="shared" si="77"/>
        <v>-170872</v>
      </c>
      <c r="F1261">
        <f t="shared" si="78"/>
        <v>2699449</v>
      </c>
      <c r="J1261">
        <f t="shared" si="79"/>
        <v>607.4641945437279</v>
      </c>
    </row>
    <row r="1262" spans="1:10" x14ac:dyDescent="0.3">
      <c r="A1262">
        <v>1261</v>
      </c>
      <c r="B1262" s="1502">
        <v>43532</v>
      </c>
      <c r="C1262">
        <v>218</v>
      </c>
      <c r="D1262">
        <f t="shared" si="76"/>
        <v>-1641</v>
      </c>
      <c r="E1262">
        <f t="shared" si="77"/>
        <v>-357738</v>
      </c>
      <c r="F1262">
        <f t="shared" si="78"/>
        <v>2692881</v>
      </c>
      <c r="J1262">
        <f t="shared" si="79"/>
        <v>607.43654210660043</v>
      </c>
    </row>
    <row r="1263" spans="1:10" x14ac:dyDescent="0.3">
      <c r="A1263">
        <v>1262</v>
      </c>
      <c r="B1263" s="1502">
        <v>43532</v>
      </c>
      <c r="C1263">
        <v>378</v>
      </c>
      <c r="D1263">
        <f t="shared" si="76"/>
        <v>-1639</v>
      </c>
      <c r="E1263">
        <f t="shared" si="77"/>
        <v>-619542</v>
      </c>
      <c r="F1263">
        <f t="shared" si="78"/>
        <v>2686321</v>
      </c>
      <c r="J1263">
        <f t="shared" si="79"/>
        <v>607.40888966947296</v>
      </c>
    </row>
    <row r="1264" spans="1:10" x14ac:dyDescent="0.3">
      <c r="A1264">
        <v>1263</v>
      </c>
      <c r="B1264" s="1502">
        <v>43532</v>
      </c>
      <c r="C1264">
        <v>105</v>
      </c>
      <c r="D1264">
        <f t="shared" si="76"/>
        <v>-1637</v>
      </c>
      <c r="E1264">
        <f t="shared" si="77"/>
        <v>-171885</v>
      </c>
      <c r="F1264">
        <f t="shared" si="78"/>
        <v>2679769</v>
      </c>
      <c r="J1264">
        <f t="shared" si="79"/>
        <v>607.3812372323456</v>
      </c>
    </row>
    <row r="1265" spans="1:10" x14ac:dyDescent="0.3">
      <c r="A1265">
        <v>1264</v>
      </c>
      <c r="B1265" s="1502">
        <v>43532</v>
      </c>
      <c r="C1265">
        <v>176</v>
      </c>
      <c r="D1265">
        <f t="shared" si="76"/>
        <v>-1635</v>
      </c>
      <c r="E1265">
        <f t="shared" si="77"/>
        <v>-287760</v>
      </c>
      <c r="F1265">
        <f t="shared" si="78"/>
        <v>2673225</v>
      </c>
      <c r="J1265">
        <f t="shared" si="79"/>
        <v>607.35358479521813</v>
      </c>
    </row>
    <row r="1266" spans="1:10" x14ac:dyDescent="0.3">
      <c r="A1266">
        <v>1265</v>
      </c>
      <c r="B1266" s="1502">
        <v>43532</v>
      </c>
      <c r="C1266">
        <v>246</v>
      </c>
      <c r="D1266">
        <f t="shared" si="76"/>
        <v>-1633</v>
      </c>
      <c r="E1266">
        <f t="shared" si="77"/>
        <v>-401718</v>
      </c>
      <c r="F1266">
        <f t="shared" si="78"/>
        <v>2666689</v>
      </c>
      <c r="J1266">
        <f t="shared" si="79"/>
        <v>607.32593235809065</v>
      </c>
    </row>
    <row r="1267" spans="1:10" x14ac:dyDescent="0.3">
      <c r="A1267">
        <v>1266</v>
      </c>
      <c r="B1267" s="1502">
        <v>43532</v>
      </c>
      <c r="C1267">
        <v>178</v>
      </c>
      <c r="D1267">
        <f t="shared" si="76"/>
        <v>-1631</v>
      </c>
      <c r="E1267">
        <f t="shared" si="77"/>
        <v>-290318</v>
      </c>
      <c r="F1267">
        <f t="shared" si="78"/>
        <v>2660161</v>
      </c>
      <c r="J1267">
        <f t="shared" si="79"/>
        <v>607.29827992096318</v>
      </c>
    </row>
    <row r="1268" spans="1:10" x14ac:dyDescent="0.3">
      <c r="A1268">
        <v>1267</v>
      </c>
      <c r="B1268" s="1502">
        <v>43532</v>
      </c>
      <c r="C1268">
        <v>1036</v>
      </c>
      <c r="D1268">
        <f t="shared" si="76"/>
        <v>-1629</v>
      </c>
      <c r="E1268">
        <f t="shared" si="77"/>
        <v>-1687644</v>
      </c>
      <c r="F1268">
        <f t="shared" si="78"/>
        <v>2653641</v>
      </c>
      <c r="J1268">
        <f t="shared" si="79"/>
        <v>607.27062748383582</v>
      </c>
    </row>
    <row r="1269" spans="1:10" x14ac:dyDescent="0.3">
      <c r="A1269">
        <v>1268</v>
      </c>
      <c r="B1269" s="1502">
        <v>43536</v>
      </c>
      <c r="C1269">
        <v>590</v>
      </c>
      <c r="D1269">
        <f t="shared" si="76"/>
        <v>-1627</v>
      </c>
      <c r="E1269">
        <f t="shared" si="77"/>
        <v>-959930</v>
      </c>
      <c r="F1269">
        <f t="shared" si="78"/>
        <v>2647129</v>
      </c>
      <c r="J1269">
        <f t="shared" si="79"/>
        <v>607.24297504670835</v>
      </c>
    </row>
    <row r="1270" spans="1:10" x14ac:dyDescent="0.3">
      <c r="A1270">
        <v>1269</v>
      </c>
      <c r="B1270" s="1502">
        <v>43537</v>
      </c>
      <c r="C1270">
        <v>4223</v>
      </c>
      <c r="D1270">
        <f t="shared" si="76"/>
        <v>-1625</v>
      </c>
      <c r="E1270">
        <f t="shared" si="77"/>
        <v>-6862375</v>
      </c>
      <c r="F1270">
        <f t="shared" si="78"/>
        <v>2640625</v>
      </c>
      <c r="J1270">
        <f t="shared" si="79"/>
        <v>607.21532260958088</v>
      </c>
    </row>
    <row r="1271" spans="1:10" x14ac:dyDescent="0.3">
      <c r="A1271">
        <v>1270</v>
      </c>
      <c r="B1271" s="1502">
        <v>43537</v>
      </c>
      <c r="C1271">
        <v>2775</v>
      </c>
      <c r="D1271">
        <f t="shared" si="76"/>
        <v>-1623</v>
      </c>
      <c r="E1271">
        <f t="shared" si="77"/>
        <v>-4503825</v>
      </c>
      <c r="F1271">
        <f t="shared" si="78"/>
        <v>2634129</v>
      </c>
      <c r="J1271">
        <f t="shared" si="79"/>
        <v>607.18767017245352</v>
      </c>
    </row>
    <row r="1272" spans="1:10" x14ac:dyDescent="0.3">
      <c r="A1272">
        <v>1271</v>
      </c>
      <c r="B1272" s="1502">
        <v>43537</v>
      </c>
      <c r="C1272">
        <v>335</v>
      </c>
      <c r="D1272">
        <f t="shared" si="76"/>
        <v>-1621</v>
      </c>
      <c r="E1272">
        <f t="shared" si="77"/>
        <v>-543035</v>
      </c>
      <c r="F1272">
        <f t="shared" si="78"/>
        <v>2627641</v>
      </c>
      <c r="J1272">
        <f t="shared" si="79"/>
        <v>607.16001773532605</v>
      </c>
    </row>
    <row r="1273" spans="1:10" x14ac:dyDescent="0.3">
      <c r="A1273">
        <v>1272</v>
      </c>
      <c r="B1273" s="1502">
        <v>43537</v>
      </c>
      <c r="C1273">
        <v>286</v>
      </c>
      <c r="D1273">
        <f t="shared" si="76"/>
        <v>-1619</v>
      </c>
      <c r="E1273">
        <f t="shared" si="77"/>
        <v>-463034</v>
      </c>
      <c r="F1273">
        <f t="shared" si="78"/>
        <v>2621161</v>
      </c>
      <c r="J1273">
        <f t="shared" si="79"/>
        <v>607.13236529819858</v>
      </c>
    </row>
    <row r="1274" spans="1:10" x14ac:dyDescent="0.3">
      <c r="A1274">
        <v>1273</v>
      </c>
      <c r="B1274" s="1502">
        <v>43537</v>
      </c>
      <c r="C1274">
        <v>12</v>
      </c>
      <c r="D1274">
        <f t="shared" si="76"/>
        <v>-1617</v>
      </c>
      <c r="E1274">
        <f t="shared" si="77"/>
        <v>-19404</v>
      </c>
      <c r="F1274">
        <f t="shared" si="78"/>
        <v>2614689</v>
      </c>
      <c r="J1274">
        <f t="shared" si="79"/>
        <v>607.10471286107111</v>
      </c>
    </row>
    <row r="1275" spans="1:10" x14ac:dyDescent="0.3">
      <c r="A1275">
        <v>1274</v>
      </c>
      <c r="B1275" s="1502">
        <v>43537</v>
      </c>
      <c r="C1275">
        <v>140</v>
      </c>
      <c r="D1275">
        <f t="shared" si="76"/>
        <v>-1615</v>
      </c>
      <c r="E1275">
        <f t="shared" si="77"/>
        <v>-226100</v>
      </c>
      <c r="F1275">
        <f t="shared" si="78"/>
        <v>2608225</v>
      </c>
      <c r="J1275">
        <f t="shared" si="79"/>
        <v>607.07706042394375</v>
      </c>
    </row>
    <row r="1276" spans="1:10" x14ac:dyDescent="0.3">
      <c r="A1276">
        <v>1275</v>
      </c>
      <c r="B1276" s="1502">
        <v>43537</v>
      </c>
      <c r="C1276">
        <v>32</v>
      </c>
      <c r="D1276">
        <f t="shared" si="76"/>
        <v>-1613</v>
      </c>
      <c r="E1276">
        <f t="shared" si="77"/>
        <v>-51616</v>
      </c>
      <c r="F1276">
        <f t="shared" si="78"/>
        <v>2601769</v>
      </c>
      <c r="J1276">
        <f t="shared" si="79"/>
        <v>607.04940798681628</v>
      </c>
    </row>
    <row r="1277" spans="1:10" x14ac:dyDescent="0.3">
      <c r="A1277">
        <v>1276</v>
      </c>
      <c r="B1277" s="1502">
        <v>43537</v>
      </c>
      <c r="C1277">
        <v>36</v>
      </c>
      <c r="D1277">
        <f t="shared" si="76"/>
        <v>-1611</v>
      </c>
      <c r="E1277">
        <f t="shared" si="77"/>
        <v>-57996</v>
      </c>
      <c r="F1277">
        <f t="shared" si="78"/>
        <v>2595321</v>
      </c>
      <c r="J1277">
        <f t="shared" si="79"/>
        <v>607.02175554968881</v>
      </c>
    </row>
    <row r="1278" spans="1:10" x14ac:dyDescent="0.3">
      <c r="A1278">
        <v>1277</v>
      </c>
      <c r="B1278" s="1502">
        <v>43537</v>
      </c>
      <c r="C1278">
        <v>21</v>
      </c>
      <c r="D1278">
        <f t="shared" si="76"/>
        <v>-1609</v>
      </c>
      <c r="E1278">
        <f t="shared" si="77"/>
        <v>-33789</v>
      </c>
      <c r="F1278">
        <f t="shared" si="78"/>
        <v>2588881</v>
      </c>
      <c r="J1278">
        <f t="shared" si="79"/>
        <v>606.99410311256145</v>
      </c>
    </row>
    <row r="1279" spans="1:10" x14ac:dyDescent="0.3">
      <c r="A1279">
        <v>1278</v>
      </c>
      <c r="B1279" s="1502">
        <v>43537</v>
      </c>
      <c r="C1279">
        <v>70</v>
      </c>
      <c r="D1279">
        <f t="shared" si="76"/>
        <v>-1607</v>
      </c>
      <c r="E1279">
        <f t="shared" si="77"/>
        <v>-112490</v>
      </c>
      <c r="F1279">
        <f t="shared" si="78"/>
        <v>2582449</v>
      </c>
      <c r="J1279">
        <f t="shared" si="79"/>
        <v>606.96645067543398</v>
      </c>
    </row>
    <row r="1280" spans="1:10" x14ac:dyDescent="0.3">
      <c r="A1280">
        <v>1279</v>
      </c>
      <c r="B1280" s="1502">
        <v>43537</v>
      </c>
      <c r="C1280">
        <v>30</v>
      </c>
      <c r="D1280">
        <f t="shared" si="76"/>
        <v>-1605</v>
      </c>
      <c r="E1280">
        <f t="shared" si="77"/>
        <v>-48150</v>
      </c>
      <c r="F1280">
        <f t="shared" si="78"/>
        <v>2576025</v>
      </c>
      <c r="J1280">
        <f t="shared" si="79"/>
        <v>606.9387982383065</v>
      </c>
    </row>
    <row r="1281" spans="1:10" x14ac:dyDescent="0.3">
      <c r="A1281">
        <v>1280</v>
      </c>
      <c r="B1281" s="1502">
        <v>43537</v>
      </c>
      <c r="C1281">
        <v>80</v>
      </c>
      <c r="D1281">
        <f t="shared" si="76"/>
        <v>-1603</v>
      </c>
      <c r="E1281">
        <f t="shared" si="77"/>
        <v>-128240</v>
      </c>
      <c r="F1281">
        <f t="shared" si="78"/>
        <v>2569609</v>
      </c>
      <c r="J1281">
        <f t="shared" si="79"/>
        <v>606.91114580117903</v>
      </c>
    </row>
    <row r="1282" spans="1:10" x14ac:dyDescent="0.3">
      <c r="A1282">
        <v>1281</v>
      </c>
      <c r="B1282" s="1502">
        <v>43537</v>
      </c>
      <c r="C1282">
        <v>30</v>
      </c>
      <c r="D1282">
        <f t="shared" si="76"/>
        <v>-1601</v>
      </c>
      <c r="E1282">
        <f t="shared" si="77"/>
        <v>-48030</v>
      </c>
      <c r="F1282">
        <f t="shared" si="78"/>
        <v>2563201</v>
      </c>
      <c r="J1282">
        <f t="shared" si="79"/>
        <v>606.88349336405167</v>
      </c>
    </row>
    <row r="1283" spans="1:10" x14ac:dyDescent="0.3">
      <c r="A1283">
        <v>1282</v>
      </c>
      <c r="B1283" s="1502">
        <v>43537</v>
      </c>
      <c r="C1283">
        <v>70</v>
      </c>
      <c r="D1283">
        <f t="shared" ref="D1283:D1346" si="80">D1284+(-2)</f>
        <v>-1599</v>
      </c>
      <c r="E1283">
        <f t="shared" ref="E1283:E1346" si="81">C1283*D1283</f>
        <v>-111930</v>
      </c>
      <c r="F1283">
        <f t="shared" ref="F1283:F1346" si="82">D1283^2</f>
        <v>2556801</v>
      </c>
      <c r="J1283">
        <f t="shared" ref="J1283:J1346" si="83">$H$2+(-$I$2)*D1283</f>
        <v>606.8558409269242</v>
      </c>
    </row>
    <row r="1284" spans="1:10" x14ac:dyDescent="0.3">
      <c r="A1284">
        <v>1283</v>
      </c>
      <c r="B1284" s="1502">
        <v>43537</v>
      </c>
      <c r="C1284">
        <v>45</v>
      </c>
      <c r="D1284">
        <f t="shared" si="80"/>
        <v>-1597</v>
      </c>
      <c r="E1284">
        <f t="shared" si="81"/>
        <v>-71865</v>
      </c>
      <c r="F1284">
        <f t="shared" si="82"/>
        <v>2550409</v>
      </c>
      <c r="J1284">
        <f t="shared" si="83"/>
        <v>606.82818848979673</v>
      </c>
    </row>
    <row r="1285" spans="1:10" x14ac:dyDescent="0.3">
      <c r="A1285">
        <v>1284</v>
      </c>
      <c r="B1285" s="1502">
        <v>43537</v>
      </c>
      <c r="C1285">
        <v>111</v>
      </c>
      <c r="D1285">
        <f t="shared" si="80"/>
        <v>-1595</v>
      </c>
      <c r="E1285">
        <f t="shared" si="81"/>
        <v>-177045</v>
      </c>
      <c r="F1285">
        <f t="shared" si="82"/>
        <v>2544025</v>
      </c>
      <c r="J1285">
        <f t="shared" si="83"/>
        <v>606.80053605266937</v>
      </c>
    </row>
    <row r="1286" spans="1:10" x14ac:dyDescent="0.3">
      <c r="A1286">
        <v>1285</v>
      </c>
      <c r="B1286" s="1502">
        <v>43537</v>
      </c>
      <c r="C1286">
        <v>30</v>
      </c>
      <c r="D1286">
        <f t="shared" si="80"/>
        <v>-1593</v>
      </c>
      <c r="E1286">
        <f t="shared" si="81"/>
        <v>-47790</v>
      </c>
      <c r="F1286">
        <f t="shared" si="82"/>
        <v>2537649</v>
      </c>
      <c r="J1286">
        <f t="shared" si="83"/>
        <v>606.7728836155419</v>
      </c>
    </row>
    <row r="1287" spans="1:10" x14ac:dyDescent="0.3">
      <c r="A1287">
        <v>1286</v>
      </c>
      <c r="B1287" s="1502">
        <v>43537</v>
      </c>
      <c r="C1287">
        <v>130</v>
      </c>
      <c r="D1287">
        <f t="shared" si="80"/>
        <v>-1591</v>
      </c>
      <c r="E1287">
        <f t="shared" si="81"/>
        <v>-206830</v>
      </c>
      <c r="F1287">
        <f t="shared" si="82"/>
        <v>2531281</v>
      </c>
      <c r="J1287">
        <f t="shared" si="83"/>
        <v>606.74523117841443</v>
      </c>
    </row>
    <row r="1288" spans="1:10" x14ac:dyDescent="0.3">
      <c r="A1288">
        <v>1287</v>
      </c>
      <c r="B1288" s="1502">
        <v>43537</v>
      </c>
      <c r="C1288">
        <v>337</v>
      </c>
      <c r="D1288">
        <f t="shared" si="80"/>
        <v>-1589</v>
      </c>
      <c r="E1288">
        <f t="shared" si="81"/>
        <v>-535493</v>
      </c>
      <c r="F1288">
        <f t="shared" si="82"/>
        <v>2524921</v>
      </c>
      <c r="J1288">
        <f t="shared" si="83"/>
        <v>606.71757874128707</v>
      </c>
    </row>
    <row r="1289" spans="1:10" x14ac:dyDescent="0.3">
      <c r="A1289">
        <v>1288</v>
      </c>
      <c r="B1289" s="1502">
        <v>43537</v>
      </c>
      <c r="C1289">
        <v>297</v>
      </c>
      <c r="D1289">
        <f t="shared" si="80"/>
        <v>-1587</v>
      </c>
      <c r="E1289">
        <f t="shared" si="81"/>
        <v>-471339</v>
      </c>
      <c r="F1289">
        <f t="shared" si="82"/>
        <v>2518569</v>
      </c>
      <c r="J1289">
        <f t="shared" si="83"/>
        <v>606.6899263041596</v>
      </c>
    </row>
    <row r="1290" spans="1:10" x14ac:dyDescent="0.3">
      <c r="A1290">
        <v>1289</v>
      </c>
      <c r="B1290" s="1502">
        <v>43537</v>
      </c>
      <c r="C1290">
        <v>96</v>
      </c>
      <c r="D1290">
        <f t="shared" si="80"/>
        <v>-1585</v>
      </c>
      <c r="E1290">
        <f t="shared" si="81"/>
        <v>-152160</v>
      </c>
      <c r="F1290">
        <f t="shared" si="82"/>
        <v>2512225</v>
      </c>
      <c r="J1290">
        <f t="shared" si="83"/>
        <v>606.66227386703213</v>
      </c>
    </row>
    <row r="1291" spans="1:10" x14ac:dyDescent="0.3">
      <c r="A1291">
        <v>1290</v>
      </c>
      <c r="B1291" s="1502">
        <v>43537</v>
      </c>
      <c r="C1291">
        <v>35</v>
      </c>
      <c r="D1291">
        <f t="shared" si="80"/>
        <v>-1583</v>
      </c>
      <c r="E1291">
        <f t="shared" si="81"/>
        <v>-55405</v>
      </c>
      <c r="F1291">
        <f t="shared" si="82"/>
        <v>2505889</v>
      </c>
      <c r="J1291">
        <f t="shared" si="83"/>
        <v>606.63462142990466</v>
      </c>
    </row>
    <row r="1292" spans="1:10" x14ac:dyDescent="0.3">
      <c r="A1292">
        <v>1291</v>
      </c>
      <c r="B1292" s="1502">
        <v>43537</v>
      </c>
      <c r="C1292">
        <v>522</v>
      </c>
      <c r="D1292">
        <f t="shared" si="80"/>
        <v>-1581</v>
      </c>
      <c r="E1292">
        <f t="shared" si="81"/>
        <v>-825282</v>
      </c>
      <c r="F1292">
        <f t="shared" si="82"/>
        <v>2499561</v>
      </c>
      <c r="J1292">
        <f t="shared" si="83"/>
        <v>606.6069689927773</v>
      </c>
    </row>
    <row r="1293" spans="1:10" x14ac:dyDescent="0.3">
      <c r="A1293">
        <v>1292</v>
      </c>
      <c r="B1293" s="1502">
        <v>43537</v>
      </c>
      <c r="C1293">
        <v>110</v>
      </c>
      <c r="D1293">
        <f t="shared" si="80"/>
        <v>-1579</v>
      </c>
      <c r="E1293">
        <f t="shared" si="81"/>
        <v>-173690</v>
      </c>
      <c r="F1293">
        <f t="shared" si="82"/>
        <v>2493241</v>
      </c>
      <c r="J1293">
        <f t="shared" si="83"/>
        <v>606.57931655564983</v>
      </c>
    </row>
    <row r="1294" spans="1:10" x14ac:dyDescent="0.3">
      <c r="A1294">
        <v>1293</v>
      </c>
      <c r="B1294" s="1502">
        <v>43537</v>
      </c>
      <c r="C1294">
        <v>732</v>
      </c>
      <c r="D1294">
        <f t="shared" si="80"/>
        <v>-1577</v>
      </c>
      <c r="E1294">
        <f t="shared" si="81"/>
        <v>-1154364</v>
      </c>
      <c r="F1294">
        <f t="shared" si="82"/>
        <v>2486929</v>
      </c>
      <c r="J1294">
        <f t="shared" si="83"/>
        <v>606.55166411852235</v>
      </c>
    </row>
    <row r="1295" spans="1:10" x14ac:dyDescent="0.3">
      <c r="A1295">
        <v>1294</v>
      </c>
      <c r="B1295" s="1502">
        <v>43537</v>
      </c>
      <c r="C1295">
        <v>216</v>
      </c>
      <c r="D1295">
        <f t="shared" si="80"/>
        <v>-1575</v>
      </c>
      <c r="E1295">
        <f t="shared" si="81"/>
        <v>-340200</v>
      </c>
      <c r="F1295">
        <f t="shared" si="82"/>
        <v>2480625</v>
      </c>
      <c r="J1295">
        <f t="shared" si="83"/>
        <v>606.524011681395</v>
      </c>
    </row>
    <row r="1296" spans="1:10" x14ac:dyDescent="0.3">
      <c r="A1296">
        <v>1295</v>
      </c>
      <c r="B1296" s="1502">
        <v>43537</v>
      </c>
      <c r="C1296">
        <v>143</v>
      </c>
      <c r="D1296">
        <f t="shared" si="80"/>
        <v>-1573</v>
      </c>
      <c r="E1296">
        <f t="shared" si="81"/>
        <v>-224939</v>
      </c>
      <c r="F1296">
        <f t="shared" si="82"/>
        <v>2474329</v>
      </c>
      <c r="J1296">
        <f t="shared" si="83"/>
        <v>606.49635924426752</v>
      </c>
    </row>
    <row r="1297" spans="1:10" x14ac:dyDescent="0.3">
      <c r="A1297">
        <v>1296</v>
      </c>
      <c r="B1297" s="1502">
        <v>43537</v>
      </c>
      <c r="C1297">
        <v>98</v>
      </c>
      <c r="D1297">
        <f t="shared" si="80"/>
        <v>-1571</v>
      </c>
      <c r="E1297">
        <f t="shared" si="81"/>
        <v>-153958</v>
      </c>
      <c r="F1297">
        <f t="shared" si="82"/>
        <v>2468041</v>
      </c>
      <c r="J1297">
        <f t="shared" si="83"/>
        <v>606.46870680714005</v>
      </c>
    </row>
    <row r="1298" spans="1:10" x14ac:dyDescent="0.3">
      <c r="A1298">
        <v>1297</v>
      </c>
      <c r="B1298" s="1502">
        <v>43537</v>
      </c>
      <c r="C1298">
        <v>40</v>
      </c>
      <c r="D1298">
        <f t="shared" si="80"/>
        <v>-1569</v>
      </c>
      <c r="E1298">
        <f t="shared" si="81"/>
        <v>-62760</v>
      </c>
      <c r="F1298">
        <f t="shared" si="82"/>
        <v>2461761</v>
      </c>
      <c r="J1298">
        <f t="shared" si="83"/>
        <v>606.44105437001258</v>
      </c>
    </row>
    <row r="1299" spans="1:10" x14ac:dyDescent="0.3">
      <c r="A1299">
        <v>1298</v>
      </c>
      <c r="B1299" s="1502">
        <v>43537</v>
      </c>
      <c r="C1299">
        <v>52</v>
      </c>
      <c r="D1299">
        <f t="shared" si="80"/>
        <v>-1567</v>
      </c>
      <c r="E1299">
        <f t="shared" si="81"/>
        <v>-81484</v>
      </c>
      <c r="F1299">
        <f t="shared" si="82"/>
        <v>2455489</v>
      </c>
      <c r="J1299">
        <f t="shared" si="83"/>
        <v>606.41340193288522</v>
      </c>
    </row>
    <row r="1300" spans="1:10" x14ac:dyDescent="0.3">
      <c r="A1300">
        <v>1299</v>
      </c>
      <c r="B1300" s="1502">
        <v>43537</v>
      </c>
      <c r="C1300">
        <v>1762</v>
      </c>
      <c r="D1300">
        <f t="shared" si="80"/>
        <v>-1565</v>
      </c>
      <c r="E1300">
        <f t="shared" si="81"/>
        <v>-2757530</v>
      </c>
      <c r="F1300">
        <f t="shared" si="82"/>
        <v>2449225</v>
      </c>
      <c r="J1300">
        <f t="shared" si="83"/>
        <v>606.38574949575775</v>
      </c>
    </row>
    <row r="1301" spans="1:10" x14ac:dyDescent="0.3">
      <c r="A1301">
        <v>1300</v>
      </c>
      <c r="B1301" s="1502">
        <v>43537</v>
      </c>
      <c r="C1301">
        <v>1135</v>
      </c>
      <c r="D1301">
        <f t="shared" si="80"/>
        <v>-1563</v>
      </c>
      <c r="E1301">
        <f t="shared" si="81"/>
        <v>-1774005</v>
      </c>
      <c r="F1301">
        <f t="shared" si="82"/>
        <v>2442969</v>
      </c>
      <c r="J1301">
        <f t="shared" si="83"/>
        <v>606.35809705863028</v>
      </c>
    </row>
    <row r="1302" spans="1:10" x14ac:dyDescent="0.3">
      <c r="A1302">
        <v>1301</v>
      </c>
      <c r="B1302" s="1502">
        <v>43537</v>
      </c>
      <c r="C1302">
        <v>48</v>
      </c>
      <c r="D1302">
        <f t="shared" si="80"/>
        <v>-1561</v>
      </c>
      <c r="E1302">
        <f t="shared" si="81"/>
        <v>-74928</v>
      </c>
      <c r="F1302">
        <f t="shared" si="82"/>
        <v>2436721</v>
      </c>
      <c r="J1302">
        <f t="shared" si="83"/>
        <v>606.33044462150292</v>
      </c>
    </row>
    <row r="1303" spans="1:10" x14ac:dyDescent="0.3">
      <c r="A1303">
        <v>1302</v>
      </c>
      <c r="B1303" s="1502">
        <v>43537</v>
      </c>
      <c r="C1303">
        <v>426</v>
      </c>
      <c r="D1303">
        <f t="shared" si="80"/>
        <v>-1559</v>
      </c>
      <c r="E1303">
        <f t="shared" si="81"/>
        <v>-664134</v>
      </c>
      <c r="F1303">
        <f t="shared" si="82"/>
        <v>2430481</v>
      </c>
      <c r="J1303">
        <f t="shared" si="83"/>
        <v>606.30279218437545</v>
      </c>
    </row>
    <row r="1304" spans="1:10" x14ac:dyDescent="0.3">
      <c r="A1304">
        <v>1303</v>
      </c>
      <c r="B1304" s="1502">
        <v>43537</v>
      </c>
      <c r="C1304">
        <v>96</v>
      </c>
      <c r="D1304">
        <f t="shared" si="80"/>
        <v>-1557</v>
      </c>
      <c r="E1304">
        <f t="shared" si="81"/>
        <v>-149472</v>
      </c>
      <c r="F1304">
        <f t="shared" si="82"/>
        <v>2424249</v>
      </c>
      <c r="J1304">
        <f t="shared" si="83"/>
        <v>606.27513974724798</v>
      </c>
    </row>
    <row r="1305" spans="1:10" x14ac:dyDescent="0.3">
      <c r="A1305">
        <v>1304</v>
      </c>
      <c r="B1305" s="1502">
        <v>43537</v>
      </c>
      <c r="C1305">
        <v>699</v>
      </c>
      <c r="D1305">
        <f t="shared" si="80"/>
        <v>-1555</v>
      </c>
      <c r="E1305">
        <f t="shared" si="81"/>
        <v>-1086945</v>
      </c>
      <c r="F1305">
        <f t="shared" si="82"/>
        <v>2418025</v>
      </c>
      <c r="J1305">
        <f t="shared" si="83"/>
        <v>606.2474873101205</v>
      </c>
    </row>
    <row r="1306" spans="1:10" x14ac:dyDescent="0.3">
      <c r="A1306">
        <v>1305</v>
      </c>
      <c r="B1306" s="1502">
        <v>43537</v>
      </c>
      <c r="C1306">
        <v>751</v>
      </c>
      <c r="D1306">
        <f t="shared" si="80"/>
        <v>-1553</v>
      </c>
      <c r="E1306">
        <f t="shared" si="81"/>
        <v>-1166303</v>
      </c>
      <c r="F1306">
        <f t="shared" si="82"/>
        <v>2411809</v>
      </c>
      <c r="J1306">
        <f t="shared" si="83"/>
        <v>606.21983487299315</v>
      </c>
    </row>
    <row r="1307" spans="1:10" x14ac:dyDescent="0.3">
      <c r="A1307">
        <v>1306</v>
      </c>
      <c r="B1307" s="1502">
        <v>43537</v>
      </c>
      <c r="C1307">
        <v>182</v>
      </c>
      <c r="D1307">
        <f t="shared" si="80"/>
        <v>-1551</v>
      </c>
      <c r="E1307">
        <f t="shared" si="81"/>
        <v>-282282</v>
      </c>
      <c r="F1307">
        <f t="shared" si="82"/>
        <v>2405601</v>
      </c>
      <c r="J1307">
        <f t="shared" si="83"/>
        <v>606.19218243586567</v>
      </c>
    </row>
    <row r="1308" spans="1:10" x14ac:dyDescent="0.3">
      <c r="A1308">
        <v>1307</v>
      </c>
      <c r="B1308" s="1502">
        <v>43537</v>
      </c>
      <c r="C1308">
        <v>382</v>
      </c>
      <c r="D1308">
        <f t="shared" si="80"/>
        <v>-1549</v>
      </c>
      <c r="E1308">
        <f t="shared" si="81"/>
        <v>-591718</v>
      </c>
      <c r="F1308">
        <f t="shared" si="82"/>
        <v>2399401</v>
      </c>
      <c r="J1308">
        <f t="shared" si="83"/>
        <v>606.1645299987382</v>
      </c>
    </row>
    <row r="1309" spans="1:10" x14ac:dyDescent="0.3">
      <c r="A1309">
        <v>1308</v>
      </c>
      <c r="B1309" s="1502">
        <v>43539</v>
      </c>
      <c r="C1309">
        <v>243</v>
      </c>
      <c r="D1309">
        <f t="shared" si="80"/>
        <v>-1547</v>
      </c>
      <c r="E1309">
        <f t="shared" si="81"/>
        <v>-375921</v>
      </c>
      <c r="F1309">
        <f t="shared" si="82"/>
        <v>2393209</v>
      </c>
      <c r="J1309">
        <f t="shared" si="83"/>
        <v>606.13687756161085</v>
      </c>
    </row>
    <row r="1310" spans="1:10" x14ac:dyDescent="0.3">
      <c r="A1310">
        <v>1309</v>
      </c>
      <c r="B1310" s="1502">
        <v>43539</v>
      </c>
      <c r="C1310">
        <v>418</v>
      </c>
      <c r="D1310">
        <f t="shared" si="80"/>
        <v>-1545</v>
      </c>
      <c r="E1310">
        <f t="shared" si="81"/>
        <v>-645810</v>
      </c>
      <c r="F1310">
        <f t="shared" si="82"/>
        <v>2387025</v>
      </c>
      <c r="J1310">
        <f t="shared" si="83"/>
        <v>606.10922512448337</v>
      </c>
    </row>
    <row r="1311" spans="1:10" x14ac:dyDescent="0.3">
      <c r="A1311">
        <v>1310</v>
      </c>
      <c r="B1311" s="1502">
        <v>43539</v>
      </c>
      <c r="C1311">
        <v>254</v>
      </c>
      <c r="D1311">
        <f t="shared" si="80"/>
        <v>-1543</v>
      </c>
      <c r="E1311">
        <f t="shared" si="81"/>
        <v>-391922</v>
      </c>
      <c r="F1311">
        <f t="shared" si="82"/>
        <v>2380849</v>
      </c>
      <c r="J1311">
        <f t="shared" si="83"/>
        <v>606.0815726873559</v>
      </c>
    </row>
    <row r="1312" spans="1:10" x14ac:dyDescent="0.3">
      <c r="A1312">
        <v>1311</v>
      </c>
      <c r="B1312" s="1502">
        <v>43539</v>
      </c>
      <c r="C1312">
        <v>2129</v>
      </c>
      <c r="D1312">
        <f t="shared" si="80"/>
        <v>-1541</v>
      </c>
      <c r="E1312">
        <f t="shared" si="81"/>
        <v>-3280789</v>
      </c>
      <c r="F1312">
        <f t="shared" si="82"/>
        <v>2374681</v>
      </c>
      <c r="J1312">
        <f t="shared" si="83"/>
        <v>606.05392025022843</v>
      </c>
    </row>
    <row r="1313" spans="1:10" x14ac:dyDescent="0.3">
      <c r="A1313">
        <v>1312</v>
      </c>
      <c r="B1313" s="1502">
        <v>43539</v>
      </c>
      <c r="C1313">
        <v>1630</v>
      </c>
      <c r="D1313">
        <f t="shared" si="80"/>
        <v>-1539</v>
      </c>
      <c r="E1313">
        <f t="shared" si="81"/>
        <v>-2508570</v>
      </c>
      <c r="F1313">
        <f t="shared" si="82"/>
        <v>2368521</v>
      </c>
      <c r="J1313">
        <f t="shared" si="83"/>
        <v>606.02626781310107</v>
      </c>
    </row>
    <row r="1314" spans="1:10" x14ac:dyDescent="0.3">
      <c r="A1314">
        <v>1313</v>
      </c>
      <c r="B1314" s="1502">
        <v>43539</v>
      </c>
      <c r="C1314">
        <v>52</v>
      </c>
      <c r="D1314">
        <f t="shared" si="80"/>
        <v>-1537</v>
      </c>
      <c r="E1314">
        <f t="shared" si="81"/>
        <v>-79924</v>
      </c>
      <c r="F1314">
        <f t="shared" si="82"/>
        <v>2362369</v>
      </c>
      <c r="J1314">
        <f t="shared" si="83"/>
        <v>605.9986153759736</v>
      </c>
    </row>
    <row r="1315" spans="1:10" x14ac:dyDescent="0.3">
      <c r="A1315">
        <v>1314</v>
      </c>
      <c r="B1315" s="1502">
        <v>43539</v>
      </c>
      <c r="C1315">
        <v>268</v>
      </c>
      <c r="D1315">
        <f t="shared" si="80"/>
        <v>-1535</v>
      </c>
      <c r="E1315">
        <f t="shared" si="81"/>
        <v>-411380</v>
      </c>
      <c r="F1315">
        <f t="shared" si="82"/>
        <v>2356225</v>
      </c>
      <c r="J1315">
        <f t="shared" si="83"/>
        <v>605.97096293884613</v>
      </c>
    </row>
    <row r="1316" spans="1:10" x14ac:dyDescent="0.3">
      <c r="A1316">
        <v>1315</v>
      </c>
      <c r="B1316" s="1502">
        <v>43539</v>
      </c>
      <c r="C1316">
        <v>553</v>
      </c>
      <c r="D1316">
        <f t="shared" si="80"/>
        <v>-1533</v>
      </c>
      <c r="E1316">
        <f t="shared" si="81"/>
        <v>-847749</v>
      </c>
      <c r="F1316">
        <f t="shared" si="82"/>
        <v>2350089</v>
      </c>
      <c r="J1316">
        <f t="shared" si="83"/>
        <v>605.94331050171877</v>
      </c>
    </row>
    <row r="1317" spans="1:10" x14ac:dyDescent="0.3">
      <c r="A1317">
        <v>1316</v>
      </c>
      <c r="B1317" s="1502">
        <v>43539</v>
      </c>
      <c r="C1317">
        <v>46</v>
      </c>
      <c r="D1317">
        <f t="shared" si="80"/>
        <v>-1531</v>
      </c>
      <c r="E1317">
        <f t="shared" si="81"/>
        <v>-70426</v>
      </c>
      <c r="F1317">
        <f t="shared" si="82"/>
        <v>2343961</v>
      </c>
      <c r="J1317">
        <f t="shared" si="83"/>
        <v>605.9156580645913</v>
      </c>
    </row>
    <row r="1318" spans="1:10" x14ac:dyDescent="0.3">
      <c r="A1318">
        <v>1317</v>
      </c>
      <c r="B1318" s="1502">
        <v>43539</v>
      </c>
      <c r="C1318">
        <v>79</v>
      </c>
      <c r="D1318">
        <f t="shared" si="80"/>
        <v>-1529</v>
      </c>
      <c r="E1318">
        <f t="shared" si="81"/>
        <v>-120791</v>
      </c>
      <c r="F1318">
        <f t="shared" si="82"/>
        <v>2337841</v>
      </c>
      <c r="J1318">
        <f t="shared" si="83"/>
        <v>605.88800562746383</v>
      </c>
    </row>
    <row r="1319" spans="1:10" x14ac:dyDescent="0.3">
      <c r="A1319">
        <v>1318</v>
      </c>
      <c r="B1319" s="1502">
        <v>43539</v>
      </c>
      <c r="C1319">
        <v>57</v>
      </c>
      <c r="D1319">
        <f t="shared" si="80"/>
        <v>-1527</v>
      </c>
      <c r="E1319">
        <f t="shared" si="81"/>
        <v>-87039</v>
      </c>
      <c r="F1319">
        <f t="shared" si="82"/>
        <v>2331729</v>
      </c>
      <c r="J1319">
        <f t="shared" si="83"/>
        <v>605.86035319033635</v>
      </c>
    </row>
    <row r="1320" spans="1:10" x14ac:dyDescent="0.3">
      <c r="A1320">
        <v>1319</v>
      </c>
      <c r="B1320" s="1502">
        <v>43539</v>
      </c>
      <c r="C1320">
        <v>90</v>
      </c>
      <c r="D1320">
        <f t="shared" si="80"/>
        <v>-1525</v>
      </c>
      <c r="E1320">
        <f t="shared" si="81"/>
        <v>-137250</v>
      </c>
      <c r="F1320">
        <f t="shared" si="82"/>
        <v>2325625</v>
      </c>
      <c r="J1320">
        <f t="shared" si="83"/>
        <v>605.832700753209</v>
      </c>
    </row>
    <row r="1321" spans="1:10" x14ac:dyDescent="0.3">
      <c r="A1321">
        <v>1320</v>
      </c>
      <c r="B1321" s="1502">
        <v>43539</v>
      </c>
      <c r="C1321">
        <v>17</v>
      </c>
      <c r="D1321">
        <f t="shared" si="80"/>
        <v>-1523</v>
      </c>
      <c r="E1321">
        <f t="shared" si="81"/>
        <v>-25891</v>
      </c>
      <c r="F1321">
        <f t="shared" si="82"/>
        <v>2319529</v>
      </c>
      <c r="J1321">
        <f t="shared" si="83"/>
        <v>605.80504831608152</v>
      </c>
    </row>
    <row r="1322" spans="1:10" x14ac:dyDescent="0.3">
      <c r="A1322">
        <v>1321</v>
      </c>
      <c r="B1322" s="1502">
        <v>43539</v>
      </c>
      <c r="C1322">
        <v>677</v>
      </c>
      <c r="D1322">
        <f t="shared" si="80"/>
        <v>-1521</v>
      </c>
      <c r="E1322">
        <f t="shared" si="81"/>
        <v>-1029717</v>
      </c>
      <c r="F1322">
        <f t="shared" si="82"/>
        <v>2313441</v>
      </c>
      <c r="J1322">
        <f t="shared" si="83"/>
        <v>605.77739587895405</v>
      </c>
    </row>
    <row r="1323" spans="1:10" x14ac:dyDescent="0.3">
      <c r="A1323">
        <v>1322</v>
      </c>
      <c r="B1323" s="1502">
        <v>43539</v>
      </c>
      <c r="C1323">
        <v>322</v>
      </c>
      <c r="D1323">
        <f t="shared" si="80"/>
        <v>-1519</v>
      </c>
      <c r="E1323">
        <f t="shared" si="81"/>
        <v>-489118</v>
      </c>
      <c r="F1323">
        <f t="shared" si="82"/>
        <v>2307361</v>
      </c>
      <c r="J1323">
        <f t="shared" si="83"/>
        <v>605.74974344182669</v>
      </c>
    </row>
    <row r="1324" spans="1:10" x14ac:dyDescent="0.3">
      <c r="A1324">
        <v>1323</v>
      </c>
      <c r="B1324" s="1502">
        <v>43539</v>
      </c>
      <c r="C1324">
        <v>630</v>
      </c>
      <c r="D1324">
        <f t="shared" si="80"/>
        <v>-1517</v>
      </c>
      <c r="E1324">
        <f t="shared" si="81"/>
        <v>-955710</v>
      </c>
      <c r="F1324">
        <f t="shared" si="82"/>
        <v>2301289</v>
      </c>
      <c r="J1324">
        <f t="shared" si="83"/>
        <v>605.72209100469922</v>
      </c>
    </row>
    <row r="1325" spans="1:10" x14ac:dyDescent="0.3">
      <c r="A1325">
        <v>1324</v>
      </c>
      <c r="B1325" s="1502">
        <v>43539</v>
      </c>
      <c r="C1325">
        <v>1188</v>
      </c>
      <c r="D1325">
        <f t="shared" si="80"/>
        <v>-1515</v>
      </c>
      <c r="E1325">
        <f t="shared" si="81"/>
        <v>-1799820</v>
      </c>
      <c r="F1325">
        <f t="shared" si="82"/>
        <v>2295225</v>
      </c>
      <c r="J1325">
        <f t="shared" si="83"/>
        <v>605.69443856757175</v>
      </c>
    </row>
    <row r="1326" spans="1:10" x14ac:dyDescent="0.3">
      <c r="A1326">
        <v>1325</v>
      </c>
      <c r="B1326" s="1502">
        <v>43539</v>
      </c>
      <c r="C1326">
        <v>62</v>
      </c>
      <c r="D1326">
        <f t="shared" si="80"/>
        <v>-1513</v>
      </c>
      <c r="E1326">
        <f t="shared" si="81"/>
        <v>-93806</v>
      </c>
      <c r="F1326">
        <f t="shared" si="82"/>
        <v>2289169</v>
      </c>
      <c r="J1326">
        <f t="shared" si="83"/>
        <v>605.66678613044428</v>
      </c>
    </row>
    <row r="1327" spans="1:10" x14ac:dyDescent="0.3">
      <c r="A1327">
        <v>1326</v>
      </c>
      <c r="B1327" s="1502">
        <v>43539</v>
      </c>
      <c r="C1327">
        <v>36</v>
      </c>
      <c r="D1327">
        <f t="shared" si="80"/>
        <v>-1511</v>
      </c>
      <c r="E1327">
        <f t="shared" si="81"/>
        <v>-54396</v>
      </c>
      <c r="F1327">
        <f t="shared" si="82"/>
        <v>2283121</v>
      </c>
      <c r="J1327">
        <f t="shared" si="83"/>
        <v>605.63913369331692</v>
      </c>
    </row>
    <row r="1328" spans="1:10" x14ac:dyDescent="0.3">
      <c r="A1328">
        <v>1327</v>
      </c>
      <c r="B1328" s="1502">
        <v>43539</v>
      </c>
      <c r="C1328">
        <v>332</v>
      </c>
      <c r="D1328">
        <f t="shared" si="80"/>
        <v>-1509</v>
      </c>
      <c r="E1328">
        <f t="shared" si="81"/>
        <v>-500988</v>
      </c>
      <c r="F1328">
        <f t="shared" si="82"/>
        <v>2277081</v>
      </c>
      <c r="J1328">
        <f t="shared" si="83"/>
        <v>605.61148125618945</v>
      </c>
    </row>
    <row r="1329" spans="1:10" x14ac:dyDescent="0.3">
      <c r="A1329">
        <v>1328</v>
      </c>
      <c r="B1329" s="1502">
        <v>43539</v>
      </c>
      <c r="C1329">
        <v>744</v>
      </c>
      <c r="D1329">
        <f t="shared" si="80"/>
        <v>-1507</v>
      </c>
      <c r="E1329">
        <f t="shared" si="81"/>
        <v>-1121208</v>
      </c>
      <c r="F1329">
        <f t="shared" si="82"/>
        <v>2271049</v>
      </c>
      <c r="J1329">
        <f t="shared" si="83"/>
        <v>605.58382881906198</v>
      </c>
    </row>
    <row r="1330" spans="1:10" x14ac:dyDescent="0.3">
      <c r="A1330">
        <v>1329</v>
      </c>
      <c r="B1330" s="1502">
        <v>43539</v>
      </c>
      <c r="C1330">
        <v>183</v>
      </c>
      <c r="D1330">
        <f t="shared" si="80"/>
        <v>-1505</v>
      </c>
      <c r="E1330">
        <f t="shared" si="81"/>
        <v>-275415</v>
      </c>
      <c r="F1330">
        <f t="shared" si="82"/>
        <v>2265025</v>
      </c>
      <c r="J1330">
        <f t="shared" si="83"/>
        <v>605.55617638193462</v>
      </c>
    </row>
    <row r="1331" spans="1:10" x14ac:dyDescent="0.3">
      <c r="A1331">
        <v>1330</v>
      </c>
      <c r="B1331" s="1502">
        <v>43539</v>
      </c>
      <c r="C1331">
        <v>37</v>
      </c>
      <c r="D1331">
        <f t="shared" si="80"/>
        <v>-1503</v>
      </c>
      <c r="E1331">
        <f t="shared" si="81"/>
        <v>-55611</v>
      </c>
      <c r="F1331">
        <f t="shared" si="82"/>
        <v>2259009</v>
      </c>
      <c r="J1331">
        <f t="shared" si="83"/>
        <v>605.52852394480715</v>
      </c>
    </row>
    <row r="1332" spans="1:10" x14ac:dyDescent="0.3">
      <c r="A1332">
        <v>1331</v>
      </c>
      <c r="B1332" s="1502">
        <v>43539</v>
      </c>
      <c r="C1332">
        <v>78</v>
      </c>
      <c r="D1332">
        <f t="shared" si="80"/>
        <v>-1501</v>
      </c>
      <c r="E1332">
        <f t="shared" si="81"/>
        <v>-117078</v>
      </c>
      <c r="F1332">
        <f t="shared" si="82"/>
        <v>2253001</v>
      </c>
      <c r="J1332">
        <f t="shared" si="83"/>
        <v>605.50087150767968</v>
      </c>
    </row>
    <row r="1333" spans="1:10" x14ac:dyDescent="0.3">
      <c r="A1333">
        <v>1332</v>
      </c>
      <c r="B1333" s="1502">
        <v>43539</v>
      </c>
      <c r="C1333">
        <v>240</v>
      </c>
      <c r="D1333">
        <f t="shared" si="80"/>
        <v>-1499</v>
      </c>
      <c r="E1333">
        <f t="shared" si="81"/>
        <v>-359760</v>
      </c>
      <c r="F1333">
        <f t="shared" si="82"/>
        <v>2247001</v>
      </c>
      <c r="J1333">
        <f t="shared" si="83"/>
        <v>605.4732190705522</v>
      </c>
    </row>
    <row r="1334" spans="1:10" x14ac:dyDescent="0.3">
      <c r="A1334">
        <v>1333</v>
      </c>
      <c r="B1334" s="1502">
        <v>43539</v>
      </c>
      <c r="C1334">
        <v>251</v>
      </c>
      <c r="D1334">
        <f t="shared" si="80"/>
        <v>-1497</v>
      </c>
      <c r="E1334">
        <f t="shared" si="81"/>
        <v>-375747</v>
      </c>
      <c r="F1334">
        <f t="shared" si="82"/>
        <v>2241009</v>
      </c>
      <c r="J1334">
        <f t="shared" si="83"/>
        <v>605.44556663342485</v>
      </c>
    </row>
    <row r="1335" spans="1:10" x14ac:dyDescent="0.3">
      <c r="A1335">
        <v>1334</v>
      </c>
      <c r="B1335" s="1502">
        <v>43539</v>
      </c>
      <c r="C1335">
        <v>399</v>
      </c>
      <c r="D1335">
        <f t="shared" si="80"/>
        <v>-1495</v>
      </c>
      <c r="E1335">
        <f t="shared" si="81"/>
        <v>-596505</v>
      </c>
      <c r="F1335">
        <f t="shared" si="82"/>
        <v>2235025</v>
      </c>
      <c r="J1335">
        <f t="shared" si="83"/>
        <v>605.41791419629737</v>
      </c>
    </row>
    <row r="1336" spans="1:10" x14ac:dyDescent="0.3">
      <c r="A1336">
        <v>1335</v>
      </c>
      <c r="B1336" s="1502">
        <v>43539</v>
      </c>
      <c r="C1336">
        <v>356</v>
      </c>
      <c r="D1336">
        <f t="shared" si="80"/>
        <v>-1493</v>
      </c>
      <c r="E1336">
        <f t="shared" si="81"/>
        <v>-531508</v>
      </c>
      <c r="F1336">
        <f t="shared" si="82"/>
        <v>2229049</v>
      </c>
      <c r="J1336">
        <f t="shared" si="83"/>
        <v>605.3902617591699</v>
      </c>
    </row>
    <row r="1337" spans="1:10" x14ac:dyDescent="0.3">
      <c r="A1337">
        <v>1336</v>
      </c>
      <c r="B1337" s="1502">
        <v>43539</v>
      </c>
      <c r="C1337">
        <v>633</v>
      </c>
      <c r="D1337">
        <f t="shared" si="80"/>
        <v>-1491</v>
      </c>
      <c r="E1337">
        <f t="shared" si="81"/>
        <v>-943803</v>
      </c>
      <c r="F1337">
        <f t="shared" si="82"/>
        <v>2223081</v>
      </c>
      <c r="J1337">
        <f t="shared" si="83"/>
        <v>605.36260932204254</v>
      </c>
    </row>
    <row r="1338" spans="1:10" x14ac:dyDescent="0.3">
      <c r="A1338">
        <v>1337</v>
      </c>
      <c r="B1338" s="1502">
        <v>43539</v>
      </c>
      <c r="C1338">
        <v>60</v>
      </c>
      <c r="D1338">
        <f t="shared" si="80"/>
        <v>-1489</v>
      </c>
      <c r="E1338">
        <f t="shared" si="81"/>
        <v>-89340</v>
      </c>
      <c r="F1338">
        <f t="shared" si="82"/>
        <v>2217121</v>
      </c>
      <c r="J1338">
        <f t="shared" si="83"/>
        <v>605.33495688491507</v>
      </c>
    </row>
    <row r="1339" spans="1:10" x14ac:dyDescent="0.3">
      <c r="A1339">
        <v>1338</v>
      </c>
      <c r="B1339" s="1502">
        <v>43539</v>
      </c>
      <c r="C1339">
        <v>97</v>
      </c>
      <c r="D1339">
        <f t="shared" si="80"/>
        <v>-1487</v>
      </c>
      <c r="E1339">
        <f t="shared" si="81"/>
        <v>-144239</v>
      </c>
      <c r="F1339">
        <f t="shared" si="82"/>
        <v>2211169</v>
      </c>
      <c r="J1339">
        <f t="shared" si="83"/>
        <v>605.3073044477876</v>
      </c>
    </row>
    <row r="1340" spans="1:10" x14ac:dyDescent="0.3">
      <c r="A1340">
        <v>1339</v>
      </c>
      <c r="B1340" s="1502">
        <v>43539</v>
      </c>
      <c r="C1340">
        <v>2962</v>
      </c>
      <c r="D1340">
        <f t="shared" si="80"/>
        <v>-1485</v>
      </c>
      <c r="E1340">
        <f t="shared" si="81"/>
        <v>-4398570</v>
      </c>
      <c r="F1340">
        <f t="shared" si="82"/>
        <v>2205225</v>
      </c>
      <c r="J1340">
        <f t="shared" si="83"/>
        <v>605.27965201066013</v>
      </c>
    </row>
    <row r="1341" spans="1:10" x14ac:dyDescent="0.3">
      <c r="A1341">
        <v>1340</v>
      </c>
      <c r="B1341" s="1502">
        <v>43539</v>
      </c>
      <c r="C1341">
        <v>401</v>
      </c>
      <c r="D1341">
        <f t="shared" si="80"/>
        <v>-1483</v>
      </c>
      <c r="E1341">
        <f t="shared" si="81"/>
        <v>-594683</v>
      </c>
      <c r="F1341">
        <f t="shared" si="82"/>
        <v>2199289</v>
      </c>
      <c r="J1341">
        <f t="shared" si="83"/>
        <v>605.25199957353277</v>
      </c>
    </row>
    <row r="1342" spans="1:10" x14ac:dyDescent="0.3">
      <c r="A1342">
        <v>1341</v>
      </c>
      <c r="B1342" s="1502">
        <v>43539</v>
      </c>
      <c r="C1342">
        <v>568</v>
      </c>
      <c r="D1342">
        <f t="shared" si="80"/>
        <v>-1481</v>
      </c>
      <c r="E1342">
        <f t="shared" si="81"/>
        <v>-841208</v>
      </c>
      <c r="F1342">
        <f t="shared" si="82"/>
        <v>2193361</v>
      </c>
      <c r="J1342">
        <f t="shared" si="83"/>
        <v>605.2243471364053</v>
      </c>
    </row>
    <row r="1343" spans="1:10" x14ac:dyDescent="0.3">
      <c r="A1343">
        <v>1342</v>
      </c>
      <c r="B1343" s="1502">
        <v>43539</v>
      </c>
      <c r="C1343">
        <v>615</v>
      </c>
      <c r="D1343">
        <f t="shared" si="80"/>
        <v>-1479</v>
      </c>
      <c r="E1343">
        <f t="shared" si="81"/>
        <v>-909585</v>
      </c>
      <c r="F1343">
        <f t="shared" si="82"/>
        <v>2187441</v>
      </c>
      <c r="J1343">
        <f t="shared" si="83"/>
        <v>605.19669469927783</v>
      </c>
    </row>
    <row r="1344" spans="1:10" x14ac:dyDescent="0.3">
      <c r="A1344">
        <v>1343</v>
      </c>
      <c r="B1344" s="1502">
        <v>43539</v>
      </c>
      <c r="C1344">
        <v>524</v>
      </c>
      <c r="D1344">
        <f t="shared" si="80"/>
        <v>-1477</v>
      </c>
      <c r="E1344">
        <f t="shared" si="81"/>
        <v>-773948</v>
      </c>
      <c r="F1344">
        <f t="shared" si="82"/>
        <v>2181529</v>
      </c>
      <c r="J1344">
        <f t="shared" si="83"/>
        <v>605.16904226215047</v>
      </c>
    </row>
    <row r="1345" spans="1:10" x14ac:dyDescent="0.3">
      <c r="A1345">
        <v>1344</v>
      </c>
      <c r="B1345" s="1502">
        <v>43539</v>
      </c>
      <c r="C1345">
        <v>144</v>
      </c>
      <c r="D1345">
        <f t="shared" si="80"/>
        <v>-1475</v>
      </c>
      <c r="E1345">
        <f t="shared" si="81"/>
        <v>-212400</v>
      </c>
      <c r="F1345">
        <f t="shared" si="82"/>
        <v>2175625</v>
      </c>
      <c r="J1345">
        <f t="shared" si="83"/>
        <v>605.141389825023</v>
      </c>
    </row>
    <row r="1346" spans="1:10" x14ac:dyDescent="0.3">
      <c r="A1346">
        <v>1345</v>
      </c>
      <c r="B1346" s="1502">
        <v>43539</v>
      </c>
      <c r="C1346">
        <v>31</v>
      </c>
      <c r="D1346">
        <f t="shared" si="80"/>
        <v>-1473</v>
      </c>
      <c r="E1346">
        <f t="shared" si="81"/>
        <v>-45663</v>
      </c>
      <c r="F1346">
        <f t="shared" si="82"/>
        <v>2169729</v>
      </c>
      <c r="J1346">
        <f t="shared" si="83"/>
        <v>605.11373738789553</v>
      </c>
    </row>
    <row r="1347" spans="1:10" x14ac:dyDescent="0.3">
      <c r="A1347">
        <v>1346</v>
      </c>
      <c r="B1347" s="1502">
        <v>43539</v>
      </c>
      <c r="C1347">
        <v>597</v>
      </c>
      <c r="D1347">
        <f t="shared" ref="D1347:D1410" si="84">D1348+(-2)</f>
        <v>-1471</v>
      </c>
      <c r="E1347">
        <f t="shared" ref="E1347:E1410" si="85">C1347*D1347</f>
        <v>-878187</v>
      </c>
      <c r="F1347">
        <f t="shared" ref="F1347:F1410" si="86">D1347^2</f>
        <v>2163841</v>
      </c>
      <c r="J1347">
        <f t="shared" ref="J1347:J1410" si="87">$H$2+(-$I$2)*D1347</f>
        <v>605.08608495076817</v>
      </c>
    </row>
    <row r="1348" spans="1:10" x14ac:dyDescent="0.3">
      <c r="A1348">
        <v>1347</v>
      </c>
      <c r="B1348" s="1502">
        <v>43539</v>
      </c>
      <c r="C1348">
        <v>106</v>
      </c>
      <c r="D1348">
        <f t="shared" si="84"/>
        <v>-1469</v>
      </c>
      <c r="E1348">
        <f t="shared" si="85"/>
        <v>-155714</v>
      </c>
      <c r="F1348">
        <f t="shared" si="86"/>
        <v>2157961</v>
      </c>
      <c r="J1348">
        <f t="shared" si="87"/>
        <v>605.0584325136407</v>
      </c>
    </row>
    <row r="1349" spans="1:10" x14ac:dyDescent="0.3">
      <c r="A1349">
        <v>1348</v>
      </c>
      <c r="B1349" s="1502">
        <v>43539</v>
      </c>
      <c r="C1349">
        <v>118</v>
      </c>
      <c r="D1349">
        <f t="shared" si="84"/>
        <v>-1467</v>
      </c>
      <c r="E1349">
        <f t="shared" si="85"/>
        <v>-173106</v>
      </c>
      <c r="F1349">
        <f t="shared" si="86"/>
        <v>2152089</v>
      </c>
      <c r="J1349">
        <f t="shared" si="87"/>
        <v>605.03078007651322</v>
      </c>
    </row>
    <row r="1350" spans="1:10" x14ac:dyDescent="0.3">
      <c r="A1350">
        <v>1349</v>
      </c>
      <c r="B1350" s="1502">
        <v>43539</v>
      </c>
      <c r="C1350">
        <v>1879</v>
      </c>
      <c r="D1350">
        <f t="shared" si="84"/>
        <v>-1465</v>
      </c>
      <c r="E1350">
        <f t="shared" si="85"/>
        <v>-2752735</v>
      </c>
      <c r="F1350">
        <f t="shared" si="86"/>
        <v>2146225</v>
      </c>
      <c r="J1350">
        <f t="shared" si="87"/>
        <v>605.00312763938575</v>
      </c>
    </row>
    <row r="1351" spans="1:10" x14ac:dyDescent="0.3">
      <c r="A1351">
        <v>1350</v>
      </c>
      <c r="B1351" s="1502">
        <v>43539</v>
      </c>
      <c r="C1351">
        <v>141</v>
      </c>
      <c r="D1351">
        <f t="shared" si="84"/>
        <v>-1463</v>
      </c>
      <c r="E1351">
        <f t="shared" si="85"/>
        <v>-206283</v>
      </c>
      <c r="F1351">
        <f t="shared" si="86"/>
        <v>2140369</v>
      </c>
      <c r="J1351">
        <f t="shared" si="87"/>
        <v>604.97547520225839</v>
      </c>
    </row>
    <row r="1352" spans="1:10" x14ac:dyDescent="0.3">
      <c r="A1352">
        <v>1351</v>
      </c>
      <c r="B1352" s="1502">
        <v>43539</v>
      </c>
      <c r="C1352">
        <v>83</v>
      </c>
      <c r="D1352">
        <f t="shared" si="84"/>
        <v>-1461</v>
      </c>
      <c r="E1352">
        <f t="shared" si="85"/>
        <v>-121263</v>
      </c>
      <c r="F1352">
        <f t="shared" si="86"/>
        <v>2134521</v>
      </c>
      <c r="J1352">
        <f t="shared" si="87"/>
        <v>604.94782276513092</v>
      </c>
    </row>
    <row r="1353" spans="1:10" x14ac:dyDescent="0.3">
      <c r="A1353">
        <v>1352</v>
      </c>
      <c r="B1353" s="1502">
        <v>43539</v>
      </c>
      <c r="C1353">
        <v>227</v>
      </c>
      <c r="D1353">
        <f t="shared" si="84"/>
        <v>-1459</v>
      </c>
      <c r="E1353">
        <f t="shared" si="85"/>
        <v>-331193</v>
      </c>
      <c r="F1353">
        <f t="shared" si="86"/>
        <v>2128681</v>
      </c>
      <c r="J1353">
        <f t="shared" si="87"/>
        <v>604.92017032800345</v>
      </c>
    </row>
    <row r="1354" spans="1:10" x14ac:dyDescent="0.3">
      <c r="A1354">
        <v>1353</v>
      </c>
      <c r="B1354" s="1502">
        <v>43539</v>
      </c>
      <c r="C1354">
        <v>427</v>
      </c>
      <c r="D1354">
        <f t="shared" si="84"/>
        <v>-1457</v>
      </c>
      <c r="E1354">
        <f t="shared" si="85"/>
        <v>-622139</v>
      </c>
      <c r="F1354">
        <f t="shared" si="86"/>
        <v>2122849</v>
      </c>
      <c r="J1354">
        <f t="shared" si="87"/>
        <v>604.89251789087609</v>
      </c>
    </row>
    <row r="1355" spans="1:10" x14ac:dyDescent="0.3">
      <c r="A1355">
        <v>1354</v>
      </c>
      <c r="B1355" s="1502">
        <v>43544</v>
      </c>
      <c r="C1355">
        <v>810</v>
      </c>
      <c r="D1355">
        <f t="shared" si="84"/>
        <v>-1455</v>
      </c>
      <c r="E1355">
        <f t="shared" si="85"/>
        <v>-1178550</v>
      </c>
      <c r="F1355">
        <f t="shared" si="86"/>
        <v>2117025</v>
      </c>
      <c r="J1355">
        <f t="shared" si="87"/>
        <v>604.86486545374862</v>
      </c>
    </row>
    <row r="1356" spans="1:10" x14ac:dyDescent="0.3">
      <c r="A1356">
        <v>1355</v>
      </c>
      <c r="B1356" s="1502">
        <v>43544</v>
      </c>
      <c r="C1356">
        <v>70</v>
      </c>
      <c r="D1356">
        <f t="shared" si="84"/>
        <v>-1453</v>
      </c>
      <c r="E1356">
        <f t="shared" si="85"/>
        <v>-101710</v>
      </c>
      <c r="F1356">
        <f t="shared" si="86"/>
        <v>2111209</v>
      </c>
      <c r="J1356">
        <f t="shared" si="87"/>
        <v>604.83721301662115</v>
      </c>
    </row>
    <row r="1357" spans="1:10" x14ac:dyDescent="0.3">
      <c r="A1357">
        <v>1356</v>
      </c>
      <c r="B1357" s="1502">
        <v>43544</v>
      </c>
      <c r="C1357">
        <v>92</v>
      </c>
      <c r="D1357">
        <f t="shared" si="84"/>
        <v>-1451</v>
      </c>
      <c r="E1357">
        <f t="shared" si="85"/>
        <v>-133492</v>
      </c>
      <c r="F1357">
        <f t="shared" si="86"/>
        <v>2105401</v>
      </c>
      <c r="J1357">
        <f t="shared" si="87"/>
        <v>604.80956057949368</v>
      </c>
    </row>
    <row r="1358" spans="1:10" x14ac:dyDescent="0.3">
      <c r="A1358">
        <v>1357</v>
      </c>
      <c r="B1358" s="1502">
        <v>43544</v>
      </c>
      <c r="C1358">
        <v>898</v>
      </c>
      <c r="D1358">
        <f t="shared" si="84"/>
        <v>-1449</v>
      </c>
      <c r="E1358">
        <f t="shared" si="85"/>
        <v>-1301202</v>
      </c>
      <c r="F1358">
        <f t="shared" si="86"/>
        <v>2099601</v>
      </c>
      <c r="J1358">
        <f t="shared" si="87"/>
        <v>604.78190814236632</v>
      </c>
    </row>
    <row r="1359" spans="1:10" x14ac:dyDescent="0.3">
      <c r="A1359">
        <v>1358</v>
      </c>
      <c r="B1359" s="1502">
        <v>43544</v>
      </c>
      <c r="C1359">
        <v>84</v>
      </c>
      <c r="D1359">
        <f t="shared" si="84"/>
        <v>-1447</v>
      </c>
      <c r="E1359">
        <f t="shared" si="85"/>
        <v>-121548</v>
      </c>
      <c r="F1359">
        <f t="shared" si="86"/>
        <v>2093809</v>
      </c>
      <c r="J1359">
        <f t="shared" si="87"/>
        <v>604.75425570523885</v>
      </c>
    </row>
    <row r="1360" spans="1:10" x14ac:dyDescent="0.3">
      <c r="A1360">
        <v>1359</v>
      </c>
      <c r="B1360" s="1502">
        <v>43544</v>
      </c>
      <c r="C1360">
        <v>810</v>
      </c>
      <c r="D1360">
        <f t="shared" si="84"/>
        <v>-1445</v>
      </c>
      <c r="E1360">
        <f t="shared" si="85"/>
        <v>-1170450</v>
      </c>
      <c r="F1360">
        <f t="shared" si="86"/>
        <v>2088025</v>
      </c>
      <c r="J1360">
        <f t="shared" si="87"/>
        <v>604.72660326811138</v>
      </c>
    </row>
    <row r="1361" spans="1:10" x14ac:dyDescent="0.3">
      <c r="A1361">
        <v>1360</v>
      </c>
      <c r="B1361" s="1502">
        <v>43544</v>
      </c>
      <c r="C1361">
        <v>258</v>
      </c>
      <c r="D1361">
        <f t="shared" si="84"/>
        <v>-1443</v>
      </c>
      <c r="E1361">
        <f t="shared" si="85"/>
        <v>-372294</v>
      </c>
      <c r="F1361">
        <f t="shared" si="86"/>
        <v>2082249</v>
      </c>
      <c r="J1361">
        <f t="shared" si="87"/>
        <v>604.69895083098402</v>
      </c>
    </row>
    <row r="1362" spans="1:10" x14ac:dyDescent="0.3">
      <c r="A1362">
        <v>1361</v>
      </c>
      <c r="B1362" s="1502">
        <v>43544</v>
      </c>
      <c r="C1362">
        <v>8754</v>
      </c>
      <c r="D1362">
        <f t="shared" si="84"/>
        <v>-1441</v>
      </c>
      <c r="E1362">
        <f t="shared" si="85"/>
        <v>-12614514</v>
      </c>
      <c r="F1362">
        <f t="shared" si="86"/>
        <v>2076481</v>
      </c>
      <c r="J1362">
        <f t="shared" si="87"/>
        <v>604.67129839385655</v>
      </c>
    </row>
    <row r="1363" spans="1:10" x14ac:dyDescent="0.3">
      <c r="A1363">
        <v>1362</v>
      </c>
      <c r="B1363" s="1502">
        <v>43544</v>
      </c>
      <c r="C1363">
        <v>6193</v>
      </c>
      <c r="D1363">
        <f t="shared" si="84"/>
        <v>-1439</v>
      </c>
      <c r="E1363">
        <f t="shared" si="85"/>
        <v>-8911727</v>
      </c>
      <c r="F1363">
        <f t="shared" si="86"/>
        <v>2070721</v>
      </c>
      <c r="J1363">
        <f t="shared" si="87"/>
        <v>604.64364595672907</v>
      </c>
    </row>
    <row r="1364" spans="1:10" x14ac:dyDescent="0.3">
      <c r="A1364">
        <v>1363</v>
      </c>
      <c r="B1364" s="1502">
        <v>43544</v>
      </c>
      <c r="C1364">
        <v>810</v>
      </c>
      <c r="D1364">
        <f t="shared" si="84"/>
        <v>-1437</v>
      </c>
      <c r="E1364">
        <f t="shared" si="85"/>
        <v>-1163970</v>
      </c>
      <c r="F1364">
        <f t="shared" si="86"/>
        <v>2064969</v>
      </c>
      <c r="J1364">
        <f t="shared" si="87"/>
        <v>604.6159935196016</v>
      </c>
    </row>
    <row r="1365" spans="1:10" x14ac:dyDescent="0.3">
      <c r="A1365">
        <v>1364</v>
      </c>
      <c r="B1365" s="1502">
        <v>43544</v>
      </c>
      <c r="C1365">
        <v>681</v>
      </c>
      <c r="D1365">
        <f t="shared" si="84"/>
        <v>-1435</v>
      </c>
      <c r="E1365">
        <f t="shared" si="85"/>
        <v>-977235</v>
      </c>
      <c r="F1365">
        <f t="shared" si="86"/>
        <v>2059225</v>
      </c>
      <c r="J1365">
        <f t="shared" si="87"/>
        <v>604.58834108247424</v>
      </c>
    </row>
    <row r="1366" spans="1:10" x14ac:dyDescent="0.3">
      <c r="A1366">
        <v>1365</v>
      </c>
      <c r="B1366" s="1502">
        <v>43544</v>
      </c>
      <c r="C1366">
        <v>810</v>
      </c>
      <c r="D1366">
        <f t="shared" si="84"/>
        <v>-1433</v>
      </c>
      <c r="E1366">
        <f t="shared" si="85"/>
        <v>-1160730</v>
      </c>
      <c r="F1366">
        <f t="shared" si="86"/>
        <v>2053489</v>
      </c>
      <c r="J1366">
        <f t="shared" si="87"/>
        <v>604.56068864534677</v>
      </c>
    </row>
    <row r="1367" spans="1:10" x14ac:dyDescent="0.3">
      <c r="A1367">
        <v>1366</v>
      </c>
      <c r="B1367" s="1502">
        <v>43544</v>
      </c>
      <c r="C1367">
        <v>810</v>
      </c>
      <c r="D1367">
        <f t="shared" si="84"/>
        <v>-1431</v>
      </c>
      <c r="E1367">
        <f t="shared" si="85"/>
        <v>-1159110</v>
      </c>
      <c r="F1367">
        <f t="shared" si="86"/>
        <v>2047761</v>
      </c>
      <c r="J1367">
        <f t="shared" si="87"/>
        <v>604.5330362082193</v>
      </c>
    </row>
    <row r="1368" spans="1:10" x14ac:dyDescent="0.3">
      <c r="A1368">
        <v>1367</v>
      </c>
      <c r="B1368" s="1502">
        <v>43544</v>
      </c>
      <c r="C1368">
        <v>1276</v>
      </c>
      <c r="D1368">
        <f t="shared" si="84"/>
        <v>-1429</v>
      </c>
      <c r="E1368">
        <f t="shared" si="85"/>
        <v>-1823404</v>
      </c>
      <c r="F1368">
        <f t="shared" si="86"/>
        <v>2042041</v>
      </c>
      <c r="J1368">
        <f t="shared" si="87"/>
        <v>604.50538377109194</v>
      </c>
    </row>
    <row r="1369" spans="1:10" x14ac:dyDescent="0.3">
      <c r="A1369">
        <v>1368</v>
      </c>
      <c r="B1369" s="1502">
        <v>43544</v>
      </c>
      <c r="C1369">
        <v>1387</v>
      </c>
      <c r="D1369">
        <f t="shared" si="84"/>
        <v>-1427</v>
      </c>
      <c r="E1369">
        <f t="shared" si="85"/>
        <v>-1979249</v>
      </c>
      <c r="F1369">
        <f t="shared" si="86"/>
        <v>2036329</v>
      </c>
      <c r="J1369">
        <f t="shared" si="87"/>
        <v>604.47773133396447</v>
      </c>
    </row>
    <row r="1370" spans="1:10" x14ac:dyDescent="0.3">
      <c r="A1370">
        <v>1369</v>
      </c>
      <c r="B1370" s="1502">
        <v>43544</v>
      </c>
      <c r="C1370">
        <v>541</v>
      </c>
      <c r="D1370">
        <f t="shared" si="84"/>
        <v>-1425</v>
      </c>
      <c r="E1370">
        <f t="shared" si="85"/>
        <v>-770925</v>
      </c>
      <c r="F1370">
        <f t="shared" si="86"/>
        <v>2030625</v>
      </c>
      <c r="J1370">
        <f t="shared" si="87"/>
        <v>604.450078896837</v>
      </c>
    </row>
    <row r="1371" spans="1:10" x14ac:dyDescent="0.3">
      <c r="A1371">
        <v>1370</v>
      </c>
      <c r="B1371" s="1502">
        <v>43544</v>
      </c>
      <c r="C1371">
        <v>643</v>
      </c>
      <c r="D1371">
        <f t="shared" si="84"/>
        <v>-1423</v>
      </c>
      <c r="E1371">
        <f t="shared" si="85"/>
        <v>-914989</v>
      </c>
      <c r="F1371">
        <f t="shared" si="86"/>
        <v>2024929</v>
      </c>
      <c r="J1371">
        <f t="shared" si="87"/>
        <v>604.42242645970953</v>
      </c>
    </row>
    <row r="1372" spans="1:10" x14ac:dyDescent="0.3">
      <c r="A1372">
        <v>1371</v>
      </c>
      <c r="B1372" s="1502">
        <v>43544</v>
      </c>
      <c r="C1372">
        <v>351</v>
      </c>
      <c r="D1372">
        <f t="shared" si="84"/>
        <v>-1421</v>
      </c>
      <c r="E1372">
        <f t="shared" si="85"/>
        <v>-498771</v>
      </c>
      <c r="F1372">
        <f t="shared" si="86"/>
        <v>2019241</v>
      </c>
      <c r="J1372">
        <f t="shared" si="87"/>
        <v>604.39477402258217</v>
      </c>
    </row>
    <row r="1373" spans="1:10" x14ac:dyDescent="0.3">
      <c r="A1373">
        <v>1372</v>
      </c>
      <c r="B1373" s="1502">
        <v>43544</v>
      </c>
      <c r="C1373">
        <v>479</v>
      </c>
      <c r="D1373">
        <f t="shared" si="84"/>
        <v>-1419</v>
      </c>
      <c r="E1373">
        <f t="shared" si="85"/>
        <v>-679701</v>
      </c>
      <c r="F1373">
        <f t="shared" si="86"/>
        <v>2013561</v>
      </c>
      <c r="J1373">
        <f t="shared" si="87"/>
        <v>604.3671215854547</v>
      </c>
    </row>
    <row r="1374" spans="1:10" x14ac:dyDescent="0.3">
      <c r="A1374">
        <v>1373</v>
      </c>
      <c r="B1374" s="1502">
        <v>43544</v>
      </c>
      <c r="C1374">
        <v>1499</v>
      </c>
      <c r="D1374">
        <f t="shared" si="84"/>
        <v>-1417</v>
      </c>
      <c r="E1374">
        <f t="shared" si="85"/>
        <v>-2124083</v>
      </c>
      <c r="F1374">
        <f t="shared" si="86"/>
        <v>2007889</v>
      </c>
      <c r="J1374">
        <f t="shared" si="87"/>
        <v>604.33946914832723</v>
      </c>
    </row>
    <row r="1375" spans="1:10" x14ac:dyDescent="0.3">
      <c r="A1375">
        <v>1374</v>
      </c>
      <c r="B1375" s="1502">
        <v>43544</v>
      </c>
      <c r="C1375">
        <v>1045</v>
      </c>
      <c r="D1375">
        <f t="shared" si="84"/>
        <v>-1415</v>
      </c>
      <c r="E1375">
        <f t="shared" si="85"/>
        <v>-1478675</v>
      </c>
      <c r="F1375">
        <f t="shared" si="86"/>
        <v>2002225</v>
      </c>
      <c r="J1375">
        <f t="shared" si="87"/>
        <v>604.31181671119987</v>
      </c>
    </row>
    <row r="1376" spans="1:10" x14ac:dyDescent="0.3">
      <c r="A1376">
        <v>1375</v>
      </c>
      <c r="B1376" s="1502">
        <v>43544</v>
      </c>
      <c r="C1376">
        <v>96</v>
      </c>
      <c r="D1376">
        <f t="shared" si="84"/>
        <v>-1413</v>
      </c>
      <c r="E1376">
        <f t="shared" si="85"/>
        <v>-135648</v>
      </c>
      <c r="F1376">
        <f t="shared" si="86"/>
        <v>1996569</v>
      </c>
      <c r="J1376">
        <f t="shared" si="87"/>
        <v>604.2841642740724</v>
      </c>
    </row>
    <row r="1377" spans="1:10" x14ac:dyDescent="0.3">
      <c r="A1377">
        <v>1376</v>
      </c>
      <c r="B1377" s="1502">
        <v>43546</v>
      </c>
      <c r="C1377">
        <v>88</v>
      </c>
      <c r="D1377">
        <f t="shared" si="84"/>
        <v>-1411</v>
      </c>
      <c r="E1377">
        <f t="shared" si="85"/>
        <v>-124168</v>
      </c>
      <c r="F1377">
        <f t="shared" si="86"/>
        <v>1990921</v>
      </c>
      <c r="J1377">
        <f t="shared" si="87"/>
        <v>604.25651183694492</v>
      </c>
    </row>
    <row r="1378" spans="1:10" x14ac:dyDescent="0.3">
      <c r="A1378">
        <v>1377</v>
      </c>
      <c r="B1378" s="1502">
        <v>43546</v>
      </c>
      <c r="C1378">
        <v>358</v>
      </c>
      <c r="D1378">
        <f t="shared" si="84"/>
        <v>-1409</v>
      </c>
      <c r="E1378">
        <f t="shared" si="85"/>
        <v>-504422</v>
      </c>
      <c r="F1378">
        <f t="shared" si="86"/>
        <v>1985281</v>
      </c>
      <c r="J1378">
        <f t="shared" si="87"/>
        <v>604.22885939981757</v>
      </c>
    </row>
    <row r="1379" spans="1:10" x14ac:dyDescent="0.3">
      <c r="A1379">
        <v>1378</v>
      </c>
      <c r="B1379" s="1502">
        <v>43546</v>
      </c>
      <c r="C1379">
        <v>619</v>
      </c>
      <c r="D1379">
        <f t="shared" si="84"/>
        <v>-1407</v>
      </c>
      <c r="E1379">
        <f t="shared" si="85"/>
        <v>-870933</v>
      </c>
      <c r="F1379">
        <f t="shared" si="86"/>
        <v>1979649</v>
      </c>
      <c r="J1379">
        <f t="shared" si="87"/>
        <v>604.20120696269009</v>
      </c>
    </row>
    <row r="1380" spans="1:10" x14ac:dyDescent="0.3">
      <c r="A1380">
        <v>1379</v>
      </c>
      <c r="B1380" s="1502">
        <v>43546</v>
      </c>
      <c r="C1380">
        <v>235</v>
      </c>
      <c r="D1380">
        <f t="shared" si="84"/>
        <v>-1405</v>
      </c>
      <c r="E1380">
        <f t="shared" si="85"/>
        <v>-330175</v>
      </c>
      <c r="F1380">
        <f t="shared" si="86"/>
        <v>1974025</v>
      </c>
      <c r="J1380">
        <f t="shared" si="87"/>
        <v>604.17355452556262</v>
      </c>
    </row>
    <row r="1381" spans="1:10" x14ac:dyDescent="0.3">
      <c r="A1381">
        <v>1380</v>
      </c>
      <c r="B1381" s="1502">
        <v>43546</v>
      </c>
      <c r="C1381">
        <v>210</v>
      </c>
      <c r="D1381">
        <f t="shared" si="84"/>
        <v>-1403</v>
      </c>
      <c r="E1381">
        <f t="shared" si="85"/>
        <v>-294630</v>
      </c>
      <c r="F1381">
        <f t="shared" si="86"/>
        <v>1968409</v>
      </c>
      <c r="J1381">
        <f t="shared" si="87"/>
        <v>604.14590208843515</v>
      </c>
    </row>
    <row r="1382" spans="1:10" x14ac:dyDescent="0.3">
      <c r="A1382">
        <v>1381</v>
      </c>
      <c r="B1382" s="1502">
        <v>43546</v>
      </c>
      <c r="C1382">
        <v>631</v>
      </c>
      <c r="D1382">
        <f t="shared" si="84"/>
        <v>-1401</v>
      </c>
      <c r="E1382">
        <f t="shared" si="85"/>
        <v>-884031</v>
      </c>
      <c r="F1382">
        <f t="shared" si="86"/>
        <v>1962801</v>
      </c>
      <c r="J1382">
        <f t="shared" si="87"/>
        <v>604.11824965130779</v>
      </c>
    </row>
    <row r="1383" spans="1:10" x14ac:dyDescent="0.3">
      <c r="A1383">
        <v>1382</v>
      </c>
      <c r="B1383" s="1502">
        <v>43546</v>
      </c>
      <c r="C1383">
        <v>229</v>
      </c>
      <c r="D1383">
        <f t="shared" si="84"/>
        <v>-1399</v>
      </c>
      <c r="E1383">
        <f t="shared" si="85"/>
        <v>-320371</v>
      </c>
      <c r="F1383">
        <f t="shared" si="86"/>
        <v>1957201</v>
      </c>
      <c r="J1383">
        <f t="shared" si="87"/>
        <v>604.09059721418032</v>
      </c>
    </row>
    <row r="1384" spans="1:10" x14ac:dyDescent="0.3">
      <c r="A1384">
        <v>1383</v>
      </c>
      <c r="B1384" s="1502">
        <v>43546</v>
      </c>
      <c r="C1384">
        <v>50</v>
      </c>
      <c r="D1384">
        <f t="shared" si="84"/>
        <v>-1397</v>
      </c>
      <c r="E1384">
        <f t="shared" si="85"/>
        <v>-69850</v>
      </c>
      <c r="F1384">
        <f t="shared" si="86"/>
        <v>1951609</v>
      </c>
      <c r="J1384">
        <f t="shared" si="87"/>
        <v>604.06294477705285</v>
      </c>
    </row>
    <row r="1385" spans="1:10" x14ac:dyDescent="0.3">
      <c r="A1385">
        <v>1384</v>
      </c>
      <c r="B1385" s="1502">
        <v>43546</v>
      </c>
      <c r="C1385">
        <v>120</v>
      </c>
      <c r="D1385">
        <f t="shared" si="84"/>
        <v>-1395</v>
      </c>
      <c r="E1385">
        <f t="shared" si="85"/>
        <v>-167400</v>
      </c>
      <c r="F1385">
        <f t="shared" si="86"/>
        <v>1946025</v>
      </c>
      <c r="J1385">
        <f t="shared" si="87"/>
        <v>604.03529233992549</v>
      </c>
    </row>
    <row r="1386" spans="1:10" x14ac:dyDescent="0.3">
      <c r="A1386">
        <v>1385</v>
      </c>
      <c r="B1386" s="1502">
        <v>43546</v>
      </c>
      <c r="C1386">
        <v>50</v>
      </c>
      <c r="D1386">
        <f t="shared" si="84"/>
        <v>-1393</v>
      </c>
      <c r="E1386">
        <f t="shared" si="85"/>
        <v>-69650</v>
      </c>
      <c r="F1386">
        <f t="shared" si="86"/>
        <v>1940449</v>
      </c>
      <c r="J1386">
        <f t="shared" si="87"/>
        <v>604.00763990279802</v>
      </c>
    </row>
    <row r="1387" spans="1:10" x14ac:dyDescent="0.3">
      <c r="A1387">
        <v>1386</v>
      </c>
      <c r="B1387" s="1502">
        <v>43546</v>
      </c>
      <c r="C1387">
        <v>223</v>
      </c>
      <c r="D1387">
        <f t="shared" si="84"/>
        <v>-1391</v>
      </c>
      <c r="E1387">
        <f t="shared" si="85"/>
        <v>-310193</v>
      </c>
      <c r="F1387">
        <f t="shared" si="86"/>
        <v>1934881</v>
      </c>
      <c r="J1387">
        <f t="shared" si="87"/>
        <v>603.97998746567055</v>
      </c>
    </row>
    <row r="1388" spans="1:10" x14ac:dyDescent="0.3">
      <c r="A1388">
        <v>1387</v>
      </c>
      <c r="B1388" s="1502">
        <v>43546</v>
      </c>
      <c r="C1388">
        <v>72</v>
      </c>
      <c r="D1388">
        <f t="shared" si="84"/>
        <v>-1389</v>
      </c>
      <c r="E1388">
        <f t="shared" si="85"/>
        <v>-100008</v>
      </c>
      <c r="F1388">
        <f t="shared" si="86"/>
        <v>1929321</v>
      </c>
      <c r="J1388">
        <f t="shared" si="87"/>
        <v>603.95233502854308</v>
      </c>
    </row>
    <row r="1389" spans="1:10" x14ac:dyDescent="0.3">
      <c r="A1389">
        <v>1388</v>
      </c>
      <c r="B1389" s="1502">
        <v>43551</v>
      </c>
      <c r="C1389">
        <v>1250</v>
      </c>
      <c r="D1389">
        <f t="shared" si="84"/>
        <v>-1387</v>
      </c>
      <c r="E1389">
        <f t="shared" si="85"/>
        <v>-1733750</v>
      </c>
      <c r="F1389">
        <f t="shared" si="86"/>
        <v>1923769</v>
      </c>
      <c r="J1389">
        <f t="shared" si="87"/>
        <v>603.92468259141572</v>
      </c>
    </row>
    <row r="1390" spans="1:10" x14ac:dyDescent="0.3">
      <c r="A1390">
        <v>1389</v>
      </c>
      <c r="B1390" s="1502">
        <v>43551</v>
      </c>
      <c r="C1390">
        <v>167</v>
      </c>
      <c r="D1390">
        <f t="shared" si="84"/>
        <v>-1385</v>
      </c>
      <c r="E1390">
        <f t="shared" si="85"/>
        <v>-231295</v>
      </c>
      <c r="F1390">
        <f t="shared" si="86"/>
        <v>1918225</v>
      </c>
      <c r="J1390">
        <f t="shared" si="87"/>
        <v>603.89703015428825</v>
      </c>
    </row>
    <row r="1391" spans="1:10" x14ac:dyDescent="0.3">
      <c r="A1391">
        <v>1390</v>
      </c>
      <c r="B1391" s="1502">
        <v>43551</v>
      </c>
      <c r="C1391">
        <v>327</v>
      </c>
      <c r="D1391">
        <f t="shared" si="84"/>
        <v>-1383</v>
      </c>
      <c r="E1391">
        <f t="shared" si="85"/>
        <v>-452241</v>
      </c>
      <c r="F1391">
        <f t="shared" si="86"/>
        <v>1912689</v>
      </c>
      <c r="J1391">
        <f t="shared" si="87"/>
        <v>603.86937771716077</v>
      </c>
    </row>
    <row r="1392" spans="1:10" x14ac:dyDescent="0.3">
      <c r="A1392">
        <v>1391</v>
      </c>
      <c r="B1392" s="1502">
        <v>43551</v>
      </c>
      <c r="C1392">
        <v>763</v>
      </c>
      <c r="D1392">
        <f t="shared" si="84"/>
        <v>-1381</v>
      </c>
      <c r="E1392">
        <f t="shared" si="85"/>
        <v>-1053703</v>
      </c>
      <c r="F1392">
        <f t="shared" si="86"/>
        <v>1907161</v>
      </c>
      <c r="J1392">
        <f t="shared" si="87"/>
        <v>603.84172528003342</v>
      </c>
    </row>
    <row r="1393" spans="1:10" x14ac:dyDescent="0.3">
      <c r="A1393">
        <v>1392</v>
      </c>
      <c r="B1393" s="1502">
        <v>43551</v>
      </c>
      <c r="C1393">
        <v>3904</v>
      </c>
      <c r="D1393">
        <f t="shared" si="84"/>
        <v>-1379</v>
      </c>
      <c r="E1393">
        <f t="shared" si="85"/>
        <v>-5383616</v>
      </c>
      <c r="F1393">
        <f t="shared" si="86"/>
        <v>1901641</v>
      </c>
      <c r="J1393">
        <f t="shared" si="87"/>
        <v>603.81407284290594</v>
      </c>
    </row>
    <row r="1394" spans="1:10" x14ac:dyDescent="0.3">
      <c r="A1394">
        <v>1393</v>
      </c>
      <c r="B1394" s="1502">
        <v>43551</v>
      </c>
      <c r="C1394">
        <v>538</v>
      </c>
      <c r="D1394">
        <f t="shared" si="84"/>
        <v>-1377</v>
      </c>
      <c r="E1394">
        <f t="shared" si="85"/>
        <v>-740826</v>
      </c>
      <c r="F1394">
        <f t="shared" si="86"/>
        <v>1896129</v>
      </c>
      <c r="J1394">
        <f t="shared" si="87"/>
        <v>603.78642040577847</v>
      </c>
    </row>
    <row r="1395" spans="1:10" x14ac:dyDescent="0.3">
      <c r="A1395">
        <v>1394</v>
      </c>
      <c r="B1395" s="1502">
        <v>43551</v>
      </c>
      <c r="C1395">
        <v>1257</v>
      </c>
      <c r="D1395">
        <f t="shared" si="84"/>
        <v>-1375</v>
      </c>
      <c r="E1395">
        <f t="shared" si="85"/>
        <v>-1728375</v>
      </c>
      <c r="F1395">
        <f t="shared" si="86"/>
        <v>1890625</v>
      </c>
      <c r="J1395">
        <f t="shared" si="87"/>
        <v>603.758767968651</v>
      </c>
    </row>
    <row r="1396" spans="1:10" x14ac:dyDescent="0.3">
      <c r="A1396">
        <v>1395</v>
      </c>
      <c r="B1396" s="1502">
        <v>43551</v>
      </c>
      <c r="C1396">
        <v>2863</v>
      </c>
      <c r="D1396">
        <f t="shared" si="84"/>
        <v>-1373</v>
      </c>
      <c r="E1396">
        <f t="shared" si="85"/>
        <v>-3930899</v>
      </c>
      <c r="F1396">
        <f t="shared" si="86"/>
        <v>1885129</v>
      </c>
      <c r="J1396">
        <f t="shared" si="87"/>
        <v>603.73111553152364</v>
      </c>
    </row>
    <row r="1397" spans="1:10" x14ac:dyDescent="0.3">
      <c r="A1397">
        <v>1396</v>
      </c>
      <c r="B1397" s="1502">
        <v>43551</v>
      </c>
      <c r="C1397">
        <v>491</v>
      </c>
      <c r="D1397">
        <f t="shared" si="84"/>
        <v>-1371</v>
      </c>
      <c r="E1397">
        <f t="shared" si="85"/>
        <v>-673161</v>
      </c>
      <c r="F1397">
        <f t="shared" si="86"/>
        <v>1879641</v>
      </c>
      <c r="J1397">
        <f t="shared" si="87"/>
        <v>603.70346309439617</v>
      </c>
    </row>
    <row r="1398" spans="1:10" x14ac:dyDescent="0.3">
      <c r="A1398">
        <v>1397</v>
      </c>
      <c r="B1398" s="1502">
        <v>43551</v>
      </c>
      <c r="C1398">
        <v>322</v>
      </c>
      <c r="D1398">
        <f t="shared" si="84"/>
        <v>-1369</v>
      </c>
      <c r="E1398">
        <f t="shared" si="85"/>
        <v>-440818</v>
      </c>
      <c r="F1398">
        <f t="shared" si="86"/>
        <v>1874161</v>
      </c>
      <c r="J1398">
        <f t="shared" si="87"/>
        <v>603.6758106572687</v>
      </c>
    </row>
    <row r="1399" spans="1:10" x14ac:dyDescent="0.3">
      <c r="A1399">
        <v>1398</v>
      </c>
      <c r="B1399" s="1502">
        <v>43551</v>
      </c>
      <c r="C1399">
        <v>2317</v>
      </c>
      <c r="D1399">
        <f t="shared" si="84"/>
        <v>-1367</v>
      </c>
      <c r="E1399">
        <f t="shared" si="85"/>
        <v>-3167339</v>
      </c>
      <c r="F1399">
        <f t="shared" si="86"/>
        <v>1868689</v>
      </c>
      <c r="J1399">
        <f t="shared" si="87"/>
        <v>603.64815822014134</v>
      </c>
    </row>
    <row r="1400" spans="1:10" x14ac:dyDescent="0.3">
      <c r="A1400">
        <v>1399</v>
      </c>
      <c r="B1400" s="1502">
        <v>43551</v>
      </c>
      <c r="C1400">
        <v>1647</v>
      </c>
      <c r="D1400">
        <f t="shared" si="84"/>
        <v>-1365</v>
      </c>
      <c r="E1400">
        <f t="shared" si="85"/>
        <v>-2248155</v>
      </c>
      <c r="F1400">
        <f t="shared" si="86"/>
        <v>1863225</v>
      </c>
      <c r="J1400">
        <f t="shared" si="87"/>
        <v>603.62050578301387</v>
      </c>
    </row>
    <row r="1401" spans="1:10" x14ac:dyDescent="0.3">
      <c r="A1401">
        <v>1400</v>
      </c>
      <c r="B1401" s="1502">
        <v>43551</v>
      </c>
      <c r="C1401">
        <v>187</v>
      </c>
      <c r="D1401">
        <f t="shared" si="84"/>
        <v>-1363</v>
      </c>
      <c r="E1401">
        <f t="shared" si="85"/>
        <v>-254881</v>
      </c>
      <c r="F1401">
        <f t="shared" si="86"/>
        <v>1857769</v>
      </c>
      <c r="J1401">
        <f t="shared" si="87"/>
        <v>603.5928533458864</v>
      </c>
    </row>
    <row r="1402" spans="1:10" x14ac:dyDescent="0.3">
      <c r="A1402">
        <v>1401</v>
      </c>
      <c r="B1402" s="1502">
        <v>43551</v>
      </c>
      <c r="C1402">
        <v>514</v>
      </c>
      <c r="D1402">
        <f t="shared" si="84"/>
        <v>-1361</v>
      </c>
      <c r="E1402">
        <f t="shared" si="85"/>
        <v>-699554</v>
      </c>
      <c r="F1402">
        <f t="shared" si="86"/>
        <v>1852321</v>
      </c>
      <c r="J1402">
        <f t="shared" si="87"/>
        <v>603.56520090875892</v>
      </c>
    </row>
    <row r="1403" spans="1:10" x14ac:dyDescent="0.3">
      <c r="A1403">
        <v>1402</v>
      </c>
      <c r="B1403" s="1502">
        <v>43551</v>
      </c>
      <c r="C1403">
        <v>687</v>
      </c>
      <c r="D1403">
        <f t="shared" si="84"/>
        <v>-1359</v>
      </c>
      <c r="E1403">
        <f t="shared" si="85"/>
        <v>-933633</v>
      </c>
      <c r="F1403">
        <f t="shared" si="86"/>
        <v>1846881</v>
      </c>
      <c r="J1403">
        <f t="shared" si="87"/>
        <v>603.53754847163157</v>
      </c>
    </row>
    <row r="1404" spans="1:10" x14ac:dyDescent="0.3">
      <c r="A1404">
        <v>1403</v>
      </c>
      <c r="B1404" s="1502">
        <v>43551</v>
      </c>
      <c r="C1404">
        <v>1343</v>
      </c>
      <c r="D1404">
        <f t="shared" si="84"/>
        <v>-1357</v>
      </c>
      <c r="E1404">
        <f t="shared" si="85"/>
        <v>-1822451</v>
      </c>
      <c r="F1404">
        <f t="shared" si="86"/>
        <v>1841449</v>
      </c>
      <c r="J1404">
        <f t="shared" si="87"/>
        <v>603.5098960345041</v>
      </c>
    </row>
    <row r="1405" spans="1:10" x14ac:dyDescent="0.3">
      <c r="A1405">
        <v>1404</v>
      </c>
      <c r="B1405" s="1502">
        <v>43551</v>
      </c>
      <c r="C1405">
        <v>297</v>
      </c>
      <c r="D1405">
        <f t="shared" si="84"/>
        <v>-1355</v>
      </c>
      <c r="E1405">
        <f t="shared" si="85"/>
        <v>-402435</v>
      </c>
      <c r="F1405">
        <f t="shared" si="86"/>
        <v>1836025</v>
      </c>
      <c r="J1405">
        <f t="shared" si="87"/>
        <v>603.48224359737662</v>
      </c>
    </row>
    <row r="1406" spans="1:10" x14ac:dyDescent="0.3">
      <c r="A1406">
        <v>1405</v>
      </c>
      <c r="B1406" s="1502">
        <v>43551</v>
      </c>
      <c r="C1406">
        <v>371</v>
      </c>
      <c r="D1406">
        <f t="shared" si="84"/>
        <v>-1353</v>
      </c>
      <c r="E1406">
        <f t="shared" si="85"/>
        <v>-501963</v>
      </c>
      <c r="F1406">
        <f t="shared" si="86"/>
        <v>1830609</v>
      </c>
      <c r="J1406">
        <f t="shared" si="87"/>
        <v>603.45459116024927</v>
      </c>
    </row>
    <row r="1407" spans="1:10" x14ac:dyDescent="0.3">
      <c r="A1407">
        <v>1406</v>
      </c>
      <c r="B1407" s="1502">
        <v>43551</v>
      </c>
      <c r="C1407">
        <v>30</v>
      </c>
      <c r="D1407">
        <f t="shared" si="84"/>
        <v>-1351</v>
      </c>
      <c r="E1407">
        <f t="shared" si="85"/>
        <v>-40530</v>
      </c>
      <c r="F1407">
        <f t="shared" si="86"/>
        <v>1825201</v>
      </c>
      <c r="J1407">
        <f t="shared" si="87"/>
        <v>603.42693872312179</v>
      </c>
    </row>
    <row r="1408" spans="1:10" x14ac:dyDescent="0.3">
      <c r="A1408">
        <v>1407</v>
      </c>
      <c r="B1408" s="1502">
        <v>43551</v>
      </c>
      <c r="C1408">
        <v>244</v>
      </c>
      <c r="D1408">
        <f t="shared" si="84"/>
        <v>-1349</v>
      </c>
      <c r="E1408">
        <f t="shared" si="85"/>
        <v>-329156</v>
      </c>
      <c r="F1408">
        <f t="shared" si="86"/>
        <v>1819801</v>
      </c>
      <c r="J1408">
        <f t="shared" si="87"/>
        <v>603.39928628599432</v>
      </c>
    </row>
    <row r="1409" spans="1:10" x14ac:dyDescent="0.3">
      <c r="A1409">
        <v>1408</v>
      </c>
      <c r="B1409" s="1502">
        <v>43551</v>
      </c>
      <c r="C1409">
        <v>136</v>
      </c>
      <c r="D1409">
        <f t="shared" si="84"/>
        <v>-1347</v>
      </c>
      <c r="E1409">
        <f t="shared" si="85"/>
        <v>-183192</v>
      </c>
      <c r="F1409">
        <f t="shared" si="86"/>
        <v>1814409</v>
      </c>
      <c r="J1409">
        <f t="shared" si="87"/>
        <v>603.37163384886685</v>
      </c>
    </row>
    <row r="1410" spans="1:10" x14ac:dyDescent="0.3">
      <c r="A1410">
        <v>1409</v>
      </c>
      <c r="B1410" s="1502">
        <v>43551</v>
      </c>
      <c r="C1410">
        <v>191</v>
      </c>
      <c r="D1410">
        <f t="shared" si="84"/>
        <v>-1345</v>
      </c>
      <c r="E1410">
        <f t="shared" si="85"/>
        <v>-256895</v>
      </c>
      <c r="F1410">
        <f t="shared" si="86"/>
        <v>1809025</v>
      </c>
      <c r="J1410">
        <f t="shared" si="87"/>
        <v>603.34398141173949</v>
      </c>
    </row>
    <row r="1411" spans="1:10" x14ac:dyDescent="0.3">
      <c r="A1411">
        <v>1410</v>
      </c>
      <c r="B1411" s="1502">
        <v>43551</v>
      </c>
      <c r="C1411">
        <v>296</v>
      </c>
      <c r="D1411">
        <f t="shared" ref="D1411:D1474" si="88">D1412+(-2)</f>
        <v>-1343</v>
      </c>
      <c r="E1411">
        <f t="shared" ref="E1411:E1474" si="89">C1411*D1411</f>
        <v>-397528</v>
      </c>
      <c r="F1411">
        <f t="shared" ref="F1411:F1474" si="90">D1411^2</f>
        <v>1803649</v>
      </c>
      <c r="J1411">
        <f t="shared" ref="J1411:J1474" si="91">$H$2+(-$I$2)*D1411</f>
        <v>603.31632897461202</v>
      </c>
    </row>
    <row r="1412" spans="1:10" x14ac:dyDescent="0.3">
      <c r="A1412">
        <v>1411</v>
      </c>
      <c r="B1412" s="1502">
        <v>43551</v>
      </c>
      <c r="C1412">
        <v>70</v>
      </c>
      <c r="D1412">
        <f t="shared" si="88"/>
        <v>-1341</v>
      </c>
      <c r="E1412">
        <f t="shared" si="89"/>
        <v>-93870</v>
      </c>
      <c r="F1412">
        <f t="shared" si="90"/>
        <v>1798281</v>
      </c>
      <c r="J1412">
        <f t="shared" si="91"/>
        <v>603.28867653748455</v>
      </c>
    </row>
    <row r="1413" spans="1:10" x14ac:dyDescent="0.3">
      <c r="A1413">
        <v>1412</v>
      </c>
      <c r="B1413" s="1502">
        <v>43551</v>
      </c>
      <c r="C1413">
        <v>30</v>
      </c>
      <c r="D1413">
        <f t="shared" si="88"/>
        <v>-1339</v>
      </c>
      <c r="E1413">
        <f t="shared" si="89"/>
        <v>-40170</v>
      </c>
      <c r="F1413">
        <f t="shared" si="90"/>
        <v>1792921</v>
      </c>
      <c r="J1413">
        <f t="shared" si="91"/>
        <v>603.26102410035719</v>
      </c>
    </row>
    <row r="1414" spans="1:10" x14ac:dyDescent="0.3">
      <c r="A1414">
        <v>1413</v>
      </c>
      <c r="B1414" s="1502">
        <v>43551</v>
      </c>
      <c r="C1414">
        <v>137</v>
      </c>
      <c r="D1414">
        <f t="shared" si="88"/>
        <v>-1337</v>
      </c>
      <c r="E1414">
        <f t="shared" si="89"/>
        <v>-183169</v>
      </c>
      <c r="F1414">
        <f t="shared" si="90"/>
        <v>1787569</v>
      </c>
      <c r="J1414">
        <f t="shared" si="91"/>
        <v>603.23337166322972</v>
      </c>
    </row>
    <row r="1415" spans="1:10" x14ac:dyDescent="0.3">
      <c r="A1415">
        <v>1414</v>
      </c>
      <c r="B1415" s="1502">
        <v>43551</v>
      </c>
      <c r="C1415">
        <v>65</v>
      </c>
      <c r="D1415">
        <f t="shared" si="88"/>
        <v>-1335</v>
      </c>
      <c r="E1415">
        <f t="shared" si="89"/>
        <v>-86775</v>
      </c>
      <c r="F1415">
        <f t="shared" si="90"/>
        <v>1782225</v>
      </c>
      <c r="J1415">
        <f t="shared" si="91"/>
        <v>603.20571922610225</v>
      </c>
    </row>
    <row r="1416" spans="1:10" x14ac:dyDescent="0.3">
      <c r="A1416">
        <v>1415</v>
      </c>
      <c r="B1416" s="1502">
        <v>43551</v>
      </c>
      <c r="C1416">
        <v>152</v>
      </c>
      <c r="D1416">
        <f t="shared" si="88"/>
        <v>-1333</v>
      </c>
      <c r="E1416">
        <f t="shared" si="89"/>
        <v>-202616</v>
      </c>
      <c r="F1416">
        <f t="shared" si="90"/>
        <v>1776889</v>
      </c>
      <c r="J1416">
        <f t="shared" si="91"/>
        <v>603.17806678897477</v>
      </c>
    </row>
    <row r="1417" spans="1:10" x14ac:dyDescent="0.3">
      <c r="A1417">
        <v>1416</v>
      </c>
      <c r="B1417" s="1502">
        <v>43551</v>
      </c>
      <c r="C1417">
        <v>375</v>
      </c>
      <c r="D1417">
        <f t="shared" si="88"/>
        <v>-1331</v>
      </c>
      <c r="E1417">
        <f t="shared" si="89"/>
        <v>-499125</v>
      </c>
      <c r="F1417">
        <f t="shared" si="90"/>
        <v>1771561</v>
      </c>
      <c r="J1417">
        <f t="shared" si="91"/>
        <v>603.15041435184742</v>
      </c>
    </row>
    <row r="1418" spans="1:10" x14ac:dyDescent="0.3">
      <c r="A1418">
        <v>1417</v>
      </c>
      <c r="B1418" s="1502">
        <v>43551</v>
      </c>
      <c r="C1418">
        <v>391</v>
      </c>
      <c r="D1418">
        <f t="shared" si="88"/>
        <v>-1329</v>
      </c>
      <c r="E1418">
        <f t="shared" si="89"/>
        <v>-519639</v>
      </c>
      <c r="F1418">
        <f t="shared" si="90"/>
        <v>1766241</v>
      </c>
      <c r="J1418">
        <f t="shared" si="91"/>
        <v>603.12276191471994</v>
      </c>
    </row>
    <row r="1419" spans="1:10" x14ac:dyDescent="0.3">
      <c r="A1419">
        <v>1418</v>
      </c>
      <c r="B1419" s="1502">
        <v>43551</v>
      </c>
      <c r="C1419">
        <v>56</v>
      </c>
      <c r="D1419">
        <f t="shared" si="88"/>
        <v>-1327</v>
      </c>
      <c r="E1419">
        <f t="shared" si="89"/>
        <v>-74312</v>
      </c>
      <c r="F1419">
        <f t="shared" si="90"/>
        <v>1760929</v>
      </c>
      <c r="J1419">
        <f t="shared" si="91"/>
        <v>603.09510947759247</v>
      </c>
    </row>
    <row r="1420" spans="1:10" x14ac:dyDescent="0.3">
      <c r="A1420">
        <v>1419</v>
      </c>
      <c r="B1420" s="1502">
        <v>43551</v>
      </c>
      <c r="C1420">
        <v>65</v>
      </c>
      <c r="D1420">
        <f t="shared" si="88"/>
        <v>-1325</v>
      </c>
      <c r="E1420">
        <f t="shared" si="89"/>
        <v>-86125</v>
      </c>
      <c r="F1420">
        <f t="shared" si="90"/>
        <v>1755625</v>
      </c>
      <c r="J1420">
        <f t="shared" si="91"/>
        <v>603.06745704046511</v>
      </c>
    </row>
    <row r="1421" spans="1:10" x14ac:dyDescent="0.3">
      <c r="A1421">
        <v>1420</v>
      </c>
      <c r="B1421" s="1502">
        <v>43551</v>
      </c>
      <c r="C1421">
        <v>103</v>
      </c>
      <c r="D1421">
        <f t="shared" si="88"/>
        <v>-1323</v>
      </c>
      <c r="E1421">
        <f t="shared" si="89"/>
        <v>-136269</v>
      </c>
      <c r="F1421">
        <f t="shared" si="90"/>
        <v>1750329</v>
      </c>
      <c r="J1421">
        <f t="shared" si="91"/>
        <v>603.03980460333764</v>
      </c>
    </row>
    <row r="1422" spans="1:10" x14ac:dyDescent="0.3">
      <c r="A1422">
        <v>1421</v>
      </c>
      <c r="B1422" s="1502">
        <v>43551</v>
      </c>
      <c r="C1422">
        <v>122</v>
      </c>
      <c r="D1422">
        <f t="shared" si="88"/>
        <v>-1321</v>
      </c>
      <c r="E1422">
        <f t="shared" si="89"/>
        <v>-161162</v>
      </c>
      <c r="F1422">
        <f t="shared" si="90"/>
        <v>1745041</v>
      </c>
      <c r="J1422">
        <f t="shared" si="91"/>
        <v>603.01215216621017</v>
      </c>
    </row>
    <row r="1423" spans="1:10" x14ac:dyDescent="0.3">
      <c r="A1423">
        <v>1422</v>
      </c>
      <c r="B1423" s="1502">
        <v>43551</v>
      </c>
      <c r="C1423">
        <v>244</v>
      </c>
      <c r="D1423">
        <f t="shared" si="88"/>
        <v>-1319</v>
      </c>
      <c r="E1423">
        <f t="shared" si="89"/>
        <v>-321836</v>
      </c>
      <c r="F1423">
        <f t="shared" si="90"/>
        <v>1739761</v>
      </c>
      <c r="J1423">
        <f t="shared" si="91"/>
        <v>602.9844997290827</v>
      </c>
    </row>
    <row r="1424" spans="1:10" x14ac:dyDescent="0.3">
      <c r="A1424">
        <v>1423</v>
      </c>
      <c r="B1424" s="1502">
        <v>43551</v>
      </c>
      <c r="C1424">
        <v>47</v>
      </c>
      <c r="D1424">
        <f t="shared" si="88"/>
        <v>-1317</v>
      </c>
      <c r="E1424">
        <f t="shared" si="89"/>
        <v>-61899</v>
      </c>
      <c r="F1424">
        <f t="shared" si="90"/>
        <v>1734489</v>
      </c>
      <c r="J1424">
        <f t="shared" si="91"/>
        <v>602.95684729195534</v>
      </c>
    </row>
    <row r="1425" spans="1:10" x14ac:dyDescent="0.3">
      <c r="A1425">
        <v>1424</v>
      </c>
      <c r="B1425" s="1502">
        <v>43551</v>
      </c>
      <c r="C1425">
        <v>51</v>
      </c>
      <c r="D1425">
        <f t="shared" si="88"/>
        <v>-1315</v>
      </c>
      <c r="E1425">
        <f t="shared" si="89"/>
        <v>-67065</v>
      </c>
      <c r="F1425">
        <f t="shared" si="90"/>
        <v>1729225</v>
      </c>
      <c r="J1425">
        <f t="shared" si="91"/>
        <v>602.92919485482787</v>
      </c>
    </row>
    <row r="1426" spans="1:10" x14ac:dyDescent="0.3">
      <c r="A1426">
        <v>1425</v>
      </c>
      <c r="B1426" s="1502">
        <v>43551</v>
      </c>
      <c r="C1426">
        <v>52</v>
      </c>
      <c r="D1426">
        <f t="shared" si="88"/>
        <v>-1313</v>
      </c>
      <c r="E1426">
        <f t="shared" si="89"/>
        <v>-68276</v>
      </c>
      <c r="F1426">
        <f t="shared" si="90"/>
        <v>1723969</v>
      </c>
      <c r="J1426">
        <f t="shared" si="91"/>
        <v>602.9015424177004</v>
      </c>
    </row>
    <row r="1427" spans="1:10" x14ac:dyDescent="0.3">
      <c r="A1427">
        <v>1426</v>
      </c>
      <c r="B1427" s="1502">
        <v>43551</v>
      </c>
      <c r="C1427">
        <v>2119</v>
      </c>
      <c r="D1427">
        <f t="shared" si="88"/>
        <v>-1311</v>
      </c>
      <c r="E1427">
        <f t="shared" si="89"/>
        <v>-2778009</v>
      </c>
      <c r="F1427">
        <f t="shared" si="90"/>
        <v>1718721</v>
      </c>
      <c r="J1427">
        <f t="shared" si="91"/>
        <v>602.87388998057304</v>
      </c>
    </row>
    <row r="1428" spans="1:10" x14ac:dyDescent="0.3">
      <c r="A1428">
        <v>1427</v>
      </c>
      <c r="B1428" s="1502">
        <v>43551</v>
      </c>
      <c r="C1428">
        <v>732</v>
      </c>
      <c r="D1428">
        <f t="shared" si="88"/>
        <v>-1309</v>
      </c>
      <c r="E1428">
        <f t="shared" si="89"/>
        <v>-958188</v>
      </c>
      <c r="F1428">
        <f t="shared" si="90"/>
        <v>1713481</v>
      </c>
      <c r="J1428">
        <f t="shared" si="91"/>
        <v>602.84623754344557</v>
      </c>
    </row>
    <row r="1429" spans="1:10" x14ac:dyDescent="0.3">
      <c r="A1429">
        <v>1428</v>
      </c>
      <c r="B1429" s="1502">
        <v>43551</v>
      </c>
      <c r="C1429">
        <v>938</v>
      </c>
      <c r="D1429">
        <f t="shared" si="88"/>
        <v>-1307</v>
      </c>
      <c r="E1429">
        <f t="shared" si="89"/>
        <v>-1225966</v>
      </c>
      <c r="F1429">
        <f t="shared" si="90"/>
        <v>1708249</v>
      </c>
      <c r="J1429">
        <f t="shared" si="91"/>
        <v>602.8185851063181</v>
      </c>
    </row>
    <row r="1430" spans="1:10" x14ac:dyDescent="0.3">
      <c r="A1430">
        <v>1429</v>
      </c>
      <c r="B1430" s="1502">
        <v>43551</v>
      </c>
      <c r="C1430">
        <v>165</v>
      </c>
      <c r="D1430">
        <f t="shared" si="88"/>
        <v>-1305</v>
      </c>
      <c r="E1430">
        <f t="shared" si="89"/>
        <v>-215325</v>
      </c>
      <c r="F1430">
        <f t="shared" si="90"/>
        <v>1703025</v>
      </c>
      <c r="J1430">
        <f t="shared" si="91"/>
        <v>602.79093266919062</v>
      </c>
    </row>
    <row r="1431" spans="1:10" x14ac:dyDescent="0.3">
      <c r="A1431">
        <v>1430</v>
      </c>
      <c r="B1431" s="1502">
        <v>43551</v>
      </c>
      <c r="C1431">
        <v>19</v>
      </c>
      <c r="D1431">
        <f t="shared" si="88"/>
        <v>-1303</v>
      </c>
      <c r="E1431">
        <f t="shared" si="89"/>
        <v>-24757</v>
      </c>
      <c r="F1431">
        <f t="shared" si="90"/>
        <v>1697809</v>
      </c>
      <c r="J1431">
        <f t="shared" si="91"/>
        <v>602.76328023206327</v>
      </c>
    </row>
    <row r="1432" spans="1:10" x14ac:dyDescent="0.3">
      <c r="A1432">
        <v>1431</v>
      </c>
      <c r="B1432" s="1502">
        <v>43551</v>
      </c>
      <c r="C1432">
        <v>16</v>
      </c>
      <c r="D1432">
        <f t="shared" si="88"/>
        <v>-1301</v>
      </c>
      <c r="E1432">
        <f t="shared" si="89"/>
        <v>-20816</v>
      </c>
      <c r="F1432">
        <f t="shared" si="90"/>
        <v>1692601</v>
      </c>
      <c r="J1432">
        <f t="shared" si="91"/>
        <v>602.73562779493579</v>
      </c>
    </row>
    <row r="1433" spans="1:10" x14ac:dyDescent="0.3">
      <c r="A1433">
        <v>1432</v>
      </c>
      <c r="B1433" s="1502">
        <v>43551</v>
      </c>
      <c r="C1433">
        <v>761</v>
      </c>
      <c r="D1433">
        <f t="shared" si="88"/>
        <v>-1299</v>
      </c>
      <c r="E1433">
        <f t="shared" si="89"/>
        <v>-988539</v>
      </c>
      <c r="F1433">
        <f t="shared" si="90"/>
        <v>1687401</v>
      </c>
      <c r="J1433">
        <f t="shared" si="91"/>
        <v>602.70797535780832</v>
      </c>
    </row>
    <row r="1434" spans="1:10" x14ac:dyDescent="0.3">
      <c r="A1434">
        <v>1433</v>
      </c>
      <c r="B1434" s="1502">
        <v>43551</v>
      </c>
      <c r="C1434">
        <v>514</v>
      </c>
      <c r="D1434">
        <f t="shared" si="88"/>
        <v>-1297</v>
      </c>
      <c r="E1434">
        <f t="shared" si="89"/>
        <v>-666658</v>
      </c>
      <c r="F1434">
        <f t="shared" si="90"/>
        <v>1682209</v>
      </c>
      <c r="J1434">
        <f t="shared" si="91"/>
        <v>602.68032292068096</v>
      </c>
    </row>
    <row r="1435" spans="1:10" x14ac:dyDescent="0.3">
      <c r="A1435">
        <v>1434</v>
      </c>
      <c r="B1435" s="1502">
        <v>43551</v>
      </c>
      <c r="C1435">
        <v>628</v>
      </c>
      <c r="D1435">
        <f t="shared" si="88"/>
        <v>-1295</v>
      </c>
      <c r="E1435">
        <f t="shared" si="89"/>
        <v>-813260</v>
      </c>
      <c r="F1435">
        <f t="shared" si="90"/>
        <v>1677025</v>
      </c>
      <c r="J1435">
        <f t="shared" si="91"/>
        <v>602.65267048355349</v>
      </c>
    </row>
    <row r="1436" spans="1:10" x14ac:dyDescent="0.3">
      <c r="A1436">
        <v>1435</v>
      </c>
      <c r="B1436" s="1502">
        <v>43551</v>
      </c>
      <c r="C1436">
        <v>135</v>
      </c>
      <c r="D1436">
        <f t="shared" si="88"/>
        <v>-1293</v>
      </c>
      <c r="E1436">
        <f t="shared" si="89"/>
        <v>-174555</v>
      </c>
      <c r="F1436">
        <f t="shared" si="90"/>
        <v>1671849</v>
      </c>
      <c r="J1436">
        <f t="shared" si="91"/>
        <v>602.62501804642602</v>
      </c>
    </row>
    <row r="1437" spans="1:10" x14ac:dyDescent="0.3">
      <c r="A1437">
        <v>1436</v>
      </c>
      <c r="B1437" s="1502">
        <v>43551</v>
      </c>
      <c r="C1437">
        <v>1893</v>
      </c>
      <c r="D1437">
        <f t="shared" si="88"/>
        <v>-1291</v>
      </c>
      <c r="E1437">
        <f t="shared" si="89"/>
        <v>-2443863</v>
      </c>
      <c r="F1437">
        <f t="shared" si="90"/>
        <v>1666681</v>
      </c>
      <c r="J1437">
        <f t="shared" si="91"/>
        <v>602.59736560929866</v>
      </c>
    </row>
    <row r="1438" spans="1:10" x14ac:dyDescent="0.3">
      <c r="A1438">
        <v>1437</v>
      </c>
      <c r="B1438" s="1502">
        <v>43551</v>
      </c>
      <c r="C1438">
        <v>3250</v>
      </c>
      <c r="D1438">
        <f t="shared" si="88"/>
        <v>-1289</v>
      </c>
      <c r="E1438">
        <f t="shared" si="89"/>
        <v>-4189250</v>
      </c>
      <c r="F1438">
        <f t="shared" si="90"/>
        <v>1661521</v>
      </c>
      <c r="J1438">
        <f t="shared" si="91"/>
        <v>602.56971317217119</v>
      </c>
    </row>
    <row r="1439" spans="1:10" x14ac:dyDescent="0.3">
      <c r="A1439">
        <v>1438</v>
      </c>
      <c r="B1439" s="1502">
        <v>43551</v>
      </c>
      <c r="C1439">
        <v>836</v>
      </c>
      <c r="D1439">
        <f t="shared" si="88"/>
        <v>-1287</v>
      </c>
      <c r="E1439">
        <f t="shared" si="89"/>
        <v>-1075932</v>
      </c>
      <c r="F1439">
        <f t="shared" si="90"/>
        <v>1656369</v>
      </c>
      <c r="J1439">
        <f t="shared" si="91"/>
        <v>602.54206073504372</v>
      </c>
    </row>
    <row r="1440" spans="1:10" x14ac:dyDescent="0.3">
      <c r="A1440">
        <v>1439</v>
      </c>
      <c r="B1440" s="1502">
        <v>43551</v>
      </c>
      <c r="C1440">
        <v>556</v>
      </c>
      <c r="D1440">
        <f t="shared" si="88"/>
        <v>-1285</v>
      </c>
      <c r="E1440">
        <f t="shared" si="89"/>
        <v>-714460</v>
      </c>
      <c r="F1440">
        <f t="shared" si="90"/>
        <v>1651225</v>
      </c>
      <c r="J1440">
        <f t="shared" si="91"/>
        <v>602.51440829791625</v>
      </c>
    </row>
    <row r="1441" spans="1:10" x14ac:dyDescent="0.3">
      <c r="A1441">
        <v>1440</v>
      </c>
      <c r="B1441" s="1502">
        <v>43551</v>
      </c>
      <c r="C1441">
        <v>232</v>
      </c>
      <c r="D1441">
        <f t="shared" si="88"/>
        <v>-1283</v>
      </c>
      <c r="E1441">
        <f t="shared" si="89"/>
        <v>-297656</v>
      </c>
      <c r="F1441">
        <f t="shared" si="90"/>
        <v>1646089</v>
      </c>
      <c r="J1441">
        <f t="shared" si="91"/>
        <v>602.48675586078889</v>
      </c>
    </row>
    <row r="1442" spans="1:10" x14ac:dyDescent="0.3">
      <c r="A1442">
        <v>1441</v>
      </c>
      <c r="B1442" s="1502">
        <v>43551</v>
      </c>
      <c r="C1442">
        <v>403</v>
      </c>
      <c r="D1442">
        <f t="shared" si="88"/>
        <v>-1281</v>
      </c>
      <c r="E1442">
        <f t="shared" si="89"/>
        <v>-516243</v>
      </c>
      <c r="F1442">
        <f t="shared" si="90"/>
        <v>1640961</v>
      </c>
      <c r="J1442">
        <f t="shared" si="91"/>
        <v>602.45910342366142</v>
      </c>
    </row>
    <row r="1443" spans="1:10" x14ac:dyDescent="0.3">
      <c r="A1443">
        <v>1442</v>
      </c>
      <c r="B1443" s="1502">
        <v>43551</v>
      </c>
      <c r="C1443">
        <v>148</v>
      </c>
      <c r="D1443">
        <f t="shared" si="88"/>
        <v>-1279</v>
      </c>
      <c r="E1443">
        <f t="shared" si="89"/>
        <v>-189292</v>
      </c>
      <c r="F1443">
        <f t="shared" si="90"/>
        <v>1635841</v>
      </c>
      <c r="J1443">
        <f t="shared" si="91"/>
        <v>602.43145098653395</v>
      </c>
    </row>
    <row r="1444" spans="1:10" x14ac:dyDescent="0.3">
      <c r="A1444">
        <v>1443</v>
      </c>
      <c r="B1444" s="1502">
        <v>43551</v>
      </c>
      <c r="C1444">
        <v>78</v>
      </c>
      <c r="D1444">
        <f t="shared" si="88"/>
        <v>-1277</v>
      </c>
      <c r="E1444">
        <f t="shared" si="89"/>
        <v>-99606</v>
      </c>
      <c r="F1444">
        <f t="shared" si="90"/>
        <v>1630729</v>
      </c>
      <c r="J1444">
        <f t="shared" si="91"/>
        <v>602.40379854940659</v>
      </c>
    </row>
    <row r="1445" spans="1:10" x14ac:dyDescent="0.3">
      <c r="A1445">
        <v>1444</v>
      </c>
      <c r="B1445" s="1502">
        <v>43551</v>
      </c>
      <c r="C1445">
        <v>191</v>
      </c>
      <c r="D1445">
        <f t="shared" si="88"/>
        <v>-1275</v>
      </c>
      <c r="E1445">
        <f t="shared" si="89"/>
        <v>-243525</v>
      </c>
      <c r="F1445">
        <f t="shared" si="90"/>
        <v>1625625</v>
      </c>
      <c r="J1445">
        <f t="shared" si="91"/>
        <v>602.37614611227912</v>
      </c>
    </row>
    <row r="1446" spans="1:10" x14ac:dyDescent="0.3">
      <c r="A1446">
        <v>1445</v>
      </c>
      <c r="B1446" s="1502">
        <v>43551</v>
      </c>
      <c r="C1446">
        <v>164</v>
      </c>
      <c r="D1446">
        <f t="shared" si="88"/>
        <v>-1273</v>
      </c>
      <c r="E1446">
        <f t="shared" si="89"/>
        <v>-208772</v>
      </c>
      <c r="F1446">
        <f t="shared" si="90"/>
        <v>1620529</v>
      </c>
      <c r="J1446">
        <f t="shared" si="91"/>
        <v>602.34849367515164</v>
      </c>
    </row>
    <row r="1447" spans="1:10" x14ac:dyDescent="0.3">
      <c r="A1447">
        <v>1446</v>
      </c>
      <c r="B1447" s="1502">
        <v>43551</v>
      </c>
      <c r="C1447">
        <v>404</v>
      </c>
      <c r="D1447">
        <f t="shared" si="88"/>
        <v>-1271</v>
      </c>
      <c r="E1447">
        <f t="shared" si="89"/>
        <v>-513484</v>
      </c>
      <c r="F1447">
        <f t="shared" si="90"/>
        <v>1615441</v>
      </c>
      <c r="J1447">
        <f t="shared" si="91"/>
        <v>602.32084123802417</v>
      </c>
    </row>
    <row r="1448" spans="1:10" x14ac:dyDescent="0.3">
      <c r="A1448">
        <v>1447</v>
      </c>
      <c r="B1448" s="1502">
        <v>43551</v>
      </c>
      <c r="C1448">
        <v>39</v>
      </c>
      <c r="D1448">
        <f t="shared" si="88"/>
        <v>-1269</v>
      </c>
      <c r="E1448">
        <f t="shared" si="89"/>
        <v>-49491</v>
      </c>
      <c r="F1448">
        <f t="shared" si="90"/>
        <v>1610361</v>
      </c>
      <c r="J1448">
        <f t="shared" si="91"/>
        <v>602.29318880089681</v>
      </c>
    </row>
    <row r="1449" spans="1:10" x14ac:dyDescent="0.3">
      <c r="A1449">
        <v>1448</v>
      </c>
      <c r="B1449" s="1502">
        <v>43551</v>
      </c>
      <c r="C1449">
        <v>45</v>
      </c>
      <c r="D1449">
        <f t="shared" si="88"/>
        <v>-1267</v>
      </c>
      <c r="E1449">
        <f t="shared" si="89"/>
        <v>-57015</v>
      </c>
      <c r="F1449">
        <f t="shared" si="90"/>
        <v>1605289</v>
      </c>
      <c r="J1449">
        <f t="shared" si="91"/>
        <v>602.26553636376934</v>
      </c>
    </row>
    <row r="1450" spans="1:10" x14ac:dyDescent="0.3">
      <c r="A1450">
        <v>1449</v>
      </c>
      <c r="B1450" s="1502">
        <v>43551</v>
      </c>
      <c r="C1450">
        <v>52</v>
      </c>
      <c r="D1450">
        <f t="shared" si="88"/>
        <v>-1265</v>
      </c>
      <c r="E1450">
        <f t="shared" si="89"/>
        <v>-65780</v>
      </c>
      <c r="F1450">
        <f t="shared" si="90"/>
        <v>1600225</v>
      </c>
      <c r="J1450">
        <f t="shared" si="91"/>
        <v>602.23788392664187</v>
      </c>
    </row>
    <row r="1451" spans="1:10" x14ac:dyDescent="0.3">
      <c r="A1451">
        <v>1450</v>
      </c>
      <c r="B1451" s="1502">
        <v>43551</v>
      </c>
      <c r="C1451">
        <v>460</v>
      </c>
      <c r="D1451">
        <f t="shared" si="88"/>
        <v>-1263</v>
      </c>
      <c r="E1451">
        <f t="shared" si="89"/>
        <v>-580980</v>
      </c>
      <c r="F1451">
        <f t="shared" si="90"/>
        <v>1595169</v>
      </c>
      <c r="J1451">
        <f t="shared" si="91"/>
        <v>602.21023148951451</v>
      </c>
    </row>
    <row r="1452" spans="1:10" x14ac:dyDescent="0.3">
      <c r="A1452">
        <v>1451</v>
      </c>
      <c r="B1452" s="1502">
        <v>43551</v>
      </c>
      <c r="C1452">
        <v>1315</v>
      </c>
      <c r="D1452">
        <f t="shared" si="88"/>
        <v>-1261</v>
      </c>
      <c r="E1452">
        <f t="shared" si="89"/>
        <v>-1658215</v>
      </c>
      <c r="F1452">
        <f t="shared" si="90"/>
        <v>1590121</v>
      </c>
      <c r="J1452">
        <f t="shared" si="91"/>
        <v>602.18257905238704</v>
      </c>
    </row>
    <row r="1453" spans="1:10" x14ac:dyDescent="0.3">
      <c r="A1453">
        <v>1452</v>
      </c>
      <c r="B1453" s="1502">
        <v>43551</v>
      </c>
      <c r="C1453">
        <v>591</v>
      </c>
      <c r="D1453">
        <f t="shared" si="88"/>
        <v>-1259</v>
      </c>
      <c r="E1453">
        <f t="shared" si="89"/>
        <v>-744069</v>
      </c>
      <c r="F1453">
        <f t="shared" si="90"/>
        <v>1585081</v>
      </c>
      <c r="J1453">
        <f t="shared" si="91"/>
        <v>602.15492661525957</v>
      </c>
    </row>
    <row r="1454" spans="1:10" x14ac:dyDescent="0.3">
      <c r="A1454">
        <v>1453</v>
      </c>
      <c r="B1454" s="1502">
        <v>43551</v>
      </c>
      <c r="C1454">
        <v>85</v>
      </c>
      <c r="D1454">
        <f t="shared" si="88"/>
        <v>-1257</v>
      </c>
      <c r="E1454">
        <f t="shared" si="89"/>
        <v>-106845</v>
      </c>
      <c r="F1454">
        <f t="shared" si="90"/>
        <v>1580049</v>
      </c>
      <c r="J1454">
        <f t="shared" si="91"/>
        <v>602.1272741781321</v>
      </c>
    </row>
    <row r="1455" spans="1:10" x14ac:dyDescent="0.3">
      <c r="A1455">
        <v>1454</v>
      </c>
      <c r="B1455" s="1502">
        <v>43551</v>
      </c>
      <c r="C1455">
        <v>89</v>
      </c>
      <c r="D1455">
        <f t="shared" si="88"/>
        <v>-1255</v>
      </c>
      <c r="E1455">
        <f t="shared" si="89"/>
        <v>-111695</v>
      </c>
      <c r="F1455">
        <f t="shared" si="90"/>
        <v>1575025</v>
      </c>
      <c r="J1455">
        <f t="shared" si="91"/>
        <v>602.09962174100474</v>
      </c>
    </row>
    <row r="1456" spans="1:10" x14ac:dyDescent="0.3">
      <c r="A1456">
        <v>1455</v>
      </c>
      <c r="B1456" s="1502">
        <v>43551</v>
      </c>
      <c r="C1456">
        <v>435</v>
      </c>
      <c r="D1456">
        <f t="shared" si="88"/>
        <v>-1253</v>
      </c>
      <c r="E1456">
        <f t="shared" si="89"/>
        <v>-545055</v>
      </c>
      <c r="F1456">
        <f t="shared" si="90"/>
        <v>1570009</v>
      </c>
      <c r="J1456">
        <f t="shared" si="91"/>
        <v>602.07196930387727</v>
      </c>
    </row>
    <row r="1457" spans="1:10" x14ac:dyDescent="0.3">
      <c r="A1457">
        <v>1456</v>
      </c>
      <c r="B1457" s="1502">
        <v>43551</v>
      </c>
      <c r="C1457">
        <v>705</v>
      </c>
      <c r="D1457">
        <f t="shared" si="88"/>
        <v>-1251</v>
      </c>
      <c r="E1457">
        <f t="shared" si="89"/>
        <v>-881955</v>
      </c>
      <c r="F1457">
        <f t="shared" si="90"/>
        <v>1565001</v>
      </c>
      <c r="J1457">
        <f t="shared" si="91"/>
        <v>602.0443168667498</v>
      </c>
    </row>
    <row r="1458" spans="1:10" x14ac:dyDescent="0.3">
      <c r="A1458">
        <v>1457</v>
      </c>
      <c r="B1458" s="1502">
        <v>43551</v>
      </c>
      <c r="C1458">
        <v>1670</v>
      </c>
      <c r="D1458">
        <f t="shared" si="88"/>
        <v>-1249</v>
      </c>
      <c r="E1458">
        <f t="shared" si="89"/>
        <v>-2085830</v>
      </c>
      <c r="F1458">
        <f t="shared" si="90"/>
        <v>1560001</v>
      </c>
      <c r="J1458">
        <f t="shared" si="91"/>
        <v>602.01666442962244</v>
      </c>
    </row>
    <row r="1459" spans="1:10" x14ac:dyDescent="0.3">
      <c r="A1459">
        <v>1458</v>
      </c>
      <c r="B1459" s="1502">
        <v>43551</v>
      </c>
      <c r="C1459">
        <v>838</v>
      </c>
      <c r="D1459">
        <f t="shared" si="88"/>
        <v>-1247</v>
      </c>
      <c r="E1459">
        <f t="shared" si="89"/>
        <v>-1044986</v>
      </c>
      <c r="F1459">
        <f t="shared" si="90"/>
        <v>1555009</v>
      </c>
      <c r="J1459">
        <f t="shared" si="91"/>
        <v>601.98901199249497</v>
      </c>
    </row>
    <row r="1460" spans="1:10" x14ac:dyDescent="0.3">
      <c r="A1460">
        <v>1459</v>
      </c>
      <c r="B1460" s="1502">
        <v>43551</v>
      </c>
      <c r="C1460">
        <v>595</v>
      </c>
      <c r="D1460">
        <f t="shared" si="88"/>
        <v>-1245</v>
      </c>
      <c r="E1460">
        <f t="shared" si="89"/>
        <v>-740775</v>
      </c>
      <c r="F1460">
        <f t="shared" si="90"/>
        <v>1550025</v>
      </c>
      <c r="J1460">
        <f t="shared" si="91"/>
        <v>601.96135955536749</v>
      </c>
    </row>
    <row r="1461" spans="1:10" x14ac:dyDescent="0.3">
      <c r="A1461">
        <v>1460</v>
      </c>
      <c r="B1461" s="1502">
        <v>43551</v>
      </c>
      <c r="C1461">
        <v>288</v>
      </c>
      <c r="D1461">
        <f t="shared" si="88"/>
        <v>-1243</v>
      </c>
      <c r="E1461">
        <f t="shared" si="89"/>
        <v>-357984</v>
      </c>
      <c r="F1461">
        <f t="shared" si="90"/>
        <v>1545049</v>
      </c>
      <c r="J1461">
        <f t="shared" si="91"/>
        <v>601.93370711824002</v>
      </c>
    </row>
    <row r="1462" spans="1:10" x14ac:dyDescent="0.3">
      <c r="A1462">
        <v>1461</v>
      </c>
      <c r="B1462" s="1502">
        <v>43551</v>
      </c>
      <c r="C1462">
        <v>323</v>
      </c>
      <c r="D1462">
        <f t="shared" si="88"/>
        <v>-1241</v>
      </c>
      <c r="E1462">
        <f t="shared" si="89"/>
        <v>-400843</v>
      </c>
      <c r="F1462">
        <f t="shared" si="90"/>
        <v>1540081</v>
      </c>
      <c r="J1462">
        <f t="shared" si="91"/>
        <v>601.90605468111266</v>
      </c>
    </row>
    <row r="1463" spans="1:10" x14ac:dyDescent="0.3">
      <c r="A1463">
        <v>1462</v>
      </c>
      <c r="B1463" s="1502">
        <v>43551</v>
      </c>
      <c r="C1463">
        <v>716</v>
      </c>
      <c r="D1463">
        <f t="shared" si="88"/>
        <v>-1239</v>
      </c>
      <c r="E1463">
        <f t="shared" si="89"/>
        <v>-887124</v>
      </c>
      <c r="F1463">
        <f t="shared" si="90"/>
        <v>1535121</v>
      </c>
      <c r="J1463">
        <f t="shared" si="91"/>
        <v>601.87840224398519</v>
      </c>
    </row>
    <row r="1464" spans="1:10" x14ac:dyDescent="0.3">
      <c r="A1464">
        <v>1463</v>
      </c>
      <c r="B1464" s="1502">
        <v>43551</v>
      </c>
      <c r="C1464">
        <v>484</v>
      </c>
      <c r="D1464">
        <f t="shared" si="88"/>
        <v>-1237</v>
      </c>
      <c r="E1464">
        <f t="shared" si="89"/>
        <v>-598708</v>
      </c>
      <c r="F1464">
        <f t="shared" si="90"/>
        <v>1530169</v>
      </c>
      <c r="J1464">
        <f t="shared" si="91"/>
        <v>601.85074980685772</v>
      </c>
    </row>
    <row r="1465" spans="1:10" x14ac:dyDescent="0.3">
      <c r="A1465">
        <v>1464</v>
      </c>
      <c r="B1465" s="1502">
        <v>43551</v>
      </c>
      <c r="C1465">
        <v>467</v>
      </c>
      <c r="D1465">
        <f t="shared" si="88"/>
        <v>-1235</v>
      </c>
      <c r="E1465">
        <f t="shared" si="89"/>
        <v>-576745</v>
      </c>
      <c r="F1465">
        <f t="shared" si="90"/>
        <v>1525225</v>
      </c>
      <c r="J1465">
        <f t="shared" si="91"/>
        <v>601.82309736973036</v>
      </c>
    </row>
    <row r="1466" spans="1:10" x14ac:dyDescent="0.3">
      <c r="A1466">
        <v>1465</v>
      </c>
      <c r="B1466" s="1502">
        <v>43551</v>
      </c>
      <c r="C1466">
        <v>318</v>
      </c>
      <c r="D1466">
        <f t="shared" si="88"/>
        <v>-1233</v>
      </c>
      <c r="E1466">
        <f t="shared" si="89"/>
        <v>-392094</v>
      </c>
      <c r="F1466">
        <f t="shared" si="90"/>
        <v>1520289</v>
      </c>
      <c r="J1466">
        <f t="shared" si="91"/>
        <v>601.79544493260289</v>
      </c>
    </row>
    <row r="1467" spans="1:10" x14ac:dyDescent="0.3">
      <c r="A1467">
        <v>1466</v>
      </c>
      <c r="B1467" s="1502">
        <v>43551</v>
      </c>
      <c r="C1467">
        <v>367</v>
      </c>
      <c r="D1467">
        <f t="shared" si="88"/>
        <v>-1231</v>
      </c>
      <c r="E1467">
        <f t="shared" si="89"/>
        <v>-451777</v>
      </c>
      <c r="F1467">
        <f t="shared" si="90"/>
        <v>1515361</v>
      </c>
      <c r="J1467">
        <f t="shared" si="91"/>
        <v>601.76779249547542</v>
      </c>
    </row>
    <row r="1468" spans="1:10" x14ac:dyDescent="0.3">
      <c r="A1468">
        <v>1467</v>
      </c>
      <c r="B1468" s="1502">
        <v>43551</v>
      </c>
      <c r="C1468">
        <v>60</v>
      </c>
      <c r="D1468">
        <f t="shared" si="88"/>
        <v>-1229</v>
      </c>
      <c r="E1468">
        <f t="shared" si="89"/>
        <v>-73740</v>
      </c>
      <c r="F1468">
        <f t="shared" si="90"/>
        <v>1510441</v>
      </c>
      <c r="J1468">
        <f t="shared" si="91"/>
        <v>601.74014005834795</v>
      </c>
    </row>
    <row r="1469" spans="1:10" x14ac:dyDescent="0.3">
      <c r="A1469">
        <v>1468</v>
      </c>
      <c r="B1469" s="1502">
        <v>43553</v>
      </c>
      <c r="C1469">
        <v>1456</v>
      </c>
      <c r="D1469">
        <f t="shared" si="88"/>
        <v>-1227</v>
      </c>
      <c r="E1469">
        <f t="shared" si="89"/>
        <v>-1786512</v>
      </c>
      <c r="F1469">
        <f t="shared" si="90"/>
        <v>1505529</v>
      </c>
      <c r="J1469">
        <f t="shared" si="91"/>
        <v>601.71248762122059</v>
      </c>
    </row>
    <row r="1470" spans="1:10" x14ac:dyDescent="0.3">
      <c r="A1470">
        <v>1469</v>
      </c>
      <c r="B1470" s="1502">
        <v>43553</v>
      </c>
      <c r="C1470">
        <v>2762</v>
      </c>
      <c r="D1470">
        <f t="shared" si="88"/>
        <v>-1225</v>
      </c>
      <c r="E1470">
        <f t="shared" si="89"/>
        <v>-3383450</v>
      </c>
      <c r="F1470">
        <f t="shared" si="90"/>
        <v>1500625</v>
      </c>
      <c r="J1470">
        <f t="shared" si="91"/>
        <v>601.68483518409312</v>
      </c>
    </row>
    <row r="1471" spans="1:10" x14ac:dyDescent="0.3">
      <c r="A1471">
        <v>1470</v>
      </c>
      <c r="B1471" s="1502">
        <v>43553</v>
      </c>
      <c r="C1471">
        <v>224</v>
      </c>
      <c r="D1471">
        <f t="shared" si="88"/>
        <v>-1223</v>
      </c>
      <c r="E1471">
        <f t="shared" si="89"/>
        <v>-273952</v>
      </c>
      <c r="F1471">
        <f t="shared" si="90"/>
        <v>1495729</v>
      </c>
      <c r="J1471">
        <f t="shared" si="91"/>
        <v>601.65718274696565</v>
      </c>
    </row>
    <row r="1472" spans="1:10" x14ac:dyDescent="0.3">
      <c r="A1472">
        <v>1471</v>
      </c>
      <c r="B1472" s="1502">
        <v>43553</v>
      </c>
      <c r="C1472">
        <v>480</v>
      </c>
      <c r="D1472">
        <f t="shared" si="88"/>
        <v>-1221</v>
      </c>
      <c r="E1472">
        <f t="shared" si="89"/>
        <v>-586080</v>
      </c>
      <c r="F1472">
        <f t="shared" si="90"/>
        <v>1490841</v>
      </c>
      <c r="J1472">
        <f t="shared" si="91"/>
        <v>601.62953030983829</v>
      </c>
    </row>
    <row r="1473" spans="1:10" x14ac:dyDescent="0.3">
      <c r="A1473">
        <v>1472</v>
      </c>
      <c r="B1473" s="1502">
        <v>43553</v>
      </c>
      <c r="C1473">
        <v>705</v>
      </c>
      <c r="D1473">
        <f t="shared" si="88"/>
        <v>-1219</v>
      </c>
      <c r="E1473">
        <f t="shared" si="89"/>
        <v>-859395</v>
      </c>
      <c r="F1473">
        <f t="shared" si="90"/>
        <v>1485961</v>
      </c>
      <c r="J1473">
        <f t="shared" si="91"/>
        <v>601.60187787271082</v>
      </c>
    </row>
    <row r="1474" spans="1:10" x14ac:dyDescent="0.3">
      <c r="A1474">
        <v>1473</v>
      </c>
      <c r="B1474" s="1502">
        <v>43553</v>
      </c>
      <c r="C1474">
        <v>614</v>
      </c>
      <c r="D1474">
        <f t="shared" si="88"/>
        <v>-1217</v>
      </c>
      <c r="E1474">
        <f t="shared" si="89"/>
        <v>-747238</v>
      </c>
      <c r="F1474">
        <f t="shared" si="90"/>
        <v>1481089</v>
      </c>
      <c r="J1474">
        <f t="shared" si="91"/>
        <v>601.57422543558334</v>
      </c>
    </row>
    <row r="1475" spans="1:10" x14ac:dyDescent="0.3">
      <c r="A1475">
        <v>1474</v>
      </c>
      <c r="B1475" s="1502">
        <v>43553</v>
      </c>
      <c r="C1475">
        <v>12</v>
      </c>
      <c r="D1475">
        <f t="shared" ref="D1475:D1538" si="92">D1476+(-2)</f>
        <v>-1215</v>
      </c>
      <c r="E1475">
        <f t="shared" ref="E1475:E1538" si="93">C1475*D1475</f>
        <v>-14580</v>
      </c>
      <c r="F1475">
        <f t="shared" ref="F1475:F1538" si="94">D1475^2</f>
        <v>1476225</v>
      </c>
      <c r="J1475">
        <f t="shared" ref="J1475:J1538" si="95">$H$2+(-$I$2)*D1475</f>
        <v>601.54657299845599</v>
      </c>
    </row>
    <row r="1476" spans="1:10" x14ac:dyDescent="0.3">
      <c r="A1476">
        <v>1475</v>
      </c>
      <c r="B1476" s="1502">
        <v>43553</v>
      </c>
      <c r="C1476">
        <v>104</v>
      </c>
      <c r="D1476">
        <f t="shared" si="92"/>
        <v>-1213</v>
      </c>
      <c r="E1476">
        <f t="shared" si="93"/>
        <v>-126152</v>
      </c>
      <c r="F1476">
        <f t="shared" si="94"/>
        <v>1471369</v>
      </c>
      <c r="J1476">
        <f t="shared" si="95"/>
        <v>601.51892056132851</v>
      </c>
    </row>
    <row r="1477" spans="1:10" x14ac:dyDescent="0.3">
      <c r="A1477">
        <v>1476</v>
      </c>
      <c r="B1477" s="1502">
        <v>43553</v>
      </c>
      <c r="C1477">
        <v>471</v>
      </c>
      <c r="D1477">
        <f t="shared" si="92"/>
        <v>-1211</v>
      </c>
      <c r="E1477">
        <f t="shared" si="93"/>
        <v>-570381</v>
      </c>
      <c r="F1477">
        <f t="shared" si="94"/>
        <v>1466521</v>
      </c>
      <c r="J1477">
        <f t="shared" si="95"/>
        <v>601.49126812420104</v>
      </c>
    </row>
    <row r="1478" spans="1:10" x14ac:dyDescent="0.3">
      <c r="A1478">
        <v>1477</v>
      </c>
      <c r="B1478" s="1502">
        <v>43553</v>
      </c>
      <c r="C1478">
        <v>1086</v>
      </c>
      <c r="D1478">
        <f t="shared" si="92"/>
        <v>-1209</v>
      </c>
      <c r="E1478">
        <f t="shared" si="93"/>
        <v>-1312974</v>
      </c>
      <c r="F1478">
        <f t="shared" si="94"/>
        <v>1461681</v>
      </c>
      <c r="J1478">
        <f t="shared" si="95"/>
        <v>601.46361568707357</v>
      </c>
    </row>
    <row r="1479" spans="1:10" x14ac:dyDescent="0.3">
      <c r="A1479">
        <v>1478</v>
      </c>
      <c r="B1479" s="1502">
        <v>43553</v>
      </c>
      <c r="C1479">
        <v>104</v>
      </c>
      <c r="D1479">
        <f t="shared" si="92"/>
        <v>-1207</v>
      </c>
      <c r="E1479">
        <f t="shared" si="93"/>
        <v>-125528</v>
      </c>
      <c r="F1479">
        <f t="shared" si="94"/>
        <v>1456849</v>
      </c>
      <c r="J1479">
        <f t="shared" si="95"/>
        <v>601.43596324994621</v>
      </c>
    </row>
    <row r="1480" spans="1:10" x14ac:dyDescent="0.3">
      <c r="A1480">
        <v>1479</v>
      </c>
      <c r="B1480" s="1502">
        <v>43553</v>
      </c>
      <c r="C1480">
        <v>95</v>
      </c>
      <c r="D1480">
        <f t="shared" si="92"/>
        <v>-1205</v>
      </c>
      <c r="E1480">
        <f t="shared" si="93"/>
        <v>-114475</v>
      </c>
      <c r="F1480">
        <f t="shared" si="94"/>
        <v>1452025</v>
      </c>
      <c r="J1480">
        <f t="shared" si="95"/>
        <v>601.40831081281874</v>
      </c>
    </row>
    <row r="1481" spans="1:10" x14ac:dyDescent="0.3">
      <c r="A1481">
        <v>1480</v>
      </c>
      <c r="B1481" s="1502">
        <v>43554</v>
      </c>
      <c r="C1481">
        <v>2306</v>
      </c>
      <c r="D1481">
        <f t="shared" si="92"/>
        <v>-1203</v>
      </c>
      <c r="E1481">
        <f t="shared" si="93"/>
        <v>-2774118</v>
      </c>
      <c r="F1481">
        <f t="shared" si="94"/>
        <v>1447209</v>
      </c>
      <c r="J1481">
        <f t="shared" si="95"/>
        <v>601.38065837569127</v>
      </c>
    </row>
    <row r="1482" spans="1:10" x14ac:dyDescent="0.3">
      <c r="A1482">
        <v>1481</v>
      </c>
      <c r="B1482" s="1502">
        <v>43554</v>
      </c>
      <c r="C1482">
        <v>731</v>
      </c>
      <c r="D1482">
        <f t="shared" si="92"/>
        <v>-1201</v>
      </c>
      <c r="E1482">
        <f t="shared" si="93"/>
        <v>-877931</v>
      </c>
      <c r="F1482">
        <f t="shared" si="94"/>
        <v>1442401</v>
      </c>
      <c r="J1482">
        <f t="shared" si="95"/>
        <v>601.35300593856391</v>
      </c>
    </row>
    <row r="1483" spans="1:10" x14ac:dyDescent="0.3">
      <c r="A1483">
        <v>1482</v>
      </c>
      <c r="B1483" s="1502">
        <v>43554</v>
      </c>
      <c r="C1483">
        <v>477</v>
      </c>
      <c r="D1483">
        <f t="shared" si="92"/>
        <v>-1199</v>
      </c>
      <c r="E1483">
        <f t="shared" si="93"/>
        <v>-571923</v>
      </c>
      <c r="F1483">
        <f t="shared" si="94"/>
        <v>1437601</v>
      </c>
      <c r="J1483">
        <f t="shared" si="95"/>
        <v>601.32535350143644</v>
      </c>
    </row>
    <row r="1484" spans="1:10" x14ac:dyDescent="0.3">
      <c r="A1484">
        <v>1483</v>
      </c>
      <c r="B1484" s="1502">
        <v>43554</v>
      </c>
      <c r="C1484">
        <v>476</v>
      </c>
      <c r="D1484">
        <f t="shared" si="92"/>
        <v>-1197</v>
      </c>
      <c r="E1484">
        <f t="shared" si="93"/>
        <v>-569772</v>
      </c>
      <c r="F1484">
        <f t="shared" si="94"/>
        <v>1432809</v>
      </c>
      <c r="J1484">
        <f t="shared" si="95"/>
        <v>601.29770106430897</v>
      </c>
    </row>
    <row r="1485" spans="1:10" x14ac:dyDescent="0.3">
      <c r="A1485">
        <v>1484</v>
      </c>
      <c r="B1485" s="1502">
        <v>43554</v>
      </c>
      <c r="C1485">
        <v>433</v>
      </c>
      <c r="D1485">
        <f t="shared" si="92"/>
        <v>-1195</v>
      </c>
      <c r="E1485">
        <f t="shared" si="93"/>
        <v>-517435</v>
      </c>
      <c r="F1485">
        <f t="shared" si="94"/>
        <v>1428025</v>
      </c>
      <c r="J1485">
        <f t="shared" si="95"/>
        <v>601.2700486271815</v>
      </c>
    </row>
    <row r="1486" spans="1:10" x14ac:dyDescent="0.3">
      <c r="A1486">
        <v>1485</v>
      </c>
      <c r="B1486" s="1502">
        <v>43554</v>
      </c>
      <c r="C1486">
        <v>439</v>
      </c>
      <c r="D1486">
        <f t="shared" si="92"/>
        <v>-1193</v>
      </c>
      <c r="E1486">
        <f t="shared" si="93"/>
        <v>-523727</v>
      </c>
      <c r="F1486">
        <f t="shared" si="94"/>
        <v>1423249</v>
      </c>
      <c r="J1486">
        <f t="shared" si="95"/>
        <v>601.24239619005414</v>
      </c>
    </row>
    <row r="1487" spans="1:10" x14ac:dyDescent="0.3">
      <c r="A1487">
        <v>1486</v>
      </c>
      <c r="B1487" s="1502">
        <v>43554</v>
      </c>
      <c r="C1487">
        <v>1313</v>
      </c>
      <c r="D1487">
        <f t="shared" si="92"/>
        <v>-1191</v>
      </c>
      <c r="E1487">
        <f t="shared" si="93"/>
        <v>-1563783</v>
      </c>
      <c r="F1487">
        <f t="shared" si="94"/>
        <v>1418481</v>
      </c>
      <c r="J1487">
        <f t="shared" si="95"/>
        <v>601.21474375292667</v>
      </c>
    </row>
    <row r="1488" spans="1:10" x14ac:dyDescent="0.3">
      <c r="A1488">
        <v>1487</v>
      </c>
      <c r="B1488" s="1502">
        <v>43554</v>
      </c>
      <c r="C1488">
        <v>235</v>
      </c>
      <c r="D1488">
        <f t="shared" si="92"/>
        <v>-1189</v>
      </c>
      <c r="E1488">
        <f t="shared" si="93"/>
        <v>-279415</v>
      </c>
      <c r="F1488">
        <f t="shared" si="94"/>
        <v>1413721</v>
      </c>
      <c r="J1488">
        <f t="shared" si="95"/>
        <v>601.18709131579919</v>
      </c>
    </row>
    <row r="1489" spans="1:10" x14ac:dyDescent="0.3">
      <c r="A1489">
        <v>1488</v>
      </c>
      <c r="B1489" s="1502">
        <v>43554</v>
      </c>
      <c r="C1489">
        <v>1246</v>
      </c>
      <c r="D1489">
        <f t="shared" si="92"/>
        <v>-1187</v>
      </c>
      <c r="E1489">
        <f t="shared" si="93"/>
        <v>-1479002</v>
      </c>
      <c r="F1489">
        <f t="shared" si="94"/>
        <v>1408969</v>
      </c>
      <c r="J1489">
        <f t="shared" si="95"/>
        <v>601.15943887867184</v>
      </c>
    </row>
    <row r="1490" spans="1:10" x14ac:dyDescent="0.3">
      <c r="A1490">
        <v>1489</v>
      </c>
      <c r="B1490" s="1502">
        <v>43554</v>
      </c>
      <c r="C1490">
        <v>5038</v>
      </c>
      <c r="D1490">
        <f t="shared" si="92"/>
        <v>-1185</v>
      </c>
      <c r="E1490">
        <f t="shared" si="93"/>
        <v>-5970030</v>
      </c>
      <c r="F1490">
        <f t="shared" si="94"/>
        <v>1404225</v>
      </c>
      <c r="J1490">
        <f t="shared" si="95"/>
        <v>601.13178644154436</v>
      </c>
    </row>
    <row r="1491" spans="1:10" x14ac:dyDescent="0.3">
      <c r="A1491">
        <v>1490</v>
      </c>
      <c r="B1491" s="1502">
        <v>43554</v>
      </c>
      <c r="C1491">
        <v>3288</v>
      </c>
      <c r="D1491">
        <f t="shared" si="92"/>
        <v>-1183</v>
      </c>
      <c r="E1491">
        <f t="shared" si="93"/>
        <v>-3889704</v>
      </c>
      <c r="F1491">
        <f t="shared" si="94"/>
        <v>1399489</v>
      </c>
      <c r="J1491">
        <f t="shared" si="95"/>
        <v>601.10413400441689</v>
      </c>
    </row>
    <row r="1492" spans="1:10" x14ac:dyDescent="0.3">
      <c r="A1492">
        <v>1491</v>
      </c>
      <c r="B1492" s="1502">
        <v>43556</v>
      </c>
      <c r="C1492">
        <v>280</v>
      </c>
      <c r="D1492">
        <f t="shared" si="92"/>
        <v>-1181</v>
      </c>
      <c r="E1492">
        <f t="shared" si="93"/>
        <v>-330680</v>
      </c>
      <c r="F1492">
        <f t="shared" si="94"/>
        <v>1394761</v>
      </c>
      <c r="J1492">
        <f t="shared" si="95"/>
        <v>601.07648156728942</v>
      </c>
    </row>
    <row r="1493" spans="1:10" x14ac:dyDescent="0.3">
      <c r="A1493">
        <v>1492</v>
      </c>
      <c r="B1493" s="1502">
        <v>43557</v>
      </c>
      <c r="C1493">
        <v>60</v>
      </c>
      <c r="D1493">
        <f t="shared" si="92"/>
        <v>-1179</v>
      </c>
      <c r="E1493">
        <f t="shared" si="93"/>
        <v>-70740</v>
      </c>
      <c r="F1493">
        <f t="shared" si="94"/>
        <v>1390041</v>
      </c>
      <c r="J1493">
        <f t="shared" si="95"/>
        <v>601.04882913016206</v>
      </c>
    </row>
    <row r="1494" spans="1:10" x14ac:dyDescent="0.3">
      <c r="A1494">
        <v>1493</v>
      </c>
      <c r="B1494" s="1502">
        <v>43557</v>
      </c>
      <c r="C1494">
        <v>35</v>
      </c>
      <c r="D1494">
        <f t="shared" si="92"/>
        <v>-1177</v>
      </c>
      <c r="E1494">
        <f t="shared" si="93"/>
        <v>-41195</v>
      </c>
      <c r="F1494">
        <f t="shared" si="94"/>
        <v>1385329</v>
      </c>
      <c r="J1494">
        <f t="shared" si="95"/>
        <v>601.02117669303459</v>
      </c>
    </row>
    <row r="1495" spans="1:10" x14ac:dyDescent="0.3">
      <c r="A1495">
        <v>1494</v>
      </c>
      <c r="B1495" s="1502">
        <v>43557</v>
      </c>
      <c r="C1495">
        <v>120</v>
      </c>
      <c r="D1495">
        <f t="shared" si="92"/>
        <v>-1175</v>
      </c>
      <c r="E1495">
        <f t="shared" si="93"/>
        <v>-141000</v>
      </c>
      <c r="F1495">
        <f t="shared" si="94"/>
        <v>1380625</v>
      </c>
      <c r="J1495">
        <f t="shared" si="95"/>
        <v>600.99352425590712</v>
      </c>
    </row>
    <row r="1496" spans="1:10" x14ac:dyDescent="0.3">
      <c r="A1496">
        <v>1495</v>
      </c>
      <c r="B1496" s="1502">
        <v>43557</v>
      </c>
      <c r="C1496">
        <v>15</v>
      </c>
      <c r="D1496">
        <f t="shared" si="92"/>
        <v>-1173</v>
      </c>
      <c r="E1496">
        <f t="shared" si="93"/>
        <v>-17595</v>
      </c>
      <c r="F1496">
        <f t="shared" si="94"/>
        <v>1375929</v>
      </c>
      <c r="J1496">
        <f t="shared" si="95"/>
        <v>600.96587181877976</v>
      </c>
    </row>
    <row r="1497" spans="1:10" x14ac:dyDescent="0.3">
      <c r="A1497">
        <v>1496</v>
      </c>
      <c r="B1497" s="1502">
        <v>43557</v>
      </c>
      <c r="C1497">
        <v>190</v>
      </c>
      <c r="D1497">
        <f t="shared" si="92"/>
        <v>-1171</v>
      </c>
      <c r="E1497">
        <f t="shared" si="93"/>
        <v>-222490</v>
      </c>
      <c r="F1497">
        <f t="shared" si="94"/>
        <v>1371241</v>
      </c>
      <c r="J1497">
        <f t="shared" si="95"/>
        <v>600.93821938165229</v>
      </c>
    </row>
    <row r="1498" spans="1:10" x14ac:dyDescent="0.3">
      <c r="A1498">
        <v>1497</v>
      </c>
      <c r="B1498" s="1502">
        <v>43557</v>
      </c>
      <c r="C1498">
        <v>20</v>
      </c>
      <c r="D1498">
        <f t="shared" si="92"/>
        <v>-1169</v>
      </c>
      <c r="E1498">
        <f t="shared" si="93"/>
        <v>-23380</v>
      </c>
      <c r="F1498">
        <f t="shared" si="94"/>
        <v>1366561</v>
      </c>
      <c r="J1498">
        <f t="shared" si="95"/>
        <v>600.91056694452482</v>
      </c>
    </row>
    <row r="1499" spans="1:10" x14ac:dyDescent="0.3">
      <c r="A1499">
        <v>1498</v>
      </c>
      <c r="B1499" s="1502">
        <v>43557</v>
      </c>
      <c r="C1499">
        <v>40</v>
      </c>
      <c r="D1499">
        <f t="shared" si="92"/>
        <v>-1167</v>
      </c>
      <c r="E1499">
        <f t="shared" si="93"/>
        <v>-46680</v>
      </c>
      <c r="F1499">
        <f t="shared" si="94"/>
        <v>1361889</v>
      </c>
      <c r="J1499">
        <f t="shared" si="95"/>
        <v>600.88291450739735</v>
      </c>
    </row>
    <row r="1500" spans="1:10" x14ac:dyDescent="0.3">
      <c r="A1500">
        <v>1499</v>
      </c>
      <c r="B1500" s="1502">
        <v>43557</v>
      </c>
      <c r="C1500">
        <v>40</v>
      </c>
      <c r="D1500">
        <f t="shared" si="92"/>
        <v>-1165</v>
      </c>
      <c r="E1500">
        <f t="shared" si="93"/>
        <v>-46600</v>
      </c>
      <c r="F1500">
        <f t="shared" si="94"/>
        <v>1357225</v>
      </c>
      <c r="J1500">
        <f t="shared" si="95"/>
        <v>600.85526207026999</v>
      </c>
    </row>
    <row r="1501" spans="1:10" x14ac:dyDescent="0.3">
      <c r="A1501">
        <v>1500</v>
      </c>
      <c r="B1501" s="1502">
        <v>43557</v>
      </c>
      <c r="C1501">
        <v>20</v>
      </c>
      <c r="D1501">
        <f t="shared" si="92"/>
        <v>-1163</v>
      </c>
      <c r="E1501">
        <f t="shared" si="93"/>
        <v>-23260</v>
      </c>
      <c r="F1501">
        <f t="shared" si="94"/>
        <v>1352569</v>
      </c>
      <c r="J1501">
        <f t="shared" si="95"/>
        <v>600.82760963314252</v>
      </c>
    </row>
    <row r="1502" spans="1:10" x14ac:dyDescent="0.3">
      <c r="A1502">
        <v>1501</v>
      </c>
      <c r="B1502" s="1502">
        <v>43557</v>
      </c>
      <c r="C1502">
        <v>15</v>
      </c>
      <c r="D1502">
        <f t="shared" si="92"/>
        <v>-1161</v>
      </c>
      <c r="E1502">
        <f t="shared" si="93"/>
        <v>-17415</v>
      </c>
      <c r="F1502">
        <f t="shared" si="94"/>
        <v>1347921</v>
      </c>
      <c r="J1502">
        <f t="shared" si="95"/>
        <v>600.79995719601504</v>
      </c>
    </row>
    <row r="1503" spans="1:10" x14ac:dyDescent="0.3">
      <c r="A1503">
        <v>1502</v>
      </c>
      <c r="B1503" s="1502">
        <v>43557</v>
      </c>
      <c r="C1503">
        <v>232</v>
      </c>
      <c r="D1503">
        <f t="shared" si="92"/>
        <v>-1159</v>
      </c>
      <c r="E1503">
        <f t="shared" si="93"/>
        <v>-268888</v>
      </c>
      <c r="F1503">
        <f t="shared" si="94"/>
        <v>1343281</v>
      </c>
      <c r="J1503">
        <f t="shared" si="95"/>
        <v>600.77230475888769</v>
      </c>
    </row>
    <row r="1504" spans="1:10" x14ac:dyDescent="0.3">
      <c r="A1504">
        <v>1503</v>
      </c>
      <c r="B1504" s="1502">
        <v>43557</v>
      </c>
      <c r="C1504">
        <v>15</v>
      </c>
      <c r="D1504">
        <f t="shared" si="92"/>
        <v>-1157</v>
      </c>
      <c r="E1504">
        <f t="shared" si="93"/>
        <v>-17355</v>
      </c>
      <c r="F1504">
        <f t="shared" si="94"/>
        <v>1338649</v>
      </c>
      <c r="J1504">
        <f t="shared" si="95"/>
        <v>600.74465232176021</v>
      </c>
    </row>
    <row r="1505" spans="1:10" x14ac:dyDescent="0.3">
      <c r="A1505">
        <v>1504</v>
      </c>
      <c r="B1505" s="1502">
        <v>43557</v>
      </c>
      <c r="C1505">
        <v>33</v>
      </c>
      <c r="D1505">
        <f t="shared" si="92"/>
        <v>-1155</v>
      </c>
      <c r="E1505">
        <f t="shared" si="93"/>
        <v>-38115</v>
      </c>
      <c r="F1505">
        <f t="shared" si="94"/>
        <v>1334025</v>
      </c>
      <c r="J1505">
        <f t="shared" si="95"/>
        <v>600.71699988463274</v>
      </c>
    </row>
    <row r="1506" spans="1:10" x14ac:dyDescent="0.3">
      <c r="A1506">
        <v>1505</v>
      </c>
      <c r="B1506" s="1502">
        <v>43557</v>
      </c>
      <c r="C1506">
        <v>268</v>
      </c>
      <c r="D1506">
        <f t="shared" si="92"/>
        <v>-1153</v>
      </c>
      <c r="E1506">
        <f t="shared" si="93"/>
        <v>-309004</v>
      </c>
      <c r="F1506">
        <f t="shared" si="94"/>
        <v>1329409</v>
      </c>
      <c r="J1506">
        <f t="shared" si="95"/>
        <v>600.68934744750527</v>
      </c>
    </row>
    <row r="1507" spans="1:10" x14ac:dyDescent="0.3">
      <c r="A1507">
        <v>1506</v>
      </c>
      <c r="B1507" s="1502">
        <v>43560</v>
      </c>
      <c r="C1507">
        <v>323</v>
      </c>
      <c r="D1507">
        <f t="shared" si="92"/>
        <v>-1151</v>
      </c>
      <c r="E1507">
        <f t="shared" si="93"/>
        <v>-371773</v>
      </c>
      <c r="F1507">
        <f t="shared" si="94"/>
        <v>1324801</v>
      </c>
      <c r="J1507">
        <f t="shared" si="95"/>
        <v>600.66169501037791</v>
      </c>
    </row>
    <row r="1508" spans="1:10" x14ac:dyDescent="0.3">
      <c r="A1508">
        <v>1507</v>
      </c>
      <c r="B1508" s="1502">
        <v>43560</v>
      </c>
      <c r="C1508">
        <v>52</v>
      </c>
      <c r="D1508">
        <f t="shared" si="92"/>
        <v>-1149</v>
      </c>
      <c r="E1508">
        <f t="shared" si="93"/>
        <v>-59748</v>
      </c>
      <c r="F1508">
        <f t="shared" si="94"/>
        <v>1320201</v>
      </c>
      <c r="J1508">
        <f t="shared" si="95"/>
        <v>600.63404257325044</v>
      </c>
    </row>
    <row r="1509" spans="1:10" x14ac:dyDescent="0.3">
      <c r="A1509">
        <v>1508</v>
      </c>
      <c r="B1509" s="1502">
        <v>43560</v>
      </c>
      <c r="C1509">
        <v>502</v>
      </c>
      <c r="D1509">
        <f t="shared" si="92"/>
        <v>-1147</v>
      </c>
      <c r="E1509">
        <f t="shared" si="93"/>
        <v>-575794</v>
      </c>
      <c r="F1509">
        <f t="shared" si="94"/>
        <v>1315609</v>
      </c>
      <c r="J1509">
        <f t="shared" si="95"/>
        <v>600.60639013612297</v>
      </c>
    </row>
    <row r="1510" spans="1:10" x14ac:dyDescent="0.3">
      <c r="A1510">
        <v>1509</v>
      </c>
      <c r="B1510" s="1502">
        <v>43560</v>
      </c>
      <c r="C1510">
        <v>64</v>
      </c>
      <c r="D1510">
        <f t="shared" si="92"/>
        <v>-1145</v>
      </c>
      <c r="E1510">
        <f t="shared" si="93"/>
        <v>-73280</v>
      </c>
      <c r="F1510">
        <f t="shared" si="94"/>
        <v>1311025</v>
      </c>
      <c r="J1510">
        <f t="shared" si="95"/>
        <v>600.57873769899561</v>
      </c>
    </row>
    <row r="1511" spans="1:10" x14ac:dyDescent="0.3">
      <c r="A1511">
        <v>1510</v>
      </c>
      <c r="B1511" s="1502">
        <v>43560</v>
      </c>
      <c r="C1511">
        <v>433</v>
      </c>
      <c r="D1511">
        <f t="shared" si="92"/>
        <v>-1143</v>
      </c>
      <c r="E1511">
        <f t="shared" si="93"/>
        <v>-494919</v>
      </c>
      <c r="F1511">
        <f t="shared" si="94"/>
        <v>1306449</v>
      </c>
      <c r="J1511">
        <f t="shared" si="95"/>
        <v>600.55108526186814</v>
      </c>
    </row>
    <row r="1512" spans="1:10" x14ac:dyDescent="0.3">
      <c r="A1512">
        <v>1511</v>
      </c>
      <c r="B1512" s="1502">
        <v>43560</v>
      </c>
      <c r="C1512">
        <v>389</v>
      </c>
      <c r="D1512">
        <f t="shared" si="92"/>
        <v>-1141</v>
      </c>
      <c r="E1512">
        <f t="shared" si="93"/>
        <v>-443849</v>
      </c>
      <c r="F1512">
        <f t="shared" si="94"/>
        <v>1301881</v>
      </c>
      <c r="J1512">
        <f t="shared" si="95"/>
        <v>600.52343282474067</v>
      </c>
    </row>
    <row r="1513" spans="1:10" x14ac:dyDescent="0.3">
      <c r="A1513">
        <v>1512</v>
      </c>
      <c r="B1513" s="1502">
        <v>43560</v>
      </c>
      <c r="C1513">
        <v>2160</v>
      </c>
      <c r="D1513">
        <f t="shared" si="92"/>
        <v>-1139</v>
      </c>
      <c r="E1513">
        <f t="shared" si="93"/>
        <v>-2460240</v>
      </c>
      <c r="F1513">
        <f t="shared" si="94"/>
        <v>1297321</v>
      </c>
      <c r="J1513">
        <f t="shared" si="95"/>
        <v>600.49578038761319</v>
      </c>
    </row>
    <row r="1514" spans="1:10" x14ac:dyDescent="0.3">
      <c r="A1514">
        <v>1513</v>
      </c>
      <c r="B1514" s="1502">
        <v>43560</v>
      </c>
      <c r="C1514">
        <v>669</v>
      </c>
      <c r="D1514">
        <f t="shared" si="92"/>
        <v>-1137</v>
      </c>
      <c r="E1514">
        <f t="shared" si="93"/>
        <v>-760653</v>
      </c>
      <c r="F1514">
        <f t="shared" si="94"/>
        <v>1292769</v>
      </c>
      <c r="J1514">
        <f t="shared" si="95"/>
        <v>600.46812795048584</v>
      </c>
    </row>
    <row r="1515" spans="1:10" x14ac:dyDescent="0.3">
      <c r="A1515">
        <v>1514</v>
      </c>
      <c r="B1515" s="1502">
        <v>43560</v>
      </c>
      <c r="C1515">
        <v>125</v>
      </c>
      <c r="D1515">
        <f t="shared" si="92"/>
        <v>-1135</v>
      </c>
      <c r="E1515">
        <f t="shared" si="93"/>
        <v>-141875</v>
      </c>
      <c r="F1515">
        <f t="shared" si="94"/>
        <v>1288225</v>
      </c>
      <c r="J1515">
        <f t="shared" si="95"/>
        <v>600.44047551335836</v>
      </c>
    </row>
    <row r="1516" spans="1:10" x14ac:dyDescent="0.3">
      <c r="A1516">
        <v>1515</v>
      </c>
      <c r="B1516" s="1502">
        <v>43560</v>
      </c>
      <c r="C1516">
        <v>50</v>
      </c>
      <c r="D1516">
        <f t="shared" si="92"/>
        <v>-1133</v>
      </c>
      <c r="E1516">
        <f t="shared" si="93"/>
        <v>-56650</v>
      </c>
      <c r="F1516">
        <f t="shared" si="94"/>
        <v>1283689</v>
      </c>
      <c r="J1516">
        <f t="shared" si="95"/>
        <v>600.41282307623089</v>
      </c>
    </row>
    <row r="1517" spans="1:10" x14ac:dyDescent="0.3">
      <c r="A1517">
        <v>1516</v>
      </c>
      <c r="B1517" s="1502">
        <v>43560</v>
      </c>
      <c r="C1517">
        <v>100</v>
      </c>
      <c r="D1517">
        <f t="shared" si="92"/>
        <v>-1131</v>
      </c>
      <c r="E1517">
        <f t="shared" si="93"/>
        <v>-113100</v>
      </c>
      <c r="F1517">
        <f t="shared" si="94"/>
        <v>1279161</v>
      </c>
      <c r="J1517">
        <f t="shared" si="95"/>
        <v>600.38517063910353</v>
      </c>
    </row>
    <row r="1518" spans="1:10" x14ac:dyDescent="0.3">
      <c r="A1518">
        <v>1517</v>
      </c>
      <c r="B1518" s="1502">
        <v>43560</v>
      </c>
      <c r="C1518">
        <v>262</v>
      </c>
      <c r="D1518">
        <f t="shared" si="92"/>
        <v>-1129</v>
      </c>
      <c r="E1518">
        <f t="shared" si="93"/>
        <v>-295798</v>
      </c>
      <c r="F1518">
        <f t="shared" si="94"/>
        <v>1274641</v>
      </c>
      <c r="J1518">
        <f t="shared" si="95"/>
        <v>600.35751820197606</v>
      </c>
    </row>
    <row r="1519" spans="1:10" x14ac:dyDescent="0.3">
      <c r="A1519">
        <v>1518</v>
      </c>
      <c r="B1519" s="1502">
        <v>43560</v>
      </c>
      <c r="C1519">
        <v>52</v>
      </c>
      <c r="D1519">
        <f t="shared" si="92"/>
        <v>-1127</v>
      </c>
      <c r="E1519">
        <f t="shared" si="93"/>
        <v>-58604</v>
      </c>
      <c r="F1519">
        <f t="shared" si="94"/>
        <v>1270129</v>
      </c>
      <c r="J1519">
        <f t="shared" si="95"/>
        <v>600.32986576484859</v>
      </c>
    </row>
    <row r="1520" spans="1:10" x14ac:dyDescent="0.3">
      <c r="A1520">
        <v>1519</v>
      </c>
      <c r="B1520" s="1502">
        <v>43560</v>
      </c>
      <c r="C1520">
        <v>319</v>
      </c>
      <c r="D1520">
        <f t="shared" si="92"/>
        <v>-1125</v>
      </c>
      <c r="E1520">
        <f t="shared" si="93"/>
        <v>-358875</v>
      </c>
      <c r="F1520">
        <f t="shared" si="94"/>
        <v>1265625</v>
      </c>
      <c r="J1520">
        <f t="shared" si="95"/>
        <v>600.30221332772112</v>
      </c>
    </row>
    <row r="1521" spans="1:10" x14ac:dyDescent="0.3">
      <c r="A1521">
        <v>1520</v>
      </c>
      <c r="B1521" s="1502">
        <v>43560</v>
      </c>
      <c r="C1521">
        <v>300</v>
      </c>
      <c r="D1521">
        <f t="shared" si="92"/>
        <v>-1123</v>
      </c>
      <c r="E1521">
        <f t="shared" si="93"/>
        <v>-336900</v>
      </c>
      <c r="F1521">
        <f t="shared" si="94"/>
        <v>1261129</v>
      </c>
      <c r="J1521">
        <f t="shared" si="95"/>
        <v>600.27456089059376</v>
      </c>
    </row>
    <row r="1522" spans="1:10" x14ac:dyDescent="0.3">
      <c r="A1522">
        <v>1521</v>
      </c>
      <c r="B1522" s="1502">
        <v>43560</v>
      </c>
      <c r="C1522">
        <v>164</v>
      </c>
      <c r="D1522">
        <f t="shared" si="92"/>
        <v>-1121</v>
      </c>
      <c r="E1522">
        <f t="shared" si="93"/>
        <v>-183844</v>
      </c>
      <c r="F1522">
        <f t="shared" si="94"/>
        <v>1256641</v>
      </c>
      <c r="J1522">
        <f t="shared" si="95"/>
        <v>600.24690845346629</v>
      </c>
    </row>
    <row r="1523" spans="1:10" x14ac:dyDescent="0.3">
      <c r="A1523">
        <v>1522</v>
      </c>
      <c r="B1523" s="1502">
        <v>43560</v>
      </c>
      <c r="C1523">
        <v>327</v>
      </c>
      <c r="D1523">
        <f t="shared" si="92"/>
        <v>-1119</v>
      </c>
      <c r="E1523">
        <f t="shared" si="93"/>
        <v>-365913</v>
      </c>
      <c r="F1523">
        <f t="shared" si="94"/>
        <v>1252161</v>
      </c>
      <c r="J1523">
        <f t="shared" si="95"/>
        <v>600.21925601633882</v>
      </c>
    </row>
    <row r="1524" spans="1:10" x14ac:dyDescent="0.3">
      <c r="A1524">
        <v>1523</v>
      </c>
      <c r="B1524" s="1502">
        <v>43560</v>
      </c>
      <c r="C1524">
        <v>6</v>
      </c>
      <c r="D1524">
        <f t="shared" si="92"/>
        <v>-1117</v>
      </c>
      <c r="E1524">
        <f t="shared" si="93"/>
        <v>-6702</v>
      </c>
      <c r="F1524">
        <f t="shared" si="94"/>
        <v>1247689</v>
      </c>
      <c r="J1524">
        <f t="shared" si="95"/>
        <v>600.19160357921146</v>
      </c>
    </row>
    <row r="1525" spans="1:10" x14ac:dyDescent="0.3">
      <c r="A1525">
        <v>1524</v>
      </c>
      <c r="B1525" s="1502">
        <v>43560</v>
      </c>
      <c r="C1525">
        <v>129</v>
      </c>
      <c r="D1525">
        <f t="shared" si="92"/>
        <v>-1115</v>
      </c>
      <c r="E1525">
        <f t="shared" si="93"/>
        <v>-143835</v>
      </c>
      <c r="F1525">
        <f t="shared" si="94"/>
        <v>1243225</v>
      </c>
      <c r="J1525">
        <f t="shared" si="95"/>
        <v>600.16395114208399</v>
      </c>
    </row>
    <row r="1526" spans="1:10" x14ac:dyDescent="0.3">
      <c r="A1526">
        <v>1525</v>
      </c>
      <c r="B1526" s="1502">
        <v>43560</v>
      </c>
      <c r="C1526">
        <v>24</v>
      </c>
      <c r="D1526">
        <f t="shared" si="92"/>
        <v>-1113</v>
      </c>
      <c r="E1526">
        <f t="shared" si="93"/>
        <v>-26712</v>
      </c>
      <c r="F1526">
        <f t="shared" si="94"/>
        <v>1238769</v>
      </c>
      <c r="J1526">
        <f t="shared" si="95"/>
        <v>600.13629870495652</v>
      </c>
    </row>
    <row r="1527" spans="1:10" x14ac:dyDescent="0.3">
      <c r="A1527">
        <v>1526</v>
      </c>
      <c r="B1527" s="1502">
        <v>43561</v>
      </c>
      <c r="C1527">
        <v>2538</v>
      </c>
      <c r="D1527">
        <f t="shared" si="92"/>
        <v>-1111</v>
      </c>
      <c r="E1527">
        <f t="shared" si="93"/>
        <v>-2819718</v>
      </c>
      <c r="F1527">
        <f t="shared" si="94"/>
        <v>1234321</v>
      </c>
      <c r="J1527">
        <f t="shared" si="95"/>
        <v>600.10864626782916</v>
      </c>
    </row>
    <row r="1528" spans="1:10" x14ac:dyDescent="0.3">
      <c r="A1528">
        <v>1527</v>
      </c>
      <c r="B1528" s="1502">
        <v>43561</v>
      </c>
      <c r="C1528">
        <v>4621</v>
      </c>
      <c r="D1528">
        <f t="shared" si="92"/>
        <v>-1109</v>
      </c>
      <c r="E1528">
        <f t="shared" si="93"/>
        <v>-5124689</v>
      </c>
      <c r="F1528">
        <f t="shared" si="94"/>
        <v>1229881</v>
      </c>
      <c r="J1528">
        <f t="shared" si="95"/>
        <v>600.08099383070169</v>
      </c>
    </row>
    <row r="1529" spans="1:10" x14ac:dyDescent="0.3">
      <c r="A1529">
        <v>1528</v>
      </c>
      <c r="B1529" s="1502">
        <v>43562</v>
      </c>
      <c r="C1529">
        <v>118</v>
      </c>
      <c r="D1529">
        <f t="shared" si="92"/>
        <v>-1107</v>
      </c>
      <c r="E1529">
        <f t="shared" si="93"/>
        <v>-130626</v>
      </c>
      <c r="F1529">
        <f t="shared" si="94"/>
        <v>1225449</v>
      </c>
      <c r="J1529">
        <f t="shared" si="95"/>
        <v>600.05334139357421</v>
      </c>
    </row>
    <row r="1530" spans="1:10" x14ac:dyDescent="0.3">
      <c r="A1530">
        <v>1529</v>
      </c>
      <c r="B1530" s="1502">
        <v>43565</v>
      </c>
      <c r="C1530">
        <v>3083</v>
      </c>
      <c r="D1530">
        <f t="shared" si="92"/>
        <v>-1105</v>
      </c>
      <c r="E1530">
        <f t="shared" si="93"/>
        <v>-3406715</v>
      </c>
      <c r="F1530">
        <f t="shared" si="94"/>
        <v>1221025</v>
      </c>
      <c r="J1530">
        <f t="shared" si="95"/>
        <v>600.02568895644674</v>
      </c>
    </row>
    <row r="1531" spans="1:10" x14ac:dyDescent="0.3">
      <c r="A1531">
        <v>1530</v>
      </c>
      <c r="B1531" s="1502">
        <v>43565</v>
      </c>
      <c r="C1531">
        <v>2024</v>
      </c>
      <c r="D1531">
        <f t="shared" si="92"/>
        <v>-1103</v>
      </c>
      <c r="E1531">
        <f t="shared" si="93"/>
        <v>-2232472</v>
      </c>
      <c r="F1531">
        <f t="shared" si="94"/>
        <v>1216609</v>
      </c>
      <c r="J1531">
        <f t="shared" si="95"/>
        <v>599.99803651931938</v>
      </c>
    </row>
    <row r="1532" spans="1:10" x14ac:dyDescent="0.3">
      <c r="A1532">
        <v>1531</v>
      </c>
      <c r="B1532" s="1502">
        <v>43565</v>
      </c>
      <c r="C1532">
        <v>280</v>
      </c>
      <c r="D1532">
        <f t="shared" si="92"/>
        <v>-1101</v>
      </c>
      <c r="E1532">
        <f t="shared" si="93"/>
        <v>-308280</v>
      </c>
      <c r="F1532">
        <f t="shared" si="94"/>
        <v>1212201</v>
      </c>
      <c r="J1532">
        <f t="shared" si="95"/>
        <v>599.97038408219191</v>
      </c>
    </row>
    <row r="1533" spans="1:10" x14ac:dyDescent="0.3">
      <c r="A1533">
        <v>1532</v>
      </c>
      <c r="B1533" s="1502">
        <v>43565</v>
      </c>
      <c r="C1533">
        <v>646</v>
      </c>
      <c r="D1533">
        <f t="shared" si="92"/>
        <v>-1099</v>
      </c>
      <c r="E1533">
        <f t="shared" si="93"/>
        <v>-709954</v>
      </c>
      <c r="F1533">
        <f t="shared" si="94"/>
        <v>1207801</v>
      </c>
      <c r="J1533">
        <f t="shared" si="95"/>
        <v>599.94273164506444</v>
      </c>
    </row>
    <row r="1534" spans="1:10" x14ac:dyDescent="0.3">
      <c r="A1534">
        <v>1533</v>
      </c>
      <c r="B1534" s="1502">
        <v>43565</v>
      </c>
      <c r="C1534">
        <v>477</v>
      </c>
      <c r="D1534">
        <f t="shared" si="92"/>
        <v>-1097</v>
      </c>
      <c r="E1534">
        <f t="shared" si="93"/>
        <v>-523269</v>
      </c>
      <c r="F1534">
        <f t="shared" si="94"/>
        <v>1203409</v>
      </c>
      <c r="J1534">
        <f t="shared" si="95"/>
        <v>599.91507920793708</v>
      </c>
    </row>
    <row r="1535" spans="1:10" x14ac:dyDescent="0.3">
      <c r="A1535">
        <v>1534</v>
      </c>
      <c r="B1535" s="1502">
        <v>43565</v>
      </c>
      <c r="C1535">
        <v>38</v>
      </c>
      <c r="D1535">
        <f t="shared" si="92"/>
        <v>-1095</v>
      </c>
      <c r="E1535">
        <f t="shared" si="93"/>
        <v>-41610</v>
      </c>
      <c r="F1535">
        <f t="shared" si="94"/>
        <v>1199025</v>
      </c>
      <c r="J1535">
        <f t="shared" si="95"/>
        <v>599.88742677080961</v>
      </c>
    </row>
    <row r="1536" spans="1:10" x14ac:dyDescent="0.3">
      <c r="A1536">
        <v>1535</v>
      </c>
      <c r="B1536" s="1502">
        <v>43565</v>
      </c>
      <c r="C1536">
        <v>50</v>
      </c>
      <c r="D1536">
        <f t="shared" si="92"/>
        <v>-1093</v>
      </c>
      <c r="E1536">
        <f t="shared" si="93"/>
        <v>-54650</v>
      </c>
      <c r="F1536">
        <f t="shared" si="94"/>
        <v>1194649</v>
      </c>
      <c r="J1536">
        <f t="shared" si="95"/>
        <v>599.85977433368214</v>
      </c>
    </row>
    <row r="1537" spans="1:10" x14ac:dyDescent="0.3">
      <c r="A1537">
        <v>1536</v>
      </c>
      <c r="B1537" s="1502">
        <v>43565</v>
      </c>
      <c r="C1537">
        <v>1075</v>
      </c>
      <c r="D1537">
        <f t="shared" si="92"/>
        <v>-1091</v>
      </c>
      <c r="E1537">
        <f t="shared" si="93"/>
        <v>-1172825</v>
      </c>
      <c r="F1537">
        <f t="shared" si="94"/>
        <v>1190281</v>
      </c>
      <c r="J1537">
        <f t="shared" si="95"/>
        <v>599.83212189655467</v>
      </c>
    </row>
    <row r="1538" spans="1:10" x14ac:dyDescent="0.3">
      <c r="A1538">
        <v>1537</v>
      </c>
      <c r="B1538" s="1502">
        <v>43565</v>
      </c>
      <c r="C1538">
        <v>860</v>
      </c>
      <c r="D1538">
        <f t="shared" si="92"/>
        <v>-1089</v>
      </c>
      <c r="E1538">
        <f t="shared" si="93"/>
        <v>-936540</v>
      </c>
      <c r="F1538">
        <f t="shared" si="94"/>
        <v>1185921</v>
      </c>
      <c r="J1538">
        <f t="shared" si="95"/>
        <v>599.80446945942731</v>
      </c>
    </row>
    <row r="1539" spans="1:10" x14ac:dyDescent="0.3">
      <c r="A1539">
        <v>1538</v>
      </c>
      <c r="B1539" s="1502">
        <v>43565</v>
      </c>
      <c r="C1539">
        <v>88</v>
      </c>
      <c r="D1539">
        <f t="shared" ref="D1539:D1602" si="96">D1540+(-2)</f>
        <v>-1087</v>
      </c>
      <c r="E1539">
        <f t="shared" ref="E1539:E1602" si="97">C1539*D1539</f>
        <v>-95656</v>
      </c>
      <c r="F1539">
        <f t="shared" ref="F1539:F1602" si="98">D1539^2</f>
        <v>1181569</v>
      </c>
      <c r="J1539">
        <f t="shared" ref="J1539:J1602" si="99">$H$2+(-$I$2)*D1539</f>
        <v>599.77681702229984</v>
      </c>
    </row>
    <row r="1540" spans="1:10" x14ac:dyDescent="0.3">
      <c r="A1540">
        <v>1539</v>
      </c>
      <c r="B1540" s="1502">
        <v>43565</v>
      </c>
      <c r="C1540">
        <v>132</v>
      </c>
      <c r="D1540">
        <f t="shared" si="96"/>
        <v>-1085</v>
      </c>
      <c r="E1540">
        <f t="shared" si="97"/>
        <v>-143220</v>
      </c>
      <c r="F1540">
        <f t="shared" si="98"/>
        <v>1177225</v>
      </c>
      <c r="J1540">
        <f t="shared" si="99"/>
        <v>599.74916458517237</v>
      </c>
    </row>
    <row r="1541" spans="1:10" x14ac:dyDescent="0.3">
      <c r="A1541">
        <v>1540</v>
      </c>
      <c r="B1541" s="1502">
        <v>43566</v>
      </c>
      <c r="C1541">
        <v>205</v>
      </c>
      <c r="D1541">
        <f t="shared" si="96"/>
        <v>-1083</v>
      </c>
      <c r="E1541">
        <f t="shared" si="97"/>
        <v>-222015</v>
      </c>
      <c r="F1541">
        <f t="shared" si="98"/>
        <v>1172889</v>
      </c>
      <c r="J1541">
        <f t="shared" si="99"/>
        <v>599.72151214804501</v>
      </c>
    </row>
    <row r="1542" spans="1:10" x14ac:dyDescent="0.3">
      <c r="A1542">
        <v>1541</v>
      </c>
      <c r="B1542" s="1502">
        <v>43566</v>
      </c>
      <c r="C1542">
        <v>939</v>
      </c>
      <c r="D1542">
        <f t="shared" si="96"/>
        <v>-1081</v>
      </c>
      <c r="E1542">
        <f t="shared" si="97"/>
        <v>-1015059</v>
      </c>
      <c r="F1542">
        <f t="shared" si="98"/>
        <v>1168561</v>
      </c>
      <c r="J1542">
        <f t="shared" si="99"/>
        <v>599.69385971091754</v>
      </c>
    </row>
    <row r="1543" spans="1:10" x14ac:dyDescent="0.3">
      <c r="A1543">
        <v>1542</v>
      </c>
      <c r="B1543" s="1502">
        <v>43566</v>
      </c>
      <c r="C1543">
        <v>1323</v>
      </c>
      <c r="D1543">
        <f t="shared" si="96"/>
        <v>-1079</v>
      </c>
      <c r="E1543">
        <f t="shared" si="97"/>
        <v>-1427517</v>
      </c>
      <c r="F1543">
        <f t="shared" si="98"/>
        <v>1164241</v>
      </c>
      <c r="J1543">
        <f t="shared" si="99"/>
        <v>599.66620727379006</v>
      </c>
    </row>
    <row r="1544" spans="1:10" x14ac:dyDescent="0.3">
      <c r="A1544">
        <v>1543</v>
      </c>
      <c r="B1544" s="1502">
        <v>43566</v>
      </c>
      <c r="C1544">
        <v>1516</v>
      </c>
      <c r="D1544">
        <f t="shared" si="96"/>
        <v>-1077</v>
      </c>
      <c r="E1544">
        <f t="shared" si="97"/>
        <v>-1632732</v>
      </c>
      <c r="F1544">
        <f t="shared" si="98"/>
        <v>1159929</v>
      </c>
      <c r="J1544">
        <f t="shared" si="99"/>
        <v>599.63855483666259</v>
      </c>
    </row>
    <row r="1545" spans="1:10" x14ac:dyDescent="0.3">
      <c r="A1545">
        <v>1544</v>
      </c>
      <c r="B1545" s="1502">
        <v>43567</v>
      </c>
      <c r="C1545">
        <v>3700</v>
      </c>
      <c r="D1545">
        <f t="shared" si="96"/>
        <v>-1075</v>
      </c>
      <c r="E1545">
        <f t="shared" si="97"/>
        <v>-3977500</v>
      </c>
      <c r="F1545">
        <f t="shared" si="98"/>
        <v>1155625</v>
      </c>
      <c r="J1545">
        <f t="shared" si="99"/>
        <v>599.61090239953523</v>
      </c>
    </row>
    <row r="1546" spans="1:10" x14ac:dyDescent="0.3">
      <c r="A1546">
        <v>1545</v>
      </c>
      <c r="B1546" s="1502">
        <v>43567</v>
      </c>
      <c r="C1546">
        <v>5657</v>
      </c>
      <c r="D1546">
        <f t="shared" si="96"/>
        <v>-1073</v>
      </c>
      <c r="E1546">
        <f t="shared" si="97"/>
        <v>-6069961</v>
      </c>
      <c r="F1546">
        <f t="shared" si="98"/>
        <v>1151329</v>
      </c>
      <c r="J1546">
        <f t="shared" si="99"/>
        <v>599.58324996240776</v>
      </c>
    </row>
    <row r="1547" spans="1:10" x14ac:dyDescent="0.3">
      <c r="A1547">
        <v>1546</v>
      </c>
      <c r="B1547" s="1502">
        <v>43567</v>
      </c>
      <c r="C1547">
        <v>72</v>
      </c>
      <c r="D1547">
        <f t="shared" si="96"/>
        <v>-1071</v>
      </c>
      <c r="E1547">
        <f t="shared" si="97"/>
        <v>-77112</v>
      </c>
      <c r="F1547">
        <f t="shared" si="98"/>
        <v>1147041</v>
      </c>
      <c r="J1547">
        <f t="shared" si="99"/>
        <v>599.55559752528029</v>
      </c>
    </row>
    <row r="1548" spans="1:10" x14ac:dyDescent="0.3">
      <c r="A1548">
        <v>1547</v>
      </c>
      <c r="B1548" s="1502">
        <v>43567</v>
      </c>
      <c r="C1548">
        <v>1233</v>
      </c>
      <c r="D1548">
        <f t="shared" si="96"/>
        <v>-1069</v>
      </c>
      <c r="E1548">
        <f t="shared" si="97"/>
        <v>-1318077</v>
      </c>
      <c r="F1548">
        <f t="shared" si="98"/>
        <v>1142761</v>
      </c>
      <c r="J1548">
        <f t="shared" si="99"/>
        <v>599.52794508815293</v>
      </c>
    </row>
    <row r="1549" spans="1:10" x14ac:dyDescent="0.3">
      <c r="A1549">
        <v>1548</v>
      </c>
      <c r="B1549" s="1502">
        <v>43567</v>
      </c>
      <c r="C1549">
        <v>722</v>
      </c>
      <c r="D1549">
        <f t="shared" si="96"/>
        <v>-1067</v>
      </c>
      <c r="E1549">
        <f t="shared" si="97"/>
        <v>-770374</v>
      </c>
      <c r="F1549">
        <f t="shared" si="98"/>
        <v>1138489</v>
      </c>
      <c r="J1549">
        <f t="shared" si="99"/>
        <v>599.50029265102546</v>
      </c>
    </row>
    <row r="1550" spans="1:10" x14ac:dyDescent="0.3">
      <c r="A1550">
        <v>1549</v>
      </c>
      <c r="B1550" s="1502">
        <v>43567</v>
      </c>
      <c r="C1550">
        <v>234</v>
      </c>
      <c r="D1550">
        <f t="shared" si="96"/>
        <v>-1065</v>
      </c>
      <c r="E1550">
        <f t="shared" si="97"/>
        <v>-249210</v>
      </c>
      <c r="F1550">
        <f t="shared" si="98"/>
        <v>1134225</v>
      </c>
      <c r="J1550">
        <f t="shared" si="99"/>
        <v>599.47264021389799</v>
      </c>
    </row>
    <row r="1551" spans="1:10" x14ac:dyDescent="0.3">
      <c r="A1551">
        <v>1550</v>
      </c>
      <c r="B1551" s="1502">
        <v>43567</v>
      </c>
      <c r="C1551">
        <v>690</v>
      </c>
      <c r="D1551">
        <f t="shared" si="96"/>
        <v>-1063</v>
      </c>
      <c r="E1551">
        <f t="shared" si="97"/>
        <v>-733470</v>
      </c>
      <c r="F1551">
        <f t="shared" si="98"/>
        <v>1129969</v>
      </c>
      <c r="J1551">
        <f t="shared" si="99"/>
        <v>599.44498777677052</v>
      </c>
    </row>
    <row r="1552" spans="1:10" x14ac:dyDescent="0.3">
      <c r="A1552">
        <v>1551</v>
      </c>
      <c r="B1552" s="1502">
        <v>43567</v>
      </c>
      <c r="C1552">
        <v>108</v>
      </c>
      <c r="D1552">
        <f t="shared" si="96"/>
        <v>-1061</v>
      </c>
      <c r="E1552">
        <f t="shared" si="97"/>
        <v>-114588</v>
      </c>
      <c r="F1552">
        <f t="shared" si="98"/>
        <v>1125721</v>
      </c>
      <c r="J1552">
        <f t="shared" si="99"/>
        <v>599.41733533964316</v>
      </c>
    </row>
    <row r="1553" spans="1:10" x14ac:dyDescent="0.3">
      <c r="A1553">
        <v>1552</v>
      </c>
      <c r="B1553" s="1502">
        <v>43567</v>
      </c>
      <c r="C1553">
        <v>177</v>
      </c>
      <c r="D1553">
        <f t="shared" si="96"/>
        <v>-1059</v>
      </c>
      <c r="E1553">
        <f t="shared" si="97"/>
        <v>-187443</v>
      </c>
      <c r="F1553">
        <f t="shared" si="98"/>
        <v>1121481</v>
      </c>
      <c r="J1553">
        <f t="shared" si="99"/>
        <v>599.38968290251569</v>
      </c>
    </row>
    <row r="1554" spans="1:10" x14ac:dyDescent="0.3">
      <c r="A1554">
        <v>1553</v>
      </c>
      <c r="B1554" s="1502">
        <v>43567</v>
      </c>
      <c r="C1554">
        <v>264</v>
      </c>
      <c r="D1554">
        <f t="shared" si="96"/>
        <v>-1057</v>
      </c>
      <c r="E1554">
        <f t="shared" si="97"/>
        <v>-279048</v>
      </c>
      <c r="F1554">
        <f t="shared" si="98"/>
        <v>1117249</v>
      </c>
      <c r="J1554">
        <f t="shared" si="99"/>
        <v>599.36203046538822</v>
      </c>
    </row>
    <row r="1555" spans="1:10" x14ac:dyDescent="0.3">
      <c r="A1555">
        <v>1554</v>
      </c>
      <c r="B1555" s="1502">
        <v>43567</v>
      </c>
      <c r="C1555">
        <v>50</v>
      </c>
      <c r="D1555">
        <f t="shared" si="96"/>
        <v>-1055</v>
      </c>
      <c r="E1555">
        <f t="shared" si="97"/>
        <v>-52750</v>
      </c>
      <c r="F1555">
        <f t="shared" si="98"/>
        <v>1113025</v>
      </c>
      <c r="J1555">
        <f t="shared" si="99"/>
        <v>599.33437802826086</v>
      </c>
    </row>
    <row r="1556" spans="1:10" x14ac:dyDescent="0.3">
      <c r="A1556">
        <v>1555</v>
      </c>
      <c r="B1556" s="1502">
        <v>43567</v>
      </c>
      <c r="C1556">
        <v>356</v>
      </c>
      <c r="D1556">
        <f t="shared" si="96"/>
        <v>-1053</v>
      </c>
      <c r="E1556">
        <f t="shared" si="97"/>
        <v>-374868</v>
      </c>
      <c r="F1556">
        <f t="shared" si="98"/>
        <v>1108809</v>
      </c>
      <c r="J1556">
        <f t="shared" si="99"/>
        <v>599.30672559113339</v>
      </c>
    </row>
    <row r="1557" spans="1:10" x14ac:dyDescent="0.3">
      <c r="A1557">
        <v>1556</v>
      </c>
      <c r="B1557" s="1502">
        <v>43567</v>
      </c>
      <c r="C1557">
        <v>103</v>
      </c>
      <c r="D1557">
        <f t="shared" si="96"/>
        <v>-1051</v>
      </c>
      <c r="E1557">
        <f t="shared" si="97"/>
        <v>-108253</v>
      </c>
      <c r="F1557">
        <f t="shared" si="98"/>
        <v>1104601</v>
      </c>
      <c r="J1557">
        <f t="shared" si="99"/>
        <v>599.27907315400591</v>
      </c>
    </row>
    <row r="1558" spans="1:10" x14ac:dyDescent="0.3">
      <c r="A1558">
        <v>1557</v>
      </c>
      <c r="B1558" s="1502">
        <v>43567</v>
      </c>
      <c r="C1558">
        <v>78</v>
      </c>
      <c r="D1558">
        <f t="shared" si="96"/>
        <v>-1049</v>
      </c>
      <c r="E1558">
        <f t="shared" si="97"/>
        <v>-81822</v>
      </c>
      <c r="F1558">
        <f t="shared" si="98"/>
        <v>1100401</v>
      </c>
      <c r="J1558">
        <f t="shared" si="99"/>
        <v>599.25142071687844</v>
      </c>
    </row>
    <row r="1559" spans="1:10" x14ac:dyDescent="0.3">
      <c r="A1559">
        <v>1558</v>
      </c>
      <c r="B1559" s="1502">
        <v>43567</v>
      </c>
      <c r="C1559">
        <v>1116</v>
      </c>
      <c r="D1559">
        <f t="shared" si="96"/>
        <v>-1047</v>
      </c>
      <c r="E1559">
        <f t="shared" si="97"/>
        <v>-1168452</v>
      </c>
      <c r="F1559">
        <f t="shared" si="98"/>
        <v>1096209</v>
      </c>
      <c r="J1559">
        <f t="shared" si="99"/>
        <v>599.22376827975108</v>
      </c>
    </row>
    <row r="1560" spans="1:10" x14ac:dyDescent="0.3">
      <c r="A1560">
        <v>1559</v>
      </c>
      <c r="B1560" s="1502">
        <v>43567</v>
      </c>
      <c r="C1560">
        <v>2540</v>
      </c>
      <c r="D1560">
        <f t="shared" si="96"/>
        <v>-1045</v>
      </c>
      <c r="E1560">
        <f t="shared" si="97"/>
        <v>-2654300</v>
      </c>
      <c r="F1560">
        <f t="shared" si="98"/>
        <v>1092025</v>
      </c>
      <c r="J1560">
        <f t="shared" si="99"/>
        <v>599.19611584262361</v>
      </c>
    </row>
    <row r="1561" spans="1:10" x14ac:dyDescent="0.3">
      <c r="A1561">
        <v>1560</v>
      </c>
      <c r="B1561" s="1502">
        <v>43567</v>
      </c>
      <c r="C1561">
        <v>378</v>
      </c>
      <c r="D1561">
        <f t="shared" si="96"/>
        <v>-1043</v>
      </c>
      <c r="E1561">
        <f t="shared" si="97"/>
        <v>-394254</v>
      </c>
      <c r="F1561">
        <f t="shared" si="98"/>
        <v>1087849</v>
      </c>
      <c r="J1561">
        <f t="shared" si="99"/>
        <v>599.16846340549614</v>
      </c>
    </row>
    <row r="1562" spans="1:10" x14ac:dyDescent="0.3">
      <c r="A1562">
        <v>1561</v>
      </c>
      <c r="B1562" s="1502">
        <v>43567</v>
      </c>
      <c r="C1562">
        <v>857</v>
      </c>
      <c r="D1562">
        <f t="shared" si="96"/>
        <v>-1041</v>
      </c>
      <c r="E1562">
        <f t="shared" si="97"/>
        <v>-892137</v>
      </c>
      <c r="F1562">
        <f t="shared" si="98"/>
        <v>1083681</v>
      </c>
      <c r="J1562">
        <f t="shared" si="99"/>
        <v>599.14081096836878</v>
      </c>
    </row>
    <row r="1563" spans="1:10" x14ac:dyDescent="0.3">
      <c r="A1563">
        <v>1562</v>
      </c>
      <c r="B1563" s="1502">
        <v>43567</v>
      </c>
      <c r="C1563">
        <v>106</v>
      </c>
      <c r="D1563">
        <f t="shared" si="96"/>
        <v>-1039</v>
      </c>
      <c r="E1563">
        <f t="shared" si="97"/>
        <v>-110134</v>
      </c>
      <c r="F1563">
        <f t="shared" si="98"/>
        <v>1079521</v>
      </c>
      <c r="J1563">
        <f t="shared" si="99"/>
        <v>599.11315853124131</v>
      </c>
    </row>
    <row r="1564" spans="1:10" x14ac:dyDescent="0.3">
      <c r="A1564">
        <v>1563</v>
      </c>
      <c r="B1564" s="1502">
        <v>43567</v>
      </c>
      <c r="C1564">
        <v>1568</v>
      </c>
      <c r="D1564">
        <f t="shared" si="96"/>
        <v>-1037</v>
      </c>
      <c r="E1564">
        <f t="shared" si="97"/>
        <v>-1626016</v>
      </c>
      <c r="F1564">
        <f t="shared" si="98"/>
        <v>1075369</v>
      </c>
      <c r="J1564">
        <f t="shared" si="99"/>
        <v>599.08550609411384</v>
      </c>
    </row>
    <row r="1565" spans="1:10" x14ac:dyDescent="0.3">
      <c r="A1565">
        <v>1564</v>
      </c>
      <c r="B1565" s="1502">
        <v>43567</v>
      </c>
      <c r="C1565">
        <v>937</v>
      </c>
      <c r="D1565">
        <f t="shared" si="96"/>
        <v>-1035</v>
      </c>
      <c r="E1565">
        <f t="shared" si="97"/>
        <v>-969795</v>
      </c>
      <c r="F1565">
        <f t="shared" si="98"/>
        <v>1071225</v>
      </c>
      <c r="J1565">
        <f t="shared" si="99"/>
        <v>599.05785365698648</v>
      </c>
    </row>
    <row r="1566" spans="1:10" x14ac:dyDescent="0.3">
      <c r="A1566">
        <v>1565</v>
      </c>
      <c r="B1566" s="1502">
        <v>43567</v>
      </c>
      <c r="C1566">
        <v>97</v>
      </c>
      <c r="D1566">
        <f t="shared" si="96"/>
        <v>-1033</v>
      </c>
      <c r="E1566">
        <f t="shared" si="97"/>
        <v>-100201</v>
      </c>
      <c r="F1566">
        <f t="shared" si="98"/>
        <v>1067089</v>
      </c>
      <c r="J1566">
        <f t="shared" si="99"/>
        <v>599.03020121985901</v>
      </c>
    </row>
    <row r="1567" spans="1:10" x14ac:dyDescent="0.3">
      <c r="A1567">
        <v>1566</v>
      </c>
      <c r="B1567" s="1502">
        <v>43567</v>
      </c>
      <c r="C1567">
        <v>182</v>
      </c>
      <c r="D1567">
        <f t="shared" si="96"/>
        <v>-1031</v>
      </c>
      <c r="E1567">
        <f t="shared" si="97"/>
        <v>-187642</v>
      </c>
      <c r="F1567">
        <f t="shared" si="98"/>
        <v>1062961</v>
      </c>
      <c r="J1567">
        <f t="shared" si="99"/>
        <v>599.00254878273154</v>
      </c>
    </row>
    <row r="1568" spans="1:10" x14ac:dyDescent="0.3">
      <c r="A1568">
        <v>1567</v>
      </c>
      <c r="B1568" s="1502">
        <v>43567</v>
      </c>
      <c r="C1568">
        <v>246</v>
      </c>
      <c r="D1568">
        <f t="shared" si="96"/>
        <v>-1029</v>
      </c>
      <c r="E1568">
        <f t="shared" si="97"/>
        <v>-253134</v>
      </c>
      <c r="F1568">
        <f t="shared" si="98"/>
        <v>1058841</v>
      </c>
      <c r="J1568">
        <f t="shared" si="99"/>
        <v>598.97489634560407</v>
      </c>
    </row>
    <row r="1569" spans="1:10" x14ac:dyDescent="0.3">
      <c r="A1569">
        <v>1568</v>
      </c>
      <c r="B1569" s="1502">
        <v>43567</v>
      </c>
      <c r="C1569">
        <v>127</v>
      </c>
      <c r="D1569">
        <f t="shared" si="96"/>
        <v>-1027</v>
      </c>
      <c r="E1569">
        <f t="shared" si="97"/>
        <v>-130429</v>
      </c>
      <c r="F1569">
        <f t="shared" si="98"/>
        <v>1054729</v>
      </c>
      <c r="J1569">
        <f t="shared" si="99"/>
        <v>598.94724390847671</v>
      </c>
    </row>
    <row r="1570" spans="1:10" x14ac:dyDescent="0.3">
      <c r="A1570">
        <v>1569</v>
      </c>
      <c r="B1570" s="1502">
        <v>43567</v>
      </c>
      <c r="C1570">
        <v>2531</v>
      </c>
      <c r="D1570">
        <f t="shared" si="96"/>
        <v>-1025</v>
      </c>
      <c r="E1570">
        <f t="shared" si="97"/>
        <v>-2594275</v>
      </c>
      <c r="F1570">
        <f t="shared" si="98"/>
        <v>1050625</v>
      </c>
      <c r="J1570">
        <f t="shared" si="99"/>
        <v>598.91959147134924</v>
      </c>
    </row>
    <row r="1571" spans="1:10" x14ac:dyDescent="0.3">
      <c r="A1571">
        <v>1570</v>
      </c>
      <c r="B1571" s="1502">
        <v>43567</v>
      </c>
      <c r="C1571">
        <v>829</v>
      </c>
      <c r="D1571">
        <f t="shared" si="96"/>
        <v>-1023</v>
      </c>
      <c r="E1571">
        <f t="shared" si="97"/>
        <v>-848067</v>
      </c>
      <c r="F1571">
        <f t="shared" si="98"/>
        <v>1046529</v>
      </c>
      <c r="J1571">
        <f t="shared" si="99"/>
        <v>598.89193903422176</v>
      </c>
    </row>
    <row r="1572" spans="1:10" x14ac:dyDescent="0.3">
      <c r="A1572">
        <v>1571</v>
      </c>
      <c r="B1572" s="1502">
        <v>43567</v>
      </c>
      <c r="C1572">
        <v>198</v>
      </c>
      <c r="D1572">
        <f t="shared" si="96"/>
        <v>-1021</v>
      </c>
      <c r="E1572">
        <f t="shared" si="97"/>
        <v>-202158</v>
      </c>
      <c r="F1572">
        <f t="shared" si="98"/>
        <v>1042441</v>
      </c>
      <c r="J1572">
        <f t="shared" si="99"/>
        <v>598.86428659709441</v>
      </c>
    </row>
    <row r="1573" spans="1:10" x14ac:dyDescent="0.3">
      <c r="A1573">
        <v>1572</v>
      </c>
      <c r="B1573" s="1502">
        <v>43567</v>
      </c>
      <c r="C1573">
        <v>68</v>
      </c>
      <c r="D1573">
        <f t="shared" si="96"/>
        <v>-1019</v>
      </c>
      <c r="E1573">
        <f t="shared" si="97"/>
        <v>-69292</v>
      </c>
      <c r="F1573">
        <f t="shared" si="98"/>
        <v>1038361</v>
      </c>
      <c r="J1573">
        <f t="shared" si="99"/>
        <v>598.83663415996693</v>
      </c>
    </row>
    <row r="1574" spans="1:10" x14ac:dyDescent="0.3">
      <c r="A1574">
        <v>1573</v>
      </c>
      <c r="B1574" s="1502">
        <v>43567</v>
      </c>
      <c r="C1574">
        <v>925</v>
      </c>
      <c r="D1574">
        <f t="shared" si="96"/>
        <v>-1017</v>
      </c>
      <c r="E1574">
        <f t="shared" si="97"/>
        <v>-940725</v>
      </c>
      <c r="F1574">
        <f t="shared" si="98"/>
        <v>1034289</v>
      </c>
      <c r="J1574">
        <f t="shared" si="99"/>
        <v>598.80898172283946</v>
      </c>
    </row>
    <row r="1575" spans="1:10" x14ac:dyDescent="0.3">
      <c r="A1575">
        <v>1574</v>
      </c>
      <c r="B1575" s="1502">
        <v>43567</v>
      </c>
      <c r="C1575">
        <v>468</v>
      </c>
      <c r="D1575">
        <f t="shared" si="96"/>
        <v>-1015</v>
      </c>
      <c r="E1575">
        <f t="shared" si="97"/>
        <v>-475020</v>
      </c>
      <c r="F1575">
        <f t="shared" si="98"/>
        <v>1030225</v>
      </c>
      <c r="J1575">
        <f t="shared" si="99"/>
        <v>598.78132928571199</v>
      </c>
    </row>
    <row r="1576" spans="1:10" x14ac:dyDescent="0.3">
      <c r="A1576">
        <v>1575</v>
      </c>
      <c r="B1576" s="1502">
        <v>43567</v>
      </c>
      <c r="C1576">
        <v>1100</v>
      </c>
      <c r="D1576">
        <f t="shared" si="96"/>
        <v>-1013</v>
      </c>
      <c r="E1576">
        <f t="shared" si="97"/>
        <v>-1114300</v>
      </c>
      <c r="F1576">
        <f t="shared" si="98"/>
        <v>1026169</v>
      </c>
      <c r="J1576">
        <f t="shared" si="99"/>
        <v>598.75367684858463</v>
      </c>
    </row>
    <row r="1577" spans="1:10" x14ac:dyDescent="0.3">
      <c r="A1577">
        <v>1576</v>
      </c>
      <c r="B1577" s="1502">
        <v>43567</v>
      </c>
      <c r="C1577">
        <v>81</v>
      </c>
      <c r="D1577">
        <f t="shared" si="96"/>
        <v>-1011</v>
      </c>
      <c r="E1577">
        <f t="shared" si="97"/>
        <v>-81891</v>
      </c>
      <c r="F1577">
        <f t="shared" si="98"/>
        <v>1022121</v>
      </c>
      <c r="J1577">
        <f t="shared" si="99"/>
        <v>598.72602441145716</v>
      </c>
    </row>
    <row r="1578" spans="1:10" x14ac:dyDescent="0.3">
      <c r="A1578">
        <v>1577</v>
      </c>
      <c r="B1578" s="1502">
        <v>43567</v>
      </c>
      <c r="C1578">
        <v>47</v>
      </c>
      <c r="D1578">
        <f t="shared" si="96"/>
        <v>-1009</v>
      </c>
      <c r="E1578">
        <f t="shared" si="97"/>
        <v>-47423</v>
      </c>
      <c r="F1578">
        <f t="shared" si="98"/>
        <v>1018081</v>
      </c>
      <c r="J1578">
        <f t="shared" si="99"/>
        <v>598.69837197432969</v>
      </c>
    </row>
    <row r="1579" spans="1:10" x14ac:dyDescent="0.3">
      <c r="A1579">
        <v>1578</v>
      </c>
      <c r="B1579" s="1502">
        <v>43567</v>
      </c>
      <c r="C1579">
        <v>389</v>
      </c>
      <c r="D1579">
        <f t="shared" si="96"/>
        <v>-1007</v>
      </c>
      <c r="E1579">
        <f t="shared" si="97"/>
        <v>-391723</v>
      </c>
      <c r="F1579">
        <f t="shared" si="98"/>
        <v>1014049</v>
      </c>
      <c r="J1579">
        <f t="shared" si="99"/>
        <v>598.67071953720233</v>
      </c>
    </row>
    <row r="1580" spans="1:10" x14ac:dyDescent="0.3">
      <c r="A1580">
        <v>1579</v>
      </c>
      <c r="B1580" s="1502">
        <v>43567</v>
      </c>
      <c r="C1580">
        <v>187</v>
      </c>
      <c r="D1580">
        <f t="shared" si="96"/>
        <v>-1005</v>
      </c>
      <c r="E1580">
        <f t="shared" si="97"/>
        <v>-187935</v>
      </c>
      <c r="F1580">
        <f t="shared" si="98"/>
        <v>1010025</v>
      </c>
      <c r="J1580">
        <f t="shared" si="99"/>
        <v>598.64306710007486</v>
      </c>
    </row>
    <row r="1581" spans="1:10" x14ac:dyDescent="0.3">
      <c r="A1581">
        <v>1580</v>
      </c>
      <c r="B1581" s="1502">
        <v>43567</v>
      </c>
      <c r="C1581">
        <v>2328</v>
      </c>
      <c r="D1581">
        <f t="shared" si="96"/>
        <v>-1003</v>
      </c>
      <c r="E1581">
        <f t="shared" si="97"/>
        <v>-2334984</v>
      </c>
      <c r="F1581">
        <f t="shared" si="98"/>
        <v>1006009</v>
      </c>
      <c r="J1581">
        <f t="shared" si="99"/>
        <v>598.61541466294739</v>
      </c>
    </row>
    <row r="1582" spans="1:10" x14ac:dyDescent="0.3">
      <c r="A1582">
        <v>1581</v>
      </c>
      <c r="B1582" s="1502">
        <v>43567</v>
      </c>
      <c r="C1582">
        <v>2856</v>
      </c>
      <c r="D1582">
        <f t="shared" si="96"/>
        <v>-1001</v>
      </c>
      <c r="E1582">
        <f t="shared" si="97"/>
        <v>-2858856</v>
      </c>
      <c r="F1582">
        <f t="shared" si="98"/>
        <v>1002001</v>
      </c>
      <c r="J1582">
        <f t="shared" si="99"/>
        <v>598.58776222581992</v>
      </c>
    </row>
    <row r="1583" spans="1:10" x14ac:dyDescent="0.3">
      <c r="A1583">
        <v>1582</v>
      </c>
      <c r="B1583" s="1502">
        <v>43567</v>
      </c>
      <c r="C1583">
        <v>990</v>
      </c>
      <c r="D1583">
        <f t="shared" si="96"/>
        <v>-999</v>
      </c>
      <c r="E1583">
        <f t="shared" si="97"/>
        <v>-989010</v>
      </c>
      <c r="F1583">
        <f t="shared" si="98"/>
        <v>998001</v>
      </c>
      <c r="J1583">
        <f t="shared" si="99"/>
        <v>598.56010978869256</v>
      </c>
    </row>
    <row r="1584" spans="1:10" x14ac:dyDescent="0.3">
      <c r="A1584">
        <v>1583</v>
      </c>
      <c r="B1584" s="1502">
        <v>43567</v>
      </c>
      <c r="C1584">
        <v>442</v>
      </c>
      <c r="D1584">
        <f t="shared" si="96"/>
        <v>-997</v>
      </c>
      <c r="E1584">
        <f t="shared" si="97"/>
        <v>-440674</v>
      </c>
      <c r="F1584">
        <f t="shared" si="98"/>
        <v>994009</v>
      </c>
      <c r="J1584">
        <f t="shared" si="99"/>
        <v>598.53245735156509</v>
      </c>
    </row>
    <row r="1585" spans="1:10" x14ac:dyDescent="0.3">
      <c r="A1585">
        <v>1584</v>
      </c>
      <c r="B1585" s="1502">
        <v>43568</v>
      </c>
      <c r="C1585">
        <v>238</v>
      </c>
      <c r="D1585">
        <f t="shared" si="96"/>
        <v>-995</v>
      </c>
      <c r="E1585">
        <f t="shared" si="97"/>
        <v>-236810</v>
      </c>
      <c r="F1585">
        <f t="shared" si="98"/>
        <v>990025</v>
      </c>
      <c r="J1585">
        <f t="shared" si="99"/>
        <v>598.50480491443761</v>
      </c>
    </row>
    <row r="1586" spans="1:10" x14ac:dyDescent="0.3">
      <c r="A1586">
        <v>1585</v>
      </c>
      <c r="B1586" s="1502">
        <v>43570</v>
      </c>
      <c r="C1586">
        <v>2483</v>
      </c>
      <c r="D1586">
        <f t="shared" si="96"/>
        <v>-993</v>
      </c>
      <c r="E1586">
        <f t="shared" si="97"/>
        <v>-2465619</v>
      </c>
      <c r="F1586">
        <f t="shared" si="98"/>
        <v>986049</v>
      </c>
      <c r="J1586">
        <f t="shared" si="99"/>
        <v>598.47715247731026</v>
      </c>
    </row>
    <row r="1587" spans="1:10" x14ac:dyDescent="0.3">
      <c r="A1587">
        <v>1586</v>
      </c>
      <c r="B1587" s="1502">
        <v>43570</v>
      </c>
      <c r="C1587">
        <v>371</v>
      </c>
      <c r="D1587">
        <f t="shared" si="96"/>
        <v>-991</v>
      </c>
      <c r="E1587">
        <f t="shared" si="97"/>
        <v>-367661</v>
      </c>
      <c r="F1587">
        <f t="shared" si="98"/>
        <v>982081</v>
      </c>
      <c r="J1587">
        <f t="shared" si="99"/>
        <v>598.44950004018278</v>
      </c>
    </row>
    <row r="1588" spans="1:10" x14ac:dyDescent="0.3">
      <c r="A1588">
        <v>1587</v>
      </c>
      <c r="B1588" s="1502">
        <v>43570</v>
      </c>
      <c r="C1588">
        <v>1659</v>
      </c>
      <c r="D1588">
        <f t="shared" si="96"/>
        <v>-989</v>
      </c>
      <c r="E1588">
        <f t="shared" si="97"/>
        <v>-1640751</v>
      </c>
      <c r="F1588">
        <f t="shared" si="98"/>
        <v>978121</v>
      </c>
      <c r="J1588">
        <f t="shared" si="99"/>
        <v>598.42184760305531</v>
      </c>
    </row>
    <row r="1589" spans="1:10" x14ac:dyDescent="0.3">
      <c r="A1589">
        <v>1588</v>
      </c>
      <c r="B1589" s="1502">
        <v>43570</v>
      </c>
      <c r="C1589">
        <v>1079</v>
      </c>
      <c r="D1589">
        <f t="shared" si="96"/>
        <v>-987</v>
      </c>
      <c r="E1589">
        <f t="shared" si="97"/>
        <v>-1064973</v>
      </c>
      <c r="F1589">
        <f t="shared" si="98"/>
        <v>974169</v>
      </c>
      <c r="J1589">
        <f t="shared" si="99"/>
        <v>598.39419516592784</v>
      </c>
    </row>
    <row r="1590" spans="1:10" x14ac:dyDescent="0.3">
      <c r="A1590">
        <v>1589</v>
      </c>
      <c r="B1590" s="1502">
        <v>43570</v>
      </c>
      <c r="C1590">
        <v>477</v>
      </c>
      <c r="D1590">
        <f t="shared" si="96"/>
        <v>-985</v>
      </c>
      <c r="E1590">
        <f t="shared" si="97"/>
        <v>-469845</v>
      </c>
      <c r="F1590">
        <f t="shared" si="98"/>
        <v>970225</v>
      </c>
      <c r="J1590">
        <f t="shared" si="99"/>
        <v>598.36654272880048</v>
      </c>
    </row>
    <row r="1591" spans="1:10" x14ac:dyDescent="0.3">
      <c r="A1591">
        <v>1590</v>
      </c>
      <c r="B1591" s="1502">
        <v>43570</v>
      </c>
      <c r="C1591">
        <v>385</v>
      </c>
      <c r="D1591">
        <f t="shared" si="96"/>
        <v>-983</v>
      </c>
      <c r="E1591">
        <f t="shared" si="97"/>
        <v>-378455</v>
      </c>
      <c r="F1591">
        <f t="shared" si="98"/>
        <v>966289</v>
      </c>
      <c r="J1591">
        <f t="shared" si="99"/>
        <v>598.33889029167301</v>
      </c>
    </row>
    <row r="1592" spans="1:10" x14ac:dyDescent="0.3">
      <c r="A1592">
        <v>1591</v>
      </c>
      <c r="B1592" s="1502">
        <v>43570</v>
      </c>
      <c r="C1592">
        <v>54</v>
      </c>
      <c r="D1592">
        <f t="shared" si="96"/>
        <v>-981</v>
      </c>
      <c r="E1592">
        <f t="shared" si="97"/>
        <v>-52974</v>
      </c>
      <c r="F1592">
        <f t="shared" si="98"/>
        <v>962361</v>
      </c>
      <c r="J1592">
        <f t="shared" si="99"/>
        <v>598.31123785454554</v>
      </c>
    </row>
    <row r="1593" spans="1:10" x14ac:dyDescent="0.3">
      <c r="A1593">
        <v>1592</v>
      </c>
      <c r="B1593" s="1502">
        <v>43570</v>
      </c>
      <c r="C1593">
        <v>35</v>
      </c>
      <c r="D1593">
        <f t="shared" si="96"/>
        <v>-979</v>
      </c>
      <c r="E1593">
        <f t="shared" si="97"/>
        <v>-34265</v>
      </c>
      <c r="F1593">
        <f t="shared" si="98"/>
        <v>958441</v>
      </c>
      <c r="J1593">
        <f t="shared" si="99"/>
        <v>598.28358541741818</v>
      </c>
    </row>
    <row r="1594" spans="1:10" x14ac:dyDescent="0.3">
      <c r="A1594">
        <v>1593</v>
      </c>
      <c r="B1594" s="1502">
        <v>43570</v>
      </c>
      <c r="C1594">
        <v>16</v>
      </c>
      <c r="D1594">
        <f t="shared" si="96"/>
        <v>-977</v>
      </c>
      <c r="E1594">
        <f t="shared" si="97"/>
        <v>-15632</v>
      </c>
      <c r="F1594">
        <f t="shared" si="98"/>
        <v>954529</v>
      </c>
      <c r="J1594">
        <f t="shared" si="99"/>
        <v>598.25593298029071</v>
      </c>
    </row>
    <row r="1595" spans="1:10" x14ac:dyDescent="0.3">
      <c r="A1595">
        <v>1594</v>
      </c>
      <c r="B1595" s="1502">
        <v>43570</v>
      </c>
      <c r="C1595">
        <v>246</v>
      </c>
      <c r="D1595">
        <f t="shared" si="96"/>
        <v>-975</v>
      </c>
      <c r="E1595">
        <f t="shared" si="97"/>
        <v>-239850</v>
      </c>
      <c r="F1595">
        <f t="shared" si="98"/>
        <v>950625</v>
      </c>
      <c r="J1595">
        <f t="shared" si="99"/>
        <v>598.22828054316324</v>
      </c>
    </row>
    <row r="1596" spans="1:10" x14ac:dyDescent="0.3">
      <c r="A1596">
        <v>1595</v>
      </c>
      <c r="B1596" s="1502">
        <v>43570</v>
      </c>
      <c r="C1596">
        <v>246</v>
      </c>
      <c r="D1596">
        <f t="shared" si="96"/>
        <v>-973</v>
      </c>
      <c r="E1596">
        <f t="shared" si="97"/>
        <v>-239358</v>
      </c>
      <c r="F1596">
        <f t="shared" si="98"/>
        <v>946729</v>
      </c>
      <c r="J1596">
        <f t="shared" si="99"/>
        <v>598.20062810603577</v>
      </c>
    </row>
    <row r="1597" spans="1:10" x14ac:dyDescent="0.3">
      <c r="A1597">
        <v>1596</v>
      </c>
      <c r="B1597" s="1502">
        <v>43570</v>
      </c>
      <c r="C1597">
        <v>2350</v>
      </c>
      <c r="D1597">
        <f t="shared" si="96"/>
        <v>-971</v>
      </c>
      <c r="E1597">
        <f t="shared" si="97"/>
        <v>-2281850</v>
      </c>
      <c r="F1597">
        <f t="shared" si="98"/>
        <v>942841</v>
      </c>
      <c r="J1597">
        <f t="shared" si="99"/>
        <v>598.17297566890841</v>
      </c>
    </row>
    <row r="1598" spans="1:10" x14ac:dyDescent="0.3">
      <c r="A1598">
        <v>1597</v>
      </c>
      <c r="B1598" s="1502">
        <v>43570</v>
      </c>
      <c r="C1598">
        <v>1743</v>
      </c>
      <c r="D1598">
        <f t="shared" si="96"/>
        <v>-969</v>
      </c>
      <c r="E1598">
        <f t="shared" si="97"/>
        <v>-1688967</v>
      </c>
      <c r="F1598">
        <f t="shared" si="98"/>
        <v>938961</v>
      </c>
      <c r="J1598">
        <f t="shared" si="99"/>
        <v>598.14532323178094</v>
      </c>
    </row>
    <row r="1599" spans="1:10" x14ac:dyDescent="0.3">
      <c r="A1599">
        <v>1598</v>
      </c>
      <c r="B1599" s="1502">
        <v>43570</v>
      </c>
      <c r="C1599">
        <v>38</v>
      </c>
      <c r="D1599">
        <f t="shared" si="96"/>
        <v>-967</v>
      </c>
      <c r="E1599">
        <f t="shared" si="97"/>
        <v>-36746</v>
      </c>
      <c r="F1599">
        <f t="shared" si="98"/>
        <v>935089</v>
      </c>
      <c r="J1599">
        <f t="shared" si="99"/>
        <v>598.11767079465346</v>
      </c>
    </row>
    <row r="1600" spans="1:10" x14ac:dyDescent="0.3">
      <c r="A1600">
        <v>1599</v>
      </c>
      <c r="B1600" s="1502">
        <v>43570</v>
      </c>
      <c r="C1600">
        <v>1053</v>
      </c>
      <c r="D1600">
        <f t="shared" si="96"/>
        <v>-965</v>
      </c>
      <c r="E1600">
        <f t="shared" si="97"/>
        <v>-1016145</v>
      </c>
      <c r="F1600">
        <f t="shared" si="98"/>
        <v>931225</v>
      </c>
      <c r="J1600">
        <f t="shared" si="99"/>
        <v>598.09001835752611</v>
      </c>
    </row>
    <row r="1601" spans="1:10" x14ac:dyDescent="0.3">
      <c r="A1601">
        <v>1600</v>
      </c>
      <c r="B1601" s="1502">
        <v>43570</v>
      </c>
      <c r="C1601">
        <v>44</v>
      </c>
      <c r="D1601">
        <f t="shared" si="96"/>
        <v>-963</v>
      </c>
      <c r="E1601">
        <f t="shared" si="97"/>
        <v>-42372</v>
      </c>
      <c r="F1601">
        <f t="shared" si="98"/>
        <v>927369</v>
      </c>
      <c r="J1601">
        <f t="shared" si="99"/>
        <v>598.06236592039863</v>
      </c>
    </row>
    <row r="1602" spans="1:10" x14ac:dyDescent="0.3">
      <c r="A1602">
        <v>1601</v>
      </c>
      <c r="B1602" s="1502">
        <v>43570</v>
      </c>
      <c r="C1602">
        <v>166</v>
      </c>
      <c r="D1602">
        <f t="shared" si="96"/>
        <v>-961</v>
      </c>
      <c r="E1602">
        <f t="shared" si="97"/>
        <v>-159526</v>
      </c>
      <c r="F1602">
        <f t="shared" si="98"/>
        <v>923521</v>
      </c>
      <c r="J1602">
        <f t="shared" si="99"/>
        <v>598.03471348327116</v>
      </c>
    </row>
    <row r="1603" spans="1:10" x14ac:dyDescent="0.3">
      <c r="A1603">
        <v>1602</v>
      </c>
      <c r="B1603" s="1502">
        <v>43570</v>
      </c>
      <c r="C1603">
        <v>129</v>
      </c>
      <c r="D1603">
        <f t="shared" ref="D1603:D1666" si="100">D1604+(-2)</f>
        <v>-959</v>
      </c>
      <c r="E1603">
        <f t="shared" ref="E1603:E1666" si="101">C1603*D1603</f>
        <v>-123711</v>
      </c>
      <c r="F1603">
        <f t="shared" ref="F1603:F1666" si="102">D1603^2</f>
        <v>919681</v>
      </c>
      <c r="J1603">
        <f t="shared" ref="J1603:J1666" si="103">$H$2+(-$I$2)*D1603</f>
        <v>598.00706104614369</v>
      </c>
    </row>
    <row r="1604" spans="1:10" x14ac:dyDescent="0.3">
      <c r="A1604">
        <v>1603</v>
      </c>
      <c r="B1604" s="1502">
        <v>43570</v>
      </c>
      <c r="C1604">
        <v>60</v>
      </c>
      <c r="D1604">
        <f t="shared" si="100"/>
        <v>-957</v>
      </c>
      <c r="E1604">
        <f t="shared" si="101"/>
        <v>-57420</v>
      </c>
      <c r="F1604">
        <f t="shared" si="102"/>
        <v>915849</v>
      </c>
      <c r="J1604">
        <f t="shared" si="103"/>
        <v>597.97940860901633</v>
      </c>
    </row>
    <row r="1605" spans="1:10" x14ac:dyDescent="0.3">
      <c r="A1605">
        <v>1604</v>
      </c>
      <c r="B1605" s="1502">
        <v>43570</v>
      </c>
      <c r="C1605">
        <v>24</v>
      </c>
      <c r="D1605">
        <f t="shared" si="100"/>
        <v>-955</v>
      </c>
      <c r="E1605">
        <f t="shared" si="101"/>
        <v>-22920</v>
      </c>
      <c r="F1605">
        <f t="shared" si="102"/>
        <v>912025</v>
      </c>
      <c r="J1605">
        <f t="shared" si="103"/>
        <v>597.95175617188886</v>
      </c>
    </row>
    <row r="1606" spans="1:10" x14ac:dyDescent="0.3">
      <c r="A1606">
        <v>1605</v>
      </c>
      <c r="B1606" s="1502">
        <v>43570</v>
      </c>
      <c r="C1606">
        <v>32</v>
      </c>
      <c r="D1606">
        <f t="shared" si="100"/>
        <v>-953</v>
      </c>
      <c r="E1606">
        <f t="shared" si="101"/>
        <v>-30496</v>
      </c>
      <c r="F1606">
        <f t="shared" si="102"/>
        <v>908209</v>
      </c>
      <c r="J1606">
        <f t="shared" si="103"/>
        <v>597.92410373476139</v>
      </c>
    </row>
    <row r="1607" spans="1:10" x14ac:dyDescent="0.3">
      <c r="A1607">
        <v>1606</v>
      </c>
      <c r="B1607" s="1502">
        <v>43570</v>
      </c>
      <c r="C1607">
        <v>20</v>
      </c>
      <c r="D1607">
        <f t="shared" si="100"/>
        <v>-951</v>
      </c>
      <c r="E1607">
        <f t="shared" si="101"/>
        <v>-19020</v>
      </c>
      <c r="F1607">
        <f t="shared" si="102"/>
        <v>904401</v>
      </c>
      <c r="J1607">
        <f t="shared" si="103"/>
        <v>597.89645129763403</v>
      </c>
    </row>
    <row r="1608" spans="1:10" x14ac:dyDescent="0.3">
      <c r="A1608">
        <v>1607</v>
      </c>
      <c r="B1608" s="1502">
        <v>43570</v>
      </c>
      <c r="C1608">
        <v>8</v>
      </c>
      <c r="D1608">
        <f t="shared" si="100"/>
        <v>-949</v>
      </c>
      <c r="E1608">
        <f t="shared" si="101"/>
        <v>-7592</v>
      </c>
      <c r="F1608">
        <f t="shared" si="102"/>
        <v>900601</v>
      </c>
      <c r="J1608">
        <f t="shared" si="103"/>
        <v>597.86879886050656</v>
      </c>
    </row>
    <row r="1609" spans="1:10" x14ac:dyDescent="0.3">
      <c r="A1609">
        <v>1608</v>
      </c>
      <c r="B1609" s="1502">
        <v>43570</v>
      </c>
      <c r="C1609">
        <v>32</v>
      </c>
      <c r="D1609">
        <f t="shared" si="100"/>
        <v>-947</v>
      </c>
      <c r="E1609">
        <f t="shared" si="101"/>
        <v>-30304</v>
      </c>
      <c r="F1609">
        <f t="shared" si="102"/>
        <v>896809</v>
      </c>
      <c r="J1609">
        <f t="shared" si="103"/>
        <v>597.84114642337909</v>
      </c>
    </row>
    <row r="1610" spans="1:10" x14ac:dyDescent="0.3">
      <c r="A1610">
        <v>1609</v>
      </c>
      <c r="B1610" s="1502">
        <v>43570</v>
      </c>
      <c r="C1610">
        <v>27</v>
      </c>
      <c r="D1610">
        <f t="shared" si="100"/>
        <v>-945</v>
      </c>
      <c r="E1610">
        <f t="shared" si="101"/>
        <v>-25515</v>
      </c>
      <c r="F1610">
        <f t="shared" si="102"/>
        <v>893025</v>
      </c>
      <c r="J1610">
        <f t="shared" si="103"/>
        <v>597.81349398625161</v>
      </c>
    </row>
    <row r="1611" spans="1:10" x14ac:dyDescent="0.3">
      <c r="A1611">
        <v>1610</v>
      </c>
      <c r="B1611" s="1502">
        <v>43570</v>
      </c>
      <c r="C1611">
        <v>510</v>
      </c>
      <c r="D1611">
        <f t="shared" si="100"/>
        <v>-943</v>
      </c>
      <c r="E1611">
        <f t="shared" si="101"/>
        <v>-480930</v>
      </c>
      <c r="F1611">
        <f t="shared" si="102"/>
        <v>889249</v>
      </c>
      <c r="J1611">
        <f t="shared" si="103"/>
        <v>597.78584154912426</v>
      </c>
    </row>
    <row r="1612" spans="1:10" x14ac:dyDescent="0.3">
      <c r="A1612">
        <v>1611</v>
      </c>
      <c r="B1612" s="1502">
        <v>43570</v>
      </c>
      <c r="C1612">
        <v>116</v>
      </c>
      <c r="D1612">
        <f t="shared" si="100"/>
        <v>-941</v>
      </c>
      <c r="E1612">
        <f t="shared" si="101"/>
        <v>-109156</v>
      </c>
      <c r="F1612">
        <f t="shared" si="102"/>
        <v>885481</v>
      </c>
      <c r="J1612">
        <f t="shared" si="103"/>
        <v>597.75818911199678</v>
      </c>
    </row>
    <row r="1613" spans="1:10" x14ac:dyDescent="0.3">
      <c r="A1613">
        <v>1612</v>
      </c>
      <c r="B1613" s="1502">
        <v>43570</v>
      </c>
      <c r="C1613">
        <v>330</v>
      </c>
      <c r="D1613">
        <f t="shared" si="100"/>
        <v>-939</v>
      </c>
      <c r="E1613">
        <f t="shared" si="101"/>
        <v>-309870</v>
      </c>
      <c r="F1613">
        <f t="shared" si="102"/>
        <v>881721</v>
      </c>
      <c r="J1613">
        <f t="shared" si="103"/>
        <v>597.73053667486931</v>
      </c>
    </row>
    <row r="1614" spans="1:10" x14ac:dyDescent="0.3">
      <c r="A1614">
        <v>1613</v>
      </c>
      <c r="B1614" s="1502">
        <v>43570</v>
      </c>
      <c r="C1614">
        <v>96</v>
      </c>
      <c r="D1614">
        <f t="shared" si="100"/>
        <v>-937</v>
      </c>
      <c r="E1614">
        <f t="shared" si="101"/>
        <v>-89952</v>
      </c>
      <c r="F1614">
        <f t="shared" si="102"/>
        <v>877969</v>
      </c>
      <c r="J1614">
        <f t="shared" si="103"/>
        <v>597.70288423774196</v>
      </c>
    </row>
    <row r="1615" spans="1:10" x14ac:dyDescent="0.3">
      <c r="A1615">
        <v>1614</v>
      </c>
      <c r="B1615" s="1502">
        <v>43570</v>
      </c>
      <c r="C1615">
        <v>16</v>
      </c>
      <c r="D1615">
        <f t="shared" si="100"/>
        <v>-935</v>
      </c>
      <c r="E1615">
        <f t="shared" si="101"/>
        <v>-14960</v>
      </c>
      <c r="F1615">
        <f t="shared" si="102"/>
        <v>874225</v>
      </c>
      <c r="J1615">
        <f t="shared" si="103"/>
        <v>597.67523180061448</v>
      </c>
    </row>
    <row r="1616" spans="1:10" x14ac:dyDescent="0.3">
      <c r="A1616">
        <v>1615</v>
      </c>
      <c r="B1616" s="1502">
        <v>43570</v>
      </c>
      <c r="C1616">
        <v>55</v>
      </c>
      <c r="D1616">
        <f t="shared" si="100"/>
        <v>-933</v>
      </c>
      <c r="E1616">
        <f t="shared" si="101"/>
        <v>-51315</v>
      </c>
      <c r="F1616">
        <f t="shared" si="102"/>
        <v>870489</v>
      </c>
      <c r="J1616">
        <f t="shared" si="103"/>
        <v>597.64757936348701</v>
      </c>
    </row>
    <row r="1617" spans="1:10" x14ac:dyDescent="0.3">
      <c r="A1617">
        <v>1616</v>
      </c>
      <c r="B1617" s="1502">
        <v>43571</v>
      </c>
      <c r="C1617">
        <v>739</v>
      </c>
      <c r="D1617">
        <f t="shared" si="100"/>
        <v>-931</v>
      </c>
      <c r="E1617">
        <f t="shared" si="101"/>
        <v>-688009</v>
      </c>
      <c r="F1617">
        <f t="shared" si="102"/>
        <v>866761</v>
      </c>
      <c r="J1617">
        <f t="shared" si="103"/>
        <v>597.61992692635965</v>
      </c>
    </row>
    <row r="1618" spans="1:10" x14ac:dyDescent="0.3">
      <c r="A1618">
        <v>1617</v>
      </c>
      <c r="B1618" s="1502">
        <v>43571</v>
      </c>
      <c r="C1618">
        <v>270</v>
      </c>
      <c r="D1618">
        <f t="shared" si="100"/>
        <v>-929</v>
      </c>
      <c r="E1618">
        <f t="shared" si="101"/>
        <v>-250830</v>
      </c>
      <c r="F1618">
        <f t="shared" si="102"/>
        <v>863041</v>
      </c>
      <c r="J1618">
        <f t="shared" si="103"/>
        <v>597.59227448923218</v>
      </c>
    </row>
    <row r="1619" spans="1:10" x14ac:dyDescent="0.3">
      <c r="A1619">
        <v>1618</v>
      </c>
      <c r="B1619" s="1502">
        <v>43573</v>
      </c>
      <c r="C1619">
        <v>459</v>
      </c>
      <c r="D1619">
        <f t="shared" si="100"/>
        <v>-927</v>
      </c>
      <c r="E1619">
        <f t="shared" si="101"/>
        <v>-425493</v>
      </c>
      <c r="F1619">
        <f t="shared" si="102"/>
        <v>859329</v>
      </c>
      <c r="J1619">
        <f t="shared" si="103"/>
        <v>597.56462205210471</v>
      </c>
    </row>
    <row r="1620" spans="1:10" x14ac:dyDescent="0.3">
      <c r="A1620">
        <v>1619</v>
      </c>
      <c r="B1620" s="1502">
        <v>43573</v>
      </c>
      <c r="C1620">
        <v>580</v>
      </c>
      <c r="D1620">
        <f t="shared" si="100"/>
        <v>-925</v>
      </c>
      <c r="E1620">
        <f t="shared" si="101"/>
        <v>-536500</v>
      </c>
      <c r="F1620">
        <f t="shared" si="102"/>
        <v>855625</v>
      </c>
      <c r="J1620">
        <f t="shared" si="103"/>
        <v>597.53696961497724</v>
      </c>
    </row>
    <row r="1621" spans="1:10" x14ac:dyDescent="0.3">
      <c r="A1621">
        <v>1620</v>
      </c>
      <c r="B1621" s="1502">
        <v>43573</v>
      </c>
      <c r="C1621">
        <v>716</v>
      </c>
      <c r="D1621">
        <f t="shared" si="100"/>
        <v>-923</v>
      </c>
      <c r="E1621">
        <f t="shared" si="101"/>
        <v>-660868</v>
      </c>
      <c r="F1621">
        <f t="shared" si="102"/>
        <v>851929</v>
      </c>
      <c r="J1621">
        <f t="shared" si="103"/>
        <v>597.50931717784988</v>
      </c>
    </row>
    <row r="1622" spans="1:10" x14ac:dyDescent="0.3">
      <c r="A1622">
        <v>1621</v>
      </c>
      <c r="B1622" s="1502">
        <v>43573</v>
      </c>
      <c r="C1622">
        <v>756</v>
      </c>
      <c r="D1622">
        <f t="shared" si="100"/>
        <v>-921</v>
      </c>
      <c r="E1622">
        <f t="shared" si="101"/>
        <v>-696276</v>
      </c>
      <c r="F1622">
        <f t="shared" si="102"/>
        <v>848241</v>
      </c>
      <c r="J1622">
        <f t="shared" si="103"/>
        <v>597.48166474072241</v>
      </c>
    </row>
    <row r="1623" spans="1:10" x14ac:dyDescent="0.3">
      <c r="A1623">
        <v>1622</v>
      </c>
      <c r="B1623" s="1502">
        <v>43573</v>
      </c>
      <c r="C1623">
        <v>294</v>
      </c>
      <c r="D1623">
        <f t="shared" si="100"/>
        <v>-919</v>
      </c>
      <c r="E1623">
        <f t="shared" si="101"/>
        <v>-270186</v>
      </c>
      <c r="F1623">
        <f t="shared" si="102"/>
        <v>844561</v>
      </c>
      <c r="J1623">
        <f t="shared" si="103"/>
        <v>597.45401230359494</v>
      </c>
    </row>
    <row r="1624" spans="1:10" x14ac:dyDescent="0.3">
      <c r="A1624">
        <v>1623</v>
      </c>
      <c r="B1624" s="1502">
        <v>43573</v>
      </c>
      <c r="C1624">
        <v>128</v>
      </c>
      <c r="D1624">
        <f t="shared" si="100"/>
        <v>-917</v>
      </c>
      <c r="E1624">
        <f t="shared" si="101"/>
        <v>-117376</v>
      </c>
      <c r="F1624">
        <f t="shared" si="102"/>
        <v>840889</v>
      </c>
      <c r="J1624">
        <f t="shared" si="103"/>
        <v>597.42635986646758</v>
      </c>
    </row>
    <row r="1625" spans="1:10" x14ac:dyDescent="0.3">
      <c r="A1625">
        <v>1624</v>
      </c>
      <c r="B1625" s="1502">
        <v>43573</v>
      </c>
      <c r="C1625">
        <v>265</v>
      </c>
      <c r="D1625">
        <f t="shared" si="100"/>
        <v>-915</v>
      </c>
      <c r="E1625">
        <f t="shared" si="101"/>
        <v>-242475</v>
      </c>
      <c r="F1625">
        <f t="shared" si="102"/>
        <v>837225</v>
      </c>
      <c r="J1625">
        <f t="shared" si="103"/>
        <v>597.39870742934011</v>
      </c>
    </row>
    <row r="1626" spans="1:10" x14ac:dyDescent="0.3">
      <c r="A1626">
        <v>1625</v>
      </c>
      <c r="B1626" s="1502">
        <v>43573</v>
      </c>
      <c r="C1626">
        <v>30</v>
      </c>
      <c r="D1626">
        <f t="shared" si="100"/>
        <v>-913</v>
      </c>
      <c r="E1626">
        <f t="shared" si="101"/>
        <v>-27390</v>
      </c>
      <c r="F1626">
        <f t="shared" si="102"/>
        <v>833569</v>
      </c>
      <c r="J1626">
        <f t="shared" si="103"/>
        <v>597.37105499221263</v>
      </c>
    </row>
    <row r="1627" spans="1:10" x14ac:dyDescent="0.3">
      <c r="A1627">
        <v>1626</v>
      </c>
      <c r="B1627" s="1502">
        <v>43573</v>
      </c>
      <c r="C1627">
        <v>133</v>
      </c>
      <c r="D1627">
        <f t="shared" si="100"/>
        <v>-911</v>
      </c>
      <c r="E1627">
        <f t="shared" si="101"/>
        <v>-121163</v>
      </c>
      <c r="F1627">
        <f t="shared" si="102"/>
        <v>829921</v>
      </c>
      <c r="J1627">
        <f t="shared" si="103"/>
        <v>597.34340255508516</v>
      </c>
    </row>
    <row r="1628" spans="1:10" x14ac:dyDescent="0.3">
      <c r="A1628">
        <v>1627</v>
      </c>
      <c r="B1628" s="1502">
        <v>43573</v>
      </c>
      <c r="C1628">
        <v>30</v>
      </c>
      <c r="D1628">
        <f t="shared" si="100"/>
        <v>-909</v>
      </c>
      <c r="E1628">
        <f t="shared" si="101"/>
        <v>-27270</v>
      </c>
      <c r="F1628">
        <f t="shared" si="102"/>
        <v>826281</v>
      </c>
      <c r="J1628">
        <f t="shared" si="103"/>
        <v>597.3157501179578</v>
      </c>
    </row>
    <row r="1629" spans="1:10" x14ac:dyDescent="0.3">
      <c r="A1629">
        <v>1628</v>
      </c>
      <c r="B1629" s="1502">
        <v>43573</v>
      </c>
      <c r="C1629">
        <v>550</v>
      </c>
      <c r="D1629">
        <f t="shared" si="100"/>
        <v>-907</v>
      </c>
      <c r="E1629">
        <f t="shared" si="101"/>
        <v>-498850</v>
      </c>
      <c r="F1629">
        <f t="shared" si="102"/>
        <v>822649</v>
      </c>
      <c r="J1629">
        <f t="shared" si="103"/>
        <v>597.28809768083033</v>
      </c>
    </row>
    <row r="1630" spans="1:10" x14ac:dyDescent="0.3">
      <c r="A1630">
        <v>1629</v>
      </c>
      <c r="B1630" s="1502">
        <v>43573</v>
      </c>
      <c r="C1630">
        <v>139</v>
      </c>
      <c r="D1630">
        <f t="shared" si="100"/>
        <v>-905</v>
      </c>
      <c r="E1630">
        <f t="shared" si="101"/>
        <v>-125795</v>
      </c>
      <c r="F1630">
        <f t="shared" si="102"/>
        <v>819025</v>
      </c>
      <c r="J1630">
        <f t="shared" si="103"/>
        <v>597.26044524370286</v>
      </c>
    </row>
    <row r="1631" spans="1:10" x14ac:dyDescent="0.3">
      <c r="A1631">
        <v>1630</v>
      </c>
      <c r="B1631" s="1502">
        <v>43573</v>
      </c>
      <c r="C1631">
        <v>70</v>
      </c>
      <c r="D1631">
        <f t="shared" si="100"/>
        <v>-903</v>
      </c>
      <c r="E1631">
        <f t="shared" si="101"/>
        <v>-63210</v>
      </c>
      <c r="F1631">
        <f t="shared" si="102"/>
        <v>815409</v>
      </c>
      <c r="J1631">
        <f t="shared" si="103"/>
        <v>597.2327928065755</v>
      </c>
    </row>
    <row r="1632" spans="1:10" x14ac:dyDescent="0.3">
      <c r="A1632">
        <v>1631</v>
      </c>
      <c r="B1632" s="1502">
        <v>43573</v>
      </c>
      <c r="C1632">
        <v>246</v>
      </c>
      <c r="D1632">
        <f t="shared" si="100"/>
        <v>-901</v>
      </c>
      <c r="E1632">
        <f t="shared" si="101"/>
        <v>-221646</v>
      </c>
      <c r="F1632">
        <f t="shared" si="102"/>
        <v>811801</v>
      </c>
      <c r="J1632">
        <f t="shared" si="103"/>
        <v>597.20514036944803</v>
      </c>
    </row>
    <row r="1633" spans="1:10" x14ac:dyDescent="0.3">
      <c r="A1633">
        <v>1632</v>
      </c>
      <c r="B1633" s="1502">
        <v>43573</v>
      </c>
      <c r="C1633">
        <v>91</v>
      </c>
      <c r="D1633">
        <f t="shared" si="100"/>
        <v>-899</v>
      </c>
      <c r="E1633">
        <f t="shared" si="101"/>
        <v>-81809</v>
      </c>
      <c r="F1633">
        <f t="shared" si="102"/>
        <v>808201</v>
      </c>
      <c r="J1633">
        <f t="shared" si="103"/>
        <v>597.17748793232056</v>
      </c>
    </row>
    <row r="1634" spans="1:10" x14ac:dyDescent="0.3">
      <c r="A1634">
        <v>1633</v>
      </c>
      <c r="B1634" s="1502">
        <v>43573</v>
      </c>
      <c r="C1634">
        <v>286</v>
      </c>
      <c r="D1634">
        <f t="shared" si="100"/>
        <v>-897</v>
      </c>
      <c r="E1634">
        <f t="shared" si="101"/>
        <v>-256542</v>
      </c>
      <c r="F1634">
        <f t="shared" si="102"/>
        <v>804609</v>
      </c>
      <c r="J1634">
        <f t="shared" si="103"/>
        <v>597.14983549519309</v>
      </c>
    </row>
    <row r="1635" spans="1:10" x14ac:dyDescent="0.3">
      <c r="A1635">
        <v>1634</v>
      </c>
      <c r="B1635" s="1502">
        <v>43573</v>
      </c>
      <c r="C1635">
        <v>158</v>
      </c>
      <c r="D1635">
        <f t="shared" si="100"/>
        <v>-895</v>
      </c>
      <c r="E1635">
        <f t="shared" si="101"/>
        <v>-141410</v>
      </c>
      <c r="F1635">
        <f t="shared" si="102"/>
        <v>801025</v>
      </c>
      <c r="J1635">
        <f t="shared" si="103"/>
        <v>597.12218305806573</v>
      </c>
    </row>
    <row r="1636" spans="1:10" x14ac:dyDescent="0.3">
      <c r="A1636">
        <v>1635</v>
      </c>
      <c r="B1636" s="1502">
        <v>43573</v>
      </c>
      <c r="C1636">
        <v>123</v>
      </c>
      <c r="D1636">
        <f t="shared" si="100"/>
        <v>-893</v>
      </c>
      <c r="E1636">
        <f t="shared" si="101"/>
        <v>-109839</v>
      </c>
      <c r="F1636">
        <f t="shared" si="102"/>
        <v>797449</v>
      </c>
      <c r="J1636">
        <f t="shared" si="103"/>
        <v>597.09453062093826</v>
      </c>
    </row>
    <row r="1637" spans="1:10" x14ac:dyDescent="0.3">
      <c r="A1637">
        <v>1636</v>
      </c>
      <c r="B1637" s="1502">
        <v>43573</v>
      </c>
      <c r="C1637">
        <v>363</v>
      </c>
      <c r="D1637">
        <f t="shared" si="100"/>
        <v>-891</v>
      </c>
      <c r="E1637">
        <f t="shared" si="101"/>
        <v>-323433</v>
      </c>
      <c r="F1637">
        <f t="shared" si="102"/>
        <v>793881</v>
      </c>
      <c r="J1637">
        <f t="shared" si="103"/>
        <v>597.06687818381079</v>
      </c>
    </row>
    <row r="1638" spans="1:10" x14ac:dyDescent="0.3">
      <c r="A1638">
        <v>1637</v>
      </c>
      <c r="B1638" s="1502">
        <v>43573</v>
      </c>
      <c r="C1638">
        <v>418</v>
      </c>
      <c r="D1638">
        <f t="shared" si="100"/>
        <v>-889</v>
      </c>
      <c r="E1638">
        <f t="shared" si="101"/>
        <v>-371602</v>
      </c>
      <c r="F1638">
        <f t="shared" si="102"/>
        <v>790321</v>
      </c>
      <c r="J1638">
        <f t="shared" si="103"/>
        <v>597.03922574668343</v>
      </c>
    </row>
    <row r="1639" spans="1:10" x14ac:dyDescent="0.3">
      <c r="A1639">
        <v>1638</v>
      </c>
      <c r="B1639" s="1502">
        <v>43573</v>
      </c>
      <c r="C1639">
        <v>316</v>
      </c>
      <c r="D1639">
        <f t="shared" si="100"/>
        <v>-887</v>
      </c>
      <c r="E1639">
        <f t="shared" si="101"/>
        <v>-280292</v>
      </c>
      <c r="F1639">
        <f t="shared" si="102"/>
        <v>786769</v>
      </c>
      <c r="J1639">
        <f t="shared" si="103"/>
        <v>597.01157330955596</v>
      </c>
    </row>
    <row r="1640" spans="1:10" x14ac:dyDescent="0.3">
      <c r="A1640">
        <v>1639</v>
      </c>
      <c r="B1640" s="1502">
        <v>43573</v>
      </c>
      <c r="C1640">
        <v>60</v>
      </c>
      <c r="D1640">
        <f t="shared" si="100"/>
        <v>-885</v>
      </c>
      <c r="E1640">
        <f t="shared" si="101"/>
        <v>-53100</v>
      </c>
      <c r="F1640">
        <f t="shared" si="102"/>
        <v>783225</v>
      </c>
      <c r="J1640">
        <f t="shared" si="103"/>
        <v>596.98392087242848</v>
      </c>
    </row>
    <row r="1641" spans="1:10" x14ac:dyDescent="0.3">
      <c r="A1641">
        <v>1640</v>
      </c>
      <c r="B1641" s="1502">
        <v>43573</v>
      </c>
      <c r="C1641">
        <v>138</v>
      </c>
      <c r="D1641">
        <f t="shared" si="100"/>
        <v>-883</v>
      </c>
      <c r="E1641">
        <f t="shared" si="101"/>
        <v>-121854</v>
      </c>
      <c r="F1641">
        <f t="shared" si="102"/>
        <v>779689</v>
      </c>
      <c r="J1641">
        <f t="shared" si="103"/>
        <v>596.95626843530101</v>
      </c>
    </row>
    <row r="1642" spans="1:10" x14ac:dyDescent="0.3">
      <c r="A1642">
        <v>1641</v>
      </c>
      <c r="B1642" s="1502">
        <v>43573</v>
      </c>
      <c r="C1642">
        <v>253</v>
      </c>
      <c r="D1642">
        <f t="shared" si="100"/>
        <v>-881</v>
      </c>
      <c r="E1642">
        <f t="shared" si="101"/>
        <v>-222893</v>
      </c>
      <c r="F1642">
        <f t="shared" si="102"/>
        <v>776161</v>
      </c>
      <c r="J1642">
        <f t="shared" si="103"/>
        <v>596.92861599817365</v>
      </c>
    </row>
    <row r="1643" spans="1:10" x14ac:dyDescent="0.3">
      <c r="A1643">
        <v>1642</v>
      </c>
      <c r="B1643" s="1502">
        <v>43573</v>
      </c>
      <c r="C1643">
        <v>50</v>
      </c>
      <c r="D1643">
        <f t="shared" si="100"/>
        <v>-879</v>
      </c>
      <c r="E1643">
        <f t="shared" si="101"/>
        <v>-43950</v>
      </c>
      <c r="F1643">
        <f t="shared" si="102"/>
        <v>772641</v>
      </c>
      <c r="J1643">
        <f t="shared" si="103"/>
        <v>596.90096356104618</v>
      </c>
    </row>
    <row r="1644" spans="1:10" x14ac:dyDescent="0.3">
      <c r="A1644">
        <v>1643</v>
      </c>
      <c r="B1644" s="1502">
        <v>43573</v>
      </c>
      <c r="C1644">
        <v>104</v>
      </c>
      <c r="D1644">
        <f t="shared" si="100"/>
        <v>-877</v>
      </c>
      <c r="E1644">
        <f t="shared" si="101"/>
        <v>-91208</v>
      </c>
      <c r="F1644">
        <f t="shared" si="102"/>
        <v>769129</v>
      </c>
      <c r="J1644">
        <f t="shared" si="103"/>
        <v>596.87331112391871</v>
      </c>
    </row>
    <row r="1645" spans="1:10" x14ac:dyDescent="0.3">
      <c r="A1645">
        <v>1644</v>
      </c>
      <c r="B1645" s="1502">
        <v>43573</v>
      </c>
      <c r="C1645">
        <v>31</v>
      </c>
      <c r="D1645">
        <f t="shared" si="100"/>
        <v>-875</v>
      </c>
      <c r="E1645">
        <f t="shared" si="101"/>
        <v>-27125</v>
      </c>
      <c r="F1645">
        <f t="shared" si="102"/>
        <v>765625</v>
      </c>
      <c r="J1645">
        <f t="shared" si="103"/>
        <v>596.84565868679135</v>
      </c>
    </row>
    <row r="1646" spans="1:10" x14ac:dyDescent="0.3">
      <c r="A1646">
        <v>1645</v>
      </c>
      <c r="B1646" s="1502">
        <v>43573</v>
      </c>
      <c r="C1646">
        <v>68</v>
      </c>
      <c r="D1646">
        <f t="shared" si="100"/>
        <v>-873</v>
      </c>
      <c r="E1646">
        <f t="shared" si="101"/>
        <v>-59364</v>
      </c>
      <c r="F1646">
        <f t="shared" si="102"/>
        <v>762129</v>
      </c>
      <c r="J1646">
        <f t="shared" si="103"/>
        <v>596.81800624966388</v>
      </c>
    </row>
    <row r="1647" spans="1:10" x14ac:dyDescent="0.3">
      <c r="A1647">
        <v>1646</v>
      </c>
      <c r="B1647" s="1502">
        <v>43573</v>
      </c>
      <c r="C1647">
        <v>4257</v>
      </c>
      <c r="D1647">
        <f t="shared" si="100"/>
        <v>-871</v>
      </c>
      <c r="E1647">
        <f t="shared" si="101"/>
        <v>-3707847</v>
      </c>
      <c r="F1647">
        <f t="shared" si="102"/>
        <v>758641</v>
      </c>
      <c r="J1647">
        <f t="shared" si="103"/>
        <v>596.79035381253641</v>
      </c>
    </row>
    <row r="1648" spans="1:10" x14ac:dyDescent="0.3">
      <c r="A1648">
        <v>1647</v>
      </c>
      <c r="B1648" s="1502">
        <v>43573</v>
      </c>
      <c r="C1648">
        <v>80</v>
      </c>
      <c r="D1648">
        <f t="shared" si="100"/>
        <v>-869</v>
      </c>
      <c r="E1648">
        <f t="shared" si="101"/>
        <v>-69520</v>
      </c>
      <c r="F1648">
        <f t="shared" si="102"/>
        <v>755161</v>
      </c>
      <c r="J1648">
        <f t="shared" si="103"/>
        <v>596.76270137540894</v>
      </c>
    </row>
    <row r="1649" spans="1:10" x14ac:dyDescent="0.3">
      <c r="A1649">
        <v>1648</v>
      </c>
      <c r="B1649" s="1502">
        <v>43573</v>
      </c>
      <c r="C1649">
        <v>255</v>
      </c>
      <c r="D1649">
        <f t="shared" si="100"/>
        <v>-867</v>
      </c>
      <c r="E1649">
        <f t="shared" si="101"/>
        <v>-221085</v>
      </c>
      <c r="F1649">
        <f t="shared" si="102"/>
        <v>751689</v>
      </c>
      <c r="J1649">
        <f t="shared" si="103"/>
        <v>596.73504893828158</v>
      </c>
    </row>
    <row r="1650" spans="1:10" x14ac:dyDescent="0.3">
      <c r="A1650">
        <v>1649</v>
      </c>
      <c r="B1650" s="1502">
        <v>43573</v>
      </c>
      <c r="C1650">
        <v>340</v>
      </c>
      <c r="D1650">
        <f t="shared" si="100"/>
        <v>-865</v>
      </c>
      <c r="E1650">
        <f t="shared" si="101"/>
        <v>-294100</v>
      </c>
      <c r="F1650">
        <f t="shared" si="102"/>
        <v>748225</v>
      </c>
      <c r="J1650">
        <f t="shared" si="103"/>
        <v>596.70739650115411</v>
      </c>
    </row>
    <row r="1651" spans="1:10" x14ac:dyDescent="0.3">
      <c r="A1651">
        <v>1650</v>
      </c>
      <c r="B1651" s="1502">
        <v>43573</v>
      </c>
      <c r="C1651">
        <v>66</v>
      </c>
      <c r="D1651">
        <f t="shared" si="100"/>
        <v>-863</v>
      </c>
      <c r="E1651">
        <f t="shared" si="101"/>
        <v>-56958</v>
      </c>
      <c r="F1651">
        <f t="shared" si="102"/>
        <v>744769</v>
      </c>
      <c r="J1651">
        <f t="shared" si="103"/>
        <v>596.67974406402664</v>
      </c>
    </row>
    <row r="1652" spans="1:10" x14ac:dyDescent="0.3">
      <c r="A1652">
        <v>1651</v>
      </c>
      <c r="B1652" s="1502">
        <v>43573</v>
      </c>
      <c r="C1652">
        <v>1154</v>
      </c>
      <c r="D1652">
        <f t="shared" si="100"/>
        <v>-861</v>
      </c>
      <c r="E1652">
        <f t="shared" si="101"/>
        <v>-993594</v>
      </c>
      <c r="F1652">
        <f t="shared" si="102"/>
        <v>741321</v>
      </c>
      <c r="J1652">
        <f t="shared" si="103"/>
        <v>596.65209162689928</v>
      </c>
    </row>
    <row r="1653" spans="1:10" x14ac:dyDescent="0.3">
      <c r="A1653">
        <v>1652</v>
      </c>
      <c r="B1653" s="1502">
        <v>43573</v>
      </c>
      <c r="C1653">
        <v>1081</v>
      </c>
      <c r="D1653">
        <f t="shared" si="100"/>
        <v>-859</v>
      </c>
      <c r="E1653">
        <f t="shared" si="101"/>
        <v>-928579</v>
      </c>
      <c r="F1653">
        <f t="shared" si="102"/>
        <v>737881</v>
      </c>
      <c r="J1653">
        <f t="shared" si="103"/>
        <v>596.62443918977181</v>
      </c>
    </row>
    <row r="1654" spans="1:10" x14ac:dyDescent="0.3">
      <c r="A1654">
        <v>1653</v>
      </c>
      <c r="B1654" s="1502">
        <v>43573</v>
      </c>
      <c r="C1654">
        <v>20</v>
      </c>
      <c r="D1654">
        <f t="shared" si="100"/>
        <v>-857</v>
      </c>
      <c r="E1654">
        <f t="shared" si="101"/>
        <v>-17140</v>
      </c>
      <c r="F1654">
        <f t="shared" si="102"/>
        <v>734449</v>
      </c>
      <c r="J1654">
        <f t="shared" si="103"/>
        <v>596.59678675264433</v>
      </c>
    </row>
    <row r="1655" spans="1:10" x14ac:dyDescent="0.3">
      <c r="A1655">
        <v>1654</v>
      </c>
      <c r="B1655" s="1502">
        <v>43573</v>
      </c>
      <c r="C1655">
        <v>52</v>
      </c>
      <c r="D1655">
        <f t="shared" si="100"/>
        <v>-855</v>
      </c>
      <c r="E1655">
        <f t="shared" si="101"/>
        <v>-44460</v>
      </c>
      <c r="F1655">
        <f t="shared" si="102"/>
        <v>731025</v>
      </c>
      <c r="J1655">
        <f t="shared" si="103"/>
        <v>596.56913431551698</v>
      </c>
    </row>
    <row r="1656" spans="1:10" x14ac:dyDescent="0.3">
      <c r="A1656">
        <v>1655</v>
      </c>
      <c r="B1656" s="1502">
        <v>43573</v>
      </c>
      <c r="C1656">
        <v>31</v>
      </c>
      <c r="D1656">
        <f t="shared" si="100"/>
        <v>-853</v>
      </c>
      <c r="E1656">
        <f t="shared" si="101"/>
        <v>-26443</v>
      </c>
      <c r="F1656">
        <f t="shared" si="102"/>
        <v>727609</v>
      </c>
      <c r="J1656">
        <f t="shared" si="103"/>
        <v>596.5414818783895</v>
      </c>
    </row>
    <row r="1657" spans="1:10" x14ac:dyDescent="0.3">
      <c r="A1657">
        <v>1656</v>
      </c>
      <c r="B1657" s="1502">
        <v>43573</v>
      </c>
      <c r="C1657">
        <v>162</v>
      </c>
      <c r="D1657">
        <f t="shared" si="100"/>
        <v>-851</v>
      </c>
      <c r="E1657">
        <f t="shared" si="101"/>
        <v>-137862</v>
      </c>
      <c r="F1657">
        <f t="shared" si="102"/>
        <v>724201</v>
      </c>
      <c r="J1657">
        <f t="shared" si="103"/>
        <v>596.51382944126203</v>
      </c>
    </row>
    <row r="1658" spans="1:10" x14ac:dyDescent="0.3">
      <c r="A1658">
        <v>1657</v>
      </c>
      <c r="B1658" s="1502">
        <v>43573</v>
      </c>
      <c r="C1658">
        <v>36</v>
      </c>
      <c r="D1658">
        <f t="shared" si="100"/>
        <v>-849</v>
      </c>
      <c r="E1658">
        <f t="shared" si="101"/>
        <v>-30564</v>
      </c>
      <c r="F1658">
        <f t="shared" si="102"/>
        <v>720801</v>
      </c>
      <c r="J1658">
        <f t="shared" si="103"/>
        <v>596.48617700413456</v>
      </c>
    </row>
    <row r="1659" spans="1:10" x14ac:dyDescent="0.3">
      <c r="A1659">
        <v>1658</v>
      </c>
      <c r="B1659" s="1502">
        <v>43573</v>
      </c>
      <c r="C1659">
        <v>114</v>
      </c>
      <c r="D1659">
        <f t="shared" si="100"/>
        <v>-847</v>
      </c>
      <c r="E1659">
        <f t="shared" si="101"/>
        <v>-96558</v>
      </c>
      <c r="F1659">
        <f t="shared" si="102"/>
        <v>717409</v>
      </c>
      <c r="J1659">
        <f t="shared" si="103"/>
        <v>596.4585245670072</v>
      </c>
    </row>
    <row r="1660" spans="1:10" x14ac:dyDescent="0.3">
      <c r="A1660">
        <v>1659</v>
      </c>
      <c r="B1660" s="1502">
        <v>43573</v>
      </c>
      <c r="C1660">
        <v>150</v>
      </c>
      <c r="D1660">
        <f t="shared" si="100"/>
        <v>-845</v>
      </c>
      <c r="E1660">
        <f t="shared" si="101"/>
        <v>-126750</v>
      </c>
      <c r="F1660">
        <f t="shared" si="102"/>
        <v>714025</v>
      </c>
      <c r="J1660">
        <f t="shared" si="103"/>
        <v>596.43087212987973</v>
      </c>
    </row>
    <row r="1661" spans="1:10" x14ac:dyDescent="0.3">
      <c r="A1661">
        <v>1660</v>
      </c>
      <c r="B1661" s="1502">
        <v>43573</v>
      </c>
      <c r="C1661">
        <v>50</v>
      </c>
      <c r="D1661">
        <f t="shared" si="100"/>
        <v>-843</v>
      </c>
      <c r="E1661">
        <f t="shared" si="101"/>
        <v>-42150</v>
      </c>
      <c r="F1661">
        <f t="shared" si="102"/>
        <v>710649</v>
      </c>
      <c r="J1661">
        <f t="shared" si="103"/>
        <v>596.40321969275226</v>
      </c>
    </row>
    <row r="1662" spans="1:10" x14ac:dyDescent="0.3">
      <c r="A1662">
        <v>1661</v>
      </c>
      <c r="B1662" s="1502">
        <v>43573</v>
      </c>
      <c r="C1662">
        <v>50</v>
      </c>
      <c r="D1662">
        <f t="shared" si="100"/>
        <v>-841</v>
      </c>
      <c r="E1662">
        <f t="shared" si="101"/>
        <v>-42050</v>
      </c>
      <c r="F1662">
        <f t="shared" si="102"/>
        <v>707281</v>
      </c>
      <c r="J1662">
        <f t="shared" si="103"/>
        <v>596.3755672556249</v>
      </c>
    </row>
    <row r="1663" spans="1:10" x14ac:dyDescent="0.3">
      <c r="A1663">
        <v>1662</v>
      </c>
      <c r="B1663" s="1502">
        <v>43573</v>
      </c>
      <c r="C1663">
        <v>456</v>
      </c>
      <c r="D1663">
        <f t="shared" si="100"/>
        <v>-839</v>
      </c>
      <c r="E1663">
        <f t="shared" si="101"/>
        <v>-382584</v>
      </c>
      <c r="F1663">
        <f t="shared" si="102"/>
        <v>703921</v>
      </c>
      <c r="J1663">
        <f t="shared" si="103"/>
        <v>596.34791481849743</v>
      </c>
    </row>
    <row r="1664" spans="1:10" x14ac:dyDescent="0.3">
      <c r="A1664">
        <v>1663</v>
      </c>
      <c r="B1664" s="1502">
        <v>43573</v>
      </c>
      <c r="C1664">
        <v>67</v>
      </c>
      <c r="D1664">
        <f t="shared" si="100"/>
        <v>-837</v>
      </c>
      <c r="E1664">
        <f t="shared" si="101"/>
        <v>-56079</v>
      </c>
      <c r="F1664">
        <f t="shared" si="102"/>
        <v>700569</v>
      </c>
      <c r="J1664">
        <f t="shared" si="103"/>
        <v>596.32026238136996</v>
      </c>
    </row>
    <row r="1665" spans="1:10" x14ac:dyDescent="0.3">
      <c r="A1665">
        <v>1664</v>
      </c>
      <c r="B1665" s="1502">
        <v>43573</v>
      </c>
      <c r="C1665">
        <v>78</v>
      </c>
      <c r="D1665">
        <f t="shared" si="100"/>
        <v>-835</v>
      </c>
      <c r="E1665">
        <f t="shared" si="101"/>
        <v>-65130</v>
      </c>
      <c r="F1665">
        <f t="shared" si="102"/>
        <v>697225</v>
      </c>
      <c r="J1665">
        <f t="shared" si="103"/>
        <v>596.29260994424249</v>
      </c>
    </row>
    <row r="1666" spans="1:10" x14ac:dyDescent="0.3">
      <c r="A1666">
        <v>1665</v>
      </c>
      <c r="B1666" s="1502">
        <v>43573</v>
      </c>
      <c r="C1666">
        <v>68</v>
      </c>
      <c r="D1666">
        <f t="shared" si="100"/>
        <v>-833</v>
      </c>
      <c r="E1666">
        <f t="shared" si="101"/>
        <v>-56644</v>
      </c>
      <c r="F1666">
        <f t="shared" si="102"/>
        <v>693889</v>
      </c>
      <c r="J1666">
        <f t="shared" si="103"/>
        <v>596.26495750711513</v>
      </c>
    </row>
    <row r="1667" spans="1:10" x14ac:dyDescent="0.3">
      <c r="A1667">
        <v>1666</v>
      </c>
      <c r="B1667" s="1502">
        <v>43573</v>
      </c>
      <c r="C1667">
        <v>373</v>
      </c>
      <c r="D1667">
        <f t="shared" ref="D1667:D1730" si="104">D1668+(-2)</f>
        <v>-831</v>
      </c>
      <c r="E1667">
        <f t="shared" ref="E1667:E1730" si="105">C1667*D1667</f>
        <v>-309963</v>
      </c>
      <c r="F1667">
        <f t="shared" ref="F1667:F1730" si="106">D1667^2</f>
        <v>690561</v>
      </c>
      <c r="J1667">
        <f t="shared" ref="J1667:J1730" si="107">$H$2+(-$I$2)*D1667</f>
        <v>596.23730506998766</v>
      </c>
    </row>
    <row r="1668" spans="1:10" x14ac:dyDescent="0.3">
      <c r="A1668">
        <v>1667</v>
      </c>
      <c r="B1668" s="1502">
        <v>43573</v>
      </c>
      <c r="C1668">
        <v>2796</v>
      </c>
      <c r="D1668">
        <f t="shared" si="104"/>
        <v>-829</v>
      </c>
      <c r="E1668">
        <f t="shared" si="105"/>
        <v>-2317884</v>
      </c>
      <c r="F1668">
        <f t="shared" si="106"/>
        <v>687241</v>
      </c>
      <c r="J1668">
        <f t="shared" si="107"/>
        <v>596.20965263286018</v>
      </c>
    </row>
    <row r="1669" spans="1:10" x14ac:dyDescent="0.3">
      <c r="A1669">
        <v>1668</v>
      </c>
      <c r="B1669" s="1502">
        <v>43573</v>
      </c>
      <c r="C1669">
        <v>278</v>
      </c>
      <c r="D1669">
        <f t="shared" si="104"/>
        <v>-827</v>
      </c>
      <c r="E1669">
        <f t="shared" si="105"/>
        <v>-229906</v>
      </c>
      <c r="F1669">
        <f t="shared" si="106"/>
        <v>683929</v>
      </c>
      <c r="J1669">
        <f t="shared" si="107"/>
        <v>596.18200019573283</v>
      </c>
    </row>
    <row r="1670" spans="1:10" x14ac:dyDescent="0.3">
      <c r="A1670">
        <v>1669</v>
      </c>
      <c r="B1670" s="1502">
        <v>43573</v>
      </c>
      <c r="C1670">
        <v>126</v>
      </c>
      <c r="D1670">
        <f t="shared" si="104"/>
        <v>-825</v>
      </c>
      <c r="E1670">
        <f t="shared" si="105"/>
        <v>-103950</v>
      </c>
      <c r="F1670">
        <f t="shared" si="106"/>
        <v>680625</v>
      </c>
      <c r="J1670">
        <f t="shared" si="107"/>
        <v>596.15434775860535</v>
      </c>
    </row>
    <row r="1671" spans="1:10" x14ac:dyDescent="0.3">
      <c r="A1671">
        <v>1670</v>
      </c>
      <c r="B1671" s="1502">
        <v>43573</v>
      </c>
      <c r="C1671">
        <v>1536</v>
      </c>
      <c r="D1671">
        <f t="shared" si="104"/>
        <v>-823</v>
      </c>
      <c r="E1671">
        <f t="shared" si="105"/>
        <v>-1264128</v>
      </c>
      <c r="F1671">
        <f t="shared" si="106"/>
        <v>677329</v>
      </c>
      <c r="J1671">
        <f t="shared" si="107"/>
        <v>596.12669532147788</v>
      </c>
    </row>
    <row r="1672" spans="1:10" x14ac:dyDescent="0.3">
      <c r="A1672">
        <v>1671</v>
      </c>
      <c r="B1672" s="1502">
        <v>43573</v>
      </c>
      <c r="C1672">
        <v>229</v>
      </c>
      <c r="D1672">
        <f t="shared" si="104"/>
        <v>-821</v>
      </c>
      <c r="E1672">
        <f t="shared" si="105"/>
        <v>-188009</v>
      </c>
      <c r="F1672">
        <f t="shared" si="106"/>
        <v>674041</v>
      </c>
      <c r="J1672">
        <f t="shared" si="107"/>
        <v>596.09904288435041</v>
      </c>
    </row>
    <row r="1673" spans="1:10" x14ac:dyDescent="0.3">
      <c r="A1673">
        <v>1672</v>
      </c>
      <c r="B1673" s="1502">
        <v>43573</v>
      </c>
      <c r="C1673">
        <v>180</v>
      </c>
      <c r="D1673">
        <f t="shared" si="104"/>
        <v>-819</v>
      </c>
      <c r="E1673">
        <f t="shared" si="105"/>
        <v>-147420</v>
      </c>
      <c r="F1673">
        <f t="shared" si="106"/>
        <v>670761</v>
      </c>
      <c r="J1673">
        <f t="shared" si="107"/>
        <v>596.07139044722305</v>
      </c>
    </row>
    <row r="1674" spans="1:10" x14ac:dyDescent="0.3">
      <c r="A1674">
        <v>1673</v>
      </c>
      <c r="B1674" s="1502">
        <v>43573</v>
      </c>
      <c r="C1674">
        <v>290</v>
      </c>
      <c r="D1674">
        <f t="shared" si="104"/>
        <v>-817</v>
      </c>
      <c r="E1674">
        <f t="shared" si="105"/>
        <v>-236930</v>
      </c>
      <c r="F1674">
        <f t="shared" si="106"/>
        <v>667489</v>
      </c>
      <c r="J1674">
        <f t="shared" si="107"/>
        <v>596.04373801009558</v>
      </c>
    </row>
    <row r="1675" spans="1:10" x14ac:dyDescent="0.3">
      <c r="A1675">
        <v>1674</v>
      </c>
      <c r="B1675" s="1502">
        <v>43573</v>
      </c>
      <c r="C1675">
        <v>92</v>
      </c>
      <c r="D1675">
        <f t="shared" si="104"/>
        <v>-815</v>
      </c>
      <c r="E1675">
        <f t="shared" si="105"/>
        <v>-74980</v>
      </c>
      <c r="F1675">
        <f t="shared" si="106"/>
        <v>664225</v>
      </c>
      <c r="J1675">
        <f t="shared" si="107"/>
        <v>596.01608557296811</v>
      </c>
    </row>
    <row r="1676" spans="1:10" x14ac:dyDescent="0.3">
      <c r="A1676">
        <v>1675</v>
      </c>
      <c r="B1676" s="1502">
        <v>43573</v>
      </c>
      <c r="C1676">
        <v>66</v>
      </c>
      <c r="D1676">
        <f t="shared" si="104"/>
        <v>-813</v>
      </c>
      <c r="E1676">
        <f t="shared" si="105"/>
        <v>-53658</v>
      </c>
      <c r="F1676">
        <f t="shared" si="106"/>
        <v>660969</v>
      </c>
      <c r="J1676">
        <f t="shared" si="107"/>
        <v>595.98843313584075</v>
      </c>
    </row>
    <row r="1677" spans="1:10" x14ac:dyDescent="0.3">
      <c r="A1677">
        <v>1676</v>
      </c>
      <c r="B1677" s="1502">
        <v>43573</v>
      </c>
      <c r="C1677">
        <v>638</v>
      </c>
      <c r="D1677">
        <f t="shared" si="104"/>
        <v>-811</v>
      </c>
      <c r="E1677">
        <f t="shared" si="105"/>
        <v>-517418</v>
      </c>
      <c r="F1677">
        <f t="shared" si="106"/>
        <v>657721</v>
      </c>
      <c r="J1677">
        <f t="shared" si="107"/>
        <v>595.96078069871328</v>
      </c>
    </row>
    <row r="1678" spans="1:10" x14ac:dyDescent="0.3">
      <c r="A1678">
        <v>1677</v>
      </c>
      <c r="B1678" s="1502">
        <v>43573</v>
      </c>
      <c r="C1678">
        <v>259</v>
      </c>
      <c r="D1678">
        <f t="shared" si="104"/>
        <v>-809</v>
      </c>
      <c r="E1678">
        <f t="shared" si="105"/>
        <v>-209531</v>
      </c>
      <c r="F1678">
        <f t="shared" si="106"/>
        <v>654481</v>
      </c>
      <c r="J1678">
        <f t="shared" si="107"/>
        <v>595.93312826158581</v>
      </c>
    </row>
    <row r="1679" spans="1:10" x14ac:dyDescent="0.3">
      <c r="A1679">
        <v>1678</v>
      </c>
      <c r="B1679" s="1502">
        <v>43573</v>
      </c>
      <c r="C1679">
        <v>79</v>
      </c>
      <c r="D1679">
        <f t="shared" si="104"/>
        <v>-807</v>
      </c>
      <c r="E1679">
        <f t="shared" si="105"/>
        <v>-63753</v>
      </c>
      <c r="F1679">
        <f t="shared" si="106"/>
        <v>651249</v>
      </c>
      <c r="J1679">
        <f t="shared" si="107"/>
        <v>595.90547582445834</v>
      </c>
    </row>
    <row r="1680" spans="1:10" x14ac:dyDescent="0.3">
      <c r="A1680">
        <v>1679</v>
      </c>
      <c r="B1680" s="1502">
        <v>43573</v>
      </c>
      <c r="C1680">
        <v>30</v>
      </c>
      <c r="D1680">
        <f t="shared" si="104"/>
        <v>-805</v>
      </c>
      <c r="E1680">
        <f t="shared" si="105"/>
        <v>-24150</v>
      </c>
      <c r="F1680">
        <f t="shared" si="106"/>
        <v>648025</v>
      </c>
      <c r="J1680">
        <f t="shared" si="107"/>
        <v>595.87782338733098</v>
      </c>
    </row>
    <row r="1681" spans="1:10" x14ac:dyDescent="0.3">
      <c r="A1681">
        <v>1680</v>
      </c>
      <c r="B1681" s="1502">
        <v>43573</v>
      </c>
      <c r="C1681">
        <v>161</v>
      </c>
      <c r="D1681">
        <f t="shared" si="104"/>
        <v>-803</v>
      </c>
      <c r="E1681">
        <f t="shared" si="105"/>
        <v>-129283</v>
      </c>
      <c r="F1681">
        <f t="shared" si="106"/>
        <v>644809</v>
      </c>
      <c r="J1681">
        <f t="shared" si="107"/>
        <v>595.85017095020351</v>
      </c>
    </row>
    <row r="1682" spans="1:10" x14ac:dyDescent="0.3">
      <c r="A1682">
        <v>1681</v>
      </c>
      <c r="B1682" s="1502">
        <v>43573</v>
      </c>
      <c r="C1682">
        <v>260</v>
      </c>
      <c r="D1682">
        <f t="shared" si="104"/>
        <v>-801</v>
      </c>
      <c r="E1682">
        <f t="shared" si="105"/>
        <v>-208260</v>
      </c>
      <c r="F1682">
        <f t="shared" si="106"/>
        <v>641601</v>
      </c>
      <c r="J1682">
        <f t="shared" si="107"/>
        <v>595.82251851307603</v>
      </c>
    </row>
    <row r="1683" spans="1:10" x14ac:dyDescent="0.3">
      <c r="A1683">
        <v>1682</v>
      </c>
      <c r="B1683" s="1502">
        <v>43573</v>
      </c>
      <c r="C1683">
        <v>196</v>
      </c>
      <c r="D1683">
        <f t="shared" si="104"/>
        <v>-799</v>
      </c>
      <c r="E1683">
        <f t="shared" si="105"/>
        <v>-156604</v>
      </c>
      <c r="F1683">
        <f t="shared" si="106"/>
        <v>638401</v>
      </c>
      <c r="J1683">
        <f t="shared" si="107"/>
        <v>595.79486607594868</v>
      </c>
    </row>
    <row r="1684" spans="1:10" x14ac:dyDescent="0.3">
      <c r="A1684">
        <v>1683</v>
      </c>
      <c r="B1684" s="1502">
        <v>43573</v>
      </c>
      <c r="C1684">
        <v>51</v>
      </c>
      <c r="D1684">
        <f t="shared" si="104"/>
        <v>-797</v>
      </c>
      <c r="E1684">
        <f t="shared" si="105"/>
        <v>-40647</v>
      </c>
      <c r="F1684">
        <f t="shared" si="106"/>
        <v>635209</v>
      </c>
      <c r="J1684">
        <f t="shared" si="107"/>
        <v>595.7672136388212</v>
      </c>
    </row>
    <row r="1685" spans="1:10" x14ac:dyDescent="0.3">
      <c r="A1685">
        <v>1684</v>
      </c>
      <c r="B1685" s="1502">
        <v>43577</v>
      </c>
      <c r="C1685">
        <v>120</v>
      </c>
      <c r="D1685">
        <f t="shared" si="104"/>
        <v>-795</v>
      </c>
      <c r="E1685">
        <f t="shared" si="105"/>
        <v>-95400</v>
      </c>
      <c r="F1685">
        <f t="shared" si="106"/>
        <v>632025</v>
      </c>
      <c r="J1685">
        <f t="shared" si="107"/>
        <v>595.73956120169373</v>
      </c>
    </row>
    <row r="1686" spans="1:10" x14ac:dyDescent="0.3">
      <c r="A1686">
        <v>1685</v>
      </c>
      <c r="B1686" s="1502">
        <v>43577</v>
      </c>
      <c r="C1686">
        <v>554</v>
      </c>
      <c r="D1686">
        <f t="shared" si="104"/>
        <v>-793</v>
      </c>
      <c r="E1686">
        <f t="shared" si="105"/>
        <v>-439322</v>
      </c>
      <c r="F1686">
        <f t="shared" si="106"/>
        <v>628849</v>
      </c>
      <c r="J1686">
        <f t="shared" si="107"/>
        <v>595.71190876456626</v>
      </c>
    </row>
    <row r="1687" spans="1:10" x14ac:dyDescent="0.3">
      <c r="A1687">
        <v>1686</v>
      </c>
      <c r="B1687" s="1502">
        <v>43577</v>
      </c>
      <c r="C1687">
        <v>1015</v>
      </c>
      <c r="D1687">
        <f t="shared" si="104"/>
        <v>-791</v>
      </c>
      <c r="E1687">
        <f t="shared" si="105"/>
        <v>-802865</v>
      </c>
      <c r="F1687">
        <f t="shared" si="106"/>
        <v>625681</v>
      </c>
      <c r="J1687">
        <f t="shared" si="107"/>
        <v>595.6842563274389</v>
      </c>
    </row>
    <row r="1688" spans="1:10" x14ac:dyDescent="0.3">
      <c r="A1688">
        <v>1687</v>
      </c>
      <c r="B1688" s="1502">
        <v>43577</v>
      </c>
      <c r="C1688">
        <v>253</v>
      </c>
      <c r="D1688">
        <f t="shared" si="104"/>
        <v>-789</v>
      </c>
      <c r="E1688">
        <f t="shared" si="105"/>
        <v>-199617</v>
      </c>
      <c r="F1688">
        <f t="shared" si="106"/>
        <v>622521</v>
      </c>
      <c r="J1688">
        <f t="shared" si="107"/>
        <v>595.65660389031143</v>
      </c>
    </row>
    <row r="1689" spans="1:10" x14ac:dyDescent="0.3">
      <c r="A1689">
        <v>1688</v>
      </c>
      <c r="B1689" s="1502">
        <v>43577</v>
      </c>
      <c r="C1689">
        <v>72</v>
      </c>
      <c r="D1689">
        <f t="shared" si="104"/>
        <v>-787</v>
      </c>
      <c r="E1689">
        <f t="shared" si="105"/>
        <v>-56664</v>
      </c>
      <c r="F1689">
        <f t="shared" si="106"/>
        <v>619369</v>
      </c>
      <c r="J1689">
        <f t="shared" si="107"/>
        <v>595.62895145318396</v>
      </c>
    </row>
    <row r="1690" spans="1:10" x14ac:dyDescent="0.3">
      <c r="A1690">
        <v>1689</v>
      </c>
      <c r="B1690" s="1502">
        <v>43577</v>
      </c>
      <c r="C1690">
        <v>1620</v>
      </c>
      <c r="D1690">
        <f t="shared" si="104"/>
        <v>-785</v>
      </c>
      <c r="E1690">
        <f t="shared" si="105"/>
        <v>-1271700</v>
      </c>
      <c r="F1690">
        <f t="shared" si="106"/>
        <v>616225</v>
      </c>
      <c r="J1690">
        <f t="shared" si="107"/>
        <v>595.6012990160566</v>
      </c>
    </row>
    <row r="1691" spans="1:10" x14ac:dyDescent="0.3">
      <c r="A1691">
        <v>1690</v>
      </c>
      <c r="B1691" s="1502">
        <v>43577</v>
      </c>
      <c r="C1691">
        <v>1351</v>
      </c>
      <c r="D1691">
        <f t="shared" si="104"/>
        <v>-783</v>
      </c>
      <c r="E1691">
        <f t="shared" si="105"/>
        <v>-1057833</v>
      </c>
      <c r="F1691">
        <f t="shared" si="106"/>
        <v>613089</v>
      </c>
      <c r="J1691">
        <f t="shared" si="107"/>
        <v>595.57364657892913</v>
      </c>
    </row>
    <row r="1692" spans="1:10" x14ac:dyDescent="0.3">
      <c r="A1692">
        <v>1691</v>
      </c>
      <c r="B1692" s="1502">
        <v>43578</v>
      </c>
      <c r="C1692">
        <v>73</v>
      </c>
      <c r="D1692">
        <f t="shared" si="104"/>
        <v>-781</v>
      </c>
      <c r="E1692">
        <f t="shared" si="105"/>
        <v>-57013</v>
      </c>
      <c r="F1692">
        <f t="shared" si="106"/>
        <v>609961</v>
      </c>
      <c r="J1692">
        <f t="shared" si="107"/>
        <v>595.54599414180166</v>
      </c>
    </row>
    <row r="1693" spans="1:10" x14ac:dyDescent="0.3">
      <c r="A1693">
        <v>1692</v>
      </c>
      <c r="B1693" s="1502">
        <v>43578</v>
      </c>
      <c r="C1693">
        <v>37</v>
      </c>
      <c r="D1693">
        <f t="shared" si="104"/>
        <v>-779</v>
      </c>
      <c r="E1693">
        <f t="shared" si="105"/>
        <v>-28823</v>
      </c>
      <c r="F1693">
        <f t="shared" si="106"/>
        <v>606841</v>
      </c>
      <c r="J1693">
        <f t="shared" si="107"/>
        <v>595.51834170467419</v>
      </c>
    </row>
    <row r="1694" spans="1:10" x14ac:dyDescent="0.3">
      <c r="A1694">
        <v>1693</v>
      </c>
      <c r="B1694" s="1502">
        <v>43578</v>
      </c>
      <c r="C1694">
        <v>8</v>
      </c>
      <c r="D1694">
        <f t="shared" si="104"/>
        <v>-777</v>
      </c>
      <c r="E1694">
        <f t="shared" si="105"/>
        <v>-6216</v>
      </c>
      <c r="F1694">
        <f t="shared" si="106"/>
        <v>603729</v>
      </c>
      <c r="J1694">
        <f t="shared" si="107"/>
        <v>595.49068926754683</v>
      </c>
    </row>
    <row r="1695" spans="1:10" x14ac:dyDescent="0.3">
      <c r="A1695">
        <v>1694</v>
      </c>
      <c r="B1695" s="1502">
        <v>43578</v>
      </c>
      <c r="C1695">
        <v>60</v>
      </c>
      <c r="D1695">
        <f t="shared" si="104"/>
        <v>-775</v>
      </c>
      <c r="E1695">
        <f t="shared" si="105"/>
        <v>-46500</v>
      </c>
      <c r="F1695">
        <f t="shared" si="106"/>
        <v>600625</v>
      </c>
      <c r="J1695">
        <f t="shared" si="107"/>
        <v>595.46303683041936</v>
      </c>
    </row>
    <row r="1696" spans="1:10" x14ac:dyDescent="0.3">
      <c r="A1696">
        <v>1695</v>
      </c>
      <c r="B1696" s="1502">
        <v>43578</v>
      </c>
      <c r="C1696">
        <v>60</v>
      </c>
      <c r="D1696">
        <f t="shared" si="104"/>
        <v>-773</v>
      </c>
      <c r="E1696">
        <f t="shared" si="105"/>
        <v>-46380</v>
      </c>
      <c r="F1696">
        <f t="shared" si="106"/>
        <v>597529</v>
      </c>
      <c r="J1696">
        <f t="shared" si="107"/>
        <v>595.43538439329188</v>
      </c>
    </row>
    <row r="1697" spans="1:10" x14ac:dyDescent="0.3">
      <c r="A1697">
        <v>1696</v>
      </c>
      <c r="B1697" s="1502">
        <v>43578</v>
      </c>
      <c r="C1697">
        <v>80</v>
      </c>
      <c r="D1697">
        <f t="shared" si="104"/>
        <v>-771</v>
      </c>
      <c r="E1697">
        <f t="shared" si="105"/>
        <v>-61680</v>
      </c>
      <c r="F1697">
        <f t="shared" si="106"/>
        <v>594441</v>
      </c>
      <c r="J1697">
        <f t="shared" si="107"/>
        <v>595.40773195616453</v>
      </c>
    </row>
    <row r="1698" spans="1:10" x14ac:dyDescent="0.3">
      <c r="A1698">
        <v>1697</v>
      </c>
      <c r="B1698" s="1502">
        <v>43579</v>
      </c>
      <c r="C1698">
        <v>3670</v>
      </c>
      <c r="D1698">
        <f t="shared" si="104"/>
        <v>-769</v>
      </c>
      <c r="E1698">
        <f t="shared" si="105"/>
        <v>-2822230</v>
      </c>
      <c r="F1698">
        <f t="shared" si="106"/>
        <v>591361</v>
      </c>
      <c r="J1698">
        <f t="shared" si="107"/>
        <v>595.38007951903705</v>
      </c>
    </row>
    <row r="1699" spans="1:10" x14ac:dyDescent="0.3">
      <c r="A1699">
        <v>1698</v>
      </c>
      <c r="B1699" s="1502">
        <v>43579</v>
      </c>
      <c r="C1699">
        <v>2731</v>
      </c>
      <c r="D1699">
        <f t="shared" si="104"/>
        <v>-767</v>
      </c>
      <c r="E1699">
        <f t="shared" si="105"/>
        <v>-2094677</v>
      </c>
      <c r="F1699">
        <f t="shared" si="106"/>
        <v>588289</v>
      </c>
      <c r="J1699">
        <f t="shared" si="107"/>
        <v>595.35242708190958</v>
      </c>
    </row>
    <row r="1700" spans="1:10" x14ac:dyDescent="0.3">
      <c r="A1700">
        <v>1699</v>
      </c>
      <c r="B1700" s="1502">
        <v>43579</v>
      </c>
      <c r="C1700">
        <v>1324</v>
      </c>
      <c r="D1700">
        <f t="shared" si="104"/>
        <v>-765</v>
      </c>
      <c r="E1700">
        <f t="shared" si="105"/>
        <v>-1012860</v>
      </c>
      <c r="F1700">
        <f t="shared" si="106"/>
        <v>585225</v>
      </c>
      <c r="J1700">
        <f t="shared" si="107"/>
        <v>595.32477464478211</v>
      </c>
    </row>
    <row r="1701" spans="1:10" x14ac:dyDescent="0.3">
      <c r="A1701">
        <v>1700</v>
      </c>
      <c r="B1701" s="1502">
        <v>43579</v>
      </c>
      <c r="C1701">
        <v>966</v>
      </c>
      <c r="D1701">
        <f t="shared" si="104"/>
        <v>-763</v>
      </c>
      <c r="E1701">
        <f t="shared" si="105"/>
        <v>-737058</v>
      </c>
      <c r="F1701">
        <f t="shared" si="106"/>
        <v>582169</v>
      </c>
      <c r="J1701">
        <f t="shared" si="107"/>
        <v>595.29712220765475</v>
      </c>
    </row>
    <row r="1702" spans="1:10" x14ac:dyDescent="0.3">
      <c r="A1702">
        <v>1701</v>
      </c>
      <c r="B1702" s="1502">
        <v>43579</v>
      </c>
      <c r="C1702">
        <v>219</v>
      </c>
      <c r="D1702">
        <f t="shared" si="104"/>
        <v>-761</v>
      </c>
      <c r="E1702">
        <f t="shared" si="105"/>
        <v>-166659</v>
      </c>
      <c r="F1702">
        <f t="shared" si="106"/>
        <v>579121</v>
      </c>
      <c r="J1702">
        <f t="shared" si="107"/>
        <v>595.26946977052728</v>
      </c>
    </row>
    <row r="1703" spans="1:10" x14ac:dyDescent="0.3">
      <c r="A1703">
        <v>1702</v>
      </c>
      <c r="B1703" s="1502">
        <v>43579</v>
      </c>
      <c r="C1703">
        <v>314</v>
      </c>
      <c r="D1703">
        <f t="shared" si="104"/>
        <v>-759</v>
      </c>
      <c r="E1703">
        <f t="shared" si="105"/>
        <v>-238326</v>
      </c>
      <c r="F1703">
        <f t="shared" si="106"/>
        <v>576081</v>
      </c>
      <c r="J1703">
        <f t="shared" si="107"/>
        <v>595.24181733339981</v>
      </c>
    </row>
    <row r="1704" spans="1:10" x14ac:dyDescent="0.3">
      <c r="A1704">
        <v>1703</v>
      </c>
      <c r="B1704" s="1502">
        <v>43579</v>
      </c>
      <c r="C1704">
        <v>126</v>
      </c>
      <c r="D1704">
        <f t="shared" si="104"/>
        <v>-757</v>
      </c>
      <c r="E1704">
        <f t="shared" si="105"/>
        <v>-95382</v>
      </c>
      <c r="F1704">
        <f t="shared" si="106"/>
        <v>573049</v>
      </c>
      <c r="J1704">
        <f t="shared" si="107"/>
        <v>595.21416489627245</v>
      </c>
    </row>
    <row r="1705" spans="1:10" x14ac:dyDescent="0.3">
      <c r="A1705">
        <v>1704</v>
      </c>
      <c r="B1705" s="1502">
        <v>43579</v>
      </c>
      <c r="C1705">
        <v>150</v>
      </c>
      <c r="D1705">
        <f t="shared" si="104"/>
        <v>-755</v>
      </c>
      <c r="E1705">
        <f t="shared" si="105"/>
        <v>-113250</v>
      </c>
      <c r="F1705">
        <f t="shared" si="106"/>
        <v>570025</v>
      </c>
      <c r="J1705">
        <f t="shared" si="107"/>
        <v>595.18651245914498</v>
      </c>
    </row>
    <row r="1706" spans="1:10" x14ac:dyDescent="0.3">
      <c r="A1706">
        <v>1705</v>
      </c>
      <c r="B1706" s="1502">
        <v>43579</v>
      </c>
      <c r="C1706">
        <v>73</v>
      </c>
      <c r="D1706">
        <f t="shared" si="104"/>
        <v>-753</v>
      </c>
      <c r="E1706">
        <f t="shared" si="105"/>
        <v>-54969</v>
      </c>
      <c r="F1706">
        <f t="shared" si="106"/>
        <v>567009</v>
      </c>
      <c r="J1706">
        <f t="shared" si="107"/>
        <v>595.15886002201751</v>
      </c>
    </row>
    <row r="1707" spans="1:10" x14ac:dyDescent="0.3">
      <c r="A1707">
        <v>1706</v>
      </c>
      <c r="B1707" s="1502">
        <v>43579</v>
      </c>
      <c r="C1707">
        <v>84</v>
      </c>
      <c r="D1707">
        <f t="shared" si="104"/>
        <v>-751</v>
      </c>
      <c r="E1707">
        <f t="shared" si="105"/>
        <v>-63084</v>
      </c>
      <c r="F1707">
        <f t="shared" si="106"/>
        <v>564001</v>
      </c>
      <c r="J1707">
        <f t="shared" si="107"/>
        <v>595.13120758489015</v>
      </c>
    </row>
    <row r="1708" spans="1:10" x14ac:dyDescent="0.3">
      <c r="A1708">
        <v>1707</v>
      </c>
      <c r="B1708" s="1502">
        <v>43579</v>
      </c>
      <c r="C1708">
        <v>2020</v>
      </c>
      <c r="D1708">
        <f t="shared" si="104"/>
        <v>-749</v>
      </c>
      <c r="E1708">
        <f t="shared" si="105"/>
        <v>-1512980</v>
      </c>
      <c r="F1708">
        <f t="shared" si="106"/>
        <v>561001</v>
      </c>
      <c r="J1708">
        <f t="shared" si="107"/>
        <v>595.10355514776268</v>
      </c>
    </row>
    <row r="1709" spans="1:10" x14ac:dyDescent="0.3">
      <c r="A1709">
        <v>1708</v>
      </c>
      <c r="B1709" s="1502">
        <v>43579</v>
      </c>
      <c r="C1709">
        <v>1009</v>
      </c>
      <c r="D1709">
        <f t="shared" si="104"/>
        <v>-747</v>
      </c>
      <c r="E1709">
        <f t="shared" si="105"/>
        <v>-753723</v>
      </c>
      <c r="F1709">
        <f t="shared" si="106"/>
        <v>558009</v>
      </c>
      <c r="J1709">
        <f t="shared" si="107"/>
        <v>595.07590271063521</v>
      </c>
    </row>
    <row r="1710" spans="1:10" x14ac:dyDescent="0.3">
      <c r="A1710">
        <v>1709</v>
      </c>
      <c r="B1710" s="1502">
        <v>43579</v>
      </c>
      <c r="C1710">
        <v>713</v>
      </c>
      <c r="D1710">
        <f t="shared" si="104"/>
        <v>-745</v>
      </c>
      <c r="E1710">
        <f t="shared" si="105"/>
        <v>-531185</v>
      </c>
      <c r="F1710">
        <f t="shared" si="106"/>
        <v>555025</v>
      </c>
      <c r="J1710">
        <f t="shared" si="107"/>
        <v>595.04825027350773</v>
      </c>
    </row>
    <row r="1711" spans="1:10" x14ac:dyDescent="0.3">
      <c r="A1711">
        <v>1710</v>
      </c>
      <c r="B1711" s="1502">
        <v>43579</v>
      </c>
      <c r="C1711">
        <v>123</v>
      </c>
      <c r="D1711">
        <f t="shared" si="104"/>
        <v>-743</v>
      </c>
      <c r="E1711">
        <f t="shared" si="105"/>
        <v>-91389</v>
      </c>
      <c r="F1711">
        <f t="shared" si="106"/>
        <v>552049</v>
      </c>
      <c r="J1711">
        <f t="shared" si="107"/>
        <v>595.02059783638038</v>
      </c>
    </row>
    <row r="1712" spans="1:10" x14ac:dyDescent="0.3">
      <c r="A1712">
        <v>1711</v>
      </c>
      <c r="B1712" s="1502">
        <v>43579</v>
      </c>
      <c r="C1712">
        <v>167</v>
      </c>
      <c r="D1712">
        <f t="shared" si="104"/>
        <v>-741</v>
      </c>
      <c r="E1712">
        <f t="shared" si="105"/>
        <v>-123747</v>
      </c>
      <c r="F1712">
        <f t="shared" si="106"/>
        <v>549081</v>
      </c>
      <c r="J1712">
        <f t="shared" si="107"/>
        <v>594.9929453992529</v>
      </c>
    </row>
    <row r="1713" spans="1:10" x14ac:dyDescent="0.3">
      <c r="A1713">
        <v>1712</v>
      </c>
      <c r="B1713" s="1502">
        <v>43579</v>
      </c>
      <c r="C1713">
        <v>1194</v>
      </c>
      <c r="D1713">
        <f t="shared" si="104"/>
        <v>-739</v>
      </c>
      <c r="E1713">
        <f t="shared" si="105"/>
        <v>-882366</v>
      </c>
      <c r="F1713">
        <f t="shared" si="106"/>
        <v>546121</v>
      </c>
      <c r="J1713">
        <f t="shared" si="107"/>
        <v>594.96529296212543</v>
      </c>
    </row>
    <row r="1714" spans="1:10" x14ac:dyDescent="0.3">
      <c r="A1714">
        <v>1713</v>
      </c>
      <c r="B1714" s="1502">
        <v>43579</v>
      </c>
      <c r="C1714">
        <v>285</v>
      </c>
      <c r="D1714">
        <f t="shared" si="104"/>
        <v>-737</v>
      </c>
      <c r="E1714">
        <f t="shared" si="105"/>
        <v>-210045</v>
      </c>
      <c r="F1714">
        <f t="shared" si="106"/>
        <v>543169</v>
      </c>
      <c r="J1714">
        <f t="shared" si="107"/>
        <v>594.93764052499807</v>
      </c>
    </row>
    <row r="1715" spans="1:10" x14ac:dyDescent="0.3">
      <c r="A1715">
        <v>1714</v>
      </c>
      <c r="B1715" s="1502">
        <v>43579</v>
      </c>
      <c r="C1715">
        <v>329</v>
      </c>
      <c r="D1715">
        <f t="shared" si="104"/>
        <v>-735</v>
      </c>
      <c r="E1715">
        <f t="shared" si="105"/>
        <v>-241815</v>
      </c>
      <c r="F1715">
        <f t="shared" si="106"/>
        <v>540225</v>
      </c>
      <c r="J1715">
        <f t="shared" si="107"/>
        <v>594.9099880878706</v>
      </c>
    </row>
    <row r="1716" spans="1:10" x14ac:dyDescent="0.3">
      <c r="A1716">
        <v>1715</v>
      </c>
      <c r="B1716" s="1502">
        <v>43579</v>
      </c>
      <c r="C1716">
        <v>129</v>
      </c>
      <c r="D1716">
        <f t="shared" si="104"/>
        <v>-733</v>
      </c>
      <c r="E1716">
        <f t="shared" si="105"/>
        <v>-94557</v>
      </c>
      <c r="F1716">
        <f t="shared" si="106"/>
        <v>537289</v>
      </c>
      <c r="J1716">
        <f t="shared" si="107"/>
        <v>594.88233565074313</v>
      </c>
    </row>
    <row r="1717" spans="1:10" x14ac:dyDescent="0.3">
      <c r="A1717">
        <v>1716</v>
      </c>
      <c r="B1717" s="1502">
        <v>43579</v>
      </c>
      <c r="C1717">
        <v>119</v>
      </c>
      <c r="D1717">
        <f t="shared" si="104"/>
        <v>-731</v>
      </c>
      <c r="E1717">
        <f t="shared" si="105"/>
        <v>-86989</v>
      </c>
      <c r="F1717">
        <f t="shared" si="106"/>
        <v>534361</v>
      </c>
      <c r="J1717">
        <f t="shared" si="107"/>
        <v>594.85468321361566</v>
      </c>
    </row>
    <row r="1718" spans="1:10" x14ac:dyDescent="0.3">
      <c r="A1718">
        <v>1717</v>
      </c>
      <c r="B1718" s="1502">
        <v>43579</v>
      </c>
      <c r="C1718">
        <v>263</v>
      </c>
      <c r="D1718">
        <f t="shared" si="104"/>
        <v>-729</v>
      </c>
      <c r="E1718">
        <f t="shared" si="105"/>
        <v>-191727</v>
      </c>
      <c r="F1718">
        <f t="shared" si="106"/>
        <v>531441</v>
      </c>
      <c r="J1718">
        <f t="shared" si="107"/>
        <v>594.8270307764883</v>
      </c>
    </row>
    <row r="1719" spans="1:10" x14ac:dyDescent="0.3">
      <c r="A1719">
        <v>1718</v>
      </c>
      <c r="B1719" s="1502">
        <v>43579</v>
      </c>
      <c r="C1719">
        <v>1141</v>
      </c>
      <c r="D1719">
        <f t="shared" si="104"/>
        <v>-727</v>
      </c>
      <c r="E1719">
        <f t="shared" si="105"/>
        <v>-829507</v>
      </c>
      <c r="F1719">
        <f t="shared" si="106"/>
        <v>528529</v>
      </c>
      <c r="J1719">
        <f t="shared" si="107"/>
        <v>594.79937833936083</v>
      </c>
    </row>
    <row r="1720" spans="1:10" x14ac:dyDescent="0.3">
      <c r="A1720">
        <v>1719</v>
      </c>
      <c r="B1720" s="1502">
        <v>43579</v>
      </c>
      <c r="C1720">
        <v>837</v>
      </c>
      <c r="D1720">
        <f t="shared" si="104"/>
        <v>-725</v>
      </c>
      <c r="E1720">
        <f t="shared" si="105"/>
        <v>-606825</v>
      </c>
      <c r="F1720">
        <f t="shared" si="106"/>
        <v>525625</v>
      </c>
      <c r="J1720">
        <f t="shared" si="107"/>
        <v>594.77172590223336</v>
      </c>
    </row>
    <row r="1721" spans="1:10" x14ac:dyDescent="0.3">
      <c r="A1721">
        <v>1720</v>
      </c>
      <c r="B1721" s="1502">
        <v>43579</v>
      </c>
      <c r="C1721">
        <v>65</v>
      </c>
      <c r="D1721">
        <f t="shared" si="104"/>
        <v>-723</v>
      </c>
      <c r="E1721">
        <f t="shared" si="105"/>
        <v>-46995</v>
      </c>
      <c r="F1721">
        <f t="shared" si="106"/>
        <v>522729</v>
      </c>
      <c r="J1721">
        <f t="shared" si="107"/>
        <v>594.744073465106</v>
      </c>
    </row>
    <row r="1722" spans="1:10" x14ac:dyDescent="0.3">
      <c r="A1722">
        <v>1721</v>
      </c>
      <c r="B1722" s="1502">
        <v>43579</v>
      </c>
      <c r="C1722">
        <v>88</v>
      </c>
      <c r="D1722">
        <f t="shared" si="104"/>
        <v>-721</v>
      </c>
      <c r="E1722">
        <f t="shared" si="105"/>
        <v>-63448</v>
      </c>
      <c r="F1722">
        <f t="shared" si="106"/>
        <v>519841</v>
      </c>
      <c r="J1722">
        <f t="shared" si="107"/>
        <v>594.71642102797853</v>
      </c>
    </row>
    <row r="1723" spans="1:10" x14ac:dyDescent="0.3">
      <c r="A1723">
        <v>1722</v>
      </c>
      <c r="B1723" s="1502">
        <v>43579</v>
      </c>
      <c r="C1723">
        <v>37</v>
      </c>
      <c r="D1723">
        <f t="shared" si="104"/>
        <v>-719</v>
      </c>
      <c r="E1723">
        <f t="shared" si="105"/>
        <v>-26603</v>
      </c>
      <c r="F1723">
        <f t="shared" si="106"/>
        <v>516961</v>
      </c>
      <c r="J1723">
        <f t="shared" si="107"/>
        <v>594.68876859085105</v>
      </c>
    </row>
    <row r="1724" spans="1:10" x14ac:dyDescent="0.3">
      <c r="A1724">
        <v>1723</v>
      </c>
      <c r="B1724" s="1502">
        <v>43579</v>
      </c>
      <c r="C1724">
        <v>37</v>
      </c>
      <c r="D1724">
        <f t="shared" si="104"/>
        <v>-717</v>
      </c>
      <c r="E1724">
        <f t="shared" si="105"/>
        <v>-26529</v>
      </c>
      <c r="F1724">
        <f t="shared" si="106"/>
        <v>514089</v>
      </c>
      <c r="J1724">
        <f t="shared" si="107"/>
        <v>594.66111615372358</v>
      </c>
    </row>
    <row r="1725" spans="1:10" x14ac:dyDescent="0.3">
      <c r="A1725">
        <v>1724</v>
      </c>
      <c r="B1725" s="1502">
        <v>43579</v>
      </c>
      <c r="C1725">
        <v>210</v>
      </c>
      <c r="D1725">
        <f t="shared" si="104"/>
        <v>-715</v>
      </c>
      <c r="E1725">
        <f t="shared" si="105"/>
        <v>-150150</v>
      </c>
      <c r="F1725">
        <f t="shared" si="106"/>
        <v>511225</v>
      </c>
      <c r="J1725">
        <f t="shared" si="107"/>
        <v>594.63346371659622</v>
      </c>
    </row>
    <row r="1726" spans="1:10" x14ac:dyDescent="0.3">
      <c r="A1726">
        <v>1725</v>
      </c>
      <c r="B1726" s="1502">
        <v>43579</v>
      </c>
      <c r="C1726">
        <v>159</v>
      </c>
      <c r="D1726">
        <f t="shared" si="104"/>
        <v>-713</v>
      </c>
      <c r="E1726">
        <f t="shared" si="105"/>
        <v>-113367</v>
      </c>
      <c r="F1726">
        <f t="shared" si="106"/>
        <v>508369</v>
      </c>
      <c r="J1726">
        <f t="shared" si="107"/>
        <v>594.60581127946875</v>
      </c>
    </row>
    <row r="1727" spans="1:10" x14ac:dyDescent="0.3">
      <c r="A1727">
        <v>1726</v>
      </c>
      <c r="B1727" s="1502">
        <v>43579</v>
      </c>
      <c r="C1727">
        <v>166</v>
      </c>
      <c r="D1727">
        <f t="shared" si="104"/>
        <v>-711</v>
      </c>
      <c r="E1727">
        <f t="shared" si="105"/>
        <v>-118026</v>
      </c>
      <c r="F1727">
        <f t="shared" si="106"/>
        <v>505521</v>
      </c>
      <c r="J1727">
        <f t="shared" si="107"/>
        <v>594.57815884234128</v>
      </c>
    </row>
    <row r="1728" spans="1:10" x14ac:dyDescent="0.3">
      <c r="A1728">
        <v>1727</v>
      </c>
      <c r="B1728" s="1502">
        <v>43579</v>
      </c>
      <c r="C1728">
        <v>248</v>
      </c>
      <c r="D1728">
        <f t="shared" si="104"/>
        <v>-709</v>
      </c>
      <c r="E1728">
        <f t="shared" si="105"/>
        <v>-175832</v>
      </c>
      <c r="F1728">
        <f t="shared" si="106"/>
        <v>502681</v>
      </c>
      <c r="J1728">
        <f t="shared" si="107"/>
        <v>594.55050640521392</v>
      </c>
    </row>
    <row r="1729" spans="1:10" x14ac:dyDescent="0.3">
      <c r="A1729">
        <v>1728</v>
      </c>
      <c r="B1729" s="1502">
        <v>43579</v>
      </c>
      <c r="C1729">
        <v>2951</v>
      </c>
      <c r="D1729">
        <f t="shared" si="104"/>
        <v>-707</v>
      </c>
      <c r="E1729">
        <f t="shared" si="105"/>
        <v>-2086357</v>
      </c>
      <c r="F1729">
        <f t="shared" si="106"/>
        <v>499849</v>
      </c>
      <c r="J1729">
        <f t="shared" si="107"/>
        <v>594.52285396808645</v>
      </c>
    </row>
    <row r="1730" spans="1:10" x14ac:dyDescent="0.3">
      <c r="A1730">
        <v>1729</v>
      </c>
      <c r="B1730" s="1502">
        <v>43579</v>
      </c>
      <c r="C1730">
        <v>2168</v>
      </c>
      <c r="D1730">
        <f t="shared" si="104"/>
        <v>-705</v>
      </c>
      <c r="E1730">
        <f t="shared" si="105"/>
        <v>-1528440</v>
      </c>
      <c r="F1730">
        <f t="shared" si="106"/>
        <v>497025</v>
      </c>
      <c r="J1730">
        <f t="shared" si="107"/>
        <v>594.49520153095898</v>
      </c>
    </row>
    <row r="1731" spans="1:10" x14ac:dyDescent="0.3">
      <c r="A1731">
        <v>1730</v>
      </c>
      <c r="B1731" s="1502">
        <v>43579</v>
      </c>
      <c r="C1731">
        <v>817</v>
      </c>
      <c r="D1731">
        <f t="shared" ref="D1731:D1786" si="108">D1732+(-2)</f>
        <v>-703</v>
      </c>
      <c r="E1731">
        <f t="shared" ref="E1731:E1794" si="109">C1731*D1731</f>
        <v>-574351</v>
      </c>
      <c r="F1731">
        <f t="shared" ref="F1731:F1794" si="110">D1731^2</f>
        <v>494209</v>
      </c>
      <c r="J1731">
        <f t="shared" ref="J1731:J1794" si="111">$H$2+(-$I$2)*D1731</f>
        <v>594.46754909383151</v>
      </c>
    </row>
    <row r="1732" spans="1:10" x14ac:dyDescent="0.3">
      <c r="A1732">
        <v>1731</v>
      </c>
      <c r="B1732" s="1502">
        <v>43579</v>
      </c>
      <c r="C1732">
        <v>1102</v>
      </c>
      <c r="D1732">
        <f t="shared" si="108"/>
        <v>-701</v>
      </c>
      <c r="E1732">
        <f t="shared" si="109"/>
        <v>-772502</v>
      </c>
      <c r="F1732">
        <f t="shared" si="110"/>
        <v>491401</v>
      </c>
      <c r="J1732">
        <f t="shared" si="111"/>
        <v>594.43989665670415</v>
      </c>
    </row>
    <row r="1733" spans="1:10" x14ac:dyDescent="0.3">
      <c r="A1733">
        <v>1732</v>
      </c>
      <c r="B1733" s="1502">
        <v>43579</v>
      </c>
      <c r="C1733">
        <v>798</v>
      </c>
      <c r="D1733">
        <f t="shared" si="108"/>
        <v>-699</v>
      </c>
      <c r="E1733">
        <f t="shared" si="109"/>
        <v>-557802</v>
      </c>
      <c r="F1733">
        <f t="shared" si="110"/>
        <v>488601</v>
      </c>
      <c r="J1733">
        <f t="shared" si="111"/>
        <v>594.41224421957668</v>
      </c>
    </row>
    <row r="1734" spans="1:10" x14ac:dyDescent="0.3">
      <c r="A1734">
        <v>1733</v>
      </c>
      <c r="B1734" s="1502">
        <v>43580</v>
      </c>
      <c r="C1734">
        <v>32</v>
      </c>
      <c r="D1734">
        <f t="shared" si="108"/>
        <v>-697</v>
      </c>
      <c r="E1734">
        <f t="shared" si="109"/>
        <v>-22304</v>
      </c>
      <c r="F1734">
        <f t="shared" si="110"/>
        <v>485809</v>
      </c>
      <c r="J1734">
        <f t="shared" si="111"/>
        <v>594.38459178244921</v>
      </c>
    </row>
    <row r="1735" spans="1:10" x14ac:dyDescent="0.3">
      <c r="A1735">
        <v>1734</v>
      </c>
      <c r="B1735" s="1502">
        <v>43580</v>
      </c>
      <c r="C1735">
        <v>278</v>
      </c>
      <c r="D1735">
        <f t="shared" si="108"/>
        <v>-695</v>
      </c>
      <c r="E1735">
        <f t="shared" si="109"/>
        <v>-193210</v>
      </c>
      <c r="F1735">
        <f t="shared" si="110"/>
        <v>483025</v>
      </c>
      <c r="J1735">
        <f t="shared" si="111"/>
        <v>594.35693934532185</v>
      </c>
    </row>
    <row r="1736" spans="1:10" x14ac:dyDescent="0.3">
      <c r="A1736">
        <v>1735</v>
      </c>
      <c r="B1736" s="1502">
        <v>43580</v>
      </c>
      <c r="C1736">
        <v>1332</v>
      </c>
      <c r="D1736">
        <f t="shared" si="108"/>
        <v>-693</v>
      </c>
      <c r="E1736">
        <f t="shared" si="109"/>
        <v>-923076</v>
      </c>
      <c r="F1736">
        <f t="shared" si="110"/>
        <v>480249</v>
      </c>
      <c r="J1736">
        <f t="shared" si="111"/>
        <v>594.32928690819438</v>
      </c>
    </row>
    <row r="1737" spans="1:10" x14ac:dyDescent="0.3">
      <c r="A1737">
        <v>1736</v>
      </c>
      <c r="B1737" s="1502">
        <v>43580</v>
      </c>
      <c r="C1737">
        <v>172</v>
      </c>
      <c r="D1737">
        <f t="shared" si="108"/>
        <v>-691</v>
      </c>
      <c r="E1737">
        <f t="shared" si="109"/>
        <v>-118852</v>
      </c>
      <c r="F1737">
        <f t="shared" si="110"/>
        <v>477481</v>
      </c>
      <c r="J1737">
        <f t="shared" si="111"/>
        <v>594.3016344710669</v>
      </c>
    </row>
    <row r="1738" spans="1:10" x14ac:dyDescent="0.3">
      <c r="A1738">
        <v>1737</v>
      </c>
      <c r="B1738" s="1502">
        <v>43580</v>
      </c>
      <c r="C1738">
        <v>398</v>
      </c>
      <c r="D1738">
        <f t="shared" si="108"/>
        <v>-689</v>
      </c>
      <c r="E1738">
        <f t="shared" si="109"/>
        <v>-274222</v>
      </c>
      <c r="F1738">
        <f t="shared" si="110"/>
        <v>474721</v>
      </c>
      <c r="J1738">
        <f t="shared" si="111"/>
        <v>594.27398203393943</v>
      </c>
    </row>
    <row r="1739" spans="1:10" x14ac:dyDescent="0.3">
      <c r="A1739">
        <v>1738</v>
      </c>
      <c r="B1739" s="1502">
        <v>43580</v>
      </c>
      <c r="C1739">
        <v>140</v>
      </c>
      <c r="D1739">
        <f t="shared" si="108"/>
        <v>-687</v>
      </c>
      <c r="E1739">
        <f t="shared" si="109"/>
        <v>-96180</v>
      </c>
      <c r="F1739">
        <f t="shared" si="110"/>
        <v>471969</v>
      </c>
      <c r="J1739">
        <f t="shared" si="111"/>
        <v>594.24632959681207</v>
      </c>
    </row>
    <row r="1740" spans="1:10" x14ac:dyDescent="0.3">
      <c r="A1740">
        <v>1739</v>
      </c>
      <c r="B1740" s="1502">
        <v>43580</v>
      </c>
      <c r="C1740">
        <v>104</v>
      </c>
      <c r="D1740">
        <f t="shared" si="108"/>
        <v>-685</v>
      </c>
      <c r="E1740">
        <f t="shared" si="109"/>
        <v>-71240</v>
      </c>
      <c r="F1740">
        <f t="shared" si="110"/>
        <v>469225</v>
      </c>
      <c r="J1740">
        <f t="shared" si="111"/>
        <v>594.2186771596846</v>
      </c>
    </row>
    <row r="1741" spans="1:10" x14ac:dyDescent="0.3">
      <c r="A1741">
        <v>1740</v>
      </c>
      <c r="B1741" s="1502">
        <v>43581</v>
      </c>
      <c r="C1741">
        <v>792</v>
      </c>
      <c r="D1741">
        <f t="shared" si="108"/>
        <v>-683</v>
      </c>
      <c r="E1741">
        <f t="shared" si="109"/>
        <v>-540936</v>
      </c>
      <c r="F1741">
        <f t="shared" si="110"/>
        <v>466489</v>
      </c>
      <c r="J1741">
        <f t="shared" si="111"/>
        <v>594.19102472255713</v>
      </c>
    </row>
    <row r="1742" spans="1:10" x14ac:dyDescent="0.3">
      <c r="A1742">
        <v>1741</v>
      </c>
      <c r="B1742" s="1502">
        <v>43581</v>
      </c>
      <c r="C1742">
        <v>748</v>
      </c>
      <c r="D1742">
        <f t="shared" si="108"/>
        <v>-681</v>
      </c>
      <c r="E1742">
        <f t="shared" si="109"/>
        <v>-509388</v>
      </c>
      <c r="F1742">
        <f t="shared" si="110"/>
        <v>463761</v>
      </c>
      <c r="J1742">
        <f t="shared" si="111"/>
        <v>594.16337228542977</v>
      </c>
    </row>
    <row r="1743" spans="1:10" x14ac:dyDescent="0.3">
      <c r="A1743">
        <v>1742</v>
      </c>
      <c r="B1743" s="1502">
        <v>43581</v>
      </c>
      <c r="C1743">
        <v>103</v>
      </c>
      <c r="D1743">
        <f t="shared" si="108"/>
        <v>-679</v>
      </c>
      <c r="E1743">
        <f t="shared" si="109"/>
        <v>-69937</v>
      </c>
      <c r="F1743">
        <f t="shared" si="110"/>
        <v>461041</v>
      </c>
      <c r="J1743">
        <f t="shared" si="111"/>
        <v>594.1357198483023</v>
      </c>
    </row>
    <row r="1744" spans="1:10" x14ac:dyDescent="0.3">
      <c r="A1744">
        <v>1743</v>
      </c>
      <c r="B1744" s="1502">
        <v>43581</v>
      </c>
      <c r="C1744">
        <v>93</v>
      </c>
      <c r="D1744">
        <f t="shared" si="108"/>
        <v>-677</v>
      </c>
      <c r="E1744">
        <f t="shared" si="109"/>
        <v>-62961</v>
      </c>
      <c r="F1744">
        <f t="shared" si="110"/>
        <v>458329</v>
      </c>
      <c r="J1744">
        <f t="shared" si="111"/>
        <v>594.10806741117483</v>
      </c>
    </row>
    <row r="1745" spans="1:10" x14ac:dyDescent="0.3">
      <c r="A1745">
        <v>1744</v>
      </c>
      <c r="B1745" s="1502">
        <v>43581</v>
      </c>
      <c r="C1745">
        <v>697</v>
      </c>
      <c r="D1745">
        <f t="shared" si="108"/>
        <v>-675</v>
      </c>
      <c r="E1745">
        <f t="shared" si="109"/>
        <v>-470475</v>
      </c>
      <c r="F1745">
        <f t="shared" si="110"/>
        <v>455625</v>
      </c>
      <c r="J1745">
        <f t="shared" si="111"/>
        <v>594.08041497404747</v>
      </c>
    </row>
    <row r="1746" spans="1:10" x14ac:dyDescent="0.3">
      <c r="A1746">
        <v>1745</v>
      </c>
      <c r="B1746" s="1502">
        <v>43581</v>
      </c>
      <c r="C1746">
        <v>102</v>
      </c>
      <c r="D1746">
        <f t="shared" si="108"/>
        <v>-673</v>
      </c>
      <c r="E1746">
        <f t="shared" si="109"/>
        <v>-68646</v>
      </c>
      <c r="F1746">
        <f t="shared" si="110"/>
        <v>452929</v>
      </c>
      <c r="J1746">
        <f t="shared" si="111"/>
        <v>594.05276253692</v>
      </c>
    </row>
    <row r="1747" spans="1:10" x14ac:dyDescent="0.3">
      <c r="A1747">
        <v>1746</v>
      </c>
      <c r="B1747" s="1502">
        <v>43582</v>
      </c>
      <c r="C1747">
        <v>42</v>
      </c>
      <c r="D1747">
        <f t="shared" si="108"/>
        <v>-671</v>
      </c>
      <c r="E1747">
        <f t="shared" si="109"/>
        <v>-28182</v>
      </c>
      <c r="F1747">
        <f t="shared" si="110"/>
        <v>450241</v>
      </c>
      <c r="J1747">
        <f t="shared" si="111"/>
        <v>594.02511009979253</v>
      </c>
    </row>
    <row r="1748" spans="1:10" x14ac:dyDescent="0.3">
      <c r="A1748">
        <v>1747</v>
      </c>
      <c r="B1748" s="1502">
        <v>43582</v>
      </c>
      <c r="C1748">
        <v>33</v>
      </c>
      <c r="D1748">
        <f t="shared" si="108"/>
        <v>-669</v>
      </c>
      <c r="E1748">
        <f t="shared" si="109"/>
        <v>-22077</v>
      </c>
      <c r="F1748">
        <f t="shared" si="110"/>
        <v>447561</v>
      </c>
      <c r="J1748">
        <f t="shared" si="111"/>
        <v>593.99745766266506</v>
      </c>
    </row>
    <row r="1749" spans="1:10" x14ac:dyDescent="0.3">
      <c r="A1749">
        <v>1748</v>
      </c>
      <c r="B1749" s="1502">
        <v>43582</v>
      </c>
      <c r="C1749">
        <v>362</v>
      </c>
      <c r="D1749">
        <f t="shared" si="108"/>
        <v>-667</v>
      </c>
      <c r="E1749">
        <f t="shared" si="109"/>
        <v>-241454</v>
      </c>
      <c r="F1749">
        <f t="shared" si="110"/>
        <v>444889</v>
      </c>
      <c r="J1749">
        <f t="shared" si="111"/>
        <v>593.9698052255377</v>
      </c>
    </row>
    <row r="1750" spans="1:10" x14ac:dyDescent="0.3">
      <c r="A1750">
        <v>1749</v>
      </c>
      <c r="B1750" s="1502">
        <v>43582</v>
      </c>
      <c r="C1750">
        <v>228</v>
      </c>
      <c r="D1750">
        <f t="shared" si="108"/>
        <v>-665</v>
      </c>
      <c r="E1750">
        <f t="shared" si="109"/>
        <v>-151620</v>
      </c>
      <c r="F1750">
        <f t="shared" si="110"/>
        <v>442225</v>
      </c>
      <c r="J1750">
        <f t="shared" si="111"/>
        <v>593.94215278841023</v>
      </c>
    </row>
    <row r="1751" spans="1:10" x14ac:dyDescent="0.3">
      <c r="A1751">
        <v>1750</v>
      </c>
      <c r="B1751" s="1502">
        <v>43584</v>
      </c>
      <c r="C1751">
        <v>1117</v>
      </c>
      <c r="D1751">
        <f t="shared" si="108"/>
        <v>-663</v>
      </c>
      <c r="E1751">
        <f t="shared" si="109"/>
        <v>-740571</v>
      </c>
      <c r="F1751">
        <f t="shared" si="110"/>
        <v>439569</v>
      </c>
      <c r="J1751">
        <f t="shared" si="111"/>
        <v>593.91450035128275</v>
      </c>
    </row>
    <row r="1752" spans="1:10" x14ac:dyDescent="0.3">
      <c r="A1752">
        <v>1751</v>
      </c>
      <c r="B1752" s="1502">
        <v>43584</v>
      </c>
      <c r="C1752">
        <v>283</v>
      </c>
      <c r="D1752">
        <f t="shared" si="108"/>
        <v>-661</v>
      </c>
      <c r="E1752">
        <f t="shared" si="109"/>
        <v>-187063</v>
      </c>
      <c r="F1752">
        <f t="shared" si="110"/>
        <v>436921</v>
      </c>
      <c r="J1752">
        <f t="shared" si="111"/>
        <v>593.8868479141554</v>
      </c>
    </row>
    <row r="1753" spans="1:10" x14ac:dyDescent="0.3">
      <c r="A1753">
        <v>1752</v>
      </c>
      <c r="B1753" s="1502">
        <v>43585</v>
      </c>
      <c r="C1753">
        <v>148</v>
      </c>
      <c r="D1753">
        <f t="shared" si="108"/>
        <v>-659</v>
      </c>
      <c r="E1753">
        <f t="shared" si="109"/>
        <v>-97532</v>
      </c>
      <c r="F1753">
        <f t="shared" si="110"/>
        <v>434281</v>
      </c>
      <c r="J1753">
        <f t="shared" si="111"/>
        <v>593.85919547702792</v>
      </c>
    </row>
    <row r="1754" spans="1:10" x14ac:dyDescent="0.3">
      <c r="A1754">
        <v>1753</v>
      </c>
      <c r="B1754" s="1502">
        <v>43585</v>
      </c>
      <c r="C1754">
        <v>2757</v>
      </c>
      <c r="D1754">
        <f t="shared" si="108"/>
        <v>-657</v>
      </c>
      <c r="E1754">
        <f t="shared" si="109"/>
        <v>-1811349</v>
      </c>
      <c r="F1754">
        <f t="shared" si="110"/>
        <v>431649</v>
      </c>
      <c r="J1754">
        <f t="shared" si="111"/>
        <v>593.83154303990045</v>
      </c>
    </row>
    <row r="1755" spans="1:10" x14ac:dyDescent="0.3">
      <c r="A1755">
        <v>1754</v>
      </c>
      <c r="B1755" s="1502">
        <v>43585</v>
      </c>
      <c r="C1755">
        <v>438</v>
      </c>
      <c r="D1755">
        <f t="shared" si="108"/>
        <v>-655</v>
      </c>
      <c r="E1755">
        <f t="shared" si="109"/>
        <v>-286890</v>
      </c>
      <c r="F1755">
        <f t="shared" si="110"/>
        <v>429025</v>
      </c>
      <c r="J1755">
        <f t="shared" si="111"/>
        <v>593.80389060277298</v>
      </c>
    </row>
    <row r="1756" spans="1:10" x14ac:dyDescent="0.3">
      <c r="A1756">
        <v>1755</v>
      </c>
      <c r="B1756" s="1502">
        <v>43585</v>
      </c>
      <c r="C1756">
        <v>2979</v>
      </c>
      <c r="D1756">
        <f t="shared" si="108"/>
        <v>-653</v>
      </c>
      <c r="E1756">
        <f t="shared" si="109"/>
        <v>-1945287</v>
      </c>
      <c r="F1756">
        <f t="shared" si="110"/>
        <v>426409</v>
      </c>
      <c r="J1756">
        <f t="shared" si="111"/>
        <v>593.77623816564562</v>
      </c>
    </row>
    <row r="1757" spans="1:10" x14ac:dyDescent="0.3">
      <c r="A1757">
        <v>1756</v>
      </c>
      <c r="B1757" s="1502">
        <v>43585</v>
      </c>
      <c r="C1757">
        <v>1888</v>
      </c>
      <c r="D1757">
        <f t="shared" si="108"/>
        <v>-651</v>
      </c>
      <c r="E1757">
        <f t="shared" si="109"/>
        <v>-1229088</v>
      </c>
      <c r="F1757">
        <f t="shared" si="110"/>
        <v>423801</v>
      </c>
      <c r="J1757">
        <f t="shared" si="111"/>
        <v>593.74858572851815</v>
      </c>
    </row>
    <row r="1758" spans="1:10" x14ac:dyDescent="0.3">
      <c r="A1758">
        <v>1757</v>
      </c>
      <c r="B1758" s="1502">
        <v>43602</v>
      </c>
      <c r="C1758">
        <v>614</v>
      </c>
      <c r="D1758">
        <f t="shared" si="108"/>
        <v>-649</v>
      </c>
      <c r="E1758">
        <f t="shared" si="109"/>
        <v>-398486</v>
      </c>
      <c r="F1758">
        <f t="shared" si="110"/>
        <v>421201</v>
      </c>
      <c r="J1758">
        <f t="shared" si="111"/>
        <v>593.72093329139068</v>
      </c>
    </row>
    <row r="1759" spans="1:10" x14ac:dyDescent="0.3">
      <c r="A1759">
        <v>1758</v>
      </c>
      <c r="B1759" s="1502">
        <v>43602</v>
      </c>
      <c r="C1759">
        <v>2568</v>
      </c>
      <c r="D1759">
        <f t="shared" si="108"/>
        <v>-647</v>
      </c>
      <c r="E1759">
        <f t="shared" si="109"/>
        <v>-1661496</v>
      </c>
      <c r="F1759">
        <f t="shared" si="110"/>
        <v>418609</v>
      </c>
      <c r="J1759">
        <f t="shared" si="111"/>
        <v>593.69328085426332</v>
      </c>
    </row>
    <row r="1760" spans="1:10" x14ac:dyDescent="0.3">
      <c r="A1760">
        <v>1759</v>
      </c>
      <c r="B1760" s="1502">
        <v>43602</v>
      </c>
      <c r="C1760">
        <v>348</v>
      </c>
      <c r="D1760">
        <f t="shared" si="108"/>
        <v>-645</v>
      </c>
      <c r="E1760">
        <f t="shared" si="109"/>
        <v>-224460</v>
      </c>
      <c r="F1760">
        <f t="shared" si="110"/>
        <v>416025</v>
      </c>
      <c r="J1760">
        <f t="shared" si="111"/>
        <v>593.66562841713585</v>
      </c>
    </row>
    <row r="1761" spans="1:10" x14ac:dyDescent="0.3">
      <c r="A1761">
        <v>1760</v>
      </c>
      <c r="B1761" s="1502">
        <v>43602</v>
      </c>
      <c r="C1761">
        <v>2058</v>
      </c>
      <c r="D1761">
        <f t="shared" si="108"/>
        <v>-643</v>
      </c>
      <c r="E1761">
        <f t="shared" si="109"/>
        <v>-1323294</v>
      </c>
      <c r="F1761">
        <f t="shared" si="110"/>
        <v>413449</v>
      </c>
      <c r="J1761">
        <f t="shared" si="111"/>
        <v>593.63797598000838</v>
      </c>
    </row>
    <row r="1762" spans="1:10" x14ac:dyDescent="0.3">
      <c r="A1762">
        <v>1761</v>
      </c>
      <c r="B1762" s="1502">
        <v>43602</v>
      </c>
      <c r="C1762">
        <v>463</v>
      </c>
      <c r="D1762">
        <f t="shared" si="108"/>
        <v>-641</v>
      </c>
      <c r="E1762">
        <f t="shared" si="109"/>
        <v>-296783</v>
      </c>
      <c r="F1762">
        <f t="shared" si="110"/>
        <v>410881</v>
      </c>
      <c r="J1762">
        <f t="shared" si="111"/>
        <v>593.61032354288091</v>
      </c>
    </row>
    <row r="1763" spans="1:10" x14ac:dyDescent="0.3">
      <c r="A1763">
        <v>1762</v>
      </c>
      <c r="B1763" s="1502">
        <v>43602</v>
      </c>
      <c r="C1763">
        <v>256</v>
      </c>
      <c r="D1763">
        <f t="shared" si="108"/>
        <v>-639</v>
      </c>
      <c r="E1763">
        <f t="shared" si="109"/>
        <v>-163584</v>
      </c>
      <c r="F1763">
        <f t="shared" si="110"/>
        <v>408321</v>
      </c>
      <c r="J1763">
        <f t="shared" si="111"/>
        <v>593.58267110575355</v>
      </c>
    </row>
    <row r="1764" spans="1:10" x14ac:dyDescent="0.3">
      <c r="A1764">
        <v>1763</v>
      </c>
      <c r="B1764" s="1502">
        <v>43602</v>
      </c>
      <c r="C1764">
        <v>1526</v>
      </c>
      <c r="D1764">
        <f t="shared" si="108"/>
        <v>-637</v>
      </c>
      <c r="E1764">
        <f t="shared" si="109"/>
        <v>-972062</v>
      </c>
      <c r="F1764">
        <f t="shared" si="110"/>
        <v>405769</v>
      </c>
      <c r="J1764">
        <f t="shared" si="111"/>
        <v>593.55501866862608</v>
      </c>
    </row>
    <row r="1765" spans="1:10" x14ac:dyDescent="0.3">
      <c r="A1765">
        <v>1764</v>
      </c>
      <c r="B1765" s="1502">
        <v>43602</v>
      </c>
      <c r="C1765">
        <v>959</v>
      </c>
      <c r="D1765">
        <f t="shared" si="108"/>
        <v>-635</v>
      </c>
      <c r="E1765">
        <f t="shared" si="109"/>
        <v>-608965</v>
      </c>
      <c r="F1765">
        <f t="shared" si="110"/>
        <v>403225</v>
      </c>
      <c r="J1765">
        <f t="shared" si="111"/>
        <v>593.5273662314986</v>
      </c>
    </row>
    <row r="1766" spans="1:10" x14ac:dyDescent="0.3">
      <c r="A1766">
        <v>1765</v>
      </c>
      <c r="B1766" s="1502">
        <v>43602</v>
      </c>
      <c r="C1766">
        <v>170</v>
      </c>
      <c r="D1766">
        <f t="shared" si="108"/>
        <v>-633</v>
      </c>
      <c r="E1766">
        <f t="shared" si="109"/>
        <v>-107610</v>
      </c>
      <c r="F1766">
        <f t="shared" si="110"/>
        <v>400689</v>
      </c>
      <c r="J1766">
        <f t="shared" si="111"/>
        <v>593.49971379437125</v>
      </c>
    </row>
    <row r="1767" spans="1:10" x14ac:dyDescent="0.3">
      <c r="A1767">
        <v>1766</v>
      </c>
      <c r="B1767" s="1502">
        <v>43602</v>
      </c>
      <c r="C1767">
        <v>228</v>
      </c>
      <c r="D1767">
        <f t="shared" si="108"/>
        <v>-631</v>
      </c>
      <c r="E1767">
        <f t="shared" si="109"/>
        <v>-143868</v>
      </c>
      <c r="F1767">
        <f t="shared" si="110"/>
        <v>398161</v>
      </c>
      <c r="J1767">
        <f t="shared" si="111"/>
        <v>593.47206135724377</v>
      </c>
    </row>
    <row r="1768" spans="1:10" x14ac:dyDescent="0.3">
      <c r="A1768">
        <v>1767</v>
      </c>
      <c r="B1768" s="1502">
        <v>43602</v>
      </c>
      <c r="C1768">
        <v>1454</v>
      </c>
      <c r="D1768">
        <f t="shared" si="108"/>
        <v>-629</v>
      </c>
      <c r="E1768">
        <f t="shared" si="109"/>
        <v>-914566</v>
      </c>
      <c r="F1768">
        <f t="shared" si="110"/>
        <v>395641</v>
      </c>
      <c r="J1768">
        <f t="shared" si="111"/>
        <v>593.4444089201163</v>
      </c>
    </row>
    <row r="1769" spans="1:10" x14ac:dyDescent="0.3">
      <c r="A1769">
        <v>1768</v>
      </c>
      <c r="B1769" s="1502">
        <v>43602</v>
      </c>
      <c r="C1769">
        <v>3155</v>
      </c>
      <c r="D1769">
        <f t="shared" si="108"/>
        <v>-627</v>
      </c>
      <c r="E1769">
        <f t="shared" si="109"/>
        <v>-1978185</v>
      </c>
      <c r="F1769">
        <f t="shared" si="110"/>
        <v>393129</v>
      </c>
      <c r="J1769">
        <f t="shared" si="111"/>
        <v>593.41675648298883</v>
      </c>
    </row>
    <row r="1770" spans="1:10" x14ac:dyDescent="0.3">
      <c r="A1770">
        <v>1769</v>
      </c>
      <c r="B1770" s="1502">
        <v>43602</v>
      </c>
      <c r="C1770">
        <v>498</v>
      </c>
      <c r="D1770">
        <f t="shared" si="108"/>
        <v>-625</v>
      </c>
      <c r="E1770">
        <f t="shared" si="109"/>
        <v>-311250</v>
      </c>
      <c r="F1770">
        <f t="shared" si="110"/>
        <v>390625</v>
      </c>
      <c r="J1770">
        <f t="shared" si="111"/>
        <v>593.38910404586147</v>
      </c>
    </row>
    <row r="1771" spans="1:10" x14ac:dyDescent="0.3">
      <c r="A1771">
        <v>1770</v>
      </c>
      <c r="B1771" s="1502">
        <v>43602</v>
      </c>
      <c r="C1771">
        <v>404</v>
      </c>
      <c r="D1771">
        <f t="shared" si="108"/>
        <v>-623</v>
      </c>
      <c r="E1771">
        <f t="shared" si="109"/>
        <v>-251692</v>
      </c>
      <c r="F1771">
        <f t="shared" si="110"/>
        <v>388129</v>
      </c>
      <c r="J1771">
        <f t="shared" si="111"/>
        <v>593.361451608734</v>
      </c>
    </row>
    <row r="1772" spans="1:10" x14ac:dyDescent="0.3">
      <c r="A1772">
        <v>1771</v>
      </c>
      <c r="B1772" s="1502">
        <v>43602</v>
      </c>
      <c r="C1772">
        <v>181</v>
      </c>
      <c r="D1772">
        <f t="shared" si="108"/>
        <v>-621</v>
      </c>
      <c r="E1772">
        <f t="shared" si="109"/>
        <v>-112401</v>
      </c>
      <c r="F1772">
        <f t="shared" si="110"/>
        <v>385641</v>
      </c>
      <c r="J1772">
        <f t="shared" si="111"/>
        <v>593.33379917160653</v>
      </c>
    </row>
    <row r="1773" spans="1:10" x14ac:dyDescent="0.3">
      <c r="A1773">
        <v>1772</v>
      </c>
      <c r="B1773" s="1502">
        <v>43602</v>
      </c>
      <c r="C1773">
        <v>394</v>
      </c>
      <c r="D1773">
        <f t="shared" si="108"/>
        <v>-619</v>
      </c>
      <c r="E1773">
        <f t="shared" si="109"/>
        <v>-243886</v>
      </c>
      <c r="F1773">
        <f t="shared" si="110"/>
        <v>383161</v>
      </c>
      <c r="J1773">
        <f t="shared" si="111"/>
        <v>593.30614673447917</v>
      </c>
    </row>
    <row r="1774" spans="1:10" x14ac:dyDescent="0.3">
      <c r="A1774">
        <v>1773</v>
      </c>
      <c r="B1774" s="1502">
        <v>43602</v>
      </c>
      <c r="C1774">
        <v>104</v>
      </c>
      <c r="D1774">
        <f t="shared" si="108"/>
        <v>-617</v>
      </c>
      <c r="E1774">
        <f t="shared" si="109"/>
        <v>-64168</v>
      </c>
      <c r="F1774">
        <f t="shared" si="110"/>
        <v>380689</v>
      </c>
      <c r="J1774">
        <f t="shared" si="111"/>
        <v>593.2784942973517</v>
      </c>
    </row>
    <row r="1775" spans="1:10" x14ac:dyDescent="0.3">
      <c r="A1775">
        <v>1774</v>
      </c>
      <c r="B1775" s="1502">
        <v>43602</v>
      </c>
      <c r="C1775">
        <v>276</v>
      </c>
      <c r="D1775">
        <f t="shared" si="108"/>
        <v>-615</v>
      </c>
      <c r="E1775">
        <f t="shared" si="109"/>
        <v>-169740</v>
      </c>
      <c r="F1775">
        <f t="shared" si="110"/>
        <v>378225</v>
      </c>
      <c r="J1775">
        <f t="shared" si="111"/>
        <v>593.25084186022423</v>
      </c>
    </row>
    <row r="1776" spans="1:10" x14ac:dyDescent="0.3">
      <c r="A1776">
        <v>1775</v>
      </c>
      <c r="B1776" s="1502">
        <v>43602</v>
      </c>
      <c r="C1776">
        <v>1986</v>
      </c>
      <c r="D1776">
        <f t="shared" si="108"/>
        <v>-613</v>
      </c>
      <c r="E1776">
        <f t="shared" si="109"/>
        <v>-1217418</v>
      </c>
      <c r="F1776">
        <f t="shared" si="110"/>
        <v>375769</v>
      </c>
      <c r="J1776">
        <f t="shared" si="111"/>
        <v>593.22318942309676</v>
      </c>
    </row>
    <row r="1777" spans="1:10" x14ac:dyDescent="0.3">
      <c r="A1777">
        <v>1776</v>
      </c>
      <c r="B1777" s="1502">
        <v>43602</v>
      </c>
      <c r="C1777">
        <v>982</v>
      </c>
      <c r="D1777">
        <f t="shared" si="108"/>
        <v>-611</v>
      </c>
      <c r="E1777">
        <f t="shared" si="109"/>
        <v>-600002</v>
      </c>
      <c r="F1777">
        <f t="shared" si="110"/>
        <v>373321</v>
      </c>
      <c r="J1777">
        <f t="shared" si="111"/>
        <v>593.1955369859694</v>
      </c>
    </row>
    <row r="1778" spans="1:10" x14ac:dyDescent="0.3">
      <c r="A1778">
        <v>1777</v>
      </c>
      <c r="B1778" s="1502">
        <v>43602</v>
      </c>
      <c r="C1778">
        <v>332</v>
      </c>
      <c r="D1778">
        <f t="shared" si="108"/>
        <v>-609</v>
      </c>
      <c r="E1778">
        <f t="shared" si="109"/>
        <v>-202188</v>
      </c>
      <c r="F1778">
        <f t="shared" si="110"/>
        <v>370881</v>
      </c>
      <c r="J1778">
        <f t="shared" si="111"/>
        <v>593.16788454884193</v>
      </c>
    </row>
    <row r="1779" spans="1:10" x14ac:dyDescent="0.3">
      <c r="A1779">
        <v>1778</v>
      </c>
      <c r="B1779" s="1502">
        <v>43602</v>
      </c>
      <c r="C1779">
        <v>3420</v>
      </c>
      <c r="D1779">
        <f t="shared" si="108"/>
        <v>-607</v>
      </c>
      <c r="E1779">
        <f t="shared" si="109"/>
        <v>-2075940</v>
      </c>
      <c r="F1779">
        <f t="shared" si="110"/>
        <v>368449</v>
      </c>
      <c r="J1779">
        <f t="shared" si="111"/>
        <v>593.14023211171445</v>
      </c>
    </row>
    <row r="1780" spans="1:10" x14ac:dyDescent="0.3">
      <c r="A1780">
        <v>1779</v>
      </c>
      <c r="B1780" s="1502">
        <v>43602</v>
      </c>
      <c r="C1780">
        <v>3846</v>
      </c>
      <c r="D1780">
        <f t="shared" si="108"/>
        <v>-605</v>
      </c>
      <c r="E1780">
        <f t="shared" si="109"/>
        <v>-2326830</v>
      </c>
      <c r="F1780">
        <f t="shared" si="110"/>
        <v>366025</v>
      </c>
      <c r="J1780">
        <f t="shared" si="111"/>
        <v>593.1125796745871</v>
      </c>
    </row>
    <row r="1781" spans="1:10" x14ac:dyDescent="0.3">
      <c r="A1781">
        <v>1780</v>
      </c>
      <c r="B1781" s="1502">
        <v>43602</v>
      </c>
      <c r="C1781">
        <v>1011</v>
      </c>
      <c r="D1781">
        <f t="shared" si="108"/>
        <v>-603</v>
      </c>
      <c r="E1781">
        <f t="shared" si="109"/>
        <v>-609633</v>
      </c>
      <c r="F1781">
        <f t="shared" si="110"/>
        <v>363609</v>
      </c>
      <c r="J1781">
        <f t="shared" si="111"/>
        <v>593.08492723745962</v>
      </c>
    </row>
    <row r="1782" spans="1:10" x14ac:dyDescent="0.3">
      <c r="A1782">
        <v>1781</v>
      </c>
      <c r="B1782" s="1502">
        <v>43602</v>
      </c>
      <c r="C1782">
        <v>727</v>
      </c>
      <c r="D1782">
        <f t="shared" si="108"/>
        <v>-601</v>
      </c>
      <c r="E1782">
        <f t="shared" si="109"/>
        <v>-436927</v>
      </c>
      <c r="F1782">
        <f t="shared" si="110"/>
        <v>361201</v>
      </c>
      <c r="J1782">
        <f t="shared" si="111"/>
        <v>593.05727480033215</v>
      </c>
    </row>
    <row r="1783" spans="1:10" x14ac:dyDescent="0.3">
      <c r="A1783">
        <v>1782</v>
      </c>
      <c r="B1783" s="1502">
        <v>43602</v>
      </c>
      <c r="C1783">
        <v>3294</v>
      </c>
      <c r="D1783">
        <f t="shared" si="108"/>
        <v>-599</v>
      </c>
      <c r="E1783">
        <f t="shared" si="109"/>
        <v>-1973106</v>
      </c>
      <c r="F1783">
        <f t="shared" si="110"/>
        <v>358801</v>
      </c>
      <c r="J1783">
        <f t="shared" si="111"/>
        <v>593.02962236320468</v>
      </c>
    </row>
    <row r="1784" spans="1:10" x14ac:dyDescent="0.3">
      <c r="A1784">
        <v>1783</v>
      </c>
      <c r="B1784" s="1502">
        <v>43602</v>
      </c>
      <c r="C1784">
        <v>312</v>
      </c>
      <c r="D1784">
        <f t="shared" si="108"/>
        <v>-597</v>
      </c>
      <c r="E1784">
        <f t="shared" si="109"/>
        <v>-186264</v>
      </c>
      <c r="F1784">
        <f t="shared" si="110"/>
        <v>356409</v>
      </c>
      <c r="J1784">
        <f t="shared" si="111"/>
        <v>593.00196992607732</v>
      </c>
    </row>
    <row r="1785" spans="1:10" x14ac:dyDescent="0.3">
      <c r="A1785">
        <v>1784</v>
      </c>
      <c r="B1785" s="1502">
        <v>43602</v>
      </c>
      <c r="C1785">
        <v>311</v>
      </c>
      <c r="D1785">
        <f t="shared" si="108"/>
        <v>-595</v>
      </c>
      <c r="E1785">
        <f t="shared" si="109"/>
        <v>-185045</v>
      </c>
      <c r="F1785">
        <f t="shared" si="110"/>
        <v>354025</v>
      </c>
      <c r="J1785">
        <f t="shared" si="111"/>
        <v>592.97431748894985</v>
      </c>
    </row>
    <row r="1786" spans="1:10" x14ac:dyDescent="0.3">
      <c r="A1786">
        <v>1785</v>
      </c>
      <c r="B1786" s="1502">
        <v>43602</v>
      </c>
      <c r="C1786">
        <v>537</v>
      </c>
      <c r="D1786">
        <f t="shared" si="108"/>
        <v>-593</v>
      </c>
      <c r="E1786">
        <f t="shared" si="109"/>
        <v>-318441</v>
      </c>
      <c r="F1786">
        <f t="shared" si="110"/>
        <v>351649</v>
      </c>
      <c r="J1786">
        <f t="shared" si="111"/>
        <v>592.94666505182238</v>
      </c>
    </row>
    <row r="1787" spans="1:10" x14ac:dyDescent="0.3">
      <c r="A1787">
        <v>1786</v>
      </c>
      <c r="B1787" s="1502">
        <v>43602</v>
      </c>
      <c r="C1787">
        <v>140</v>
      </c>
      <c r="D1787">
        <f t="shared" ref="D1787:D1850" si="112">D1788+(-2)</f>
        <v>-591</v>
      </c>
      <c r="E1787">
        <f t="shared" si="109"/>
        <v>-82740</v>
      </c>
      <c r="F1787">
        <f t="shared" si="110"/>
        <v>349281</v>
      </c>
      <c r="J1787">
        <f t="shared" si="111"/>
        <v>592.91901261469502</v>
      </c>
    </row>
    <row r="1788" spans="1:10" x14ac:dyDescent="0.3">
      <c r="A1788">
        <v>1787</v>
      </c>
      <c r="B1788" s="1502">
        <v>43602</v>
      </c>
      <c r="C1788">
        <v>309</v>
      </c>
      <c r="D1788">
        <f t="shared" si="112"/>
        <v>-589</v>
      </c>
      <c r="E1788">
        <f t="shared" si="109"/>
        <v>-182001</v>
      </c>
      <c r="F1788">
        <f t="shared" si="110"/>
        <v>346921</v>
      </c>
      <c r="J1788">
        <f t="shared" si="111"/>
        <v>592.89136017756755</v>
      </c>
    </row>
    <row r="1789" spans="1:10" x14ac:dyDescent="0.3">
      <c r="A1789">
        <v>1788</v>
      </c>
      <c r="B1789" s="1502">
        <v>43602</v>
      </c>
      <c r="C1789">
        <v>299</v>
      </c>
      <c r="D1789">
        <f t="shared" si="112"/>
        <v>-587</v>
      </c>
      <c r="E1789">
        <f t="shared" si="109"/>
        <v>-175513</v>
      </c>
      <c r="F1789">
        <f t="shared" si="110"/>
        <v>344569</v>
      </c>
      <c r="J1789">
        <f t="shared" si="111"/>
        <v>592.86370774044008</v>
      </c>
    </row>
    <row r="1790" spans="1:10" x14ac:dyDescent="0.3">
      <c r="A1790">
        <v>1789</v>
      </c>
      <c r="B1790" s="1502">
        <v>43602</v>
      </c>
      <c r="C1790">
        <v>553</v>
      </c>
      <c r="D1790">
        <f t="shared" si="112"/>
        <v>-585</v>
      </c>
      <c r="E1790">
        <f t="shared" si="109"/>
        <v>-323505</v>
      </c>
      <c r="F1790">
        <f t="shared" si="110"/>
        <v>342225</v>
      </c>
      <c r="J1790">
        <f t="shared" si="111"/>
        <v>592.83605530331261</v>
      </c>
    </row>
    <row r="1791" spans="1:10" x14ac:dyDescent="0.3">
      <c r="A1791">
        <v>1790</v>
      </c>
      <c r="B1791" s="1502">
        <v>43602</v>
      </c>
      <c r="C1791">
        <v>119</v>
      </c>
      <c r="D1791">
        <f t="shared" si="112"/>
        <v>-583</v>
      </c>
      <c r="E1791">
        <f t="shared" si="109"/>
        <v>-69377</v>
      </c>
      <c r="F1791">
        <f t="shared" si="110"/>
        <v>339889</v>
      </c>
      <c r="J1791">
        <f t="shared" si="111"/>
        <v>592.80840286618525</v>
      </c>
    </row>
    <row r="1792" spans="1:10" x14ac:dyDescent="0.3">
      <c r="A1792">
        <v>1791</v>
      </c>
      <c r="B1792" s="1502">
        <v>43602</v>
      </c>
      <c r="C1792">
        <v>3116</v>
      </c>
      <c r="D1792">
        <f t="shared" si="112"/>
        <v>-581</v>
      </c>
      <c r="E1792">
        <f t="shared" si="109"/>
        <v>-1810396</v>
      </c>
      <c r="F1792">
        <f t="shared" si="110"/>
        <v>337561</v>
      </c>
      <c r="J1792">
        <f t="shared" si="111"/>
        <v>592.78075042905778</v>
      </c>
    </row>
    <row r="1793" spans="1:10" x14ac:dyDescent="0.3">
      <c r="A1793">
        <v>1792</v>
      </c>
      <c r="B1793" s="1502">
        <v>43602</v>
      </c>
      <c r="C1793">
        <v>539</v>
      </c>
      <c r="D1793">
        <f t="shared" si="112"/>
        <v>-579</v>
      </c>
      <c r="E1793">
        <f t="shared" si="109"/>
        <v>-312081</v>
      </c>
      <c r="F1793">
        <f t="shared" si="110"/>
        <v>335241</v>
      </c>
      <c r="J1793">
        <f t="shared" si="111"/>
        <v>592.7530979919303</v>
      </c>
    </row>
    <row r="1794" spans="1:10" x14ac:dyDescent="0.3">
      <c r="A1794">
        <v>1793</v>
      </c>
      <c r="B1794" s="1502">
        <v>43602</v>
      </c>
      <c r="C1794">
        <v>913</v>
      </c>
      <c r="D1794">
        <f t="shared" si="112"/>
        <v>-577</v>
      </c>
      <c r="E1794">
        <f t="shared" si="109"/>
        <v>-526801</v>
      </c>
      <c r="F1794">
        <f t="shared" si="110"/>
        <v>332929</v>
      </c>
      <c r="J1794">
        <f t="shared" si="111"/>
        <v>592.72544555480295</v>
      </c>
    </row>
    <row r="1795" spans="1:10" x14ac:dyDescent="0.3">
      <c r="A1795">
        <v>1794</v>
      </c>
      <c r="B1795" s="1502">
        <v>43602</v>
      </c>
      <c r="C1795">
        <v>3923</v>
      </c>
      <c r="D1795">
        <f t="shared" si="112"/>
        <v>-575</v>
      </c>
      <c r="E1795">
        <f t="shared" ref="E1795:E1858" si="113">C1795*D1795</f>
        <v>-2255725</v>
      </c>
      <c r="F1795">
        <f t="shared" ref="F1795:F1858" si="114">D1795^2</f>
        <v>330625</v>
      </c>
      <c r="J1795">
        <f t="shared" ref="J1795:J1858" si="115">$H$2+(-$I$2)*D1795</f>
        <v>592.69779311767547</v>
      </c>
    </row>
    <row r="1796" spans="1:10" x14ac:dyDescent="0.3">
      <c r="A1796">
        <v>1795</v>
      </c>
      <c r="B1796" s="1502">
        <v>43602</v>
      </c>
      <c r="C1796">
        <v>104</v>
      </c>
      <c r="D1796">
        <f t="shared" si="112"/>
        <v>-573</v>
      </c>
      <c r="E1796">
        <f t="shared" si="113"/>
        <v>-59592</v>
      </c>
      <c r="F1796">
        <f t="shared" si="114"/>
        <v>328329</v>
      </c>
      <c r="J1796">
        <f t="shared" si="115"/>
        <v>592.670140680548</v>
      </c>
    </row>
    <row r="1797" spans="1:10" x14ac:dyDescent="0.3">
      <c r="A1797">
        <v>1796</v>
      </c>
      <c r="B1797" s="1502">
        <v>43602</v>
      </c>
      <c r="C1797">
        <v>403</v>
      </c>
      <c r="D1797">
        <f t="shared" si="112"/>
        <v>-571</v>
      </c>
      <c r="E1797">
        <f t="shared" si="113"/>
        <v>-230113</v>
      </c>
      <c r="F1797">
        <f t="shared" si="114"/>
        <v>326041</v>
      </c>
      <c r="J1797">
        <f t="shared" si="115"/>
        <v>592.64248824342064</v>
      </c>
    </row>
    <row r="1798" spans="1:10" x14ac:dyDescent="0.3">
      <c r="A1798">
        <v>1797</v>
      </c>
      <c r="B1798" s="1502">
        <v>43602</v>
      </c>
      <c r="C1798">
        <v>559</v>
      </c>
      <c r="D1798">
        <f t="shared" si="112"/>
        <v>-569</v>
      </c>
      <c r="E1798">
        <f t="shared" si="113"/>
        <v>-318071</v>
      </c>
      <c r="F1798">
        <f t="shared" si="114"/>
        <v>323761</v>
      </c>
      <c r="J1798">
        <f t="shared" si="115"/>
        <v>592.61483580629317</v>
      </c>
    </row>
    <row r="1799" spans="1:10" x14ac:dyDescent="0.3">
      <c r="A1799">
        <v>1798</v>
      </c>
      <c r="B1799" s="1502">
        <v>43602</v>
      </c>
      <c r="C1799">
        <v>244</v>
      </c>
      <c r="D1799">
        <f t="shared" si="112"/>
        <v>-567</v>
      </c>
      <c r="E1799">
        <f t="shared" si="113"/>
        <v>-138348</v>
      </c>
      <c r="F1799">
        <f t="shared" si="114"/>
        <v>321489</v>
      </c>
      <c r="J1799">
        <f t="shared" si="115"/>
        <v>592.5871833691657</v>
      </c>
    </row>
    <row r="1800" spans="1:10" x14ac:dyDescent="0.3">
      <c r="A1800">
        <v>1799</v>
      </c>
      <c r="B1800" s="1502">
        <v>43602</v>
      </c>
      <c r="C1800">
        <v>161</v>
      </c>
      <c r="D1800">
        <f t="shared" si="112"/>
        <v>-565</v>
      </c>
      <c r="E1800">
        <f t="shared" si="113"/>
        <v>-90965</v>
      </c>
      <c r="F1800">
        <f t="shared" si="114"/>
        <v>319225</v>
      </c>
      <c r="J1800">
        <f t="shared" si="115"/>
        <v>592.55953093203823</v>
      </c>
    </row>
    <row r="1801" spans="1:10" x14ac:dyDescent="0.3">
      <c r="A1801">
        <v>1800</v>
      </c>
      <c r="B1801" s="1502">
        <v>43602</v>
      </c>
      <c r="C1801">
        <v>2707</v>
      </c>
      <c r="D1801">
        <f t="shared" si="112"/>
        <v>-563</v>
      </c>
      <c r="E1801">
        <f t="shared" si="113"/>
        <v>-1524041</v>
      </c>
      <c r="F1801">
        <f t="shared" si="114"/>
        <v>316969</v>
      </c>
      <c r="J1801">
        <f t="shared" si="115"/>
        <v>592.53187849491087</v>
      </c>
    </row>
    <row r="1802" spans="1:10" x14ac:dyDescent="0.3">
      <c r="A1802">
        <v>1801</v>
      </c>
      <c r="B1802" s="1502">
        <v>43602</v>
      </c>
      <c r="C1802">
        <v>1018</v>
      </c>
      <c r="D1802">
        <f t="shared" si="112"/>
        <v>-561</v>
      </c>
      <c r="E1802">
        <f t="shared" si="113"/>
        <v>-571098</v>
      </c>
      <c r="F1802">
        <f t="shared" si="114"/>
        <v>314721</v>
      </c>
      <c r="J1802">
        <f t="shared" si="115"/>
        <v>592.5042260577834</v>
      </c>
    </row>
    <row r="1803" spans="1:10" x14ac:dyDescent="0.3">
      <c r="A1803">
        <v>1802</v>
      </c>
      <c r="B1803" s="1502">
        <v>43602</v>
      </c>
      <c r="C1803">
        <v>225</v>
      </c>
      <c r="D1803">
        <f t="shared" si="112"/>
        <v>-559</v>
      </c>
      <c r="E1803">
        <f t="shared" si="113"/>
        <v>-125775</v>
      </c>
      <c r="F1803">
        <f t="shared" si="114"/>
        <v>312481</v>
      </c>
      <c r="J1803">
        <f t="shared" si="115"/>
        <v>592.47657362065593</v>
      </c>
    </row>
    <row r="1804" spans="1:10" x14ac:dyDescent="0.3">
      <c r="A1804">
        <v>1803</v>
      </c>
      <c r="B1804" s="1502">
        <v>43602</v>
      </c>
      <c r="C1804">
        <v>191</v>
      </c>
      <c r="D1804">
        <f t="shared" si="112"/>
        <v>-557</v>
      </c>
      <c r="E1804">
        <f t="shared" si="113"/>
        <v>-106387</v>
      </c>
      <c r="F1804">
        <f t="shared" si="114"/>
        <v>310249</v>
      </c>
      <c r="J1804">
        <f t="shared" si="115"/>
        <v>592.44892118352857</v>
      </c>
    </row>
    <row r="1805" spans="1:10" x14ac:dyDescent="0.3">
      <c r="A1805">
        <v>1804</v>
      </c>
      <c r="B1805" s="1502">
        <v>43602</v>
      </c>
      <c r="C1805">
        <v>1039</v>
      </c>
      <c r="D1805">
        <f t="shared" si="112"/>
        <v>-555</v>
      </c>
      <c r="E1805">
        <f t="shared" si="113"/>
        <v>-576645</v>
      </c>
      <c r="F1805">
        <f t="shared" si="114"/>
        <v>308025</v>
      </c>
      <c r="J1805">
        <f t="shared" si="115"/>
        <v>592.4212687464011</v>
      </c>
    </row>
    <row r="1806" spans="1:10" x14ac:dyDescent="0.3">
      <c r="A1806">
        <v>1805</v>
      </c>
      <c r="B1806" s="1502">
        <v>43602</v>
      </c>
      <c r="C1806">
        <v>133</v>
      </c>
      <c r="D1806">
        <f t="shared" si="112"/>
        <v>-553</v>
      </c>
      <c r="E1806">
        <f t="shared" si="113"/>
        <v>-73549</v>
      </c>
      <c r="F1806">
        <f t="shared" si="114"/>
        <v>305809</v>
      </c>
      <c r="J1806">
        <f t="shared" si="115"/>
        <v>592.39361630927363</v>
      </c>
    </row>
    <row r="1807" spans="1:10" x14ac:dyDescent="0.3">
      <c r="A1807">
        <v>1806</v>
      </c>
      <c r="B1807" s="1502">
        <v>43602</v>
      </c>
      <c r="C1807">
        <v>295</v>
      </c>
      <c r="D1807">
        <f t="shared" si="112"/>
        <v>-551</v>
      </c>
      <c r="E1807">
        <f t="shared" si="113"/>
        <v>-162545</v>
      </c>
      <c r="F1807">
        <f t="shared" si="114"/>
        <v>303601</v>
      </c>
      <c r="J1807">
        <f t="shared" si="115"/>
        <v>592.36596387214615</v>
      </c>
    </row>
    <row r="1808" spans="1:10" x14ac:dyDescent="0.3">
      <c r="A1808">
        <v>1807</v>
      </c>
      <c r="B1808" s="1502">
        <v>43602</v>
      </c>
      <c r="C1808">
        <v>2055</v>
      </c>
      <c r="D1808">
        <f t="shared" si="112"/>
        <v>-549</v>
      </c>
      <c r="E1808">
        <f t="shared" si="113"/>
        <v>-1128195</v>
      </c>
      <c r="F1808">
        <f t="shared" si="114"/>
        <v>301401</v>
      </c>
      <c r="J1808">
        <f t="shared" si="115"/>
        <v>592.3383114350188</v>
      </c>
    </row>
    <row r="1809" spans="1:10" x14ac:dyDescent="0.3">
      <c r="A1809">
        <v>1808</v>
      </c>
      <c r="B1809" s="1502">
        <v>43602</v>
      </c>
      <c r="C1809">
        <v>721</v>
      </c>
      <c r="D1809">
        <f t="shared" si="112"/>
        <v>-547</v>
      </c>
      <c r="E1809">
        <f t="shared" si="113"/>
        <v>-394387</v>
      </c>
      <c r="F1809">
        <f t="shared" si="114"/>
        <v>299209</v>
      </c>
      <c r="J1809">
        <f t="shared" si="115"/>
        <v>592.31065899789132</v>
      </c>
    </row>
    <row r="1810" spans="1:10" x14ac:dyDescent="0.3">
      <c r="A1810">
        <v>1809</v>
      </c>
      <c r="B1810" s="1502">
        <v>43602</v>
      </c>
      <c r="C1810">
        <v>1068</v>
      </c>
      <c r="D1810">
        <f t="shared" si="112"/>
        <v>-545</v>
      </c>
      <c r="E1810">
        <f t="shared" si="113"/>
        <v>-582060</v>
      </c>
      <c r="F1810">
        <f t="shared" si="114"/>
        <v>297025</v>
      </c>
      <c r="J1810">
        <f t="shared" si="115"/>
        <v>592.28300656076385</v>
      </c>
    </row>
    <row r="1811" spans="1:10" x14ac:dyDescent="0.3">
      <c r="A1811">
        <v>1810</v>
      </c>
      <c r="B1811" s="1502">
        <v>43602</v>
      </c>
      <c r="C1811">
        <v>163</v>
      </c>
      <c r="D1811">
        <f t="shared" si="112"/>
        <v>-543</v>
      </c>
      <c r="E1811">
        <f t="shared" si="113"/>
        <v>-88509</v>
      </c>
      <c r="F1811">
        <f t="shared" si="114"/>
        <v>294849</v>
      </c>
      <c r="J1811">
        <f t="shared" si="115"/>
        <v>592.25535412363649</v>
      </c>
    </row>
    <row r="1812" spans="1:10" x14ac:dyDescent="0.3">
      <c r="A1812">
        <v>1811</v>
      </c>
      <c r="B1812" s="1502">
        <v>43602</v>
      </c>
      <c r="C1812">
        <v>145</v>
      </c>
      <c r="D1812">
        <f t="shared" si="112"/>
        <v>-541</v>
      </c>
      <c r="E1812">
        <f t="shared" si="113"/>
        <v>-78445</v>
      </c>
      <c r="F1812">
        <f t="shared" si="114"/>
        <v>292681</v>
      </c>
      <c r="J1812">
        <f t="shared" si="115"/>
        <v>592.22770168650902</v>
      </c>
    </row>
    <row r="1813" spans="1:10" x14ac:dyDescent="0.3">
      <c r="A1813">
        <v>1812</v>
      </c>
      <c r="B1813" s="1502">
        <v>43602</v>
      </c>
      <c r="C1813">
        <v>50</v>
      </c>
      <c r="D1813">
        <f t="shared" si="112"/>
        <v>-539</v>
      </c>
      <c r="E1813">
        <f t="shared" si="113"/>
        <v>-26950</v>
      </c>
      <c r="F1813">
        <f t="shared" si="114"/>
        <v>290521</v>
      </c>
      <c r="J1813">
        <f t="shared" si="115"/>
        <v>592.20004924938155</v>
      </c>
    </row>
    <row r="1814" spans="1:10" x14ac:dyDescent="0.3">
      <c r="A1814">
        <v>1813</v>
      </c>
      <c r="B1814" s="1502">
        <v>43602</v>
      </c>
      <c r="C1814">
        <v>903</v>
      </c>
      <c r="D1814">
        <f t="shared" si="112"/>
        <v>-537</v>
      </c>
      <c r="E1814">
        <f t="shared" si="113"/>
        <v>-484911</v>
      </c>
      <c r="F1814">
        <f t="shared" si="114"/>
        <v>288369</v>
      </c>
      <c r="J1814">
        <f t="shared" si="115"/>
        <v>592.17239681225408</v>
      </c>
    </row>
    <row r="1815" spans="1:10" x14ac:dyDescent="0.3">
      <c r="A1815">
        <v>1814</v>
      </c>
      <c r="B1815" s="1502">
        <v>43602</v>
      </c>
      <c r="C1815">
        <v>83</v>
      </c>
      <c r="D1815">
        <f t="shared" si="112"/>
        <v>-535</v>
      </c>
      <c r="E1815">
        <f t="shared" si="113"/>
        <v>-44405</v>
      </c>
      <c r="F1815">
        <f t="shared" si="114"/>
        <v>286225</v>
      </c>
      <c r="J1815">
        <f t="shared" si="115"/>
        <v>592.14474437512672</v>
      </c>
    </row>
    <row r="1816" spans="1:10" x14ac:dyDescent="0.3">
      <c r="A1816">
        <v>1815</v>
      </c>
      <c r="B1816" s="1502">
        <v>43602</v>
      </c>
      <c r="C1816">
        <v>529</v>
      </c>
      <c r="D1816">
        <f t="shared" si="112"/>
        <v>-533</v>
      </c>
      <c r="E1816">
        <f t="shared" si="113"/>
        <v>-281957</v>
      </c>
      <c r="F1816">
        <f t="shared" si="114"/>
        <v>284089</v>
      </c>
      <c r="J1816">
        <f t="shared" si="115"/>
        <v>592.11709193799925</v>
      </c>
    </row>
    <row r="1817" spans="1:10" x14ac:dyDescent="0.3">
      <c r="A1817">
        <v>1816</v>
      </c>
      <c r="B1817" s="1502">
        <v>43602</v>
      </c>
      <c r="C1817">
        <v>268</v>
      </c>
      <c r="D1817">
        <f t="shared" si="112"/>
        <v>-531</v>
      </c>
      <c r="E1817">
        <f t="shared" si="113"/>
        <v>-142308</v>
      </c>
      <c r="F1817">
        <f t="shared" si="114"/>
        <v>281961</v>
      </c>
      <c r="J1817">
        <f t="shared" si="115"/>
        <v>592.08943950087178</v>
      </c>
    </row>
    <row r="1818" spans="1:10" x14ac:dyDescent="0.3">
      <c r="A1818">
        <v>1817</v>
      </c>
      <c r="B1818" s="1502">
        <v>43602</v>
      </c>
      <c r="C1818">
        <v>242</v>
      </c>
      <c r="D1818">
        <f t="shared" si="112"/>
        <v>-529</v>
      </c>
      <c r="E1818">
        <f t="shared" si="113"/>
        <v>-128018</v>
      </c>
      <c r="F1818">
        <f t="shared" si="114"/>
        <v>279841</v>
      </c>
      <c r="J1818">
        <f t="shared" si="115"/>
        <v>592.06178706374442</v>
      </c>
    </row>
    <row r="1819" spans="1:10" x14ac:dyDescent="0.3">
      <c r="A1819">
        <v>1818</v>
      </c>
      <c r="B1819" s="1502">
        <v>43602</v>
      </c>
      <c r="C1819">
        <v>74</v>
      </c>
      <c r="D1819">
        <f t="shared" si="112"/>
        <v>-527</v>
      </c>
      <c r="E1819">
        <f t="shared" si="113"/>
        <v>-38998</v>
      </c>
      <c r="F1819">
        <f t="shared" si="114"/>
        <v>277729</v>
      </c>
      <c r="J1819">
        <f t="shared" si="115"/>
        <v>592.03413462661695</v>
      </c>
    </row>
    <row r="1820" spans="1:10" x14ac:dyDescent="0.3">
      <c r="A1820">
        <v>1819</v>
      </c>
      <c r="B1820" s="1502">
        <v>43602</v>
      </c>
      <c r="C1820">
        <v>519</v>
      </c>
      <c r="D1820">
        <f t="shared" si="112"/>
        <v>-525</v>
      </c>
      <c r="E1820">
        <f t="shared" si="113"/>
        <v>-272475</v>
      </c>
      <c r="F1820">
        <f t="shared" si="114"/>
        <v>275625</v>
      </c>
      <c r="J1820">
        <f t="shared" si="115"/>
        <v>592.00648218948947</v>
      </c>
    </row>
    <row r="1821" spans="1:10" x14ac:dyDescent="0.3">
      <c r="A1821">
        <v>1820</v>
      </c>
      <c r="B1821" s="1502">
        <v>43602</v>
      </c>
      <c r="C1821">
        <v>607</v>
      </c>
      <c r="D1821">
        <f t="shared" si="112"/>
        <v>-523</v>
      </c>
      <c r="E1821">
        <f t="shared" si="113"/>
        <v>-317461</v>
      </c>
      <c r="F1821">
        <f t="shared" si="114"/>
        <v>273529</v>
      </c>
      <c r="J1821">
        <f t="shared" si="115"/>
        <v>591.978829752362</v>
      </c>
    </row>
    <row r="1822" spans="1:10" x14ac:dyDescent="0.3">
      <c r="A1822">
        <v>1821</v>
      </c>
      <c r="B1822" s="1502">
        <v>43602</v>
      </c>
      <c r="C1822">
        <v>1858</v>
      </c>
      <c r="D1822">
        <f t="shared" si="112"/>
        <v>-521</v>
      </c>
      <c r="E1822">
        <f t="shared" si="113"/>
        <v>-968018</v>
      </c>
      <c r="F1822">
        <f t="shared" si="114"/>
        <v>271441</v>
      </c>
      <c r="J1822">
        <f t="shared" si="115"/>
        <v>591.95117731523464</v>
      </c>
    </row>
    <row r="1823" spans="1:10" x14ac:dyDescent="0.3">
      <c r="A1823">
        <v>1822</v>
      </c>
      <c r="B1823" s="1502">
        <v>43602</v>
      </c>
      <c r="C1823">
        <v>3971</v>
      </c>
      <c r="D1823">
        <f t="shared" si="112"/>
        <v>-519</v>
      </c>
      <c r="E1823">
        <f t="shared" si="113"/>
        <v>-2060949</v>
      </c>
      <c r="F1823">
        <f t="shared" si="114"/>
        <v>269361</v>
      </c>
      <c r="J1823">
        <f t="shared" si="115"/>
        <v>591.92352487810717</v>
      </c>
    </row>
    <row r="1824" spans="1:10" x14ac:dyDescent="0.3">
      <c r="A1824">
        <v>1823</v>
      </c>
      <c r="B1824" s="1502">
        <v>43602</v>
      </c>
      <c r="C1824">
        <v>102</v>
      </c>
      <c r="D1824">
        <f t="shared" si="112"/>
        <v>-517</v>
      </c>
      <c r="E1824">
        <f t="shared" si="113"/>
        <v>-52734</v>
      </c>
      <c r="F1824">
        <f t="shared" si="114"/>
        <v>267289</v>
      </c>
      <c r="J1824">
        <f t="shared" si="115"/>
        <v>591.8958724409797</v>
      </c>
    </row>
    <row r="1825" spans="1:10" x14ac:dyDescent="0.3">
      <c r="A1825">
        <v>1824</v>
      </c>
      <c r="B1825" s="1502">
        <v>43602</v>
      </c>
      <c r="C1825">
        <v>312</v>
      </c>
      <c r="D1825">
        <f t="shared" si="112"/>
        <v>-515</v>
      </c>
      <c r="E1825">
        <f t="shared" si="113"/>
        <v>-160680</v>
      </c>
      <c r="F1825">
        <f t="shared" si="114"/>
        <v>265225</v>
      </c>
      <c r="J1825">
        <f t="shared" si="115"/>
        <v>591.86822000385234</v>
      </c>
    </row>
    <row r="1826" spans="1:10" x14ac:dyDescent="0.3">
      <c r="A1826">
        <v>1825</v>
      </c>
      <c r="B1826" s="1502">
        <v>43607</v>
      </c>
      <c r="C1826">
        <v>234</v>
      </c>
      <c r="D1826">
        <f t="shared" si="112"/>
        <v>-513</v>
      </c>
      <c r="E1826">
        <f t="shared" si="113"/>
        <v>-120042</v>
      </c>
      <c r="F1826">
        <f t="shared" si="114"/>
        <v>263169</v>
      </c>
      <c r="J1826">
        <f t="shared" si="115"/>
        <v>591.84056756672487</v>
      </c>
    </row>
    <row r="1827" spans="1:10" x14ac:dyDescent="0.3">
      <c r="A1827">
        <v>1826</v>
      </c>
      <c r="B1827" s="1502">
        <v>43607</v>
      </c>
      <c r="C1827">
        <v>353</v>
      </c>
      <c r="D1827">
        <f t="shared" si="112"/>
        <v>-511</v>
      </c>
      <c r="E1827">
        <f t="shared" si="113"/>
        <v>-180383</v>
      </c>
      <c r="F1827">
        <f t="shared" si="114"/>
        <v>261121</v>
      </c>
      <c r="J1827">
        <f t="shared" si="115"/>
        <v>591.8129151295974</v>
      </c>
    </row>
    <row r="1828" spans="1:10" x14ac:dyDescent="0.3">
      <c r="A1828">
        <v>1827</v>
      </c>
      <c r="B1828" s="1502">
        <v>43607</v>
      </c>
      <c r="C1828">
        <v>646</v>
      </c>
      <c r="D1828">
        <f t="shared" si="112"/>
        <v>-509</v>
      </c>
      <c r="E1828">
        <f t="shared" si="113"/>
        <v>-328814</v>
      </c>
      <c r="F1828">
        <f t="shared" si="114"/>
        <v>259081</v>
      </c>
      <c r="J1828">
        <f t="shared" si="115"/>
        <v>591.78526269246993</v>
      </c>
    </row>
    <row r="1829" spans="1:10" x14ac:dyDescent="0.3">
      <c r="A1829">
        <v>1828</v>
      </c>
      <c r="B1829" s="1502">
        <v>43607</v>
      </c>
      <c r="C1829">
        <v>1465</v>
      </c>
      <c r="D1829">
        <f t="shared" si="112"/>
        <v>-507</v>
      </c>
      <c r="E1829">
        <f t="shared" si="113"/>
        <v>-742755</v>
      </c>
      <c r="F1829">
        <f t="shared" si="114"/>
        <v>257049</v>
      </c>
      <c r="J1829">
        <f t="shared" si="115"/>
        <v>591.75761025534257</v>
      </c>
    </row>
    <row r="1830" spans="1:10" x14ac:dyDescent="0.3">
      <c r="A1830">
        <v>1829</v>
      </c>
      <c r="B1830" s="1502">
        <v>43607</v>
      </c>
      <c r="C1830">
        <v>481</v>
      </c>
      <c r="D1830">
        <f t="shared" si="112"/>
        <v>-505</v>
      </c>
      <c r="E1830">
        <f t="shared" si="113"/>
        <v>-242905</v>
      </c>
      <c r="F1830">
        <f t="shared" si="114"/>
        <v>255025</v>
      </c>
      <c r="J1830">
        <f t="shared" si="115"/>
        <v>591.7299578182151</v>
      </c>
    </row>
    <row r="1831" spans="1:10" x14ac:dyDescent="0.3">
      <c r="A1831">
        <v>1830</v>
      </c>
      <c r="B1831" s="1502">
        <v>43607</v>
      </c>
      <c r="C1831">
        <v>60</v>
      </c>
      <c r="D1831">
        <f t="shared" si="112"/>
        <v>-503</v>
      </c>
      <c r="E1831">
        <f t="shared" si="113"/>
        <v>-30180</v>
      </c>
      <c r="F1831">
        <f t="shared" si="114"/>
        <v>253009</v>
      </c>
      <c r="J1831">
        <f t="shared" si="115"/>
        <v>591.70230538108763</v>
      </c>
    </row>
    <row r="1832" spans="1:10" x14ac:dyDescent="0.3">
      <c r="A1832">
        <v>1831</v>
      </c>
      <c r="B1832" s="1502">
        <v>43607</v>
      </c>
      <c r="C1832">
        <v>288</v>
      </c>
      <c r="D1832">
        <f t="shared" si="112"/>
        <v>-501</v>
      </c>
      <c r="E1832">
        <f t="shared" si="113"/>
        <v>-144288</v>
      </c>
      <c r="F1832">
        <f t="shared" si="114"/>
        <v>251001</v>
      </c>
      <c r="J1832">
        <f t="shared" si="115"/>
        <v>591.67465294396027</v>
      </c>
    </row>
    <row r="1833" spans="1:10" x14ac:dyDescent="0.3">
      <c r="A1833">
        <v>1832</v>
      </c>
      <c r="B1833" s="1502">
        <v>43607</v>
      </c>
      <c r="C1833">
        <v>68</v>
      </c>
      <c r="D1833">
        <f t="shared" si="112"/>
        <v>-499</v>
      </c>
      <c r="E1833">
        <f t="shared" si="113"/>
        <v>-33932</v>
      </c>
      <c r="F1833">
        <f t="shared" si="114"/>
        <v>249001</v>
      </c>
      <c r="J1833">
        <f t="shared" si="115"/>
        <v>591.6470005068328</v>
      </c>
    </row>
    <row r="1834" spans="1:10" x14ac:dyDescent="0.3">
      <c r="A1834">
        <v>1833</v>
      </c>
      <c r="B1834" s="1502">
        <v>43607</v>
      </c>
      <c r="C1834">
        <v>39</v>
      </c>
      <c r="D1834">
        <f t="shared" si="112"/>
        <v>-497</v>
      </c>
      <c r="E1834">
        <f t="shared" si="113"/>
        <v>-19383</v>
      </c>
      <c r="F1834">
        <f t="shared" si="114"/>
        <v>247009</v>
      </c>
      <c r="J1834">
        <f t="shared" si="115"/>
        <v>591.61934806970532</v>
      </c>
    </row>
    <row r="1835" spans="1:10" x14ac:dyDescent="0.3">
      <c r="A1835">
        <v>1834</v>
      </c>
      <c r="B1835" s="1502">
        <v>43607</v>
      </c>
      <c r="C1835">
        <v>156</v>
      </c>
      <c r="D1835">
        <f t="shared" si="112"/>
        <v>-495</v>
      </c>
      <c r="E1835">
        <f t="shared" si="113"/>
        <v>-77220</v>
      </c>
      <c r="F1835">
        <f t="shared" si="114"/>
        <v>245025</v>
      </c>
      <c r="J1835">
        <f t="shared" si="115"/>
        <v>591.59169563257797</v>
      </c>
    </row>
    <row r="1836" spans="1:10" x14ac:dyDescent="0.3">
      <c r="A1836">
        <v>1835</v>
      </c>
      <c r="B1836" s="1502">
        <v>43607</v>
      </c>
      <c r="C1836">
        <v>469</v>
      </c>
      <c r="D1836">
        <f t="shared" si="112"/>
        <v>-493</v>
      </c>
      <c r="E1836">
        <f t="shared" si="113"/>
        <v>-231217</v>
      </c>
      <c r="F1836">
        <f t="shared" si="114"/>
        <v>243049</v>
      </c>
      <c r="J1836">
        <f t="shared" si="115"/>
        <v>591.56404319545049</v>
      </c>
    </row>
    <row r="1837" spans="1:10" x14ac:dyDescent="0.3">
      <c r="A1837">
        <v>1836</v>
      </c>
      <c r="B1837" s="1502">
        <v>43607</v>
      </c>
      <c r="C1837">
        <v>1149</v>
      </c>
      <c r="D1837">
        <f t="shared" si="112"/>
        <v>-491</v>
      </c>
      <c r="E1837">
        <f t="shared" si="113"/>
        <v>-564159</v>
      </c>
      <c r="F1837">
        <f t="shared" si="114"/>
        <v>241081</v>
      </c>
      <c r="J1837">
        <f t="shared" si="115"/>
        <v>591.53639075832302</v>
      </c>
    </row>
    <row r="1838" spans="1:10" x14ac:dyDescent="0.3">
      <c r="A1838">
        <v>1837</v>
      </c>
      <c r="B1838" s="1502">
        <v>43607</v>
      </c>
      <c r="C1838">
        <v>803</v>
      </c>
      <c r="D1838">
        <f t="shared" si="112"/>
        <v>-489</v>
      </c>
      <c r="E1838">
        <f t="shared" si="113"/>
        <v>-392667</v>
      </c>
      <c r="F1838">
        <f t="shared" si="114"/>
        <v>239121</v>
      </c>
      <c r="J1838">
        <f t="shared" si="115"/>
        <v>591.50873832119555</v>
      </c>
    </row>
    <row r="1839" spans="1:10" x14ac:dyDescent="0.3">
      <c r="A1839">
        <v>1838</v>
      </c>
      <c r="B1839" s="1502">
        <v>43607</v>
      </c>
      <c r="C1839">
        <v>1720</v>
      </c>
      <c r="D1839">
        <f t="shared" si="112"/>
        <v>-487</v>
      </c>
      <c r="E1839">
        <f t="shared" si="113"/>
        <v>-837640</v>
      </c>
      <c r="F1839">
        <f t="shared" si="114"/>
        <v>237169</v>
      </c>
      <c r="J1839">
        <f t="shared" si="115"/>
        <v>591.48108588406819</v>
      </c>
    </row>
    <row r="1840" spans="1:10" x14ac:dyDescent="0.3">
      <c r="A1840">
        <v>1839</v>
      </c>
      <c r="B1840" s="1502">
        <v>43607</v>
      </c>
      <c r="C1840">
        <v>1245</v>
      </c>
      <c r="D1840">
        <f t="shared" si="112"/>
        <v>-485</v>
      </c>
      <c r="E1840">
        <f t="shared" si="113"/>
        <v>-603825</v>
      </c>
      <c r="F1840">
        <f t="shared" si="114"/>
        <v>235225</v>
      </c>
      <c r="J1840">
        <f t="shared" si="115"/>
        <v>591.45343344694072</v>
      </c>
    </row>
    <row r="1841" spans="1:10" x14ac:dyDescent="0.3">
      <c r="A1841">
        <v>1840</v>
      </c>
      <c r="B1841" s="1502">
        <v>43607</v>
      </c>
      <c r="C1841">
        <v>390</v>
      </c>
      <c r="D1841">
        <f t="shared" si="112"/>
        <v>-483</v>
      </c>
      <c r="E1841">
        <f t="shared" si="113"/>
        <v>-188370</v>
      </c>
      <c r="F1841">
        <f t="shared" si="114"/>
        <v>233289</v>
      </c>
      <c r="J1841">
        <f t="shared" si="115"/>
        <v>591.42578100981325</v>
      </c>
    </row>
    <row r="1842" spans="1:10" x14ac:dyDescent="0.3">
      <c r="A1842">
        <v>1841</v>
      </c>
      <c r="B1842" s="1502">
        <v>43607</v>
      </c>
      <c r="C1842">
        <v>300</v>
      </c>
      <c r="D1842">
        <f t="shared" si="112"/>
        <v>-481</v>
      </c>
      <c r="E1842">
        <f t="shared" si="113"/>
        <v>-144300</v>
      </c>
      <c r="F1842">
        <f t="shared" si="114"/>
        <v>231361</v>
      </c>
      <c r="J1842">
        <f t="shared" si="115"/>
        <v>591.39812857268589</v>
      </c>
    </row>
    <row r="1843" spans="1:10" x14ac:dyDescent="0.3">
      <c r="A1843">
        <v>1842</v>
      </c>
      <c r="B1843" s="1502">
        <v>43607</v>
      </c>
      <c r="C1843">
        <v>90</v>
      </c>
      <c r="D1843">
        <f t="shared" si="112"/>
        <v>-479</v>
      </c>
      <c r="E1843">
        <f t="shared" si="113"/>
        <v>-43110</v>
      </c>
      <c r="F1843">
        <f t="shared" si="114"/>
        <v>229441</v>
      </c>
      <c r="J1843">
        <f t="shared" si="115"/>
        <v>591.37047613555842</v>
      </c>
    </row>
    <row r="1844" spans="1:10" x14ac:dyDescent="0.3">
      <c r="A1844">
        <v>1843</v>
      </c>
      <c r="B1844" s="1502">
        <v>43607</v>
      </c>
      <c r="C1844">
        <v>40</v>
      </c>
      <c r="D1844">
        <f t="shared" si="112"/>
        <v>-477</v>
      </c>
      <c r="E1844">
        <f t="shared" si="113"/>
        <v>-19080</v>
      </c>
      <c r="F1844">
        <f t="shared" si="114"/>
        <v>227529</v>
      </c>
      <c r="J1844">
        <f t="shared" si="115"/>
        <v>591.34282369843095</v>
      </c>
    </row>
    <row r="1845" spans="1:10" x14ac:dyDescent="0.3">
      <c r="A1845">
        <v>1844</v>
      </c>
      <c r="B1845" s="1502">
        <v>43607</v>
      </c>
      <c r="C1845">
        <v>268</v>
      </c>
      <c r="D1845">
        <f t="shared" si="112"/>
        <v>-475</v>
      </c>
      <c r="E1845">
        <f t="shared" si="113"/>
        <v>-127300</v>
      </c>
      <c r="F1845">
        <f t="shared" si="114"/>
        <v>225625</v>
      </c>
      <c r="J1845">
        <f t="shared" si="115"/>
        <v>591.31517126130348</v>
      </c>
    </row>
    <row r="1846" spans="1:10" x14ac:dyDescent="0.3">
      <c r="A1846">
        <v>1845</v>
      </c>
      <c r="B1846" s="1502">
        <v>43607</v>
      </c>
      <c r="C1846">
        <v>372</v>
      </c>
      <c r="D1846">
        <f t="shared" si="112"/>
        <v>-473</v>
      </c>
      <c r="E1846">
        <f t="shared" si="113"/>
        <v>-175956</v>
      </c>
      <c r="F1846">
        <f t="shared" si="114"/>
        <v>223729</v>
      </c>
      <c r="J1846">
        <f t="shared" si="115"/>
        <v>591.28751882417612</v>
      </c>
    </row>
    <row r="1847" spans="1:10" x14ac:dyDescent="0.3">
      <c r="A1847">
        <v>1846</v>
      </c>
      <c r="B1847" s="1502">
        <v>43607</v>
      </c>
      <c r="C1847">
        <v>923</v>
      </c>
      <c r="D1847">
        <f t="shared" si="112"/>
        <v>-471</v>
      </c>
      <c r="E1847">
        <f t="shared" si="113"/>
        <v>-434733</v>
      </c>
      <c r="F1847">
        <f t="shared" si="114"/>
        <v>221841</v>
      </c>
      <c r="J1847">
        <f t="shared" si="115"/>
        <v>591.25986638704865</v>
      </c>
    </row>
    <row r="1848" spans="1:10" x14ac:dyDescent="0.3">
      <c r="A1848">
        <v>1847</v>
      </c>
      <c r="B1848" s="1502">
        <v>43607</v>
      </c>
      <c r="C1848">
        <v>953</v>
      </c>
      <c r="D1848">
        <f t="shared" si="112"/>
        <v>-469</v>
      </c>
      <c r="E1848">
        <f t="shared" si="113"/>
        <v>-446957</v>
      </c>
      <c r="F1848">
        <f t="shared" si="114"/>
        <v>219961</v>
      </c>
      <c r="J1848">
        <f t="shared" si="115"/>
        <v>591.23221394992117</v>
      </c>
    </row>
    <row r="1849" spans="1:10" x14ac:dyDescent="0.3">
      <c r="A1849">
        <v>1848</v>
      </c>
      <c r="B1849" s="1502">
        <v>43607</v>
      </c>
      <c r="C1849">
        <v>3475</v>
      </c>
      <c r="D1849">
        <f t="shared" si="112"/>
        <v>-467</v>
      </c>
      <c r="E1849">
        <f t="shared" si="113"/>
        <v>-1622825</v>
      </c>
      <c r="F1849">
        <f t="shared" si="114"/>
        <v>218089</v>
      </c>
      <c r="J1849">
        <f t="shared" si="115"/>
        <v>591.20456151279382</v>
      </c>
    </row>
    <row r="1850" spans="1:10" x14ac:dyDescent="0.3">
      <c r="A1850">
        <v>1849</v>
      </c>
      <c r="B1850" s="1502">
        <v>43607</v>
      </c>
      <c r="C1850">
        <v>2386</v>
      </c>
      <c r="D1850">
        <f t="shared" si="112"/>
        <v>-465</v>
      </c>
      <c r="E1850">
        <f t="shared" si="113"/>
        <v>-1109490</v>
      </c>
      <c r="F1850">
        <f t="shared" si="114"/>
        <v>216225</v>
      </c>
      <c r="J1850">
        <f t="shared" si="115"/>
        <v>591.17690907566634</v>
      </c>
    </row>
    <row r="1851" spans="1:10" x14ac:dyDescent="0.3">
      <c r="A1851">
        <v>1850</v>
      </c>
      <c r="B1851" s="1502">
        <v>43607</v>
      </c>
      <c r="C1851">
        <v>192</v>
      </c>
      <c r="D1851">
        <f t="shared" ref="D1851:D1914" si="116">D1852+(-2)</f>
        <v>-463</v>
      </c>
      <c r="E1851">
        <f t="shared" si="113"/>
        <v>-88896</v>
      </c>
      <c r="F1851">
        <f t="shared" si="114"/>
        <v>214369</v>
      </c>
      <c r="J1851">
        <f t="shared" si="115"/>
        <v>591.14925663853887</v>
      </c>
    </row>
    <row r="1852" spans="1:10" x14ac:dyDescent="0.3">
      <c r="A1852">
        <v>1851</v>
      </c>
      <c r="B1852" s="1502">
        <v>43607</v>
      </c>
      <c r="C1852">
        <v>3402</v>
      </c>
      <c r="D1852">
        <f t="shared" si="116"/>
        <v>-461</v>
      </c>
      <c r="E1852">
        <f t="shared" si="113"/>
        <v>-1568322</v>
      </c>
      <c r="F1852">
        <f t="shared" si="114"/>
        <v>212521</v>
      </c>
      <c r="J1852">
        <f t="shared" si="115"/>
        <v>591.1216042014114</v>
      </c>
    </row>
    <row r="1853" spans="1:10" x14ac:dyDescent="0.3">
      <c r="A1853">
        <v>1852</v>
      </c>
      <c r="B1853" s="1502">
        <v>43607</v>
      </c>
      <c r="C1853">
        <v>2400</v>
      </c>
      <c r="D1853">
        <f t="shared" si="116"/>
        <v>-459</v>
      </c>
      <c r="E1853">
        <f t="shared" si="113"/>
        <v>-1101600</v>
      </c>
      <c r="F1853">
        <f t="shared" si="114"/>
        <v>210681</v>
      </c>
      <c r="J1853">
        <f t="shared" si="115"/>
        <v>591.09395176428404</v>
      </c>
    </row>
    <row r="1854" spans="1:10" x14ac:dyDescent="0.3">
      <c r="A1854">
        <v>1853</v>
      </c>
      <c r="B1854" s="1502">
        <v>43607</v>
      </c>
      <c r="C1854">
        <v>1240</v>
      </c>
      <c r="D1854">
        <f t="shared" si="116"/>
        <v>-457</v>
      </c>
      <c r="E1854">
        <f t="shared" si="113"/>
        <v>-566680</v>
      </c>
      <c r="F1854">
        <f t="shared" si="114"/>
        <v>208849</v>
      </c>
      <c r="J1854">
        <f t="shared" si="115"/>
        <v>591.06629932715657</v>
      </c>
    </row>
    <row r="1855" spans="1:10" x14ac:dyDescent="0.3">
      <c r="A1855">
        <v>1854</v>
      </c>
      <c r="B1855" s="1502">
        <v>43607</v>
      </c>
      <c r="C1855">
        <v>50</v>
      </c>
      <c r="D1855">
        <f t="shared" si="116"/>
        <v>-455</v>
      </c>
      <c r="E1855">
        <f t="shared" si="113"/>
        <v>-22750</v>
      </c>
      <c r="F1855">
        <f t="shared" si="114"/>
        <v>207025</v>
      </c>
      <c r="J1855">
        <f t="shared" si="115"/>
        <v>591.0386468900291</v>
      </c>
    </row>
    <row r="1856" spans="1:10" x14ac:dyDescent="0.3">
      <c r="A1856">
        <v>1855</v>
      </c>
      <c r="B1856" s="1502">
        <v>43607</v>
      </c>
      <c r="C1856">
        <v>601</v>
      </c>
      <c r="D1856">
        <f t="shared" si="116"/>
        <v>-453</v>
      </c>
      <c r="E1856">
        <f t="shared" si="113"/>
        <v>-272253</v>
      </c>
      <c r="F1856">
        <f t="shared" si="114"/>
        <v>205209</v>
      </c>
      <c r="J1856">
        <f t="shared" si="115"/>
        <v>591.01099445290174</v>
      </c>
    </row>
    <row r="1857" spans="1:10" x14ac:dyDescent="0.3">
      <c r="A1857">
        <v>1856</v>
      </c>
      <c r="B1857" s="1502">
        <v>43607</v>
      </c>
      <c r="C1857">
        <v>570</v>
      </c>
      <c r="D1857">
        <f t="shared" si="116"/>
        <v>-451</v>
      </c>
      <c r="E1857">
        <f t="shared" si="113"/>
        <v>-257070</v>
      </c>
      <c r="F1857">
        <f t="shared" si="114"/>
        <v>203401</v>
      </c>
      <c r="J1857">
        <f t="shared" si="115"/>
        <v>590.98334201577427</v>
      </c>
    </row>
    <row r="1858" spans="1:10" x14ac:dyDescent="0.3">
      <c r="A1858">
        <v>1857</v>
      </c>
      <c r="B1858" s="1502">
        <v>43607</v>
      </c>
      <c r="C1858">
        <v>584</v>
      </c>
      <c r="D1858">
        <f t="shared" si="116"/>
        <v>-449</v>
      </c>
      <c r="E1858">
        <f t="shared" si="113"/>
        <v>-262216</v>
      </c>
      <c r="F1858">
        <f t="shared" si="114"/>
        <v>201601</v>
      </c>
      <c r="J1858">
        <f t="shared" si="115"/>
        <v>590.9556895786468</v>
      </c>
    </row>
    <row r="1859" spans="1:10" x14ac:dyDescent="0.3">
      <c r="A1859">
        <v>1858</v>
      </c>
      <c r="B1859" s="1502">
        <v>43607</v>
      </c>
      <c r="C1859">
        <v>560</v>
      </c>
      <c r="D1859">
        <f t="shared" si="116"/>
        <v>-447</v>
      </c>
      <c r="E1859">
        <f t="shared" ref="E1859:E1922" si="117">C1859*D1859</f>
        <v>-250320</v>
      </c>
      <c r="F1859">
        <f t="shared" ref="F1859:F1922" si="118">D1859^2</f>
        <v>199809</v>
      </c>
      <c r="J1859">
        <f t="shared" ref="J1859:J1922" si="119">$H$2+(-$I$2)*D1859</f>
        <v>590.92803714151933</v>
      </c>
    </row>
    <row r="1860" spans="1:10" x14ac:dyDescent="0.3">
      <c r="A1860">
        <v>1859</v>
      </c>
      <c r="B1860" s="1502">
        <v>43607</v>
      </c>
      <c r="C1860">
        <v>144</v>
      </c>
      <c r="D1860">
        <f t="shared" si="116"/>
        <v>-445</v>
      </c>
      <c r="E1860">
        <f t="shared" si="117"/>
        <v>-64080</v>
      </c>
      <c r="F1860">
        <f t="shared" si="118"/>
        <v>198025</v>
      </c>
      <c r="J1860">
        <f t="shared" si="119"/>
        <v>590.90038470439197</v>
      </c>
    </row>
    <row r="1861" spans="1:10" x14ac:dyDescent="0.3">
      <c r="A1861">
        <v>1860</v>
      </c>
      <c r="B1861" s="1502">
        <v>43607</v>
      </c>
      <c r="C1861">
        <v>95</v>
      </c>
      <c r="D1861">
        <f t="shared" si="116"/>
        <v>-443</v>
      </c>
      <c r="E1861">
        <f t="shared" si="117"/>
        <v>-42085</v>
      </c>
      <c r="F1861">
        <f t="shared" si="118"/>
        <v>196249</v>
      </c>
      <c r="J1861">
        <f t="shared" si="119"/>
        <v>590.8727322672645</v>
      </c>
    </row>
    <row r="1862" spans="1:10" x14ac:dyDescent="0.3">
      <c r="A1862">
        <v>1861</v>
      </c>
      <c r="B1862" s="1502">
        <v>43607</v>
      </c>
      <c r="C1862">
        <v>360</v>
      </c>
      <c r="D1862">
        <f t="shared" si="116"/>
        <v>-441</v>
      </c>
      <c r="E1862">
        <f t="shared" si="117"/>
        <v>-158760</v>
      </c>
      <c r="F1862">
        <f t="shared" si="118"/>
        <v>194481</v>
      </c>
      <c r="J1862">
        <f t="shared" si="119"/>
        <v>590.84507983013702</v>
      </c>
    </row>
    <row r="1863" spans="1:10" x14ac:dyDescent="0.3">
      <c r="A1863">
        <v>1862</v>
      </c>
      <c r="B1863" s="1502">
        <v>43607</v>
      </c>
      <c r="C1863">
        <v>3346</v>
      </c>
      <c r="D1863">
        <f t="shared" si="116"/>
        <v>-439</v>
      </c>
      <c r="E1863">
        <f t="shared" si="117"/>
        <v>-1468894</v>
      </c>
      <c r="F1863">
        <f t="shared" si="118"/>
        <v>192721</v>
      </c>
      <c r="J1863">
        <f t="shared" si="119"/>
        <v>590.81742739300967</v>
      </c>
    </row>
    <row r="1864" spans="1:10" x14ac:dyDescent="0.3">
      <c r="A1864">
        <v>1863</v>
      </c>
      <c r="B1864" s="1502">
        <v>43607</v>
      </c>
      <c r="C1864">
        <v>2438</v>
      </c>
      <c r="D1864">
        <f t="shared" si="116"/>
        <v>-437</v>
      </c>
      <c r="E1864">
        <f t="shared" si="117"/>
        <v>-1065406</v>
      </c>
      <c r="F1864">
        <f t="shared" si="118"/>
        <v>190969</v>
      </c>
      <c r="J1864">
        <f t="shared" si="119"/>
        <v>590.78977495588219</v>
      </c>
    </row>
    <row r="1865" spans="1:10" x14ac:dyDescent="0.3">
      <c r="A1865">
        <v>1864</v>
      </c>
      <c r="B1865" s="1502">
        <v>43607</v>
      </c>
      <c r="C1865">
        <v>195</v>
      </c>
      <c r="D1865">
        <f t="shared" si="116"/>
        <v>-435</v>
      </c>
      <c r="E1865">
        <f t="shared" si="117"/>
        <v>-84825</v>
      </c>
      <c r="F1865">
        <f t="shared" si="118"/>
        <v>189225</v>
      </c>
      <c r="J1865">
        <f t="shared" si="119"/>
        <v>590.76212251875472</v>
      </c>
    </row>
    <row r="1866" spans="1:10" x14ac:dyDescent="0.3">
      <c r="A1866">
        <v>1865</v>
      </c>
      <c r="B1866" s="1502">
        <v>43607</v>
      </c>
      <c r="C1866">
        <v>144</v>
      </c>
      <c r="D1866">
        <f t="shared" si="116"/>
        <v>-433</v>
      </c>
      <c r="E1866">
        <f t="shared" si="117"/>
        <v>-62352</v>
      </c>
      <c r="F1866">
        <f t="shared" si="118"/>
        <v>187489</v>
      </c>
      <c r="J1866">
        <f t="shared" si="119"/>
        <v>590.73447008162725</v>
      </c>
    </row>
    <row r="1867" spans="1:10" x14ac:dyDescent="0.3">
      <c r="A1867">
        <v>1866</v>
      </c>
      <c r="B1867" s="1502">
        <v>43607</v>
      </c>
      <c r="C1867">
        <v>260</v>
      </c>
      <c r="D1867">
        <f t="shared" si="116"/>
        <v>-431</v>
      </c>
      <c r="E1867">
        <f t="shared" si="117"/>
        <v>-112060</v>
      </c>
      <c r="F1867">
        <f t="shared" si="118"/>
        <v>185761</v>
      </c>
      <c r="J1867">
        <f t="shared" si="119"/>
        <v>590.70681764449989</v>
      </c>
    </row>
    <row r="1868" spans="1:10" x14ac:dyDescent="0.3">
      <c r="A1868">
        <v>1867</v>
      </c>
      <c r="B1868" s="1502">
        <v>43607</v>
      </c>
      <c r="C1868">
        <v>257</v>
      </c>
      <c r="D1868">
        <f t="shared" si="116"/>
        <v>-429</v>
      </c>
      <c r="E1868">
        <f t="shared" si="117"/>
        <v>-110253</v>
      </c>
      <c r="F1868">
        <f t="shared" si="118"/>
        <v>184041</v>
      </c>
      <c r="J1868">
        <f t="shared" si="119"/>
        <v>590.67916520737242</v>
      </c>
    </row>
    <row r="1869" spans="1:10" x14ac:dyDescent="0.3">
      <c r="A1869">
        <v>1868</v>
      </c>
      <c r="B1869" s="1502">
        <v>43607</v>
      </c>
      <c r="C1869">
        <v>120</v>
      </c>
      <c r="D1869">
        <f t="shared" si="116"/>
        <v>-427</v>
      </c>
      <c r="E1869">
        <f t="shared" si="117"/>
        <v>-51240</v>
      </c>
      <c r="F1869">
        <f t="shared" si="118"/>
        <v>182329</v>
      </c>
      <c r="J1869">
        <f t="shared" si="119"/>
        <v>590.65151277024495</v>
      </c>
    </row>
    <row r="1870" spans="1:10" x14ac:dyDescent="0.3">
      <c r="A1870">
        <v>1869</v>
      </c>
      <c r="B1870" s="1502">
        <v>43607</v>
      </c>
      <c r="C1870">
        <v>228</v>
      </c>
      <c r="D1870">
        <f t="shared" si="116"/>
        <v>-425</v>
      </c>
      <c r="E1870">
        <f t="shared" si="117"/>
        <v>-96900</v>
      </c>
      <c r="F1870">
        <f t="shared" si="118"/>
        <v>180625</v>
      </c>
      <c r="J1870">
        <f t="shared" si="119"/>
        <v>590.62386033311759</v>
      </c>
    </row>
    <row r="1871" spans="1:10" x14ac:dyDescent="0.3">
      <c r="A1871">
        <v>1870</v>
      </c>
      <c r="B1871" s="1502">
        <v>43607</v>
      </c>
      <c r="C1871">
        <v>1172</v>
      </c>
      <c r="D1871">
        <f t="shared" si="116"/>
        <v>-423</v>
      </c>
      <c r="E1871">
        <f t="shared" si="117"/>
        <v>-495756</v>
      </c>
      <c r="F1871">
        <f t="shared" si="118"/>
        <v>178929</v>
      </c>
      <c r="J1871">
        <f t="shared" si="119"/>
        <v>590.59620789599012</v>
      </c>
    </row>
    <row r="1872" spans="1:10" x14ac:dyDescent="0.3">
      <c r="A1872">
        <v>1871</v>
      </c>
      <c r="B1872" s="1502">
        <v>43607</v>
      </c>
      <c r="C1872">
        <v>1494</v>
      </c>
      <c r="D1872">
        <f t="shared" si="116"/>
        <v>-421</v>
      </c>
      <c r="E1872">
        <f t="shared" si="117"/>
        <v>-628974</v>
      </c>
      <c r="F1872">
        <f t="shared" si="118"/>
        <v>177241</v>
      </c>
      <c r="J1872">
        <f t="shared" si="119"/>
        <v>590.56855545886265</v>
      </c>
    </row>
    <row r="1873" spans="1:10" x14ac:dyDescent="0.3">
      <c r="A1873">
        <v>1872</v>
      </c>
      <c r="B1873" s="1502">
        <v>43607</v>
      </c>
      <c r="C1873">
        <v>28</v>
      </c>
      <c r="D1873">
        <f t="shared" si="116"/>
        <v>-419</v>
      </c>
      <c r="E1873">
        <f t="shared" si="117"/>
        <v>-11732</v>
      </c>
      <c r="F1873">
        <f t="shared" si="118"/>
        <v>175561</v>
      </c>
      <c r="J1873">
        <f t="shared" si="119"/>
        <v>590.54090302173518</v>
      </c>
    </row>
    <row r="1874" spans="1:10" x14ac:dyDescent="0.3">
      <c r="A1874">
        <v>1873</v>
      </c>
      <c r="B1874" s="1502">
        <v>43607</v>
      </c>
      <c r="C1874">
        <v>35</v>
      </c>
      <c r="D1874">
        <f t="shared" si="116"/>
        <v>-417</v>
      </c>
      <c r="E1874">
        <f t="shared" si="117"/>
        <v>-14595</v>
      </c>
      <c r="F1874">
        <f t="shared" si="118"/>
        <v>173889</v>
      </c>
      <c r="J1874">
        <f t="shared" si="119"/>
        <v>590.51325058460782</v>
      </c>
    </row>
    <row r="1875" spans="1:10" x14ac:dyDescent="0.3">
      <c r="A1875">
        <v>1874</v>
      </c>
      <c r="B1875" s="1502">
        <v>43607</v>
      </c>
      <c r="C1875">
        <v>991</v>
      </c>
      <c r="D1875">
        <f t="shared" si="116"/>
        <v>-415</v>
      </c>
      <c r="E1875">
        <f t="shared" si="117"/>
        <v>-411265</v>
      </c>
      <c r="F1875">
        <f t="shared" si="118"/>
        <v>172225</v>
      </c>
      <c r="J1875">
        <f t="shared" si="119"/>
        <v>590.48559814748035</v>
      </c>
    </row>
    <row r="1876" spans="1:10" x14ac:dyDescent="0.3">
      <c r="A1876">
        <v>1875</v>
      </c>
      <c r="B1876" s="1502">
        <v>43607</v>
      </c>
      <c r="C1876">
        <v>619</v>
      </c>
      <c r="D1876">
        <f t="shared" si="116"/>
        <v>-413</v>
      </c>
      <c r="E1876">
        <f t="shared" si="117"/>
        <v>-255647</v>
      </c>
      <c r="F1876">
        <f t="shared" si="118"/>
        <v>170569</v>
      </c>
      <c r="J1876">
        <f t="shared" si="119"/>
        <v>590.45794571035287</v>
      </c>
    </row>
    <row r="1877" spans="1:10" x14ac:dyDescent="0.3">
      <c r="A1877">
        <v>1876</v>
      </c>
      <c r="B1877" s="1502">
        <v>43607</v>
      </c>
      <c r="C1877">
        <v>20</v>
      </c>
      <c r="D1877">
        <f t="shared" si="116"/>
        <v>-411</v>
      </c>
      <c r="E1877">
        <f t="shared" si="117"/>
        <v>-8220</v>
      </c>
      <c r="F1877">
        <f t="shared" si="118"/>
        <v>168921</v>
      </c>
      <c r="J1877">
        <f t="shared" si="119"/>
        <v>590.43029327322552</v>
      </c>
    </row>
    <row r="1878" spans="1:10" x14ac:dyDescent="0.3">
      <c r="A1878">
        <v>1877</v>
      </c>
      <c r="B1878" s="1502">
        <v>43607</v>
      </c>
      <c r="C1878">
        <v>1844</v>
      </c>
      <c r="D1878">
        <f t="shared" si="116"/>
        <v>-409</v>
      </c>
      <c r="E1878">
        <f t="shared" si="117"/>
        <v>-754196</v>
      </c>
      <c r="F1878">
        <f t="shared" si="118"/>
        <v>167281</v>
      </c>
      <c r="J1878">
        <f t="shared" si="119"/>
        <v>590.40264083609804</v>
      </c>
    </row>
    <row r="1879" spans="1:10" x14ac:dyDescent="0.3">
      <c r="A1879">
        <v>1878</v>
      </c>
      <c r="B1879" s="1502">
        <v>43607</v>
      </c>
      <c r="C1879">
        <v>1343</v>
      </c>
      <c r="D1879">
        <f t="shared" si="116"/>
        <v>-407</v>
      </c>
      <c r="E1879">
        <f t="shared" si="117"/>
        <v>-546601</v>
      </c>
      <c r="F1879">
        <f t="shared" si="118"/>
        <v>165649</v>
      </c>
      <c r="J1879">
        <f t="shared" si="119"/>
        <v>590.37498839897057</v>
      </c>
    </row>
    <row r="1880" spans="1:10" x14ac:dyDescent="0.3">
      <c r="A1880">
        <v>1879</v>
      </c>
      <c r="B1880" s="1502">
        <v>43609</v>
      </c>
      <c r="C1880">
        <v>139</v>
      </c>
      <c r="D1880">
        <f t="shared" si="116"/>
        <v>-405</v>
      </c>
      <c r="E1880">
        <f t="shared" si="117"/>
        <v>-56295</v>
      </c>
      <c r="F1880">
        <f t="shared" si="118"/>
        <v>164025</v>
      </c>
      <c r="J1880">
        <f t="shared" si="119"/>
        <v>590.3473359618431</v>
      </c>
    </row>
    <row r="1881" spans="1:10" x14ac:dyDescent="0.3">
      <c r="A1881">
        <v>1880</v>
      </c>
      <c r="B1881" s="1502">
        <v>43609</v>
      </c>
      <c r="C1881">
        <v>50</v>
      </c>
      <c r="D1881">
        <f t="shared" si="116"/>
        <v>-403</v>
      </c>
      <c r="E1881">
        <f t="shared" si="117"/>
        <v>-20150</v>
      </c>
      <c r="F1881">
        <f t="shared" si="118"/>
        <v>162409</v>
      </c>
      <c r="J1881">
        <f t="shared" si="119"/>
        <v>590.31968352471574</v>
      </c>
    </row>
    <row r="1882" spans="1:10" x14ac:dyDescent="0.3">
      <c r="A1882">
        <v>1881</v>
      </c>
      <c r="B1882" s="1502">
        <v>43609</v>
      </c>
      <c r="C1882">
        <v>693</v>
      </c>
      <c r="D1882">
        <f t="shared" si="116"/>
        <v>-401</v>
      </c>
      <c r="E1882">
        <f t="shared" si="117"/>
        <v>-277893</v>
      </c>
      <c r="F1882">
        <f t="shared" si="118"/>
        <v>160801</v>
      </c>
      <c r="J1882">
        <f t="shared" si="119"/>
        <v>590.29203108758827</v>
      </c>
    </row>
    <row r="1883" spans="1:10" x14ac:dyDescent="0.3">
      <c r="A1883">
        <v>1882</v>
      </c>
      <c r="B1883" s="1502">
        <v>43609</v>
      </c>
      <c r="C1883">
        <v>903</v>
      </c>
      <c r="D1883">
        <f t="shared" si="116"/>
        <v>-399</v>
      </c>
      <c r="E1883">
        <f t="shared" si="117"/>
        <v>-360297</v>
      </c>
      <c r="F1883">
        <f t="shared" si="118"/>
        <v>159201</v>
      </c>
      <c r="J1883">
        <f t="shared" si="119"/>
        <v>590.2643786504608</v>
      </c>
    </row>
    <row r="1884" spans="1:10" x14ac:dyDescent="0.3">
      <c r="A1884">
        <v>1883</v>
      </c>
      <c r="B1884" s="1502">
        <v>43609</v>
      </c>
      <c r="C1884">
        <v>100</v>
      </c>
      <c r="D1884">
        <f t="shared" si="116"/>
        <v>-397</v>
      </c>
      <c r="E1884">
        <f t="shared" si="117"/>
        <v>-39700</v>
      </c>
      <c r="F1884">
        <f t="shared" si="118"/>
        <v>157609</v>
      </c>
      <c r="J1884">
        <f t="shared" si="119"/>
        <v>590.23672621333344</v>
      </c>
    </row>
    <row r="1885" spans="1:10" x14ac:dyDescent="0.3">
      <c r="A1885">
        <v>1884</v>
      </c>
      <c r="B1885" s="1502">
        <v>43609</v>
      </c>
      <c r="C1885">
        <v>148</v>
      </c>
      <c r="D1885">
        <f t="shared" si="116"/>
        <v>-395</v>
      </c>
      <c r="E1885">
        <f t="shared" si="117"/>
        <v>-58460</v>
      </c>
      <c r="F1885">
        <f t="shared" si="118"/>
        <v>156025</v>
      </c>
      <c r="J1885">
        <f t="shared" si="119"/>
        <v>590.20907377620597</v>
      </c>
    </row>
    <row r="1886" spans="1:10" x14ac:dyDescent="0.3">
      <c r="A1886">
        <v>1885</v>
      </c>
      <c r="B1886" s="1502">
        <v>43609</v>
      </c>
      <c r="C1886">
        <v>1</v>
      </c>
      <c r="D1886">
        <f t="shared" si="116"/>
        <v>-393</v>
      </c>
      <c r="E1886">
        <f t="shared" si="117"/>
        <v>-393</v>
      </c>
      <c r="F1886">
        <f t="shared" si="118"/>
        <v>154449</v>
      </c>
      <c r="J1886">
        <f t="shared" si="119"/>
        <v>590.1814213390785</v>
      </c>
    </row>
    <row r="1887" spans="1:10" x14ac:dyDescent="0.3">
      <c r="A1887">
        <v>1886</v>
      </c>
      <c r="B1887" s="1502">
        <v>43612</v>
      </c>
      <c r="C1887">
        <v>837</v>
      </c>
      <c r="D1887">
        <f t="shared" si="116"/>
        <v>-391</v>
      </c>
      <c r="E1887">
        <f t="shared" si="117"/>
        <v>-327267</v>
      </c>
      <c r="F1887">
        <f t="shared" si="118"/>
        <v>152881</v>
      </c>
      <c r="J1887">
        <f t="shared" si="119"/>
        <v>590.15376890195114</v>
      </c>
    </row>
    <row r="1888" spans="1:10" x14ac:dyDescent="0.3">
      <c r="A1888">
        <v>1887</v>
      </c>
      <c r="B1888" s="1502">
        <v>43612</v>
      </c>
      <c r="C1888">
        <v>567</v>
      </c>
      <c r="D1888">
        <f t="shared" si="116"/>
        <v>-389</v>
      </c>
      <c r="E1888">
        <f t="shared" si="117"/>
        <v>-220563</v>
      </c>
      <c r="F1888">
        <f t="shared" si="118"/>
        <v>151321</v>
      </c>
      <c r="J1888">
        <f t="shared" si="119"/>
        <v>590.12611646482367</v>
      </c>
    </row>
    <row r="1889" spans="1:10" x14ac:dyDescent="0.3">
      <c r="A1889">
        <v>1888</v>
      </c>
      <c r="B1889" s="1502">
        <v>43612</v>
      </c>
      <c r="C1889">
        <v>7</v>
      </c>
      <c r="D1889">
        <f t="shared" si="116"/>
        <v>-387</v>
      </c>
      <c r="E1889">
        <f t="shared" si="117"/>
        <v>-2709</v>
      </c>
      <c r="F1889">
        <f t="shared" si="118"/>
        <v>149769</v>
      </c>
      <c r="J1889">
        <f t="shared" si="119"/>
        <v>590.0984640276962</v>
      </c>
    </row>
    <row r="1890" spans="1:10" x14ac:dyDescent="0.3">
      <c r="A1890">
        <v>1889</v>
      </c>
      <c r="B1890" s="1502">
        <v>43612</v>
      </c>
      <c r="C1890">
        <v>94</v>
      </c>
      <c r="D1890">
        <f t="shared" si="116"/>
        <v>-385</v>
      </c>
      <c r="E1890">
        <f t="shared" si="117"/>
        <v>-36190</v>
      </c>
      <c r="F1890">
        <f t="shared" si="118"/>
        <v>148225</v>
      </c>
      <c r="J1890">
        <f t="shared" si="119"/>
        <v>590.07081159056872</v>
      </c>
    </row>
    <row r="1891" spans="1:10" x14ac:dyDescent="0.3">
      <c r="A1891">
        <v>1890</v>
      </c>
      <c r="B1891" s="1502">
        <v>43612</v>
      </c>
      <c r="C1891">
        <v>120</v>
      </c>
      <c r="D1891">
        <f t="shared" si="116"/>
        <v>-383</v>
      </c>
      <c r="E1891">
        <f t="shared" si="117"/>
        <v>-45960</v>
      </c>
      <c r="F1891">
        <f t="shared" si="118"/>
        <v>146689</v>
      </c>
      <c r="J1891">
        <f t="shared" si="119"/>
        <v>590.04315915344137</v>
      </c>
    </row>
    <row r="1892" spans="1:10" x14ac:dyDescent="0.3">
      <c r="A1892">
        <v>1891</v>
      </c>
      <c r="B1892" s="1502">
        <v>43612</v>
      </c>
      <c r="C1892">
        <v>33</v>
      </c>
      <c r="D1892">
        <f t="shared" si="116"/>
        <v>-381</v>
      </c>
      <c r="E1892">
        <f t="shared" si="117"/>
        <v>-12573</v>
      </c>
      <c r="F1892">
        <f t="shared" si="118"/>
        <v>145161</v>
      </c>
      <c r="J1892">
        <f t="shared" si="119"/>
        <v>590.01550671631389</v>
      </c>
    </row>
    <row r="1893" spans="1:10" x14ac:dyDescent="0.3">
      <c r="A1893">
        <v>1892</v>
      </c>
      <c r="B1893" s="1502">
        <v>43612</v>
      </c>
      <c r="C1893">
        <v>137</v>
      </c>
      <c r="D1893">
        <f t="shared" si="116"/>
        <v>-379</v>
      </c>
      <c r="E1893">
        <f t="shared" si="117"/>
        <v>-51923</v>
      </c>
      <c r="F1893">
        <f t="shared" si="118"/>
        <v>143641</v>
      </c>
      <c r="J1893">
        <f t="shared" si="119"/>
        <v>589.98785427918642</v>
      </c>
    </row>
    <row r="1894" spans="1:10" x14ac:dyDescent="0.3">
      <c r="A1894">
        <v>1893</v>
      </c>
      <c r="B1894" s="1502">
        <v>43612</v>
      </c>
      <c r="C1894">
        <v>91</v>
      </c>
      <c r="D1894">
        <f t="shared" si="116"/>
        <v>-377</v>
      </c>
      <c r="E1894">
        <f t="shared" si="117"/>
        <v>-34307</v>
      </c>
      <c r="F1894">
        <f t="shared" si="118"/>
        <v>142129</v>
      </c>
      <c r="J1894">
        <f t="shared" si="119"/>
        <v>589.96020184205906</v>
      </c>
    </row>
    <row r="1895" spans="1:10" x14ac:dyDescent="0.3">
      <c r="A1895">
        <v>1894</v>
      </c>
      <c r="B1895" s="1502">
        <v>43612</v>
      </c>
      <c r="C1895">
        <v>623</v>
      </c>
      <c r="D1895">
        <f t="shared" si="116"/>
        <v>-375</v>
      </c>
      <c r="E1895">
        <f t="shared" si="117"/>
        <v>-233625</v>
      </c>
      <c r="F1895">
        <f t="shared" si="118"/>
        <v>140625</v>
      </c>
      <c r="J1895">
        <f t="shared" si="119"/>
        <v>589.93254940493159</v>
      </c>
    </row>
    <row r="1896" spans="1:10" x14ac:dyDescent="0.3">
      <c r="A1896">
        <v>1895</v>
      </c>
      <c r="B1896" s="1502">
        <v>43612</v>
      </c>
      <c r="C1896">
        <v>21</v>
      </c>
      <c r="D1896">
        <f t="shared" si="116"/>
        <v>-373</v>
      </c>
      <c r="E1896">
        <f t="shared" si="117"/>
        <v>-7833</v>
      </c>
      <c r="F1896">
        <f t="shared" si="118"/>
        <v>139129</v>
      </c>
      <c r="J1896">
        <f t="shared" si="119"/>
        <v>589.90489696780412</v>
      </c>
    </row>
    <row r="1897" spans="1:10" x14ac:dyDescent="0.3">
      <c r="A1897">
        <v>1896</v>
      </c>
      <c r="B1897" s="1502">
        <v>43612</v>
      </c>
      <c r="C1897">
        <v>25</v>
      </c>
      <c r="D1897">
        <f t="shared" si="116"/>
        <v>-371</v>
      </c>
      <c r="E1897">
        <f t="shared" si="117"/>
        <v>-9275</v>
      </c>
      <c r="F1897">
        <f t="shared" si="118"/>
        <v>137641</v>
      </c>
      <c r="J1897">
        <f t="shared" si="119"/>
        <v>589.87724453067665</v>
      </c>
    </row>
    <row r="1898" spans="1:10" x14ac:dyDescent="0.3">
      <c r="A1898">
        <v>1897</v>
      </c>
      <c r="B1898" s="1502">
        <v>43612</v>
      </c>
      <c r="C1898">
        <v>643</v>
      </c>
      <c r="D1898">
        <f t="shared" si="116"/>
        <v>-369</v>
      </c>
      <c r="E1898">
        <f t="shared" si="117"/>
        <v>-237267</v>
      </c>
      <c r="F1898">
        <f t="shared" si="118"/>
        <v>136161</v>
      </c>
      <c r="J1898">
        <f t="shared" si="119"/>
        <v>589.84959209354929</v>
      </c>
    </row>
    <row r="1899" spans="1:10" x14ac:dyDescent="0.3">
      <c r="A1899">
        <v>1898</v>
      </c>
      <c r="B1899" s="1502">
        <v>43612</v>
      </c>
      <c r="C1899">
        <v>44</v>
      </c>
      <c r="D1899">
        <f t="shared" si="116"/>
        <v>-367</v>
      </c>
      <c r="E1899">
        <f t="shared" si="117"/>
        <v>-16148</v>
      </c>
      <c r="F1899">
        <f t="shared" si="118"/>
        <v>134689</v>
      </c>
      <c r="J1899">
        <f t="shared" si="119"/>
        <v>589.82193965642182</v>
      </c>
    </row>
    <row r="1900" spans="1:10" x14ac:dyDescent="0.3">
      <c r="A1900">
        <v>1899</v>
      </c>
      <c r="B1900" s="1502">
        <v>43612</v>
      </c>
      <c r="C1900">
        <v>20</v>
      </c>
      <c r="D1900">
        <f t="shared" si="116"/>
        <v>-365</v>
      </c>
      <c r="E1900">
        <f t="shared" si="117"/>
        <v>-7300</v>
      </c>
      <c r="F1900">
        <f t="shared" si="118"/>
        <v>133225</v>
      </c>
      <c r="J1900">
        <f t="shared" si="119"/>
        <v>589.79428721929435</v>
      </c>
    </row>
    <row r="1901" spans="1:10" x14ac:dyDescent="0.3">
      <c r="A1901">
        <v>1900</v>
      </c>
      <c r="B1901" s="1502">
        <v>43612</v>
      </c>
      <c r="C1901">
        <v>20</v>
      </c>
      <c r="D1901">
        <f t="shared" si="116"/>
        <v>-363</v>
      </c>
      <c r="E1901">
        <f t="shared" si="117"/>
        <v>-7260</v>
      </c>
      <c r="F1901">
        <f t="shared" si="118"/>
        <v>131769</v>
      </c>
      <c r="J1901">
        <f t="shared" si="119"/>
        <v>589.76663478216699</v>
      </c>
    </row>
    <row r="1902" spans="1:10" x14ac:dyDescent="0.3">
      <c r="A1902">
        <v>1901</v>
      </c>
      <c r="B1902" s="1502">
        <v>43612</v>
      </c>
      <c r="C1902">
        <v>64</v>
      </c>
      <c r="D1902">
        <f t="shared" si="116"/>
        <v>-361</v>
      </c>
      <c r="E1902">
        <f t="shared" si="117"/>
        <v>-23104</v>
      </c>
      <c r="F1902">
        <f t="shared" si="118"/>
        <v>130321</v>
      </c>
      <c r="J1902">
        <f t="shared" si="119"/>
        <v>589.73898234503952</v>
      </c>
    </row>
    <row r="1903" spans="1:10" x14ac:dyDescent="0.3">
      <c r="A1903">
        <v>1902</v>
      </c>
      <c r="B1903" s="1502">
        <v>43613</v>
      </c>
      <c r="C1903">
        <v>133</v>
      </c>
      <c r="D1903">
        <f t="shared" si="116"/>
        <v>-359</v>
      </c>
      <c r="E1903">
        <f t="shared" si="117"/>
        <v>-47747</v>
      </c>
      <c r="F1903">
        <f t="shared" si="118"/>
        <v>128881</v>
      </c>
      <c r="J1903">
        <f t="shared" si="119"/>
        <v>589.71132990791205</v>
      </c>
    </row>
    <row r="1904" spans="1:10" x14ac:dyDescent="0.3">
      <c r="A1904">
        <v>1903</v>
      </c>
      <c r="B1904" s="1502">
        <v>43613</v>
      </c>
      <c r="C1904">
        <v>420</v>
      </c>
      <c r="D1904">
        <f t="shared" si="116"/>
        <v>-357</v>
      </c>
      <c r="E1904">
        <f t="shared" si="117"/>
        <v>-149940</v>
      </c>
      <c r="F1904">
        <f t="shared" si="118"/>
        <v>127449</v>
      </c>
      <c r="J1904">
        <f t="shared" si="119"/>
        <v>589.68367747078457</v>
      </c>
    </row>
    <row r="1905" spans="1:10" x14ac:dyDescent="0.3">
      <c r="A1905">
        <v>1904</v>
      </c>
      <c r="B1905" s="1502">
        <v>43614</v>
      </c>
      <c r="C1905">
        <v>430</v>
      </c>
      <c r="D1905">
        <f t="shared" si="116"/>
        <v>-355</v>
      </c>
      <c r="E1905">
        <f t="shared" si="117"/>
        <v>-152650</v>
      </c>
      <c r="F1905">
        <f t="shared" si="118"/>
        <v>126025</v>
      </c>
      <c r="J1905">
        <f t="shared" si="119"/>
        <v>589.65602503365722</v>
      </c>
    </row>
    <row r="1906" spans="1:10" x14ac:dyDescent="0.3">
      <c r="A1906">
        <v>1905</v>
      </c>
      <c r="B1906" s="1502">
        <v>43614</v>
      </c>
      <c r="C1906">
        <v>619</v>
      </c>
      <c r="D1906">
        <f t="shared" si="116"/>
        <v>-353</v>
      </c>
      <c r="E1906">
        <f t="shared" si="117"/>
        <v>-218507</v>
      </c>
      <c r="F1906">
        <f t="shared" si="118"/>
        <v>124609</v>
      </c>
      <c r="J1906">
        <f t="shared" si="119"/>
        <v>589.62837259652974</v>
      </c>
    </row>
    <row r="1907" spans="1:10" x14ac:dyDescent="0.3">
      <c r="A1907">
        <v>1906</v>
      </c>
      <c r="B1907" s="1502">
        <v>43614</v>
      </c>
      <c r="C1907">
        <v>60</v>
      </c>
      <c r="D1907">
        <f t="shared" si="116"/>
        <v>-351</v>
      </c>
      <c r="E1907">
        <f t="shared" si="117"/>
        <v>-21060</v>
      </c>
      <c r="F1907">
        <f t="shared" si="118"/>
        <v>123201</v>
      </c>
      <c r="J1907">
        <f t="shared" si="119"/>
        <v>589.60072015940227</v>
      </c>
    </row>
    <row r="1908" spans="1:10" x14ac:dyDescent="0.3">
      <c r="A1908">
        <v>1907</v>
      </c>
      <c r="B1908" s="1502">
        <v>43614</v>
      </c>
      <c r="C1908">
        <v>303</v>
      </c>
      <c r="D1908">
        <f t="shared" si="116"/>
        <v>-349</v>
      </c>
      <c r="E1908">
        <f t="shared" si="117"/>
        <v>-105747</v>
      </c>
      <c r="F1908">
        <f t="shared" si="118"/>
        <v>121801</v>
      </c>
      <c r="J1908">
        <f t="shared" si="119"/>
        <v>589.57306772227491</v>
      </c>
    </row>
    <row r="1909" spans="1:10" x14ac:dyDescent="0.3">
      <c r="A1909">
        <v>1908</v>
      </c>
      <c r="B1909" s="1502">
        <v>43614</v>
      </c>
      <c r="C1909">
        <v>619</v>
      </c>
      <c r="D1909">
        <f t="shared" si="116"/>
        <v>-347</v>
      </c>
      <c r="E1909">
        <f t="shared" si="117"/>
        <v>-214793</v>
      </c>
      <c r="F1909">
        <f t="shared" si="118"/>
        <v>120409</v>
      </c>
      <c r="J1909">
        <f t="shared" si="119"/>
        <v>589.54541528514744</v>
      </c>
    </row>
    <row r="1910" spans="1:10" x14ac:dyDescent="0.3">
      <c r="A1910">
        <v>1909</v>
      </c>
      <c r="B1910" s="1502">
        <v>43614</v>
      </c>
      <c r="C1910">
        <v>492</v>
      </c>
      <c r="D1910">
        <f t="shared" si="116"/>
        <v>-345</v>
      </c>
      <c r="E1910">
        <f t="shared" si="117"/>
        <v>-169740</v>
      </c>
      <c r="F1910">
        <f t="shared" si="118"/>
        <v>119025</v>
      </c>
      <c r="J1910">
        <f t="shared" si="119"/>
        <v>589.51776284801997</v>
      </c>
    </row>
    <row r="1911" spans="1:10" x14ac:dyDescent="0.3">
      <c r="A1911">
        <v>1910</v>
      </c>
      <c r="B1911" s="1502">
        <v>43614</v>
      </c>
      <c r="C1911">
        <v>1010</v>
      </c>
      <c r="D1911">
        <f t="shared" si="116"/>
        <v>-343</v>
      </c>
      <c r="E1911">
        <f t="shared" si="117"/>
        <v>-346430</v>
      </c>
      <c r="F1911">
        <f t="shared" si="118"/>
        <v>117649</v>
      </c>
      <c r="J1911">
        <f t="shared" si="119"/>
        <v>589.4901104108925</v>
      </c>
    </row>
    <row r="1912" spans="1:10" x14ac:dyDescent="0.3">
      <c r="A1912">
        <v>1911</v>
      </c>
      <c r="B1912" s="1502">
        <v>43614</v>
      </c>
      <c r="C1912">
        <v>73</v>
      </c>
      <c r="D1912">
        <f t="shared" si="116"/>
        <v>-341</v>
      </c>
      <c r="E1912">
        <f t="shared" si="117"/>
        <v>-24893</v>
      </c>
      <c r="F1912">
        <f t="shared" si="118"/>
        <v>116281</v>
      </c>
      <c r="J1912">
        <f t="shared" si="119"/>
        <v>589.46245797376514</v>
      </c>
    </row>
    <row r="1913" spans="1:10" x14ac:dyDescent="0.3">
      <c r="A1913">
        <v>1912</v>
      </c>
      <c r="B1913" s="1502">
        <v>43614</v>
      </c>
      <c r="C1913">
        <v>60</v>
      </c>
      <c r="D1913">
        <f t="shared" si="116"/>
        <v>-339</v>
      </c>
      <c r="E1913">
        <f t="shared" si="117"/>
        <v>-20340</v>
      </c>
      <c r="F1913">
        <f t="shared" si="118"/>
        <v>114921</v>
      </c>
      <c r="J1913">
        <f t="shared" si="119"/>
        <v>589.43480553663767</v>
      </c>
    </row>
    <row r="1914" spans="1:10" x14ac:dyDescent="0.3">
      <c r="A1914">
        <v>1913</v>
      </c>
      <c r="B1914" s="1502">
        <v>43614</v>
      </c>
      <c r="C1914">
        <v>1036</v>
      </c>
      <c r="D1914">
        <f t="shared" si="116"/>
        <v>-337</v>
      </c>
      <c r="E1914">
        <f t="shared" si="117"/>
        <v>-349132</v>
      </c>
      <c r="F1914">
        <f t="shared" si="118"/>
        <v>113569</v>
      </c>
      <c r="J1914">
        <f t="shared" si="119"/>
        <v>589.4071530995102</v>
      </c>
    </row>
    <row r="1915" spans="1:10" x14ac:dyDescent="0.3">
      <c r="A1915">
        <v>1914</v>
      </c>
      <c r="B1915" s="1502">
        <v>43614</v>
      </c>
      <c r="C1915">
        <v>853</v>
      </c>
      <c r="D1915">
        <f t="shared" ref="D1915:D1978" si="120">D1916+(-2)</f>
        <v>-335</v>
      </c>
      <c r="E1915">
        <f t="shared" si="117"/>
        <v>-285755</v>
      </c>
      <c r="F1915">
        <f t="shared" si="118"/>
        <v>112225</v>
      </c>
      <c r="J1915">
        <f t="shared" si="119"/>
        <v>589.37950066238284</v>
      </c>
    </row>
    <row r="1916" spans="1:10" x14ac:dyDescent="0.3">
      <c r="A1916">
        <v>1915</v>
      </c>
      <c r="B1916" s="1502">
        <v>43614</v>
      </c>
      <c r="C1916">
        <v>1091</v>
      </c>
      <c r="D1916">
        <f t="shared" si="120"/>
        <v>-333</v>
      </c>
      <c r="E1916">
        <f t="shared" si="117"/>
        <v>-363303</v>
      </c>
      <c r="F1916">
        <f t="shared" si="118"/>
        <v>110889</v>
      </c>
      <c r="J1916">
        <f t="shared" si="119"/>
        <v>589.35184822525537</v>
      </c>
    </row>
    <row r="1917" spans="1:10" x14ac:dyDescent="0.3">
      <c r="A1917">
        <v>1916</v>
      </c>
      <c r="B1917" s="1502">
        <v>43614</v>
      </c>
      <c r="C1917">
        <v>1284</v>
      </c>
      <c r="D1917">
        <f t="shared" si="120"/>
        <v>-331</v>
      </c>
      <c r="E1917">
        <f t="shared" si="117"/>
        <v>-425004</v>
      </c>
      <c r="F1917">
        <f t="shared" si="118"/>
        <v>109561</v>
      </c>
      <c r="J1917">
        <f t="shared" si="119"/>
        <v>589.32419578812789</v>
      </c>
    </row>
    <row r="1918" spans="1:10" x14ac:dyDescent="0.3">
      <c r="A1918">
        <v>1917</v>
      </c>
      <c r="B1918" s="1502">
        <v>43614</v>
      </c>
      <c r="C1918">
        <v>75</v>
      </c>
      <c r="D1918">
        <f t="shared" si="120"/>
        <v>-329</v>
      </c>
      <c r="E1918">
        <f t="shared" si="117"/>
        <v>-24675</v>
      </c>
      <c r="F1918">
        <f t="shared" si="118"/>
        <v>108241</v>
      </c>
      <c r="J1918">
        <f t="shared" si="119"/>
        <v>589.29654335100042</v>
      </c>
    </row>
    <row r="1919" spans="1:10" x14ac:dyDescent="0.3">
      <c r="A1919">
        <v>1918</v>
      </c>
      <c r="B1919" s="1502">
        <v>43614</v>
      </c>
      <c r="C1919">
        <v>154</v>
      </c>
      <c r="D1919">
        <f t="shared" si="120"/>
        <v>-327</v>
      </c>
      <c r="E1919">
        <f t="shared" si="117"/>
        <v>-50358</v>
      </c>
      <c r="F1919">
        <f t="shared" si="118"/>
        <v>106929</v>
      </c>
      <c r="J1919">
        <f t="shared" si="119"/>
        <v>589.26889091387307</v>
      </c>
    </row>
    <row r="1920" spans="1:10" x14ac:dyDescent="0.3">
      <c r="A1920">
        <v>1919</v>
      </c>
      <c r="B1920" s="1502">
        <v>43614</v>
      </c>
      <c r="C1920">
        <v>56</v>
      </c>
      <c r="D1920">
        <f t="shared" si="120"/>
        <v>-325</v>
      </c>
      <c r="E1920">
        <f t="shared" si="117"/>
        <v>-18200</v>
      </c>
      <c r="F1920">
        <f t="shared" si="118"/>
        <v>105625</v>
      </c>
      <c r="J1920">
        <f t="shared" si="119"/>
        <v>589.24123847674559</v>
      </c>
    </row>
    <row r="1921" spans="1:10" x14ac:dyDescent="0.3">
      <c r="A1921">
        <v>1920</v>
      </c>
      <c r="B1921" s="1502">
        <v>43614</v>
      </c>
      <c r="C1921">
        <v>920</v>
      </c>
      <c r="D1921">
        <f t="shared" si="120"/>
        <v>-323</v>
      </c>
      <c r="E1921">
        <f t="shared" si="117"/>
        <v>-297160</v>
      </c>
      <c r="F1921">
        <f t="shared" si="118"/>
        <v>104329</v>
      </c>
      <c r="J1921">
        <f t="shared" si="119"/>
        <v>589.21358603961812</v>
      </c>
    </row>
    <row r="1922" spans="1:10" x14ac:dyDescent="0.3">
      <c r="A1922">
        <v>1921</v>
      </c>
      <c r="B1922" s="1502">
        <v>43614</v>
      </c>
      <c r="C1922">
        <v>1189</v>
      </c>
      <c r="D1922">
        <f t="shared" si="120"/>
        <v>-321</v>
      </c>
      <c r="E1922">
        <f t="shared" si="117"/>
        <v>-381669</v>
      </c>
      <c r="F1922">
        <f t="shared" si="118"/>
        <v>103041</v>
      </c>
      <c r="J1922">
        <f t="shared" si="119"/>
        <v>589.18593360249076</v>
      </c>
    </row>
    <row r="1923" spans="1:10" x14ac:dyDescent="0.3">
      <c r="A1923">
        <v>1922</v>
      </c>
      <c r="B1923" s="1502">
        <v>43614</v>
      </c>
      <c r="C1923">
        <v>894</v>
      </c>
      <c r="D1923">
        <f t="shared" si="120"/>
        <v>-319</v>
      </c>
      <c r="E1923">
        <f t="shared" ref="E1923:E1986" si="121">C1923*D1923</f>
        <v>-285186</v>
      </c>
      <c r="F1923">
        <f t="shared" ref="F1923:F1986" si="122">D1923^2</f>
        <v>101761</v>
      </c>
      <c r="J1923">
        <f t="shared" ref="J1923:J1986" si="123">$H$2+(-$I$2)*D1923</f>
        <v>589.15828116536329</v>
      </c>
    </row>
    <row r="1924" spans="1:10" x14ac:dyDescent="0.3">
      <c r="A1924">
        <v>1923</v>
      </c>
      <c r="B1924" s="1502">
        <v>43614</v>
      </c>
      <c r="C1924">
        <v>111</v>
      </c>
      <c r="D1924">
        <f t="shared" si="120"/>
        <v>-317</v>
      </c>
      <c r="E1924">
        <f t="shared" si="121"/>
        <v>-35187</v>
      </c>
      <c r="F1924">
        <f t="shared" si="122"/>
        <v>100489</v>
      </c>
      <c r="J1924">
        <f t="shared" si="123"/>
        <v>589.13062872823582</v>
      </c>
    </row>
    <row r="1925" spans="1:10" x14ac:dyDescent="0.3">
      <c r="A1925">
        <v>1924</v>
      </c>
      <c r="B1925" s="1502">
        <v>43614</v>
      </c>
      <c r="C1925">
        <v>334</v>
      </c>
      <c r="D1925">
        <f t="shared" si="120"/>
        <v>-315</v>
      </c>
      <c r="E1925">
        <f t="shared" si="121"/>
        <v>-105210</v>
      </c>
      <c r="F1925">
        <f t="shared" si="122"/>
        <v>99225</v>
      </c>
      <c r="J1925">
        <f t="shared" si="123"/>
        <v>589.10297629110846</v>
      </c>
    </row>
    <row r="1926" spans="1:10" x14ac:dyDescent="0.3">
      <c r="A1926">
        <v>1925</v>
      </c>
      <c r="B1926" s="1502">
        <v>43614</v>
      </c>
      <c r="C1926">
        <v>345</v>
      </c>
      <c r="D1926">
        <f t="shared" si="120"/>
        <v>-313</v>
      </c>
      <c r="E1926">
        <f t="shared" si="121"/>
        <v>-107985</v>
      </c>
      <c r="F1926">
        <f t="shared" si="122"/>
        <v>97969</v>
      </c>
      <c r="J1926">
        <f t="shared" si="123"/>
        <v>589.07532385398099</v>
      </c>
    </row>
    <row r="1927" spans="1:10" x14ac:dyDescent="0.3">
      <c r="A1927">
        <v>1926</v>
      </c>
      <c r="B1927" s="1502">
        <v>43614</v>
      </c>
      <c r="C1927">
        <v>440</v>
      </c>
      <c r="D1927">
        <f t="shared" si="120"/>
        <v>-311</v>
      </c>
      <c r="E1927">
        <f t="shared" si="121"/>
        <v>-136840</v>
      </c>
      <c r="F1927">
        <f t="shared" si="122"/>
        <v>96721</v>
      </c>
      <c r="J1927">
        <f t="shared" si="123"/>
        <v>589.04767141685352</v>
      </c>
    </row>
    <row r="1928" spans="1:10" x14ac:dyDescent="0.3">
      <c r="A1928">
        <v>1927</v>
      </c>
      <c r="B1928" s="1502">
        <v>43614</v>
      </c>
      <c r="C1928">
        <v>36</v>
      </c>
      <c r="D1928">
        <f t="shared" si="120"/>
        <v>-309</v>
      </c>
      <c r="E1928">
        <f t="shared" si="121"/>
        <v>-11124</v>
      </c>
      <c r="F1928">
        <f t="shared" si="122"/>
        <v>95481</v>
      </c>
      <c r="J1928">
        <f t="shared" si="123"/>
        <v>589.02001897972605</v>
      </c>
    </row>
    <row r="1929" spans="1:10" x14ac:dyDescent="0.3">
      <c r="A1929">
        <v>1928</v>
      </c>
      <c r="B1929" s="1502">
        <v>43614</v>
      </c>
      <c r="C1929">
        <v>178</v>
      </c>
      <c r="D1929">
        <f t="shared" si="120"/>
        <v>-307</v>
      </c>
      <c r="E1929">
        <f t="shared" si="121"/>
        <v>-54646</v>
      </c>
      <c r="F1929">
        <f t="shared" si="122"/>
        <v>94249</v>
      </c>
      <c r="J1929">
        <f t="shared" si="123"/>
        <v>588.99236654259869</v>
      </c>
    </row>
    <row r="1930" spans="1:10" x14ac:dyDescent="0.3">
      <c r="A1930">
        <v>1929</v>
      </c>
      <c r="B1930" s="1502">
        <v>43614</v>
      </c>
      <c r="C1930">
        <v>99</v>
      </c>
      <c r="D1930">
        <f t="shared" si="120"/>
        <v>-305</v>
      </c>
      <c r="E1930">
        <f t="shared" si="121"/>
        <v>-30195</v>
      </c>
      <c r="F1930">
        <f t="shared" si="122"/>
        <v>93025</v>
      </c>
      <c r="J1930">
        <f t="shared" si="123"/>
        <v>588.96471410547122</v>
      </c>
    </row>
    <row r="1931" spans="1:10" x14ac:dyDescent="0.3">
      <c r="A1931">
        <v>1930</v>
      </c>
      <c r="B1931" s="1502">
        <v>43614</v>
      </c>
      <c r="C1931">
        <v>1266</v>
      </c>
      <c r="D1931">
        <f t="shared" si="120"/>
        <v>-303</v>
      </c>
      <c r="E1931">
        <f t="shared" si="121"/>
        <v>-383598</v>
      </c>
      <c r="F1931">
        <f t="shared" si="122"/>
        <v>91809</v>
      </c>
      <c r="J1931">
        <f t="shared" si="123"/>
        <v>588.93706166834374</v>
      </c>
    </row>
    <row r="1932" spans="1:10" x14ac:dyDescent="0.3">
      <c r="A1932">
        <v>1931</v>
      </c>
      <c r="B1932" s="1502">
        <v>43614</v>
      </c>
      <c r="C1932">
        <v>620</v>
      </c>
      <c r="D1932">
        <f t="shared" si="120"/>
        <v>-301</v>
      </c>
      <c r="E1932">
        <f t="shared" si="121"/>
        <v>-186620</v>
      </c>
      <c r="F1932">
        <f t="shared" si="122"/>
        <v>90601</v>
      </c>
      <c r="J1932">
        <f t="shared" si="123"/>
        <v>588.90940923121639</v>
      </c>
    </row>
    <row r="1933" spans="1:10" x14ac:dyDescent="0.3">
      <c r="A1933">
        <v>1932</v>
      </c>
      <c r="B1933" s="1502">
        <v>43629</v>
      </c>
      <c r="C1933">
        <v>555</v>
      </c>
      <c r="D1933">
        <f t="shared" si="120"/>
        <v>-299</v>
      </c>
      <c r="E1933">
        <f t="shared" si="121"/>
        <v>-165945</v>
      </c>
      <c r="F1933">
        <f t="shared" si="122"/>
        <v>89401</v>
      </c>
      <c r="J1933">
        <f t="shared" si="123"/>
        <v>588.88175679408891</v>
      </c>
    </row>
    <row r="1934" spans="1:10" x14ac:dyDescent="0.3">
      <c r="A1934">
        <v>1933</v>
      </c>
      <c r="B1934" s="1502">
        <v>43630</v>
      </c>
      <c r="C1934">
        <v>124</v>
      </c>
      <c r="D1934">
        <f t="shared" si="120"/>
        <v>-297</v>
      </c>
      <c r="E1934">
        <f t="shared" si="121"/>
        <v>-36828</v>
      </c>
      <c r="F1934">
        <f t="shared" si="122"/>
        <v>88209</v>
      </c>
      <c r="J1934">
        <f t="shared" si="123"/>
        <v>588.85410435696144</v>
      </c>
    </row>
    <row r="1935" spans="1:10" x14ac:dyDescent="0.3">
      <c r="A1935">
        <v>1934</v>
      </c>
      <c r="B1935" s="1502">
        <v>43630</v>
      </c>
      <c r="C1935">
        <v>52</v>
      </c>
      <c r="D1935">
        <f t="shared" si="120"/>
        <v>-295</v>
      </c>
      <c r="E1935">
        <f t="shared" si="121"/>
        <v>-15340</v>
      </c>
      <c r="F1935">
        <f t="shared" si="122"/>
        <v>87025</v>
      </c>
      <c r="J1935">
        <f t="shared" si="123"/>
        <v>588.82645191983397</v>
      </c>
    </row>
    <row r="1936" spans="1:10" x14ac:dyDescent="0.3">
      <c r="A1936">
        <v>1935</v>
      </c>
      <c r="B1936" s="1502">
        <v>43630</v>
      </c>
      <c r="C1936">
        <v>62</v>
      </c>
      <c r="D1936">
        <f t="shared" si="120"/>
        <v>-293</v>
      </c>
      <c r="E1936">
        <f t="shared" si="121"/>
        <v>-18166</v>
      </c>
      <c r="F1936">
        <f t="shared" si="122"/>
        <v>85849</v>
      </c>
      <c r="J1936">
        <f t="shared" si="123"/>
        <v>588.79879948270661</v>
      </c>
    </row>
    <row r="1937" spans="1:10" x14ac:dyDescent="0.3">
      <c r="A1937">
        <v>1936</v>
      </c>
      <c r="B1937" s="1502">
        <v>43630</v>
      </c>
      <c r="C1937">
        <v>91</v>
      </c>
      <c r="D1937">
        <f t="shared" si="120"/>
        <v>-291</v>
      </c>
      <c r="E1937">
        <f t="shared" si="121"/>
        <v>-26481</v>
      </c>
      <c r="F1937">
        <f t="shared" si="122"/>
        <v>84681</v>
      </c>
      <c r="J1937">
        <f t="shared" si="123"/>
        <v>588.77114704557914</v>
      </c>
    </row>
    <row r="1938" spans="1:10" x14ac:dyDescent="0.3">
      <c r="A1938">
        <v>1937</v>
      </c>
      <c r="B1938" s="1502">
        <v>43630</v>
      </c>
      <c r="C1938">
        <v>1671</v>
      </c>
      <c r="D1938">
        <f t="shared" si="120"/>
        <v>-289</v>
      </c>
      <c r="E1938">
        <f t="shared" si="121"/>
        <v>-482919</v>
      </c>
      <c r="F1938">
        <f t="shared" si="122"/>
        <v>83521</v>
      </c>
      <c r="J1938">
        <f t="shared" si="123"/>
        <v>588.74349460845167</v>
      </c>
    </row>
    <row r="1939" spans="1:10" x14ac:dyDescent="0.3">
      <c r="A1939">
        <v>1938</v>
      </c>
      <c r="B1939" s="1502">
        <v>43630</v>
      </c>
      <c r="C1939">
        <v>1187</v>
      </c>
      <c r="D1939">
        <f t="shared" si="120"/>
        <v>-287</v>
      </c>
      <c r="E1939">
        <f t="shared" si="121"/>
        <v>-340669</v>
      </c>
      <c r="F1939">
        <f t="shared" si="122"/>
        <v>82369</v>
      </c>
      <c r="J1939">
        <f t="shared" si="123"/>
        <v>588.71584217132431</v>
      </c>
    </row>
    <row r="1940" spans="1:10" x14ac:dyDescent="0.3">
      <c r="A1940">
        <v>1939</v>
      </c>
      <c r="B1940" s="1502">
        <v>43630</v>
      </c>
      <c r="C1940">
        <v>132</v>
      </c>
      <c r="D1940">
        <f t="shared" si="120"/>
        <v>-285</v>
      </c>
      <c r="E1940">
        <f t="shared" si="121"/>
        <v>-37620</v>
      </c>
      <c r="F1940">
        <f t="shared" si="122"/>
        <v>81225</v>
      </c>
      <c r="J1940">
        <f t="shared" si="123"/>
        <v>588.68818973419684</v>
      </c>
    </row>
    <row r="1941" spans="1:10" x14ac:dyDescent="0.3">
      <c r="A1941">
        <v>1940</v>
      </c>
      <c r="B1941" s="1502">
        <v>43630</v>
      </c>
      <c r="C1941">
        <v>294</v>
      </c>
      <c r="D1941">
        <f t="shared" si="120"/>
        <v>-283</v>
      </c>
      <c r="E1941">
        <f t="shared" si="121"/>
        <v>-83202</v>
      </c>
      <c r="F1941">
        <f t="shared" si="122"/>
        <v>80089</v>
      </c>
      <c r="J1941">
        <f t="shared" si="123"/>
        <v>588.66053729706937</v>
      </c>
    </row>
    <row r="1942" spans="1:10" x14ac:dyDescent="0.3">
      <c r="A1942">
        <v>1941</v>
      </c>
      <c r="B1942" s="1502">
        <v>43630</v>
      </c>
      <c r="C1942">
        <v>166</v>
      </c>
      <c r="D1942">
        <f t="shared" si="120"/>
        <v>-281</v>
      </c>
      <c r="E1942">
        <f t="shared" si="121"/>
        <v>-46646</v>
      </c>
      <c r="F1942">
        <f t="shared" si="122"/>
        <v>78961</v>
      </c>
      <c r="J1942">
        <f t="shared" si="123"/>
        <v>588.6328848599419</v>
      </c>
    </row>
    <row r="1943" spans="1:10" x14ac:dyDescent="0.3">
      <c r="A1943">
        <v>1942</v>
      </c>
      <c r="B1943" s="1502">
        <v>43630</v>
      </c>
      <c r="C1943">
        <v>377</v>
      </c>
      <c r="D1943">
        <f t="shared" si="120"/>
        <v>-279</v>
      </c>
      <c r="E1943">
        <f t="shared" si="121"/>
        <v>-105183</v>
      </c>
      <c r="F1943">
        <f t="shared" si="122"/>
        <v>77841</v>
      </c>
      <c r="J1943">
        <f t="shared" si="123"/>
        <v>588.60523242281454</v>
      </c>
    </row>
    <row r="1944" spans="1:10" x14ac:dyDescent="0.3">
      <c r="A1944">
        <v>1943</v>
      </c>
      <c r="B1944" s="1502">
        <v>43630</v>
      </c>
      <c r="C1944">
        <v>381</v>
      </c>
      <c r="D1944">
        <f t="shared" si="120"/>
        <v>-277</v>
      </c>
      <c r="E1944">
        <f t="shared" si="121"/>
        <v>-105537</v>
      </c>
      <c r="F1944">
        <f t="shared" si="122"/>
        <v>76729</v>
      </c>
      <c r="J1944">
        <f t="shared" si="123"/>
        <v>588.57757998568707</v>
      </c>
    </row>
    <row r="1945" spans="1:10" x14ac:dyDescent="0.3">
      <c r="A1945">
        <v>1944</v>
      </c>
      <c r="B1945" s="1502">
        <v>43630</v>
      </c>
      <c r="C1945">
        <v>810</v>
      </c>
      <c r="D1945">
        <f t="shared" si="120"/>
        <v>-275</v>
      </c>
      <c r="E1945">
        <f t="shared" si="121"/>
        <v>-222750</v>
      </c>
      <c r="F1945">
        <f t="shared" si="122"/>
        <v>75625</v>
      </c>
      <c r="J1945">
        <f t="shared" si="123"/>
        <v>588.54992754855959</v>
      </c>
    </row>
    <row r="1946" spans="1:10" x14ac:dyDescent="0.3">
      <c r="A1946">
        <v>1945</v>
      </c>
      <c r="B1946" s="1502">
        <v>43630</v>
      </c>
      <c r="C1946">
        <v>50</v>
      </c>
      <c r="D1946">
        <f t="shared" si="120"/>
        <v>-273</v>
      </c>
      <c r="E1946">
        <f t="shared" si="121"/>
        <v>-13650</v>
      </c>
      <c r="F1946">
        <f t="shared" si="122"/>
        <v>74529</v>
      </c>
      <c r="J1946">
        <f t="shared" si="123"/>
        <v>588.52227511143224</v>
      </c>
    </row>
    <row r="1947" spans="1:10" x14ac:dyDescent="0.3">
      <c r="A1947">
        <v>1946</v>
      </c>
      <c r="B1947" s="1502">
        <v>43630</v>
      </c>
      <c r="C1947">
        <v>105</v>
      </c>
      <c r="D1947">
        <f t="shared" si="120"/>
        <v>-271</v>
      </c>
      <c r="E1947">
        <f t="shared" si="121"/>
        <v>-28455</v>
      </c>
      <c r="F1947">
        <f t="shared" si="122"/>
        <v>73441</v>
      </c>
      <c r="J1947">
        <f t="shared" si="123"/>
        <v>588.49462267430476</v>
      </c>
    </row>
    <row r="1948" spans="1:10" x14ac:dyDescent="0.3">
      <c r="A1948">
        <v>1947</v>
      </c>
      <c r="B1948" s="1502">
        <v>43630</v>
      </c>
      <c r="C1948">
        <v>54</v>
      </c>
      <c r="D1948">
        <f t="shared" si="120"/>
        <v>-269</v>
      </c>
      <c r="E1948">
        <f t="shared" si="121"/>
        <v>-14526</v>
      </c>
      <c r="F1948">
        <f t="shared" si="122"/>
        <v>72361</v>
      </c>
      <c r="J1948">
        <f t="shared" si="123"/>
        <v>588.46697023717729</v>
      </c>
    </row>
    <row r="1949" spans="1:10" x14ac:dyDescent="0.3">
      <c r="A1949">
        <v>1948</v>
      </c>
      <c r="B1949" s="1502">
        <v>43630</v>
      </c>
      <c r="C1949">
        <v>58</v>
      </c>
      <c r="D1949">
        <f t="shared" si="120"/>
        <v>-267</v>
      </c>
      <c r="E1949">
        <f t="shared" si="121"/>
        <v>-15486</v>
      </c>
      <c r="F1949">
        <f t="shared" si="122"/>
        <v>71289</v>
      </c>
      <c r="J1949">
        <f t="shared" si="123"/>
        <v>588.43931780004982</v>
      </c>
    </row>
    <row r="1950" spans="1:10" x14ac:dyDescent="0.3">
      <c r="A1950">
        <v>1949</v>
      </c>
      <c r="B1950" s="1502">
        <v>43630</v>
      </c>
      <c r="C1950">
        <v>54</v>
      </c>
      <c r="D1950">
        <f t="shared" si="120"/>
        <v>-265</v>
      </c>
      <c r="E1950">
        <f t="shared" si="121"/>
        <v>-14310</v>
      </c>
      <c r="F1950">
        <f t="shared" si="122"/>
        <v>70225</v>
      </c>
      <c r="J1950">
        <f t="shared" si="123"/>
        <v>588.41166536292246</v>
      </c>
    </row>
    <row r="1951" spans="1:10" x14ac:dyDescent="0.3">
      <c r="A1951">
        <v>1950</v>
      </c>
      <c r="B1951" s="1502">
        <v>43630</v>
      </c>
      <c r="C1951">
        <v>56</v>
      </c>
      <c r="D1951">
        <f t="shared" si="120"/>
        <v>-263</v>
      </c>
      <c r="E1951">
        <f t="shared" si="121"/>
        <v>-14728</v>
      </c>
      <c r="F1951">
        <f t="shared" si="122"/>
        <v>69169</v>
      </c>
      <c r="J1951">
        <f t="shared" si="123"/>
        <v>588.38401292579499</v>
      </c>
    </row>
    <row r="1952" spans="1:10" x14ac:dyDescent="0.3">
      <c r="A1952">
        <v>1951</v>
      </c>
      <c r="B1952" s="1502">
        <v>43630</v>
      </c>
      <c r="C1952">
        <v>130</v>
      </c>
      <c r="D1952">
        <f t="shared" si="120"/>
        <v>-261</v>
      </c>
      <c r="E1952">
        <f t="shared" si="121"/>
        <v>-33930</v>
      </c>
      <c r="F1952">
        <f t="shared" si="122"/>
        <v>68121</v>
      </c>
      <c r="J1952">
        <f t="shared" si="123"/>
        <v>588.35636048866752</v>
      </c>
    </row>
    <row r="1953" spans="1:10" x14ac:dyDescent="0.3">
      <c r="A1953">
        <v>1952</v>
      </c>
      <c r="B1953" s="1502">
        <v>43630</v>
      </c>
      <c r="C1953">
        <v>754</v>
      </c>
      <c r="D1953">
        <f t="shared" si="120"/>
        <v>-259</v>
      </c>
      <c r="E1953">
        <f t="shared" si="121"/>
        <v>-195286</v>
      </c>
      <c r="F1953">
        <f t="shared" si="122"/>
        <v>67081</v>
      </c>
      <c r="J1953">
        <f t="shared" si="123"/>
        <v>588.32870805154016</v>
      </c>
    </row>
    <row r="1954" spans="1:10" x14ac:dyDescent="0.3">
      <c r="A1954">
        <v>1953</v>
      </c>
      <c r="B1954" s="1502">
        <v>43630</v>
      </c>
      <c r="C1954">
        <v>3107</v>
      </c>
      <c r="D1954">
        <f t="shared" si="120"/>
        <v>-257</v>
      </c>
      <c r="E1954">
        <f t="shared" si="121"/>
        <v>-798499</v>
      </c>
      <c r="F1954">
        <f t="shared" si="122"/>
        <v>66049</v>
      </c>
      <c r="J1954">
        <f t="shared" si="123"/>
        <v>588.30105561441269</v>
      </c>
    </row>
    <row r="1955" spans="1:10" x14ac:dyDescent="0.3">
      <c r="A1955">
        <v>1954</v>
      </c>
      <c r="B1955" s="1502">
        <v>43630</v>
      </c>
      <c r="C1955">
        <v>3399</v>
      </c>
      <c r="D1955">
        <f t="shared" si="120"/>
        <v>-255</v>
      </c>
      <c r="E1955">
        <f t="shared" si="121"/>
        <v>-866745</v>
      </c>
      <c r="F1955">
        <f t="shared" si="122"/>
        <v>65025</v>
      </c>
      <c r="J1955">
        <f t="shared" si="123"/>
        <v>588.27340317728522</v>
      </c>
    </row>
    <row r="1956" spans="1:10" x14ac:dyDescent="0.3">
      <c r="A1956">
        <v>1955</v>
      </c>
      <c r="B1956" s="1502">
        <v>43630</v>
      </c>
      <c r="C1956">
        <v>3664</v>
      </c>
      <c r="D1956">
        <f t="shared" si="120"/>
        <v>-253</v>
      </c>
      <c r="E1956">
        <f t="shared" si="121"/>
        <v>-926992</v>
      </c>
      <c r="F1956">
        <f t="shared" si="122"/>
        <v>64009</v>
      </c>
      <c r="J1956">
        <f t="shared" si="123"/>
        <v>588.24575074015775</v>
      </c>
    </row>
    <row r="1957" spans="1:10" x14ac:dyDescent="0.3">
      <c r="A1957">
        <v>1956</v>
      </c>
      <c r="B1957" s="1502">
        <v>43630</v>
      </c>
      <c r="C1957">
        <v>1961</v>
      </c>
      <c r="D1957">
        <f t="shared" si="120"/>
        <v>-251</v>
      </c>
      <c r="E1957">
        <f t="shared" si="121"/>
        <v>-492211</v>
      </c>
      <c r="F1957">
        <f t="shared" si="122"/>
        <v>63001</v>
      </c>
      <c r="J1957">
        <f t="shared" si="123"/>
        <v>588.21809830303039</v>
      </c>
    </row>
    <row r="1958" spans="1:10" x14ac:dyDescent="0.3">
      <c r="A1958">
        <v>1957</v>
      </c>
      <c r="B1958" s="1502">
        <v>43630</v>
      </c>
      <c r="C1958">
        <v>490</v>
      </c>
      <c r="D1958">
        <f t="shared" si="120"/>
        <v>-249</v>
      </c>
      <c r="E1958">
        <f t="shared" si="121"/>
        <v>-122010</v>
      </c>
      <c r="F1958">
        <f t="shared" si="122"/>
        <v>62001</v>
      </c>
      <c r="J1958">
        <f t="shared" si="123"/>
        <v>588.19044586590292</v>
      </c>
    </row>
    <row r="1959" spans="1:10" x14ac:dyDescent="0.3">
      <c r="A1959">
        <v>1958</v>
      </c>
      <c r="B1959" s="1502">
        <v>43630</v>
      </c>
      <c r="C1959">
        <v>233</v>
      </c>
      <c r="D1959">
        <f t="shared" si="120"/>
        <v>-247</v>
      </c>
      <c r="E1959">
        <f t="shared" si="121"/>
        <v>-57551</v>
      </c>
      <c r="F1959">
        <f t="shared" si="122"/>
        <v>61009</v>
      </c>
      <c r="J1959">
        <f t="shared" si="123"/>
        <v>588.16279342877544</v>
      </c>
    </row>
    <row r="1960" spans="1:10" x14ac:dyDescent="0.3">
      <c r="A1960">
        <v>1959</v>
      </c>
      <c r="B1960" s="1502">
        <v>43630</v>
      </c>
      <c r="C1960">
        <v>596</v>
      </c>
      <c r="D1960">
        <f t="shared" si="120"/>
        <v>-245</v>
      </c>
      <c r="E1960">
        <f t="shared" si="121"/>
        <v>-146020</v>
      </c>
      <c r="F1960">
        <f t="shared" si="122"/>
        <v>60025</v>
      </c>
      <c r="J1960">
        <f t="shared" si="123"/>
        <v>588.13514099164809</v>
      </c>
    </row>
    <row r="1961" spans="1:10" x14ac:dyDescent="0.3">
      <c r="A1961">
        <v>1960</v>
      </c>
      <c r="B1961" s="1502">
        <v>43630</v>
      </c>
      <c r="C1961">
        <v>538</v>
      </c>
      <c r="D1961">
        <f t="shared" si="120"/>
        <v>-243</v>
      </c>
      <c r="E1961">
        <f t="shared" si="121"/>
        <v>-130734</v>
      </c>
      <c r="F1961">
        <f t="shared" si="122"/>
        <v>59049</v>
      </c>
      <c r="J1961">
        <f t="shared" si="123"/>
        <v>588.10748855452061</v>
      </c>
    </row>
    <row r="1962" spans="1:10" x14ac:dyDescent="0.3">
      <c r="A1962">
        <v>1961</v>
      </c>
      <c r="B1962" s="1502">
        <v>43630</v>
      </c>
      <c r="C1962">
        <v>933</v>
      </c>
      <c r="D1962">
        <f t="shared" si="120"/>
        <v>-241</v>
      </c>
      <c r="E1962">
        <f t="shared" si="121"/>
        <v>-224853</v>
      </c>
      <c r="F1962">
        <f t="shared" si="122"/>
        <v>58081</v>
      </c>
      <c r="J1962">
        <f t="shared" si="123"/>
        <v>588.07983611739314</v>
      </c>
    </row>
    <row r="1963" spans="1:10" x14ac:dyDescent="0.3">
      <c r="A1963">
        <v>1962</v>
      </c>
      <c r="B1963" s="1502">
        <v>43630</v>
      </c>
      <c r="C1963">
        <v>1058</v>
      </c>
      <c r="D1963">
        <f t="shared" si="120"/>
        <v>-239</v>
      </c>
      <c r="E1963">
        <f t="shared" si="121"/>
        <v>-252862</v>
      </c>
      <c r="F1963">
        <f t="shared" si="122"/>
        <v>57121</v>
      </c>
      <c r="J1963">
        <f t="shared" si="123"/>
        <v>588.05218368026567</v>
      </c>
    </row>
    <row r="1964" spans="1:10" x14ac:dyDescent="0.3">
      <c r="A1964">
        <v>1963</v>
      </c>
      <c r="B1964" s="1502">
        <v>43630</v>
      </c>
      <c r="C1964">
        <v>218</v>
      </c>
      <c r="D1964">
        <f t="shared" si="120"/>
        <v>-237</v>
      </c>
      <c r="E1964">
        <f t="shared" si="121"/>
        <v>-51666</v>
      </c>
      <c r="F1964">
        <f t="shared" si="122"/>
        <v>56169</v>
      </c>
      <c r="J1964">
        <f t="shared" si="123"/>
        <v>588.02453124313831</v>
      </c>
    </row>
    <row r="1965" spans="1:10" x14ac:dyDescent="0.3">
      <c r="A1965">
        <v>1964</v>
      </c>
      <c r="B1965" s="1502">
        <v>43630</v>
      </c>
      <c r="C1965">
        <v>370</v>
      </c>
      <c r="D1965">
        <f t="shared" si="120"/>
        <v>-235</v>
      </c>
      <c r="E1965">
        <f t="shared" si="121"/>
        <v>-86950</v>
      </c>
      <c r="F1965">
        <f t="shared" si="122"/>
        <v>55225</v>
      </c>
      <c r="J1965">
        <f t="shared" si="123"/>
        <v>587.99687880601084</v>
      </c>
    </row>
    <row r="1966" spans="1:10" x14ac:dyDescent="0.3">
      <c r="A1966">
        <v>1965</v>
      </c>
      <c r="B1966" s="1502">
        <v>43634</v>
      </c>
      <c r="C1966">
        <v>88</v>
      </c>
      <c r="D1966">
        <f t="shared" si="120"/>
        <v>-233</v>
      </c>
      <c r="E1966">
        <f t="shared" si="121"/>
        <v>-20504</v>
      </c>
      <c r="F1966">
        <f t="shared" si="122"/>
        <v>54289</v>
      </c>
      <c r="J1966">
        <f t="shared" si="123"/>
        <v>587.96922636888337</v>
      </c>
    </row>
    <row r="1967" spans="1:10" x14ac:dyDescent="0.3">
      <c r="A1967">
        <v>1966</v>
      </c>
      <c r="B1967" s="1502">
        <v>43634</v>
      </c>
      <c r="C1967">
        <v>95</v>
      </c>
      <c r="D1967">
        <f t="shared" si="120"/>
        <v>-231</v>
      </c>
      <c r="E1967">
        <f t="shared" si="121"/>
        <v>-21945</v>
      </c>
      <c r="F1967">
        <f t="shared" si="122"/>
        <v>53361</v>
      </c>
      <c r="J1967">
        <f t="shared" si="123"/>
        <v>587.94157393175601</v>
      </c>
    </row>
    <row r="1968" spans="1:10" x14ac:dyDescent="0.3">
      <c r="A1968">
        <v>1967</v>
      </c>
      <c r="B1968" s="1502">
        <v>43634</v>
      </c>
      <c r="C1968">
        <v>376</v>
      </c>
      <c r="D1968">
        <f t="shared" si="120"/>
        <v>-229</v>
      </c>
      <c r="E1968">
        <f t="shared" si="121"/>
        <v>-86104</v>
      </c>
      <c r="F1968">
        <f t="shared" si="122"/>
        <v>52441</v>
      </c>
      <c r="J1968">
        <f t="shared" si="123"/>
        <v>587.91392149462854</v>
      </c>
    </row>
    <row r="1969" spans="1:10" x14ac:dyDescent="0.3">
      <c r="A1969">
        <v>1968</v>
      </c>
      <c r="B1969" s="1502">
        <v>43634</v>
      </c>
      <c r="C1969">
        <v>480</v>
      </c>
      <c r="D1969">
        <f t="shared" si="120"/>
        <v>-227</v>
      </c>
      <c r="E1969">
        <f t="shared" si="121"/>
        <v>-108960</v>
      </c>
      <c r="F1969">
        <f t="shared" si="122"/>
        <v>51529</v>
      </c>
      <c r="J1969">
        <f t="shared" si="123"/>
        <v>587.88626905750107</v>
      </c>
    </row>
    <row r="1970" spans="1:10" x14ac:dyDescent="0.3">
      <c r="A1970">
        <v>1969</v>
      </c>
      <c r="B1970" s="1502">
        <v>43634</v>
      </c>
      <c r="C1970">
        <v>158</v>
      </c>
      <c r="D1970">
        <f t="shared" si="120"/>
        <v>-225</v>
      </c>
      <c r="E1970">
        <f t="shared" si="121"/>
        <v>-35550</v>
      </c>
      <c r="F1970">
        <f t="shared" si="122"/>
        <v>50625</v>
      </c>
      <c r="J1970">
        <f t="shared" si="123"/>
        <v>587.8586166203736</v>
      </c>
    </row>
    <row r="1971" spans="1:10" x14ac:dyDescent="0.3">
      <c r="A1971">
        <v>1970</v>
      </c>
      <c r="B1971" s="1502">
        <v>43634</v>
      </c>
      <c r="C1971">
        <v>40</v>
      </c>
      <c r="D1971">
        <f t="shared" si="120"/>
        <v>-223</v>
      </c>
      <c r="E1971">
        <f t="shared" si="121"/>
        <v>-8920</v>
      </c>
      <c r="F1971">
        <f t="shared" si="122"/>
        <v>49729</v>
      </c>
      <c r="J1971">
        <f t="shared" si="123"/>
        <v>587.83096418324624</v>
      </c>
    </row>
    <row r="1972" spans="1:10" x14ac:dyDescent="0.3">
      <c r="A1972">
        <v>1971</v>
      </c>
      <c r="B1972" s="1502">
        <v>43634</v>
      </c>
      <c r="C1972">
        <v>129</v>
      </c>
      <c r="D1972">
        <f t="shared" si="120"/>
        <v>-221</v>
      </c>
      <c r="E1972">
        <f t="shared" si="121"/>
        <v>-28509</v>
      </c>
      <c r="F1972">
        <f t="shared" si="122"/>
        <v>48841</v>
      </c>
      <c r="J1972">
        <f t="shared" si="123"/>
        <v>587.80331174611877</v>
      </c>
    </row>
    <row r="1973" spans="1:10" x14ac:dyDescent="0.3">
      <c r="A1973">
        <v>1972</v>
      </c>
      <c r="B1973" s="1502">
        <v>43634</v>
      </c>
      <c r="C1973">
        <v>544</v>
      </c>
      <c r="D1973">
        <f t="shared" si="120"/>
        <v>-219</v>
      </c>
      <c r="E1973">
        <f t="shared" si="121"/>
        <v>-119136</v>
      </c>
      <c r="F1973">
        <f t="shared" si="122"/>
        <v>47961</v>
      </c>
      <c r="J1973">
        <f t="shared" si="123"/>
        <v>587.77565930899129</v>
      </c>
    </row>
    <row r="1974" spans="1:10" x14ac:dyDescent="0.3">
      <c r="A1974">
        <v>1973</v>
      </c>
      <c r="B1974" s="1502">
        <v>43634</v>
      </c>
      <c r="C1974">
        <v>10</v>
      </c>
      <c r="D1974">
        <f t="shared" si="120"/>
        <v>-217</v>
      </c>
      <c r="E1974">
        <f t="shared" si="121"/>
        <v>-2170</v>
      </c>
      <c r="F1974">
        <f t="shared" si="122"/>
        <v>47089</v>
      </c>
      <c r="J1974">
        <f t="shared" si="123"/>
        <v>587.74800687186394</v>
      </c>
    </row>
    <row r="1975" spans="1:10" x14ac:dyDescent="0.3">
      <c r="A1975">
        <v>1974</v>
      </c>
      <c r="B1975" s="1502">
        <v>43634</v>
      </c>
      <c r="C1975">
        <v>119</v>
      </c>
      <c r="D1975">
        <f t="shared" si="120"/>
        <v>-215</v>
      </c>
      <c r="E1975">
        <f t="shared" si="121"/>
        <v>-25585</v>
      </c>
      <c r="F1975">
        <f t="shared" si="122"/>
        <v>46225</v>
      </c>
      <c r="J1975">
        <f t="shared" si="123"/>
        <v>587.72035443473646</v>
      </c>
    </row>
    <row r="1976" spans="1:10" x14ac:dyDescent="0.3">
      <c r="A1976">
        <v>1975</v>
      </c>
      <c r="B1976" s="1502">
        <v>43634</v>
      </c>
      <c r="C1976">
        <v>39</v>
      </c>
      <c r="D1976">
        <f t="shared" si="120"/>
        <v>-213</v>
      </c>
      <c r="E1976">
        <f t="shared" si="121"/>
        <v>-8307</v>
      </c>
      <c r="F1976">
        <f t="shared" si="122"/>
        <v>45369</v>
      </c>
      <c r="J1976">
        <f t="shared" si="123"/>
        <v>587.69270199760899</v>
      </c>
    </row>
    <row r="1977" spans="1:10" x14ac:dyDescent="0.3">
      <c r="A1977">
        <v>1976</v>
      </c>
      <c r="B1977" s="1502">
        <v>43634</v>
      </c>
      <c r="C1977">
        <v>140</v>
      </c>
      <c r="D1977">
        <f t="shared" si="120"/>
        <v>-211</v>
      </c>
      <c r="E1977">
        <f t="shared" si="121"/>
        <v>-29540</v>
      </c>
      <c r="F1977">
        <f t="shared" si="122"/>
        <v>44521</v>
      </c>
      <c r="J1977">
        <f t="shared" si="123"/>
        <v>587.66504956048163</v>
      </c>
    </row>
    <row r="1978" spans="1:10" x14ac:dyDescent="0.3">
      <c r="A1978">
        <v>1977</v>
      </c>
      <c r="B1978" s="1502">
        <v>43634</v>
      </c>
      <c r="C1978">
        <v>402</v>
      </c>
      <c r="D1978">
        <f t="shared" si="120"/>
        <v>-209</v>
      </c>
      <c r="E1978">
        <f t="shared" si="121"/>
        <v>-84018</v>
      </c>
      <c r="F1978">
        <f t="shared" si="122"/>
        <v>43681</v>
      </c>
      <c r="J1978">
        <f t="shared" si="123"/>
        <v>587.63739712335416</v>
      </c>
    </row>
    <row r="1979" spans="1:10" x14ac:dyDescent="0.3">
      <c r="A1979">
        <v>1978</v>
      </c>
      <c r="B1979" s="1502">
        <v>43634</v>
      </c>
      <c r="C1979">
        <v>12</v>
      </c>
      <c r="D1979">
        <f t="shared" ref="D1979:D2042" si="124">D1980+(-2)</f>
        <v>-207</v>
      </c>
      <c r="E1979">
        <f t="shared" si="121"/>
        <v>-2484</v>
      </c>
      <c r="F1979">
        <f t="shared" si="122"/>
        <v>42849</v>
      </c>
      <c r="J1979">
        <f t="shared" si="123"/>
        <v>587.60974468622669</v>
      </c>
    </row>
    <row r="1980" spans="1:10" x14ac:dyDescent="0.3">
      <c r="A1980">
        <v>1979</v>
      </c>
      <c r="B1980" s="1502">
        <v>43635</v>
      </c>
      <c r="C1980">
        <v>438</v>
      </c>
      <c r="D1980">
        <f t="shared" si="124"/>
        <v>-205</v>
      </c>
      <c r="E1980">
        <f t="shared" si="121"/>
        <v>-89790</v>
      </c>
      <c r="F1980">
        <f t="shared" si="122"/>
        <v>42025</v>
      </c>
      <c r="J1980">
        <f t="shared" si="123"/>
        <v>587.58209224909922</v>
      </c>
    </row>
    <row r="1981" spans="1:10" x14ac:dyDescent="0.3">
      <c r="A1981">
        <v>1980</v>
      </c>
      <c r="B1981" s="1502">
        <v>43635</v>
      </c>
      <c r="C1981">
        <v>303</v>
      </c>
      <c r="D1981">
        <f t="shared" si="124"/>
        <v>-203</v>
      </c>
      <c r="E1981">
        <f t="shared" si="121"/>
        <v>-61509</v>
      </c>
      <c r="F1981">
        <f t="shared" si="122"/>
        <v>41209</v>
      </c>
      <c r="J1981">
        <f t="shared" si="123"/>
        <v>587.55443981197186</v>
      </c>
    </row>
    <row r="1982" spans="1:10" x14ac:dyDescent="0.3">
      <c r="A1982">
        <v>1981</v>
      </c>
      <c r="B1982" s="1502">
        <v>43635</v>
      </c>
      <c r="C1982">
        <v>367</v>
      </c>
      <c r="D1982">
        <f t="shared" si="124"/>
        <v>-201</v>
      </c>
      <c r="E1982">
        <f t="shared" si="121"/>
        <v>-73767</v>
      </c>
      <c r="F1982">
        <f t="shared" si="122"/>
        <v>40401</v>
      </c>
      <c r="J1982">
        <f t="shared" si="123"/>
        <v>587.52678737484439</v>
      </c>
    </row>
    <row r="1983" spans="1:10" x14ac:dyDescent="0.3">
      <c r="A1983">
        <v>1982</v>
      </c>
      <c r="B1983" s="1502">
        <v>43635</v>
      </c>
      <c r="C1983">
        <v>255</v>
      </c>
      <c r="D1983">
        <f t="shared" si="124"/>
        <v>-199</v>
      </c>
      <c r="E1983">
        <f t="shared" si="121"/>
        <v>-50745</v>
      </c>
      <c r="F1983">
        <f t="shared" si="122"/>
        <v>39601</v>
      </c>
      <c r="J1983">
        <f t="shared" si="123"/>
        <v>587.49913493771692</v>
      </c>
    </row>
    <row r="1984" spans="1:10" x14ac:dyDescent="0.3">
      <c r="A1984">
        <v>1983</v>
      </c>
      <c r="B1984" s="1502">
        <v>43635</v>
      </c>
      <c r="C1984">
        <v>581</v>
      </c>
      <c r="D1984">
        <f t="shared" si="124"/>
        <v>-197</v>
      </c>
      <c r="E1984">
        <f t="shared" si="121"/>
        <v>-114457</v>
      </c>
      <c r="F1984">
        <f t="shared" si="122"/>
        <v>38809</v>
      </c>
      <c r="J1984">
        <f t="shared" si="123"/>
        <v>587.47148250058956</v>
      </c>
    </row>
    <row r="1985" spans="1:10" x14ac:dyDescent="0.3">
      <c r="A1985">
        <v>1984</v>
      </c>
      <c r="B1985" s="1502">
        <v>43635</v>
      </c>
      <c r="C1985">
        <v>420</v>
      </c>
      <c r="D1985">
        <f t="shared" si="124"/>
        <v>-195</v>
      </c>
      <c r="E1985">
        <f t="shared" si="121"/>
        <v>-81900</v>
      </c>
      <c r="F1985">
        <f t="shared" si="122"/>
        <v>38025</v>
      </c>
      <c r="J1985">
        <f t="shared" si="123"/>
        <v>587.44383006346209</v>
      </c>
    </row>
    <row r="1986" spans="1:10" x14ac:dyDescent="0.3">
      <c r="A1986">
        <v>1985</v>
      </c>
      <c r="B1986" s="1502">
        <v>43635</v>
      </c>
      <c r="C1986">
        <v>72</v>
      </c>
      <c r="D1986">
        <f t="shared" si="124"/>
        <v>-193</v>
      </c>
      <c r="E1986">
        <f t="shared" si="121"/>
        <v>-13896</v>
      </c>
      <c r="F1986">
        <f t="shared" si="122"/>
        <v>37249</v>
      </c>
      <c r="J1986">
        <f t="shared" si="123"/>
        <v>587.41617762633462</v>
      </c>
    </row>
    <row r="1987" spans="1:10" x14ac:dyDescent="0.3">
      <c r="A1987">
        <v>1986</v>
      </c>
      <c r="B1987" s="1502">
        <v>43635</v>
      </c>
      <c r="C1987">
        <v>94</v>
      </c>
      <c r="D1987">
        <f t="shared" si="124"/>
        <v>-191</v>
      </c>
      <c r="E1987">
        <f t="shared" ref="E1987:E2050" si="125">C1987*D1987</f>
        <v>-17954</v>
      </c>
      <c r="F1987">
        <f t="shared" ref="F1987:F2050" si="126">D1987^2</f>
        <v>36481</v>
      </c>
      <c r="J1987">
        <f t="shared" ref="J1987:J2050" si="127">$H$2+(-$I$2)*D1987</f>
        <v>587.38852518920714</v>
      </c>
    </row>
    <row r="1988" spans="1:10" x14ac:dyDescent="0.3">
      <c r="A1988">
        <v>1987</v>
      </c>
      <c r="B1988" s="1502">
        <v>43635</v>
      </c>
      <c r="C1988">
        <v>1064</v>
      </c>
      <c r="D1988">
        <f t="shared" si="124"/>
        <v>-189</v>
      </c>
      <c r="E1988">
        <f t="shared" si="125"/>
        <v>-201096</v>
      </c>
      <c r="F1988">
        <f t="shared" si="126"/>
        <v>35721</v>
      </c>
      <c r="J1988">
        <f t="shared" si="127"/>
        <v>587.36087275207979</v>
      </c>
    </row>
    <row r="1989" spans="1:10" x14ac:dyDescent="0.3">
      <c r="A1989">
        <v>1988</v>
      </c>
      <c r="B1989" s="1502">
        <v>43635</v>
      </c>
      <c r="C1989">
        <v>714</v>
      </c>
      <c r="D1989">
        <f t="shared" si="124"/>
        <v>-187</v>
      </c>
      <c r="E1989">
        <f t="shared" si="125"/>
        <v>-133518</v>
      </c>
      <c r="F1989">
        <f t="shared" si="126"/>
        <v>34969</v>
      </c>
      <c r="J1989">
        <f t="shared" si="127"/>
        <v>587.33322031495231</v>
      </c>
    </row>
    <row r="1990" spans="1:10" x14ac:dyDescent="0.3">
      <c r="A1990">
        <v>1989</v>
      </c>
      <c r="B1990" s="1502">
        <v>43635</v>
      </c>
      <c r="C1990">
        <v>1115</v>
      </c>
      <c r="D1990">
        <f t="shared" si="124"/>
        <v>-185</v>
      </c>
      <c r="E1990">
        <f t="shared" si="125"/>
        <v>-206275</v>
      </c>
      <c r="F1990">
        <f t="shared" si="126"/>
        <v>34225</v>
      </c>
      <c r="J1990">
        <f t="shared" si="127"/>
        <v>587.30556787782484</v>
      </c>
    </row>
    <row r="1991" spans="1:10" x14ac:dyDescent="0.3">
      <c r="A1991">
        <v>1990</v>
      </c>
      <c r="B1991" s="1502">
        <v>43635</v>
      </c>
      <c r="C1991">
        <v>802</v>
      </c>
      <c r="D1991">
        <f t="shared" si="124"/>
        <v>-183</v>
      </c>
      <c r="E1991">
        <f t="shared" si="125"/>
        <v>-146766</v>
      </c>
      <c r="F1991">
        <f t="shared" si="126"/>
        <v>33489</v>
      </c>
      <c r="J1991">
        <f t="shared" si="127"/>
        <v>587.27791544069748</v>
      </c>
    </row>
    <row r="1992" spans="1:10" x14ac:dyDescent="0.3">
      <c r="A1992">
        <v>1991</v>
      </c>
      <c r="B1992" s="1502">
        <v>43635</v>
      </c>
      <c r="C1992">
        <v>109</v>
      </c>
      <c r="D1992">
        <f t="shared" si="124"/>
        <v>-181</v>
      </c>
      <c r="E1992">
        <f t="shared" si="125"/>
        <v>-19729</v>
      </c>
      <c r="F1992">
        <f t="shared" si="126"/>
        <v>32761</v>
      </c>
      <c r="J1992">
        <f t="shared" si="127"/>
        <v>587.25026300357001</v>
      </c>
    </row>
    <row r="1993" spans="1:10" x14ac:dyDescent="0.3">
      <c r="A1993">
        <v>1992</v>
      </c>
      <c r="B1993" s="1502">
        <v>43635</v>
      </c>
      <c r="C1993">
        <v>109</v>
      </c>
      <c r="D1993">
        <f t="shared" si="124"/>
        <v>-179</v>
      </c>
      <c r="E1993">
        <f t="shared" si="125"/>
        <v>-19511</v>
      </c>
      <c r="F1993">
        <f t="shared" si="126"/>
        <v>32041</v>
      </c>
      <c r="J1993">
        <f t="shared" si="127"/>
        <v>587.22261056644254</v>
      </c>
    </row>
    <row r="1994" spans="1:10" x14ac:dyDescent="0.3">
      <c r="A1994">
        <v>1993</v>
      </c>
      <c r="B1994" s="1502">
        <v>43635</v>
      </c>
      <c r="C1994">
        <v>60</v>
      </c>
      <c r="D1994">
        <f t="shared" si="124"/>
        <v>-177</v>
      </c>
      <c r="E1994">
        <f t="shared" si="125"/>
        <v>-10620</v>
      </c>
      <c r="F1994">
        <f t="shared" si="126"/>
        <v>31329</v>
      </c>
      <c r="J1994">
        <f t="shared" si="127"/>
        <v>587.19495812931507</v>
      </c>
    </row>
    <row r="1995" spans="1:10" x14ac:dyDescent="0.3">
      <c r="A1995">
        <v>1994</v>
      </c>
      <c r="B1995" s="1502">
        <v>43635</v>
      </c>
      <c r="C1995">
        <v>73</v>
      </c>
      <c r="D1995">
        <f t="shared" si="124"/>
        <v>-175</v>
      </c>
      <c r="E1995">
        <f t="shared" si="125"/>
        <v>-12775</v>
      </c>
      <c r="F1995">
        <f t="shared" si="126"/>
        <v>30625</v>
      </c>
      <c r="J1995">
        <f t="shared" si="127"/>
        <v>587.16730569218771</v>
      </c>
    </row>
    <row r="1996" spans="1:10" x14ac:dyDescent="0.3">
      <c r="A1996">
        <v>1995</v>
      </c>
      <c r="B1996" s="1502">
        <v>43635</v>
      </c>
      <c r="C1996">
        <v>1045</v>
      </c>
      <c r="D1996">
        <f t="shared" si="124"/>
        <v>-173</v>
      </c>
      <c r="E1996">
        <f t="shared" si="125"/>
        <v>-180785</v>
      </c>
      <c r="F1996">
        <f t="shared" si="126"/>
        <v>29929</v>
      </c>
      <c r="J1996">
        <f t="shared" si="127"/>
        <v>587.13965325506024</v>
      </c>
    </row>
    <row r="1997" spans="1:10" x14ac:dyDescent="0.3">
      <c r="A1997">
        <v>1996</v>
      </c>
      <c r="B1997" s="1502">
        <v>43635</v>
      </c>
      <c r="C1997">
        <v>738</v>
      </c>
      <c r="D1997">
        <f t="shared" si="124"/>
        <v>-171</v>
      </c>
      <c r="E1997">
        <f t="shared" si="125"/>
        <v>-126198</v>
      </c>
      <c r="F1997">
        <f t="shared" si="126"/>
        <v>29241</v>
      </c>
      <c r="J1997">
        <f t="shared" si="127"/>
        <v>587.11200081793277</v>
      </c>
    </row>
    <row r="1998" spans="1:10" x14ac:dyDescent="0.3">
      <c r="A1998">
        <v>1997</v>
      </c>
      <c r="B1998" s="1502">
        <v>43635</v>
      </c>
      <c r="C1998">
        <v>122</v>
      </c>
      <c r="D1998">
        <f t="shared" si="124"/>
        <v>-169</v>
      </c>
      <c r="E1998">
        <f t="shared" si="125"/>
        <v>-20618</v>
      </c>
      <c r="F1998">
        <f t="shared" si="126"/>
        <v>28561</v>
      </c>
      <c r="J1998">
        <f t="shared" si="127"/>
        <v>587.08434838080541</v>
      </c>
    </row>
    <row r="1999" spans="1:10" x14ac:dyDescent="0.3">
      <c r="A1999">
        <v>1998</v>
      </c>
      <c r="B1999" s="1502">
        <v>43635</v>
      </c>
      <c r="C1999">
        <v>108</v>
      </c>
      <c r="D1999">
        <f t="shared" si="124"/>
        <v>-167</v>
      </c>
      <c r="E1999">
        <f t="shared" si="125"/>
        <v>-18036</v>
      </c>
      <c r="F1999">
        <f t="shared" si="126"/>
        <v>27889</v>
      </c>
      <c r="J1999">
        <f t="shared" si="127"/>
        <v>587.05669594367794</v>
      </c>
    </row>
    <row r="2000" spans="1:10" x14ac:dyDescent="0.3">
      <c r="A2000">
        <v>1999</v>
      </c>
      <c r="B2000" s="1502">
        <v>43635</v>
      </c>
      <c r="C2000">
        <v>680</v>
      </c>
      <c r="D2000">
        <f t="shared" si="124"/>
        <v>-165</v>
      </c>
      <c r="E2000">
        <f t="shared" si="125"/>
        <v>-112200</v>
      </c>
      <c r="F2000">
        <f t="shared" si="126"/>
        <v>27225</v>
      </c>
      <c r="J2000">
        <f t="shared" si="127"/>
        <v>587.02904350655047</v>
      </c>
    </row>
    <row r="2001" spans="1:10" x14ac:dyDescent="0.3">
      <c r="A2001">
        <v>2000</v>
      </c>
      <c r="B2001" s="1502">
        <v>43635</v>
      </c>
      <c r="C2001">
        <v>508</v>
      </c>
      <c r="D2001">
        <f t="shared" si="124"/>
        <v>-163</v>
      </c>
      <c r="E2001">
        <f t="shared" si="125"/>
        <v>-82804</v>
      </c>
      <c r="F2001">
        <f t="shared" si="126"/>
        <v>26569</v>
      </c>
      <c r="J2001">
        <f t="shared" si="127"/>
        <v>587.00139106942299</v>
      </c>
    </row>
    <row r="2002" spans="1:10" x14ac:dyDescent="0.3">
      <c r="A2002">
        <v>2001</v>
      </c>
      <c r="B2002" s="1502">
        <v>43635</v>
      </c>
      <c r="C2002">
        <v>42</v>
      </c>
      <c r="D2002">
        <f t="shared" si="124"/>
        <v>-161</v>
      </c>
      <c r="E2002">
        <f t="shared" si="125"/>
        <v>-6762</v>
      </c>
      <c r="F2002">
        <f t="shared" si="126"/>
        <v>25921</v>
      </c>
      <c r="J2002">
        <f t="shared" si="127"/>
        <v>586.97373863229564</v>
      </c>
    </row>
    <row r="2003" spans="1:10" x14ac:dyDescent="0.3">
      <c r="A2003">
        <v>2002</v>
      </c>
      <c r="B2003" s="1502">
        <v>43635</v>
      </c>
      <c r="C2003">
        <v>250</v>
      </c>
      <c r="D2003">
        <f t="shared" si="124"/>
        <v>-159</v>
      </c>
      <c r="E2003">
        <f t="shared" si="125"/>
        <v>-39750</v>
      </c>
      <c r="F2003">
        <f t="shared" si="126"/>
        <v>25281</v>
      </c>
      <c r="J2003">
        <f t="shared" si="127"/>
        <v>586.94608619516816</v>
      </c>
    </row>
    <row r="2004" spans="1:10" x14ac:dyDescent="0.3">
      <c r="A2004">
        <v>2003</v>
      </c>
      <c r="B2004" s="1502">
        <v>43637</v>
      </c>
      <c r="C2004">
        <v>164</v>
      </c>
      <c r="D2004">
        <f t="shared" si="124"/>
        <v>-157</v>
      </c>
      <c r="E2004">
        <f t="shared" si="125"/>
        <v>-25748</v>
      </c>
      <c r="F2004">
        <f t="shared" si="126"/>
        <v>24649</v>
      </c>
      <c r="J2004">
        <f t="shared" si="127"/>
        <v>586.91843375804069</v>
      </c>
    </row>
    <row r="2005" spans="1:10" x14ac:dyDescent="0.3">
      <c r="A2005">
        <v>2004</v>
      </c>
      <c r="B2005" s="1502">
        <v>43637</v>
      </c>
      <c r="C2005">
        <v>164</v>
      </c>
      <c r="D2005">
        <f t="shared" si="124"/>
        <v>-155</v>
      </c>
      <c r="E2005">
        <f t="shared" si="125"/>
        <v>-25420</v>
      </c>
      <c r="F2005">
        <f t="shared" si="126"/>
        <v>24025</v>
      </c>
      <c r="J2005">
        <f t="shared" si="127"/>
        <v>586.89078132091333</v>
      </c>
    </row>
    <row r="2006" spans="1:10" x14ac:dyDescent="0.3">
      <c r="A2006">
        <v>2005</v>
      </c>
      <c r="B2006" s="1502">
        <v>43637</v>
      </c>
      <c r="C2006">
        <v>65</v>
      </c>
      <c r="D2006">
        <f t="shared" si="124"/>
        <v>-153</v>
      </c>
      <c r="E2006">
        <f t="shared" si="125"/>
        <v>-9945</v>
      </c>
      <c r="F2006">
        <f t="shared" si="126"/>
        <v>23409</v>
      </c>
      <c r="J2006">
        <f t="shared" si="127"/>
        <v>586.86312888378586</v>
      </c>
    </row>
    <row r="2007" spans="1:10" x14ac:dyDescent="0.3">
      <c r="A2007">
        <v>2006</v>
      </c>
      <c r="B2007" s="1502">
        <v>43637</v>
      </c>
      <c r="C2007">
        <v>199</v>
      </c>
      <c r="D2007">
        <f t="shared" si="124"/>
        <v>-151</v>
      </c>
      <c r="E2007">
        <f t="shared" si="125"/>
        <v>-30049</v>
      </c>
      <c r="F2007">
        <f t="shared" si="126"/>
        <v>22801</v>
      </c>
      <c r="J2007">
        <f t="shared" si="127"/>
        <v>586.83547644665839</v>
      </c>
    </row>
    <row r="2008" spans="1:10" x14ac:dyDescent="0.3">
      <c r="A2008">
        <v>2007</v>
      </c>
      <c r="B2008" s="1502">
        <v>43637</v>
      </c>
      <c r="C2008">
        <v>57</v>
      </c>
      <c r="D2008">
        <f t="shared" si="124"/>
        <v>-149</v>
      </c>
      <c r="E2008">
        <f t="shared" si="125"/>
        <v>-8493</v>
      </c>
      <c r="F2008">
        <f t="shared" si="126"/>
        <v>22201</v>
      </c>
      <c r="J2008">
        <f t="shared" si="127"/>
        <v>586.80782400953092</v>
      </c>
    </row>
    <row r="2009" spans="1:10" x14ac:dyDescent="0.3">
      <c r="A2009">
        <v>2008</v>
      </c>
      <c r="B2009" s="1502">
        <v>43637</v>
      </c>
      <c r="C2009">
        <v>80</v>
      </c>
      <c r="D2009">
        <f t="shared" si="124"/>
        <v>-147</v>
      </c>
      <c r="E2009">
        <f t="shared" si="125"/>
        <v>-11760</v>
      </c>
      <c r="F2009">
        <f t="shared" si="126"/>
        <v>21609</v>
      </c>
      <c r="J2009">
        <f t="shared" si="127"/>
        <v>586.78017157240356</v>
      </c>
    </row>
    <row r="2010" spans="1:10" x14ac:dyDescent="0.3">
      <c r="A2010">
        <v>2009</v>
      </c>
      <c r="B2010" s="1502">
        <v>43637</v>
      </c>
      <c r="C2010">
        <v>830</v>
      </c>
      <c r="D2010">
        <f t="shared" si="124"/>
        <v>-145</v>
      </c>
      <c r="E2010">
        <f t="shared" si="125"/>
        <v>-120350</v>
      </c>
      <c r="F2010">
        <f t="shared" si="126"/>
        <v>21025</v>
      </c>
      <c r="J2010">
        <f t="shared" si="127"/>
        <v>586.75251913527609</v>
      </c>
    </row>
    <row r="2011" spans="1:10" x14ac:dyDescent="0.3">
      <c r="A2011">
        <v>2010</v>
      </c>
      <c r="B2011" s="1502">
        <v>43637</v>
      </c>
      <c r="C2011">
        <v>406</v>
      </c>
      <c r="D2011">
        <f t="shared" si="124"/>
        <v>-143</v>
      </c>
      <c r="E2011">
        <f t="shared" si="125"/>
        <v>-58058</v>
      </c>
      <c r="F2011">
        <f t="shared" si="126"/>
        <v>20449</v>
      </c>
      <c r="J2011">
        <f t="shared" si="127"/>
        <v>586.72486669814862</v>
      </c>
    </row>
    <row r="2012" spans="1:10" x14ac:dyDescent="0.3">
      <c r="A2012">
        <v>2011</v>
      </c>
      <c r="B2012" s="1502">
        <v>43637</v>
      </c>
      <c r="C2012">
        <v>199</v>
      </c>
      <c r="D2012">
        <f t="shared" si="124"/>
        <v>-141</v>
      </c>
      <c r="E2012">
        <f t="shared" si="125"/>
        <v>-28059</v>
      </c>
      <c r="F2012">
        <f t="shared" si="126"/>
        <v>19881</v>
      </c>
      <c r="J2012">
        <f t="shared" si="127"/>
        <v>586.69721426102126</v>
      </c>
    </row>
    <row r="2013" spans="1:10" x14ac:dyDescent="0.3">
      <c r="A2013">
        <v>2012</v>
      </c>
      <c r="B2013" s="1502">
        <v>43637</v>
      </c>
      <c r="C2013">
        <v>916</v>
      </c>
      <c r="D2013">
        <f t="shared" si="124"/>
        <v>-139</v>
      </c>
      <c r="E2013">
        <f t="shared" si="125"/>
        <v>-127324</v>
      </c>
      <c r="F2013">
        <f t="shared" si="126"/>
        <v>19321</v>
      </c>
      <c r="J2013">
        <f t="shared" si="127"/>
        <v>586.66956182389379</v>
      </c>
    </row>
    <row r="2014" spans="1:10" x14ac:dyDescent="0.3">
      <c r="A2014">
        <v>2013</v>
      </c>
      <c r="B2014" s="1502">
        <v>43637</v>
      </c>
      <c r="C2014">
        <v>244</v>
      </c>
      <c r="D2014">
        <f t="shared" si="124"/>
        <v>-137</v>
      </c>
      <c r="E2014">
        <f t="shared" si="125"/>
        <v>-33428</v>
      </c>
      <c r="F2014">
        <f t="shared" si="126"/>
        <v>18769</v>
      </c>
      <c r="J2014">
        <f t="shared" si="127"/>
        <v>586.64190938676632</v>
      </c>
    </row>
    <row r="2015" spans="1:10" x14ac:dyDescent="0.3">
      <c r="A2015">
        <v>2014</v>
      </c>
      <c r="B2015" s="1502">
        <v>43637</v>
      </c>
      <c r="C2015">
        <v>150</v>
      </c>
      <c r="D2015">
        <f t="shared" si="124"/>
        <v>-135</v>
      </c>
      <c r="E2015">
        <f t="shared" si="125"/>
        <v>-20250</v>
      </c>
      <c r="F2015">
        <f t="shared" si="126"/>
        <v>18225</v>
      </c>
      <c r="J2015">
        <f t="shared" si="127"/>
        <v>586.61425694963896</v>
      </c>
    </row>
    <row r="2016" spans="1:10" x14ac:dyDescent="0.3">
      <c r="A2016">
        <v>2015</v>
      </c>
      <c r="B2016" s="1502">
        <v>43637</v>
      </c>
      <c r="C2016">
        <v>354</v>
      </c>
      <c r="D2016">
        <f t="shared" si="124"/>
        <v>-133</v>
      </c>
      <c r="E2016">
        <f t="shared" si="125"/>
        <v>-47082</v>
      </c>
      <c r="F2016">
        <f t="shared" si="126"/>
        <v>17689</v>
      </c>
      <c r="J2016">
        <f t="shared" si="127"/>
        <v>586.58660451251149</v>
      </c>
    </row>
    <row r="2017" spans="1:10" x14ac:dyDescent="0.3">
      <c r="A2017">
        <v>2016</v>
      </c>
      <c r="B2017" s="1502">
        <v>43637</v>
      </c>
      <c r="C2017">
        <v>100</v>
      </c>
      <c r="D2017">
        <f t="shared" si="124"/>
        <v>-131</v>
      </c>
      <c r="E2017">
        <f t="shared" si="125"/>
        <v>-13100</v>
      </c>
      <c r="F2017">
        <f t="shared" si="126"/>
        <v>17161</v>
      </c>
      <c r="J2017">
        <f t="shared" si="127"/>
        <v>586.55895207538401</v>
      </c>
    </row>
    <row r="2018" spans="1:10" x14ac:dyDescent="0.3">
      <c r="A2018">
        <v>2017</v>
      </c>
      <c r="B2018" s="1502">
        <v>43637</v>
      </c>
      <c r="C2018">
        <v>121</v>
      </c>
      <c r="D2018">
        <f t="shared" si="124"/>
        <v>-129</v>
      </c>
      <c r="E2018">
        <f t="shared" si="125"/>
        <v>-15609</v>
      </c>
      <c r="F2018">
        <f t="shared" si="126"/>
        <v>16641</v>
      </c>
      <c r="J2018">
        <f t="shared" si="127"/>
        <v>586.53129963825654</v>
      </c>
    </row>
    <row r="2019" spans="1:10" x14ac:dyDescent="0.3">
      <c r="A2019">
        <v>2018</v>
      </c>
      <c r="B2019" s="1502">
        <v>43637</v>
      </c>
      <c r="C2019">
        <v>469</v>
      </c>
      <c r="D2019">
        <f t="shared" si="124"/>
        <v>-127</v>
      </c>
      <c r="E2019">
        <f t="shared" si="125"/>
        <v>-59563</v>
      </c>
      <c r="F2019">
        <f t="shared" si="126"/>
        <v>16129</v>
      </c>
      <c r="J2019">
        <f t="shared" si="127"/>
        <v>586.50364720112918</v>
      </c>
    </row>
    <row r="2020" spans="1:10" x14ac:dyDescent="0.3">
      <c r="A2020">
        <v>2019</v>
      </c>
      <c r="B2020" s="1502">
        <v>43637</v>
      </c>
      <c r="C2020">
        <v>50</v>
      </c>
      <c r="D2020">
        <f t="shared" si="124"/>
        <v>-125</v>
      </c>
      <c r="E2020">
        <f t="shared" si="125"/>
        <v>-6250</v>
      </c>
      <c r="F2020">
        <f t="shared" si="126"/>
        <v>15625</v>
      </c>
      <c r="J2020">
        <f t="shared" si="127"/>
        <v>586.47599476400171</v>
      </c>
    </row>
    <row r="2021" spans="1:10" x14ac:dyDescent="0.3">
      <c r="A2021">
        <v>2020</v>
      </c>
      <c r="B2021" s="1502">
        <v>43637</v>
      </c>
      <c r="C2021">
        <v>180</v>
      </c>
      <c r="D2021">
        <f t="shared" si="124"/>
        <v>-123</v>
      </c>
      <c r="E2021">
        <f t="shared" si="125"/>
        <v>-22140</v>
      </c>
      <c r="F2021">
        <f t="shared" si="126"/>
        <v>15129</v>
      </c>
      <c r="J2021">
        <f t="shared" si="127"/>
        <v>586.44834232687424</v>
      </c>
    </row>
    <row r="2022" spans="1:10" x14ac:dyDescent="0.3">
      <c r="A2022">
        <v>2021</v>
      </c>
      <c r="B2022" s="1502">
        <v>43640</v>
      </c>
      <c r="C2022">
        <v>1513</v>
      </c>
      <c r="D2022">
        <f t="shared" si="124"/>
        <v>-121</v>
      </c>
      <c r="E2022">
        <f t="shared" si="125"/>
        <v>-183073</v>
      </c>
      <c r="F2022">
        <f t="shared" si="126"/>
        <v>14641</v>
      </c>
      <c r="J2022">
        <f t="shared" si="127"/>
        <v>586.42068988974688</v>
      </c>
    </row>
    <row r="2023" spans="1:10" x14ac:dyDescent="0.3">
      <c r="A2023">
        <v>2022</v>
      </c>
      <c r="B2023" s="1502">
        <v>43640</v>
      </c>
      <c r="C2023">
        <v>1236</v>
      </c>
      <c r="D2023">
        <f t="shared" si="124"/>
        <v>-119</v>
      </c>
      <c r="E2023">
        <f t="shared" si="125"/>
        <v>-147084</v>
      </c>
      <c r="F2023">
        <f t="shared" si="126"/>
        <v>14161</v>
      </c>
      <c r="J2023">
        <f t="shared" si="127"/>
        <v>586.39303745261941</v>
      </c>
    </row>
    <row r="2024" spans="1:10" x14ac:dyDescent="0.3">
      <c r="A2024">
        <v>2023</v>
      </c>
      <c r="B2024" s="1502">
        <v>43640</v>
      </c>
      <c r="C2024">
        <v>2471</v>
      </c>
      <c r="D2024">
        <f t="shared" si="124"/>
        <v>-117</v>
      </c>
      <c r="E2024">
        <f t="shared" si="125"/>
        <v>-289107</v>
      </c>
      <c r="F2024">
        <f t="shared" si="126"/>
        <v>13689</v>
      </c>
      <c r="J2024">
        <f t="shared" si="127"/>
        <v>586.36538501549194</v>
      </c>
    </row>
    <row r="2025" spans="1:10" x14ac:dyDescent="0.3">
      <c r="A2025">
        <v>2024</v>
      </c>
      <c r="B2025" s="1502">
        <v>43640</v>
      </c>
      <c r="C2025">
        <v>1954</v>
      </c>
      <c r="D2025">
        <f t="shared" si="124"/>
        <v>-115</v>
      </c>
      <c r="E2025">
        <f t="shared" si="125"/>
        <v>-224710</v>
      </c>
      <c r="F2025">
        <f t="shared" si="126"/>
        <v>13225</v>
      </c>
      <c r="J2025">
        <f t="shared" si="127"/>
        <v>586.33773257836447</v>
      </c>
    </row>
    <row r="2026" spans="1:10" x14ac:dyDescent="0.3">
      <c r="A2026">
        <v>2025</v>
      </c>
      <c r="B2026" s="1502">
        <v>43640</v>
      </c>
      <c r="C2026">
        <v>436</v>
      </c>
      <c r="D2026">
        <f t="shared" si="124"/>
        <v>-113</v>
      </c>
      <c r="E2026">
        <f t="shared" si="125"/>
        <v>-49268</v>
      </c>
      <c r="F2026">
        <f t="shared" si="126"/>
        <v>12769</v>
      </c>
      <c r="J2026">
        <f t="shared" si="127"/>
        <v>586.31008014123711</v>
      </c>
    </row>
    <row r="2027" spans="1:10" x14ac:dyDescent="0.3">
      <c r="A2027">
        <v>2026</v>
      </c>
      <c r="B2027" s="1502">
        <v>43640</v>
      </c>
      <c r="C2027">
        <v>416</v>
      </c>
      <c r="D2027">
        <f t="shared" si="124"/>
        <v>-111</v>
      </c>
      <c r="E2027">
        <f t="shared" si="125"/>
        <v>-46176</v>
      </c>
      <c r="F2027">
        <f t="shared" si="126"/>
        <v>12321</v>
      </c>
      <c r="J2027">
        <f t="shared" si="127"/>
        <v>586.28242770410964</v>
      </c>
    </row>
    <row r="2028" spans="1:10" x14ac:dyDescent="0.3">
      <c r="A2028">
        <v>2027</v>
      </c>
      <c r="B2028" s="1502">
        <v>43641</v>
      </c>
      <c r="C2028">
        <v>906</v>
      </c>
      <c r="D2028">
        <f t="shared" si="124"/>
        <v>-109</v>
      </c>
      <c r="E2028">
        <f t="shared" si="125"/>
        <v>-98754</v>
      </c>
      <c r="F2028">
        <f t="shared" si="126"/>
        <v>11881</v>
      </c>
      <c r="J2028">
        <f t="shared" si="127"/>
        <v>586.25477526698216</v>
      </c>
    </row>
    <row r="2029" spans="1:10" x14ac:dyDescent="0.3">
      <c r="A2029">
        <v>2028</v>
      </c>
      <c r="B2029" s="1502">
        <v>43641</v>
      </c>
      <c r="C2029">
        <v>871</v>
      </c>
      <c r="D2029">
        <f t="shared" si="124"/>
        <v>-107</v>
      </c>
      <c r="E2029">
        <f t="shared" si="125"/>
        <v>-93197</v>
      </c>
      <c r="F2029">
        <f t="shared" si="126"/>
        <v>11449</v>
      </c>
      <c r="J2029">
        <f t="shared" si="127"/>
        <v>586.22712282985481</v>
      </c>
    </row>
    <row r="2030" spans="1:10" x14ac:dyDescent="0.3">
      <c r="A2030">
        <v>2029</v>
      </c>
      <c r="B2030" s="1502">
        <v>43641</v>
      </c>
      <c r="C2030">
        <v>1312</v>
      </c>
      <c r="D2030">
        <f t="shared" si="124"/>
        <v>-105</v>
      </c>
      <c r="E2030">
        <f t="shared" si="125"/>
        <v>-137760</v>
      </c>
      <c r="F2030">
        <f t="shared" si="126"/>
        <v>11025</v>
      </c>
      <c r="J2030">
        <f t="shared" si="127"/>
        <v>586.19947039272733</v>
      </c>
    </row>
    <row r="2031" spans="1:10" x14ac:dyDescent="0.3">
      <c r="A2031">
        <v>2030</v>
      </c>
      <c r="B2031" s="1502">
        <v>43641</v>
      </c>
      <c r="C2031">
        <v>470</v>
      </c>
      <c r="D2031">
        <f t="shared" si="124"/>
        <v>-103</v>
      </c>
      <c r="E2031">
        <f t="shared" si="125"/>
        <v>-48410</v>
      </c>
      <c r="F2031">
        <f t="shared" si="126"/>
        <v>10609</v>
      </c>
      <c r="J2031">
        <f t="shared" si="127"/>
        <v>586.17181795559986</v>
      </c>
    </row>
    <row r="2032" spans="1:10" x14ac:dyDescent="0.3">
      <c r="A2032">
        <v>2031</v>
      </c>
      <c r="B2032" s="1502">
        <v>43641</v>
      </c>
      <c r="C2032">
        <v>3512</v>
      </c>
      <c r="D2032">
        <f t="shared" si="124"/>
        <v>-101</v>
      </c>
      <c r="E2032">
        <f t="shared" si="125"/>
        <v>-354712</v>
      </c>
      <c r="F2032">
        <f t="shared" si="126"/>
        <v>10201</v>
      </c>
      <c r="J2032">
        <f t="shared" si="127"/>
        <v>586.14416551847239</v>
      </c>
    </row>
    <row r="2033" spans="1:10" x14ac:dyDescent="0.3">
      <c r="A2033">
        <v>2032</v>
      </c>
      <c r="B2033" s="1502">
        <v>43641</v>
      </c>
      <c r="C2033">
        <v>777</v>
      </c>
      <c r="D2033">
        <f t="shared" si="124"/>
        <v>-99</v>
      </c>
      <c r="E2033">
        <f t="shared" si="125"/>
        <v>-76923</v>
      </c>
      <c r="F2033">
        <f t="shared" si="126"/>
        <v>9801</v>
      </c>
      <c r="J2033">
        <f t="shared" si="127"/>
        <v>586.11651308134503</v>
      </c>
    </row>
    <row r="2034" spans="1:10" x14ac:dyDescent="0.3">
      <c r="A2034">
        <v>2033</v>
      </c>
      <c r="B2034" s="1502">
        <v>43641</v>
      </c>
      <c r="C2034">
        <v>410</v>
      </c>
      <c r="D2034">
        <f t="shared" si="124"/>
        <v>-97</v>
      </c>
      <c r="E2034">
        <f t="shared" si="125"/>
        <v>-39770</v>
      </c>
      <c r="F2034">
        <f t="shared" si="126"/>
        <v>9409</v>
      </c>
      <c r="J2034">
        <f t="shared" si="127"/>
        <v>586.08886064421756</v>
      </c>
    </row>
    <row r="2035" spans="1:10" x14ac:dyDescent="0.3">
      <c r="A2035">
        <v>2034</v>
      </c>
      <c r="B2035" s="1502">
        <v>43641</v>
      </c>
      <c r="C2035">
        <v>2569</v>
      </c>
      <c r="D2035">
        <f t="shared" si="124"/>
        <v>-95</v>
      </c>
      <c r="E2035">
        <f t="shared" si="125"/>
        <v>-244055</v>
      </c>
      <c r="F2035">
        <f t="shared" si="126"/>
        <v>9025</v>
      </c>
      <c r="J2035">
        <f t="shared" si="127"/>
        <v>586.06120820709009</v>
      </c>
    </row>
    <row r="2036" spans="1:10" x14ac:dyDescent="0.3">
      <c r="A2036">
        <v>2035</v>
      </c>
      <c r="B2036" s="1502">
        <v>43641</v>
      </c>
      <c r="C2036">
        <v>60</v>
      </c>
      <c r="D2036">
        <f t="shared" si="124"/>
        <v>-93</v>
      </c>
      <c r="E2036">
        <f t="shared" si="125"/>
        <v>-5580</v>
      </c>
      <c r="F2036">
        <f t="shared" si="126"/>
        <v>8649</v>
      </c>
      <c r="J2036">
        <f t="shared" si="127"/>
        <v>586.03355576996273</v>
      </c>
    </row>
    <row r="2037" spans="1:10" x14ac:dyDescent="0.3">
      <c r="A2037">
        <v>2036</v>
      </c>
      <c r="B2037" s="1502">
        <v>43641</v>
      </c>
      <c r="C2037">
        <v>250</v>
      </c>
      <c r="D2037">
        <f t="shared" si="124"/>
        <v>-91</v>
      </c>
      <c r="E2037">
        <f t="shared" si="125"/>
        <v>-22750</v>
      </c>
      <c r="F2037">
        <f t="shared" si="126"/>
        <v>8281</v>
      </c>
      <c r="J2037">
        <f t="shared" si="127"/>
        <v>586.00590333283526</v>
      </c>
    </row>
    <row r="2038" spans="1:10" x14ac:dyDescent="0.3">
      <c r="A2038">
        <v>2037</v>
      </c>
      <c r="B2038" s="1502">
        <v>43641</v>
      </c>
      <c r="C2038">
        <v>130</v>
      </c>
      <c r="D2038">
        <f t="shared" si="124"/>
        <v>-89</v>
      </c>
      <c r="E2038">
        <f t="shared" si="125"/>
        <v>-11570</v>
      </c>
      <c r="F2038">
        <f t="shared" si="126"/>
        <v>7921</v>
      </c>
      <c r="J2038">
        <f t="shared" si="127"/>
        <v>585.97825089570779</v>
      </c>
    </row>
    <row r="2039" spans="1:10" x14ac:dyDescent="0.3">
      <c r="A2039">
        <v>2038</v>
      </c>
      <c r="B2039" s="1502">
        <v>43641</v>
      </c>
      <c r="C2039">
        <v>219</v>
      </c>
      <c r="D2039">
        <f t="shared" si="124"/>
        <v>-87</v>
      </c>
      <c r="E2039">
        <f t="shared" si="125"/>
        <v>-19053</v>
      </c>
      <c r="F2039">
        <f t="shared" si="126"/>
        <v>7569</v>
      </c>
      <c r="J2039">
        <f t="shared" si="127"/>
        <v>585.95059845858032</v>
      </c>
    </row>
    <row r="2040" spans="1:10" x14ac:dyDescent="0.3">
      <c r="A2040">
        <v>2039</v>
      </c>
      <c r="B2040" s="1502">
        <v>43641</v>
      </c>
      <c r="C2040">
        <v>100</v>
      </c>
      <c r="D2040">
        <f t="shared" si="124"/>
        <v>-85</v>
      </c>
      <c r="E2040">
        <f t="shared" si="125"/>
        <v>-8500</v>
      </c>
      <c r="F2040">
        <f t="shared" si="126"/>
        <v>7225</v>
      </c>
      <c r="J2040">
        <f t="shared" si="127"/>
        <v>585.92294602145296</v>
      </c>
    </row>
    <row r="2041" spans="1:10" x14ac:dyDescent="0.3">
      <c r="A2041">
        <v>2040</v>
      </c>
      <c r="B2041" s="1502">
        <v>43641</v>
      </c>
      <c r="C2041">
        <v>199</v>
      </c>
      <c r="D2041">
        <f t="shared" si="124"/>
        <v>-83</v>
      </c>
      <c r="E2041">
        <f t="shared" si="125"/>
        <v>-16517</v>
      </c>
      <c r="F2041">
        <f t="shared" si="126"/>
        <v>6889</v>
      </c>
      <c r="J2041">
        <f t="shared" si="127"/>
        <v>585.89529358432549</v>
      </c>
    </row>
    <row r="2042" spans="1:10" x14ac:dyDescent="0.3">
      <c r="A2042">
        <v>2041</v>
      </c>
      <c r="B2042" s="1502">
        <v>43641</v>
      </c>
      <c r="C2042">
        <v>50</v>
      </c>
      <c r="D2042">
        <f t="shared" si="124"/>
        <v>-81</v>
      </c>
      <c r="E2042">
        <f t="shared" si="125"/>
        <v>-4050</v>
      </c>
      <c r="F2042">
        <f t="shared" si="126"/>
        <v>6561</v>
      </c>
      <c r="J2042">
        <f t="shared" si="127"/>
        <v>585.86764114719801</v>
      </c>
    </row>
    <row r="2043" spans="1:10" x14ac:dyDescent="0.3">
      <c r="A2043">
        <v>2042</v>
      </c>
      <c r="B2043" s="1502">
        <v>43641</v>
      </c>
      <c r="C2043">
        <v>430</v>
      </c>
      <c r="D2043">
        <f t="shared" ref="D2043:D2080" si="128">D2044+(-2)</f>
        <v>-79</v>
      </c>
      <c r="E2043">
        <f t="shared" si="125"/>
        <v>-33970</v>
      </c>
      <c r="F2043">
        <f t="shared" si="126"/>
        <v>6241</v>
      </c>
      <c r="J2043">
        <f t="shared" si="127"/>
        <v>585.83998871007066</v>
      </c>
    </row>
    <row r="2044" spans="1:10" x14ac:dyDescent="0.3">
      <c r="A2044">
        <v>2043</v>
      </c>
      <c r="B2044" s="1502">
        <v>43641</v>
      </c>
      <c r="C2044">
        <v>417</v>
      </c>
      <c r="D2044">
        <f t="shared" si="128"/>
        <v>-77</v>
      </c>
      <c r="E2044">
        <f t="shared" si="125"/>
        <v>-32109</v>
      </c>
      <c r="F2044">
        <f t="shared" si="126"/>
        <v>5929</v>
      </c>
      <c r="J2044">
        <f t="shared" si="127"/>
        <v>585.81233627294318</v>
      </c>
    </row>
    <row r="2045" spans="1:10" x14ac:dyDescent="0.3">
      <c r="A2045">
        <v>2044</v>
      </c>
      <c r="B2045" s="1502">
        <v>43641</v>
      </c>
      <c r="C2045">
        <v>144</v>
      </c>
      <c r="D2045">
        <f t="shared" si="128"/>
        <v>-75</v>
      </c>
      <c r="E2045">
        <f t="shared" si="125"/>
        <v>-10800</v>
      </c>
      <c r="F2045">
        <f t="shared" si="126"/>
        <v>5625</v>
      </c>
      <c r="J2045">
        <f t="shared" si="127"/>
        <v>585.78468383581571</v>
      </c>
    </row>
    <row r="2046" spans="1:10" x14ac:dyDescent="0.3">
      <c r="A2046">
        <v>2045</v>
      </c>
      <c r="B2046" s="1502">
        <v>43641</v>
      </c>
      <c r="C2046">
        <v>2442</v>
      </c>
      <c r="D2046">
        <f t="shared" si="128"/>
        <v>-73</v>
      </c>
      <c r="E2046">
        <f t="shared" si="125"/>
        <v>-178266</v>
      </c>
      <c r="F2046">
        <f t="shared" si="126"/>
        <v>5329</v>
      </c>
      <c r="J2046">
        <f t="shared" si="127"/>
        <v>585.75703139868824</v>
      </c>
    </row>
    <row r="2047" spans="1:10" x14ac:dyDescent="0.3">
      <c r="A2047">
        <v>2046</v>
      </c>
      <c r="B2047" s="1502">
        <v>43642</v>
      </c>
      <c r="C2047">
        <v>891</v>
      </c>
      <c r="D2047">
        <f t="shared" si="128"/>
        <v>-71</v>
      </c>
      <c r="E2047">
        <f t="shared" si="125"/>
        <v>-63261</v>
      </c>
      <c r="F2047">
        <f t="shared" si="126"/>
        <v>5041</v>
      </c>
      <c r="J2047">
        <f t="shared" si="127"/>
        <v>585.72937896156088</v>
      </c>
    </row>
    <row r="2048" spans="1:10" x14ac:dyDescent="0.3">
      <c r="A2048">
        <v>2047</v>
      </c>
      <c r="B2048" s="1502">
        <v>43642</v>
      </c>
      <c r="C2048">
        <v>571</v>
      </c>
      <c r="D2048">
        <f t="shared" si="128"/>
        <v>-69</v>
      </c>
      <c r="E2048">
        <f t="shared" si="125"/>
        <v>-39399</v>
      </c>
      <c r="F2048">
        <f t="shared" si="126"/>
        <v>4761</v>
      </c>
      <c r="J2048">
        <f t="shared" si="127"/>
        <v>585.70172652443341</v>
      </c>
    </row>
    <row r="2049" spans="1:10" x14ac:dyDescent="0.3">
      <c r="A2049">
        <v>2048</v>
      </c>
      <c r="B2049" s="1502">
        <v>43642</v>
      </c>
      <c r="C2049">
        <v>3194</v>
      </c>
      <c r="D2049">
        <f t="shared" si="128"/>
        <v>-67</v>
      </c>
      <c r="E2049">
        <f t="shared" si="125"/>
        <v>-213998</v>
      </c>
      <c r="F2049">
        <f t="shared" si="126"/>
        <v>4489</v>
      </c>
      <c r="J2049">
        <f t="shared" si="127"/>
        <v>585.67407408730594</v>
      </c>
    </row>
    <row r="2050" spans="1:10" x14ac:dyDescent="0.3">
      <c r="A2050">
        <v>2049</v>
      </c>
      <c r="B2050" s="1502">
        <v>43642</v>
      </c>
      <c r="C2050">
        <v>2065</v>
      </c>
      <c r="D2050">
        <f t="shared" si="128"/>
        <v>-65</v>
      </c>
      <c r="E2050">
        <f t="shared" si="125"/>
        <v>-134225</v>
      </c>
      <c r="F2050">
        <f t="shared" si="126"/>
        <v>4225</v>
      </c>
      <c r="J2050">
        <f t="shared" si="127"/>
        <v>585.64642165017858</v>
      </c>
    </row>
    <row r="2051" spans="1:10" x14ac:dyDescent="0.3">
      <c r="A2051">
        <v>2050</v>
      </c>
      <c r="B2051" s="1502">
        <v>43642</v>
      </c>
      <c r="C2051">
        <v>3809</v>
      </c>
      <c r="D2051">
        <f t="shared" si="128"/>
        <v>-63</v>
      </c>
      <c r="E2051">
        <f t="shared" ref="E2051:E2114" si="129">C2051*D2051</f>
        <v>-239967</v>
      </c>
      <c r="F2051">
        <f t="shared" ref="F2051:F2114" si="130">D2051^2</f>
        <v>3969</v>
      </c>
      <c r="J2051">
        <f t="shared" ref="J2051:J2114" si="131">$H$2+(-$I$2)*D2051</f>
        <v>585.61876921305111</v>
      </c>
    </row>
    <row r="2052" spans="1:10" x14ac:dyDescent="0.3">
      <c r="A2052">
        <v>2051</v>
      </c>
      <c r="B2052" s="1502">
        <v>43642</v>
      </c>
      <c r="C2052">
        <v>552</v>
      </c>
      <c r="D2052">
        <f t="shared" si="128"/>
        <v>-61</v>
      </c>
      <c r="E2052">
        <f t="shared" si="129"/>
        <v>-33672</v>
      </c>
      <c r="F2052">
        <f t="shared" si="130"/>
        <v>3721</v>
      </c>
      <c r="J2052">
        <f t="shared" si="131"/>
        <v>585.59111677592364</v>
      </c>
    </row>
    <row r="2053" spans="1:10" x14ac:dyDescent="0.3">
      <c r="A2053">
        <v>2052</v>
      </c>
      <c r="B2053" s="1502">
        <v>43642</v>
      </c>
      <c r="C2053">
        <v>495</v>
      </c>
      <c r="D2053">
        <f t="shared" si="128"/>
        <v>-59</v>
      </c>
      <c r="E2053">
        <f t="shared" si="129"/>
        <v>-29205</v>
      </c>
      <c r="F2053">
        <f t="shared" si="130"/>
        <v>3481</v>
      </c>
      <c r="J2053">
        <f t="shared" si="131"/>
        <v>585.56346433879617</v>
      </c>
    </row>
    <row r="2054" spans="1:10" x14ac:dyDescent="0.3">
      <c r="A2054">
        <v>2053</v>
      </c>
      <c r="B2054" s="1502">
        <v>43642</v>
      </c>
      <c r="C2054">
        <v>709</v>
      </c>
      <c r="D2054">
        <f t="shared" si="128"/>
        <v>-57</v>
      </c>
      <c r="E2054">
        <f t="shared" si="129"/>
        <v>-40413</v>
      </c>
      <c r="F2054">
        <f t="shared" si="130"/>
        <v>3249</v>
      </c>
      <c r="J2054">
        <f t="shared" si="131"/>
        <v>585.53581190166881</v>
      </c>
    </row>
    <row r="2055" spans="1:10" x14ac:dyDescent="0.3">
      <c r="A2055">
        <v>2054</v>
      </c>
      <c r="B2055" s="1502">
        <v>43642</v>
      </c>
      <c r="C2055">
        <v>669</v>
      </c>
      <c r="D2055">
        <f t="shared" si="128"/>
        <v>-55</v>
      </c>
      <c r="E2055">
        <f t="shared" si="129"/>
        <v>-36795</v>
      </c>
      <c r="F2055">
        <f t="shared" si="130"/>
        <v>3025</v>
      </c>
      <c r="J2055">
        <f t="shared" si="131"/>
        <v>585.50815946454134</v>
      </c>
    </row>
    <row r="2056" spans="1:10" x14ac:dyDescent="0.3">
      <c r="A2056">
        <v>2055</v>
      </c>
      <c r="B2056" s="1502">
        <v>43642</v>
      </c>
      <c r="C2056">
        <v>1062</v>
      </c>
      <c r="D2056">
        <f t="shared" si="128"/>
        <v>-53</v>
      </c>
      <c r="E2056">
        <f t="shared" si="129"/>
        <v>-56286</v>
      </c>
      <c r="F2056">
        <f t="shared" si="130"/>
        <v>2809</v>
      </c>
      <c r="J2056">
        <f t="shared" si="131"/>
        <v>585.48050702741386</v>
      </c>
    </row>
    <row r="2057" spans="1:10" x14ac:dyDescent="0.3">
      <c r="A2057">
        <v>2056</v>
      </c>
      <c r="B2057" s="1502">
        <v>43642</v>
      </c>
      <c r="C2057">
        <v>651</v>
      </c>
      <c r="D2057">
        <f t="shared" si="128"/>
        <v>-51</v>
      </c>
      <c r="E2057">
        <f t="shared" si="129"/>
        <v>-33201</v>
      </c>
      <c r="F2057">
        <f t="shared" si="130"/>
        <v>2601</v>
      </c>
      <c r="J2057">
        <f t="shared" si="131"/>
        <v>585.45285459028651</v>
      </c>
    </row>
    <row r="2058" spans="1:10" x14ac:dyDescent="0.3">
      <c r="A2058">
        <v>2057</v>
      </c>
      <c r="B2058" s="1502">
        <v>43642</v>
      </c>
      <c r="C2058">
        <v>434</v>
      </c>
      <c r="D2058">
        <f t="shared" si="128"/>
        <v>-49</v>
      </c>
      <c r="E2058">
        <f t="shared" si="129"/>
        <v>-21266</v>
      </c>
      <c r="F2058">
        <f t="shared" si="130"/>
        <v>2401</v>
      </c>
      <c r="J2058">
        <f t="shared" si="131"/>
        <v>585.42520215315903</v>
      </c>
    </row>
    <row r="2059" spans="1:10" x14ac:dyDescent="0.3">
      <c r="A2059">
        <v>2058</v>
      </c>
      <c r="B2059" s="1502">
        <v>43642</v>
      </c>
      <c r="C2059">
        <v>380</v>
      </c>
      <c r="D2059">
        <f t="shared" si="128"/>
        <v>-47</v>
      </c>
      <c r="E2059">
        <f t="shared" si="129"/>
        <v>-17860</v>
      </c>
      <c r="F2059">
        <f t="shared" si="130"/>
        <v>2209</v>
      </c>
      <c r="J2059">
        <f t="shared" si="131"/>
        <v>585.39754971603156</v>
      </c>
    </row>
    <row r="2060" spans="1:10" x14ac:dyDescent="0.3">
      <c r="A2060">
        <v>2059</v>
      </c>
      <c r="B2060" s="1502">
        <v>43643</v>
      </c>
      <c r="C2060">
        <v>288</v>
      </c>
      <c r="D2060">
        <f t="shared" si="128"/>
        <v>-45</v>
      </c>
      <c r="E2060">
        <f t="shared" si="129"/>
        <v>-12960</v>
      </c>
      <c r="F2060">
        <f t="shared" si="130"/>
        <v>2025</v>
      </c>
      <c r="J2060">
        <f t="shared" si="131"/>
        <v>585.36989727890409</v>
      </c>
    </row>
    <row r="2061" spans="1:10" x14ac:dyDescent="0.3">
      <c r="A2061">
        <v>2060</v>
      </c>
      <c r="B2061" s="1502">
        <v>43643</v>
      </c>
      <c r="C2061">
        <v>3670</v>
      </c>
      <c r="D2061">
        <f t="shared" si="128"/>
        <v>-43</v>
      </c>
      <c r="E2061">
        <f t="shared" si="129"/>
        <v>-157810</v>
      </c>
      <c r="F2061">
        <f t="shared" si="130"/>
        <v>1849</v>
      </c>
      <c r="J2061">
        <f t="shared" si="131"/>
        <v>585.34224484177673</v>
      </c>
    </row>
    <row r="2062" spans="1:10" x14ac:dyDescent="0.3">
      <c r="A2062">
        <v>2061</v>
      </c>
      <c r="B2062" s="1502">
        <v>43643</v>
      </c>
      <c r="C2062">
        <v>3456</v>
      </c>
      <c r="D2062">
        <f t="shared" si="128"/>
        <v>-41</v>
      </c>
      <c r="E2062">
        <f t="shared" si="129"/>
        <v>-141696</v>
      </c>
      <c r="F2062">
        <f t="shared" si="130"/>
        <v>1681</v>
      </c>
      <c r="J2062">
        <f t="shared" si="131"/>
        <v>585.31459240464926</v>
      </c>
    </row>
    <row r="2063" spans="1:10" x14ac:dyDescent="0.3">
      <c r="A2063">
        <v>2062</v>
      </c>
      <c r="B2063" s="1502">
        <v>43643</v>
      </c>
      <c r="C2063">
        <v>2716</v>
      </c>
      <c r="D2063">
        <f t="shared" si="128"/>
        <v>-39</v>
      </c>
      <c r="E2063">
        <f t="shared" si="129"/>
        <v>-105924</v>
      </c>
      <c r="F2063">
        <f t="shared" si="130"/>
        <v>1521</v>
      </c>
      <c r="J2063">
        <f t="shared" si="131"/>
        <v>585.28693996752179</v>
      </c>
    </row>
    <row r="2064" spans="1:10" x14ac:dyDescent="0.3">
      <c r="A2064">
        <v>2063</v>
      </c>
      <c r="B2064" s="1502">
        <v>43643</v>
      </c>
      <c r="C2064">
        <v>2545</v>
      </c>
      <c r="D2064">
        <f t="shared" si="128"/>
        <v>-37</v>
      </c>
      <c r="E2064">
        <f t="shared" si="129"/>
        <v>-94165</v>
      </c>
      <c r="F2064">
        <f t="shared" si="130"/>
        <v>1369</v>
      </c>
      <c r="J2064">
        <f t="shared" si="131"/>
        <v>585.25928753039443</v>
      </c>
    </row>
    <row r="2065" spans="1:10" x14ac:dyDescent="0.3">
      <c r="A2065">
        <v>2064</v>
      </c>
      <c r="B2065" s="1502">
        <v>43643</v>
      </c>
      <c r="C2065">
        <v>409</v>
      </c>
      <c r="D2065">
        <f t="shared" si="128"/>
        <v>-35</v>
      </c>
      <c r="E2065">
        <f t="shared" si="129"/>
        <v>-14315</v>
      </c>
      <c r="F2065">
        <f t="shared" si="130"/>
        <v>1225</v>
      </c>
      <c r="J2065">
        <f t="shared" si="131"/>
        <v>585.23163509326696</v>
      </c>
    </row>
    <row r="2066" spans="1:10" x14ac:dyDescent="0.3">
      <c r="A2066">
        <v>2065</v>
      </c>
      <c r="B2066" s="1502">
        <v>43643</v>
      </c>
      <c r="C2066">
        <v>213</v>
      </c>
      <c r="D2066">
        <f t="shared" si="128"/>
        <v>-33</v>
      </c>
      <c r="E2066">
        <f t="shared" si="129"/>
        <v>-7029</v>
      </c>
      <c r="F2066">
        <f t="shared" si="130"/>
        <v>1089</v>
      </c>
      <c r="J2066">
        <f t="shared" si="131"/>
        <v>585.20398265613949</v>
      </c>
    </row>
    <row r="2067" spans="1:10" x14ac:dyDescent="0.3">
      <c r="A2067">
        <v>2066</v>
      </c>
      <c r="B2067" s="1502">
        <v>43643</v>
      </c>
      <c r="C2067">
        <v>383</v>
      </c>
      <c r="D2067">
        <f t="shared" si="128"/>
        <v>-31</v>
      </c>
      <c r="E2067">
        <f t="shared" si="129"/>
        <v>-11873</v>
      </c>
      <c r="F2067">
        <f t="shared" si="130"/>
        <v>961</v>
      </c>
      <c r="J2067">
        <f t="shared" si="131"/>
        <v>585.17633021901213</v>
      </c>
    </row>
    <row r="2068" spans="1:10" x14ac:dyDescent="0.3">
      <c r="A2068">
        <v>2067</v>
      </c>
      <c r="B2068" s="1502">
        <v>43643</v>
      </c>
      <c r="C2068">
        <v>360</v>
      </c>
      <c r="D2068">
        <f t="shared" si="128"/>
        <v>-29</v>
      </c>
      <c r="E2068">
        <f t="shared" si="129"/>
        <v>-10440</v>
      </c>
      <c r="F2068">
        <f t="shared" si="130"/>
        <v>841</v>
      </c>
      <c r="J2068">
        <f t="shared" si="131"/>
        <v>585.14867778188466</v>
      </c>
    </row>
    <row r="2069" spans="1:10" x14ac:dyDescent="0.3">
      <c r="A2069">
        <v>2068</v>
      </c>
      <c r="B2069" s="1502">
        <v>43643</v>
      </c>
      <c r="C2069">
        <v>250</v>
      </c>
      <c r="D2069">
        <f t="shared" si="128"/>
        <v>-27</v>
      </c>
      <c r="E2069">
        <f t="shared" si="129"/>
        <v>-6750</v>
      </c>
      <c r="F2069">
        <f t="shared" si="130"/>
        <v>729</v>
      </c>
      <c r="J2069">
        <f t="shared" si="131"/>
        <v>585.12102534475719</v>
      </c>
    </row>
    <row r="2070" spans="1:10" x14ac:dyDescent="0.3">
      <c r="A2070">
        <v>2069</v>
      </c>
      <c r="B2070" s="1502">
        <v>43643</v>
      </c>
      <c r="C2070">
        <v>144</v>
      </c>
      <c r="D2070">
        <f t="shared" si="128"/>
        <v>-25</v>
      </c>
      <c r="E2070">
        <f t="shared" si="129"/>
        <v>-3600</v>
      </c>
      <c r="F2070">
        <f t="shared" si="130"/>
        <v>625</v>
      </c>
      <c r="J2070">
        <f t="shared" si="131"/>
        <v>585.09337290762971</v>
      </c>
    </row>
    <row r="2071" spans="1:10" x14ac:dyDescent="0.3">
      <c r="A2071">
        <v>2070</v>
      </c>
      <c r="B2071" s="1502">
        <v>43644</v>
      </c>
      <c r="C2071">
        <v>100</v>
      </c>
      <c r="D2071">
        <f t="shared" si="128"/>
        <v>-23</v>
      </c>
      <c r="E2071">
        <f t="shared" si="129"/>
        <v>-2300</v>
      </c>
      <c r="F2071">
        <f t="shared" si="130"/>
        <v>529</v>
      </c>
      <c r="J2071">
        <f t="shared" si="131"/>
        <v>585.06572047050236</v>
      </c>
    </row>
    <row r="2072" spans="1:10" x14ac:dyDescent="0.3">
      <c r="A2072">
        <v>2071</v>
      </c>
      <c r="B2072" s="1502">
        <v>43648</v>
      </c>
      <c r="C2072">
        <v>75</v>
      </c>
      <c r="D2072">
        <f t="shared" si="128"/>
        <v>-21</v>
      </c>
      <c r="E2072">
        <f t="shared" si="129"/>
        <v>-1575</v>
      </c>
      <c r="F2072">
        <f t="shared" si="130"/>
        <v>441</v>
      </c>
      <c r="J2072">
        <f t="shared" si="131"/>
        <v>585.03806803337488</v>
      </c>
    </row>
    <row r="2073" spans="1:10" x14ac:dyDescent="0.3">
      <c r="A2073">
        <v>2072</v>
      </c>
      <c r="B2073" s="1502">
        <v>43649</v>
      </c>
      <c r="C2073">
        <v>21</v>
      </c>
      <c r="D2073">
        <f t="shared" si="128"/>
        <v>-19</v>
      </c>
      <c r="E2073">
        <f t="shared" si="129"/>
        <v>-399</v>
      </c>
      <c r="F2073">
        <f t="shared" si="130"/>
        <v>361</v>
      </c>
      <c r="J2073">
        <f t="shared" si="131"/>
        <v>585.01041559624741</v>
      </c>
    </row>
    <row r="2074" spans="1:10" x14ac:dyDescent="0.3">
      <c r="A2074">
        <v>2073</v>
      </c>
      <c r="B2074" s="1502">
        <v>43649</v>
      </c>
      <c r="C2074">
        <v>108</v>
      </c>
      <c r="D2074">
        <f t="shared" si="128"/>
        <v>-17</v>
      </c>
      <c r="E2074">
        <f t="shared" si="129"/>
        <v>-1836</v>
      </c>
      <c r="F2074">
        <f t="shared" si="130"/>
        <v>289</v>
      </c>
      <c r="J2074">
        <f t="shared" si="131"/>
        <v>584.98276315912005</v>
      </c>
    </row>
    <row r="2075" spans="1:10" x14ac:dyDescent="0.3">
      <c r="A2075">
        <v>2074</v>
      </c>
      <c r="B2075" s="1502">
        <v>43649</v>
      </c>
      <c r="C2075">
        <v>40</v>
      </c>
      <c r="D2075">
        <f t="shared" si="128"/>
        <v>-15</v>
      </c>
      <c r="E2075">
        <f t="shared" si="129"/>
        <v>-600</v>
      </c>
      <c r="F2075">
        <f t="shared" si="130"/>
        <v>225</v>
      </c>
      <c r="J2075">
        <f t="shared" si="131"/>
        <v>584.95511072199258</v>
      </c>
    </row>
    <row r="2076" spans="1:10" x14ac:dyDescent="0.3">
      <c r="A2076">
        <v>2075</v>
      </c>
      <c r="B2076" s="1502">
        <v>43650</v>
      </c>
      <c r="C2076">
        <v>4</v>
      </c>
      <c r="D2076">
        <f t="shared" si="128"/>
        <v>-13</v>
      </c>
      <c r="E2076">
        <f t="shared" si="129"/>
        <v>-52</v>
      </c>
      <c r="F2076">
        <f t="shared" si="130"/>
        <v>169</v>
      </c>
      <c r="J2076">
        <f t="shared" si="131"/>
        <v>584.92745828486511</v>
      </c>
    </row>
    <row r="2077" spans="1:10" x14ac:dyDescent="0.3">
      <c r="A2077">
        <v>2076</v>
      </c>
      <c r="B2077" s="1502">
        <v>43650</v>
      </c>
      <c r="C2077">
        <v>761</v>
      </c>
      <c r="D2077">
        <f t="shared" si="128"/>
        <v>-11</v>
      </c>
      <c r="E2077">
        <f t="shared" si="129"/>
        <v>-8371</v>
      </c>
      <c r="F2077">
        <f t="shared" si="130"/>
        <v>121</v>
      </c>
      <c r="J2077">
        <f t="shared" si="131"/>
        <v>584.89980584773764</v>
      </c>
    </row>
    <row r="2078" spans="1:10" x14ac:dyDescent="0.3">
      <c r="A2078">
        <v>2077</v>
      </c>
      <c r="B2078" s="1502">
        <v>43650</v>
      </c>
      <c r="C2078">
        <v>390</v>
      </c>
      <c r="D2078">
        <f t="shared" si="128"/>
        <v>-9</v>
      </c>
      <c r="E2078">
        <f t="shared" si="129"/>
        <v>-3510</v>
      </c>
      <c r="F2078">
        <f t="shared" si="130"/>
        <v>81</v>
      </c>
      <c r="J2078">
        <f t="shared" si="131"/>
        <v>584.87215341061028</v>
      </c>
    </row>
    <row r="2079" spans="1:10" x14ac:dyDescent="0.3">
      <c r="A2079">
        <v>2078</v>
      </c>
      <c r="B2079" s="1502">
        <v>43650</v>
      </c>
      <c r="C2079">
        <v>959</v>
      </c>
      <c r="D2079">
        <f t="shared" si="128"/>
        <v>-7</v>
      </c>
      <c r="E2079">
        <f t="shared" si="129"/>
        <v>-6713</v>
      </c>
      <c r="F2079">
        <f t="shared" si="130"/>
        <v>49</v>
      </c>
      <c r="J2079">
        <f t="shared" si="131"/>
        <v>584.84450097348281</v>
      </c>
    </row>
    <row r="2080" spans="1:10" x14ac:dyDescent="0.3">
      <c r="A2080">
        <v>2079</v>
      </c>
      <c r="B2080" s="1502">
        <v>43650</v>
      </c>
      <c r="C2080">
        <v>1628</v>
      </c>
      <c r="D2080">
        <f t="shared" si="128"/>
        <v>-5</v>
      </c>
      <c r="E2080">
        <f t="shared" si="129"/>
        <v>-8140</v>
      </c>
      <c r="F2080">
        <f t="shared" si="130"/>
        <v>25</v>
      </c>
      <c r="J2080">
        <f t="shared" si="131"/>
        <v>584.81684853635534</v>
      </c>
    </row>
    <row r="2081" spans="1:10" x14ac:dyDescent="0.3">
      <c r="A2081">
        <v>2080</v>
      </c>
      <c r="B2081" s="1502">
        <v>43650</v>
      </c>
      <c r="C2081">
        <v>198</v>
      </c>
      <c r="D2081">
        <f>D2082+(-2)</f>
        <v>-3</v>
      </c>
      <c r="E2081">
        <f t="shared" si="129"/>
        <v>-594</v>
      </c>
      <c r="F2081">
        <f t="shared" si="130"/>
        <v>9</v>
      </c>
      <c r="J2081">
        <f t="shared" si="131"/>
        <v>584.78919609922798</v>
      </c>
    </row>
    <row r="2082" spans="1:10" x14ac:dyDescent="0.3">
      <c r="A2082">
        <v>2081</v>
      </c>
      <c r="B2082" s="1502">
        <v>43650</v>
      </c>
      <c r="C2082">
        <v>138</v>
      </c>
      <c r="D2082">
        <v>-1</v>
      </c>
      <c r="E2082">
        <f t="shared" si="129"/>
        <v>-138</v>
      </c>
      <c r="F2082">
        <f t="shared" si="130"/>
        <v>1</v>
      </c>
      <c r="J2082">
        <f t="shared" si="131"/>
        <v>584.76154366210051</v>
      </c>
    </row>
    <row r="2083" spans="1:10" x14ac:dyDescent="0.3">
      <c r="A2083">
        <v>2082</v>
      </c>
      <c r="B2083" s="1502">
        <v>43656</v>
      </c>
      <c r="C2083">
        <v>144</v>
      </c>
      <c r="D2083">
        <v>1</v>
      </c>
      <c r="E2083">
        <f t="shared" si="129"/>
        <v>144</v>
      </c>
      <c r="F2083">
        <f t="shared" si="130"/>
        <v>1</v>
      </c>
      <c r="J2083">
        <f t="shared" si="131"/>
        <v>584.73389122497304</v>
      </c>
    </row>
    <row r="2084" spans="1:10" x14ac:dyDescent="0.3">
      <c r="A2084">
        <v>2083</v>
      </c>
      <c r="B2084" s="1502">
        <v>43656</v>
      </c>
      <c r="C2084">
        <v>55</v>
      </c>
      <c r="D2084">
        <f>D2083+2</f>
        <v>3</v>
      </c>
      <c r="E2084">
        <f t="shared" si="129"/>
        <v>165</v>
      </c>
      <c r="F2084">
        <f t="shared" si="130"/>
        <v>9</v>
      </c>
      <c r="J2084">
        <f t="shared" si="131"/>
        <v>584.70623878784556</v>
      </c>
    </row>
    <row r="2085" spans="1:10" x14ac:dyDescent="0.3">
      <c r="A2085">
        <v>2084</v>
      </c>
      <c r="B2085" s="1502">
        <v>43656</v>
      </c>
      <c r="C2085">
        <v>108</v>
      </c>
      <c r="D2085">
        <f t="shared" ref="D2085:D2148" si="132">D2084+2</f>
        <v>5</v>
      </c>
      <c r="E2085">
        <f t="shared" si="129"/>
        <v>540</v>
      </c>
      <c r="F2085">
        <f t="shared" si="130"/>
        <v>25</v>
      </c>
      <c r="J2085">
        <f t="shared" si="131"/>
        <v>584.67858635071821</v>
      </c>
    </row>
    <row r="2086" spans="1:10" x14ac:dyDescent="0.3">
      <c r="A2086">
        <v>2085</v>
      </c>
      <c r="B2086" s="1502">
        <v>43656</v>
      </c>
      <c r="C2086">
        <v>1240</v>
      </c>
      <c r="D2086">
        <f t="shared" si="132"/>
        <v>7</v>
      </c>
      <c r="E2086">
        <f t="shared" si="129"/>
        <v>8680</v>
      </c>
      <c r="F2086">
        <f t="shared" si="130"/>
        <v>49</v>
      </c>
      <c r="J2086">
        <f t="shared" si="131"/>
        <v>584.65093391359073</v>
      </c>
    </row>
    <row r="2087" spans="1:10" x14ac:dyDescent="0.3">
      <c r="A2087">
        <v>2086</v>
      </c>
      <c r="B2087" s="1502">
        <v>43656</v>
      </c>
      <c r="C2087">
        <v>250</v>
      </c>
      <c r="D2087">
        <f t="shared" si="132"/>
        <v>9</v>
      </c>
      <c r="E2087">
        <f t="shared" si="129"/>
        <v>2250</v>
      </c>
      <c r="F2087">
        <f t="shared" si="130"/>
        <v>81</v>
      </c>
      <c r="J2087">
        <f t="shared" si="131"/>
        <v>584.62328147646326</v>
      </c>
    </row>
    <row r="2088" spans="1:10" x14ac:dyDescent="0.3">
      <c r="A2088">
        <v>2087</v>
      </c>
      <c r="B2088" s="1502">
        <v>43656</v>
      </c>
      <c r="C2088">
        <v>125</v>
      </c>
      <c r="D2088">
        <f t="shared" si="132"/>
        <v>11</v>
      </c>
      <c r="E2088">
        <f t="shared" si="129"/>
        <v>1375</v>
      </c>
      <c r="F2088">
        <f t="shared" si="130"/>
        <v>121</v>
      </c>
      <c r="J2088">
        <f t="shared" si="131"/>
        <v>584.5956290393359</v>
      </c>
    </row>
    <row r="2089" spans="1:10" x14ac:dyDescent="0.3">
      <c r="A2089">
        <v>2088</v>
      </c>
      <c r="B2089" s="1502">
        <v>43656</v>
      </c>
      <c r="C2089">
        <v>107</v>
      </c>
      <c r="D2089">
        <f t="shared" si="132"/>
        <v>13</v>
      </c>
      <c r="E2089">
        <f t="shared" si="129"/>
        <v>1391</v>
      </c>
      <c r="F2089">
        <f t="shared" si="130"/>
        <v>169</v>
      </c>
      <c r="J2089">
        <f t="shared" si="131"/>
        <v>584.56797660220843</v>
      </c>
    </row>
    <row r="2090" spans="1:10" x14ac:dyDescent="0.3">
      <c r="A2090">
        <v>2089</v>
      </c>
      <c r="B2090" s="1502">
        <v>43656</v>
      </c>
      <c r="C2090">
        <v>287</v>
      </c>
      <c r="D2090">
        <f t="shared" si="132"/>
        <v>15</v>
      </c>
      <c r="E2090">
        <f t="shared" si="129"/>
        <v>4305</v>
      </c>
      <c r="F2090">
        <f t="shared" si="130"/>
        <v>225</v>
      </c>
      <c r="J2090">
        <f t="shared" si="131"/>
        <v>584.54032416508096</v>
      </c>
    </row>
    <row r="2091" spans="1:10" x14ac:dyDescent="0.3">
      <c r="A2091">
        <v>2090</v>
      </c>
      <c r="B2091" s="1502">
        <v>43656</v>
      </c>
      <c r="C2091">
        <v>250</v>
      </c>
      <c r="D2091">
        <f t="shared" si="132"/>
        <v>17</v>
      </c>
      <c r="E2091">
        <f t="shared" si="129"/>
        <v>4250</v>
      </c>
      <c r="F2091">
        <f t="shared" si="130"/>
        <v>289</v>
      </c>
      <c r="J2091">
        <f t="shared" si="131"/>
        <v>584.51267172795349</v>
      </c>
    </row>
    <row r="2092" spans="1:10" x14ac:dyDescent="0.3">
      <c r="A2092">
        <v>2091</v>
      </c>
      <c r="B2092" s="1502">
        <v>43656</v>
      </c>
      <c r="C2092">
        <v>42</v>
      </c>
      <c r="D2092">
        <f t="shared" si="132"/>
        <v>19</v>
      </c>
      <c r="E2092">
        <f t="shared" si="129"/>
        <v>798</v>
      </c>
      <c r="F2092">
        <f t="shared" si="130"/>
        <v>361</v>
      </c>
      <c r="J2092">
        <f t="shared" si="131"/>
        <v>584.48501929082613</v>
      </c>
    </row>
    <row r="2093" spans="1:10" x14ac:dyDescent="0.3">
      <c r="A2093">
        <v>2092</v>
      </c>
      <c r="B2093" s="1502">
        <v>43656</v>
      </c>
      <c r="C2093">
        <v>26</v>
      </c>
      <c r="D2093">
        <f t="shared" si="132"/>
        <v>21</v>
      </c>
      <c r="E2093">
        <f t="shared" si="129"/>
        <v>546</v>
      </c>
      <c r="F2093">
        <f t="shared" si="130"/>
        <v>441</v>
      </c>
      <c r="J2093">
        <f t="shared" si="131"/>
        <v>584.45736685369866</v>
      </c>
    </row>
    <row r="2094" spans="1:10" x14ac:dyDescent="0.3">
      <c r="A2094">
        <v>2093</v>
      </c>
      <c r="B2094" s="1502">
        <v>43656</v>
      </c>
      <c r="C2094">
        <v>50</v>
      </c>
      <c r="D2094">
        <f t="shared" si="132"/>
        <v>23</v>
      </c>
      <c r="E2094">
        <f t="shared" si="129"/>
        <v>1150</v>
      </c>
      <c r="F2094">
        <f t="shared" si="130"/>
        <v>529</v>
      </c>
      <c r="J2094">
        <f t="shared" si="131"/>
        <v>584.42971441657119</v>
      </c>
    </row>
    <row r="2095" spans="1:10" x14ac:dyDescent="0.3">
      <c r="A2095">
        <v>2094</v>
      </c>
      <c r="B2095" s="1502">
        <v>43658</v>
      </c>
      <c r="C2095">
        <v>766</v>
      </c>
      <c r="D2095">
        <f t="shared" si="132"/>
        <v>25</v>
      </c>
      <c r="E2095">
        <f t="shared" si="129"/>
        <v>19150</v>
      </c>
      <c r="F2095">
        <f t="shared" si="130"/>
        <v>625</v>
      </c>
      <c r="J2095">
        <f t="shared" si="131"/>
        <v>584.40206197944383</v>
      </c>
    </row>
    <row r="2096" spans="1:10" x14ac:dyDescent="0.3">
      <c r="A2096">
        <v>2095</v>
      </c>
      <c r="B2096" s="1502">
        <v>43658</v>
      </c>
      <c r="C2096">
        <v>1161</v>
      </c>
      <c r="D2096">
        <f t="shared" si="132"/>
        <v>27</v>
      </c>
      <c r="E2096">
        <f t="shared" si="129"/>
        <v>31347</v>
      </c>
      <c r="F2096">
        <f t="shared" si="130"/>
        <v>729</v>
      </c>
      <c r="J2096">
        <f t="shared" si="131"/>
        <v>584.37440954231636</v>
      </c>
    </row>
    <row r="2097" spans="1:10" x14ac:dyDescent="0.3">
      <c r="A2097">
        <v>2096</v>
      </c>
      <c r="B2097" s="1502">
        <v>43658</v>
      </c>
      <c r="C2097">
        <v>12</v>
      </c>
      <c r="D2097">
        <f t="shared" si="132"/>
        <v>29</v>
      </c>
      <c r="E2097">
        <f t="shared" si="129"/>
        <v>348</v>
      </c>
      <c r="F2097">
        <f t="shared" si="130"/>
        <v>841</v>
      </c>
      <c r="J2097">
        <f t="shared" si="131"/>
        <v>584.34675710518889</v>
      </c>
    </row>
    <row r="2098" spans="1:10" x14ac:dyDescent="0.3">
      <c r="A2098">
        <v>2097</v>
      </c>
      <c r="B2098" s="1502">
        <v>43658</v>
      </c>
      <c r="C2098">
        <v>174</v>
      </c>
      <c r="D2098">
        <f t="shared" si="132"/>
        <v>31</v>
      </c>
      <c r="E2098">
        <f t="shared" si="129"/>
        <v>5394</v>
      </c>
      <c r="F2098">
        <f t="shared" si="130"/>
        <v>961</v>
      </c>
      <c r="J2098">
        <f t="shared" si="131"/>
        <v>584.31910466806141</v>
      </c>
    </row>
    <row r="2099" spans="1:10" x14ac:dyDescent="0.3">
      <c r="A2099">
        <v>2098</v>
      </c>
      <c r="B2099" s="1502">
        <v>43658</v>
      </c>
      <c r="C2099">
        <v>107</v>
      </c>
      <c r="D2099">
        <f t="shared" si="132"/>
        <v>33</v>
      </c>
      <c r="E2099">
        <f t="shared" si="129"/>
        <v>3531</v>
      </c>
      <c r="F2099">
        <f t="shared" si="130"/>
        <v>1089</v>
      </c>
      <c r="J2099">
        <f t="shared" si="131"/>
        <v>584.29145223093406</v>
      </c>
    </row>
    <row r="2100" spans="1:10" x14ac:dyDescent="0.3">
      <c r="A2100">
        <v>2099</v>
      </c>
      <c r="B2100" s="1502">
        <v>43658</v>
      </c>
      <c r="C2100">
        <v>70</v>
      </c>
      <c r="D2100">
        <f t="shared" si="132"/>
        <v>35</v>
      </c>
      <c r="E2100">
        <f t="shared" si="129"/>
        <v>2450</v>
      </c>
      <c r="F2100">
        <f t="shared" si="130"/>
        <v>1225</v>
      </c>
      <c r="J2100">
        <f t="shared" si="131"/>
        <v>584.26379979380658</v>
      </c>
    </row>
    <row r="2101" spans="1:10" x14ac:dyDescent="0.3">
      <c r="A2101">
        <v>2100</v>
      </c>
      <c r="B2101" s="1502">
        <v>43658</v>
      </c>
      <c r="C2101">
        <v>617</v>
      </c>
      <c r="D2101">
        <f t="shared" si="132"/>
        <v>37</v>
      </c>
      <c r="E2101">
        <f t="shared" si="129"/>
        <v>22829</v>
      </c>
      <c r="F2101">
        <f t="shared" si="130"/>
        <v>1369</v>
      </c>
      <c r="J2101">
        <f t="shared" si="131"/>
        <v>584.23614735667911</v>
      </c>
    </row>
    <row r="2102" spans="1:10" x14ac:dyDescent="0.3">
      <c r="A2102">
        <v>2101</v>
      </c>
      <c r="B2102" s="1502">
        <v>43658</v>
      </c>
      <c r="C2102">
        <v>702</v>
      </c>
      <c r="D2102">
        <f t="shared" si="132"/>
        <v>39</v>
      </c>
      <c r="E2102">
        <f t="shared" si="129"/>
        <v>27378</v>
      </c>
      <c r="F2102">
        <f t="shared" si="130"/>
        <v>1521</v>
      </c>
      <c r="J2102">
        <f t="shared" si="131"/>
        <v>584.20849491955175</v>
      </c>
    </row>
    <row r="2103" spans="1:10" x14ac:dyDescent="0.3">
      <c r="A2103">
        <v>2102</v>
      </c>
      <c r="B2103" s="1502">
        <v>43658</v>
      </c>
      <c r="C2103">
        <v>409</v>
      </c>
      <c r="D2103">
        <f t="shared" si="132"/>
        <v>41</v>
      </c>
      <c r="E2103">
        <f t="shared" si="129"/>
        <v>16769</v>
      </c>
      <c r="F2103">
        <f t="shared" si="130"/>
        <v>1681</v>
      </c>
      <c r="J2103">
        <f t="shared" si="131"/>
        <v>584.18084248242428</v>
      </c>
    </row>
    <row r="2104" spans="1:10" x14ac:dyDescent="0.3">
      <c r="A2104">
        <v>2103</v>
      </c>
      <c r="B2104" s="1502">
        <v>43658</v>
      </c>
      <c r="C2104">
        <v>559</v>
      </c>
      <c r="D2104">
        <f t="shared" si="132"/>
        <v>43</v>
      </c>
      <c r="E2104">
        <f t="shared" si="129"/>
        <v>24037</v>
      </c>
      <c r="F2104">
        <f t="shared" si="130"/>
        <v>1849</v>
      </c>
      <c r="J2104">
        <f t="shared" si="131"/>
        <v>584.15319004529681</v>
      </c>
    </row>
    <row r="2105" spans="1:10" x14ac:dyDescent="0.3">
      <c r="A2105">
        <v>2104</v>
      </c>
      <c r="B2105" s="1502">
        <v>43658</v>
      </c>
      <c r="C2105">
        <v>175</v>
      </c>
      <c r="D2105">
        <f t="shared" si="132"/>
        <v>45</v>
      </c>
      <c r="E2105">
        <f t="shared" si="129"/>
        <v>7875</v>
      </c>
      <c r="F2105">
        <f t="shared" si="130"/>
        <v>2025</v>
      </c>
      <c r="J2105">
        <f t="shared" si="131"/>
        <v>584.12553760816945</v>
      </c>
    </row>
    <row r="2106" spans="1:10" x14ac:dyDescent="0.3">
      <c r="A2106">
        <v>2105</v>
      </c>
      <c r="B2106" s="1502">
        <v>43658</v>
      </c>
      <c r="C2106">
        <v>2789</v>
      </c>
      <c r="D2106">
        <f t="shared" si="132"/>
        <v>47</v>
      </c>
      <c r="E2106">
        <f t="shared" si="129"/>
        <v>131083</v>
      </c>
      <c r="F2106">
        <f t="shared" si="130"/>
        <v>2209</v>
      </c>
      <c r="J2106">
        <f t="shared" si="131"/>
        <v>584.09788517104198</v>
      </c>
    </row>
    <row r="2107" spans="1:10" x14ac:dyDescent="0.3">
      <c r="A2107">
        <v>2106</v>
      </c>
      <c r="B2107" s="1502">
        <v>43658</v>
      </c>
      <c r="C2107">
        <v>4215</v>
      </c>
      <c r="D2107">
        <f t="shared" si="132"/>
        <v>49</v>
      </c>
      <c r="E2107">
        <f t="shared" si="129"/>
        <v>206535</v>
      </c>
      <c r="F2107">
        <f t="shared" si="130"/>
        <v>2401</v>
      </c>
      <c r="J2107">
        <f t="shared" si="131"/>
        <v>584.07023273391451</v>
      </c>
    </row>
    <row r="2108" spans="1:10" x14ac:dyDescent="0.3">
      <c r="A2108">
        <v>2107</v>
      </c>
      <c r="B2108" s="1502">
        <v>43658</v>
      </c>
      <c r="C2108">
        <v>151</v>
      </c>
      <c r="D2108">
        <f t="shared" si="132"/>
        <v>51</v>
      </c>
      <c r="E2108">
        <f t="shared" si="129"/>
        <v>7701</v>
      </c>
      <c r="F2108">
        <f t="shared" si="130"/>
        <v>2601</v>
      </c>
      <c r="J2108">
        <f t="shared" si="131"/>
        <v>584.04258029678704</v>
      </c>
    </row>
    <row r="2109" spans="1:10" x14ac:dyDescent="0.3">
      <c r="A2109">
        <v>2108</v>
      </c>
      <c r="B2109" s="1502">
        <v>43658</v>
      </c>
      <c r="C2109">
        <v>76</v>
      </c>
      <c r="D2109">
        <f t="shared" si="132"/>
        <v>53</v>
      </c>
      <c r="E2109">
        <f t="shared" si="129"/>
        <v>4028</v>
      </c>
      <c r="F2109">
        <f t="shared" si="130"/>
        <v>2809</v>
      </c>
      <c r="J2109">
        <f t="shared" si="131"/>
        <v>584.01492785965968</v>
      </c>
    </row>
    <row r="2110" spans="1:10" x14ac:dyDescent="0.3">
      <c r="A2110">
        <v>2109</v>
      </c>
      <c r="B2110" s="1502">
        <v>43658</v>
      </c>
      <c r="C2110">
        <v>75</v>
      </c>
      <c r="D2110">
        <f t="shared" si="132"/>
        <v>55</v>
      </c>
      <c r="E2110">
        <f t="shared" si="129"/>
        <v>4125</v>
      </c>
      <c r="F2110">
        <f t="shared" si="130"/>
        <v>3025</v>
      </c>
      <c r="J2110">
        <f t="shared" si="131"/>
        <v>583.98727542253221</v>
      </c>
    </row>
    <row r="2111" spans="1:10" x14ac:dyDescent="0.3">
      <c r="A2111">
        <v>2110</v>
      </c>
      <c r="B2111" s="1502">
        <v>43658</v>
      </c>
      <c r="C2111">
        <v>381</v>
      </c>
      <c r="D2111">
        <f t="shared" si="132"/>
        <v>57</v>
      </c>
      <c r="E2111">
        <f t="shared" si="129"/>
        <v>21717</v>
      </c>
      <c r="F2111">
        <f t="shared" si="130"/>
        <v>3249</v>
      </c>
      <c r="J2111">
        <f t="shared" si="131"/>
        <v>583.95962298540474</v>
      </c>
    </row>
    <row r="2112" spans="1:10" x14ac:dyDescent="0.3">
      <c r="A2112">
        <v>2111</v>
      </c>
      <c r="B2112" s="1502">
        <v>43658</v>
      </c>
      <c r="C2112">
        <v>161</v>
      </c>
      <c r="D2112">
        <f t="shared" si="132"/>
        <v>59</v>
      </c>
      <c r="E2112">
        <f t="shared" si="129"/>
        <v>9499</v>
      </c>
      <c r="F2112">
        <f t="shared" si="130"/>
        <v>3481</v>
      </c>
      <c r="J2112">
        <f t="shared" si="131"/>
        <v>583.93197054827738</v>
      </c>
    </row>
    <row r="2113" spans="1:10" x14ac:dyDescent="0.3">
      <c r="A2113">
        <v>2112</v>
      </c>
      <c r="B2113" s="1502">
        <v>43658</v>
      </c>
      <c r="C2113">
        <v>554</v>
      </c>
      <c r="D2113">
        <f t="shared" si="132"/>
        <v>61</v>
      </c>
      <c r="E2113">
        <f t="shared" si="129"/>
        <v>33794</v>
      </c>
      <c r="F2113">
        <f t="shared" si="130"/>
        <v>3721</v>
      </c>
      <c r="J2113">
        <f t="shared" si="131"/>
        <v>583.90431811114991</v>
      </c>
    </row>
    <row r="2114" spans="1:10" x14ac:dyDescent="0.3">
      <c r="A2114">
        <v>2113</v>
      </c>
      <c r="B2114" s="1502">
        <v>43658</v>
      </c>
      <c r="C2114">
        <v>83</v>
      </c>
      <c r="D2114">
        <f t="shared" si="132"/>
        <v>63</v>
      </c>
      <c r="E2114">
        <f t="shared" si="129"/>
        <v>5229</v>
      </c>
      <c r="F2114">
        <f t="shared" si="130"/>
        <v>3969</v>
      </c>
      <c r="J2114">
        <f t="shared" si="131"/>
        <v>583.87666567402243</v>
      </c>
    </row>
    <row r="2115" spans="1:10" x14ac:dyDescent="0.3">
      <c r="A2115">
        <v>2114</v>
      </c>
      <c r="B2115" s="1502">
        <v>43658</v>
      </c>
      <c r="C2115">
        <v>738</v>
      </c>
      <c r="D2115">
        <f t="shared" si="132"/>
        <v>65</v>
      </c>
      <c r="E2115">
        <f t="shared" ref="E2115:E2178" si="133">C2115*D2115</f>
        <v>47970</v>
      </c>
      <c r="F2115">
        <f t="shared" ref="F2115:F2178" si="134">D2115^2</f>
        <v>4225</v>
      </c>
      <c r="J2115">
        <f t="shared" ref="J2115:J2178" si="135">$H$2+(-$I$2)*D2115</f>
        <v>583.84901323689496</v>
      </c>
    </row>
    <row r="2116" spans="1:10" x14ac:dyDescent="0.3">
      <c r="A2116">
        <v>2115</v>
      </c>
      <c r="B2116" s="1502">
        <v>43658</v>
      </c>
      <c r="C2116">
        <v>102</v>
      </c>
      <c r="D2116">
        <f t="shared" si="132"/>
        <v>67</v>
      </c>
      <c r="E2116">
        <f t="shared" si="133"/>
        <v>6834</v>
      </c>
      <c r="F2116">
        <f t="shared" si="134"/>
        <v>4489</v>
      </c>
      <c r="J2116">
        <f t="shared" si="135"/>
        <v>583.8213607997676</v>
      </c>
    </row>
    <row r="2117" spans="1:10" x14ac:dyDescent="0.3">
      <c r="A2117">
        <v>2116</v>
      </c>
      <c r="B2117" s="1502">
        <v>43658</v>
      </c>
      <c r="C2117">
        <v>165</v>
      </c>
      <c r="D2117">
        <f t="shared" si="132"/>
        <v>69</v>
      </c>
      <c r="E2117">
        <f t="shared" si="133"/>
        <v>11385</v>
      </c>
      <c r="F2117">
        <f t="shared" si="134"/>
        <v>4761</v>
      </c>
      <c r="J2117">
        <f t="shared" si="135"/>
        <v>583.79370836264013</v>
      </c>
    </row>
    <row r="2118" spans="1:10" x14ac:dyDescent="0.3">
      <c r="A2118">
        <v>2117</v>
      </c>
      <c r="B2118" s="1502">
        <v>43658</v>
      </c>
      <c r="C2118">
        <v>1278</v>
      </c>
      <c r="D2118">
        <f t="shared" si="132"/>
        <v>71</v>
      </c>
      <c r="E2118">
        <f t="shared" si="133"/>
        <v>90738</v>
      </c>
      <c r="F2118">
        <f t="shared" si="134"/>
        <v>5041</v>
      </c>
      <c r="J2118">
        <f t="shared" si="135"/>
        <v>583.76605592551266</v>
      </c>
    </row>
    <row r="2119" spans="1:10" x14ac:dyDescent="0.3">
      <c r="A2119">
        <v>2118</v>
      </c>
      <c r="B2119" s="1502">
        <v>43658</v>
      </c>
      <c r="C2119">
        <v>1683</v>
      </c>
      <c r="D2119">
        <f t="shared" si="132"/>
        <v>73</v>
      </c>
      <c r="E2119">
        <f t="shared" si="133"/>
        <v>122859</v>
      </c>
      <c r="F2119">
        <f t="shared" si="134"/>
        <v>5329</v>
      </c>
      <c r="J2119">
        <f t="shared" si="135"/>
        <v>583.7384034883853</v>
      </c>
    </row>
    <row r="2120" spans="1:10" x14ac:dyDescent="0.3">
      <c r="A2120">
        <v>2119</v>
      </c>
      <c r="B2120" s="1502">
        <v>43658</v>
      </c>
      <c r="C2120">
        <v>329</v>
      </c>
      <c r="D2120">
        <f t="shared" si="132"/>
        <v>75</v>
      </c>
      <c r="E2120">
        <f t="shared" si="133"/>
        <v>24675</v>
      </c>
      <c r="F2120">
        <f t="shared" si="134"/>
        <v>5625</v>
      </c>
      <c r="J2120">
        <f t="shared" si="135"/>
        <v>583.71075105125783</v>
      </c>
    </row>
    <row r="2121" spans="1:10" x14ac:dyDescent="0.3">
      <c r="A2121">
        <v>2120</v>
      </c>
      <c r="B2121" s="1502">
        <v>43658</v>
      </c>
      <c r="C2121">
        <v>1001</v>
      </c>
      <c r="D2121">
        <f t="shared" si="132"/>
        <v>77</v>
      </c>
      <c r="E2121">
        <f t="shared" si="133"/>
        <v>77077</v>
      </c>
      <c r="F2121">
        <f t="shared" si="134"/>
        <v>5929</v>
      </c>
      <c r="J2121">
        <f t="shared" si="135"/>
        <v>583.68309861413036</v>
      </c>
    </row>
    <row r="2122" spans="1:10" x14ac:dyDescent="0.3">
      <c r="A2122">
        <v>2121</v>
      </c>
      <c r="B2122" s="1502">
        <v>43658</v>
      </c>
      <c r="C2122">
        <v>987</v>
      </c>
      <c r="D2122">
        <f t="shared" si="132"/>
        <v>79</v>
      </c>
      <c r="E2122">
        <f t="shared" si="133"/>
        <v>77973</v>
      </c>
      <c r="F2122">
        <f t="shared" si="134"/>
        <v>6241</v>
      </c>
      <c r="J2122">
        <f t="shared" si="135"/>
        <v>583.65544617700289</v>
      </c>
    </row>
    <row r="2123" spans="1:10" x14ac:dyDescent="0.3">
      <c r="A2123">
        <v>2122</v>
      </c>
      <c r="B2123" s="1502">
        <v>43658</v>
      </c>
      <c r="C2123">
        <v>122</v>
      </c>
      <c r="D2123">
        <f t="shared" si="132"/>
        <v>81</v>
      </c>
      <c r="E2123">
        <f t="shared" si="133"/>
        <v>9882</v>
      </c>
      <c r="F2123">
        <f t="shared" si="134"/>
        <v>6561</v>
      </c>
      <c r="J2123">
        <f t="shared" si="135"/>
        <v>583.62779373987553</v>
      </c>
    </row>
    <row r="2124" spans="1:10" x14ac:dyDescent="0.3">
      <c r="A2124">
        <v>2123</v>
      </c>
      <c r="B2124" s="1502">
        <v>43658</v>
      </c>
      <c r="C2124">
        <v>1445</v>
      </c>
      <c r="D2124">
        <f t="shared" si="132"/>
        <v>83</v>
      </c>
      <c r="E2124">
        <f t="shared" si="133"/>
        <v>119935</v>
      </c>
      <c r="F2124">
        <f t="shared" si="134"/>
        <v>6889</v>
      </c>
      <c r="J2124">
        <f t="shared" si="135"/>
        <v>583.60014130274806</v>
      </c>
    </row>
    <row r="2125" spans="1:10" x14ac:dyDescent="0.3">
      <c r="A2125">
        <v>2124</v>
      </c>
      <c r="B2125" s="1502">
        <v>43658</v>
      </c>
      <c r="C2125">
        <v>206</v>
      </c>
      <c r="D2125">
        <f t="shared" si="132"/>
        <v>85</v>
      </c>
      <c r="E2125">
        <f t="shared" si="133"/>
        <v>17510</v>
      </c>
      <c r="F2125">
        <f t="shared" si="134"/>
        <v>7225</v>
      </c>
      <c r="J2125">
        <f t="shared" si="135"/>
        <v>583.57248886562058</v>
      </c>
    </row>
    <row r="2126" spans="1:10" x14ac:dyDescent="0.3">
      <c r="A2126">
        <v>2125</v>
      </c>
      <c r="B2126" s="1502">
        <v>43658</v>
      </c>
      <c r="C2126">
        <v>311</v>
      </c>
      <c r="D2126">
        <f t="shared" si="132"/>
        <v>87</v>
      </c>
      <c r="E2126">
        <f t="shared" si="133"/>
        <v>27057</v>
      </c>
      <c r="F2126">
        <f t="shared" si="134"/>
        <v>7569</v>
      </c>
      <c r="J2126">
        <f t="shared" si="135"/>
        <v>583.54483642849323</v>
      </c>
    </row>
    <row r="2127" spans="1:10" x14ac:dyDescent="0.3">
      <c r="A2127">
        <v>2126</v>
      </c>
      <c r="B2127" s="1502">
        <v>43658</v>
      </c>
      <c r="C2127">
        <v>252</v>
      </c>
      <c r="D2127">
        <f t="shared" si="132"/>
        <v>89</v>
      </c>
      <c r="E2127">
        <f t="shared" si="133"/>
        <v>22428</v>
      </c>
      <c r="F2127">
        <f t="shared" si="134"/>
        <v>7921</v>
      </c>
      <c r="J2127">
        <f t="shared" si="135"/>
        <v>583.51718399136575</v>
      </c>
    </row>
    <row r="2128" spans="1:10" x14ac:dyDescent="0.3">
      <c r="A2128">
        <v>2127</v>
      </c>
      <c r="B2128" s="1502">
        <v>43658</v>
      </c>
      <c r="C2128">
        <v>396</v>
      </c>
      <c r="D2128">
        <f t="shared" si="132"/>
        <v>91</v>
      </c>
      <c r="E2128">
        <f t="shared" si="133"/>
        <v>36036</v>
      </c>
      <c r="F2128">
        <f t="shared" si="134"/>
        <v>8281</v>
      </c>
      <c r="J2128">
        <f t="shared" si="135"/>
        <v>583.48953155423828</v>
      </c>
    </row>
    <row r="2129" spans="1:10" x14ac:dyDescent="0.3">
      <c r="A2129">
        <v>2128</v>
      </c>
      <c r="B2129" s="1502">
        <v>43663</v>
      </c>
      <c r="C2129">
        <v>8</v>
      </c>
      <c r="D2129">
        <f t="shared" si="132"/>
        <v>93</v>
      </c>
      <c r="E2129">
        <f t="shared" si="133"/>
        <v>744</v>
      </c>
      <c r="F2129">
        <f t="shared" si="134"/>
        <v>8649</v>
      </c>
      <c r="J2129">
        <f t="shared" si="135"/>
        <v>583.46187911711081</v>
      </c>
    </row>
    <row r="2130" spans="1:10" x14ac:dyDescent="0.3">
      <c r="A2130">
        <v>2129</v>
      </c>
      <c r="B2130" s="1502">
        <v>43663</v>
      </c>
      <c r="C2130">
        <v>42</v>
      </c>
      <c r="D2130">
        <f t="shared" si="132"/>
        <v>95</v>
      </c>
      <c r="E2130">
        <f t="shared" si="133"/>
        <v>3990</v>
      </c>
      <c r="F2130">
        <f t="shared" si="134"/>
        <v>9025</v>
      </c>
      <c r="J2130">
        <f t="shared" si="135"/>
        <v>583.43422667998345</v>
      </c>
    </row>
    <row r="2131" spans="1:10" x14ac:dyDescent="0.3">
      <c r="A2131">
        <v>2130</v>
      </c>
      <c r="B2131" s="1502">
        <v>43663</v>
      </c>
      <c r="C2131">
        <v>453</v>
      </c>
      <c r="D2131">
        <f t="shared" si="132"/>
        <v>97</v>
      </c>
      <c r="E2131">
        <f t="shared" si="133"/>
        <v>43941</v>
      </c>
      <c r="F2131">
        <f t="shared" si="134"/>
        <v>9409</v>
      </c>
      <c r="J2131">
        <f t="shared" si="135"/>
        <v>583.40657424285598</v>
      </c>
    </row>
    <row r="2132" spans="1:10" x14ac:dyDescent="0.3">
      <c r="A2132">
        <v>2131</v>
      </c>
      <c r="B2132" s="1502">
        <v>43663</v>
      </c>
      <c r="C2132">
        <v>320</v>
      </c>
      <c r="D2132">
        <f t="shared" si="132"/>
        <v>99</v>
      </c>
      <c r="E2132">
        <f t="shared" si="133"/>
        <v>31680</v>
      </c>
      <c r="F2132">
        <f t="shared" si="134"/>
        <v>9801</v>
      </c>
      <c r="J2132">
        <f t="shared" si="135"/>
        <v>583.37892180572851</v>
      </c>
    </row>
    <row r="2133" spans="1:10" x14ac:dyDescent="0.3">
      <c r="A2133">
        <v>2132</v>
      </c>
      <c r="B2133" s="1502">
        <v>43663</v>
      </c>
      <c r="C2133">
        <v>440</v>
      </c>
      <c r="D2133">
        <f t="shared" si="132"/>
        <v>101</v>
      </c>
      <c r="E2133">
        <f t="shared" si="133"/>
        <v>44440</v>
      </c>
      <c r="F2133">
        <f t="shared" si="134"/>
        <v>10201</v>
      </c>
      <c r="J2133">
        <f t="shared" si="135"/>
        <v>583.35126936860115</v>
      </c>
    </row>
    <row r="2134" spans="1:10" x14ac:dyDescent="0.3">
      <c r="A2134">
        <v>2133</v>
      </c>
      <c r="B2134" s="1502">
        <v>43663</v>
      </c>
      <c r="C2134">
        <v>132</v>
      </c>
      <c r="D2134">
        <f t="shared" si="132"/>
        <v>103</v>
      </c>
      <c r="E2134">
        <f t="shared" si="133"/>
        <v>13596</v>
      </c>
      <c r="F2134">
        <f t="shared" si="134"/>
        <v>10609</v>
      </c>
      <c r="J2134">
        <f t="shared" si="135"/>
        <v>583.32361693147368</v>
      </c>
    </row>
    <row r="2135" spans="1:10" x14ac:dyDescent="0.3">
      <c r="A2135">
        <v>2134</v>
      </c>
      <c r="B2135" s="1502">
        <v>43663</v>
      </c>
      <c r="C2135">
        <v>1486</v>
      </c>
      <c r="D2135">
        <f t="shared" si="132"/>
        <v>105</v>
      </c>
      <c r="E2135">
        <f t="shared" si="133"/>
        <v>156030</v>
      </c>
      <c r="F2135">
        <f t="shared" si="134"/>
        <v>11025</v>
      </c>
      <c r="J2135">
        <f t="shared" si="135"/>
        <v>583.29596449434621</v>
      </c>
    </row>
    <row r="2136" spans="1:10" x14ac:dyDescent="0.3">
      <c r="A2136">
        <v>2135</v>
      </c>
      <c r="B2136" s="1502">
        <v>43663</v>
      </c>
      <c r="C2136">
        <v>1019</v>
      </c>
      <c r="D2136">
        <f t="shared" si="132"/>
        <v>107</v>
      </c>
      <c r="E2136">
        <f t="shared" si="133"/>
        <v>109033</v>
      </c>
      <c r="F2136">
        <f t="shared" si="134"/>
        <v>11449</v>
      </c>
      <c r="J2136">
        <f t="shared" si="135"/>
        <v>583.26831205721874</v>
      </c>
    </row>
    <row r="2137" spans="1:10" x14ac:dyDescent="0.3">
      <c r="A2137">
        <v>2136</v>
      </c>
      <c r="B2137" s="1502">
        <v>43663</v>
      </c>
      <c r="C2137">
        <v>652</v>
      </c>
      <c r="D2137">
        <f t="shared" si="132"/>
        <v>109</v>
      </c>
      <c r="E2137">
        <f t="shared" si="133"/>
        <v>71068</v>
      </c>
      <c r="F2137">
        <f t="shared" si="134"/>
        <v>11881</v>
      </c>
      <c r="J2137">
        <f t="shared" si="135"/>
        <v>583.24065962009138</v>
      </c>
    </row>
    <row r="2138" spans="1:10" x14ac:dyDescent="0.3">
      <c r="A2138">
        <v>2137</v>
      </c>
      <c r="B2138" s="1502">
        <v>43663</v>
      </c>
      <c r="C2138">
        <v>21</v>
      </c>
      <c r="D2138">
        <f t="shared" si="132"/>
        <v>111</v>
      </c>
      <c r="E2138">
        <f t="shared" si="133"/>
        <v>2331</v>
      </c>
      <c r="F2138">
        <f t="shared" si="134"/>
        <v>12321</v>
      </c>
      <c r="J2138">
        <f t="shared" si="135"/>
        <v>583.21300718296391</v>
      </c>
    </row>
    <row r="2139" spans="1:10" x14ac:dyDescent="0.3">
      <c r="A2139">
        <v>2138</v>
      </c>
      <c r="B2139" s="1502">
        <v>43663</v>
      </c>
      <c r="C2139">
        <v>150</v>
      </c>
      <c r="D2139">
        <f t="shared" si="132"/>
        <v>113</v>
      </c>
      <c r="E2139">
        <f t="shared" si="133"/>
        <v>16950</v>
      </c>
      <c r="F2139">
        <f t="shared" si="134"/>
        <v>12769</v>
      </c>
      <c r="J2139">
        <f t="shared" si="135"/>
        <v>583.18535474583643</v>
      </c>
    </row>
    <row r="2140" spans="1:10" x14ac:dyDescent="0.3">
      <c r="A2140">
        <v>2139</v>
      </c>
      <c r="B2140" s="1502">
        <v>43663</v>
      </c>
      <c r="C2140">
        <v>157</v>
      </c>
      <c r="D2140">
        <f t="shared" si="132"/>
        <v>115</v>
      </c>
      <c r="E2140">
        <f t="shared" si="133"/>
        <v>18055</v>
      </c>
      <c r="F2140">
        <f t="shared" si="134"/>
        <v>13225</v>
      </c>
      <c r="J2140">
        <f t="shared" si="135"/>
        <v>583.15770230870908</v>
      </c>
    </row>
    <row r="2141" spans="1:10" x14ac:dyDescent="0.3">
      <c r="A2141">
        <v>2140</v>
      </c>
      <c r="B2141" s="1502">
        <v>43663</v>
      </c>
      <c r="C2141">
        <v>20</v>
      </c>
      <c r="D2141">
        <f t="shared" si="132"/>
        <v>117</v>
      </c>
      <c r="E2141">
        <f t="shared" si="133"/>
        <v>2340</v>
      </c>
      <c r="F2141">
        <f t="shared" si="134"/>
        <v>13689</v>
      </c>
      <c r="J2141">
        <f t="shared" si="135"/>
        <v>583.1300498715816</v>
      </c>
    </row>
    <row r="2142" spans="1:10" x14ac:dyDescent="0.3">
      <c r="A2142">
        <v>2141</v>
      </c>
      <c r="B2142" s="1502">
        <v>43663</v>
      </c>
      <c r="C2142">
        <v>8</v>
      </c>
      <c r="D2142">
        <f t="shared" si="132"/>
        <v>119</v>
      </c>
      <c r="E2142">
        <f t="shared" si="133"/>
        <v>952</v>
      </c>
      <c r="F2142">
        <f t="shared" si="134"/>
        <v>14161</v>
      </c>
      <c r="J2142">
        <f t="shared" si="135"/>
        <v>583.10239743445413</v>
      </c>
    </row>
    <row r="2143" spans="1:10" x14ac:dyDescent="0.3">
      <c r="A2143">
        <v>2142</v>
      </c>
      <c r="B2143" s="1502">
        <v>43663</v>
      </c>
      <c r="C2143">
        <v>314</v>
      </c>
      <c r="D2143">
        <f t="shared" si="132"/>
        <v>121</v>
      </c>
      <c r="E2143">
        <f t="shared" si="133"/>
        <v>37994</v>
      </c>
      <c r="F2143">
        <f t="shared" si="134"/>
        <v>14641</v>
      </c>
      <c r="J2143">
        <f t="shared" si="135"/>
        <v>583.07474499732666</v>
      </c>
    </row>
    <row r="2144" spans="1:10" x14ac:dyDescent="0.3">
      <c r="A2144">
        <v>2143</v>
      </c>
      <c r="B2144" s="1502">
        <v>43663</v>
      </c>
      <c r="C2144">
        <v>271</v>
      </c>
      <c r="D2144">
        <f t="shared" si="132"/>
        <v>123</v>
      </c>
      <c r="E2144">
        <f t="shared" si="133"/>
        <v>33333</v>
      </c>
      <c r="F2144">
        <f t="shared" si="134"/>
        <v>15129</v>
      </c>
      <c r="J2144">
        <f t="shared" si="135"/>
        <v>583.0470925601993</v>
      </c>
    </row>
    <row r="2145" spans="1:10" x14ac:dyDescent="0.3">
      <c r="A2145">
        <v>2144</v>
      </c>
      <c r="B2145" s="1502">
        <v>43663</v>
      </c>
      <c r="C2145">
        <v>124</v>
      </c>
      <c r="D2145">
        <f t="shared" si="132"/>
        <v>125</v>
      </c>
      <c r="E2145">
        <f t="shared" si="133"/>
        <v>15500</v>
      </c>
      <c r="F2145">
        <f t="shared" si="134"/>
        <v>15625</v>
      </c>
      <c r="J2145">
        <f t="shared" si="135"/>
        <v>583.01944012307183</v>
      </c>
    </row>
    <row r="2146" spans="1:10" x14ac:dyDescent="0.3">
      <c r="A2146">
        <v>2145</v>
      </c>
      <c r="B2146" s="1502">
        <v>43663</v>
      </c>
      <c r="C2146">
        <v>70</v>
      </c>
      <c r="D2146">
        <f t="shared" si="132"/>
        <v>127</v>
      </c>
      <c r="E2146">
        <f t="shared" si="133"/>
        <v>8890</v>
      </c>
      <c r="F2146">
        <f t="shared" si="134"/>
        <v>16129</v>
      </c>
      <c r="J2146">
        <f t="shared" si="135"/>
        <v>582.99178768594436</v>
      </c>
    </row>
    <row r="2147" spans="1:10" x14ac:dyDescent="0.3">
      <c r="A2147">
        <v>2146</v>
      </c>
      <c r="B2147" s="1502">
        <v>43663</v>
      </c>
      <c r="C2147">
        <v>249</v>
      </c>
      <c r="D2147">
        <f t="shared" si="132"/>
        <v>129</v>
      </c>
      <c r="E2147">
        <f t="shared" si="133"/>
        <v>32121</v>
      </c>
      <c r="F2147">
        <f t="shared" si="134"/>
        <v>16641</v>
      </c>
      <c r="J2147">
        <f t="shared" si="135"/>
        <v>582.964135248817</v>
      </c>
    </row>
    <row r="2148" spans="1:10" x14ac:dyDescent="0.3">
      <c r="A2148">
        <v>2147</v>
      </c>
      <c r="B2148" s="1502">
        <v>43663</v>
      </c>
      <c r="C2148">
        <v>388</v>
      </c>
      <c r="D2148">
        <f t="shared" si="132"/>
        <v>131</v>
      </c>
      <c r="E2148">
        <f t="shared" si="133"/>
        <v>50828</v>
      </c>
      <c r="F2148">
        <f t="shared" si="134"/>
        <v>17161</v>
      </c>
      <c r="J2148">
        <f t="shared" si="135"/>
        <v>582.93648281168953</v>
      </c>
    </row>
    <row r="2149" spans="1:10" x14ac:dyDescent="0.3">
      <c r="A2149">
        <v>2148</v>
      </c>
      <c r="B2149" s="1502">
        <v>43663</v>
      </c>
      <c r="C2149">
        <v>48</v>
      </c>
      <c r="D2149">
        <f t="shared" ref="D2149:D2212" si="136">D2148+2</f>
        <v>133</v>
      </c>
      <c r="E2149">
        <f t="shared" si="133"/>
        <v>6384</v>
      </c>
      <c r="F2149">
        <f t="shared" si="134"/>
        <v>17689</v>
      </c>
      <c r="J2149">
        <f t="shared" si="135"/>
        <v>582.90883037456206</v>
      </c>
    </row>
    <row r="2150" spans="1:10" x14ac:dyDescent="0.3">
      <c r="A2150">
        <v>2149</v>
      </c>
      <c r="B2150" s="1502">
        <v>43665</v>
      </c>
      <c r="C2150">
        <v>269</v>
      </c>
      <c r="D2150">
        <f t="shared" si="136"/>
        <v>135</v>
      </c>
      <c r="E2150">
        <f t="shared" si="133"/>
        <v>36315</v>
      </c>
      <c r="F2150">
        <f t="shared" si="134"/>
        <v>18225</v>
      </c>
      <c r="J2150">
        <f t="shared" si="135"/>
        <v>582.88117793743459</v>
      </c>
    </row>
    <row r="2151" spans="1:10" x14ac:dyDescent="0.3">
      <c r="A2151">
        <v>2150</v>
      </c>
      <c r="B2151" s="1502">
        <v>43665</v>
      </c>
      <c r="C2151">
        <v>84</v>
      </c>
      <c r="D2151">
        <f t="shared" si="136"/>
        <v>137</v>
      </c>
      <c r="E2151">
        <f t="shared" si="133"/>
        <v>11508</v>
      </c>
      <c r="F2151">
        <f t="shared" si="134"/>
        <v>18769</v>
      </c>
      <c r="J2151">
        <f t="shared" si="135"/>
        <v>582.85352550030723</v>
      </c>
    </row>
    <row r="2152" spans="1:10" x14ac:dyDescent="0.3">
      <c r="A2152">
        <v>2151</v>
      </c>
      <c r="B2152" s="1502">
        <v>43665</v>
      </c>
      <c r="C2152">
        <v>196</v>
      </c>
      <c r="D2152">
        <f t="shared" si="136"/>
        <v>139</v>
      </c>
      <c r="E2152">
        <f t="shared" si="133"/>
        <v>27244</v>
      </c>
      <c r="F2152">
        <f t="shared" si="134"/>
        <v>19321</v>
      </c>
      <c r="J2152">
        <f t="shared" si="135"/>
        <v>582.82587306317976</v>
      </c>
    </row>
    <row r="2153" spans="1:10" x14ac:dyDescent="0.3">
      <c r="A2153">
        <v>2152</v>
      </c>
      <c r="B2153" s="1502">
        <v>43665</v>
      </c>
      <c r="C2153">
        <v>50</v>
      </c>
      <c r="D2153">
        <f t="shared" si="136"/>
        <v>141</v>
      </c>
      <c r="E2153">
        <f t="shared" si="133"/>
        <v>7050</v>
      </c>
      <c r="F2153">
        <f t="shared" si="134"/>
        <v>19881</v>
      </c>
      <c r="J2153">
        <f t="shared" si="135"/>
        <v>582.79822062605228</v>
      </c>
    </row>
    <row r="2154" spans="1:10" x14ac:dyDescent="0.3">
      <c r="A2154">
        <v>2153</v>
      </c>
      <c r="B2154" s="1502">
        <v>43665</v>
      </c>
      <c r="C2154">
        <v>52</v>
      </c>
      <c r="D2154">
        <f t="shared" si="136"/>
        <v>143</v>
      </c>
      <c r="E2154">
        <f t="shared" si="133"/>
        <v>7436</v>
      </c>
      <c r="F2154">
        <f t="shared" si="134"/>
        <v>20449</v>
      </c>
      <c r="J2154">
        <f t="shared" si="135"/>
        <v>582.77056818892493</v>
      </c>
    </row>
    <row r="2155" spans="1:10" x14ac:dyDescent="0.3">
      <c r="A2155">
        <v>2154</v>
      </c>
      <c r="B2155" s="1502">
        <v>43665</v>
      </c>
      <c r="C2155">
        <v>98</v>
      </c>
      <c r="D2155">
        <f t="shared" si="136"/>
        <v>145</v>
      </c>
      <c r="E2155">
        <f t="shared" si="133"/>
        <v>14210</v>
      </c>
      <c r="F2155">
        <f t="shared" si="134"/>
        <v>21025</v>
      </c>
      <c r="J2155">
        <f t="shared" si="135"/>
        <v>582.74291575179745</v>
      </c>
    </row>
    <row r="2156" spans="1:10" x14ac:dyDescent="0.3">
      <c r="A2156">
        <v>2155</v>
      </c>
      <c r="B2156" s="1502">
        <v>43665</v>
      </c>
      <c r="C2156">
        <v>204</v>
      </c>
      <c r="D2156">
        <f t="shared" si="136"/>
        <v>147</v>
      </c>
      <c r="E2156">
        <f t="shared" si="133"/>
        <v>29988</v>
      </c>
      <c r="F2156">
        <f t="shared" si="134"/>
        <v>21609</v>
      </c>
      <c r="J2156">
        <f t="shared" si="135"/>
        <v>582.71526331466998</v>
      </c>
    </row>
    <row r="2157" spans="1:10" x14ac:dyDescent="0.3">
      <c r="A2157">
        <v>2156</v>
      </c>
      <c r="B2157" s="1502">
        <v>43665</v>
      </c>
      <c r="C2157">
        <v>999</v>
      </c>
      <c r="D2157">
        <f t="shared" si="136"/>
        <v>149</v>
      </c>
      <c r="E2157">
        <f t="shared" si="133"/>
        <v>148851</v>
      </c>
      <c r="F2157">
        <f t="shared" si="134"/>
        <v>22201</v>
      </c>
      <c r="J2157">
        <f t="shared" si="135"/>
        <v>582.68761087754262</v>
      </c>
    </row>
    <row r="2158" spans="1:10" x14ac:dyDescent="0.3">
      <c r="A2158">
        <v>2157</v>
      </c>
      <c r="B2158" s="1502">
        <v>43665</v>
      </c>
      <c r="C2158">
        <v>135</v>
      </c>
      <c r="D2158">
        <f t="shared" si="136"/>
        <v>151</v>
      </c>
      <c r="E2158">
        <f t="shared" si="133"/>
        <v>20385</v>
      </c>
      <c r="F2158">
        <f t="shared" si="134"/>
        <v>22801</v>
      </c>
      <c r="J2158">
        <f t="shared" si="135"/>
        <v>582.65995844041515</v>
      </c>
    </row>
    <row r="2159" spans="1:10" x14ac:dyDescent="0.3">
      <c r="A2159">
        <v>2158</v>
      </c>
      <c r="B2159" s="1502">
        <v>43665</v>
      </c>
      <c r="C2159">
        <v>115</v>
      </c>
      <c r="D2159">
        <f t="shared" si="136"/>
        <v>153</v>
      </c>
      <c r="E2159">
        <f t="shared" si="133"/>
        <v>17595</v>
      </c>
      <c r="F2159">
        <f t="shared" si="134"/>
        <v>23409</v>
      </c>
      <c r="J2159">
        <f t="shared" si="135"/>
        <v>582.63230600328768</v>
      </c>
    </row>
    <row r="2160" spans="1:10" x14ac:dyDescent="0.3">
      <c r="A2160">
        <v>2159</v>
      </c>
      <c r="B2160" s="1502">
        <v>43665</v>
      </c>
      <c r="C2160">
        <v>763</v>
      </c>
      <c r="D2160">
        <f t="shared" si="136"/>
        <v>155</v>
      </c>
      <c r="E2160">
        <f t="shared" si="133"/>
        <v>118265</v>
      </c>
      <c r="F2160">
        <f t="shared" si="134"/>
        <v>24025</v>
      </c>
      <c r="J2160">
        <f t="shared" si="135"/>
        <v>582.60465356616021</v>
      </c>
    </row>
    <row r="2161" spans="1:10" x14ac:dyDescent="0.3">
      <c r="A2161">
        <v>2160</v>
      </c>
      <c r="B2161" s="1502">
        <v>43665</v>
      </c>
      <c r="C2161">
        <v>659</v>
      </c>
      <c r="D2161">
        <f t="shared" si="136"/>
        <v>157</v>
      </c>
      <c r="E2161">
        <f t="shared" si="133"/>
        <v>103463</v>
      </c>
      <c r="F2161">
        <f t="shared" si="134"/>
        <v>24649</v>
      </c>
      <c r="J2161">
        <f t="shared" si="135"/>
        <v>582.57700112903285</v>
      </c>
    </row>
    <row r="2162" spans="1:10" x14ac:dyDescent="0.3">
      <c r="A2162">
        <v>2161</v>
      </c>
      <c r="B2162" s="1502">
        <v>43665</v>
      </c>
      <c r="C2162">
        <v>60</v>
      </c>
      <c r="D2162">
        <f t="shared" si="136"/>
        <v>159</v>
      </c>
      <c r="E2162">
        <f t="shared" si="133"/>
        <v>9540</v>
      </c>
      <c r="F2162">
        <f t="shared" si="134"/>
        <v>25281</v>
      </c>
      <c r="J2162">
        <f t="shared" si="135"/>
        <v>582.54934869190538</v>
      </c>
    </row>
    <row r="2163" spans="1:10" x14ac:dyDescent="0.3">
      <c r="A2163">
        <v>2162</v>
      </c>
      <c r="B2163" s="1502">
        <v>43665</v>
      </c>
      <c r="C2163">
        <v>107</v>
      </c>
      <c r="D2163">
        <f t="shared" si="136"/>
        <v>161</v>
      </c>
      <c r="E2163">
        <f t="shared" si="133"/>
        <v>17227</v>
      </c>
      <c r="F2163">
        <f t="shared" si="134"/>
        <v>25921</v>
      </c>
      <c r="J2163">
        <f t="shared" si="135"/>
        <v>582.52169625477791</v>
      </c>
    </row>
    <row r="2164" spans="1:10" x14ac:dyDescent="0.3">
      <c r="A2164">
        <v>2163</v>
      </c>
      <c r="B2164" s="1502">
        <v>43665</v>
      </c>
      <c r="C2164">
        <v>150</v>
      </c>
      <c r="D2164">
        <f t="shared" si="136"/>
        <v>163</v>
      </c>
      <c r="E2164">
        <f t="shared" si="133"/>
        <v>24450</v>
      </c>
      <c r="F2164">
        <f t="shared" si="134"/>
        <v>26569</v>
      </c>
      <c r="J2164">
        <f t="shared" si="135"/>
        <v>582.49404381765055</v>
      </c>
    </row>
    <row r="2165" spans="1:10" x14ac:dyDescent="0.3">
      <c r="A2165">
        <v>2164</v>
      </c>
      <c r="B2165" s="1502">
        <v>43665</v>
      </c>
      <c r="C2165">
        <v>54</v>
      </c>
      <c r="D2165">
        <f t="shared" si="136"/>
        <v>165</v>
      </c>
      <c r="E2165">
        <f t="shared" si="133"/>
        <v>8910</v>
      </c>
      <c r="F2165">
        <f t="shared" si="134"/>
        <v>27225</v>
      </c>
      <c r="J2165">
        <f t="shared" si="135"/>
        <v>582.46639138052308</v>
      </c>
    </row>
    <row r="2166" spans="1:10" x14ac:dyDescent="0.3">
      <c r="A2166">
        <v>2165</v>
      </c>
      <c r="B2166" s="1502">
        <v>43665</v>
      </c>
      <c r="C2166">
        <v>58</v>
      </c>
      <c r="D2166">
        <f t="shared" si="136"/>
        <v>167</v>
      </c>
      <c r="E2166">
        <f t="shared" si="133"/>
        <v>9686</v>
      </c>
      <c r="F2166">
        <f t="shared" si="134"/>
        <v>27889</v>
      </c>
      <c r="J2166">
        <f t="shared" si="135"/>
        <v>582.43873894339561</v>
      </c>
    </row>
    <row r="2167" spans="1:10" x14ac:dyDescent="0.3">
      <c r="A2167">
        <v>2166</v>
      </c>
      <c r="B2167" s="1502">
        <v>43665</v>
      </c>
      <c r="C2167">
        <v>91</v>
      </c>
      <c r="D2167">
        <f t="shared" si="136"/>
        <v>169</v>
      </c>
      <c r="E2167">
        <f t="shared" si="133"/>
        <v>15379</v>
      </c>
      <c r="F2167">
        <f t="shared" si="134"/>
        <v>28561</v>
      </c>
      <c r="J2167">
        <f t="shared" si="135"/>
        <v>582.41108650626813</v>
      </c>
    </row>
    <row r="2168" spans="1:10" x14ac:dyDescent="0.3">
      <c r="A2168">
        <v>2167</v>
      </c>
      <c r="B2168" s="1502">
        <v>43665</v>
      </c>
      <c r="C2168">
        <v>83</v>
      </c>
      <c r="D2168">
        <f t="shared" si="136"/>
        <v>171</v>
      </c>
      <c r="E2168">
        <f t="shared" si="133"/>
        <v>14193</v>
      </c>
      <c r="F2168">
        <f t="shared" si="134"/>
        <v>29241</v>
      </c>
      <c r="J2168">
        <f t="shared" si="135"/>
        <v>582.38343406914078</v>
      </c>
    </row>
    <row r="2169" spans="1:10" x14ac:dyDescent="0.3">
      <c r="A2169">
        <v>2168</v>
      </c>
      <c r="B2169" s="1502">
        <v>43665</v>
      </c>
      <c r="C2169">
        <v>50</v>
      </c>
      <c r="D2169">
        <f t="shared" si="136"/>
        <v>173</v>
      </c>
      <c r="E2169">
        <f t="shared" si="133"/>
        <v>8650</v>
      </c>
      <c r="F2169">
        <f t="shared" si="134"/>
        <v>29929</v>
      </c>
      <c r="J2169">
        <f t="shared" si="135"/>
        <v>582.3557816320133</v>
      </c>
    </row>
    <row r="2170" spans="1:10" x14ac:dyDescent="0.3">
      <c r="A2170">
        <v>2169</v>
      </c>
      <c r="B2170" s="1502">
        <v>43665</v>
      </c>
      <c r="C2170">
        <v>448</v>
      </c>
      <c r="D2170">
        <f t="shared" si="136"/>
        <v>175</v>
      </c>
      <c r="E2170">
        <f t="shared" si="133"/>
        <v>78400</v>
      </c>
      <c r="F2170">
        <f t="shared" si="134"/>
        <v>30625</v>
      </c>
      <c r="J2170">
        <f t="shared" si="135"/>
        <v>582.32812919488583</v>
      </c>
    </row>
    <row r="2171" spans="1:10" x14ac:dyDescent="0.3">
      <c r="A2171">
        <v>2170</v>
      </c>
      <c r="B2171" s="1502">
        <v>43665</v>
      </c>
      <c r="C2171">
        <v>215</v>
      </c>
      <c r="D2171">
        <f t="shared" si="136"/>
        <v>177</v>
      </c>
      <c r="E2171">
        <f t="shared" si="133"/>
        <v>38055</v>
      </c>
      <c r="F2171">
        <f t="shared" si="134"/>
        <v>31329</v>
      </c>
      <c r="J2171">
        <f t="shared" si="135"/>
        <v>582.30047675775847</v>
      </c>
    </row>
    <row r="2172" spans="1:10" x14ac:dyDescent="0.3">
      <c r="A2172">
        <v>2171</v>
      </c>
      <c r="B2172" s="1502">
        <v>43665</v>
      </c>
      <c r="C2172">
        <v>100</v>
      </c>
      <c r="D2172">
        <f t="shared" si="136"/>
        <v>179</v>
      </c>
      <c r="E2172">
        <f t="shared" si="133"/>
        <v>17900</v>
      </c>
      <c r="F2172">
        <f t="shared" si="134"/>
        <v>32041</v>
      </c>
      <c r="J2172">
        <f t="shared" si="135"/>
        <v>582.272824320631</v>
      </c>
    </row>
    <row r="2173" spans="1:10" x14ac:dyDescent="0.3">
      <c r="A2173">
        <v>2172</v>
      </c>
      <c r="B2173" s="1502">
        <v>43665</v>
      </c>
      <c r="C2173">
        <v>219</v>
      </c>
      <c r="D2173">
        <f t="shared" si="136"/>
        <v>181</v>
      </c>
      <c r="E2173">
        <f t="shared" si="133"/>
        <v>39639</v>
      </c>
      <c r="F2173">
        <f t="shared" si="134"/>
        <v>32761</v>
      </c>
      <c r="J2173">
        <f t="shared" si="135"/>
        <v>582.24517188350353</v>
      </c>
    </row>
    <row r="2174" spans="1:10" x14ac:dyDescent="0.3">
      <c r="A2174">
        <v>2173</v>
      </c>
      <c r="B2174" s="1502">
        <v>43665</v>
      </c>
      <c r="C2174">
        <v>111</v>
      </c>
      <c r="D2174">
        <f t="shared" si="136"/>
        <v>183</v>
      </c>
      <c r="E2174">
        <f t="shared" si="133"/>
        <v>20313</v>
      </c>
      <c r="F2174">
        <f t="shared" si="134"/>
        <v>33489</v>
      </c>
      <c r="J2174">
        <f t="shared" si="135"/>
        <v>582.21751944637606</v>
      </c>
    </row>
    <row r="2175" spans="1:10" x14ac:dyDescent="0.3">
      <c r="A2175">
        <v>2174</v>
      </c>
      <c r="B2175" s="1502">
        <v>43665</v>
      </c>
      <c r="C2175">
        <v>254</v>
      </c>
      <c r="D2175">
        <f t="shared" si="136"/>
        <v>185</v>
      </c>
      <c r="E2175">
        <f t="shared" si="133"/>
        <v>46990</v>
      </c>
      <c r="F2175">
        <f t="shared" si="134"/>
        <v>34225</v>
      </c>
      <c r="J2175">
        <f t="shared" si="135"/>
        <v>582.1898670092487</v>
      </c>
    </row>
    <row r="2176" spans="1:10" x14ac:dyDescent="0.3">
      <c r="A2176">
        <v>2175</v>
      </c>
      <c r="B2176" s="1502">
        <v>43665</v>
      </c>
      <c r="C2176">
        <v>200</v>
      </c>
      <c r="D2176">
        <f t="shared" si="136"/>
        <v>187</v>
      </c>
      <c r="E2176">
        <f t="shared" si="133"/>
        <v>37400</v>
      </c>
      <c r="F2176">
        <f t="shared" si="134"/>
        <v>34969</v>
      </c>
      <c r="J2176">
        <f t="shared" si="135"/>
        <v>582.16221457212123</v>
      </c>
    </row>
    <row r="2177" spans="1:10" x14ac:dyDescent="0.3">
      <c r="A2177">
        <v>2176</v>
      </c>
      <c r="B2177" s="1502">
        <v>43665</v>
      </c>
      <c r="C2177">
        <v>144</v>
      </c>
      <c r="D2177">
        <f t="shared" si="136"/>
        <v>189</v>
      </c>
      <c r="E2177">
        <f t="shared" si="133"/>
        <v>27216</v>
      </c>
      <c r="F2177">
        <f t="shared" si="134"/>
        <v>35721</v>
      </c>
      <c r="J2177">
        <f t="shared" si="135"/>
        <v>582.13456213499376</v>
      </c>
    </row>
    <row r="2178" spans="1:10" x14ac:dyDescent="0.3">
      <c r="A2178">
        <v>2177</v>
      </c>
      <c r="B2178" s="1502">
        <v>43665</v>
      </c>
      <c r="C2178">
        <v>146</v>
      </c>
      <c r="D2178">
        <f t="shared" si="136"/>
        <v>191</v>
      </c>
      <c r="E2178">
        <f t="shared" si="133"/>
        <v>27886</v>
      </c>
      <c r="F2178">
        <f t="shared" si="134"/>
        <v>36481</v>
      </c>
      <c r="J2178">
        <f t="shared" si="135"/>
        <v>582.1069096978664</v>
      </c>
    </row>
    <row r="2179" spans="1:10" x14ac:dyDescent="0.3">
      <c r="A2179">
        <v>2178</v>
      </c>
      <c r="B2179" s="1502">
        <v>43665</v>
      </c>
      <c r="C2179">
        <v>83</v>
      </c>
      <c r="D2179">
        <f t="shared" si="136"/>
        <v>193</v>
      </c>
      <c r="E2179">
        <f t="shared" ref="E2179:E2242" si="137">C2179*D2179</f>
        <v>16019</v>
      </c>
      <c r="F2179">
        <f t="shared" ref="F2179:F2242" si="138">D2179^2</f>
        <v>37249</v>
      </c>
      <c r="J2179">
        <f t="shared" ref="J2179:J2242" si="139">$H$2+(-$I$2)*D2179</f>
        <v>582.07925726073893</v>
      </c>
    </row>
    <row r="2180" spans="1:10" x14ac:dyDescent="0.3">
      <c r="A2180">
        <v>2179</v>
      </c>
      <c r="B2180" s="1502">
        <v>43665</v>
      </c>
      <c r="C2180">
        <v>171</v>
      </c>
      <c r="D2180">
        <f t="shared" si="136"/>
        <v>195</v>
      </c>
      <c r="E2180">
        <f t="shared" si="137"/>
        <v>33345</v>
      </c>
      <c r="F2180">
        <f t="shared" si="138"/>
        <v>38025</v>
      </c>
      <c r="J2180">
        <f t="shared" si="139"/>
        <v>582.05160482361146</v>
      </c>
    </row>
    <row r="2181" spans="1:10" x14ac:dyDescent="0.3">
      <c r="A2181">
        <v>2180</v>
      </c>
      <c r="B2181" s="1502">
        <v>43665</v>
      </c>
      <c r="C2181">
        <v>160</v>
      </c>
      <c r="D2181">
        <f t="shared" si="136"/>
        <v>197</v>
      </c>
      <c r="E2181">
        <f t="shared" si="137"/>
        <v>31520</v>
      </c>
      <c r="F2181">
        <f t="shared" si="138"/>
        <v>38809</v>
      </c>
      <c r="J2181">
        <f t="shared" si="139"/>
        <v>582.02395238648398</v>
      </c>
    </row>
    <row r="2182" spans="1:10" x14ac:dyDescent="0.3">
      <c r="A2182">
        <v>2181</v>
      </c>
      <c r="B2182" s="1502">
        <v>43665</v>
      </c>
      <c r="C2182">
        <v>69</v>
      </c>
      <c r="D2182">
        <f t="shared" si="136"/>
        <v>199</v>
      </c>
      <c r="E2182">
        <f t="shared" si="137"/>
        <v>13731</v>
      </c>
      <c r="F2182">
        <f t="shared" si="138"/>
        <v>39601</v>
      </c>
      <c r="J2182">
        <f t="shared" si="139"/>
        <v>581.99629994935663</v>
      </c>
    </row>
    <row r="2183" spans="1:10" x14ac:dyDescent="0.3">
      <c r="A2183">
        <v>2182</v>
      </c>
      <c r="B2183" s="1502">
        <v>43665</v>
      </c>
      <c r="C2183">
        <v>937</v>
      </c>
      <c r="D2183">
        <f t="shared" si="136"/>
        <v>201</v>
      </c>
      <c r="E2183">
        <f t="shared" si="137"/>
        <v>188337</v>
      </c>
      <c r="F2183">
        <f t="shared" si="138"/>
        <v>40401</v>
      </c>
      <c r="J2183">
        <f t="shared" si="139"/>
        <v>581.96864751222915</v>
      </c>
    </row>
    <row r="2184" spans="1:10" x14ac:dyDescent="0.3">
      <c r="A2184">
        <v>2183</v>
      </c>
      <c r="B2184" s="1502">
        <v>43665</v>
      </c>
      <c r="C2184">
        <v>99</v>
      </c>
      <c r="D2184">
        <f t="shared" si="136"/>
        <v>203</v>
      </c>
      <c r="E2184">
        <f t="shared" si="137"/>
        <v>20097</v>
      </c>
      <c r="F2184">
        <f t="shared" si="138"/>
        <v>41209</v>
      </c>
      <c r="J2184">
        <f t="shared" si="139"/>
        <v>581.94099507510168</v>
      </c>
    </row>
    <row r="2185" spans="1:10" x14ac:dyDescent="0.3">
      <c r="A2185">
        <v>2184</v>
      </c>
      <c r="B2185" s="1502">
        <v>43665</v>
      </c>
      <c r="C2185">
        <v>211</v>
      </c>
      <c r="D2185">
        <f t="shared" si="136"/>
        <v>205</v>
      </c>
      <c r="E2185">
        <f t="shared" si="137"/>
        <v>43255</v>
      </c>
      <c r="F2185">
        <f t="shared" si="138"/>
        <v>42025</v>
      </c>
      <c r="J2185">
        <f t="shared" si="139"/>
        <v>581.91334263797432</v>
      </c>
    </row>
    <row r="2186" spans="1:10" x14ac:dyDescent="0.3">
      <c r="A2186">
        <v>2185</v>
      </c>
      <c r="B2186" s="1502">
        <v>43665</v>
      </c>
      <c r="C2186">
        <v>114</v>
      </c>
      <c r="D2186">
        <f t="shared" si="136"/>
        <v>207</v>
      </c>
      <c r="E2186">
        <f t="shared" si="137"/>
        <v>23598</v>
      </c>
      <c r="F2186">
        <f t="shared" si="138"/>
        <v>42849</v>
      </c>
      <c r="J2186">
        <f t="shared" si="139"/>
        <v>581.88569020084685</v>
      </c>
    </row>
    <row r="2187" spans="1:10" x14ac:dyDescent="0.3">
      <c r="A2187">
        <v>2186</v>
      </c>
      <c r="B2187" s="1502">
        <v>43665</v>
      </c>
      <c r="C2187">
        <v>1205</v>
      </c>
      <c r="D2187">
        <f t="shared" si="136"/>
        <v>209</v>
      </c>
      <c r="E2187">
        <f t="shared" si="137"/>
        <v>251845</v>
      </c>
      <c r="F2187">
        <f t="shared" si="138"/>
        <v>43681</v>
      </c>
      <c r="J2187">
        <f t="shared" si="139"/>
        <v>581.85803776371938</v>
      </c>
    </row>
    <row r="2188" spans="1:10" x14ac:dyDescent="0.3">
      <c r="A2188">
        <v>2187</v>
      </c>
      <c r="B2188" s="1502">
        <v>43665</v>
      </c>
      <c r="C2188">
        <v>159</v>
      </c>
      <c r="D2188">
        <f t="shared" si="136"/>
        <v>211</v>
      </c>
      <c r="E2188">
        <f t="shared" si="137"/>
        <v>33549</v>
      </c>
      <c r="F2188">
        <f t="shared" si="138"/>
        <v>44521</v>
      </c>
      <c r="J2188">
        <f t="shared" si="139"/>
        <v>581.83038532659191</v>
      </c>
    </row>
    <row r="2189" spans="1:10" x14ac:dyDescent="0.3">
      <c r="A2189">
        <v>2188</v>
      </c>
      <c r="B2189" s="1502">
        <v>43668</v>
      </c>
      <c r="C2189">
        <v>747</v>
      </c>
      <c r="D2189">
        <f t="shared" si="136"/>
        <v>213</v>
      </c>
      <c r="E2189">
        <f t="shared" si="137"/>
        <v>159111</v>
      </c>
      <c r="F2189">
        <f t="shared" si="138"/>
        <v>45369</v>
      </c>
      <c r="J2189">
        <f t="shared" si="139"/>
        <v>581.80273288946455</v>
      </c>
    </row>
    <row r="2190" spans="1:10" x14ac:dyDescent="0.3">
      <c r="A2190">
        <v>2189</v>
      </c>
      <c r="B2190" s="1502">
        <v>43668</v>
      </c>
      <c r="C2190">
        <v>134</v>
      </c>
      <c r="D2190">
        <f t="shared" si="136"/>
        <v>215</v>
      </c>
      <c r="E2190">
        <f t="shared" si="137"/>
        <v>28810</v>
      </c>
      <c r="F2190">
        <f t="shared" si="138"/>
        <v>46225</v>
      </c>
      <c r="J2190">
        <f t="shared" si="139"/>
        <v>581.77508045233708</v>
      </c>
    </row>
    <row r="2191" spans="1:10" x14ac:dyDescent="0.3">
      <c r="A2191">
        <v>2190</v>
      </c>
      <c r="B2191" s="1502">
        <v>43668</v>
      </c>
      <c r="C2191">
        <v>118</v>
      </c>
      <c r="D2191">
        <f t="shared" si="136"/>
        <v>217</v>
      </c>
      <c r="E2191">
        <f t="shared" si="137"/>
        <v>25606</v>
      </c>
      <c r="F2191">
        <f t="shared" si="138"/>
        <v>47089</v>
      </c>
      <c r="J2191">
        <f t="shared" si="139"/>
        <v>581.74742801520961</v>
      </c>
    </row>
    <row r="2192" spans="1:10" x14ac:dyDescent="0.3">
      <c r="A2192">
        <v>2191</v>
      </c>
      <c r="B2192" s="1502">
        <v>43669</v>
      </c>
      <c r="C2192">
        <v>35</v>
      </c>
      <c r="D2192">
        <f t="shared" si="136"/>
        <v>219</v>
      </c>
      <c r="E2192">
        <f t="shared" si="137"/>
        <v>7665</v>
      </c>
      <c r="F2192">
        <f t="shared" si="138"/>
        <v>47961</v>
      </c>
      <c r="J2192">
        <f t="shared" si="139"/>
        <v>581.71977557808225</v>
      </c>
    </row>
    <row r="2193" spans="1:10" x14ac:dyDescent="0.3">
      <c r="A2193">
        <v>2192</v>
      </c>
      <c r="B2193" s="1502">
        <v>43669</v>
      </c>
      <c r="C2193">
        <v>163</v>
      </c>
      <c r="D2193">
        <f t="shared" si="136"/>
        <v>221</v>
      </c>
      <c r="E2193">
        <f t="shared" si="137"/>
        <v>36023</v>
      </c>
      <c r="F2193">
        <f t="shared" si="138"/>
        <v>48841</v>
      </c>
      <c r="J2193">
        <f t="shared" si="139"/>
        <v>581.69212314095478</v>
      </c>
    </row>
    <row r="2194" spans="1:10" x14ac:dyDescent="0.3">
      <c r="A2194">
        <v>2193</v>
      </c>
      <c r="B2194" s="1502">
        <v>43669</v>
      </c>
      <c r="C2194">
        <v>468</v>
      </c>
      <c r="D2194">
        <f t="shared" si="136"/>
        <v>223</v>
      </c>
      <c r="E2194">
        <f t="shared" si="137"/>
        <v>104364</v>
      </c>
      <c r="F2194">
        <f t="shared" si="138"/>
        <v>49729</v>
      </c>
      <c r="J2194">
        <f t="shared" si="139"/>
        <v>581.66447070382731</v>
      </c>
    </row>
    <row r="2195" spans="1:10" x14ac:dyDescent="0.3">
      <c r="A2195">
        <v>2194</v>
      </c>
      <c r="B2195" s="1502">
        <v>43669</v>
      </c>
      <c r="C2195">
        <v>297</v>
      </c>
      <c r="D2195">
        <f t="shared" si="136"/>
        <v>225</v>
      </c>
      <c r="E2195">
        <f t="shared" si="137"/>
        <v>66825</v>
      </c>
      <c r="F2195">
        <f t="shared" si="138"/>
        <v>50625</v>
      </c>
      <c r="J2195">
        <f t="shared" si="139"/>
        <v>581.63681826669995</v>
      </c>
    </row>
    <row r="2196" spans="1:10" x14ac:dyDescent="0.3">
      <c r="A2196">
        <v>2195</v>
      </c>
      <c r="B2196" s="1502">
        <v>43669</v>
      </c>
      <c r="C2196">
        <v>983</v>
      </c>
      <c r="D2196">
        <f t="shared" si="136"/>
        <v>227</v>
      </c>
      <c r="E2196">
        <f t="shared" si="137"/>
        <v>223141</v>
      </c>
      <c r="F2196">
        <f t="shared" si="138"/>
        <v>51529</v>
      </c>
      <c r="J2196">
        <f t="shared" si="139"/>
        <v>581.60916582957248</v>
      </c>
    </row>
    <row r="2197" spans="1:10" x14ac:dyDescent="0.3">
      <c r="A2197">
        <v>2196</v>
      </c>
      <c r="B2197" s="1502">
        <v>43669</v>
      </c>
      <c r="C2197">
        <v>89</v>
      </c>
      <c r="D2197">
        <f t="shared" si="136"/>
        <v>229</v>
      </c>
      <c r="E2197">
        <f t="shared" si="137"/>
        <v>20381</v>
      </c>
      <c r="F2197">
        <f t="shared" si="138"/>
        <v>52441</v>
      </c>
      <c r="J2197">
        <f t="shared" si="139"/>
        <v>581.581513392445</v>
      </c>
    </row>
    <row r="2198" spans="1:10" x14ac:dyDescent="0.3">
      <c r="A2198">
        <v>2197</v>
      </c>
      <c r="B2198" s="1502">
        <v>43669</v>
      </c>
      <c r="C2198">
        <v>74</v>
      </c>
      <c r="D2198">
        <f t="shared" si="136"/>
        <v>231</v>
      </c>
      <c r="E2198">
        <f t="shared" si="137"/>
        <v>17094</v>
      </c>
      <c r="F2198">
        <f t="shared" si="138"/>
        <v>53361</v>
      </c>
      <c r="J2198">
        <f t="shared" si="139"/>
        <v>581.55386095531753</v>
      </c>
    </row>
    <row r="2199" spans="1:10" x14ac:dyDescent="0.3">
      <c r="A2199">
        <v>2198</v>
      </c>
      <c r="B2199" s="1502">
        <v>43669</v>
      </c>
      <c r="C2199">
        <v>74</v>
      </c>
      <c r="D2199">
        <f t="shared" si="136"/>
        <v>233</v>
      </c>
      <c r="E2199">
        <f t="shared" si="137"/>
        <v>17242</v>
      </c>
      <c r="F2199">
        <f t="shared" si="138"/>
        <v>54289</v>
      </c>
      <c r="J2199">
        <f t="shared" si="139"/>
        <v>581.52620851819017</v>
      </c>
    </row>
    <row r="2200" spans="1:10" x14ac:dyDescent="0.3">
      <c r="A2200">
        <v>2199</v>
      </c>
      <c r="B2200" s="1502">
        <v>43669</v>
      </c>
      <c r="C2200">
        <v>88</v>
      </c>
      <c r="D2200">
        <f t="shared" si="136"/>
        <v>235</v>
      </c>
      <c r="E2200">
        <f t="shared" si="137"/>
        <v>20680</v>
      </c>
      <c r="F2200">
        <f t="shared" si="138"/>
        <v>55225</v>
      </c>
      <c r="J2200">
        <f t="shared" si="139"/>
        <v>581.4985560810627</v>
      </c>
    </row>
    <row r="2201" spans="1:10" x14ac:dyDescent="0.3">
      <c r="A2201">
        <v>2200</v>
      </c>
      <c r="B2201" s="1502">
        <v>43669</v>
      </c>
      <c r="C2201">
        <v>145</v>
      </c>
      <c r="D2201">
        <f t="shared" si="136"/>
        <v>237</v>
      </c>
      <c r="E2201">
        <f t="shared" si="137"/>
        <v>34365</v>
      </c>
      <c r="F2201">
        <f t="shared" si="138"/>
        <v>56169</v>
      </c>
      <c r="J2201">
        <f t="shared" si="139"/>
        <v>581.47090364393523</v>
      </c>
    </row>
    <row r="2202" spans="1:10" x14ac:dyDescent="0.3">
      <c r="A2202">
        <v>2201</v>
      </c>
      <c r="B2202" s="1502">
        <v>43669</v>
      </c>
      <c r="C2202">
        <v>131</v>
      </c>
      <c r="D2202">
        <f t="shared" si="136"/>
        <v>239</v>
      </c>
      <c r="E2202">
        <f t="shared" si="137"/>
        <v>31309</v>
      </c>
      <c r="F2202">
        <f t="shared" si="138"/>
        <v>57121</v>
      </c>
      <c r="J2202">
        <f t="shared" si="139"/>
        <v>581.44325120680787</v>
      </c>
    </row>
    <row r="2203" spans="1:10" x14ac:dyDescent="0.3">
      <c r="A2203">
        <v>2202</v>
      </c>
      <c r="B2203" s="1502">
        <v>43669</v>
      </c>
      <c r="C2203">
        <v>10</v>
      </c>
      <c r="D2203">
        <f t="shared" si="136"/>
        <v>241</v>
      </c>
      <c r="E2203">
        <f t="shared" si="137"/>
        <v>2410</v>
      </c>
      <c r="F2203">
        <f t="shared" si="138"/>
        <v>58081</v>
      </c>
      <c r="J2203">
        <f t="shared" si="139"/>
        <v>581.4155987696804</v>
      </c>
    </row>
    <row r="2204" spans="1:10" x14ac:dyDescent="0.3">
      <c r="A2204">
        <v>2203</v>
      </c>
      <c r="B2204" s="1502">
        <v>43670</v>
      </c>
      <c r="C2204">
        <v>1153</v>
      </c>
      <c r="D2204">
        <f t="shared" si="136"/>
        <v>243</v>
      </c>
      <c r="E2204">
        <f t="shared" si="137"/>
        <v>280179</v>
      </c>
      <c r="F2204">
        <f t="shared" si="138"/>
        <v>59049</v>
      </c>
      <c r="J2204">
        <f t="shared" si="139"/>
        <v>581.38794633255293</v>
      </c>
    </row>
    <row r="2205" spans="1:10" x14ac:dyDescent="0.3">
      <c r="A2205">
        <v>2204</v>
      </c>
      <c r="B2205" s="1502">
        <v>43670</v>
      </c>
      <c r="C2205">
        <v>768</v>
      </c>
      <c r="D2205">
        <f t="shared" si="136"/>
        <v>245</v>
      </c>
      <c r="E2205">
        <f t="shared" si="137"/>
        <v>188160</v>
      </c>
      <c r="F2205">
        <f t="shared" si="138"/>
        <v>60025</v>
      </c>
      <c r="J2205">
        <f t="shared" si="139"/>
        <v>581.36029389542546</v>
      </c>
    </row>
    <row r="2206" spans="1:10" x14ac:dyDescent="0.3">
      <c r="A2206">
        <v>2205</v>
      </c>
      <c r="B2206" s="1502">
        <v>43670</v>
      </c>
      <c r="C2206">
        <v>34</v>
      </c>
      <c r="D2206">
        <f t="shared" si="136"/>
        <v>247</v>
      </c>
      <c r="E2206">
        <f t="shared" si="137"/>
        <v>8398</v>
      </c>
      <c r="F2206">
        <f t="shared" si="138"/>
        <v>61009</v>
      </c>
      <c r="J2206">
        <f t="shared" si="139"/>
        <v>581.3326414582981</v>
      </c>
    </row>
    <row r="2207" spans="1:10" x14ac:dyDescent="0.3">
      <c r="A2207">
        <v>2206</v>
      </c>
      <c r="B2207" s="1502">
        <v>43670</v>
      </c>
      <c r="C2207">
        <v>59</v>
      </c>
      <c r="D2207">
        <f t="shared" si="136"/>
        <v>249</v>
      </c>
      <c r="E2207">
        <f t="shared" si="137"/>
        <v>14691</v>
      </c>
      <c r="F2207">
        <f t="shared" si="138"/>
        <v>62001</v>
      </c>
      <c r="J2207">
        <f t="shared" si="139"/>
        <v>581.30498902117063</v>
      </c>
    </row>
    <row r="2208" spans="1:10" x14ac:dyDescent="0.3">
      <c r="A2208">
        <v>2207</v>
      </c>
      <c r="B2208" s="1502">
        <v>43670</v>
      </c>
      <c r="C2208">
        <v>743</v>
      </c>
      <c r="D2208">
        <f t="shared" si="136"/>
        <v>251</v>
      </c>
      <c r="E2208">
        <f t="shared" si="137"/>
        <v>186493</v>
      </c>
      <c r="F2208">
        <f t="shared" si="138"/>
        <v>63001</v>
      </c>
      <c r="J2208">
        <f t="shared" si="139"/>
        <v>581.27733658404316</v>
      </c>
    </row>
    <row r="2209" spans="1:10" x14ac:dyDescent="0.3">
      <c r="A2209">
        <v>2208</v>
      </c>
      <c r="B2209" s="1502">
        <v>43670</v>
      </c>
      <c r="C2209">
        <v>522</v>
      </c>
      <c r="D2209">
        <f t="shared" si="136"/>
        <v>253</v>
      </c>
      <c r="E2209">
        <f t="shared" si="137"/>
        <v>132066</v>
      </c>
      <c r="F2209">
        <f t="shared" si="138"/>
        <v>64009</v>
      </c>
      <c r="J2209">
        <f t="shared" si="139"/>
        <v>581.2496841469158</v>
      </c>
    </row>
    <row r="2210" spans="1:10" x14ac:dyDescent="0.3">
      <c r="A2210">
        <v>2209</v>
      </c>
      <c r="B2210" s="1502">
        <v>43670</v>
      </c>
      <c r="C2210">
        <v>2771</v>
      </c>
      <c r="D2210">
        <f t="shared" si="136"/>
        <v>255</v>
      </c>
      <c r="E2210">
        <f t="shared" si="137"/>
        <v>706605</v>
      </c>
      <c r="F2210">
        <f t="shared" si="138"/>
        <v>65025</v>
      </c>
      <c r="J2210">
        <f t="shared" si="139"/>
        <v>581.22203170978833</v>
      </c>
    </row>
    <row r="2211" spans="1:10" x14ac:dyDescent="0.3">
      <c r="A2211">
        <v>2210</v>
      </c>
      <c r="B2211" s="1502">
        <v>43670</v>
      </c>
      <c r="C2211">
        <v>1869</v>
      </c>
      <c r="D2211">
        <f t="shared" si="136"/>
        <v>257</v>
      </c>
      <c r="E2211">
        <f t="shared" si="137"/>
        <v>480333</v>
      </c>
      <c r="F2211">
        <f t="shared" si="138"/>
        <v>66049</v>
      </c>
      <c r="J2211">
        <f t="shared" si="139"/>
        <v>581.19437927266085</v>
      </c>
    </row>
    <row r="2212" spans="1:10" x14ac:dyDescent="0.3">
      <c r="A2212">
        <v>2211</v>
      </c>
      <c r="B2212" s="1502">
        <v>43670</v>
      </c>
      <c r="C2212">
        <v>66</v>
      </c>
      <c r="D2212">
        <f t="shared" si="136"/>
        <v>259</v>
      </c>
      <c r="E2212">
        <f t="shared" si="137"/>
        <v>17094</v>
      </c>
      <c r="F2212">
        <f t="shared" si="138"/>
        <v>67081</v>
      </c>
      <c r="J2212">
        <f t="shared" si="139"/>
        <v>581.16672683553338</v>
      </c>
    </row>
    <row r="2213" spans="1:10" x14ac:dyDescent="0.3">
      <c r="A2213">
        <v>2212</v>
      </c>
      <c r="B2213" s="1502">
        <v>43670</v>
      </c>
      <c r="C2213">
        <v>94</v>
      </c>
      <c r="D2213">
        <f t="shared" ref="D2213:D2276" si="140">D2212+2</f>
        <v>261</v>
      </c>
      <c r="E2213">
        <f t="shared" si="137"/>
        <v>24534</v>
      </c>
      <c r="F2213">
        <f t="shared" si="138"/>
        <v>68121</v>
      </c>
      <c r="J2213">
        <f t="shared" si="139"/>
        <v>581.13907439840602</v>
      </c>
    </row>
    <row r="2214" spans="1:10" x14ac:dyDescent="0.3">
      <c r="A2214">
        <v>2213</v>
      </c>
      <c r="B2214" s="1502">
        <v>43670</v>
      </c>
      <c r="C2214">
        <v>193</v>
      </c>
      <c r="D2214">
        <f t="shared" si="140"/>
        <v>263</v>
      </c>
      <c r="E2214">
        <f t="shared" si="137"/>
        <v>50759</v>
      </c>
      <c r="F2214">
        <f t="shared" si="138"/>
        <v>69169</v>
      </c>
      <c r="J2214">
        <f t="shared" si="139"/>
        <v>581.11142196127855</v>
      </c>
    </row>
    <row r="2215" spans="1:10" x14ac:dyDescent="0.3">
      <c r="A2215">
        <v>2214</v>
      </c>
      <c r="B2215" s="1502">
        <v>43670</v>
      </c>
      <c r="C2215">
        <v>205</v>
      </c>
      <c r="D2215">
        <f t="shared" si="140"/>
        <v>265</v>
      </c>
      <c r="E2215">
        <f t="shared" si="137"/>
        <v>54325</v>
      </c>
      <c r="F2215">
        <f t="shared" si="138"/>
        <v>70225</v>
      </c>
      <c r="J2215">
        <f t="shared" si="139"/>
        <v>581.08376952415108</v>
      </c>
    </row>
    <row r="2216" spans="1:10" x14ac:dyDescent="0.3">
      <c r="A2216">
        <v>2215</v>
      </c>
      <c r="B2216" s="1502">
        <v>43670</v>
      </c>
      <c r="C2216">
        <v>79</v>
      </c>
      <c r="D2216">
        <f t="shared" si="140"/>
        <v>267</v>
      </c>
      <c r="E2216">
        <f t="shared" si="137"/>
        <v>21093</v>
      </c>
      <c r="F2216">
        <f t="shared" si="138"/>
        <v>71289</v>
      </c>
      <c r="J2216">
        <f t="shared" si="139"/>
        <v>581.05611708702372</v>
      </c>
    </row>
    <row r="2217" spans="1:10" x14ac:dyDescent="0.3">
      <c r="A2217">
        <v>2216</v>
      </c>
      <c r="B2217" s="1502">
        <v>43670</v>
      </c>
      <c r="C2217">
        <v>77</v>
      </c>
      <c r="D2217">
        <f t="shared" si="140"/>
        <v>269</v>
      </c>
      <c r="E2217">
        <f t="shared" si="137"/>
        <v>20713</v>
      </c>
      <c r="F2217">
        <f t="shared" si="138"/>
        <v>72361</v>
      </c>
      <c r="J2217">
        <f t="shared" si="139"/>
        <v>581.02846464989625</v>
      </c>
    </row>
    <row r="2218" spans="1:10" x14ac:dyDescent="0.3">
      <c r="A2218">
        <v>2217</v>
      </c>
      <c r="B2218" s="1502">
        <v>43670</v>
      </c>
      <c r="C2218">
        <v>98</v>
      </c>
      <c r="D2218">
        <f t="shared" si="140"/>
        <v>271</v>
      </c>
      <c r="E2218">
        <f t="shared" si="137"/>
        <v>26558</v>
      </c>
      <c r="F2218">
        <f t="shared" si="138"/>
        <v>73441</v>
      </c>
      <c r="J2218">
        <f t="shared" si="139"/>
        <v>581.00081221276878</v>
      </c>
    </row>
    <row r="2219" spans="1:10" x14ac:dyDescent="0.3">
      <c r="A2219">
        <v>2218</v>
      </c>
      <c r="B2219" s="1502">
        <v>43670</v>
      </c>
      <c r="C2219">
        <v>132</v>
      </c>
      <c r="D2219">
        <f t="shared" si="140"/>
        <v>273</v>
      </c>
      <c r="E2219">
        <f t="shared" si="137"/>
        <v>36036</v>
      </c>
      <c r="F2219">
        <f t="shared" si="138"/>
        <v>74529</v>
      </c>
      <c r="J2219">
        <f t="shared" si="139"/>
        <v>580.97315977564131</v>
      </c>
    </row>
    <row r="2220" spans="1:10" x14ac:dyDescent="0.3">
      <c r="A2220">
        <v>2219</v>
      </c>
      <c r="B2220" s="1502">
        <v>43670</v>
      </c>
      <c r="C2220">
        <v>1281</v>
      </c>
      <c r="D2220">
        <f t="shared" si="140"/>
        <v>275</v>
      </c>
      <c r="E2220">
        <f t="shared" si="137"/>
        <v>352275</v>
      </c>
      <c r="F2220">
        <f t="shared" si="138"/>
        <v>75625</v>
      </c>
      <c r="J2220">
        <f t="shared" si="139"/>
        <v>580.94550733851395</v>
      </c>
    </row>
    <row r="2221" spans="1:10" x14ac:dyDescent="0.3">
      <c r="A2221">
        <v>2220</v>
      </c>
      <c r="B2221" s="1502">
        <v>43670</v>
      </c>
      <c r="C2221">
        <v>878</v>
      </c>
      <c r="D2221">
        <f t="shared" si="140"/>
        <v>277</v>
      </c>
      <c r="E2221">
        <f t="shared" si="137"/>
        <v>243206</v>
      </c>
      <c r="F2221">
        <f t="shared" si="138"/>
        <v>76729</v>
      </c>
      <c r="J2221">
        <f t="shared" si="139"/>
        <v>580.91785490138648</v>
      </c>
    </row>
    <row r="2222" spans="1:10" x14ac:dyDescent="0.3">
      <c r="A2222">
        <v>2221</v>
      </c>
      <c r="B2222" s="1502">
        <v>43670</v>
      </c>
      <c r="C2222">
        <v>321</v>
      </c>
      <c r="D2222">
        <f t="shared" si="140"/>
        <v>279</v>
      </c>
      <c r="E2222">
        <f t="shared" si="137"/>
        <v>89559</v>
      </c>
      <c r="F2222">
        <f t="shared" si="138"/>
        <v>77841</v>
      </c>
      <c r="J2222">
        <f t="shared" si="139"/>
        <v>580.890202464259</v>
      </c>
    </row>
    <row r="2223" spans="1:10" x14ac:dyDescent="0.3">
      <c r="A2223">
        <v>2222</v>
      </c>
      <c r="B2223" s="1502">
        <v>43670</v>
      </c>
      <c r="C2223">
        <v>380</v>
      </c>
      <c r="D2223">
        <f t="shared" si="140"/>
        <v>281</v>
      </c>
      <c r="E2223">
        <f t="shared" si="137"/>
        <v>106780</v>
      </c>
      <c r="F2223">
        <f t="shared" si="138"/>
        <v>78961</v>
      </c>
      <c r="J2223">
        <f t="shared" si="139"/>
        <v>580.86255002713165</v>
      </c>
    </row>
    <row r="2224" spans="1:10" x14ac:dyDescent="0.3">
      <c r="A2224">
        <v>2223</v>
      </c>
      <c r="B2224" s="1502">
        <v>43670</v>
      </c>
      <c r="C2224">
        <v>952</v>
      </c>
      <c r="D2224">
        <f t="shared" si="140"/>
        <v>283</v>
      </c>
      <c r="E2224">
        <f t="shared" si="137"/>
        <v>269416</v>
      </c>
      <c r="F2224">
        <f t="shared" si="138"/>
        <v>80089</v>
      </c>
      <c r="J2224">
        <f t="shared" si="139"/>
        <v>580.83489759000418</v>
      </c>
    </row>
    <row r="2225" spans="1:10" x14ac:dyDescent="0.3">
      <c r="A2225">
        <v>2224</v>
      </c>
      <c r="B2225" s="1502">
        <v>43670</v>
      </c>
      <c r="C2225">
        <v>626</v>
      </c>
      <c r="D2225">
        <f t="shared" si="140"/>
        <v>285</v>
      </c>
      <c r="E2225">
        <f t="shared" si="137"/>
        <v>178410</v>
      </c>
      <c r="F2225">
        <f t="shared" si="138"/>
        <v>81225</v>
      </c>
      <c r="J2225">
        <f t="shared" si="139"/>
        <v>580.8072451528767</v>
      </c>
    </row>
    <row r="2226" spans="1:10" x14ac:dyDescent="0.3">
      <c r="A2226">
        <v>2225</v>
      </c>
      <c r="B2226" s="1502">
        <v>43670</v>
      </c>
      <c r="C2226">
        <v>202</v>
      </c>
      <c r="D2226">
        <f t="shared" si="140"/>
        <v>287</v>
      </c>
      <c r="E2226">
        <f t="shared" si="137"/>
        <v>57974</v>
      </c>
      <c r="F2226">
        <f t="shared" si="138"/>
        <v>82369</v>
      </c>
      <c r="J2226">
        <f t="shared" si="139"/>
        <v>580.77959271574923</v>
      </c>
    </row>
    <row r="2227" spans="1:10" x14ac:dyDescent="0.3">
      <c r="A2227">
        <v>2226</v>
      </c>
      <c r="B2227" s="1502">
        <v>43670</v>
      </c>
      <c r="C2227">
        <v>220</v>
      </c>
      <c r="D2227">
        <f t="shared" si="140"/>
        <v>289</v>
      </c>
      <c r="E2227">
        <f t="shared" si="137"/>
        <v>63580</v>
      </c>
      <c r="F2227">
        <f t="shared" si="138"/>
        <v>83521</v>
      </c>
      <c r="J2227">
        <f t="shared" si="139"/>
        <v>580.75194027862187</v>
      </c>
    </row>
    <row r="2228" spans="1:10" x14ac:dyDescent="0.3">
      <c r="A2228">
        <v>2227</v>
      </c>
      <c r="B2228" s="1502">
        <v>43670</v>
      </c>
      <c r="C2228">
        <v>280</v>
      </c>
      <c r="D2228">
        <f t="shared" si="140"/>
        <v>291</v>
      </c>
      <c r="E2228">
        <f t="shared" si="137"/>
        <v>81480</v>
      </c>
      <c r="F2228">
        <f t="shared" si="138"/>
        <v>84681</v>
      </c>
      <c r="J2228">
        <f t="shared" si="139"/>
        <v>580.7242878414944</v>
      </c>
    </row>
    <row r="2229" spans="1:10" x14ac:dyDescent="0.3">
      <c r="A2229">
        <v>2228</v>
      </c>
      <c r="B2229" s="1502">
        <v>43670</v>
      </c>
      <c r="C2229">
        <v>304</v>
      </c>
      <c r="D2229">
        <f t="shared" si="140"/>
        <v>293</v>
      </c>
      <c r="E2229">
        <f t="shared" si="137"/>
        <v>89072</v>
      </c>
      <c r="F2229">
        <f t="shared" si="138"/>
        <v>85849</v>
      </c>
      <c r="J2229">
        <f t="shared" si="139"/>
        <v>580.69663540436693</v>
      </c>
    </row>
    <row r="2230" spans="1:10" x14ac:dyDescent="0.3">
      <c r="A2230">
        <v>2229</v>
      </c>
      <c r="B2230" s="1502">
        <v>43670</v>
      </c>
      <c r="C2230">
        <v>24</v>
      </c>
      <c r="D2230">
        <f t="shared" si="140"/>
        <v>295</v>
      </c>
      <c r="E2230">
        <f t="shared" si="137"/>
        <v>7080</v>
      </c>
      <c r="F2230">
        <f t="shared" si="138"/>
        <v>87025</v>
      </c>
      <c r="J2230">
        <f t="shared" si="139"/>
        <v>580.66898296723957</v>
      </c>
    </row>
    <row r="2231" spans="1:10" x14ac:dyDescent="0.3">
      <c r="A2231">
        <v>2230</v>
      </c>
      <c r="B2231" s="1502">
        <v>43670</v>
      </c>
      <c r="C2231">
        <v>115</v>
      </c>
      <c r="D2231">
        <f t="shared" si="140"/>
        <v>297</v>
      </c>
      <c r="E2231">
        <f t="shared" si="137"/>
        <v>34155</v>
      </c>
      <c r="F2231">
        <f t="shared" si="138"/>
        <v>88209</v>
      </c>
      <c r="J2231">
        <f t="shared" si="139"/>
        <v>580.6413305301121</v>
      </c>
    </row>
    <row r="2232" spans="1:10" x14ac:dyDescent="0.3">
      <c r="A2232">
        <v>2231</v>
      </c>
      <c r="B2232" s="1502">
        <v>43670</v>
      </c>
      <c r="C2232">
        <v>98</v>
      </c>
      <c r="D2232">
        <f t="shared" si="140"/>
        <v>299</v>
      </c>
      <c r="E2232">
        <f t="shared" si="137"/>
        <v>29302</v>
      </c>
      <c r="F2232">
        <f t="shared" si="138"/>
        <v>89401</v>
      </c>
      <c r="J2232">
        <f t="shared" si="139"/>
        <v>580.61367809298463</v>
      </c>
    </row>
    <row r="2233" spans="1:10" x14ac:dyDescent="0.3">
      <c r="A2233">
        <v>2232</v>
      </c>
      <c r="B2233" s="1502">
        <v>43670</v>
      </c>
      <c r="C2233">
        <v>92</v>
      </c>
      <c r="D2233">
        <f t="shared" si="140"/>
        <v>301</v>
      </c>
      <c r="E2233">
        <f t="shared" si="137"/>
        <v>27692</v>
      </c>
      <c r="F2233">
        <f t="shared" si="138"/>
        <v>90601</v>
      </c>
      <c r="J2233">
        <f t="shared" si="139"/>
        <v>580.58602565585716</v>
      </c>
    </row>
    <row r="2234" spans="1:10" x14ac:dyDescent="0.3">
      <c r="A2234">
        <v>2233</v>
      </c>
      <c r="B2234" s="1502">
        <v>43670</v>
      </c>
      <c r="C2234">
        <v>395</v>
      </c>
      <c r="D2234">
        <f t="shared" si="140"/>
        <v>303</v>
      </c>
      <c r="E2234">
        <f t="shared" si="137"/>
        <v>119685</v>
      </c>
      <c r="F2234">
        <f t="shared" si="138"/>
        <v>91809</v>
      </c>
      <c r="J2234">
        <f t="shared" si="139"/>
        <v>580.5583732187298</v>
      </c>
    </row>
    <row r="2235" spans="1:10" x14ac:dyDescent="0.3">
      <c r="A2235">
        <v>2234</v>
      </c>
      <c r="B2235" s="1502">
        <v>43670</v>
      </c>
      <c r="C2235">
        <v>147</v>
      </c>
      <c r="D2235">
        <f t="shared" si="140"/>
        <v>305</v>
      </c>
      <c r="E2235">
        <f t="shared" si="137"/>
        <v>44835</v>
      </c>
      <c r="F2235">
        <f t="shared" si="138"/>
        <v>93025</v>
      </c>
      <c r="J2235">
        <f t="shared" si="139"/>
        <v>580.53072078160233</v>
      </c>
    </row>
    <row r="2236" spans="1:10" x14ac:dyDescent="0.3">
      <c r="A2236">
        <v>2235</v>
      </c>
      <c r="B2236" s="1502">
        <v>43670</v>
      </c>
      <c r="C2236">
        <v>154</v>
      </c>
      <c r="D2236">
        <f t="shared" si="140"/>
        <v>307</v>
      </c>
      <c r="E2236">
        <f t="shared" si="137"/>
        <v>47278</v>
      </c>
      <c r="F2236">
        <f t="shared" si="138"/>
        <v>94249</v>
      </c>
      <c r="J2236">
        <f t="shared" si="139"/>
        <v>580.50306834447485</v>
      </c>
    </row>
    <row r="2237" spans="1:10" x14ac:dyDescent="0.3">
      <c r="A2237">
        <v>2236</v>
      </c>
      <c r="B2237" s="1502">
        <v>43671</v>
      </c>
      <c r="C2237">
        <v>1680</v>
      </c>
      <c r="D2237">
        <f t="shared" si="140"/>
        <v>309</v>
      </c>
      <c r="E2237">
        <f t="shared" si="137"/>
        <v>519120</v>
      </c>
      <c r="F2237">
        <f t="shared" si="138"/>
        <v>95481</v>
      </c>
      <c r="J2237">
        <f t="shared" si="139"/>
        <v>580.4754159073475</v>
      </c>
    </row>
    <row r="2238" spans="1:10" x14ac:dyDescent="0.3">
      <c r="A2238">
        <v>2237</v>
      </c>
      <c r="B2238" s="1502">
        <v>43671</v>
      </c>
      <c r="C2238">
        <v>2094</v>
      </c>
      <c r="D2238">
        <f t="shared" si="140"/>
        <v>311</v>
      </c>
      <c r="E2238">
        <f t="shared" si="137"/>
        <v>651234</v>
      </c>
      <c r="F2238">
        <f t="shared" si="138"/>
        <v>96721</v>
      </c>
      <c r="J2238">
        <f t="shared" si="139"/>
        <v>580.44776347022002</v>
      </c>
    </row>
    <row r="2239" spans="1:10" x14ac:dyDescent="0.3">
      <c r="A2239">
        <v>2238</v>
      </c>
      <c r="B2239" s="1502">
        <v>43671</v>
      </c>
      <c r="C2239">
        <v>2096</v>
      </c>
      <c r="D2239">
        <f t="shared" si="140"/>
        <v>313</v>
      </c>
      <c r="E2239">
        <f t="shared" si="137"/>
        <v>656048</v>
      </c>
      <c r="F2239">
        <f t="shared" si="138"/>
        <v>97969</v>
      </c>
      <c r="J2239">
        <f t="shared" si="139"/>
        <v>580.42011103309255</v>
      </c>
    </row>
    <row r="2240" spans="1:10" x14ac:dyDescent="0.3">
      <c r="A2240">
        <v>2239</v>
      </c>
      <c r="B2240" s="1502">
        <v>43671</v>
      </c>
      <c r="C2240">
        <v>1466</v>
      </c>
      <c r="D2240">
        <f t="shared" si="140"/>
        <v>315</v>
      </c>
      <c r="E2240">
        <f t="shared" si="137"/>
        <v>461790</v>
      </c>
      <c r="F2240">
        <f t="shared" si="138"/>
        <v>99225</v>
      </c>
      <c r="J2240">
        <f t="shared" si="139"/>
        <v>580.39245859596508</v>
      </c>
    </row>
    <row r="2241" spans="1:10" x14ac:dyDescent="0.3">
      <c r="A2241">
        <v>2240</v>
      </c>
      <c r="B2241" s="1502">
        <v>43671</v>
      </c>
      <c r="C2241">
        <v>871</v>
      </c>
      <c r="D2241">
        <f t="shared" si="140"/>
        <v>317</v>
      </c>
      <c r="E2241">
        <f t="shared" si="137"/>
        <v>276107</v>
      </c>
      <c r="F2241">
        <f t="shared" si="138"/>
        <v>100489</v>
      </c>
      <c r="J2241">
        <f t="shared" si="139"/>
        <v>580.36480615883772</v>
      </c>
    </row>
    <row r="2242" spans="1:10" x14ac:dyDescent="0.3">
      <c r="A2242">
        <v>2241</v>
      </c>
      <c r="B2242" s="1502">
        <v>43671</v>
      </c>
      <c r="C2242">
        <v>934</v>
      </c>
      <c r="D2242">
        <f t="shared" si="140"/>
        <v>319</v>
      </c>
      <c r="E2242">
        <f t="shared" si="137"/>
        <v>297946</v>
      </c>
      <c r="F2242">
        <f t="shared" si="138"/>
        <v>101761</v>
      </c>
      <c r="J2242">
        <f t="shared" si="139"/>
        <v>580.33715372171025</v>
      </c>
    </row>
    <row r="2243" spans="1:10" x14ac:dyDescent="0.3">
      <c r="A2243">
        <v>2242</v>
      </c>
      <c r="B2243" s="1502">
        <v>43671</v>
      </c>
      <c r="C2243">
        <v>156</v>
      </c>
      <c r="D2243">
        <f t="shared" si="140"/>
        <v>321</v>
      </c>
      <c r="E2243">
        <f t="shared" ref="E2243:E2306" si="141">C2243*D2243</f>
        <v>50076</v>
      </c>
      <c r="F2243">
        <f t="shared" ref="F2243:F2306" si="142">D2243^2</f>
        <v>103041</v>
      </c>
      <c r="J2243">
        <f t="shared" ref="J2243:J2306" si="143">$H$2+(-$I$2)*D2243</f>
        <v>580.30950128458278</v>
      </c>
    </row>
    <row r="2244" spans="1:10" x14ac:dyDescent="0.3">
      <c r="A2244">
        <v>2243</v>
      </c>
      <c r="B2244" s="1502">
        <v>43671</v>
      </c>
      <c r="C2244">
        <v>106</v>
      </c>
      <c r="D2244">
        <f t="shared" si="140"/>
        <v>323</v>
      </c>
      <c r="E2244">
        <f t="shared" si="141"/>
        <v>34238</v>
      </c>
      <c r="F2244">
        <f t="shared" si="142"/>
        <v>104329</v>
      </c>
      <c r="J2244">
        <f t="shared" si="143"/>
        <v>580.28184884745542</v>
      </c>
    </row>
    <row r="2245" spans="1:10" x14ac:dyDescent="0.3">
      <c r="A2245">
        <v>2244</v>
      </c>
      <c r="B2245" s="1502">
        <v>43671</v>
      </c>
      <c r="C2245">
        <v>114</v>
      </c>
      <c r="D2245">
        <f t="shared" si="140"/>
        <v>325</v>
      </c>
      <c r="E2245">
        <f t="shared" si="141"/>
        <v>37050</v>
      </c>
      <c r="F2245">
        <f t="shared" si="142"/>
        <v>105625</v>
      </c>
      <c r="J2245">
        <f t="shared" si="143"/>
        <v>580.25419641032795</v>
      </c>
    </row>
    <row r="2246" spans="1:10" x14ac:dyDescent="0.3">
      <c r="A2246">
        <v>2245</v>
      </c>
      <c r="B2246" s="1502">
        <v>43671</v>
      </c>
      <c r="C2246">
        <v>99</v>
      </c>
      <c r="D2246">
        <f t="shared" si="140"/>
        <v>327</v>
      </c>
      <c r="E2246">
        <f t="shared" si="141"/>
        <v>32373</v>
      </c>
      <c r="F2246">
        <f t="shared" si="142"/>
        <v>106929</v>
      </c>
      <c r="J2246">
        <f t="shared" si="143"/>
        <v>580.22654397320048</v>
      </c>
    </row>
    <row r="2247" spans="1:10" x14ac:dyDescent="0.3">
      <c r="A2247">
        <v>2246</v>
      </c>
      <c r="B2247" s="1502">
        <v>43676</v>
      </c>
      <c r="C2247">
        <v>76</v>
      </c>
      <c r="D2247">
        <f t="shared" si="140"/>
        <v>329</v>
      </c>
      <c r="E2247">
        <f t="shared" si="141"/>
        <v>25004</v>
      </c>
      <c r="F2247">
        <f t="shared" si="142"/>
        <v>108241</v>
      </c>
      <c r="J2247">
        <f t="shared" si="143"/>
        <v>580.19889153607312</v>
      </c>
    </row>
    <row r="2248" spans="1:10" x14ac:dyDescent="0.3">
      <c r="A2248">
        <v>2247</v>
      </c>
      <c r="B2248" s="1502">
        <v>43676</v>
      </c>
      <c r="C2248">
        <v>133</v>
      </c>
      <c r="D2248">
        <f t="shared" si="140"/>
        <v>331</v>
      </c>
      <c r="E2248">
        <f t="shared" si="141"/>
        <v>44023</v>
      </c>
      <c r="F2248">
        <f t="shared" si="142"/>
        <v>109561</v>
      </c>
      <c r="J2248">
        <f t="shared" si="143"/>
        <v>580.17123909894565</v>
      </c>
    </row>
    <row r="2249" spans="1:10" x14ac:dyDescent="0.3">
      <c r="A2249">
        <v>2248</v>
      </c>
      <c r="B2249" s="1502">
        <v>43678</v>
      </c>
      <c r="C2249">
        <v>620</v>
      </c>
      <c r="D2249">
        <f t="shared" si="140"/>
        <v>333</v>
      </c>
      <c r="E2249">
        <f t="shared" si="141"/>
        <v>206460</v>
      </c>
      <c r="F2249">
        <f t="shared" si="142"/>
        <v>110889</v>
      </c>
      <c r="J2249">
        <f t="shared" si="143"/>
        <v>580.14358666181818</v>
      </c>
    </row>
    <row r="2250" spans="1:10" x14ac:dyDescent="0.3">
      <c r="A2250">
        <v>2249</v>
      </c>
      <c r="B2250" s="1502">
        <v>43679</v>
      </c>
      <c r="C2250">
        <v>679</v>
      </c>
      <c r="D2250">
        <f t="shared" si="140"/>
        <v>335</v>
      </c>
      <c r="E2250">
        <f t="shared" si="141"/>
        <v>227465</v>
      </c>
      <c r="F2250">
        <f t="shared" si="142"/>
        <v>112225</v>
      </c>
      <c r="J2250">
        <f t="shared" si="143"/>
        <v>580.1159342246907</v>
      </c>
    </row>
    <row r="2251" spans="1:10" x14ac:dyDescent="0.3">
      <c r="A2251">
        <v>2250</v>
      </c>
      <c r="B2251" s="1502">
        <v>43679</v>
      </c>
      <c r="C2251">
        <v>380</v>
      </c>
      <c r="D2251">
        <f t="shared" si="140"/>
        <v>337</v>
      </c>
      <c r="E2251">
        <f t="shared" si="141"/>
        <v>128060</v>
      </c>
      <c r="F2251">
        <f t="shared" si="142"/>
        <v>113569</v>
      </c>
      <c r="J2251">
        <f t="shared" si="143"/>
        <v>580.08828178756335</v>
      </c>
    </row>
    <row r="2252" spans="1:10" x14ac:dyDescent="0.3">
      <c r="A2252">
        <v>2251</v>
      </c>
      <c r="B2252" s="1502">
        <v>43679</v>
      </c>
      <c r="C2252">
        <v>198</v>
      </c>
      <c r="D2252">
        <f t="shared" si="140"/>
        <v>339</v>
      </c>
      <c r="E2252">
        <f t="shared" si="141"/>
        <v>67122</v>
      </c>
      <c r="F2252">
        <f t="shared" si="142"/>
        <v>114921</v>
      </c>
      <c r="J2252">
        <f t="shared" si="143"/>
        <v>580.06062935043587</v>
      </c>
    </row>
    <row r="2253" spans="1:10" x14ac:dyDescent="0.3">
      <c r="A2253">
        <v>2252</v>
      </c>
      <c r="B2253" s="1502">
        <v>43679</v>
      </c>
      <c r="C2253">
        <v>260</v>
      </c>
      <c r="D2253">
        <f t="shared" si="140"/>
        <v>341</v>
      </c>
      <c r="E2253">
        <f t="shared" si="141"/>
        <v>88660</v>
      </c>
      <c r="F2253">
        <f t="shared" si="142"/>
        <v>116281</v>
      </c>
      <c r="J2253">
        <f t="shared" si="143"/>
        <v>580.0329769133084</v>
      </c>
    </row>
    <row r="2254" spans="1:10" x14ac:dyDescent="0.3">
      <c r="A2254">
        <v>2253</v>
      </c>
      <c r="B2254" s="1502">
        <v>43682</v>
      </c>
      <c r="C2254">
        <v>168</v>
      </c>
      <c r="D2254">
        <f t="shared" si="140"/>
        <v>343</v>
      </c>
      <c r="E2254">
        <f t="shared" si="141"/>
        <v>57624</v>
      </c>
      <c r="F2254">
        <f t="shared" si="142"/>
        <v>117649</v>
      </c>
      <c r="J2254">
        <f t="shared" si="143"/>
        <v>580.00532447618104</v>
      </c>
    </row>
    <row r="2255" spans="1:10" x14ac:dyDescent="0.3">
      <c r="A2255">
        <v>2254</v>
      </c>
      <c r="B2255" s="1502">
        <v>43683</v>
      </c>
      <c r="C2255">
        <v>392</v>
      </c>
      <c r="D2255">
        <f t="shared" si="140"/>
        <v>345</v>
      </c>
      <c r="E2255">
        <f t="shared" si="141"/>
        <v>135240</v>
      </c>
      <c r="F2255">
        <f t="shared" si="142"/>
        <v>119025</v>
      </c>
      <c r="J2255">
        <f t="shared" si="143"/>
        <v>579.97767203905357</v>
      </c>
    </row>
    <row r="2256" spans="1:10" x14ac:dyDescent="0.3">
      <c r="A2256">
        <v>2255</v>
      </c>
      <c r="B2256" s="1502">
        <v>43684</v>
      </c>
      <c r="C2256">
        <v>21</v>
      </c>
      <c r="D2256">
        <f t="shared" si="140"/>
        <v>347</v>
      </c>
      <c r="E2256">
        <f t="shared" si="141"/>
        <v>7287</v>
      </c>
      <c r="F2256">
        <f t="shared" si="142"/>
        <v>120409</v>
      </c>
      <c r="J2256">
        <f t="shared" si="143"/>
        <v>579.9500196019261</v>
      </c>
    </row>
    <row r="2257" spans="1:10" x14ac:dyDescent="0.3">
      <c r="A2257">
        <v>2256</v>
      </c>
      <c r="B2257" s="1502">
        <v>43684</v>
      </c>
      <c r="C2257">
        <v>35</v>
      </c>
      <c r="D2257">
        <f t="shared" si="140"/>
        <v>349</v>
      </c>
      <c r="E2257">
        <f t="shared" si="141"/>
        <v>12215</v>
      </c>
      <c r="F2257">
        <f t="shared" si="142"/>
        <v>121801</v>
      </c>
      <c r="J2257">
        <f t="shared" si="143"/>
        <v>579.92236716479863</v>
      </c>
    </row>
    <row r="2258" spans="1:10" x14ac:dyDescent="0.3">
      <c r="A2258">
        <v>2257</v>
      </c>
      <c r="B2258" s="1502">
        <v>43684</v>
      </c>
      <c r="C2258">
        <v>99</v>
      </c>
      <c r="D2258">
        <f t="shared" si="140"/>
        <v>351</v>
      </c>
      <c r="E2258">
        <f t="shared" si="141"/>
        <v>34749</v>
      </c>
      <c r="F2258">
        <f t="shared" si="142"/>
        <v>123201</v>
      </c>
      <c r="J2258">
        <f t="shared" si="143"/>
        <v>579.89471472767127</v>
      </c>
    </row>
    <row r="2259" spans="1:10" x14ac:dyDescent="0.3">
      <c r="A2259">
        <v>2258</v>
      </c>
      <c r="B2259" s="1502">
        <v>43684</v>
      </c>
      <c r="C2259">
        <v>20</v>
      </c>
      <c r="D2259">
        <f t="shared" si="140"/>
        <v>353</v>
      </c>
      <c r="E2259">
        <f t="shared" si="141"/>
        <v>7060</v>
      </c>
      <c r="F2259">
        <f t="shared" si="142"/>
        <v>124609</v>
      </c>
      <c r="J2259">
        <f t="shared" si="143"/>
        <v>579.8670622905438</v>
      </c>
    </row>
    <row r="2260" spans="1:10" x14ac:dyDescent="0.3">
      <c r="A2260">
        <v>2259</v>
      </c>
      <c r="B2260" s="1502">
        <v>43684</v>
      </c>
      <c r="C2260">
        <v>28</v>
      </c>
      <c r="D2260">
        <f t="shared" si="140"/>
        <v>355</v>
      </c>
      <c r="E2260">
        <f t="shared" si="141"/>
        <v>9940</v>
      </c>
      <c r="F2260">
        <f t="shared" si="142"/>
        <v>126025</v>
      </c>
      <c r="J2260">
        <f t="shared" si="143"/>
        <v>579.83940985341633</v>
      </c>
    </row>
    <row r="2261" spans="1:10" x14ac:dyDescent="0.3">
      <c r="A2261">
        <v>2260</v>
      </c>
      <c r="B2261" s="1502">
        <v>43684</v>
      </c>
      <c r="C2261">
        <v>21</v>
      </c>
      <c r="D2261">
        <f t="shared" si="140"/>
        <v>357</v>
      </c>
      <c r="E2261">
        <f t="shared" si="141"/>
        <v>7497</v>
      </c>
      <c r="F2261">
        <f t="shared" si="142"/>
        <v>127449</v>
      </c>
      <c r="J2261">
        <f t="shared" si="143"/>
        <v>579.81175741628897</v>
      </c>
    </row>
    <row r="2262" spans="1:10" x14ac:dyDescent="0.3">
      <c r="A2262">
        <v>2261</v>
      </c>
      <c r="B2262" s="1502">
        <v>43684</v>
      </c>
      <c r="C2262">
        <v>29</v>
      </c>
      <c r="D2262">
        <f t="shared" si="140"/>
        <v>359</v>
      </c>
      <c r="E2262">
        <f t="shared" si="141"/>
        <v>10411</v>
      </c>
      <c r="F2262">
        <f t="shared" si="142"/>
        <v>128881</v>
      </c>
      <c r="J2262">
        <f t="shared" si="143"/>
        <v>579.7841049791615</v>
      </c>
    </row>
    <row r="2263" spans="1:10" x14ac:dyDescent="0.3">
      <c r="A2263">
        <v>2262</v>
      </c>
      <c r="B2263" s="1502">
        <v>43684</v>
      </c>
      <c r="C2263">
        <v>25</v>
      </c>
      <c r="D2263">
        <f t="shared" si="140"/>
        <v>361</v>
      </c>
      <c r="E2263">
        <f t="shared" si="141"/>
        <v>9025</v>
      </c>
      <c r="F2263">
        <f t="shared" si="142"/>
        <v>130321</v>
      </c>
      <c r="J2263">
        <f t="shared" si="143"/>
        <v>579.75645254203403</v>
      </c>
    </row>
    <row r="2264" spans="1:10" x14ac:dyDescent="0.3">
      <c r="A2264">
        <v>2263</v>
      </c>
      <c r="B2264" s="1502">
        <v>43686</v>
      </c>
      <c r="C2264">
        <v>231</v>
      </c>
      <c r="D2264">
        <f t="shared" si="140"/>
        <v>363</v>
      </c>
      <c r="E2264">
        <f t="shared" si="141"/>
        <v>83853</v>
      </c>
      <c r="F2264">
        <f t="shared" si="142"/>
        <v>131769</v>
      </c>
      <c r="J2264">
        <f t="shared" si="143"/>
        <v>579.72880010490655</v>
      </c>
    </row>
    <row r="2265" spans="1:10" x14ac:dyDescent="0.3">
      <c r="A2265">
        <v>2264</v>
      </c>
      <c r="B2265" s="1502">
        <v>43686</v>
      </c>
      <c r="C2265">
        <v>160</v>
      </c>
      <c r="D2265">
        <f t="shared" si="140"/>
        <v>365</v>
      </c>
      <c r="E2265">
        <f t="shared" si="141"/>
        <v>58400</v>
      </c>
      <c r="F2265">
        <f t="shared" si="142"/>
        <v>133225</v>
      </c>
      <c r="J2265">
        <f t="shared" si="143"/>
        <v>579.7011476677792</v>
      </c>
    </row>
    <row r="2266" spans="1:10" x14ac:dyDescent="0.3">
      <c r="A2266">
        <v>2265</v>
      </c>
      <c r="B2266" s="1502">
        <v>43686</v>
      </c>
      <c r="C2266">
        <v>120</v>
      </c>
      <c r="D2266">
        <f t="shared" si="140"/>
        <v>367</v>
      </c>
      <c r="E2266">
        <f t="shared" si="141"/>
        <v>44040</v>
      </c>
      <c r="F2266">
        <f t="shared" si="142"/>
        <v>134689</v>
      </c>
      <c r="J2266">
        <f t="shared" si="143"/>
        <v>579.67349523065172</v>
      </c>
    </row>
    <row r="2267" spans="1:10" x14ac:dyDescent="0.3">
      <c r="A2267">
        <v>2266</v>
      </c>
      <c r="B2267" s="1502">
        <v>43686</v>
      </c>
      <c r="C2267">
        <v>73</v>
      </c>
      <c r="D2267">
        <f t="shared" si="140"/>
        <v>369</v>
      </c>
      <c r="E2267">
        <f t="shared" si="141"/>
        <v>26937</v>
      </c>
      <c r="F2267">
        <f t="shared" si="142"/>
        <v>136161</v>
      </c>
      <c r="J2267">
        <f t="shared" si="143"/>
        <v>579.64584279352425</v>
      </c>
    </row>
    <row r="2268" spans="1:10" x14ac:dyDescent="0.3">
      <c r="A2268">
        <v>2267</v>
      </c>
      <c r="B2268" s="1502">
        <v>43686</v>
      </c>
      <c r="C2268">
        <v>658</v>
      </c>
      <c r="D2268">
        <f t="shared" si="140"/>
        <v>371</v>
      </c>
      <c r="E2268">
        <f t="shared" si="141"/>
        <v>244118</v>
      </c>
      <c r="F2268">
        <f t="shared" si="142"/>
        <v>137641</v>
      </c>
      <c r="J2268">
        <f t="shared" si="143"/>
        <v>579.61819035639689</v>
      </c>
    </row>
    <row r="2269" spans="1:10" x14ac:dyDescent="0.3">
      <c r="A2269">
        <v>2268</v>
      </c>
      <c r="B2269" s="1502">
        <v>43686</v>
      </c>
      <c r="C2269">
        <v>91</v>
      </c>
      <c r="D2269">
        <f t="shared" si="140"/>
        <v>373</v>
      </c>
      <c r="E2269">
        <f t="shared" si="141"/>
        <v>33943</v>
      </c>
      <c r="F2269">
        <f t="shared" si="142"/>
        <v>139129</v>
      </c>
      <c r="J2269">
        <f t="shared" si="143"/>
        <v>579.59053791926942</v>
      </c>
    </row>
    <row r="2270" spans="1:10" x14ac:dyDescent="0.3">
      <c r="A2270">
        <v>2269</v>
      </c>
      <c r="B2270" s="1502">
        <v>43686</v>
      </c>
      <c r="C2270">
        <v>230</v>
      </c>
      <c r="D2270">
        <f t="shared" si="140"/>
        <v>375</v>
      </c>
      <c r="E2270">
        <f t="shared" si="141"/>
        <v>86250</v>
      </c>
      <c r="F2270">
        <f t="shared" si="142"/>
        <v>140625</v>
      </c>
      <c r="J2270">
        <f t="shared" si="143"/>
        <v>579.56288548214195</v>
      </c>
    </row>
    <row r="2271" spans="1:10" x14ac:dyDescent="0.3">
      <c r="A2271">
        <v>2270</v>
      </c>
      <c r="B2271" s="1502">
        <v>43686</v>
      </c>
      <c r="C2271">
        <v>92</v>
      </c>
      <c r="D2271">
        <f t="shared" si="140"/>
        <v>377</v>
      </c>
      <c r="E2271">
        <f t="shared" si="141"/>
        <v>34684</v>
      </c>
      <c r="F2271">
        <f t="shared" si="142"/>
        <v>142129</v>
      </c>
      <c r="J2271">
        <f t="shared" si="143"/>
        <v>579.53523304501448</v>
      </c>
    </row>
    <row r="2272" spans="1:10" x14ac:dyDescent="0.3">
      <c r="A2272">
        <v>2271</v>
      </c>
      <c r="B2272" s="1502">
        <v>43686</v>
      </c>
      <c r="C2272">
        <v>575</v>
      </c>
      <c r="D2272">
        <f t="shared" si="140"/>
        <v>379</v>
      </c>
      <c r="E2272">
        <f t="shared" si="141"/>
        <v>217925</v>
      </c>
      <c r="F2272">
        <f t="shared" si="142"/>
        <v>143641</v>
      </c>
      <c r="J2272">
        <f t="shared" si="143"/>
        <v>579.50758060788712</v>
      </c>
    </row>
    <row r="2273" spans="1:10" x14ac:dyDescent="0.3">
      <c r="A2273">
        <v>2272</v>
      </c>
      <c r="B2273" s="1502">
        <v>43686</v>
      </c>
      <c r="C2273">
        <v>1318</v>
      </c>
      <c r="D2273">
        <f t="shared" si="140"/>
        <v>381</v>
      </c>
      <c r="E2273">
        <f t="shared" si="141"/>
        <v>502158</v>
      </c>
      <c r="F2273">
        <f t="shared" si="142"/>
        <v>145161</v>
      </c>
      <c r="J2273">
        <f t="shared" si="143"/>
        <v>579.47992817075965</v>
      </c>
    </row>
    <row r="2274" spans="1:10" x14ac:dyDescent="0.3">
      <c r="A2274">
        <v>2273</v>
      </c>
      <c r="B2274" s="1502">
        <v>43686</v>
      </c>
      <c r="C2274">
        <v>159</v>
      </c>
      <c r="D2274">
        <f t="shared" si="140"/>
        <v>383</v>
      </c>
      <c r="E2274">
        <f t="shared" si="141"/>
        <v>60897</v>
      </c>
      <c r="F2274">
        <f t="shared" si="142"/>
        <v>146689</v>
      </c>
      <c r="J2274">
        <f t="shared" si="143"/>
        <v>579.45227573363218</v>
      </c>
    </row>
    <row r="2275" spans="1:10" x14ac:dyDescent="0.3">
      <c r="A2275">
        <v>2274</v>
      </c>
      <c r="B2275" s="1502">
        <v>43686</v>
      </c>
      <c r="C2275">
        <v>18</v>
      </c>
      <c r="D2275">
        <f t="shared" si="140"/>
        <v>385</v>
      </c>
      <c r="E2275">
        <f t="shared" si="141"/>
        <v>6930</v>
      </c>
      <c r="F2275">
        <f t="shared" si="142"/>
        <v>148225</v>
      </c>
      <c r="J2275">
        <f t="shared" si="143"/>
        <v>579.42462329650482</v>
      </c>
    </row>
    <row r="2276" spans="1:10" x14ac:dyDescent="0.3">
      <c r="A2276">
        <v>2275</v>
      </c>
      <c r="B2276" s="1502">
        <v>43686</v>
      </c>
      <c r="C2276">
        <v>226</v>
      </c>
      <c r="D2276">
        <f t="shared" si="140"/>
        <v>387</v>
      </c>
      <c r="E2276">
        <f t="shared" si="141"/>
        <v>87462</v>
      </c>
      <c r="F2276">
        <f t="shared" si="142"/>
        <v>149769</v>
      </c>
      <c r="J2276">
        <f t="shared" si="143"/>
        <v>579.39697085937735</v>
      </c>
    </row>
    <row r="2277" spans="1:10" x14ac:dyDescent="0.3">
      <c r="A2277">
        <v>2276</v>
      </c>
      <c r="B2277" s="1502">
        <v>43686</v>
      </c>
      <c r="C2277">
        <v>17</v>
      </c>
      <c r="D2277">
        <f t="shared" ref="D2277:D2340" si="144">D2276+2</f>
        <v>389</v>
      </c>
      <c r="E2277">
        <f t="shared" si="141"/>
        <v>6613</v>
      </c>
      <c r="F2277">
        <f t="shared" si="142"/>
        <v>151321</v>
      </c>
      <c r="J2277">
        <f t="shared" si="143"/>
        <v>579.36931842224988</v>
      </c>
    </row>
    <row r="2278" spans="1:10" x14ac:dyDescent="0.3">
      <c r="A2278">
        <v>2277</v>
      </c>
      <c r="B2278" s="1502">
        <v>43686</v>
      </c>
      <c r="C2278">
        <v>251</v>
      </c>
      <c r="D2278">
        <f t="shared" si="144"/>
        <v>391</v>
      </c>
      <c r="E2278">
        <f t="shared" si="141"/>
        <v>98141</v>
      </c>
      <c r="F2278">
        <f t="shared" si="142"/>
        <v>152881</v>
      </c>
      <c r="J2278">
        <f t="shared" si="143"/>
        <v>579.3416659851224</v>
      </c>
    </row>
    <row r="2279" spans="1:10" x14ac:dyDescent="0.3">
      <c r="A2279">
        <v>2278</v>
      </c>
      <c r="B2279" s="1502">
        <v>43686</v>
      </c>
      <c r="C2279">
        <v>50</v>
      </c>
      <c r="D2279">
        <f t="shared" si="144"/>
        <v>393</v>
      </c>
      <c r="E2279">
        <f t="shared" si="141"/>
        <v>19650</v>
      </c>
      <c r="F2279">
        <f t="shared" si="142"/>
        <v>154449</v>
      </c>
      <c r="J2279">
        <f t="shared" si="143"/>
        <v>579.31401354799505</v>
      </c>
    </row>
    <row r="2280" spans="1:10" x14ac:dyDescent="0.3">
      <c r="A2280">
        <v>2279</v>
      </c>
      <c r="B2280" s="1502">
        <v>43686</v>
      </c>
      <c r="C2280">
        <v>403</v>
      </c>
      <c r="D2280">
        <f t="shared" si="144"/>
        <v>395</v>
      </c>
      <c r="E2280">
        <f t="shared" si="141"/>
        <v>159185</v>
      </c>
      <c r="F2280">
        <f t="shared" si="142"/>
        <v>156025</v>
      </c>
      <c r="J2280">
        <f t="shared" si="143"/>
        <v>579.28636111086757</v>
      </c>
    </row>
    <row r="2281" spans="1:10" x14ac:dyDescent="0.3">
      <c r="A2281">
        <v>2280</v>
      </c>
      <c r="B2281" s="1502">
        <v>43686</v>
      </c>
      <c r="C2281">
        <v>708</v>
      </c>
      <c r="D2281">
        <f t="shared" si="144"/>
        <v>397</v>
      </c>
      <c r="E2281">
        <f t="shared" si="141"/>
        <v>281076</v>
      </c>
      <c r="F2281">
        <f t="shared" si="142"/>
        <v>157609</v>
      </c>
      <c r="J2281">
        <f t="shared" si="143"/>
        <v>579.2587086737401</v>
      </c>
    </row>
    <row r="2282" spans="1:10" x14ac:dyDescent="0.3">
      <c r="A2282">
        <v>2281</v>
      </c>
      <c r="B2282" s="1502">
        <v>43686</v>
      </c>
      <c r="C2282">
        <v>260</v>
      </c>
      <c r="D2282">
        <f t="shared" si="144"/>
        <v>399</v>
      </c>
      <c r="E2282">
        <f t="shared" si="141"/>
        <v>103740</v>
      </c>
      <c r="F2282">
        <f t="shared" si="142"/>
        <v>159201</v>
      </c>
      <c r="J2282">
        <f t="shared" si="143"/>
        <v>579.23105623661274</v>
      </c>
    </row>
    <row r="2283" spans="1:10" x14ac:dyDescent="0.3">
      <c r="A2283">
        <v>2282</v>
      </c>
      <c r="B2283" s="1502">
        <v>43686</v>
      </c>
      <c r="C2283">
        <v>913</v>
      </c>
      <c r="D2283">
        <f t="shared" si="144"/>
        <v>401</v>
      </c>
      <c r="E2283">
        <f t="shared" si="141"/>
        <v>366113</v>
      </c>
      <c r="F2283">
        <f t="shared" si="142"/>
        <v>160801</v>
      </c>
      <c r="J2283">
        <f t="shared" si="143"/>
        <v>579.20340379948527</v>
      </c>
    </row>
    <row r="2284" spans="1:10" x14ac:dyDescent="0.3">
      <c r="A2284">
        <v>2283</v>
      </c>
      <c r="B2284" s="1502">
        <v>43686</v>
      </c>
      <c r="C2284">
        <v>1721</v>
      </c>
      <c r="D2284">
        <f t="shared" si="144"/>
        <v>403</v>
      </c>
      <c r="E2284">
        <f t="shared" si="141"/>
        <v>693563</v>
      </c>
      <c r="F2284">
        <f t="shared" si="142"/>
        <v>162409</v>
      </c>
      <c r="J2284">
        <f t="shared" si="143"/>
        <v>579.1757513623578</v>
      </c>
    </row>
    <row r="2285" spans="1:10" x14ac:dyDescent="0.3">
      <c r="A2285">
        <v>2284</v>
      </c>
      <c r="B2285" s="1502">
        <v>43686</v>
      </c>
      <c r="C2285">
        <v>375</v>
      </c>
      <c r="D2285">
        <f t="shared" si="144"/>
        <v>405</v>
      </c>
      <c r="E2285">
        <f t="shared" si="141"/>
        <v>151875</v>
      </c>
      <c r="F2285">
        <f t="shared" si="142"/>
        <v>164025</v>
      </c>
      <c r="J2285">
        <f t="shared" si="143"/>
        <v>579.14809892523044</v>
      </c>
    </row>
    <row r="2286" spans="1:10" x14ac:dyDescent="0.3">
      <c r="A2286">
        <v>2285</v>
      </c>
      <c r="B2286" s="1502">
        <v>43686</v>
      </c>
      <c r="C2286">
        <v>243</v>
      </c>
      <c r="D2286">
        <f t="shared" si="144"/>
        <v>407</v>
      </c>
      <c r="E2286">
        <f t="shared" si="141"/>
        <v>98901</v>
      </c>
      <c r="F2286">
        <f t="shared" si="142"/>
        <v>165649</v>
      </c>
      <c r="J2286">
        <f t="shared" si="143"/>
        <v>579.12044648810297</v>
      </c>
    </row>
    <row r="2287" spans="1:10" x14ac:dyDescent="0.3">
      <c r="A2287">
        <v>2286</v>
      </c>
      <c r="B2287" s="1502">
        <v>43686</v>
      </c>
      <c r="C2287">
        <v>332</v>
      </c>
      <c r="D2287">
        <f t="shared" si="144"/>
        <v>409</v>
      </c>
      <c r="E2287">
        <f t="shared" si="141"/>
        <v>135788</v>
      </c>
      <c r="F2287">
        <f t="shared" si="142"/>
        <v>167281</v>
      </c>
      <c r="J2287">
        <f t="shared" si="143"/>
        <v>579.0927940509755</v>
      </c>
    </row>
    <row r="2288" spans="1:10" x14ac:dyDescent="0.3">
      <c r="A2288">
        <v>2287</v>
      </c>
      <c r="B2288" s="1502">
        <v>43686</v>
      </c>
      <c r="C2288">
        <v>106</v>
      </c>
      <c r="D2288">
        <f t="shared" si="144"/>
        <v>411</v>
      </c>
      <c r="E2288">
        <f t="shared" si="141"/>
        <v>43566</v>
      </c>
      <c r="F2288">
        <f t="shared" si="142"/>
        <v>168921</v>
      </c>
      <c r="J2288">
        <f t="shared" si="143"/>
        <v>579.06514161384803</v>
      </c>
    </row>
    <row r="2289" spans="1:10" x14ac:dyDescent="0.3">
      <c r="A2289">
        <v>2288</v>
      </c>
      <c r="B2289" s="1502">
        <v>43686</v>
      </c>
      <c r="C2289">
        <v>265</v>
      </c>
      <c r="D2289">
        <f t="shared" si="144"/>
        <v>413</v>
      </c>
      <c r="E2289">
        <f t="shared" si="141"/>
        <v>109445</v>
      </c>
      <c r="F2289">
        <f t="shared" si="142"/>
        <v>170569</v>
      </c>
      <c r="J2289">
        <f t="shared" si="143"/>
        <v>579.03748917672067</v>
      </c>
    </row>
    <row r="2290" spans="1:10" x14ac:dyDescent="0.3">
      <c r="A2290">
        <v>2289</v>
      </c>
      <c r="B2290" s="1502">
        <v>43686</v>
      </c>
      <c r="C2290">
        <v>18</v>
      </c>
      <c r="D2290">
        <f t="shared" si="144"/>
        <v>415</v>
      </c>
      <c r="E2290">
        <f t="shared" si="141"/>
        <v>7470</v>
      </c>
      <c r="F2290">
        <f t="shared" si="142"/>
        <v>172225</v>
      </c>
      <c r="J2290">
        <f t="shared" si="143"/>
        <v>579.0098367395932</v>
      </c>
    </row>
    <row r="2291" spans="1:10" x14ac:dyDescent="0.3">
      <c r="A2291">
        <v>2290</v>
      </c>
      <c r="B2291" s="1502">
        <v>43686</v>
      </c>
      <c r="C2291">
        <v>18</v>
      </c>
      <c r="D2291">
        <f t="shared" si="144"/>
        <v>417</v>
      </c>
      <c r="E2291">
        <f t="shared" si="141"/>
        <v>7506</v>
      </c>
      <c r="F2291">
        <f t="shared" si="142"/>
        <v>173889</v>
      </c>
      <c r="J2291">
        <f t="shared" si="143"/>
        <v>578.98218430246573</v>
      </c>
    </row>
    <row r="2292" spans="1:10" x14ac:dyDescent="0.3">
      <c r="A2292">
        <v>2291</v>
      </c>
      <c r="B2292" s="1502">
        <v>43686</v>
      </c>
      <c r="C2292">
        <v>383</v>
      </c>
      <c r="D2292">
        <f t="shared" si="144"/>
        <v>419</v>
      </c>
      <c r="E2292">
        <f t="shared" si="141"/>
        <v>160477</v>
      </c>
      <c r="F2292">
        <f t="shared" si="142"/>
        <v>175561</v>
      </c>
      <c r="J2292">
        <f t="shared" si="143"/>
        <v>578.95453186533837</v>
      </c>
    </row>
    <row r="2293" spans="1:10" x14ac:dyDescent="0.3">
      <c r="A2293">
        <v>2292</v>
      </c>
      <c r="B2293" s="1502">
        <v>43687</v>
      </c>
      <c r="C2293">
        <v>148</v>
      </c>
      <c r="D2293">
        <f t="shared" si="144"/>
        <v>421</v>
      </c>
      <c r="E2293">
        <f t="shared" si="141"/>
        <v>62308</v>
      </c>
      <c r="F2293">
        <f t="shared" si="142"/>
        <v>177241</v>
      </c>
      <c r="J2293">
        <f t="shared" si="143"/>
        <v>578.9268794282109</v>
      </c>
    </row>
    <row r="2294" spans="1:10" x14ac:dyDescent="0.3">
      <c r="A2294">
        <v>2293</v>
      </c>
      <c r="B2294" s="1502">
        <v>43691</v>
      </c>
      <c r="C2294">
        <v>146</v>
      </c>
      <c r="D2294">
        <f t="shared" si="144"/>
        <v>423</v>
      </c>
      <c r="E2294">
        <f t="shared" si="141"/>
        <v>61758</v>
      </c>
      <c r="F2294">
        <f t="shared" si="142"/>
        <v>178929</v>
      </c>
      <c r="J2294">
        <f t="shared" si="143"/>
        <v>578.89922699108342</v>
      </c>
    </row>
    <row r="2295" spans="1:10" x14ac:dyDescent="0.3">
      <c r="A2295">
        <v>2294</v>
      </c>
      <c r="B2295" s="1502">
        <v>43691</v>
      </c>
      <c r="C2295">
        <v>171</v>
      </c>
      <c r="D2295">
        <f t="shared" si="144"/>
        <v>425</v>
      </c>
      <c r="E2295">
        <f t="shared" si="141"/>
        <v>72675</v>
      </c>
      <c r="F2295">
        <f t="shared" si="142"/>
        <v>180625</v>
      </c>
      <c r="J2295">
        <f t="shared" si="143"/>
        <v>578.87157455395595</v>
      </c>
    </row>
    <row r="2296" spans="1:10" x14ac:dyDescent="0.3">
      <c r="A2296">
        <v>2295</v>
      </c>
      <c r="B2296" s="1502">
        <v>43691</v>
      </c>
      <c r="C2296">
        <v>426</v>
      </c>
      <c r="D2296">
        <f t="shared" si="144"/>
        <v>427</v>
      </c>
      <c r="E2296">
        <f t="shared" si="141"/>
        <v>181902</v>
      </c>
      <c r="F2296">
        <f t="shared" si="142"/>
        <v>182329</v>
      </c>
      <c r="J2296">
        <f t="shared" si="143"/>
        <v>578.84392211682859</v>
      </c>
    </row>
    <row r="2297" spans="1:10" x14ac:dyDescent="0.3">
      <c r="A2297">
        <v>2296</v>
      </c>
      <c r="B2297" s="1502">
        <v>43691</v>
      </c>
      <c r="C2297">
        <v>463</v>
      </c>
      <c r="D2297">
        <f t="shared" si="144"/>
        <v>429</v>
      </c>
      <c r="E2297">
        <f t="shared" si="141"/>
        <v>198627</v>
      </c>
      <c r="F2297">
        <f t="shared" si="142"/>
        <v>184041</v>
      </c>
      <c r="J2297">
        <f t="shared" si="143"/>
        <v>578.81626967970112</v>
      </c>
    </row>
    <row r="2298" spans="1:10" x14ac:dyDescent="0.3">
      <c r="A2298">
        <v>2297</v>
      </c>
      <c r="B2298" s="1502">
        <v>43691</v>
      </c>
      <c r="C2298">
        <v>392</v>
      </c>
      <c r="D2298">
        <f t="shared" si="144"/>
        <v>431</v>
      </c>
      <c r="E2298">
        <f t="shared" si="141"/>
        <v>168952</v>
      </c>
      <c r="F2298">
        <f t="shared" si="142"/>
        <v>185761</v>
      </c>
      <c r="J2298">
        <f t="shared" si="143"/>
        <v>578.78861724257365</v>
      </c>
    </row>
    <row r="2299" spans="1:10" x14ac:dyDescent="0.3">
      <c r="A2299">
        <v>2298</v>
      </c>
      <c r="B2299" s="1502">
        <v>43693</v>
      </c>
      <c r="C2299">
        <v>55</v>
      </c>
      <c r="D2299">
        <f t="shared" si="144"/>
        <v>433</v>
      </c>
      <c r="E2299">
        <f t="shared" si="141"/>
        <v>23815</v>
      </c>
      <c r="F2299">
        <f t="shared" si="142"/>
        <v>187489</v>
      </c>
      <c r="J2299">
        <f t="shared" si="143"/>
        <v>578.76096480544629</v>
      </c>
    </row>
    <row r="2300" spans="1:10" x14ac:dyDescent="0.3">
      <c r="A2300">
        <v>2299</v>
      </c>
      <c r="B2300" s="1502">
        <v>43693</v>
      </c>
      <c r="C2300">
        <v>248</v>
      </c>
      <c r="D2300">
        <f t="shared" si="144"/>
        <v>435</v>
      </c>
      <c r="E2300">
        <f t="shared" si="141"/>
        <v>107880</v>
      </c>
      <c r="F2300">
        <f t="shared" si="142"/>
        <v>189225</v>
      </c>
      <c r="J2300">
        <f t="shared" si="143"/>
        <v>578.73331236831882</v>
      </c>
    </row>
    <row r="2301" spans="1:10" x14ac:dyDescent="0.3">
      <c r="A2301">
        <v>2300</v>
      </c>
      <c r="B2301" s="1502">
        <v>43693</v>
      </c>
      <c r="C2301">
        <v>426</v>
      </c>
      <c r="D2301">
        <f t="shared" si="144"/>
        <v>437</v>
      </c>
      <c r="E2301">
        <f t="shared" si="141"/>
        <v>186162</v>
      </c>
      <c r="F2301">
        <f t="shared" si="142"/>
        <v>190969</v>
      </c>
      <c r="J2301">
        <f t="shared" si="143"/>
        <v>578.70565993119135</v>
      </c>
    </row>
    <row r="2302" spans="1:10" x14ac:dyDescent="0.3">
      <c r="A2302">
        <v>2301</v>
      </c>
      <c r="B2302" s="1502">
        <v>43693</v>
      </c>
      <c r="C2302">
        <v>770</v>
      </c>
      <c r="D2302">
        <f t="shared" si="144"/>
        <v>439</v>
      </c>
      <c r="E2302">
        <f t="shared" si="141"/>
        <v>338030</v>
      </c>
      <c r="F2302">
        <f t="shared" si="142"/>
        <v>192721</v>
      </c>
      <c r="J2302">
        <f t="shared" si="143"/>
        <v>578.67800749406388</v>
      </c>
    </row>
    <row r="2303" spans="1:10" x14ac:dyDescent="0.3">
      <c r="A2303">
        <v>2302</v>
      </c>
      <c r="B2303" s="1502">
        <v>43693</v>
      </c>
      <c r="C2303">
        <v>1824</v>
      </c>
      <c r="D2303">
        <f t="shared" si="144"/>
        <v>441</v>
      </c>
      <c r="E2303">
        <f t="shared" si="141"/>
        <v>804384</v>
      </c>
      <c r="F2303">
        <f t="shared" si="142"/>
        <v>194481</v>
      </c>
      <c r="J2303">
        <f t="shared" si="143"/>
        <v>578.65035505693652</v>
      </c>
    </row>
    <row r="2304" spans="1:10" x14ac:dyDescent="0.3">
      <c r="A2304">
        <v>2303</v>
      </c>
      <c r="B2304" s="1502">
        <v>43693</v>
      </c>
      <c r="C2304">
        <v>188</v>
      </c>
      <c r="D2304">
        <f t="shared" si="144"/>
        <v>443</v>
      </c>
      <c r="E2304">
        <f t="shared" si="141"/>
        <v>83284</v>
      </c>
      <c r="F2304">
        <f t="shared" si="142"/>
        <v>196249</v>
      </c>
      <c r="J2304">
        <f t="shared" si="143"/>
        <v>578.62270261980905</v>
      </c>
    </row>
    <row r="2305" spans="1:10" x14ac:dyDescent="0.3">
      <c r="A2305">
        <v>2304</v>
      </c>
      <c r="B2305" s="1502">
        <v>43693</v>
      </c>
      <c r="C2305">
        <v>251</v>
      </c>
      <c r="D2305">
        <f t="shared" si="144"/>
        <v>445</v>
      </c>
      <c r="E2305">
        <f t="shared" si="141"/>
        <v>111695</v>
      </c>
      <c r="F2305">
        <f t="shared" si="142"/>
        <v>198025</v>
      </c>
      <c r="J2305">
        <f t="shared" si="143"/>
        <v>578.59505018268158</v>
      </c>
    </row>
    <row r="2306" spans="1:10" x14ac:dyDescent="0.3">
      <c r="A2306">
        <v>2305</v>
      </c>
      <c r="B2306" s="1502">
        <v>43693</v>
      </c>
      <c r="C2306">
        <v>1001</v>
      </c>
      <c r="D2306">
        <f t="shared" si="144"/>
        <v>447</v>
      </c>
      <c r="E2306">
        <f t="shared" si="141"/>
        <v>447447</v>
      </c>
      <c r="F2306">
        <f t="shared" si="142"/>
        <v>199809</v>
      </c>
      <c r="J2306">
        <f t="shared" si="143"/>
        <v>578.56739774555422</v>
      </c>
    </row>
    <row r="2307" spans="1:10" x14ac:dyDescent="0.3">
      <c r="A2307">
        <v>2306</v>
      </c>
      <c r="B2307" s="1502">
        <v>43693</v>
      </c>
      <c r="C2307">
        <v>248</v>
      </c>
      <c r="D2307">
        <f t="shared" si="144"/>
        <v>449</v>
      </c>
      <c r="E2307">
        <f t="shared" ref="E2307:E2370" si="145">C2307*D2307</f>
        <v>111352</v>
      </c>
      <c r="F2307">
        <f t="shared" ref="F2307:F2370" si="146">D2307^2</f>
        <v>201601</v>
      </c>
      <c r="J2307">
        <f t="shared" ref="J2307:J2370" si="147">$H$2+(-$I$2)*D2307</f>
        <v>578.53974530842675</v>
      </c>
    </row>
    <row r="2308" spans="1:10" x14ac:dyDescent="0.3">
      <c r="A2308">
        <v>2307</v>
      </c>
      <c r="B2308" s="1502">
        <v>43693</v>
      </c>
      <c r="C2308">
        <v>159</v>
      </c>
      <c r="D2308">
        <f t="shared" si="144"/>
        <v>451</v>
      </c>
      <c r="E2308">
        <f t="shared" si="145"/>
        <v>71709</v>
      </c>
      <c r="F2308">
        <f t="shared" si="146"/>
        <v>203401</v>
      </c>
      <c r="J2308">
        <f t="shared" si="147"/>
        <v>578.51209287129927</v>
      </c>
    </row>
    <row r="2309" spans="1:10" x14ac:dyDescent="0.3">
      <c r="A2309">
        <v>2308</v>
      </c>
      <c r="B2309" s="1502">
        <v>43693</v>
      </c>
      <c r="C2309">
        <v>43</v>
      </c>
      <c r="D2309">
        <f t="shared" si="144"/>
        <v>453</v>
      </c>
      <c r="E2309">
        <f t="shared" si="145"/>
        <v>19479</v>
      </c>
      <c r="F2309">
        <f t="shared" si="146"/>
        <v>205209</v>
      </c>
      <c r="J2309">
        <f t="shared" si="147"/>
        <v>578.4844404341718</v>
      </c>
    </row>
    <row r="2310" spans="1:10" x14ac:dyDescent="0.3">
      <c r="A2310">
        <v>2309</v>
      </c>
      <c r="B2310" s="1502">
        <v>43693</v>
      </c>
      <c r="C2310">
        <v>1961</v>
      </c>
      <c r="D2310">
        <f t="shared" si="144"/>
        <v>455</v>
      </c>
      <c r="E2310">
        <f t="shared" si="145"/>
        <v>892255</v>
      </c>
      <c r="F2310">
        <f t="shared" si="146"/>
        <v>207025</v>
      </c>
      <c r="J2310">
        <f t="shared" si="147"/>
        <v>578.45678799704444</v>
      </c>
    </row>
    <row r="2311" spans="1:10" x14ac:dyDescent="0.3">
      <c r="A2311">
        <v>2310</v>
      </c>
      <c r="B2311" s="1502">
        <v>43693</v>
      </c>
      <c r="C2311">
        <v>2313</v>
      </c>
      <c r="D2311">
        <f t="shared" si="144"/>
        <v>457</v>
      </c>
      <c r="E2311">
        <f t="shared" si="145"/>
        <v>1057041</v>
      </c>
      <c r="F2311">
        <f t="shared" si="146"/>
        <v>208849</v>
      </c>
      <c r="J2311">
        <f t="shared" si="147"/>
        <v>578.42913555991697</v>
      </c>
    </row>
    <row r="2312" spans="1:10" x14ac:dyDescent="0.3">
      <c r="A2312">
        <v>2311</v>
      </c>
      <c r="B2312" s="1502">
        <v>43693</v>
      </c>
      <c r="C2312">
        <v>514</v>
      </c>
      <c r="D2312">
        <f t="shared" si="144"/>
        <v>459</v>
      </c>
      <c r="E2312">
        <f t="shared" si="145"/>
        <v>235926</v>
      </c>
      <c r="F2312">
        <f t="shared" si="146"/>
        <v>210681</v>
      </c>
      <c r="J2312">
        <f t="shared" si="147"/>
        <v>578.4014831227895</v>
      </c>
    </row>
    <row r="2313" spans="1:10" x14ac:dyDescent="0.3">
      <c r="A2313">
        <v>2312</v>
      </c>
      <c r="B2313" s="1502">
        <v>43693</v>
      </c>
      <c r="C2313">
        <v>153</v>
      </c>
      <c r="D2313">
        <f t="shared" si="144"/>
        <v>461</v>
      </c>
      <c r="E2313">
        <f t="shared" si="145"/>
        <v>70533</v>
      </c>
      <c r="F2313">
        <f t="shared" si="146"/>
        <v>212521</v>
      </c>
      <c r="J2313">
        <f t="shared" si="147"/>
        <v>578.37383068566214</v>
      </c>
    </row>
    <row r="2314" spans="1:10" x14ac:dyDescent="0.3">
      <c r="A2314">
        <v>2313</v>
      </c>
      <c r="B2314" s="1502">
        <v>43693</v>
      </c>
      <c r="C2314">
        <v>90</v>
      </c>
      <c r="D2314">
        <f t="shared" si="144"/>
        <v>463</v>
      </c>
      <c r="E2314">
        <f t="shared" si="145"/>
        <v>41670</v>
      </c>
      <c r="F2314">
        <f t="shared" si="146"/>
        <v>214369</v>
      </c>
      <c r="J2314">
        <f t="shared" si="147"/>
        <v>578.34617824853467</v>
      </c>
    </row>
    <row r="2315" spans="1:10" x14ac:dyDescent="0.3">
      <c r="A2315">
        <v>2314</v>
      </c>
      <c r="B2315" s="1502">
        <v>43693</v>
      </c>
      <c r="C2315">
        <v>148</v>
      </c>
      <c r="D2315">
        <f t="shared" si="144"/>
        <v>465</v>
      </c>
      <c r="E2315">
        <f t="shared" si="145"/>
        <v>68820</v>
      </c>
      <c r="F2315">
        <f t="shared" si="146"/>
        <v>216225</v>
      </c>
      <c r="J2315">
        <f t="shared" si="147"/>
        <v>578.3185258114072</v>
      </c>
    </row>
    <row r="2316" spans="1:10" x14ac:dyDescent="0.3">
      <c r="A2316">
        <v>2315</v>
      </c>
      <c r="B2316" s="1502">
        <v>43693</v>
      </c>
      <c r="C2316">
        <v>51</v>
      </c>
      <c r="D2316">
        <f t="shared" si="144"/>
        <v>467</v>
      </c>
      <c r="E2316">
        <f t="shared" si="145"/>
        <v>23817</v>
      </c>
      <c r="F2316">
        <f t="shared" si="146"/>
        <v>218089</v>
      </c>
      <c r="J2316">
        <f t="shared" si="147"/>
        <v>578.29087337427973</v>
      </c>
    </row>
    <row r="2317" spans="1:10" x14ac:dyDescent="0.3">
      <c r="A2317">
        <v>2316</v>
      </c>
      <c r="B2317" s="1502">
        <v>43694</v>
      </c>
      <c r="C2317">
        <v>426</v>
      </c>
      <c r="D2317">
        <f t="shared" si="144"/>
        <v>469</v>
      </c>
      <c r="E2317">
        <f t="shared" si="145"/>
        <v>199794</v>
      </c>
      <c r="F2317">
        <f t="shared" si="146"/>
        <v>219961</v>
      </c>
      <c r="J2317">
        <f t="shared" si="147"/>
        <v>578.26322093715237</v>
      </c>
    </row>
    <row r="2318" spans="1:10" x14ac:dyDescent="0.3">
      <c r="A2318">
        <v>2317</v>
      </c>
      <c r="B2318" s="1502">
        <v>43694</v>
      </c>
      <c r="C2318">
        <v>320</v>
      </c>
      <c r="D2318">
        <f t="shared" si="144"/>
        <v>471</v>
      </c>
      <c r="E2318">
        <f t="shared" si="145"/>
        <v>150720</v>
      </c>
      <c r="F2318">
        <f t="shared" si="146"/>
        <v>221841</v>
      </c>
      <c r="J2318">
        <f t="shared" si="147"/>
        <v>578.2355685000249</v>
      </c>
    </row>
    <row r="2319" spans="1:10" x14ac:dyDescent="0.3">
      <c r="A2319">
        <v>2318</v>
      </c>
      <c r="B2319" s="1502">
        <v>43695</v>
      </c>
      <c r="C2319">
        <v>202</v>
      </c>
      <c r="D2319">
        <f t="shared" si="144"/>
        <v>473</v>
      </c>
      <c r="E2319">
        <f t="shared" si="145"/>
        <v>95546</v>
      </c>
      <c r="F2319">
        <f t="shared" si="146"/>
        <v>223729</v>
      </c>
      <c r="J2319">
        <f t="shared" si="147"/>
        <v>578.20791606289743</v>
      </c>
    </row>
    <row r="2320" spans="1:10" x14ac:dyDescent="0.3">
      <c r="A2320">
        <v>2319</v>
      </c>
      <c r="B2320" s="1502">
        <v>43695</v>
      </c>
      <c r="C2320">
        <v>679</v>
      </c>
      <c r="D2320">
        <f t="shared" si="144"/>
        <v>475</v>
      </c>
      <c r="E2320">
        <f t="shared" si="145"/>
        <v>322525</v>
      </c>
      <c r="F2320">
        <f t="shared" si="146"/>
        <v>225625</v>
      </c>
      <c r="J2320">
        <f t="shared" si="147"/>
        <v>578.18026362577007</v>
      </c>
    </row>
    <row r="2321" spans="1:10" x14ac:dyDescent="0.3">
      <c r="A2321">
        <v>2320</v>
      </c>
      <c r="B2321" s="1502">
        <v>43695</v>
      </c>
      <c r="C2321">
        <v>746</v>
      </c>
      <c r="D2321">
        <f t="shared" si="144"/>
        <v>477</v>
      </c>
      <c r="E2321">
        <f t="shared" si="145"/>
        <v>355842</v>
      </c>
      <c r="F2321">
        <f t="shared" si="146"/>
        <v>227529</v>
      </c>
      <c r="J2321">
        <f t="shared" si="147"/>
        <v>578.1526111886426</v>
      </c>
    </row>
    <row r="2322" spans="1:10" x14ac:dyDescent="0.3">
      <c r="A2322">
        <v>2321</v>
      </c>
      <c r="B2322" s="1502">
        <v>43696</v>
      </c>
      <c r="C2322">
        <v>1153</v>
      </c>
      <c r="D2322">
        <f t="shared" si="144"/>
        <v>479</v>
      </c>
      <c r="E2322">
        <f t="shared" si="145"/>
        <v>552287</v>
      </c>
      <c r="F2322">
        <f t="shared" si="146"/>
        <v>229441</v>
      </c>
      <c r="J2322">
        <f t="shared" si="147"/>
        <v>578.12495875151512</v>
      </c>
    </row>
    <row r="2323" spans="1:10" x14ac:dyDescent="0.3">
      <c r="A2323">
        <v>2322</v>
      </c>
      <c r="B2323" s="1502">
        <v>43696</v>
      </c>
      <c r="C2323">
        <v>199</v>
      </c>
      <c r="D2323">
        <f t="shared" si="144"/>
        <v>481</v>
      </c>
      <c r="E2323">
        <f t="shared" si="145"/>
        <v>95719</v>
      </c>
      <c r="F2323">
        <f t="shared" si="146"/>
        <v>231361</v>
      </c>
      <c r="J2323">
        <f t="shared" si="147"/>
        <v>578.09730631438765</v>
      </c>
    </row>
    <row r="2324" spans="1:10" x14ac:dyDescent="0.3">
      <c r="A2324">
        <v>2323</v>
      </c>
      <c r="B2324" s="1502">
        <v>43697</v>
      </c>
      <c r="C2324">
        <v>1643</v>
      </c>
      <c r="D2324">
        <f t="shared" si="144"/>
        <v>483</v>
      </c>
      <c r="E2324">
        <f t="shared" si="145"/>
        <v>793569</v>
      </c>
      <c r="F2324">
        <f t="shared" si="146"/>
        <v>233289</v>
      </c>
      <c r="J2324">
        <f t="shared" si="147"/>
        <v>578.06965387726029</v>
      </c>
    </row>
    <row r="2325" spans="1:10" x14ac:dyDescent="0.3">
      <c r="A2325">
        <v>2324</v>
      </c>
      <c r="B2325" s="1502">
        <v>43697</v>
      </c>
      <c r="C2325">
        <v>179</v>
      </c>
      <c r="D2325">
        <f t="shared" si="144"/>
        <v>485</v>
      </c>
      <c r="E2325">
        <f t="shared" si="145"/>
        <v>86815</v>
      </c>
      <c r="F2325">
        <f t="shared" si="146"/>
        <v>235225</v>
      </c>
      <c r="J2325">
        <f t="shared" si="147"/>
        <v>578.04200144013282</v>
      </c>
    </row>
    <row r="2326" spans="1:10" x14ac:dyDescent="0.3">
      <c r="A2326">
        <v>2325</v>
      </c>
      <c r="B2326" s="1502">
        <v>43697</v>
      </c>
      <c r="C2326">
        <v>659</v>
      </c>
      <c r="D2326">
        <f t="shared" si="144"/>
        <v>487</v>
      </c>
      <c r="E2326">
        <f t="shared" si="145"/>
        <v>320933</v>
      </c>
      <c r="F2326">
        <f t="shared" si="146"/>
        <v>237169</v>
      </c>
      <c r="J2326">
        <f t="shared" si="147"/>
        <v>578.01434900300535</v>
      </c>
    </row>
    <row r="2327" spans="1:10" x14ac:dyDescent="0.3">
      <c r="A2327">
        <v>2326</v>
      </c>
      <c r="B2327" s="1502">
        <v>43697</v>
      </c>
      <c r="C2327">
        <v>149</v>
      </c>
      <c r="D2327">
        <f t="shared" si="144"/>
        <v>489</v>
      </c>
      <c r="E2327">
        <f t="shared" si="145"/>
        <v>72861</v>
      </c>
      <c r="F2327">
        <f t="shared" si="146"/>
        <v>239121</v>
      </c>
      <c r="J2327">
        <f t="shared" si="147"/>
        <v>577.98669656587799</v>
      </c>
    </row>
    <row r="2328" spans="1:10" x14ac:dyDescent="0.3">
      <c r="A2328">
        <v>2327</v>
      </c>
      <c r="B2328" s="1502">
        <v>43697</v>
      </c>
      <c r="C2328">
        <v>138</v>
      </c>
      <c r="D2328">
        <f t="shared" si="144"/>
        <v>491</v>
      </c>
      <c r="E2328">
        <f t="shared" si="145"/>
        <v>67758</v>
      </c>
      <c r="F2328">
        <f t="shared" si="146"/>
        <v>241081</v>
      </c>
      <c r="J2328">
        <f t="shared" si="147"/>
        <v>577.95904412875052</v>
      </c>
    </row>
    <row r="2329" spans="1:10" x14ac:dyDescent="0.3">
      <c r="A2329">
        <v>2328</v>
      </c>
      <c r="B2329" s="1502">
        <v>43697</v>
      </c>
      <c r="C2329">
        <v>197</v>
      </c>
      <c r="D2329">
        <f t="shared" si="144"/>
        <v>493</v>
      </c>
      <c r="E2329">
        <f t="shared" si="145"/>
        <v>97121</v>
      </c>
      <c r="F2329">
        <f t="shared" si="146"/>
        <v>243049</v>
      </c>
      <c r="J2329">
        <f t="shared" si="147"/>
        <v>577.93139169162305</v>
      </c>
    </row>
    <row r="2330" spans="1:10" x14ac:dyDescent="0.3">
      <c r="A2330">
        <v>2329</v>
      </c>
      <c r="B2330" s="1502">
        <v>43697</v>
      </c>
      <c r="C2330">
        <v>178</v>
      </c>
      <c r="D2330">
        <f t="shared" si="144"/>
        <v>495</v>
      </c>
      <c r="E2330">
        <f t="shared" si="145"/>
        <v>88110</v>
      </c>
      <c r="F2330">
        <f t="shared" si="146"/>
        <v>245025</v>
      </c>
      <c r="J2330">
        <f t="shared" si="147"/>
        <v>577.90373925449558</v>
      </c>
    </row>
    <row r="2331" spans="1:10" x14ac:dyDescent="0.3">
      <c r="A2331">
        <v>2330</v>
      </c>
      <c r="B2331" s="1502">
        <v>43698</v>
      </c>
      <c r="C2331">
        <v>154</v>
      </c>
      <c r="D2331">
        <f t="shared" si="144"/>
        <v>497</v>
      </c>
      <c r="E2331">
        <f t="shared" si="145"/>
        <v>76538</v>
      </c>
      <c r="F2331">
        <f t="shared" si="146"/>
        <v>247009</v>
      </c>
      <c r="J2331">
        <f t="shared" si="147"/>
        <v>577.87608681736822</v>
      </c>
    </row>
    <row r="2332" spans="1:10" x14ac:dyDescent="0.3">
      <c r="A2332">
        <v>2331</v>
      </c>
      <c r="B2332" s="1502">
        <v>43698</v>
      </c>
      <c r="C2332">
        <v>108</v>
      </c>
      <c r="D2332">
        <f t="shared" si="144"/>
        <v>499</v>
      </c>
      <c r="E2332">
        <f t="shared" si="145"/>
        <v>53892</v>
      </c>
      <c r="F2332">
        <f t="shared" si="146"/>
        <v>249001</v>
      </c>
      <c r="J2332">
        <f t="shared" si="147"/>
        <v>577.84843438024075</v>
      </c>
    </row>
    <row r="2333" spans="1:10" x14ac:dyDescent="0.3">
      <c r="A2333">
        <v>2332</v>
      </c>
      <c r="B2333" s="1502">
        <v>43698</v>
      </c>
      <c r="C2333">
        <v>111</v>
      </c>
      <c r="D2333">
        <f t="shared" si="144"/>
        <v>501</v>
      </c>
      <c r="E2333">
        <f t="shared" si="145"/>
        <v>55611</v>
      </c>
      <c r="F2333">
        <f t="shared" si="146"/>
        <v>251001</v>
      </c>
      <c r="J2333">
        <f t="shared" si="147"/>
        <v>577.82078194311327</v>
      </c>
    </row>
    <row r="2334" spans="1:10" x14ac:dyDescent="0.3">
      <c r="A2334">
        <v>2333</v>
      </c>
      <c r="B2334" s="1502">
        <v>43698</v>
      </c>
      <c r="C2334">
        <v>85</v>
      </c>
      <c r="D2334">
        <f t="shared" si="144"/>
        <v>503</v>
      </c>
      <c r="E2334">
        <f t="shared" si="145"/>
        <v>42755</v>
      </c>
      <c r="F2334">
        <f t="shared" si="146"/>
        <v>253009</v>
      </c>
      <c r="J2334">
        <f t="shared" si="147"/>
        <v>577.79312950598592</v>
      </c>
    </row>
    <row r="2335" spans="1:10" x14ac:dyDescent="0.3">
      <c r="A2335">
        <v>2334</v>
      </c>
      <c r="B2335" s="1502">
        <v>43698</v>
      </c>
      <c r="C2335">
        <v>1707</v>
      </c>
      <c r="D2335">
        <f t="shared" si="144"/>
        <v>505</v>
      </c>
      <c r="E2335">
        <f t="shared" si="145"/>
        <v>862035</v>
      </c>
      <c r="F2335">
        <f t="shared" si="146"/>
        <v>255025</v>
      </c>
      <c r="J2335">
        <f t="shared" si="147"/>
        <v>577.76547706885844</v>
      </c>
    </row>
    <row r="2336" spans="1:10" x14ac:dyDescent="0.3">
      <c r="A2336">
        <v>2335</v>
      </c>
      <c r="B2336" s="1502">
        <v>43698</v>
      </c>
      <c r="C2336">
        <v>1190</v>
      </c>
      <c r="D2336">
        <f t="shared" si="144"/>
        <v>507</v>
      </c>
      <c r="E2336">
        <f t="shared" si="145"/>
        <v>603330</v>
      </c>
      <c r="F2336">
        <f t="shared" si="146"/>
        <v>257049</v>
      </c>
      <c r="J2336">
        <f t="shared" si="147"/>
        <v>577.73782463173097</v>
      </c>
    </row>
    <row r="2337" spans="1:10" x14ac:dyDescent="0.3">
      <c r="A2337">
        <v>2336</v>
      </c>
      <c r="B2337" s="1502">
        <v>43698</v>
      </c>
      <c r="C2337">
        <v>551</v>
      </c>
      <c r="D2337">
        <f t="shared" si="144"/>
        <v>509</v>
      </c>
      <c r="E2337">
        <f t="shared" si="145"/>
        <v>280459</v>
      </c>
      <c r="F2337">
        <f t="shared" si="146"/>
        <v>259081</v>
      </c>
      <c r="J2337">
        <f t="shared" si="147"/>
        <v>577.71017219460362</v>
      </c>
    </row>
    <row r="2338" spans="1:10" x14ac:dyDescent="0.3">
      <c r="A2338">
        <v>2337</v>
      </c>
      <c r="B2338" s="1502">
        <v>43698</v>
      </c>
      <c r="C2338">
        <v>393</v>
      </c>
      <c r="D2338">
        <f t="shared" si="144"/>
        <v>511</v>
      </c>
      <c r="E2338">
        <f t="shared" si="145"/>
        <v>200823</v>
      </c>
      <c r="F2338">
        <f t="shared" si="146"/>
        <v>261121</v>
      </c>
      <c r="J2338">
        <f t="shared" si="147"/>
        <v>577.68251975747614</v>
      </c>
    </row>
    <row r="2339" spans="1:10" x14ac:dyDescent="0.3">
      <c r="A2339">
        <v>2338</v>
      </c>
      <c r="B2339" s="1502">
        <v>43698</v>
      </c>
      <c r="C2339">
        <v>20</v>
      </c>
      <c r="D2339">
        <f t="shared" si="144"/>
        <v>513</v>
      </c>
      <c r="E2339">
        <f t="shared" si="145"/>
        <v>10260</v>
      </c>
      <c r="F2339">
        <f t="shared" si="146"/>
        <v>263169</v>
      </c>
      <c r="J2339">
        <f t="shared" si="147"/>
        <v>577.65486732034867</v>
      </c>
    </row>
    <row r="2340" spans="1:10" x14ac:dyDescent="0.3">
      <c r="A2340">
        <v>2339</v>
      </c>
      <c r="B2340" s="1502">
        <v>43698</v>
      </c>
      <c r="C2340">
        <v>22</v>
      </c>
      <c r="D2340">
        <f t="shared" si="144"/>
        <v>515</v>
      </c>
      <c r="E2340">
        <f t="shared" si="145"/>
        <v>11330</v>
      </c>
      <c r="F2340">
        <f t="shared" si="146"/>
        <v>265225</v>
      </c>
      <c r="J2340">
        <f t="shared" si="147"/>
        <v>577.6272148832212</v>
      </c>
    </row>
    <row r="2341" spans="1:10" x14ac:dyDescent="0.3">
      <c r="A2341">
        <v>2340</v>
      </c>
      <c r="B2341" s="1502">
        <v>43698</v>
      </c>
      <c r="C2341">
        <v>15</v>
      </c>
      <c r="D2341">
        <f t="shared" ref="D2341:D2404" si="148">D2340+2</f>
        <v>517</v>
      </c>
      <c r="E2341">
        <f t="shared" si="145"/>
        <v>7755</v>
      </c>
      <c r="F2341">
        <f t="shared" si="146"/>
        <v>267289</v>
      </c>
      <c r="J2341">
        <f t="shared" si="147"/>
        <v>577.59956244609384</v>
      </c>
    </row>
    <row r="2342" spans="1:10" x14ac:dyDescent="0.3">
      <c r="A2342">
        <v>2341</v>
      </c>
      <c r="B2342" s="1502">
        <v>43698</v>
      </c>
      <c r="C2342">
        <v>18</v>
      </c>
      <c r="D2342">
        <f t="shared" si="148"/>
        <v>519</v>
      </c>
      <c r="E2342">
        <f t="shared" si="145"/>
        <v>9342</v>
      </c>
      <c r="F2342">
        <f t="shared" si="146"/>
        <v>269361</v>
      </c>
      <c r="J2342">
        <f t="shared" si="147"/>
        <v>577.57191000896637</v>
      </c>
    </row>
    <row r="2343" spans="1:10" x14ac:dyDescent="0.3">
      <c r="A2343">
        <v>2342</v>
      </c>
      <c r="B2343" s="1502">
        <v>43698</v>
      </c>
      <c r="C2343">
        <v>37</v>
      </c>
      <c r="D2343">
        <f t="shared" si="148"/>
        <v>521</v>
      </c>
      <c r="E2343">
        <f t="shared" si="145"/>
        <v>19277</v>
      </c>
      <c r="F2343">
        <f t="shared" si="146"/>
        <v>271441</v>
      </c>
      <c r="J2343">
        <f t="shared" si="147"/>
        <v>577.5442575718389</v>
      </c>
    </row>
    <row r="2344" spans="1:10" x14ac:dyDescent="0.3">
      <c r="A2344">
        <v>2343</v>
      </c>
      <c r="B2344" s="1502">
        <v>43698</v>
      </c>
      <c r="C2344">
        <v>55</v>
      </c>
      <c r="D2344">
        <f t="shared" si="148"/>
        <v>523</v>
      </c>
      <c r="E2344">
        <f t="shared" si="145"/>
        <v>28765</v>
      </c>
      <c r="F2344">
        <f t="shared" si="146"/>
        <v>273529</v>
      </c>
      <c r="J2344">
        <f t="shared" si="147"/>
        <v>577.51660513471154</v>
      </c>
    </row>
    <row r="2345" spans="1:10" x14ac:dyDescent="0.3">
      <c r="A2345">
        <v>2344</v>
      </c>
      <c r="B2345" s="1502">
        <v>43698</v>
      </c>
      <c r="C2345">
        <v>426</v>
      </c>
      <c r="D2345">
        <f t="shared" si="148"/>
        <v>525</v>
      </c>
      <c r="E2345">
        <f t="shared" si="145"/>
        <v>223650</v>
      </c>
      <c r="F2345">
        <f t="shared" si="146"/>
        <v>275625</v>
      </c>
      <c r="J2345">
        <f t="shared" si="147"/>
        <v>577.48895269758407</v>
      </c>
    </row>
    <row r="2346" spans="1:10" x14ac:dyDescent="0.3">
      <c r="A2346">
        <v>2345</v>
      </c>
      <c r="B2346" s="1502">
        <v>43698</v>
      </c>
      <c r="C2346">
        <v>284</v>
      </c>
      <c r="D2346">
        <f t="shared" si="148"/>
        <v>527</v>
      </c>
      <c r="E2346">
        <f t="shared" si="145"/>
        <v>149668</v>
      </c>
      <c r="F2346">
        <f t="shared" si="146"/>
        <v>277729</v>
      </c>
      <c r="J2346">
        <f t="shared" si="147"/>
        <v>577.4613002604566</v>
      </c>
    </row>
    <row r="2347" spans="1:10" x14ac:dyDescent="0.3">
      <c r="A2347">
        <v>2346</v>
      </c>
      <c r="B2347" s="1502">
        <v>43698</v>
      </c>
      <c r="C2347">
        <v>1742</v>
      </c>
      <c r="D2347">
        <f t="shared" si="148"/>
        <v>529</v>
      </c>
      <c r="E2347">
        <f t="shared" si="145"/>
        <v>921518</v>
      </c>
      <c r="F2347">
        <f t="shared" si="146"/>
        <v>279841</v>
      </c>
      <c r="J2347">
        <f t="shared" si="147"/>
        <v>577.43364782332912</v>
      </c>
    </row>
    <row r="2348" spans="1:10" x14ac:dyDescent="0.3">
      <c r="A2348">
        <v>2347</v>
      </c>
      <c r="B2348" s="1502">
        <v>43698</v>
      </c>
      <c r="C2348">
        <v>1337</v>
      </c>
      <c r="D2348">
        <f t="shared" si="148"/>
        <v>531</v>
      </c>
      <c r="E2348">
        <f t="shared" si="145"/>
        <v>709947</v>
      </c>
      <c r="F2348">
        <f t="shared" si="146"/>
        <v>281961</v>
      </c>
      <c r="J2348">
        <f t="shared" si="147"/>
        <v>577.40599538620177</v>
      </c>
    </row>
    <row r="2349" spans="1:10" x14ac:dyDescent="0.3">
      <c r="A2349">
        <v>2348</v>
      </c>
      <c r="B2349" s="1502">
        <v>43698</v>
      </c>
      <c r="C2349">
        <v>84</v>
      </c>
      <c r="D2349">
        <f t="shared" si="148"/>
        <v>533</v>
      </c>
      <c r="E2349">
        <f t="shared" si="145"/>
        <v>44772</v>
      </c>
      <c r="F2349">
        <f t="shared" si="146"/>
        <v>284089</v>
      </c>
      <c r="J2349">
        <f t="shared" si="147"/>
        <v>577.37834294907429</v>
      </c>
    </row>
    <row r="2350" spans="1:10" x14ac:dyDescent="0.3">
      <c r="A2350">
        <v>2349</v>
      </c>
      <c r="B2350" s="1502">
        <v>43698</v>
      </c>
      <c r="C2350">
        <v>100</v>
      </c>
      <c r="D2350">
        <f t="shared" si="148"/>
        <v>535</v>
      </c>
      <c r="E2350">
        <f t="shared" si="145"/>
        <v>53500</v>
      </c>
      <c r="F2350">
        <f t="shared" si="146"/>
        <v>286225</v>
      </c>
      <c r="J2350">
        <f t="shared" si="147"/>
        <v>577.35069051194682</v>
      </c>
    </row>
    <row r="2351" spans="1:10" x14ac:dyDescent="0.3">
      <c r="A2351">
        <v>2350</v>
      </c>
      <c r="B2351" s="1502">
        <v>43698</v>
      </c>
      <c r="C2351">
        <v>1310</v>
      </c>
      <c r="D2351">
        <f t="shared" si="148"/>
        <v>537</v>
      </c>
      <c r="E2351">
        <f t="shared" si="145"/>
        <v>703470</v>
      </c>
      <c r="F2351">
        <f t="shared" si="146"/>
        <v>288369</v>
      </c>
      <c r="J2351">
        <f t="shared" si="147"/>
        <v>577.32303807481946</v>
      </c>
    </row>
    <row r="2352" spans="1:10" x14ac:dyDescent="0.3">
      <c r="A2352">
        <v>2351</v>
      </c>
      <c r="B2352" s="1502">
        <v>43698</v>
      </c>
      <c r="C2352">
        <v>1112</v>
      </c>
      <c r="D2352">
        <f t="shared" si="148"/>
        <v>539</v>
      </c>
      <c r="E2352">
        <f t="shared" si="145"/>
        <v>599368</v>
      </c>
      <c r="F2352">
        <f t="shared" si="146"/>
        <v>290521</v>
      </c>
      <c r="J2352">
        <f t="shared" si="147"/>
        <v>577.29538563769199</v>
      </c>
    </row>
    <row r="2353" spans="1:10" x14ac:dyDescent="0.3">
      <c r="A2353">
        <v>2352</v>
      </c>
      <c r="B2353" s="1502">
        <v>43698</v>
      </c>
      <c r="C2353">
        <v>243</v>
      </c>
      <c r="D2353">
        <f t="shared" si="148"/>
        <v>541</v>
      </c>
      <c r="E2353">
        <f t="shared" si="145"/>
        <v>131463</v>
      </c>
      <c r="F2353">
        <f t="shared" si="146"/>
        <v>292681</v>
      </c>
      <c r="J2353">
        <f t="shared" si="147"/>
        <v>577.26773320056452</v>
      </c>
    </row>
    <row r="2354" spans="1:10" x14ac:dyDescent="0.3">
      <c r="A2354">
        <v>2353</v>
      </c>
      <c r="B2354" s="1502">
        <v>43698</v>
      </c>
      <c r="C2354">
        <v>235</v>
      </c>
      <c r="D2354">
        <f t="shared" si="148"/>
        <v>543</v>
      </c>
      <c r="E2354">
        <f t="shared" si="145"/>
        <v>127605</v>
      </c>
      <c r="F2354">
        <f t="shared" si="146"/>
        <v>294849</v>
      </c>
      <c r="J2354">
        <f t="shared" si="147"/>
        <v>577.24008076343705</v>
      </c>
    </row>
    <row r="2355" spans="1:10" x14ac:dyDescent="0.3">
      <c r="A2355">
        <v>2354</v>
      </c>
      <c r="B2355" s="1502">
        <v>43698</v>
      </c>
      <c r="C2355">
        <v>74</v>
      </c>
      <c r="D2355">
        <f t="shared" si="148"/>
        <v>545</v>
      </c>
      <c r="E2355">
        <f t="shared" si="145"/>
        <v>40330</v>
      </c>
      <c r="F2355">
        <f t="shared" si="146"/>
        <v>297025</v>
      </c>
      <c r="J2355">
        <f t="shared" si="147"/>
        <v>577.21242832630969</v>
      </c>
    </row>
    <row r="2356" spans="1:10" x14ac:dyDescent="0.3">
      <c r="A2356">
        <v>2355</v>
      </c>
      <c r="B2356" s="1502">
        <v>43698</v>
      </c>
      <c r="C2356">
        <v>84</v>
      </c>
      <c r="D2356">
        <f t="shared" si="148"/>
        <v>547</v>
      </c>
      <c r="E2356">
        <f t="shared" si="145"/>
        <v>45948</v>
      </c>
      <c r="F2356">
        <f t="shared" si="146"/>
        <v>299209</v>
      </c>
      <c r="J2356">
        <f t="shared" si="147"/>
        <v>577.18477588918222</v>
      </c>
    </row>
    <row r="2357" spans="1:10" x14ac:dyDescent="0.3">
      <c r="A2357">
        <v>2356</v>
      </c>
      <c r="B2357" s="1502">
        <v>43698</v>
      </c>
      <c r="C2357">
        <v>18</v>
      </c>
      <c r="D2357">
        <f t="shared" si="148"/>
        <v>549</v>
      </c>
      <c r="E2357">
        <f t="shared" si="145"/>
        <v>9882</v>
      </c>
      <c r="F2357">
        <f t="shared" si="146"/>
        <v>301401</v>
      </c>
      <c r="J2357">
        <f t="shared" si="147"/>
        <v>577.15712345205475</v>
      </c>
    </row>
    <row r="2358" spans="1:10" x14ac:dyDescent="0.3">
      <c r="A2358">
        <v>2357</v>
      </c>
      <c r="B2358" s="1502">
        <v>43698</v>
      </c>
      <c r="C2358">
        <v>19</v>
      </c>
      <c r="D2358">
        <f t="shared" si="148"/>
        <v>551</v>
      </c>
      <c r="E2358">
        <f t="shared" si="145"/>
        <v>10469</v>
      </c>
      <c r="F2358">
        <f t="shared" si="146"/>
        <v>303601</v>
      </c>
      <c r="J2358">
        <f t="shared" si="147"/>
        <v>577.12947101492739</v>
      </c>
    </row>
    <row r="2359" spans="1:10" x14ac:dyDescent="0.3">
      <c r="A2359">
        <v>2358</v>
      </c>
      <c r="B2359" s="1502">
        <v>43698</v>
      </c>
      <c r="C2359">
        <v>18</v>
      </c>
      <c r="D2359">
        <f t="shared" si="148"/>
        <v>553</v>
      </c>
      <c r="E2359">
        <f t="shared" si="145"/>
        <v>9954</v>
      </c>
      <c r="F2359">
        <f t="shared" si="146"/>
        <v>305809</v>
      </c>
      <c r="J2359">
        <f t="shared" si="147"/>
        <v>577.10181857779992</v>
      </c>
    </row>
    <row r="2360" spans="1:10" x14ac:dyDescent="0.3">
      <c r="A2360">
        <v>2359</v>
      </c>
      <c r="B2360" s="1502">
        <v>43698</v>
      </c>
      <c r="C2360">
        <v>18</v>
      </c>
      <c r="D2360">
        <f t="shared" si="148"/>
        <v>555</v>
      </c>
      <c r="E2360">
        <f t="shared" si="145"/>
        <v>9990</v>
      </c>
      <c r="F2360">
        <f t="shared" si="146"/>
        <v>308025</v>
      </c>
      <c r="J2360">
        <f t="shared" si="147"/>
        <v>577.07416614067245</v>
      </c>
    </row>
    <row r="2361" spans="1:10" x14ac:dyDescent="0.3">
      <c r="A2361">
        <v>2360</v>
      </c>
      <c r="B2361" s="1502">
        <v>43699</v>
      </c>
      <c r="C2361">
        <v>1590</v>
      </c>
      <c r="D2361">
        <f t="shared" si="148"/>
        <v>557</v>
      </c>
      <c r="E2361">
        <f t="shared" si="145"/>
        <v>885630</v>
      </c>
      <c r="F2361">
        <f t="shared" si="146"/>
        <v>310249</v>
      </c>
      <c r="J2361">
        <f t="shared" si="147"/>
        <v>577.04651370354497</v>
      </c>
    </row>
    <row r="2362" spans="1:10" x14ac:dyDescent="0.3">
      <c r="A2362">
        <v>2361</v>
      </c>
      <c r="B2362" s="1502">
        <v>43699</v>
      </c>
      <c r="C2362">
        <v>1788</v>
      </c>
      <c r="D2362">
        <f t="shared" si="148"/>
        <v>559</v>
      </c>
      <c r="E2362">
        <f t="shared" si="145"/>
        <v>999492</v>
      </c>
      <c r="F2362">
        <f t="shared" si="146"/>
        <v>312481</v>
      </c>
      <c r="J2362">
        <f t="shared" si="147"/>
        <v>577.01886126641762</v>
      </c>
    </row>
    <row r="2363" spans="1:10" x14ac:dyDescent="0.3">
      <c r="A2363">
        <v>2362</v>
      </c>
      <c r="B2363" s="1502">
        <v>43699</v>
      </c>
      <c r="C2363">
        <v>92</v>
      </c>
      <c r="D2363">
        <f t="shared" si="148"/>
        <v>561</v>
      </c>
      <c r="E2363">
        <f t="shared" si="145"/>
        <v>51612</v>
      </c>
      <c r="F2363">
        <f t="shared" si="146"/>
        <v>314721</v>
      </c>
      <c r="J2363">
        <f t="shared" si="147"/>
        <v>576.99120882929014</v>
      </c>
    </row>
    <row r="2364" spans="1:10" x14ac:dyDescent="0.3">
      <c r="A2364">
        <v>2363</v>
      </c>
      <c r="B2364" s="1502">
        <v>43699</v>
      </c>
      <c r="C2364">
        <v>146</v>
      </c>
      <c r="D2364">
        <f t="shared" si="148"/>
        <v>563</v>
      </c>
      <c r="E2364">
        <f t="shared" si="145"/>
        <v>82198</v>
      </c>
      <c r="F2364">
        <f t="shared" si="146"/>
        <v>316969</v>
      </c>
      <c r="J2364">
        <f t="shared" si="147"/>
        <v>576.96355639216267</v>
      </c>
    </row>
    <row r="2365" spans="1:10" x14ac:dyDescent="0.3">
      <c r="A2365">
        <v>2364</v>
      </c>
      <c r="B2365" s="1502">
        <v>43699</v>
      </c>
      <c r="C2365">
        <v>152</v>
      </c>
      <c r="D2365">
        <f t="shared" si="148"/>
        <v>565</v>
      </c>
      <c r="E2365">
        <f t="shared" si="145"/>
        <v>85880</v>
      </c>
      <c r="F2365">
        <f t="shared" si="146"/>
        <v>319225</v>
      </c>
      <c r="J2365">
        <f t="shared" si="147"/>
        <v>576.93590395503531</v>
      </c>
    </row>
    <row r="2366" spans="1:10" x14ac:dyDescent="0.3">
      <c r="A2366">
        <v>2365</v>
      </c>
      <c r="B2366" s="1502">
        <v>43699</v>
      </c>
      <c r="C2366">
        <v>167</v>
      </c>
      <c r="D2366">
        <f t="shared" si="148"/>
        <v>567</v>
      </c>
      <c r="E2366">
        <f t="shared" si="145"/>
        <v>94689</v>
      </c>
      <c r="F2366">
        <f t="shared" si="146"/>
        <v>321489</v>
      </c>
      <c r="J2366">
        <f t="shared" si="147"/>
        <v>576.90825151790784</v>
      </c>
    </row>
    <row r="2367" spans="1:10" x14ac:dyDescent="0.3">
      <c r="A2367">
        <v>2366</v>
      </c>
      <c r="B2367" s="1502">
        <v>43717</v>
      </c>
      <c r="C2367">
        <v>75</v>
      </c>
      <c r="D2367">
        <f t="shared" si="148"/>
        <v>569</v>
      </c>
      <c r="E2367">
        <f t="shared" si="145"/>
        <v>42675</v>
      </c>
      <c r="F2367">
        <f t="shared" si="146"/>
        <v>323761</v>
      </c>
      <c r="J2367">
        <f t="shared" si="147"/>
        <v>576.88059908078037</v>
      </c>
    </row>
    <row r="2368" spans="1:10" x14ac:dyDescent="0.3">
      <c r="A2368">
        <v>2367</v>
      </c>
      <c r="B2368" s="1502">
        <v>43739</v>
      </c>
      <c r="C2368">
        <v>7</v>
      </c>
      <c r="D2368">
        <f t="shared" si="148"/>
        <v>571</v>
      </c>
      <c r="E2368">
        <f t="shared" si="145"/>
        <v>3997</v>
      </c>
      <c r="F2368">
        <f t="shared" si="146"/>
        <v>326041</v>
      </c>
      <c r="J2368">
        <f t="shared" si="147"/>
        <v>576.8529466436529</v>
      </c>
    </row>
    <row r="2369" spans="1:10" x14ac:dyDescent="0.3">
      <c r="A2369">
        <v>2368</v>
      </c>
      <c r="B2369" s="1502">
        <v>43739</v>
      </c>
      <c r="C2369">
        <v>234</v>
      </c>
      <c r="D2369">
        <f t="shared" si="148"/>
        <v>573</v>
      </c>
      <c r="E2369">
        <f t="shared" si="145"/>
        <v>134082</v>
      </c>
      <c r="F2369">
        <f t="shared" si="146"/>
        <v>328329</v>
      </c>
      <c r="J2369">
        <f t="shared" si="147"/>
        <v>576.82529420652554</v>
      </c>
    </row>
    <row r="2370" spans="1:10" x14ac:dyDescent="0.3">
      <c r="A2370">
        <v>2369</v>
      </c>
      <c r="B2370" s="1502">
        <v>43739</v>
      </c>
      <c r="C2370">
        <v>154</v>
      </c>
      <c r="D2370">
        <f t="shared" si="148"/>
        <v>575</v>
      </c>
      <c r="E2370">
        <f t="shared" si="145"/>
        <v>88550</v>
      </c>
      <c r="F2370">
        <f t="shared" si="146"/>
        <v>330625</v>
      </c>
      <c r="J2370">
        <f t="shared" si="147"/>
        <v>576.79764176939807</v>
      </c>
    </row>
    <row r="2371" spans="1:10" x14ac:dyDescent="0.3">
      <c r="A2371">
        <v>2370</v>
      </c>
      <c r="B2371" s="1502">
        <v>43739</v>
      </c>
      <c r="C2371">
        <v>128</v>
      </c>
      <c r="D2371">
        <f t="shared" si="148"/>
        <v>577</v>
      </c>
      <c r="E2371">
        <f t="shared" ref="E2371:E2434" si="149">C2371*D2371</f>
        <v>73856</v>
      </c>
      <c r="F2371">
        <f t="shared" ref="F2371:F2434" si="150">D2371^2</f>
        <v>332929</v>
      </c>
      <c r="J2371">
        <f t="shared" ref="J2371:J2434" si="151">$H$2+(-$I$2)*D2371</f>
        <v>576.7699893322706</v>
      </c>
    </row>
    <row r="2372" spans="1:10" x14ac:dyDescent="0.3">
      <c r="A2372">
        <v>2371</v>
      </c>
      <c r="B2372" s="1502">
        <v>43739</v>
      </c>
      <c r="C2372">
        <v>260</v>
      </c>
      <c r="D2372">
        <f t="shared" si="148"/>
        <v>579</v>
      </c>
      <c r="E2372">
        <f t="shared" si="149"/>
        <v>150540</v>
      </c>
      <c r="F2372">
        <f t="shared" si="150"/>
        <v>335241</v>
      </c>
      <c r="J2372">
        <f t="shared" si="151"/>
        <v>576.74233689514324</v>
      </c>
    </row>
    <row r="2373" spans="1:10" x14ac:dyDescent="0.3">
      <c r="A2373">
        <v>2372</v>
      </c>
      <c r="B2373" s="1502">
        <v>43739</v>
      </c>
      <c r="C2373">
        <v>145</v>
      </c>
      <c r="D2373">
        <f t="shared" si="148"/>
        <v>581</v>
      </c>
      <c r="E2373">
        <f t="shared" si="149"/>
        <v>84245</v>
      </c>
      <c r="F2373">
        <f t="shared" si="150"/>
        <v>337561</v>
      </c>
      <c r="J2373">
        <f t="shared" si="151"/>
        <v>576.71468445801577</v>
      </c>
    </row>
    <row r="2374" spans="1:10" x14ac:dyDescent="0.3">
      <c r="A2374">
        <v>2373</v>
      </c>
      <c r="B2374" s="1502">
        <v>43739</v>
      </c>
      <c r="C2374">
        <v>202</v>
      </c>
      <c r="D2374">
        <f t="shared" si="148"/>
        <v>583</v>
      </c>
      <c r="E2374">
        <f t="shared" si="149"/>
        <v>117766</v>
      </c>
      <c r="F2374">
        <f t="shared" si="150"/>
        <v>339889</v>
      </c>
      <c r="J2374">
        <f t="shared" si="151"/>
        <v>576.6870320208883</v>
      </c>
    </row>
    <row r="2375" spans="1:10" x14ac:dyDescent="0.3">
      <c r="A2375">
        <v>2374</v>
      </c>
      <c r="B2375" s="1502">
        <v>43739</v>
      </c>
      <c r="C2375">
        <v>54</v>
      </c>
      <c r="D2375">
        <f t="shared" si="148"/>
        <v>585</v>
      </c>
      <c r="E2375">
        <f t="shared" si="149"/>
        <v>31590</v>
      </c>
      <c r="F2375">
        <f t="shared" si="150"/>
        <v>342225</v>
      </c>
      <c r="J2375">
        <f t="shared" si="151"/>
        <v>576.65937958376094</v>
      </c>
    </row>
    <row r="2376" spans="1:10" x14ac:dyDescent="0.3">
      <c r="A2376">
        <v>2375</v>
      </c>
      <c r="B2376" s="1502">
        <v>43741</v>
      </c>
      <c r="C2376">
        <v>96</v>
      </c>
      <c r="D2376">
        <f t="shared" si="148"/>
        <v>587</v>
      </c>
      <c r="E2376">
        <f t="shared" si="149"/>
        <v>56352</v>
      </c>
      <c r="F2376">
        <f t="shared" si="150"/>
        <v>344569</v>
      </c>
      <c r="J2376">
        <f t="shared" si="151"/>
        <v>576.63172714663347</v>
      </c>
    </row>
    <row r="2377" spans="1:10" x14ac:dyDescent="0.3">
      <c r="A2377">
        <v>2376</v>
      </c>
      <c r="B2377" s="1502">
        <v>43741</v>
      </c>
      <c r="C2377">
        <v>145</v>
      </c>
      <c r="D2377">
        <f t="shared" si="148"/>
        <v>589</v>
      </c>
      <c r="E2377">
        <f t="shared" si="149"/>
        <v>85405</v>
      </c>
      <c r="F2377">
        <f t="shared" si="150"/>
        <v>346921</v>
      </c>
      <c r="J2377">
        <f t="shared" si="151"/>
        <v>576.60407470950599</v>
      </c>
    </row>
    <row r="2378" spans="1:10" x14ac:dyDescent="0.3">
      <c r="A2378">
        <v>2377</v>
      </c>
      <c r="B2378" s="1502">
        <v>43741</v>
      </c>
      <c r="C2378">
        <v>435</v>
      </c>
      <c r="D2378">
        <f t="shared" si="148"/>
        <v>591</v>
      </c>
      <c r="E2378">
        <f t="shared" si="149"/>
        <v>257085</v>
      </c>
      <c r="F2378">
        <f t="shared" si="150"/>
        <v>349281</v>
      </c>
      <c r="J2378">
        <f t="shared" si="151"/>
        <v>576.57642227237852</v>
      </c>
    </row>
    <row r="2379" spans="1:10" x14ac:dyDescent="0.3">
      <c r="A2379">
        <v>2378</v>
      </c>
      <c r="B2379" s="1502">
        <v>43741</v>
      </c>
      <c r="C2379">
        <v>192</v>
      </c>
      <c r="D2379">
        <f t="shared" si="148"/>
        <v>593</v>
      </c>
      <c r="E2379">
        <f t="shared" si="149"/>
        <v>113856</v>
      </c>
      <c r="F2379">
        <f t="shared" si="150"/>
        <v>351649</v>
      </c>
      <c r="J2379">
        <f t="shared" si="151"/>
        <v>576.54876983525116</v>
      </c>
    </row>
    <row r="2380" spans="1:10" x14ac:dyDescent="0.3">
      <c r="A2380">
        <v>2379</v>
      </c>
      <c r="B2380" s="1502">
        <v>43741</v>
      </c>
      <c r="C2380">
        <v>250</v>
      </c>
      <c r="D2380">
        <f t="shared" si="148"/>
        <v>595</v>
      </c>
      <c r="E2380">
        <f t="shared" si="149"/>
        <v>148750</v>
      </c>
      <c r="F2380">
        <f t="shared" si="150"/>
        <v>354025</v>
      </c>
      <c r="J2380">
        <f t="shared" si="151"/>
        <v>576.52111739812369</v>
      </c>
    </row>
    <row r="2381" spans="1:10" x14ac:dyDescent="0.3">
      <c r="A2381">
        <v>2380</v>
      </c>
      <c r="B2381" s="1502">
        <v>43741</v>
      </c>
      <c r="C2381">
        <v>79</v>
      </c>
      <c r="D2381">
        <f t="shared" si="148"/>
        <v>597</v>
      </c>
      <c r="E2381">
        <f t="shared" si="149"/>
        <v>47163</v>
      </c>
      <c r="F2381">
        <f t="shared" si="150"/>
        <v>356409</v>
      </c>
      <c r="J2381">
        <f t="shared" si="151"/>
        <v>576.49346496099622</v>
      </c>
    </row>
    <row r="2382" spans="1:10" x14ac:dyDescent="0.3">
      <c r="A2382">
        <v>2381</v>
      </c>
      <c r="B2382" s="1502">
        <v>43741</v>
      </c>
      <c r="C2382">
        <v>172</v>
      </c>
      <c r="D2382">
        <f t="shared" si="148"/>
        <v>599</v>
      </c>
      <c r="E2382">
        <f t="shared" si="149"/>
        <v>103028</v>
      </c>
      <c r="F2382">
        <f t="shared" si="150"/>
        <v>358801</v>
      </c>
      <c r="J2382">
        <f t="shared" si="151"/>
        <v>576.46581252386886</v>
      </c>
    </row>
    <row r="2383" spans="1:10" x14ac:dyDescent="0.3">
      <c r="A2383">
        <v>2382</v>
      </c>
      <c r="B2383" s="1502">
        <v>43741</v>
      </c>
      <c r="C2383">
        <v>30</v>
      </c>
      <c r="D2383">
        <f t="shared" si="148"/>
        <v>601</v>
      </c>
      <c r="E2383">
        <f t="shared" si="149"/>
        <v>18030</v>
      </c>
      <c r="F2383">
        <f t="shared" si="150"/>
        <v>361201</v>
      </c>
      <c r="J2383">
        <f t="shared" si="151"/>
        <v>576.43816008674139</v>
      </c>
    </row>
    <row r="2384" spans="1:10" x14ac:dyDescent="0.3">
      <c r="A2384">
        <v>2383</v>
      </c>
      <c r="B2384" s="1502">
        <v>43741</v>
      </c>
      <c r="C2384">
        <v>251</v>
      </c>
      <c r="D2384">
        <f t="shared" si="148"/>
        <v>603</v>
      </c>
      <c r="E2384">
        <f t="shared" si="149"/>
        <v>151353</v>
      </c>
      <c r="F2384">
        <f t="shared" si="150"/>
        <v>363609</v>
      </c>
      <c r="J2384">
        <f t="shared" si="151"/>
        <v>576.41050764961392</v>
      </c>
    </row>
    <row r="2385" spans="1:10" x14ac:dyDescent="0.3">
      <c r="A2385">
        <v>2384</v>
      </c>
      <c r="B2385" s="1502">
        <v>43741</v>
      </c>
      <c r="C2385">
        <v>73</v>
      </c>
      <c r="D2385">
        <f t="shared" si="148"/>
        <v>605</v>
      </c>
      <c r="E2385">
        <f t="shared" si="149"/>
        <v>44165</v>
      </c>
      <c r="F2385">
        <f t="shared" si="150"/>
        <v>366025</v>
      </c>
      <c r="J2385">
        <f t="shared" si="151"/>
        <v>576.38285521248645</v>
      </c>
    </row>
    <row r="2386" spans="1:10" x14ac:dyDescent="0.3">
      <c r="A2386">
        <v>2385</v>
      </c>
      <c r="B2386" s="1502">
        <v>43741</v>
      </c>
      <c r="C2386">
        <v>334</v>
      </c>
      <c r="D2386">
        <f t="shared" si="148"/>
        <v>607</v>
      </c>
      <c r="E2386">
        <f t="shared" si="149"/>
        <v>202738</v>
      </c>
      <c r="F2386">
        <f t="shared" si="150"/>
        <v>368449</v>
      </c>
      <c r="J2386">
        <f t="shared" si="151"/>
        <v>576.35520277535909</v>
      </c>
    </row>
    <row r="2387" spans="1:10" x14ac:dyDescent="0.3">
      <c r="A2387">
        <v>2386</v>
      </c>
      <c r="B2387" s="1502">
        <v>43741</v>
      </c>
      <c r="C2387">
        <v>95</v>
      </c>
      <c r="D2387">
        <f t="shared" si="148"/>
        <v>609</v>
      </c>
      <c r="E2387">
        <f t="shared" si="149"/>
        <v>57855</v>
      </c>
      <c r="F2387">
        <f t="shared" si="150"/>
        <v>370881</v>
      </c>
      <c r="J2387">
        <f t="shared" si="151"/>
        <v>576.32755033823162</v>
      </c>
    </row>
    <row r="2388" spans="1:10" x14ac:dyDescent="0.3">
      <c r="A2388">
        <v>2387</v>
      </c>
      <c r="B2388" s="1502">
        <v>43741</v>
      </c>
      <c r="C2388">
        <v>152</v>
      </c>
      <c r="D2388">
        <f t="shared" si="148"/>
        <v>611</v>
      </c>
      <c r="E2388">
        <f t="shared" si="149"/>
        <v>92872</v>
      </c>
      <c r="F2388">
        <f t="shared" si="150"/>
        <v>373321</v>
      </c>
      <c r="J2388">
        <f t="shared" si="151"/>
        <v>576.29989790110415</v>
      </c>
    </row>
    <row r="2389" spans="1:10" x14ac:dyDescent="0.3">
      <c r="A2389">
        <v>2388</v>
      </c>
      <c r="B2389" s="1502">
        <v>43741</v>
      </c>
      <c r="C2389">
        <v>99</v>
      </c>
      <c r="D2389">
        <f t="shared" si="148"/>
        <v>613</v>
      </c>
      <c r="E2389">
        <f t="shared" si="149"/>
        <v>60687</v>
      </c>
      <c r="F2389">
        <f t="shared" si="150"/>
        <v>375769</v>
      </c>
      <c r="J2389">
        <f t="shared" si="151"/>
        <v>576.27224546397679</v>
      </c>
    </row>
    <row r="2390" spans="1:10" x14ac:dyDescent="0.3">
      <c r="A2390">
        <v>2389</v>
      </c>
      <c r="B2390" s="1502">
        <v>43741</v>
      </c>
      <c r="C2390">
        <v>50</v>
      </c>
      <c r="D2390">
        <f t="shared" si="148"/>
        <v>615</v>
      </c>
      <c r="E2390">
        <f t="shared" si="149"/>
        <v>30750</v>
      </c>
      <c r="F2390">
        <f t="shared" si="150"/>
        <v>378225</v>
      </c>
      <c r="J2390">
        <f t="shared" si="151"/>
        <v>576.24459302684932</v>
      </c>
    </row>
    <row r="2391" spans="1:10" x14ac:dyDescent="0.3">
      <c r="A2391">
        <v>2390</v>
      </c>
      <c r="B2391" s="1502">
        <v>43741</v>
      </c>
      <c r="C2391">
        <v>71</v>
      </c>
      <c r="D2391">
        <f t="shared" si="148"/>
        <v>617</v>
      </c>
      <c r="E2391">
        <f t="shared" si="149"/>
        <v>43807</v>
      </c>
      <c r="F2391">
        <f t="shared" si="150"/>
        <v>380689</v>
      </c>
      <c r="J2391">
        <f t="shared" si="151"/>
        <v>576.21694058972184</v>
      </c>
    </row>
    <row r="2392" spans="1:10" x14ac:dyDescent="0.3">
      <c r="A2392">
        <v>2391</v>
      </c>
      <c r="B2392" s="1502">
        <v>43741</v>
      </c>
      <c r="C2392">
        <v>50</v>
      </c>
      <c r="D2392">
        <f t="shared" si="148"/>
        <v>619</v>
      </c>
      <c r="E2392">
        <f t="shared" si="149"/>
        <v>30950</v>
      </c>
      <c r="F2392">
        <f t="shared" si="150"/>
        <v>383161</v>
      </c>
      <c r="J2392">
        <f t="shared" si="151"/>
        <v>576.18928815259437</v>
      </c>
    </row>
    <row r="2393" spans="1:10" x14ac:dyDescent="0.3">
      <c r="A2393">
        <v>2392</v>
      </c>
      <c r="B2393" s="1502">
        <v>43746</v>
      </c>
      <c r="C2393">
        <v>344</v>
      </c>
      <c r="D2393">
        <f t="shared" si="148"/>
        <v>621</v>
      </c>
      <c r="E2393">
        <f t="shared" si="149"/>
        <v>213624</v>
      </c>
      <c r="F2393">
        <f t="shared" si="150"/>
        <v>385641</v>
      </c>
      <c r="J2393">
        <f t="shared" si="151"/>
        <v>576.16163571546701</v>
      </c>
    </row>
    <row r="2394" spans="1:10" x14ac:dyDescent="0.3">
      <c r="A2394">
        <v>2393</v>
      </c>
      <c r="B2394" s="1502">
        <v>43746</v>
      </c>
      <c r="C2394">
        <v>293</v>
      </c>
      <c r="D2394">
        <f t="shared" si="148"/>
        <v>623</v>
      </c>
      <c r="E2394">
        <f t="shared" si="149"/>
        <v>182539</v>
      </c>
      <c r="F2394">
        <f t="shared" si="150"/>
        <v>388129</v>
      </c>
      <c r="J2394">
        <f t="shared" si="151"/>
        <v>576.13398327833954</v>
      </c>
    </row>
    <row r="2395" spans="1:10" x14ac:dyDescent="0.3">
      <c r="A2395">
        <v>2394</v>
      </c>
      <c r="B2395" s="1502">
        <v>43746</v>
      </c>
      <c r="C2395">
        <v>51</v>
      </c>
      <c r="D2395">
        <f t="shared" si="148"/>
        <v>625</v>
      </c>
      <c r="E2395">
        <f t="shared" si="149"/>
        <v>31875</v>
      </c>
      <c r="F2395">
        <f t="shared" si="150"/>
        <v>390625</v>
      </c>
      <c r="J2395">
        <f t="shared" si="151"/>
        <v>576.10633084121207</v>
      </c>
    </row>
    <row r="2396" spans="1:10" x14ac:dyDescent="0.3">
      <c r="A2396">
        <v>2395</v>
      </c>
      <c r="B2396" s="1502">
        <v>43746</v>
      </c>
      <c r="C2396">
        <v>65</v>
      </c>
      <c r="D2396">
        <f t="shared" si="148"/>
        <v>627</v>
      </c>
      <c r="E2396">
        <f t="shared" si="149"/>
        <v>40755</v>
      </c>
      <c r="F2396">
        <f t="shared" si="150"/>
        <v>393129</v>
      </c>
      <c r="J2396">
        <f t="shared" si="151"/>
        <v>576.07867840408471</v>
      </c>
    </row>
    <row r="2397" spans="1:10" x14ac:dyDescent="0.3">
      <c r="A2397">
        <v>2396</v>
      </c>
      <c r="B2397" s="1502">
        <v>43746</v>
      </c>
      <c r="C2397">
        <v>288</v>
      </c>
      <c r="D2397">
        <f t="shared" si="148"/>
        <v>629</v>
      </c>
      <c r="E2397">
        <f t="shared" si="149"/>
        <v>181152</v>
      </c>
      <c r="F2397">
        <f t="shared" si="150"/>
        <v>395641</v>
      </c>
      <c r="J2397">
        <f t="shared" si="151"/>
        <v>576.05102596695724</v>
      </c>
    </row>
    <row r="2398" spans="1:10" x14ac:dyDescent="0.3">
      <c r="A2398">
        <v>2397</v>
      </c>
      <c r="B2398" s="1502">
        <v>43746</v>
      </c>
      <c r="C2398">
        <v>250</v>
      </c>
      <c r="D2398">
        <f t="shared" si="148"/>
        <v>631</v>
      </c>
      <c r="E2398">
        <f t="shared" si="149"/>
        <v>157750</v>
      </c>
      <c r="F2398">
        <f t="shared" si="150"/>
        <v>398161</v>
      </c>
      <c r="J2398">
        <f t="shared" si="151"/>
        <v>576.02337352982977</v>
      </c>
    </row>
    <row r="2399" spans="1:10" x14ac:dyDescent="0.3">
      <c r="A2399">
        <v>2398</v>
      </c>
      <c r="B2399" s="1502">
        <v>43746</v>
      </c>
      <c r="C2399">
        <v>294</v>
      </c>
      <c r="D2399">
        <f t="shared" si="148"/>
        <v>633</v>
      </c>
      <c r="E2399">
        <f t="shared" si="149"/>
        <v>186102</v>
      </c>
      <c r="F2399">
        <f t="shared" si="150"/>
        <v>400689</v>
      </c>
      <c r="J2399">
        <f t="shared" si="151"/>
        <v>575.9957210927023</v>
      </c>
    </row>
    <row r="2400" spans="1:10" x14ac:dyDescent="0.3">
      <c r="A2400">
        <v>2399</v>
      </c>
      <c r="B2400" s="1502">
        <v>43746</v>
      </c>
      <c r="C2400">
        <v>205</v>
      </c>
      <c r="D2400">
        <f t="shared" si="148"/>
        <v>635</v>
      </c>
      <c r="E2400">
        <f t="shared" si="149"/>
        <v>130175</v>
      </c>
      <c r="F2400">
        <f t="shared" si="150"/>
        <v>403225</v>
      </c>
      <c r="J2400">
        <f t="shared" si="151"/>
        <v>575.96806865557494</v>
      </c>
    </row>
    <row r="2401" spans="1:10" x14ac:dyDescent="0.3">
      <c r="A2401">
        <v>2400</v>
      </c>
      <c r="B2401" s="1502">
        <v>43746</v>
      </c>
      <c r="C2401">
        <v>30</v>
      </c>
      <c r="D2401">
        <f t="shared" si="148"/>
        <v>637</v>
      </c>
      <c r="E2401">
        <f t="shared" si="149"/>
        <v>19110</v>
      </c>
      <c r="F2401">
        <f t="shared" si="150"/>
        <v>405769</v>
      </c>
      <c r="J2401">
        <f t="shared" si="151"/>
        <v>575.94041621844747</v>
      </c>
    </row>
    <row r="2402" spans="1:10" x14ac:dyDescent="0.3">
      <c r="A2402">
        <v>2401</v>
      </c>
      <c r="B2402" s="1502">
        <v>43746</v>
      </c>
      <c r="C2402">
        <v>510</v>
      </c>
      <c r="D2402">
        <f t="shared" si="148"/>
        <v>639</v>
      </c>
      <c r="E2402">
        <f t="shared" si="149"/>
        <v>325890</v>
      </c>
      <c r="F2402">
        <f t="shared" si="150"/>
        <v>408321</v>
      </c>
      <c r="J2402">
        <f t="shared" si="151"/>
        <v>575.91276378132</v>
      </c>
    </row>
    <row r="2403" spans="1:10" x14ac:dyDescent="0.3">
      <c r="A2403">
        <v>2402</v>
      </c>
      <c r="B2403" s="1502">
        <v>43746</v>
      </c>
      <c r="C2403">
        <v>465</v>
      </c>
      <c r="D2403">
        <f t="shared" si="148"/>
        <v>641</v>
      </c>
      <c r="E2403">
        <f t="shared" si="149"/>
        <v>298065</v>
      </c>
      <c r="F2403">
        <f t="shared" si="150"/>
        <v>410881</v>
      </c>
      <c r="J2403">
        <f t="shared" si="151"/>
        <v>575.88511134419264</v>
      </c>
    </row>
    <row r="2404" spans="1:10" x14ac:dyDescent="0.3">
      <c r="A2404">
        <v>2403</v>
      </c>
      <c r="B2404" s="1502">
        <v>43746</v>
      </c>
      <c r="C2404">
        <v>88</v>
      </c>
      <c r="D2404">
        <f t="shared" si="148"/>
        <v>643</v>
      </c>
      <c r="E2404">
        <f t="shared" si="149"/>
        <v>56584</v>
      </c>
      <c r="F2404">
        <f t="shared" si="150"/>
        <v>413449</v>
      </c>
      <c r="J2404">
        <f t="shared" si="151"/>
        <v>575.85745890706517</v>
      </c>
    </row>
    <row r="2405" spans="1:10" x14ac:dyDescent="0.3">
      <c r="A2405">
        <v>2404</v>
      </c>
      <c r="B2405" s="1502">
        <v>43748</v>
      </c>
      <c r="C2405">
        <v>411</v>
      </c>
      <c r="D2405">
        <f t="shared" ref="D2405:D2468" si="152">D2404+2</f>
        <v>645</v>
      </c>
      <c r="E2405">
        <f t="shared" si="149"/>
        <v>265095</v>
      </c>
      <c r="F2405">
        <f t="shared" si="150"/>
        <v>416025</v>
      </c>
      <c r="J2405">
        <f t="shared" si="151"/>
        <v>575.82980646993769</v>
      </c>
    </row>
    <row r="2406" spans="1:10" x14ac:dyDescent="0.3">
      <c r="A2406">
        <v>2405</v>
      </c>
      <c r="B2406" s="1502">
        <v>43748</v>
      </c>
      <c r="C2406">
        <v>268</v>
      </c>
      <c r="D2406">
        <f t="shared" si="152"/>
        <v>647</v>
      </c>
      <c r="E2406">
        <f t="shared" si="149"/>
        <v>173396</v>
      </c>
      <c r="F2406">
        <f t="shared" si="150"/>
        <v>418609</v>
      </c>
      <c r="J2406">
        <f t="shared" si="151"/>
        <v>575.80215403281022</v>
      </c>
    </row>
    <row r="2407" spans="1:10" x14ac:dyDescent="0.3">
      <c r="A2407">
        <v>2406</v>
      </c>
      <c r="B2407" s="1502">
        <v>43748</v>
      </c>
      <c r="C2407">
        <v>12</v>
      </c>
      <c r="D2407">
        <f t="shared" si="152"/>
        <v>649</v>
      </c>
      <c r="E2407">
        <f t="shared" si="149"/>
        <v>7788</v>
      </c>
      <c r="F2407">
        <f t="shared" si="150"/>
        <v>421201</v>
      </c>
      <c r="J2407">
        <f t="shared" si="151"/>
        <v>575.77450159568286</v>
      </c>
    </row>
    <row r="2408" spans="1:10" x14ac:dyDescent="0.3">
      <c r="A2408">
        <v>2407</v>
      </c>
      <c r="B2408" s="1502">
        <v>43748</v>
      </c>
      <c r="C2408">
        <v>56</v>
      </c>
      <c r="D2408">
        <f t="shared" si="152"/>
        <v>651</v>
      </c>
      <c r="E2408">
        <f t="shared" si="149"/>
        <v>36456</v>
      </c>
      <c r="F2408">
        <f t="shared" si="150"/>
        <v>423801</v>
      </c>
      <c r="J2408">
        <f t="shared" si="151"/>
        <v>575.74684915855539</v>
      </c>
    </row>
    <row r="2409" spans="1:10" x14ac:dyDescent="0.3">
      <c r="A2409">
        <v>2408</v>
      </c>
      <c r="B2409" s="1502">
        <v>43748</v>
      </c>
      <c r="C2409">
        <v>352</v>
      </c>
      <c r="D2409">
        <f t="shared" si="152"/>
        <v>653</v>
      </c>
      <c r="E2409">
        <f t="shared" si="149"/>
        <v>229856</v>
      </c>
      <c r="F2409">
        <f t="shared" si="150"/>
        <v>426409</v>
      </c>
      <c r="J2409">
        <f t="shared" si="151"/>
        <v>575.71919672142792</v>
      </c>
    </row>
    <row r="2410" spans="1:10" x14ac:dyDescent="0.3">
      <c r="A2410">
        <v>2409</v>
      </c>
      <c r="B2410" s="1502">
        <v>43748</v>
      </c>
      <c r="C2410">
        <v>44</v>
      </c>
      <c r="D2410">
        <f t="shared" si="152"/>
        <v>655</v>
      </c>
      <c r="E2410">
        <f t="shared" si="149"/>
        <v>28820</v>
      </c>
      <c r="F2410">
        <f t="shared" si="150"/>
        <v>429025</v>
      </c>
      <c r="J2410">
        <f t="shared" si="151"/>
        <v>575.69154428430056</v>
      </c>
    </row>
    <row r="2411" spans="1:10" x14ac:dyDescent="0.3">
      <c r="A2411">
        <v>2410</v>
      </c>
      <c r="B2411" s="1502">
        <v>43748</v>
      </c>
      <c r="C2411">
        <v>473</v>
      </c>
      <c r="D2411">
        <f t="shared" si="152"/>
        <v>657</v>
      </c>
      <c r="E2411">
        <f t="shared" si="149"/>
        <v>310761</v>
      </c>
      <c r="F2411">
        <f t="shared" si="150"/>
        <v>431649</v>
      </c>
      <c r="J2411">
        <f t="shared" si="151"/>
        <v>575.66389184717309</v>
      </c>
    </row>
    <row r="2412" spans="1:10" x14ac:dyDescent="0.3">
      <c r="A2412">
        <v>2411</v>
      </c>
      <c r="B2412" s="1502">
        <v>43748</v>
      </c>
      <c r="C2412">
        <v>100</v>
      </c>
      <c r="D2412">
        <f t="shared" si="152"/>
        <v>659</v>
      </c>
      <c r="E2412">
        <f t="shared" si="149"/>
        <v>65900</v>
      </c>
      <c r="F2412">
        <f t="shared" si="150"/>
        <v>434281</v>
      </c>
      <c r="J2412">
        <f t="shared" si="151"/>
        <v>575.63623941004562</v>
      </c>
    </row>
    <row r="2413" spans="1:10" x14ac:dyDescent="0.3">
      <c r="A2413">
        <v>2412</v>
      </c>
      <c r="B2413" s="1502">
        <v>43748</v>
      </c>
      <c r="C2413">
        <v>114</v>
      </c>
      <c r="D2413">
        <f t="shared" si="152"/>
        <v>661</v>
      </c>
      <c r="E2413">
        <f t="shared" si="149"/>
        <v>75354</v>
      </c>
      <c r="F2413">
        <f t="shared" si="150"/>
        <v>436921</v>
      </c>
      <c r="J2413">
        <f t="shared" si="151"/>
        <v>575.60858697291815</v>
      </c>
    </row>
    <row r="2414" spans="1:10" x14ac:dyDescent="0.3">
      <c r="A2414">
        <v>2413</v>
      </c>
      <c r="B2414" s="1502">
        <v>43748</v>
      </c>
      <c r="C2414">
        <v>112</v>
      </c>
      <c r="D2414">
        <f t="shared" si="152"/>
        <v>663</v>
      </c>
      <c r="E2414">
        <f t="shared" si="149"/>
        <v>74256</v>
      </c>
      <c r="F2414">
        <f t="shared" si="150"/>
        <v>439569</v>
      </c>
      <c r="J2414">
        <f t="shared" si="151"/>
        <v>575.58093453579079</v>
      </c>
    </row>
    <row r="2415" spans="1:10" x14ac:dyDescent="0.3">
      <c r="A2415">
        <v>2414</v>
      </c>
      <c r="B2415" s="1502">
        <v>43748</v>
      </c>
      <c r="C2415">
        <v>151</v>
      </c>
      <c r="D2415">
        <f t="shared" si="152"/>
        <v>665</v>
      </c>
      <c r="E2415">
        <f t="shared" si="149"/>
        <v>100415</v>
      </c>
      <c r="F2415">
        <f t="shared" si="150"/>
        <v>442225</v>
      </c>
      <c r="J2415">
        <f t="shared" si="151"/>
        <v>575.55328209866332</v>
      </c>
    </row>
    <row r="2416" spans="1:10" x14ac:dyDescent="0.3">
      <c r="A2416">
        <v>2415</v>
      </c>
      <c r="B2416" s="1502">
        <v>43753</v>
      </c>
      <c r="C2416">
        <v>20</v>
      </c>
      <c r="D2416">
        <f t="shared" si="152"/>
        <v>667</v>
      </c>
      <c r="E2416">
        <f t="shared" si="149"/>
        <v>13340</v>
      </c>
      <c r="F2416">
        <f t="shared" si="150"/>
        <v>444889</v>
      </c>
      <c r="J2416">
        <f t="shared" si="151"/>
        <v>575.52562966153585</v>
      </c>
    </row>
    <row r="2417" spans="1:10" x14ac:dyDescent="0.3">
      <c r="A2417">
        <v>2416</v>
      </c>
      <c r="B2417" s="1502">
        <v>43753</v>
      </c>
      <c r="C2417">
        <v>30</v>
      </c>
      <c r="D2417">
        <f t="shared" si="152"/>
        <v>669</v>
      </c>
      <c r="E2417">
        <f t="shared" si="149"/>
        <v>20070</v>
      </c>
      <c r="F2417">
        <f t="shared" si="150"/>
        <v>447561</v>
      </c>
      <c r="J2417">
        <f t="shared" si="151"/>
        <v>575.49797722440849</v>
      </c>
    </row>
    <row r="2418" spans="1:10" x14ac:dyDescent="0.3">
      <c r="A2418">
        <v>2417</v>
      </c>
      <c r="B2418" s="1502">
        <v>43753</v>
      </c>
      <c r="C2418">
        <v>286</v>
      </c>
      <c r="D2418">
        <f t="shared" si="152"/>
        <v>671</v>
      </c>
      <c r="E2418">
        <f t="shared" si="149"/>
        <v>191906</v>
      </c>
      <c r="F2418">
        <f t="shared" si="150"/>
        <v>450241</v>
      </c>
      <c r="J2418">
        <f t="shared" si="151"/>
        <v>575.47032478728102</v>
      </c>
    </row>
    <row r="2419" spans="1:10" x14ac:dyDescent="0.3">
      <c r="A2419">
        <v>2418</v>
      </c>
      <c r="B2419" s="1502">
        <v>43753</v>
      </c>
      <c r="C2419">
        <v>351</v>
      </c>
      <c r="D2419">
        <f t="shared" si="152"/>
        <v>673</v>
      </c>
      <c r="E2419">
        <f t="shared" si="149"/>
        <v>236223</v>
      </c>
      <c r="F2419">
        <f t="shared" si="150"/>
        <v>452929</v>
      </c>
      <c r="J2419">
        <f t="shared" si="151"/>
        <v>575.44267235015354</v>
      </c>
    </row>
    <row r="2420" spans="1:10" x14ac:dyDescent="0.3">
      <c r="A2420">
        <v>2419</v>
      </c>
      <c r="B2420" s="1502">
        <v>43753</v>
      </c>
      <c r="C2420">
        <v>12</v>
      </c>
      <c r="D2420">
        <f t="shared" si="152"/>
        <v>675</v>
      </c>
      <c r="E2420">
        <f t="shared" si="149"/>
        <v>8100</v>
      </c>
      <c r="F2420">
        <f t="shared" si="150"/>
        <v>455625</v>
      </c>
      <c r="J2420">
        <f t="shared" si="151"/>
        <v>575.41501991302607</v>
      </c>
    </row>
    <row r="2421" spans="1:10" x14ac:dyDescent="0.3">
      <c r="A2421">
        <v>2420</v>
      </c>
      <c r="B2421" s="1502">
        <v>43753</v>
      </c>
      <c r="C2421">
        <v>40</v>
      </c>
      <c r="D2421">
        <f t="shared" si="152"/>
        <v>677</v>
      </c>
      <c r="E2421">
        <f t="shared" si="149"/>
        <v>27080</v>
      </c>
      <c r="F2421">
        <f t="shared" si="150"/>
        <v>458329</v>
      </c>
      <c r="J2421">
        <f t="shared" si="151"/>
        <v>575.38736747589871</v>
      </c>
    </row>
    <row r="2422" spans="1:10" x14ac:dyDescent="0.3">
      <c r="A2422">
        <v>2421</v>
      </c>
      <c r="B2422" s="1502">
        <v>43755</v>
      </c>
      <c r="C2422">
        <v>378</v>
      </c>
      <c r="D2422">
        <f t="shared" si="152"/>
        <v>679</v>
      </c>
      <c r="E2422">
        <f t="shared" si="149"/>
        <v>256662</v>
      </c>
      <c r="F2422">
        <f t="shared" si="150"/>
        <v>461041</v>
      </c>
      <c r="J2422">
        <f t="shared" si="151"/>
        <v>575.35971503877124</v>
      </c>
    </row>
    <row r="2423" spans="1:10" x14ac:dyDescent="0.3">
      <c r="A2423">
        <v>2422</v>
      </c>
      <c r="B2423" s="1502">
        <v>43755</v>
      </c>
      <c r="C2423">
        <v>109</v>
      </c>
      <c r="D2423">
        <f t="shared" si="152"/>
        <v>681</v>
      </c>
      <c r="E2423">
        <f t="shared" si="149"/>
        <v>74229</v>
      </c>
      <c r="F2423">
        <f t="shared" si="150"/>
        <v>463761</v>
      </c>
      <c r="J2423">
        <f t="shared" si="151"/>
        <v>575.33206260164377</v>
      </c>
    </row>
    <row r="2424" spans="1:10" x14ac:dyDescent="0.3">
      <c r="A2424">
        <v>2423</v>
      </c>
      <c r="B2424" s="1502">
        <v>43755</v>
      </c>
      <c r="C2424">
        <v>531</v>
      </c>
      <c r="D2424">
        <f t="shared" si="152"/>
        <v>683</v>
      </c>
      <c r="E2424">
        <f t="shared" si="149"/>
        <v>362673</v>
      </c>
      <c r="F2424">
        <f t="shared" si="150"/>
        <v>466489</v>
      </c>
      <c r="J2424">
        <f t="shared" si="151"/>
        <v>575.30441016451641</v>
      </c>
    </row>
    <row r="2425" spans="1:10" x14ac:dyDescent="0.3">
      <c r="A2425">
        <v>2424</v>
      </c>
      <c r="B2425" s="1502">
        <v>43755</v>
      </c>
      <c r="C2425">
        <v>178</v>
      </c>
      <c r="D2425">
        <f t="shared" si="152"/>
        <v>685</v>
      </c>
      <c r="E2425">
        <f t="shared" si="149"/>
        <v>121930</v>
      </c>
      <c r="F2425">
        <f t="shared" si="150"/>
        <v>469225</v>
      </c>
      <c r="J2425">
        <f t="shared" si="151"/>
        <v>575.27675772738894</v>
      </c>
    </row>
    <row r="2426" spans="1:10" x14ac:dyDescent="0.3">
      <c r="A2426">
        <v>2425</v>
      </c>
      <c r="B2426" s="1502">
        <v>43755</v>
      </c>
      <c r="C2426">
        <v>730</v>
      </c>
      <c r="D2426">
        <f t="shared" si="152"/>
        <v>687</v>
      </c>
      <c r="E2426">
        <f t="shared" si="149"/>
        <v>501510</v>
      </c>
      <c r="F2426">
        <f t="shared" si="150"/>
        <v>471969</v>
      </c>
      <c r="J2426">
        <f t="shared" si="151"/>
        <v>575.24910529026147</v>
      </c>
    </row>
    <row r="2427" spans="1:10" x14ac:dyDescent="0.3">
      <c r="A2427">
        <v>2426</v>
      </c>
      <c r="B2427" s="1502">
        <v>43761</v>
      </c>
      <c r="C2427">
        <v>445</v>
      </c>
      <c r="D2427">
        <f t="shared" si="152"/>
        <v>689</v>
      </c>
      <c r="E2427">
        <f t="shared" si="149"/>
        <v>306605</v>
      </c>
      <c r="F2427">
        <f t="shared" si="150"/>
        <v>474721</v>
      </c>
      <c r="J2427">
        <f t="shared" si="151"/>
        <v>575.22145285313411</v>
      </c>
    </row>
    <row r="2428" spans="1:10" x14ac:dyDescent="0.3">
      <c r="A2428">
        <v>2427</v>
      </c>
      <c r="B2428" s="1502">
        <v>43761</v>
      </c>
      <c r="C2428">
        <v>409</v>
      </c>
      <c r="D2428">
        <f t="shared" si="152"/>
        <v>691</v>
      </c>
      <c r="E2428">
        <f t="shared" si="149"/>
        <v>282619</v>
      </c>
      <c r="F2428">
        <f t="shared" si="150"/>
        <v>477481</v>
      </c>
      <c r="J2428">
        <f t="shared" si="151"/>
        <v>575.19380041600664</v>
      </c>
    </row>
    <row r="2429" spans="1:10" x14ac:dyDescent="0.3">
      <c r="A2429">
        <v>2428</v>
      </c>
      <c r="B2429" s="1502">
        <v>43761</v>
      </c>
      <c r="C2429">
        <v>330</v>
      </c>
      <c r="D2429">
        <f t="shared" si="152"/>
        <v>693</v>
      </c>
      <c r="E2429">
        <f t="shared" si="149"/>
        <v>228690</v>
      </c>
      <c r="F2429">
        <f t="shared" si="150"/>
        <v>480249</v>
      </c>
      <c r="J2429">
        <f t="shared" si="151"/>
        <v>575.16614797887917</v>
      </c>
    </row>
    <row r="2430" spans="1:10" x14ac:dyDescent="0.3">
      <c r="A2430">
        <v>2429</v>
      </c>
      <c r="B2430" s="1502">
        <v>43761</v>
      </c>
      <c r="C2430">
        <v>330</v>
      </c>
      <c r="D2430">
        <f t="shared" si="152"/>
        <v>695</v>
      </c>
      <c r="E2430">
        <f t="shared" si="149"/>
        <v>229350</v>
      </c>
      <c r="F2430">
        <f t="shared" si="150"/>
        <v>483025</v>
      </c>
      <c r="J2430">
        <f t="shared" si="151"/>
        <v>575.13849554175169</v>
      </c>
    </row>
    <row r="2431" spans="1:10" x14ac:dyDescent="0.3">
      <c r="A2431">
        <v>2430</v>
      </c>
      <c r="B2431" s="1502">
        <v>43761</v>
      </c>
      <c r="C2431">
        <v>411</v>
      </c>
      <c r="D2431">
        <f t="shared" si="152"/>
        <v>697</v>
      </c>
      <c r="E2431">
        <f t="shared" si="149"/>
        <v>286467</v>
      </c>
      <c r="F2431">
        <f t="shared" si="150"/>
        <v>485809</v>
      </c>
      <c r="J2431">
        <f t="shared" si="151"/>
        <v>575.11084310462434</v>
      </c>
    </row>
    <row r="2432" spans="1:10" x14ac:dyDescent="0.3">
      <c r="A2432">
        <v>2431</v>
      </c>
      <c r="B2432" s="1502">
        <v>43762</v>
      </c>
      <c r="C2432">
        <v>985</v>
      </c>
      <c r="D2432">
        <f t="shared" si="152"/>
        <v>699</v>
      </c>
      <c r="E2432">
        <f t="shared" si="149"/>
        <v>688515</v>
      </c>
      <c r="F2432">
        <f t="shared" si="150"/>
        <v>488601</v>
      </c>
      <c r="J2432">
        <f t="shared" si="151"/>
        <v>575.08319066749686</v>
      </c>
    </row>
    <row r="2433" spans="1:10" x14ac:dyDescent="0.3">
      <c r="A2433">
        <v>2432</v>
      </c>
      <c r="B2433" s="1502">
        <v>43768</v>
      </c>
      <c r="C2433">
        <v>552</v>
      </c>
      <c r="D2433">
        <f t="shared" si="152"/>
        <v>701</v>
      </c>
      <c r="E2433">
        <f t="shared" si="149"/>
        <v>386952</v>
      </c>
      <c r="F2433">
        <f t="shared" si="150"/>
        <v>491401</v>
      </c>
      <c r="J2433">
        <f t="shared" si="151"/>
        <v>575.05553823036939</v>
      </c>
    </row>
    <row r="2434" spans="1:10" x14ac:dyDescent="0.3">
      <c r="A2434">
        <v>2433</v>
      </c>
      <c r="B2434" s="1502">
        <v>43770</v>
      </c>
      <c r="C2434">
        <v>324</v>
      </c>
      <c r="D2434">
        <f t="shared" si="152"/>
        <v>703</v>
      </c>
      <c r="E2434">
        <f t="shared" si="149"/>
        <v>227772</v>
      </c>
      <c r="F2434">
        <f t="shared" si="150"/>
        <v>494209</v>
      </c>
      <c r="J2434">
        <f t="shared" si="151"/>
        <v>575.02788579324204</v>
      </c>
    </row>
    <row r="2435" spans="1:10" x14ac:dyDescent="0.3">
      <c r="A2435">
        <v>2434</v>
      </c>
      <c r="B2435" s="1502">
        <v>43770</v>
      </c>
      <c r="C2435">
        <v>150</v>
      </c>
      <c r="D2435">
        <f t="shared" si="152"/>
        <v>705</v>
      </c>
      <c r="E2435">
        <f t="shared" ref="E2435:E2498" si="153">C2435*D2435</f>
        <v>105750</v>
      </c>
      <c r="F2435">
        <f t="shared" ref="F2435:F2498" si="154">D2435^2</f>
        <v>497025</v>
      </c>
      <c r="J2435">
        <f t="shared" ref="J2435:J2498" si="155">$H$2+(-$I$2)*D2435</f>
        <v>575.00023335611456</v>
      </c>
    </row>
    <row r="2436" spans="1:10" x14ac:dyDescent="0.3">
      <c r="A2436">
        <v>2435</v>
      </c>
      <c r="B2436" s="1502">
        <v>43773</v>
      </c>
      <c r="C2436">
        <v>115</v>
      </c>
      <c r="D2436">
        <f t="shared" si="152"/>
        <v>707</v>
      </c>
      <c r="E2436">
        <f t="shared" si="153"/>
        <v>81305</v>
      </c>
      <c r="F2436">
        <f t="shared" si="154"/>
        <v>499849</v>
      </c>
      <c r="J2436">
        <f t="shared" si="155"/>
        <v>574.97258091898709</v>
      </c>
    </row>
    <row r="2437" spans="1:10" x14ac:dyDescent="0.3">
      <c r="A2437">
        <v>2436</v>
      </c>
      <c r="B2437" s="1502">
        <v>43773</v>
      </c>
      <c r="C2437">
        <v>430</v>
      </c>
      <c r="D2437">
        <f t="shared" si="152"/>
        <v>709</v>
      </c>
      <c r="E2437">
        <f t="shared" si="153"/>
        <v>304870</v>
      </c>
      <c r="F2437">
        <f t="shared" si="154"/>
        <v>502681</v>
      </c>
      <c r="J2437">
        <f t="shared" si="155"/>
        <v>574.94492848185962</v>
      </c>
    </row>
    <row r="2438" spans="1:10" x14ac:dyDescent="0.3">
      <c r="A2438">
        <v>2437</v>
      </c>
      <c r="B2438" s="1502">
        <v>43773</v>
      </c>
      <c r="C2438">
        <v>20</v>
      </c>
      <c r="D2438">
        <f t="shared" si="152"/>
        <v>711</v>
      </c>
      <c r="E2438">
        <f t="shared" si="153"/>
        <v>14220</v>
      </c>
      <c r="F2438">
        <f t="shared" si="154"/>
        <v>505521</v>
      </c>
      <c r="J2438">
        <f t="shared" si="155"/>
        <v>574.91727604473226</v>
      </c>
    </row>
    <row r="2439" spans="1:10" x14ac:dyDescent="0.3">
      <c r="A2439">
        <v>2438</v>
      </c>
      <c r="B2439" s="1502">
        <v>43774</v>
      </c>
      <c r="C2439">
        <v>316</v>
      </c>
      <c r="D2439">
        <f t="shared" si="152"/>
        <v>713</v>
      </c>
      <c r="E2439">
        <f t="shared" si="153"/>
        <v>225308</v>
      </c>
      <c r="F2439">
        <f t="shared" si="154"/>
        <v>508369</v>
      </c>
      <c r="J2439">
        <f t="shared" si="155"/>
        <v>574.88962360760479</v>
      </c>
    </row>
    <row r="2440" spans="1:10" x14ac:dyDescent="0.3">
      <c r="A2440">
        <v>2439</v>
      </c>
      <c r="B2440" s="1502">
        <v>43774</v>
      </c>
      <c r="C2440">
        <v>1658</v>
      </c>
      <c r="D2440">
        <f t="shared" si="152"/>
        <v>715</v>
      </c>
      <c r="E2440">
        <f t="shared" si="153"/>
        <v>1185470</v>
      </c>
      <c r="F2440">
        <f t="shared" si="154"/>
        <v>511225</v>
      </c>
      <c r="J2440">
        <f t="shared" si="155"/>
        <v>574.86197117047732</v>
      </c>
    </row>
    <row r="2441" spans="1:10" x14ac:dyDescent="0.3">
      <c r="A2441">
        <v>2440</v>
      </c>
      <c r="B2441" s="1502">
        <v>43775</v>
      </c>
      <c r="C2441">
        <v>342</v>
      </c>
      <c r="D2441">
        <f t="shared" si="152"/>
        <v>717</v>
      </c>
      <c r="E2441">
        <f t="shared" si="153"/>
        <v>245214</v>
      </c>
      <c r="F2441">
        <f t="shared" si="154"/>
        <v>514089</v>
      </c>
      <c r="J2441">
        <f t="shared" si="155"/>
        <v>574.83431873334996</v>
      </c>
    </row>
    <row r="2442" spans="1:10" x14ac:dyDescent="0.3">
      <c r="A2442">
        <v>2441</v>
      </c>
      <c r="B2442" s="1502">
        <v>43775</v>
      </c>
      <c r="C2442">
        <v>56</v>
      </c>
      <c r="D2442">
        <f t="shared" si="152"/>
        <v>719</v>
      </c>
      <c r="E2442">
        <f t="shared" si="153"/>
        <v>40264</v>
      </c>
      <c r="F2442">
        <f t="shared" si="154"/>
        <v>516961</v>
      </c>
      <c r="J2442">
        <f t="shared" si="155"/>
        <v>574.80666629622249</v>
      </c>
    </row>
    <row r="2443" spans="1:10" x14ac:dyDescent="0.3">
      <c r="A2443">
        <v>2442</v>
      </c>
      <c r="B2443" s="1502">
        <v>43775</v>
      </c>
      <c r="C2443">
        <v>89</v>
      </c>
      <c r="D2443">
        <f t="shared" si="152"/>
        <v>721</v>
      </c>
      <c r="E2443">
        <f t="shared" si="153"/>
        <v>64169</v>
      </c>
      <c r="F2443">
        <f t="shared" si="154"/>
        <v>519841</v>
      </c>
      <c r="J2443">
        <f t="shared" si="155"/>
        <v>574.77901385909502</v>
      </c>
    </row>
    <row r="2444" spans="1:10" x14ac:dyDescent="0.3">
      <c r="A2444">
        <v>2443</v>
      </c>
      <c r="B2444" s="1502">
        <v>43775</v>
      </c>
      <c r="C2444">
        <v>615</v>
      </c>
      <c r="D2444">
        <f t="shared" si="152"/>
        <v>723</v>
      </c>
      <c r="E2444">
        <f t="shared" si="153"/>
        <v>444645</v>
      </c>
      <c r="F2444">
        <f t="shared" si="154"/>
        <v>522729</v>
      </c>
      <c r="J2444">
        <f t="shared" si="155"/>
        <v>574.75136142196754</v>
      </c>
    </row>
    <row r="2445" spans="1:10" x14ac:dyDescent="0.3">
      <c r="A2445">
        <v>2444</v>
      </c>
      <c r="B2445" s="1502">
        <v>43775</v>
      </c>
      <c r="C2445">
        <v>485</v>
      </c>
      <c r="D2445">
        <f t="shared" si="152"/>
        <v>725</v>
      </c>
      <c r="E2445">
        <f t="shared" si="153"/>
        <v>351625</v>
      </c>
      <c r="F2445">
        <f t="shared" si="154"/>
        <v>525625</v>
      </c>
      <c r="J2445">
        <f t="shared" si="155"/>
        <v>574.72370898484019</v>
      </c>
    </row>
    <row r="2446" spans="1:10" x14ac:dyDescent="0.3">
      <c r="A2446">
        <v>2445</v>
      </c>
      <c r="B2446" s="1502">
        <v>43775</v>
      </c>
      <c r="C2446">
        <v>320</v>
      </c>
      <c r="D2446">
        <f t="shared" si="152"/>
        <v>727</v>
      </c>
      <c r="E2446">
        <f t="shared" si="153"/>
        <v>232640</v>
      </c>
      <c r="F2446">
        <f t="shared" si="154"/>
        <v>528529</v>
      </c>
      <c r="J2446">
        <f t="shared" si="155"/>
        <v>574.69605654771271</v>
      </c>
    </row>
    <row r="2447" spans="1:10" x14ac:dyDescent="0.3">
      <c r="A2447">
        <v>2446</v>
      </c>
      <c r="B2447" s="1502">
        <v>43777</v>
      </c>
      <c r="C2447">
        <v>201</v>
      </c>
      <c r="D2447">
        <f t="shared" si="152"/>
        <v>729</v>
      </c>
      <c r="E2447">
        <f t="shared" si="153"/>
        <v>146529</v>
      </c>
      <c r="F2447">
        <f t="shared" si="154"/>
        <v>531441</v>
      </c>
      <c r="J2447">
        <f t="shared" si="155"/>
        <v>574.66840411058524</v>
      </c>
    </row>
    <row r="2448" spans="1:10" x14ac:dyDescent="0.3">
      <c r="A2448">
        <v>2447</v>
      </c>
      <c r="B2448" s="1502">
        <v>43777</v>
      </c>
      <c r="C2448">
        <v>2052</v>
      </c>
      <c r="D2448">
        <f t="shared" si="152"/>
        <v>731</v>
      </c>
      <c r="E2448">
        <f t="shared" si="153"/>
        <v>1500012</v>
      </c>
      <c r="F2448">
        <f t="shared" si="154"/>
        <v>534361</v>
      </c>
      <c r="J2448">
        <f t="shared" si="155"/>
        <v>574.64075167345788</v>
      </c>
    </row>
    <row r="2449" spans="1:10" x14ac:dyDescent="0.3">
      <c r="A2449">
        <v>2448</v>
      </c>
      <c r="B2449" s="1502">
        <v>43781</v>
      </c>
      <c r="C2449">
        <v>149</v>
      </c>
      <c r="D2449">
        <f t="shared" si="152"/>
        <v>733</v>
      </c>
      <c r="E2449">
        <f t="shared" si="153"/>
        <v>109217</v>
      </c>
      <c r="F2449">
        <f t="shared" si="154"/>
        <v>537289</v>
      </c>
      <c r="J2449">
        <f t="shared" si="155"/>
        <v>574.61309923633041</v>
      </c>
    </row>
    <row r="2450" spans="1:10" x14ac:dyDescent="0.3">
      <c r="A2450">
        <v>2449</v>
      </c>
      <c r="B2450" s="1502">
        <v>43781</v>
      </c>
      <c r="C2450">
        <v>308</v>
      </c>
      <c r="D2450">
        <f t="shared" si="152"/>
        <v>735</v>
      </c>
      <c r="E2450">
        <f t="shared" si="153"/>
        <v>226380</v>
      </c>
      <c r="F2450">
        <f t="shared" si="154"/>
        <v>540225</v>
      </c>
      <c r="J2450">
        <f t="shared" si="155"/>
        <v>574.58544679920294</v>
      </c>
    </row>
    <row r="2451" spans="1:10" x14ac:dyDescent="0.3">
      <c r="A2451">
        <v>2450</v>
      </c>
      <c r="B2451" s="1502">
        <v>43781</v>
      </c>
      <c r="C2451">
        <v>229</v>
      </c>
      <c r="D2451">
        <f t="shared" si="152"/>
        <v>737</v>
      </c>
      <c r="E2451">
        <f t="shared" si="153"/>
        <v>168773</v>
      </c>
      <c r="F2451">
        <f t="shared" si="154"/>
        <v>543169</v>
      </c>
      <c r="J2451">
        <f t="shared" si="155"/>
        <v>574.55779436207547</v>
      </c>
    </row>
    <row r="2452" spans="1:10" x14ac:dyDescent="0.3">
      <c r="A2452">
        <v>2451</v>
      </c>
      <c r="B2452" s="1502">
        <v>43781</v>
      </c>
      <c r="C2452">
        <v>80</v>
      </c>
      <c r="D2452">
        <f t="shared" si="152"/>
        <v>739</v>
      </c>
      <c r="E2452">
        <f t="shared" si="153"/>
        <v>59120</v>
      </c>
      <c r="F2452">
        <f t="shared" si="154"/>
        <v>546121</v>
      </c>
      <c r="J2452">
        <f t="shared" si="155"/>
        <v>574.53014192494811</v>
      </c>
    </row>
    <row r="2453" spans="1:10" x14ac:dyDescent="0.3">
      <c r="A2453">
        <v>2452</v>
      </c>
      <c r="B2453" s="1502">
        <v>43781</v>
      </c>
      <c r="C2453">
        <v>90</v>
      </c>
      <c r="D2453">
        <f t="shared" si="152"/>
        <v>741</v>
      </c>
      <c r="E2453">
        <f t="shared" si="153"/>
        <v>66690</v>
      </c>
      <c r="F2453">
        <f t="shared" si="154"/>
        <v>549081</v>
      </c>
      <c r="J2453">
        <f t="shared" si="155"/>
        <v>574.50248948782064</v>
      </c>
    </row>
    <row r="2454" spans="1:10" x14ac:dyDescent="0.3">
      <c r="A2454">
        <v>2453</v>
      </c>
      <c r="B2454" s="1502">
        <v>43781</v>
      </c>
      <c r="C2454">
        <v>243</v>
      </c>
      <c r="D2454">
        <f t="shared" si="152"/>
        <v>743</v>
      </c>
      <c r="E2454">
        <f t="shared" si="153"/>
        <v>180549</v>
      </c>
      <c r="F2454">
        <f t="shared" si="154"/>
        <v>552049</v>
      </c>
      <c r="J2454">
        <f t="shared" si="155"/>
        <v>574.47483705069317</v>
      </c>
    </row>
    <row r="2455" spans="1:10" x14ac:dyDescent="0.3">
      <c r="A2455">
        <v>2454</v>
      </c>
      <c r="B2455" s="1502">
        <v>43781</v>
      </c>
      <c r="C2455">
        <v>581</v>
      </c>
      <c r="D2455">
        <f t="shared" si="152"/>
        <v>745</v>
      </c>
      <c r="E2455">
        <f t="shared" si="153"/>
        <v>432845</v>
      </c>
      <c r="F2455">
        <f t="shared" si="154"/>
        <v>555025</v>
      </c>
      <c r="J2455">
        <f t="shared" si="155"/>
        <v>574.44718461356581</v>
      </c>
    </row>
    <row r="2456" spans="1:10" x14ac:dyDescent="0.3">
      <c r="A2456">
        <v>2455</v>
      </c>
      <c r="B2456" s="1502">
        <v>43781</v>
      </c>
      <c r="C2456">
        <v>3593</v>
      </c>
      <c r="D2456">
        <f t="shared" si="152"/>
        <v>747</v>
      </c>
      <c r="E2456">
        <f t="shared" si="153"/>
        <v>2683971</v>
      </c>
      <c r="F2456">
        <f t="shared" si="154"/>
        <v>558009</v>
      </c>
      <c r="J2456">
        <f t="shared" si="155"/>
        <v>574.41953217643834</v>
      </c>
    </row>
    <row r="2457" spans="1:10" x14ac:dyDescent="0.3">
      <c r="A2457">
        <v>2456</v>
      </c>
      <c r="B2457" s="1502">
        <v>43781</v>
      </c>
      <c r="C2457">
        <v>182</v>
      </c>
      <c r="D2457">
        <f t="shared" si="152"/>
        <v>749</v>
      </c>
      <c r="E2457">
        <f t="shared" si="153"/>
        <v>136318</v>
      </c>
      <c r="F2457">
        <f t="shared" si="154"/>
        <v>561001</v>
      </c>
      <c r="J2457">
        <f t="shared" si="155"/>
        <v>574.39187973931087</v>
      </c>
    </row>
    <row r="2458" spans="1:10" x14ac:dyDescent="0.3">
      <c r="A2458">
        <v>2457</v>
      </c>
      <c r="B2458" s="1502">
        <v>43781</v>
      </c>
      <c r="C2458">
        <v>72</v>
      </c>
      <c r="D2458">
        <f t="shared" si="152"/>
        <v>751</v>
      </c>
      <c r="E2458">
        <f t="shared" si="153"/>
        <v>54072</v>
      </c>
      <c r="F2458">
        <f t="shared" si="154"/>
        <v>564001</v>
      </c>
      <c r="J2458">
        <f t="shared" si="155"/>
        <v>574.36422730218339</v>
      </c>
    </row>
    <row r="2459" spans="1:10" x14ac:dyDescent="0.3">
      <c r="A2459">
        <v>2458</v>
      </c>
      <c r="B2459" s="1502">
        <v>43781</v>
      </c>
      <c r="C2459">
        <v>20</v>
      </c>
      <c r="D2459">
        <f t="shared" si="152"/>
        <v>753</v>
      </c>
      <c r="E2459">
        <f t="shared" si="153"/>
        <v>15060</v>
      </c>
      <c r="F2459">
        <f t="shared" si="154"/>
        <v>567009</v>
      </c>
      <c r="J2459">
        <f t="shared" si="155"/>
        <v>574.33657486505604</v>
      </c>
    </row>
    <row r="2460" spans="1:10" x14ac:dyDescent="0.3">
      <c r="A2460">
        <v>2459</v>
      </c>
      <c r="B2460" s="1502">
        <v>43781</v>
      </c>
      <c r="C2460">
        <v>721</v>
      </c>
      <c r="D2460">
        <f t="shared" si="152"/>
        <v>755</v>
      </c>
      <c r="E2460">
        <f t="shared" si="153"/>
        <v>544355</v>
      </c>
      <c r="F2460">
        <f t="shared" si="154"/>
        <v>570025</v>
      </c>
      <c r="J2460">
        <f t="shared" si="155"/>
        <v>574.30892242792856</v>
      </c>
    </row>
    <row r="2461" spans="1:10" x14ac:dyDescent="0.3">
      <c r="A2461">
        <v>2460</v>
      </c>
      <c r="B2461" s="1502">
        <v>43781</v>
      </c>
      <c r="C2461">
        <v>2274</v>
      </c>
      <c r="D2461">
        <f t="shared" si="152"/>
        <v>757</v>
      </c>
      <c r="E2461">
        <f t="shared" si="153"/>
        <v>1721418</v>
      </c>
      <c r="F2461">
        <f t="shared" si="154"/>
        <v>573049</v>
      </c>
      <c r="J2461">
        <f t="shared" si="155"/>
        <v>574.28126999080109</v>
      </c>
    </row>
    <row r="2462" spans="1:10" x14ac:dyDescent="0.3">
      <c r="A2462">
        <v>2461</v>
      </c>
      <c r="B2462" s="1502">
        <v>43781</v>
      </c>
      <c r="C2462">
        <v>1737</v>
      </c>
      <c r="D2462">
        <f t="shared" si="152"/>
        <v>759</v>
      </c>
      <c r="E2462">
        <f t="shared" si="153"/>
        <v>1318383</v>
      </c>
      <c r="F2462">
        <f t="shared" si="154"/>
        <v>576081</v>
      </c>
      <c r="J2462">
        <f t="shared" si="155"/>
        <v>574.25361755367373</v>
      </c>
    </row>
    <row r="2463" spans="1:10" x14ac:dyDescent="0.3">
      <c r="A2463">
        <v>2462</v>
      </c>
      <c r="B2463" s="1502">
        <v>43781</v>
      </c>
      <c r="C2463">
        <v>406</v>
      </c>
      <c r="D2463">
        <f t="shared" si="152"/>
        <v>761</v>
      </c>
      <c r="E2463">
        <f t="shared" si="153"/>
        <v>308966</v>
      </c>
      <c r="F2463">
        <f t="shared" si="154"/>
        <v>579121</v>
      </c>
      <c r="J2463">
        <f t="shared" si="155"/>
        <v>574.22596511654626</v>
      </c>
    </row>
    <row r="2464" spans="1:10" x14ac:dyDescent="0.3">
      <c r="A2464">
        <v>2463</v>
      </c>
      <c r="B2464" s="1502">
        <v>43781</v>
      </c>
      <c r="C2464">
        <v>165</v>
      </c>
      <c r="D2464">
        <f t="shared" si="152"/>
        <v>763</v>
      </c>
      <c r="E2464">
        <f t="shared" si="153"/>
        <v>125895</v>
      </c>
      <c r="F2464">
        <f t="shared" si="154"/>
        <v>582169</v>
      </c>
      <c r="J2464">
        <f t="shared" si="155"/>
        <v>574.19831267941879</v>
      </c>
    </row>
    <row r="2465" spans="1:10" x14ac:dyDescent="0.3">
      <c r="A2465">
        <v>2464</v>
      </c>
      <c r="B2465" s="1502">
        <v>43781</v>
      </c>
      <c r="C2465">
        <v>228</v>
      </c>
      <c r="D2465">
        <f t="shared" si="152"/>
        <v>765</v>
      </c>
      <c r="E2465">
        <f t="shared" si="153"/>
        <v>174420</v>
      </c>
      <c r="F2465">
        <f t="shared" si="154"/>
        <v>585225</v>
      </c>
      <c r="J2465">
        <f t="shared" si="155"/>
        <v>574.17066024229143</v>
      </c>
    </row>
    <row r="2466" spans="1:10" x14ac:dyDescent="0.3">
      <c r="A2466">
        <v>2465</v>
      </c>
      <c r="B2466" s="1502">
        <v>43781</v>
      </c>
      <c r="C2466">
        <v>10</v>
      </c>
      <c r="D2466">
        <f t="shared" si="152"/>
        <v>767</v>
      </c>
      <c r="E2466">
        <f t="shared" si="153"/>
        <v>7670</v>
      </c>
      <c r="F2466">
        <f t="shared" si="154"/>
        <v>588289</v>
      </c>
      <c r="J2466">
        <f t="shared" si="155"/>
        <v>574.14300780516396</v>
      </c>
    </row>
    <row r="2467" spans="1:10" x14ac:dyDescent="0.3">
      <c r="A2467">
        <v>2466</v>
      </c>
      <c r="B2467" s="1502">
        <v>43783</v>
      </c>
      <c r="C2467">
        <v>802</v>
      </c>
      <c r="D2467">
        <f t="shared" si="152"/>
        <v>769</v>
      </c>
      <c r="E2467">
        <f t="shared" si="153"/>
        <v>616738</v>
      </c>
      <c r="F2467">
        <f t="shared" si="154"/>
        <v>591361</v>
      </c>
      <c r="J2467">
        <f t="shared" si="155"/>
        <v>574.11535536803649</v>
      </c>
    </row>
    <row r="2468" spans="1:10" x14ac:dyDescent="0.3">
      <c r="A2468">
        <v>2467</v>
      </c>
      <c r="B2468" s="1502">
        <v>43783</v>
      </c>
      <c r="C2468">
        <v>115</v>
      </c>
      <c r="D2468">
        <f t="shared" si="152"/>
        <v>771</v>
      </c>
      <c r="E2468">
        <f t="shared" si="153"/>
        <v>88665</v>
      </c>
      <c r="F2468">
        <f t="shared" si="154"/>
        <v>594441</v>
      </c>
      <c r="J2468">
        <f t="shared" si="155"/>
        <v>574.08770293090902</v>
      </c>
    </row>
    <row r="2469" spans="1:10" x14ac:dyDescent="0.3">
      <c r="A2469">
        <v>2468</v>
      </c>
      <c r="B2469" s="1502">
        <v>43783</v>
      </c>
      <c r="C2469">
        <v>281</v>
      </c>
      <c r="D2469">
        <f t="shared" ref="D2469:D2532" si="156">D2468+2</f>
        <v>773</v>
      </c>
      <c r="E2469">
        <f t="shared" si="153"/>
        <v>217213</v>
      </c>
      <c r="F2469">
        <f t="shared" si="154"/>
        <v>597529</v>
      </c>
      <c r="J2469">
        <f t="shared" si="155"/>
        <v>574.06005049378166</v>
      </c>
    </row>
    <row r="2470" spans="1:10" x14ac:dyDescent="0.3">
      <c r="A2470">
        <v>2469</v>
      </c>
      <c r="B2470" s="1502">
        <v>43783</v>
      </c>
      <c r="C2470">
        <v>50</v>
      </c>
      <c r="D2470">
        <f t="shared" si="156"/>
        <v>775</v>
      </c>
      <c r="E2470">
        <f t="shared" si="153"/>
        <v>38750</v>
      </c>
      <c r="F2470">
        <f t="shared" si="154"/>
        <v>600625</v>
      </c>
      <c r="J2470">
        <f t="shared" si="155"/>
        <v>574.03239805665419</v>
      </c>
    </row>
    <row r="2471" spans="1:10" x14ac:dyDescent="0.3">
      <c r="A2471">
        <v>2470</v>
      </c>
      <c r="B2471" s="1502">
        <v>43783</v>
      </c>
      <c r="C2471">
        <v>682</v>
      </c>
      <c r="D2471">
        <f t="shared" si="156"/>
        <v>777</v>
      </c>
      <c r="E2471">
        <f t="shared" si="153"/>
        <v>529914</v>
      </c>
      <c r="F2471">
        <f t="shared" si="154"/>
        <v>603729</v>
      </c>
      <c r="J2471">
        <f t="shared" si="155"/>
        <v>574.00474561952672</v>
      </c>
    </row>
    <row r="2472" spans="1:10" x14ac:dyDescent="0.3">
      <c r="A2472">
        <v>2471</v>
      </c>
      <c r="B2472" s="1502">
        <v>43783</v>
      </c>
      <c r="C2472">
        <v>364</v>
      </c>
      <c r="D2472">
        <f t="shared" si="156"/>
        <v>779</v>
      </c>
      <c r="E2472">
        <f t="shared" si="153"/>
        <v>283556</v>
      </c>
      <c r="F2472">
        <f t="shared" si="154"/>
        <v>606841</v>
      </c>
      <c r="J2472">
        <f t="shared" si="155"/>
        <v>573.97709318239936</v>
      </c>
    </row>
    <row r="2473" spans="1:10" x14ac:dyDescent="0.3">
      <c r="A2473">
        <v>2472</v>
      </c>
      <c r="B2473" s="1502">
        <v>43784</v>
      </c>
      <c r="C2473">
        <v>117</v>
      </c>
      <c r="D2473">
        <f t="shared" si="156"/>
        <v>781</v>
      </c>
      <c r="E2473">
        <f t="shared" si="153"/>
        <v>91377</v>
      </c>
      <c r="F2473">
        <f t="shared" si="154"/>
        <v>609961</v>
      </c>
      <c r="J2473">
        <f t="shared" si="155"/>
        <v>573.94944074527189</v>
      </c>
    </row>
    <row r="2474" spans="1:10" x14ac:dyDescent="0.3">
      <c r="A2474">
        <v>2473</v>
      </c>
      <c r="B2474" s="1502">
        <v>43784</v>
      </c>
      <c r="C2474">
        <v>125</v>
      </c>
      <c r="D2474">
        <f t="shared" si="156"/>
        <v>783</v>
      </c>
      <c r="E2474">
        <f t="shared" si="153"/>
        <v>97875</v>
      </c>
      <c r="F2474">
        <f t="shared" si="154"/>
        <v>613089</v>
      </c>
      <c r="J2474">
        <f t="shared" si="155"/>
        <v>573.92178830814441</v>
      </c>
    </row>
    <row r="2475" spans="1:10" x14ac:dyDescent="0.3">
      <c r="A2475">
        <v>2474</v>
      </c>
      <c r="B2475" s="1502">
        <v>43784</v>
      </c>
      <c r="C2475">
        <v>553</v>
      </c>
      <c r="D2475">
        <f t="shared" si="156"/>
        <v>785</v>
      </c>
      <c r="E2475">
        <f t="shared" si="153"/>
        <v>434105</v>
      </c>
      <c r="F2475">
        <f t="shared" si="154"/>
        <v>616225</v>
      </c>
      <c r="J2475">
        <f t="shared" si="155"/>
        <v>573.89413587101694</v>
      </c>
    </row>
    <row r="2476" spans="1:10" x14ac:dyDescent="0.3">
      <c r="A2476">
        <v>2475</v>
      </c>
      <c r="B2476" s="1502">
        <v>43784</v>
      </c>
      <c r="C2476">
        <v>357</v>
      </c>
      <c r="D2476">
        <f t="shared" si="156"/>
        <v>787</v>
      </c>
      <c r="E2476">
        <f t="shared" si="153"/>
        <v>280959</v>
      </c>
      <c r="F2476">
        <f t="shared" si="154"/>
        <v>619369</v>
      </c>
      <c r="J2476">
        <f t="shared" si="155"/>
        <v>573.86648343388958</v>
      </c>
    </row>
    <row r="2477" spans="1:10" x14ac:dyDescent="0.3">
      <c r="A2477">
        <v>2476</v>
      </c>
      <c r="B2477" s="1502">
        <v>43784</v>
      </c>
      <c r="C2477">
        <v>581</v>
      </c>
      <c r="D2477">
        <f t="shared" si="156"/>
        <v>789</v>
      </c>
      <c r="E2477">
        <f t="shared" si="153"/>
        <v>458409</v>
      </c>
      <c r="F2477">
        <f t="shared" si="154"/>
        <v>622521</v>
      </c>
      <c r="J2477">
        <f t="shared" si="155"/>
        <v>573.83883099676211</v>
      </c>
    </row>
    <row r="2478" spans="1:10" x14ac:dyDescent="0.3">
      <c r="A2478">
        <v>2477</v>
      </c>
      <c r="B2478" s="1502">
        <v>43784</v>
      </c>
      <c r="C2478">
        <v>77</v>
      </c>
      <c r="D2478">
        <f t="shared" si="156"/>
        <v>791</v>
      </c>
      <c r="E2478">
        <f t="shared" si="153"/>
        <v>60907</v>
      </c>
      <c r="F2478">
        <f t="shared" si="154"/>
        <v>625681</v>
      </c>
      <c r="J2478">
        <f t="shared" si="155"/>
        <v>573.81117855963464</v>
      </c>
    </row>
    <row r="2479" spans="1:10" x14ac:dyDescent="0.3">
      <c r="A2479">
        <v>2478</v>
      </c>
      <c r="B2479" s="1502">
        <v>43784</v>
      </c>
      <c r="C2479">
        <v>3179</v>
      </c>
      <c r="D2479">
        <f t="shared" si="156"/>
        <v>793</v>
      </c>
      <c r="E2479">
        <f t="shared" si="153"/>
        <v>2520947</v>
      </c>
      <c r="F2479">
        <f t="shared" si="154"/>
        <v>628849</v>
      </c>
      <c r="J2479">
        <f t="shared" si="155"/>
        <v>573.78352612250728</v>
      </c>
    </row>
    <row r="2480" spans="1:10" x14ac:dyDescent="0.3">
      <c r="A2480">
        <v>2479</v>
      </c>
      <c r="B2480" s="1502">
        <v>43784</v>
      </c>
      <c r="C2480">
        <v>2367</v>
      </c>
      <c r="D2480">
        <f t="shared" si="156"/>
        <v>795</v>
      </c>
      <c r="E2480">
        <f t="shared" si="153"/>
        <v>1881765</v>
      </c>
      <c r="F2480">
        <f t="shared" si="154"/>
        <v>632025</v>
      </c>
      <c r="J2480">
        <f t="shared" si="155"/>
        <v>573.75587368537981</v>
      </c>
    </row>
    <row r="2481" spans="1:10" x14ac:dyDescent="0.3">
      <c r="A2481">
        <v>2480</v>
      </c>
      <c r="B2481" s="1502">
        <v>43784</v>
      </c>
      <c r="C2481">
        <v>1610</v>
      </c>
      <c r="D2481">
        <f t="shared" si="156"/>
        <v>797</v>
      </c>
      <c r="E2481">
        <f t="shared" si="153"/>
        <v>1283170</v>
      </c>
      <c r="F2481">
        <f t="shared" si="154"/>
        <v>635209</v>
      </c>
      <c r="J2481">
        <f t="shared" si="155"/>
        <v>573.72822124825234</v>
      </c>
    </row>
    <row r="2482" spans="1:10" x14ac:dyDescent="0.3">
      <c r="A2482">
        <v>2481</v>
      </c>
      <c r="B2482" s="1502">
        <v>43784</v>
      </c>
      <c r="C2482">
        <v>377</v>
      </c>
      <c r="D2482">
        <f t="shared" si="156"/>
        <v>799</v>
      </c>
      <c r="E2482">
        <f t="shared" si="153"/>
        <v>301223</v>
      </c>
      <c r="F2482">
        <f t="shared" si="154"/>
        <v>638401</v>
      </c>
      <c r="J2482">
        <f t="shared" si="155"/>
        <v>573.70056881112487</v>
      </c>
    </row>
    <row r="2483" spans="1:10" x14ac:dyDescent="0.3">
      <c r="A2483">
        <v>2482</v>
      </c>
      <c r="B2483" s="1502">
        <v>43784</v>
      </c>
      <c r="C2483">
        <v>725</v>
      </c>
      <c r="D2483">
        <f t="shared" si="156"/>
        <v>801</v>
      </c>
      <c r="E2483">
        <f t="shared" si="153"/>
        <v>580725</v>
      </c>
      <c r="F2483">
        <f t="shared" si="154"/>
        <v>641601</v>
      </c>
      <c r="J2483">
        <f t="shared" si="155"/>
        <v>573.67291637399751</v>
      </c>
    </row>
    <row r="2484" spans="1:10" x14ac:dyDescent="0.3">
      <c r="A2484">
        <v>2483</v>
      </c>
      <c r="B2484" s="1502">
        <v>43784</v>
      </c>
      <c r="C2484">
        <v>756</v>
      </c>
      <c r="D2484">
        <f t="shared" si="156"/>
        <v>803</v>
      </c>
      <c r="E2484">
        <f t="shared" si="153"/>
        <v>607068</v>
      </c>
      <c r="F2484">
        <f t="shared" si="154"/>
        <v>644809</v>
      </c>
      <c r="J2484">
        <f t="shared" si="155"/>
        <v>573.64526393687004</v>
      </c>
    </row>
    <row r="2485" spans="1:10" x14ac:dyDescent="0.3">
      <c r="A2485">
        <v>2484</v>
      </c>
      <c r="B2485" s="1502">
        <v>43784</v>
      </c>
      <c r="C2485">
        <v>200</v>
      </c>
      <c r="D2485">
        <f t="shared" si="156"/>
        <v>805</v>
      </c>
      <c r="E2485">
        <f t="shared" si="153"/>
        <v>161000</v>
      </c>
      <c r="F2485">
        <f t="shared" si="154"/>
        <v>648025</v>
      </c>
      <c r="J2485">
        <f t="shared" si="155"/>
        <v>573.61761149974257</v>
      </c>
    </row>
    <row r="2486" spans="1:10" x14ac:dyDescent="0.3">
      <c r="A2486">
        <v>2485</v>
      </c>
      <c r="B2486" s="1502">
        <v>43784</v>
      </c>
      <c r="C2486">
        <v>2109</v>
      </c>
      <c r="D2486">
        <f t="shared" si="156"/>
        <v>807</v>
      </c>
      <c r="E2486">
        <f t="shared" si="153"/>
        <v>1701963</v>
      </c>
      <c r="F2486">
        <f t="shared" si="154"/>
        <v>651249</v>
      </c>
      <c r="J2486">
        <f t="shared" si="155"/>
        <v>573.58995906261521</v>
      </c>
    </row>
    <row r="2487" spans="1:10" x14ac:dyDescent="0.3">
      <c r="A2487">
        <v>2486</v>
      </c>
      <c r="B2487" s="1502">
        <v>43784</v>
      </c>
      <c r="C2487">
        <v>1516</v>
      </c>
      <c r="D2487">
        <f t="shared" si="156"/>
        <v>809</v>
      </c>
      <c r="E2487">
        <f t="shared" si="153"/>
        <v>1226444</v>
      </c>
      <c r="F2487">
        <f t="shared" si="154"/>
        <v>654481</v>
      </c>
      <c r="J2487">
        <f t="shared" si="155"/>
        <v>573.56230662548774</v>
      </c>
    </row>
    <row r="2488" spans="1:10" x14ac:dyDescent="0.3">
      <c r="A2488">
        <v>2487</v>
      </c>
      <c r="B2488" s="1502">
        <v>43784</v>
      </c>
      <c r="C2488">
        <v>261</v>
      </c>
      <c r="D2488">
        <f t="shared" si="156"/>
        <v>811</v>
      </c>
      <c r="E2488">
        <f t="shared" si="153"/>
        <v>211671</v>
      </c>
      <c r="F2488">
        <f t="shared" si="154"/>
        <v>657721</v>
      </c>
      <c r="J2488">
        <f t="shared" si="155"/>
        <v>573.53465418836026</v>
      </c>
    </row>
    <row r="2489" spans="1:10" x14ac:dyDescent="0.3">
      <c r="A2489">
        <v>2488</v>
      </c>
      <c r="B2489" s="1502">
        <v>43784</v>
      </c>
      <c r="C2489">
        <v>154</v>
      </c>
      <c r="D2489">
        <f t="shared" si="156"/>
        <v>813</v>
      </c>
      <c r="E2489">
        <f t="shared" si="153"/>
        <v>125202</v>
      </c>
      <c r="F2489">
        <f t="shared" si="154"/>
        <v>660969</v>
      </c>
      <c r="J2489">
        <f t="shared" si="155"/>
        <v>573.50700175123279</v>
      </c>
    </row>
    <row r="2490" spans="1:10" x14ac:dyDescent="0.3">
      <c r="A2490">
        <v>2489</v>
      </c>
      <c r="B2490" s="1502">
        <v>43784</v>
      </c>
      <c r="C2490">
        <v>894</v>
      </c>
      <c r="D2490">
        <f t="shared" si="156"/>
        <v>815</v>
      </c>
      <c r="E2490">
        <f t="shared" si="153"/>
        <v>728610</v>
      </c>
      <c r="F2490">
        <f t="shared" si="154"/>
        <v>664225</v>
      </c>
      <c r="J2490">
        <f t="shared" si="155"/>
        <v>573.47934931410543</v>
      </c>
    </row>
    <row r="2491" spans="1:10" x14ac:dyDescent="0.3">
      <c r="A2491">
        <v>2490</v>
      </c>
      <c r="B2491" s="1502">
        <v>43784</v>
      </c>
      <c r="C2491">
        <v>1821</v>
      </c>
      <c r="D2491">
        <f t="shared" si="156"/>
        <v>817</v>
      </c>
      <c r="E2491">
        <f t="shared" si="153"/>
        <v>1487757</v>
      </c>
      <c r="F2491">
        <f t="shared" si="154"/>
        <v>667489</v>
      </c>
      <c r="J2491">
        <f t="shared" si="155"/>
        <v>573.45169687697796</v>
      </c>
    </row>
    <row r="2492" spans="1:10" x14ac:dyDescent="0.3">
      <c r="A2492">
        <v>2491</v>
      </c>
      <c r="B2492" s="1502">
        <v>43784</v>
      </c>
      <c r="C2492">
        <v>1350</v>
      </c>
      <c r="D2492">
        <f t="shared" si="156"/>
        <v>819</v>
      </c>
      <c r="E2492">
        <f t="shared" si="153"/>
        <v>1105650</v>
      </c>
      <c r="F2492">
        <f t="shared" si="154"/>
        <v>670761</v>
      </c>
      <c r="J2492">
        <f t="shared" si="155"/>
        <v>573.42404443985049</v>
      </c>
    </row>
    <row r="2493" spans="1:10" x14ac:dyDescent="0.3">
      <c r="A2493">
        <v>2492</v>
      </c>
      <c r="B2493" s="1502">
        <v>43784</v>
      </c>
      <c r="C2493">
        <v>311</v>
      </c>
      <c r="D2493">
        <f t="shared" si="156"/>
        <v>821</v>
      </c>
      <c r="E2493">
        <f t="shared" si="153"/>
        <v>255331</v>
      </c>
      <c r="F2493">
        <f t="shared" si="154"/>
        <v>674041</v>
      </c>
      <c r="J2493">
        <f t="shared" si="155"/>
        <v>573.39639200272313</v>
      </c>
    </row>
    <row r="2494" spans="1:10" x14ac:dyDescent="0.3">
      <c r="A2494">
        <v>2493</v>
      </c>
      <c r="B2494" s="1502">
        <v>43784</v>
      </c>
      <c r="C2494">
        <v>50</v>
      </c>
      <c r="D2494">
        <f t="shared" si="156"/>
        <v>823</v>
      </c>
      <c r="E2494">
        <f t="shared" si="153"/>
        <v>41150</v>
      </c>
      <c r="F2494">
        <f t="shared" si="154"/>
        <v>677329</v>
      </c>
      <c r="J2494">
        <f t="shared" si="155"/>
        <v>573.36873956559566</v>
      </c>
    </row>
    <row r="2495" spans="1:10" x14ac:dyDescent="0.3">
      <c r="A2495">
        <v>2494</v>
      </c>
      <c r="B2495" s="1502">
        <v>43788</v>
      </c>
      <c r="C2495">
        <v>77</v>
      </c>
      <c r="D2495">
        <f t="shared" si="156"/>
        <v>825</v>
      </c>
      <c r="E2495">
        <f t="shared" si="153"/>
        <v>63525</v>
      </c>
      <c r="F2495">
        <f t="shared" si="154"/>
        <v>680625</v>
      </c>
      <c r="J2495">
        <f t="shared" si="155"/>
        <v>573.34108712846819</v>
      </c>
    </row>
    <row r="2496" spans="1:10" x14ac:dyDescent="0.3">
      <c r="A2496">
        <v>2495</v>
      </c>
      <c r="B2496" s="1502">
        <v>43789</v>
      </c>
      <c r="C2496">
        <v>453</v>
      </c>
      <c r="D2496">
        <f t="shared" si="156"/>
        <v>827</v>
      </c>
      <c r="E2496">
        <f t="shared" si="153"/>
        <v>374631</v>
      </c>
      <c r="F2496">
        <f t="shared" si="154"/>
        <v>683929</v>
      </c>
      <c r="J2496">
        <f t="shared" si="155"/>
        <v>573.31343469134072</v>
      </c>
    </row>
    <row r="2497" spans="1:10" x14ac:dyDescent="0.3">
      <c r="A2497">
        <v>2496</v>
      </c>
      <c r="B2497" s="1502">
        <v>43793</v>
      </c>
      <c r="C2497">
        <v>420</v>
      </c>
      <c r="D2497">
        <f t="shared" si="156"/>
        <v>829</v>
      </c>
      <c r="E2497">
        <f t="shared" si="153"/>
        <v>348180</v>
      </c>
      <c r="F2497">
        <f t="shared" si="154"/>
        <v>687241</v>
      </c>
      <c r="J2497">
        <f t="shared" si="155"/>
        <v>573.28578225421336</v>
      </c>
    </row>
    <row r="2498" spans="1:10" x14ac:dyDescent="0.3">
      <c r="A2498">
        <v>2497</v>
      </c>
      <c r="B2498" s="1502">
        <v>43793</v>
      </c>
      <c r="C2498">
        <v>434</v>
      </c>
      <c r="D2498">
        <f t="shared" si="156"/>
        <v>831</v>
      </c>
      <c r="E2498">
        <f t="shared" si="153"/>
        <v>360654</v>
      </c>
      <c r="F2498">
        <f t="shared" si="154"/>
        <v>690561</v>
      </c>
      <c r="J2498">
        <f t="shared" si="155"/>
        <v>573.25812981708589</v>
      </c>
    </row>
    <row r="2499" spans="1:10" x14ac:dyDescent="0.3">
      <c r="A2499">
        <v>2498</v>
      </c>
      <c r="B2499" s="1502">
        <v>43794</v>
      </c>
      <c r="C2499">
        <v>50</v>
      </c>
      <c r="D2499">
        <f t="shared" si="156"/>
        <v>833</v>
      </c>
      <c r="E2499">
        <f t="shared" ref="E2499:E2562" si="157">C2499*D2499</f>
        <v>41650</v>
      </c>
      <c r="F2499">
        <f t="shared" ref="F2499:F2562" si="158">D2499^2</f>
        <v>693889</v>
      </c>
      <c r="J2499">
        <f t="shared" ref="J2499:J2562" si="159">$H$2+(-$I$2)*D2499</f>
        <v>573.23047737995842</v>
      </c>
    </row>
    <row r="2500" spans="1:10" x14ac:dyDescent="0.3">
      <c r="A2500">
        <v>2499</v>
      </c>
      <c r="B2500" s="1502">
        <v>43794</v>
      </c>
      <c r="C2500">
        <v>72</v>
      </c>
      <c r="D2500">
        <f t="shared" si="156"/>
        <v>835</v>
      </c>
      <c r="E2500">
        <f t="shared" si="157"/>
        <v>60120</v>
      </c>
      <c r="F2500">
        <f t="shared" si="158"/>
        <v>697225</v>
      </c>
      <c r="J2500">
        <f t="shared" si="159"/>
        <v>573.20282494283106</v>
      </c>
    </row>
    <row r="2501" spans="1:10" x14ac:dyDescent="0.3">
      <c r="A2501">
        <v>2500</v>
      </c>
      <c r="B2501" s="1502">
        <v>43796</v>
      </c>
      <c r="C2501">
        <v>540</v>
      </c>
      <c r="D2501">
        <f t="shared" si="156"/>
        <v>837</v>
      </c>
      <c r="E2501">
        <f t="shared" si="157"/>
        <v>451980</v>
      </c>
      <c r="F2501">
        <f t="shared" si="158"/>
        <v>700569</v>
      </c>
      <c r="J2501">
        <f t="shared" si="159"/>
        <v>573.17517250570359</v>
      </c>
    </row>
    <row r="2502" spans="1:10" x14ac:dyDescent="0.3">
      <c r="A2502">
        <v>2501</v>
      </c>
      <c r="B2502" s="1502">
        <v>43796</v>
      </c>
      <c r="C2502">
        <v>50</v>
      </c>
      <c r="D2502">
        <f t="shared" si="156"/>
        <v>839</v>
      </c>
      <c r="E2502">
        <f t="shared" si="157"/>
        <v>41950</v>
      </c>
      <c r="F2502">
        <f t="shared" si="158"/>
        <v>703921</v>
      </c>
      <c r="J2502">
        <f t="shared" si="159"/>
        <v>573.14752006857611</v>
      </c>
    </row>
    <row r="2503" spans="1:10" x14ac:dyDescent="0.3">
      <c r="A2503">
        <v>2502</v>
      </c>
      <c r="B2503" s="1502">
        <v>43796</v>
      </c>
      <c r="C2503">
        <v>861</v>
      </c>
      <c r="D2503">
        <f t="shared" si="156"/>
        <v>841</v>
      </c>
      <c r="E2503">
        <f t="shared" si="157"/>
        <v>724101</v>
      </c>
      <c r="F2503">
        <f t="shared" si="158"/>
        <v>707281</v>
      </c>
      <c r="J2503">
        <f t="shared" si="159"/>
        <v>573.11986763144864</v>
      </c>
    </row>
    <row r="2504" spans="1:10" x14ac:dyDescent="0.3">
      <c r="A2504">
        <v>2503</v>
      </c>
      <c r="B2504" s="1502">
        <v>43796</v>
      </c>
      <c r="C2504">
        <v>350</v>
      </c>
      <c r="D2504">
        <f t="shared" si="156"/>
        <v>843</v>
      </c>
      <c r="E2504">
        <f t="shared" si="157"/>
        <v>295050</v>
      </c>
      <c r="F2504">
        <f t="shared" si="158"/>
        <v>710649</v>
      </c>
      <c r="J2504">
        <f t="shared" si="159"/>
        <v>573.09221519432128</v>
      </c>
    </row>
    <row r="2505" spans="1:10" x14ac:dyDescent="0.3">
      <c r="A2505">
        <v>2504</v>
      </c>
      <c r="B2505" s="1502">
        <v>43796</v>
      </c>
      <c r="C2505">
        <v>20</v>
      </c>
      <c r="D2505">
        <f t="shared" si="156"/>
        <v>845</v>
      </c>
      <c r="E2505">
        <f t="shared" si="157"/>
        <v>16900</v>
      </c>
      <c r="F2505">
        <f t="shared" si="158"/>
        <v>714025</v>
      </c>
      <c r="J2505">
        <f t="shared" si="159"/>
        <v>573.06456275719381</v>
      </c>
    </row>
    <row r="2506" spans="1:10" x14ac:dyDescent="0.3">
      <c r="A2506">
        <v>2505</v>
      </c>
      <c r="B2506" s="1502">
        <v>43796</v>
      </c>
      <c r="C2506">
        <v>114</v>
      </c>
      <c r="D2506">
        <f t="shared" si="156"/>
        <v>847</v>
      </c>
      <c r="E2506">
        <f t="shared" si="157"/>
        <v>96558</v>
      </c>
      <c r="F2506">
        <f t="shared" si="158"/>
        <v>717409</v>
      </c>
      <c r="J2506">
        <f t="shared" si="159"/>
        <v>573.03691032006634</v>
      </c>
    </row>
    <row r="2507" spans="1:10" x14ac:dyDescent="0.3">
      <c r="A2507">
        <v>2506</v>
      </c>
      <c r="B2507" s="1502">
        <v>43796</v>
      </c>
      <c r="C2507">
        <v>36</v>
      </c>
      <c r="D2507">
        <f t="shared" si="156"/>
        <v>849</v>
      </c>
      <c r="E2507">
        <f t="shared" si="157"/>
        <v>30564</v>
      </c>
      <c r="F2507">
        <f t="shared" si="158"/>
        <v>720801</v>
      </c>
      <c r="J2507">
        <f t="shared" si="159"/>
        <v>573.00925788293898</v>
      </c>
    </row>
    <row r="2508" spans="1:10" x14ac:dyDescent="0.3">
      <c r="A2508">
        <v>2507</v>
      </c>
      <c r="B2508" s="1502">
        <v>43796</v>
      </c>
      <c r="C2508">
        <v>2428</v>
      </c>
      <c r="D2508">
        <f t="shared" si="156"/>
        <v>851</v>
      </c>
      <c r="E2508">
        <f t="shared" si="157"/>
        <v>2066228</v>
      </c>
      <c r="F2508">
        <f t="shared" si="158"/>
        <v>724201</v>
      </c>
      <c r="J2508">
        <f t="shared" si="159"/>
        <v>572.98160544581151</v>
      </c>
    </row>
    <row r="2509" spans="1:10" x14ac:dyDescent="0.3">
      <c r="A2509">
        <v>2508</v>
      </c>
      <c r="B2509" s="1502">
        <v>43796</v>
      </c>
      <c r="C2509">
        <v>1032</v>
      </c>
      <c r="D2509">
        <f t="shared" si="156"/>
        <v>853</v>
      </c>
      <c r="E2509">
        <f t="shared" si="157"/>
        <v>880296</v>
      </c>
      <c r="F2509">
        <f t="shared" si="158"/>
        <v>727609</v>
      </c>
      <c r="J2509">
        <f t="shared" si="159"/>
        <v>572.95395300868404</v>
      </c>
    </row>
    <row r="2510" spans="1:10" x14ac:dyDescent="0.3">
      <c r="A2510">
        <v>2509</v>
      </c>
      <c r="B2510" s="1502">
        <v>43796</v>
      </c>
      <c r="C2510">
        <v>3641</v>
      </c>
      <c r="D2510">
        <f t="shared" si="156"/>
        <v>855</v>
      </c>
      <c r="E2510">
        <f t="shared" si="157"/>
        <v>3113055</v>
      </c>
      <c r="F2510">
        <f t="shared" si="158"/>
        <v>731025</v>
      </c>
      <c r="J2510">
        <f t="shared" si="159"/>
        <v>572.92630057155657</v>
      </c>
    </row>
    <row r="2511" spans="1:10" x14ac:dyDescent="0.3">
      <c r="A2511">
        <v>2510</v>
      </c>
      <c r="B2511" s="1502">
        <v>43796</v>
      </c>
      <c r="C2511">
        <v>2109</v>
      </c>
      <c r="D2511">
        <f t="shared" si="156"/>
        <v>857</v>
      </c>
      <c r="E2511">
        <f t="shared" si="157"/>
        <v>1807413</v>
      </c>
      <c r="F2511">
        <f t="shared" si="158"/>
        <v>734449</v>
      </c>
      <c r="J2511">
        <f t="shared" si="159"/>
        <v>572.89864813442921</v>
      </c>
    </row>
    <row r="2512" spans="1:10" x14ac:dyDescent="0.3">
      <c r="A2512">
        <v>2511</v>
      </c>
      <c r="B2512" s="1502">
        <v>43798</v>
      </c>
      <c r="C2512">
        <v>125</v>
      </c>
      <c r="D2512">
        <f t="shared" si="156"/>
        <v>859</v>
      </c>
      <c r="E2512">
        <f t="shared" si="157"/>
        <v>107375</v>
      </c>
      <c r="F2512">
        <f t="shared" si="158"/>
        <v>737881</v>
      </c>
      <c r="J2512">
        <f t="shared" si="159"/>
        <v>572.87099569730174</v>
      </c>
    </row>
    <row r="2513" spans="1:10" x14ac:dyDescent="0.3">
      <c r="A2513">
        <v>2512</v>
      </c>
      <c r="B2513" s="1502">
        <v>43798</v>
      </c>
      <c r="C2513">
        <v>103</v>
      </c>
      <c r="D2513">
        <f t="shared" si="156"/>
        <v>861</v>
      </c>
      <c r="E2513">
        <f t="shared" si="157"/>
        <v>88683</v>
      </c>
      <c r="F2513">
        <f t="shared" si="158"/>
        <v>741321</v>
      </c>
      <c r="J2513">
        <f t="shared" si="159"/>
        <v>572.84334326017427</v>
      </c>
    </row>
    <row r="2514" spans="1:10" x14ac:dyDescent="0.3">
      <c r="A2514">
        <v>2513</v>
      </c>
      <c r="B2514" s="1502">
        <v>43802</v>
      </c>
      <c r="C2514">
        <v>60</v>
      </c>
      <c r="D2514">
        <f t="shared" si="156"/>
        <v>863</v>
      </c>
      <c r="E2514">
        <f t="shared" si="157"/>
        <v>51780</v>
      </c>
      <c r="F2514">
        <f t="shared" si="158"/>
        <v>744769</v>
      </c>
      <c r="J2514">
        <f t="shared" si="159"/>
        <v>572.81569082304691</v>
      </c>
    </row>
    <row r="2515" spans="1:10" x14ac:dyDescent="0.3">
      <c r="A2515">
        <v>2514</v>
      </c>
      <c r="B2515" s="1502">
        <v>43802</v>
      </c>
      <c r="C2515">
        <v>100</v>
      </c>
      <c r="D2515">
        <f t="shared" si="156"/>
        <v>865</v>
      </c>
      <c r="E2515">
        <f t="shared" si="157"/>
        <v>86500</v>
      </c>
      <c r="F2515">
        <f t="shared" si="158"/>
        <v>748225</v>
      </c>
      <c r="J2515">
        <f t="shared" si="159"/>
        <v>572.78803838591944</v>
      </c>
    </row>
    <row r="2516" spans="1:10" x14ac:dyDescent="0.3">
      <c r="A2516">
        <v>2515</v>
      </c>
      <c r="B2516" s="1502">
        <v>43802</v>
      </c>
      <c r="C2516">
        <v>90</v>
      </c>
      <c r="D2516">
        <f t="shared" si="156"/>
        <v>867</v>
      </c>
      <c r="E2516">
        <f t="shared" si="157"/>
        <v>78030</v>
      </c>
      <c r="F2516">
        <f t="shared" si="158"/>
        <v>751689</v>
      </c>
      <c r="J2516">
        <f t="shared" si="159"/>
        <v>572.76038594879196</v>
      </c>
    </row>
    <row r="2517" spans="1:10" x14ac:dyDescent="0.3">
      <c r="A2517">
        <v>2516</v>
      </c>
      <c r="B2517" s="1502">
        <v>43802</v>
      </c>
      <c r="C2517">
        <v>230</v>
      </c>
      <c r="D2517">
        <f t="shared" si="156"/>
        <v>869</v>
      </c>
      <c r="E2517">
        <f t="shared" si="157"/>
        <v>199870</v>
      </c>
      <c r="F2517">
        <f t="shared" si="158"/>
        <v>755161</v>
      </c>
      <c r="J2517">
        <f t="shared" si="159"/>
        <v>572.73273351166461</v>
      </c>
    </row>
    <row r="2518" spans="1:10" x14ac:dyDescent="0.3">
      <c r="A2518">
        <v>2517</v>
      </c>
      <c r="B2518" s="1502">
        <v>43802</v>
      </c>
      <c r="C2518">
        <v>40</v>
      </c>
      <c r="D2518">
        <f t="shared" si="156"/>
        <v>871</v>
      </c>
      <c r="E2518">
        <f t="shared" si="157"/>
        <v>34840</v>
      </c>
      <c r="F2518">
        <f t="shared" si="158"/>
        <v>758641</v>
      </c>
      <c r="J2518">
        <f t="shared" si="159"/>
        <v>572.70508107453713</v>
      </c>
    </row>
    <row r="2519" spans="1:10" x14ac:dyDescent="0.3">
      <c r="A2519">
        <v>2518</v>
      </c>
      <c r="B2519" s="1502">
        <v>43802</v>
      </c>
      <c r="C2519">
        <v>70</v>
      </c>
      <c r="D2519">
        <f t="shared" si="156"/>
        <v>873</v>
      </c>
      <c r="E2519">
        <f t="shared" si="157"/>
        <v>61110</v>
      </c>
      <c r="F2519">
        <f t="shared" si="158"/>
        <v>762129</v>
      </c>
      <c r="J2519">
        <f t="shared" si="159"/>
        <v>572.67742863740966</v>
      </c>
    </row>
    <row r="2520" spans="1:10" x14ac:dyDescent="0.3">
      <c r="A2520">
        <v>2519</v>
      </c>
      <c r="B2520" s="1502">
        <v>43802</v>
      </c>
      <c r="C2520">
        <v>25</v>
      </c>
      <c r="D2520">
        <f t="shared" si="156"/>
        <v>875</v>
      </c>
      <c r="E2520">
        <f t="shared" si="157"/>
        <v>21875</v>
      </c>
      <c r="F2520">
        <f t="shared" si="158"/>
        <v>765625</v>
      </c>
      <c r="J2520">
        <f t="shared" si="159"/>
        <v>572.64977620028219</v>
      </c>
    </row>
    <row r="2521" spans="1:10" x14ac:dyDescent="0.3">
      <c r="A2521">
        <v>2520</v>
      </c>
      <c r="B2521" s="1502">
        <v>43802</v>
      </c>
      <c r="C2521">
        <v>131</v>
      </c>
      <c r="D2521">
        <f t="shared" si="156"/>
        <v>877</v>
      </c>
      <c r="E2521">
        <f t="shared" si="157"/>
        <v>114887</v>
      </c>
      <c r="F2521">
        <f t="shared" si="158"/>
        <v>769129</v>
      </c>
      <c r="J2521">
        <f t="shared" si="159"/>
        <v>572.62212376315483</v>
      </c>
    </row>
    <row r="2522" spans="1:10" x14ac:dyDescent="0.3">
      <c r="A2522">
        <v>2521</v>
      </c>
      <c r="B2522" s="1502">
        <v>43802</v>
      </c>
      <c r="C2522">
        <v>55</v>
      </c>
      <c r="D2522">
        <f t="shared" si="156"/>
        <v>879</v>
      </c>
      <c r="E2522">
        <f t="shared" si="157"/>
        <v>48345</v>
      </c>
      <c r="F2522">
        <f t="shared" si="158"/>
        <v>772641</v>
      </c>
      <c r="J2522">
        <f t="shared" si="159"/>
        <v>572.59447132602736</v>
      </c>
    </row>
    <row r="2523" spans="1:10" x14ac:dyDescent="0.3">
      <c r="A2523">
        <v>2522</v>
      </c>
      <c r="B2523" s="1502">
        <v>43802</v>
      </c>
      <c r="C2523">
        <v>108</v>
      </c>
      <c r="D2523">
        <f t="shared" si="156"/>
        <v>881</v>
      </c>
      <c r="E2523">
        <f t="shared" si="157"/>
        <v>95148</v>
      </c>
      <c r="F2523">
        <f t="shared" si="158"/>
        <v>776161</v>
      </c>
      <c r="J2523">
        <f t="shared" si="159"/>
        <v>572.56681888889989</v>
      </c>
    </row>
    <row r="2524" spans="1:10" x14ac:dyDescent="0.3">
      <c r="A2524">
        <v>2523</v>
      </c>
      <c r="B2524" s="1502">
        <v>43808</v>
      </c>
      <c r="C2524">
        <v>814</v>
      </c>
      <c r="D2524">
        <f t="shared" si="156"/>
        <v>883</v>
      </c>
      <c r="E2524">
        <f t="shared" si="157"/>
        <v>718762</v>
      </c>
      <c r="F2524">
        <f t="shared" si="158"/>
        <v>779689</v>
      </c>
      <c r="J2524">
        <f t="shared" si="159"/>
        <v>572.53916645177253</v>
      </c>
    </row>
    <row r="2525" spans="1:10" x14ac:dyDescent="0.3">
      <c r="A2525">
        <v>2524</v>
      </c>
      <c r="B2525" s="1502">
        <v>43808</v>
      </c>
      <c r="C2525">
        <v>10</v>
      </c>
      <c r="D2525">
        <f t="shared" si="156"/>
        <v>885</v>
      </c>
      <c r="E2525">
        <f t="shared" si="157"/>
        <v>8850</v>
      </c>
      <c r="F2525">
        <f t="shared" si="158"/>
        <v>783225</v>
      </c>
      <c r="J2525">
        <f t="shared" si="159"/>
        <v>572.51151401464506</v>
      </c>
    </row>
    <row r="2526" spans="1:10" x14ac:dyDescent="0.3">
      <c r="A2526">
        <v>2525</v>
      </c>
      <c r="B2526" s="1502">
        <v>43808</v>
      </c>
      <c r="C2526">
        <v>293</v>
      </c>
      <c r="D2526">
        <f t="shared" si="156"/>
        <v>887</v>
      </c>
      <c r="E2526">
        <f t="shared" si="157"/>
        <v>259891</v>
      </c>
      <c r="F2526">
        <f t="shared" si="158"/>
        <v>786769</v>
      </c>
      <c r="J2526">
        <f t="shared" si="159"/>
        <v>572.48386157751759</v>
      </c>
    </row>
    <row r="2527" spans="1:10" x14ac:dyDescent="0.3">
      <c r="A2527">
        <v>2526</v>
      </c>
      <c r="B2527" s="1502">
        <v>43808</v>
      </c>
      <c r="C2527">
        <v>290</v>
      </c>
      <c r="D2527">
        <f t="shared" si="156"/>
        <v>889</v>
      </c>
      <c r="E2527">
        <f t="shared" si="157"/>
        <v>257810</v>
      </c>
      <c r="F2527">
        <f t="shared" si="158"/>
        <v>790321</v>
      </c>
      <c r="J2527">
        <f t="shared" si="159"/>
        <v>572.45620914039011</v>
      </c>
    </row>
    <row r="2528" spans="1:10" x14ac:dyDescent="0.3">
      <c r="A2528">
        <v>2527</v>
      </c>
      <c r="B2528" s="1502">
        <v>43808</v>
      </c>
      <c r="C2528">
        <v>396</v>
      </c>
      <c r="D2528">
        <f t="shared" si="156"/>
        <v>891</v>
      </c>
      <c r="E2528">
        <f t="shared" si="157"/>
        <v>352836</v>
      </c>
      <c r="F2528">
        <f t="shared" si="158"/>
        <v>793881</v>
      </c>
      <c r="J2528">
        <f t="shared" si="159"/>
        <v>572.42855670326276</v>
      </c>
    </row>
    <row r="2529" spans="1:10" x14ac:dyDescent="0.3">
      <c r="A2529">
        <v>2528</v>
      </c>
      <c r="B2529" s="1502">
        <v>43808</v>
      </c>
      <c r="C2529">
        <v>1007</v>
      </c>
      <c r="D2529">
        <f t="shared" si="156"/>
        <v>893</v>
      </c>
      <c r="E2529">
        <f t="shared" si="157"/>
        <v>899251</v>
      </c>
      <c r="F2529">
        <f t="shared" si="158"/>
        <v>797449</v>
      </c>
      <c r="J2529">
        <f t="shared" si="159"/>
        <v>572.40090426613529</v>
      </c>
    </row>
    <row r="2530" spans="1:10" x14ac:dyDescent="0.3">
      <c r="A2530">
        <v>2529</v>
      </c>
      <c r="B2530" s="1502">
        <v>43809</v>
      </c>
      <c r="C2530">
        <v>2068</v>
      </c>
      <c r="D2530">
        <f t="shared" si="156"/>
        <v>895</v>
      </c>
      <c r="E2530">
        <f t="shared" si="157"/>
        <v>1850860</v>
      </c>
      <c r="F2530">
        <f t="shared" si="158"/>
        <v>801025</v>
      </c>
      <c r="J2530">
        <f t="shared" si="159"/>
        <v>572.37325182900781</v>
      </c>
    </row>
    <row r="2531" spans="1:10" x14ac:dyDescent="0.3">
      <c r="A2531">
        <v>2530</v>
      </c>
      <c r="B2531" s="1502">
        <v>43809</v>
      </c>
      <c r="C2531">
        <v>19</v>
      </c>
      <c r="D2531">
        <f t="shared" si="156"/>
        <v>897</v>
      </c>
      <c r="E2531">
        <f t="shared" si="157"/>
        <v>17043</v>
      </c>
      <c r="F2531">
        <f t="shared" si="158"/>
        <v>804609</v>
      </c>
      <c r="J2531">
        <f t="shared" si="159"/>
        <v>572.34559939188046</v>
      </c>
    </row>
    <row r="2532" spans="1:10" x14ac:dyDescent="0.3">
      <c r="A2532">
        <v>2531</v>
      </c>
      <c r="B2532" s="1502">
        <v>43809</v>
      </c>
      <c r="C2532">
        <v>349</v>
      </c>
      <c r="D2532">
        <f t="shared" si="156"/>
        <v>899</v>
      </c>
      <c r="E2532">
        <f t="shared" si="157"/>
        <v>313751</v>
      </c>
      <c r="F2532">
        <f t="shared" si="158"/>
        <v>808201</v>
      </c>
      <c r="J2532">
        <f t="shared" si="159"/>
        <v>572.31794695475298</v>
      </c>
    </row>
    <row r="2533" spans="1:10" x14ac:dyDescent="0.3">
      <c r="A2533">
        <v>2532</v>
      </c>
      <c r="B2533" s="1502">
        <v>43809</v>
      </c>
      <c r="C2533">
        <v>87</v>
      </c>
      <c r="D2533">
        <f t="shared" ref="D2533:D2596" si="160">D2532+2</f>
        <v>901</v>
      </c>
      <c r="E2533">
        <f t="shared" si="157"/>
        <v>78387</v>
      </c>
      <c r="F2533">
        <f t="shared" si="158"/>
        <v>811801</v>
      </c>
      <c r="J2533">
        <f t="shared" si="159"/>
        <v>572.29029451762551</v>
      </c>
    </row>
    <row r="2534" spans="1:10" x14ac:dyDescent="0.3">
      <c r="A2534">
        <v>2533</v>
      </c>
      <c r="B2534" s="1502">
        <v>43809</v>
      </c>
      <c r="C2534">
        <v>72</v>
      </c>
      <c r="D2534">
        <f t="shared" si="160"/>
        <v>903</v>
      </c>
      <c r="E2534">
        <f t="shared" si="157"/>
        <v>65016</v>
      </c>
      <c r="F2534">
        <f t="shared" si="158"/>
        <v>815409</v>
      </c>
      <c r="J2534">
        <f t="shared" si="159"/>
        <v>572.26264208049804</v>
      </c>
    </row>
    <row r="2535" spans="1:10" x14ac:dyDescent="0.3">
      <c r="A2535">
        <v>2534</v>
      </c>
      <c r="B2535" s="1502">
        <v>43809</v>
      </c>
      <c r="C2535">
        <v>756</v>
      </c>
      <c r="D2535">
        <f t="shared" si="160"/>
        <v>905</v>
      </c>
      <c r="E2535">
        <f t="shared" si="157"/>
        <v>684180</v>
      </c>
      <c r="F2535">
        <f t="shared" si="158"/>
        <v>819025</v>
      </c>
      <c r="J2535">
        <f t="shared" si="159"/>
        <v>572.23498964337068</v>
      </c>
    </row>
    <row r="2536" spans="1:10" x14ac:dyDescent="0.3">
      <c r="A2536">
        <v>2535</v>
      </c>
      <c r="B2536" s="1502">
        <v>43809</v>
      </c>
      <c r="C2536">
        <v>19</v>
      </c>
      <c r="D2536">
        <f t="shared" si="160"/>
        <v>907</v>
      </c>
      <c r="E2536">
        <f t="shared" si="157"/>
        <v>17233</v>
      </c>
      <c r="F2536">
        <f t="shared" si="158"/>
        <v>822649</v>
      </c>
      <c r="J2536">
        <f t="shared" si="159"/>
        <v>572.20733720624321</v>
      </c>
    </row>
    <row r="2537" spans="1:10" x14ac:dyDescent="0.3">
      <c r="A2537">
        <v>2536</v>
      </c>
      <c r="B2537" s="1502">
        <v>43809</v>
      </c>
      <c r="C2537">
        <v>141</v>
      </c>
      <c r="D2537">
        <f t="shared" si="160"/>
        <v>909</v>
      </c>
      <c r="E2537">
        <f t="shared" si="157"/>
        <v>128169</v>
      </c>
      <c r="F2537">
        <f t="shared" si="158"/>
        <v>826281</v>
      </c>
      <c r="J2537">
        <f t="shared" si="159"/>
        <v>572.17968476911574</v>
      </c>
    </row>
    <row r="2538" spans="1:10" x14ac:dyDescent="0.3">
      <c r="A2538">
        <v>2537</v>
      </c>
      <c r="B2538" s="1502">
        <v>43809</v>
      </c>
      <c r="C2538">
        <v>1011</v>
      </c>
      <c r="D2538">
        <f t="shared" si="160"/>
        <v>911</v>
      </c>
      <c r="E2538">
        <f t="shared" si="157"/>
        <v>921021</v>
      </c>
      <c r="F2538">
        <f t="shared" si="158"/>
        <v>829921</v>
      </c>
      <c r="J2538">
        <f t="shared" si="159"/>
        <v>572.15203233198838</v>
      </c>
    </row>
    <row r="2539" spans="1:10" x14ac:dyDescent="0.3">
      <c r="A2539">
        <v>2538</v>
      </c>
      <c r="B2539" s="1502">
        <v>43809</v>
      </c>
      <c r="C2539">
        <v>1068</v>
      </c>
      <c r="D2539">
        <f t="shared" si="160"/>
        <v>913</v>
      </c>
      <c r="E2539">
        <f t="shared" si="157"/>
        <v>975084</v>
      </c>
      <c r="F2539">
        <f t="shared" si="158"/>
        <v>833569</v>
      </c>
      <c r="J2539">
        <f t="shared" si="159"/>
        <v>572.12437989486091</v>
      </c>
    </row>
    <row r="2540" spans="1:10" x14ac:dyDescent="0.3">
      <c r="A2540">
        <v>2539</v>
      </c>
      <c r="B2540" s="1502">
        <v>43809</v>
      </c>
      <c r="C2540">
        <v>10</v>
      </c>
      <c r="D2540">
        <f t="shared" si="160"/>
        <v>915</v>
      </c>
      <c r="E2540">
        <f t="shared" si="157"/>
        <v>9150</v>
      </c>
      <c r="F2540">
        <f t="shared" si="158"/>
        <v>837225</v>
      </c>
      <c r="J2540">
        <f t="shared" si="159"/>
        <v>572.09672745773344</v>
      </c>
    </row>
    <row r="2541" spans="1:10" x14ac:dyDescent="0.3">
      <c r="A2541">
        <v>2540</v>
      </c>
      <c r="B2541" s="1502">
        <v>43809</v>
      </c>
      <c r="C2541">
        <v>10</v>
      </c>
      <c r="D2541">
        <f t="shared" si="160"/>
        <v>917</v>
      </c>
      <c r="E2541">
        <f t="shared" si="157"/>
        <v>9170</v>
      </c>
      <c r="F2541">
        <f t="shared" si="158"/>
        <v>840889</v>
      </c>
      <c r="J2541">
        <f t="shared" si="159"/>
        <v>572.06907502060596</v>
      </c>
    </row>
    <row r="2542" spans="1:10" x14ac:dyDescent="0.3">
      <c r="A2542">
        <v>2541</v>
      </c>
      <c r="B2542" s="1502">
        <v>43809</v>
      </c>
      <c r="C2542">
        <v>209</v>
      </c>
      <c r="D2542">
        <f t="shared" si="160"/>
        <v>919</v>
      </c>
      <c r="E2542">
        <f t="shared" si="157"/>
        <v>192071</v>
      </c>
      <c r="F2542">
        <f t="shared" si="158"/>
        <v>844561</v>
      </c>
      <c r="J2542">
        <f t="shared" si="159"/>
        <v>572.04142258347861</v>
      </c>
    </row>
    <row r="2543" spans="1:10" x14ac:dyDescent="0.3">
      <c r="A2543">
        <v>2542</v>
      </c>
      <c r="B2543" s="1502">
        <v>43809</v>
      </c>
      <c r="C2543">
        <v>182</v>
      </c>
      <c r="D2543">
        <f t="shared" si="160"/>
        <v>921</v>
      </c>
      <c r="E2543">
        <f t="shared" si="157"/>
        <v>167622</v>
      </c>
      <c r="F2543">
        <f t="shared" si="158"/>
        <v>848241</v>
      </c>
      <c r="J2543">
        <f t="shared" si="159"/>
        <v>572.01377014635113</v>
      </c>
    </row>
    <row r="2544" spans="1:10" x14ac:dyDescent="0.3">
      <c r="A2544">
        <v>2543</v>
      </c>
      <c r="B2544" s="1502">
        <v>43809</v>
      </c>
      <c r="C2544">
        <v>1155</v>
      </c>
      <c r="D2544">
        <f t="shared" si="160"/>
        <v>923</v>
      </c>
      <c r="E2544">
        <f t="shared" si="157"/>
        <v>1066065</v>
      </c>
      <c r="F2544">
        <f t="shared" si="158"/>
        <v>851929</v>
      </c>
      <c r="J2544">
        <f t="shared" si="159"/>
        <v>571.98611770922366</v>
      </c>
    </row>
    <row r="2545" spans="1:10" x14ac:dyDescent="0.3">
      <c r="A2545">
        <v>2544</v>
      </c>
      <c r="B2545" s="1502">
        <v>43809</v>
      </c>
      <c r="C2545">
        <v>70</v>
      </c>
      <c r="D2545">
        <f t="shared" si="160"/>
        <v>925</v>
      </c>
      <c r="E2545">
        <f t="shared" si="157"/>
        <v>64750</v>
      </c>
      <c r="F2545">
        <f t="shared" si="158"/>
        <v>855625</v>
      </c>
      <c r="J2545">
        <f t="shared" si="159"/>
        <v>571.9584652720963</v>
      </c>
    </row>
    <row r="2546" spans="1:10" x14ac:dyDescent="0.3">
      <c r="A2546">
        <v>2545</v>
      </c>
      <c r="B2546" s="1502">
        <v>43809</v>
      </c>
      <c r="C2546">
        <v>657</v>
      </c>
      <c r="D2546">
        <f t="shared" si="160"/>
        <v>927</v>
      </c>
      <c r="E2546">
        <f t="shared" si="157"/>
        <v>609039</v>
      </c>
      <c r="F2546">
        <f t="shared" si="158"/>
        <v>859329</v>
      </c>
      <c r="J2546">
        <f t="shared" si="159"/>
        <v>571.93081283496883</v>
      </c>
    </row>
    <row r="2547" spans="1:10" x14ac:dyDescent="0.3">
      <c r="A2547">
        <v>2546</v>
      </c>
      <c r="B2547" s="1502">
        <v>43809</v>
      </c>
      <c r="C2547">
        <v>20</v>
      </c>
      <c r="D2547">
        <f t="shared" si="160"/>
        <v>929</v>
      </c>
      <c r="E2547">
        <f t="shared" si="157"/>
        <v>18580</v>
      </c>
      <c r="F2547">
        <f t="shared" si="158"/>
        <v>863041</v>
      </c>
      <c r="J2547">
        <f t="shared" si="159"/>
        <v>571.90316039784136</v>
      </c>
    </row>
    <row r="2548" spans="1:10" x14ac:dyDescent="0.3">
      <c r="A2548">
        <v>2547</v>
      </c>
      <c r="B2548" s="1502">
        <v>43809</v>
      </c>
      <c r="C2548">
        <v>166</v>
      </c>
      <c r="D2548">
        <f t="shared" si="160"/>
        <v>931</v>
      </c>
      <c r="E2548">
        <f t="shared" si="157"/>
        <v>154546</v>
      </c>
      <c r="F2548">
        <f t="shared" si="158"/>
        <v>866761</v>
      </c>
      <c r="J2548">
        <f t="shared" si="159"/>
        <v>571.87550796071389</v>
      </c>
    </row>
    <row r="2549" spans="1:10" x14ac:dyDescent="0.3">
      <c r="A2549">
        <v>2548</v>
      </c>
      <c r="B2549" s="1502">
        <v>43809</v>
      </c>
      <c r="C2549">
        <v>842</v>
      </c>
      <c r="D2549">
        <f t="shared" si="160"/>
        <v>933</v>
      </c>
      <c r="E2549">
        <f t="shared" si="157"/>
        <v>785586</v>
      </c>
      <c r="F2549">
        <f t="shared" si="158"/>
        <v>870489</v>
      </c>
      <c r="J2549">
        <f t="shared" si="159"/>
        <v>571.84785552358653</v>
      </c>
    </row>
    <row r="2550" spans="1:10" x14ac:dyDescent="0.3">
      <c r="A2550">
        <v>2549</v>
      </c>
      <c r="B2550" s="1502">
        <v>43809</v>
      </c>
      <c r="C2550">
        <v>74</v>
      </c>
      <c r="D2550">
        <f t="shared" si="160"/>
        <v>935</v>
      </c>
      <c r="E2550">
        <f t="shared" si="157"/>
        <v>69190</v>
      </c>
      <c r="F2550">
        <f t="shared" si="158"/>
        <v>874225</v>
      </c>
      <c r="J2550">
        <f t="shared" si="159"/>
        <v>571.82020308645906</v>
      </c>
    </row>
    <row r="2551" spans="1:10" x14ac:dyDescent="0.3">
      <c r="A2551">
        <v>2550</v>
      </c>
      <c r="B2551" s="1502">
        <v>43809</v>
      </c>
      <c r="C2551">
        <v>130</v>
      </c>
      <c r="D2551">
        <f t="shared" si="160"/>
        <v>937</v>
      </c>
      <c r="E2551">
        <f t="shared" si="157"/>
        <v>121810</v>
      </c>
      <c r="F2551">
        <f t="shared" si="158"/>
        <v>877969</v>
      </c>
      <c r="J2551">
        <f t="shared" si="159"/>
        <v>571.79255064933159</v>
      </c>
    </row>
    <row r="2552" spans="1:10" x14ac:dyDescent="0.3">
      <c r="A2552">
        <v>2551</v>
      </c>
      <c r="B2552" s="1502">
        <v>43809</v>
      </c>
      <c r="C2552">
        <v>2118</v>
      </c>
      <c r="D2552">
        <f t="shared" si="160"/>
        <v>939</v>
      </c>
      <c r="E2552">
        <f t="shared" si="157"/>
        <v>1988802</v>
      </c>
      <c r="F2552">
        <f t="shared" si="158"/>
        <v>881721</v>
      </c>
      <c r="J2552">
        <f t="shared" si="159"/>
        <v>571.76489821220423</v>
      </c>
    </row>
    <row r="2553" spans="1:10" x14ac:dyDescent="0.3">
      <c r="A2553">
        <v>2552</v>
      </c>
      <c r="B2553" s="1502">
        <v>43809</v>
      </c>
      <c r="C2553">
        <v>54</v>
      </c>
      <c r="D2553">
        <f t="shared" si="160"/>
        <v>941</v>
      </c>
      <c r="E2553">
        <f t="shared" si="157"/>
        <v>50814</v>
      </c>
      <c r="F2553">
        <f t="shared" si="158"/>
        <v>885481</v>
      </c>
      <c r="J2553">
        <f t="shared" si="159"/>
        <v>571.73724577507676</v>
      </c>
    </row>
    <row r="2554" spans="1:10" x14ac:dyDescent="0.3">
      <c r="A2554">
        <v>2553</v>
      </c>
      <c r="B2554" s="1502">
        <v>43809</v>
      </c>
      <c r="C2554">
        <v>104</v>
      </c>
      <c r="D2554">
        <f t="shared" si="160"/>
        <v>943</v>
      </c>
      <c r="E2554">
        <f t="shared" si="157"/>
        <v>98072</v>
      </c>
      <c r="F2554">
        <f t="shared" si="158"/>
        <v>889249</v>
      </c>
      <c r="J2554">
        <f t="shared" si="159"/>
        <v>571.70959333794929</v>
      </c>
    </row>
    <row r="2555" spans="1:10" x14ac:dyDescent="0.3">
      <c r="A2555">
        <v>2554</v>
      </c>
      <c r="B2555" s="1502">
        <v>43809</v>
      </c>
      <c r="C2555">
        <v>169</v>
      </c>
      <c r="D2555">
        <f t="shared" si="160"/>
        <v>945</v>
      </c>
      <c r="E2555">
        <f t="shared" si="157"/>
        <v>159705</v>
      </c>
      <c r="F2555">
        <f t="shared" si="158"/>
        <v>893025</v>
      </c>
      <c r="J2555">
        <f t="shared" si="159"/>
        <v>571.68194090082193</v>
      </c>
    </row>
    <row r="2556" spans="1:10" x14ac:dyDescent="0.3">
      <c r="A2556">
        <v>2555</v>
      </c>
      <c r="B2556" s="1502">
        <v>43809</v>
      </c>
      <c r="C2556">
        <v>976</v>
      </c>
      <c r="D2556">
        <f t="shared" si="160"/>
        <v>947</v>
      </c>
      <c r="E2556">
        <f t="shared" si="157"/>
        <v>924272</v>
      </c>
      <c r="F2556">
        <f t="shared" si="158"/>
        <v>896809</v>
      </c>
      <c r="J2556">
        <f t="shared" si="159"/>
        <v>571.65428846369446</v>
      </c>
    </row>
    <row r="2557" spans="1:10" x14ac:dyDescent="0.3">
      <c r="A2557">
        <v>2556</v>
      </c>
      <c r="B2557" s="1502">
        <v>43809</v>
      </c>
      <c r="C2557">
        <v>296</v>
      </c>
      <c r="D2557">
        <f t="shared" si="160"/>
        <v>949</v>
      </c>
      <c r="E2557">
        <f t="shared" si="157"/>
        <v>280904</v>
      </c>
      <c r="F2557">
        <f t="shared" si="158"/>
        <v>900601</v>
      </c>
      <c r="J2557">
        <f t="shared" si="159"/>
        <v>571.62663602656698</v>
      </c>
    </row>
    <row r="2558" spans="1:10" x14ac:dyDescent="0.3">
      <c r="A2558">
        <v>2557</v>
      </c>
      <c r="B2558" s="1502">
        <v>43809</v>
      </c>
      <c r="C2558">
        <v>369</v>
      </c>
      <c r="D2558">
        <f t="shared" si="160"/>
        <v>951</v>
      </c>
      <c r="E2558">
        <f t="shared" si="157"/>
        <v>350919</v>
      </c>
      <c r="F2558">
        <f t="shared" si="158"/>
        <v>904401</v>
      </c>
      <c r="J2558">
        <f t="shared" si="159"/>
        <v>571.59898358943951</v>
      </c>
    </row>
    <row r="2559" spans="1:10" x14ac:dyDescent="0.3">
      <c r="A2559">
        <v>2558</v>
      </c>
      <c r="B2559" s="1502">
        <v>43809</v>
      </c>
      <c r="C2559">
        <v>114</v>
      </c>
      <c r="D2559">
        <f t="shared" si="160"/>
        <v>953</v>
      </c>
      <c r="E2559">
        <f t="shared" si="157"/>
        <v>108642</v>
      </c>
      <c r="F2559">
        <f t="shared" si="158"/>
        <v>908209</v>
      </c>
      <c r="J2559">
        <f t="shared" si="159"/>
        <v>571.57133115231215</v>
      </c>
    </row>
    <row r="2560" spans="1:10" x14ac:dyDescent="0.3">
      <c r="A2560">
        <v>2559</v>
      </c>
      <c r="B2560" s="1502">
        <v>43809</v>
      </c>
      <c r="C2560">
        <v>122</v>
      </c>
      <c r="D2560">
        <f t="shared" si="160"/>
        <v>955</v>
      </c>
      <c r="E2560">
        <f t="shared" si="157"/>
        <v>116510</v>
      </c>
      <c r="F2560">
        <f t="shared" si="158"/>
        <v>912025</v>
      </c>
      <c r="J2560">
        <f t="shared" si="159"/>
        <v>571.54367871518468</v>
      </c>
    </row>
    <row r="2561" spans="1:10" x14ac:dyDescent="0.3">
      <c r="A2561">
        <v>2560</v>
      </c>
      <c r="B2561" s="1502">
        <v>43809</v>
      </c>
      <c r="C2561">
        <v>416</v>
      </c>
      <c r="D2561">
        <f t="shared" si="160"/>
        <v>957</v>
      </c>
      <c r="E2561">
        <f t="shared" si="157"/>
        <v>398112</v>
      </c>
      <c r="F2561">
        <f t="shared" si="158"/>
        <v>915849</v>
      </c>
      <c r="J2561">
        <f t="shared" si="159"/>
        <v>571.51602627805721</v>
      </c>
    </row>
    <row r="2562" spans="1:10" x14ac:dyDescent="0.3">
      <c r="A2562">
        <v>2561</v>
      </c>
      <c r="B2562" s="1502">
        <v>43811</v>
      </c>
      <c r="C2562">
        <v>180</v>
      </c>
      <c r="D2562">
        <f t="shared" si="160"/>
        <v>959</v>
      </c>
      <c r="E2562">
        <f t="shared" si="157"/>
        <v>172620</v>
      </c>
      <c r="F2562">
        <f t="shared" si="158"/>
        <v>919681</v>
      </c>
      <c r="J2562">
        <f t="shared" si="159"/>
        <v>571.48837384092985</v>
      </c>
    </row>
    <row r="2563" spans="1:10" x14ac:dyDescent="0.3">
      <c r="A2563">
        <v>2562</v>
      </c>
      <c r="B2563" s="1502">
        <v>43811</v>
      </c>
      <c r="C2563">
        <v>109</v>
      </c>
      <c r="D2563">
        <f t="shared" si="160"/>
        <v>961</v>
      </c>
      <c r="E2563">
        <f t="shared" ref="E2563:E2626" si="161">C2563*D2563</f>
        <v>104749</v>
      </c>
      <c r="F2563">
        <f t="shared" ref="F2563:F2626" si="162">D2563^2</f>
        <v>923521</v>
      </c>
      <c r="J2563">
        <f t="shared" ref="J2563:J2626" si="163">$H$2+(-$I$2)*D2563</f>
        <v>571.46072140380238</v>
      </c>
    </row>
    <row r="2564" spans="1:10" x14ac:dyDescent="0.3">
      <c r="A2564">
        <v>2563</v>
      </c>
      <c r="B2564" s="1502">
        <v>43811</v>
      </c>
      <c r="C2564">
        <v>103</v>
      </c>
      <c r="D2564">
        <f t="shared" si="160"/>
        <v>963</v>
      </c>
      <c r="E2564">
        <f t="shared" si="161"/>
        <v>99189</v>
      </c>
      <c r="F2564">
        <f t="shared" si="162"/>
        <v>927369</v>
      </c>
      <c r="J2564">
        <f t="shared" si="163"/>
        <v>571.43306896667491</v>
      </c>
    </row>
    <row r="2565" spans="1:10" x14ac:dyDescent="0.3">
      <c r="A2565">
        <v>2564</v>
      </c>
      <c r="B2565" s="1502">
        <v>43811</v>
      </c>
      <c r="C2565">
        <v>24</v>
      </c>
      <c r="D2565">
        <f t="shared" si="160"/>
        <v>965</v>
      </c>
      <c r="E2565">
        <f t="shared" si="161"/>
        <v>23160</v>
      </c>
      <c r="F2565">
        <f t="shared" si="162"/>
        <v>931225</v>
      </c>
      <c r="J2565">
        <f t="shared" si="163"/>
        <v>571.40541652954744</v>
      </c>
    </row>
    <row r="2566" spans="1:10" x14ac:dyDescent="0.3">
      <c r="A2566">
        <v>2565</v>
      </c>
      <c r="B2566" s="1502">
        <v>43812</v>
      </c>
      <c r="C2566">
        <v>113</v>
      </c>
      <c r="D2566">
        <f t="shared" si="160"/>
        <v>967</v>
      </c>
      <c r="E2566">
        <f t="shared" si="161"/>
        <v>109271</v>
      </c>
      <c r="F2566">
        <f t="shared" si="162"/>
        <v>935089</v>
      </c>
      <c r="J2566">
        <f t="shared" si="163"/>
        <v>571.37776409242008</v>
      </c>
    </row>
    <row r="2567" spans="1:10" x14ac:dyDescent="0.3">
      <c r="A2567">
        <v>2566</v>
      </c>
      <c r="B2567" s="1502">
        <v>43812</v>
      </c>
      <c r="C2567">
        <v>278</v>
      </c>
      <c r="D2567">
        <f t="shared" si="160"/>
        <v>969</v>
      </c>
      <c r="E2567">
        <f t="shared" si="161"/>
        <v>269382</v>
      </c>
      <c r="F2567">
        <f t="shared" si="162"/>
        <v>938961</v>
      </c>
      <c r="J2567">
        <f t="shared" si="163"/>
        <v>571.35011165529261</v>
      </c>
    </row>
    <row r="2568" spans="1:10" x14ac:dyDescent="0.3">
      <c r="A2568">
        <v>2567</v>
      </c>
      <c r="B2568" s="1502">
        <v>43812</v>
      </c>
      <c r="C2568">
        <v>34</v>
      </c>
      <c r="D2568">
        <f t="shared" si="160"/>
        <v>971</v>
      </c>
      <c r="E2568">
        <f t="shared" si="161"/>
        <v>33014</v>
      </c>
      <c r="F2568">
        <f t="shared" si="162"/>
        <v>942841</v>
      </c>
      <c r="J2568">
        <f t="shared" si="163"/>
        <v>571.32245921816514</v>
      </c>
    </row>
    <row r="2569" spans="1:10" x14ac:dyDescent="0.3">
      <c r="A2569">
        <v>2568</v>
      </c>
      <c r="B2569" s="1502">
        <v>43812</v>
      </c>
      <c r="C2569">
        <v>17</v>
      </c>
      <c r="D2569">
        <f t="shared" si="160"/>
        <v>973</v>
      </c>
      <c r="E2569">
        <f t="shared" si="161"/>
        <v>16541</v>
      </c>
      <c r="F2569">
        <f t="shared" si="162"/>
        <v>946729</v>
      </c>
      <c r="J2569">
        <f t="shared" si="163"/>
        <v>571.29480678103778</v>
      </c>
    </row>
    <row r="2570" spans="1:10" x14ac:dyDescent="0.3">
      <c r="A2570">
        <v>2569</v>
      </c>
      <c r="B2570" s="1502">
        <v>43812</v>
      </c>
      <c r="C2570">
        <v>66</v>
      </c>
      <c r="D2570">
        <f t="shared" si="160"/>
        <v>975</v>
      </c>
      <c r="E2570">
        <f t="shared" si="161"/>
        <v>64350</v>
      </c>
      <c r="F2570">
        <f t="shared" si="162"/>
        <v>950625</v>
      </c>
      <c r="J2570">
        <f t="shared" si="163"/>
        <v>571.26715434391031</v>
      </c>
    </row>
    <row r="2571" spans="1:10" x14ac:dyDescent="0.3">
      <c r="A2571">
        <v>2570</v>
      </c>
      <c r="B2571" s="1502">
        <v>43812</v>
      </c>
      <c r="C2571">
        <v>72</v>
      </c>
      <c r="D2571">
        <f t="shared" si="160"/>
        <v>977</v>
      </c>
      <c r="E2571">
        <f t="shared" si="161"/>
        <v>70344</v>
      </c>
      <c r="F2571">
        <f t="shared" si="162"/>
        <v>954529</v>
      </c>
      <c r="J2571">
        <f t="shared" si="163"/>
        <v>571.23950190678283</v>
      </c>
    </row>
    <row r="2572" spans="1:10" x14ac:dyDescent="0.3">
      <c r="A2572">
        <v>2571</v>
      </c>
      <c r="B2572" s="1502">
        <v>43812</v>
      </c>
      <c r="C2572">
        <v>65</v>
      </c>
      <c r="D2572">
        <f t="shared" si="160"/>
        <v>979</v>
      </c>
      <c r="E2572">
        <f t="shared" si="161"/>
        <v>63635</v>
      </c>
      <c r="F2572">
        <f t="shared" si="162"/>
        <v>958441</v>
      </c>
      <c r="J2572">
        <f t="shared" si="163"/>
        <v>571.21184946965536</v>
      </c>
    </row>
    <row r="2573" spans="1:10" x14ac:dyDescent="0.3">
      <c r="A2573">
        <v>2572</v>
      </c>
      <c r="B2573" s="1502">
        <v>43812</v>
      </c>
      <c r="C2573">
        <v>1361</v>
      </c>
      <c r="D2573">
        <f t="shared" si="160"/>
        <v>981</v>
      </c>
      <c r="E2573">
        <f t="shared" si="161"/>
        <v>1335141</v>
      </c>
      <c r="F2573">
        <f t="shared" si="162"/>
        <v>962361</v>
      </c>
      <c r="J2573">
        <f t="shared" si="163"/>
        <v>571.184197032528</v>
      </c>
    </row>
    <row r="2574" spans="1:10" x14ac:dyDescent="0.3">
      <c r="A2574">
        <v>2573</v>
      </c>
      <c r="B2574" s="1502">
        <v>43812</v>
      </c>
      <c r="C2574">
        <v>86</v>
      </c>
      <c r="D2574">
        <f t="shared" si="160"/>
        <v>983</v>
      </c>
      <c r="E2574">
        <f t="shared" si="161"/>
        <v>84538</v>
      </c>
      <c r="F2574">
        <f t="shared" si="162"/>
        <v>966289</v>
      </c>
      <c r="J2574">
        <f t="shared" si="163"/>
        <v>571.15654459540053</v>
      </c>
    </row>
    <row r="2575" spans="1:10" x14ac:dyDescent="0.3">
      <c r="A2575">
        <v>2574</v>
      </c>
      <c r="B2575" s="1502">
        <v>43812</v>
      </c>
      <c r="C2575">
        <v>151</v>
      </c>
      <c r="D2575">
        <f t="shared" si="160"/>
        <v>985</v>
      </c>
      <c r="E2575">
        <f t="shared" si="161"/>
        <v>148735</v>
      </c>
      <c r="F2575">
        <f t="shared" si="162"/>
        <v>970225</v>
      </c>
      <c r="J2575">
        <f t="shared" si="163"/>
        <v>571.12889215827306</v>
      </c>
    </row>
    <row r="2576" spans="1:10" x14ac:dyDescent="0.3">
      <c r="A2576">
        <v>2575</v>
      </c>
      <c r="B2576" s="1502">
        <v>43812</v>
      </c>
      <c r="C2576">
        <v>44</v>
      </c>
      <c r="D2576">
        <f t="shared" si="160"/>
        <v>987</v>
      </c>
      <c r="E2576">
        <f t="shared" si="161"/>
        <v>43428</v>
      </c>
      <c r="F2576">
        <f t="shared" si="162"/>
        <v>974169</v>
      </c>
      <c r="J2576">
        <f t="shared" si="163"/>
        <v>571.1012397211457</v>
      </c>
    </row>
    <row r="2577" spans="1:10" x14ac:dyDescent="0.3">
      <c r="A2577">
        <v>2576</v>
      </c>
      <c r="B2577" s="1502">
        <v>43812</v>
      </c>
      <c r="C2577">
        <v>66</v>
      </c>
      <c r="D2577">
        <f t="shared" si="160"/>
        <v>989</v>
      </c>
      <c r="E2577">
        <f t="shared" si="161"/>
        <v>65274</v>
      </c>
      <c r="F2577">
        <f t="shared" si="162"/>
        <v>978121</v>
      </c>
      <c r="J2577">
        <f t="shared" si="163"/>
        <v>571.07358728401823</v>
      </c>
    </row>
    <row r="2578" spans="1:10" x14ac:dyDescent="0.3">
      <c r="A2578">
        <v>2577</v>
      </c>
      <c r="B2578" s="1502">
        <v>43812</v>
      </c>
      <c r="C2578">
        <v>53</v>
      </c>
      <c r="D2578">
        <f t="shared" si="160"/>
        <v>991</v>
      </c>
      <c r="E2578">
        <f t="shared" si="161"/>
        <v>52523</v>
      </c>
      <c r="F2578">
        <f t="shared" si="162"/>
        <v>982081</v>
      </c>
      <c r="J2578">
        <f t="shared" si="163"/>
        <v>571.04593484689076</v>
      </c>
    </row>
    <row r="2579" spans="1:10" x14ac:dyDescent="0.3">
      <c r="A2579">
        <v>2578</v>
      </c>
      <c r="B2579" s="1502">
        <v>43812</v>
      </c>
      <c r="C2579">
        <v>167</v>
      </c>
      <c r="D2579">
        <f t="shared" si="160"/>
        <v>993</v>
      </c>
      <c r="E2579">
        <f t="shared" si="161"/>
        <v>165831</v>
      </c>
      <c r="F2579">
        <f t="shared" si="162"/>
        <v>986049</v>
      </c>
      <c r="J2579">
        <f t="shared" si="163"/>
        <v>571.01828240976329</v>
      </c>
    </row>
    <row r="2580" spans="1:10" x14ac:dyDescent="0.3">
      <c r="A2580">
        <v>2579</v>
      </c>
      <c r="B2580" s="1502">
        <v>43812</v>
      </c>
      <c r="C2580">
        <v>1035</v>
      </c>
      <c r="D2580">
        <f t="shared" si="160"/>
        <v>995</v>
      </c>
      <c r="E2580">
        <f t="shared" si="161"/>
        <v>1029825</v>
      </c>
      <c r="F2580">
        <f t="shared" si="162"/>
        <v>990025</v>
      </c>
      <c r="J2580">
        <f t="shared" si="163"/>
        <v>570.99062997263593</v>
      </c>
    </row>
    <row r="2581" spans="1:10" x14ac:dyDescent="0.3">
      <c r="A2581">
        <v>2580</v>
      </c>
      <c r="B2581" s="1502">
        <v>43812</v>
      </c>
      <c r="C2581">
        <v>740</v>
      </c>
      <c r="D2581">
        <f t="shared" si="160"/>
        <v>997</v>
      </c>
      <c r="E2581">
        <f t="shared" si="161"/>
        <v>737780</v>
      </c>
      <c r="F2581">
        <f t="shared" si="162"/>
        <v>994009</v>
      </c>
      <c r="J2581">
        <f t="shared" si="163"/>
        <v>570.96297753550846</v>
      </c>
    </row>
    <row r="2582" spans="1:10" x14ac:dyDescent="0.3">
      <c r="A2582">
        <v>2581</v>
      </c>
      <c r="B2582" s="1502">
        <v>43812</v>
      </c>
      <c r="C2582">
        <v>306</v>
      </c>
      <c r="D2582">
        <f t="shared" si="160"/>
        <v>999</v>
      </c>
      <c r="E2582">
        <f t="shared" si="161"/>
        <v>305694</v>
      </c>
      <c r="F2582">
        <f t="shared" si="162"/>
        <v>998001</v>
      </c>
      <c r="J2582">
        <f t="shared" si="163"/>
        <v>570.93532509838099</v>
      </c>
    </row>
    <row r="2583" spans="1:10" x14ac:dyDescent="0.3">
      <c r="A2583">
        <v>2582</v>
      </c>
      <c r="B2583" s="1502">
        <v>43812</v>
      </c>
      <c r="C2583">
        <v>50</v>
      </c>
      <c r="D2583">
        <f t="shared" si="160"/>
        <v>1001</v>
      </c>
      <c r="E2583">
        <f t="shared" si="161"/>
        <v>50050</v>
      </c>
      <c r="F2583">
        <f t="shared" si="162"/>
        <v>1002001</v>
      </c>
      <c r="J2583">
        <f t="shared" si="163"/>
        <v>570.90767266125363</v>
      </c>
    </row>
    <row r="2584" spans="1:10" x14ac:dyDescent="0.3">
      <c r="A2584">
        <v>2583</v>
      </c>
      <c r="B2584" s="1502">
        <v>43812</v>
      </c>
      <c r="C2584">
        <v>1023</v>
      </c>
      <c r="D2584">
        <f t="shared" si="160"/>
        <v>1003</v>
      </c>
      <c r="E2584">
        <f t="shared" si="161"/>
        <v>1026069</v>
      </c>
      <c r="F2584">
        <f t="shared" si="162"/>
        <v>1006009</v>
      </c>
      <c r="J2584">
        <f t="shared" si="163"/>
        <v>570.88002022412616</v>
      </c>
    </row>
    <row r="2585" spans="1:10" x14ac:dyDescent="0.3">
      <c r="A2585">
        <v>2584</v>
      </c>
      <c r="B2585" s="1502">
        <v>43812</v>
      </c>
      <c r="C2585">
        <v>751</v>
      </c>
      <c r="D2585">
        <f t="shared" si="160"/>
        <v>1005</v>
      </c>
      <c r="E2585">
        <f t="shared" si="161"/>
        <v>754755</v>
      </c>
      <c r="F2585">
        <f t="shared" si="162"/>
        <v>1010025</v>
      </c>
      <c r="J2585">
        <f t="shared" si="163"/>
        <v>570.85236778699868</v>
      </c>
    </row>
    <row r="2586" spans="1:10" x14ac:dyDescent="0.3">
      <c r="A2586">
        <v>2585</v>
      </c>
      <c r="B2586" s="1502">
        <v>43812</v>
      </c>
      <c r="C2586">
        <v>77</v>
      </c>
      <c r="D2586">
        <f t="shared" si="160"/>
        <v>1007</v>
      </c>
      <c r="E2586">
        <f t="shared" si="161"/>
        <v>77539</v>
      </c>
      <c r="F2586">
        <f t="shared" si="162"/>
        <v>1014049</v>
      </c>
      <c r="J2586">
        <f t="shared" si="163"/>
        <v>570.82471534987121</v>
      </c>
    </row>
    <row r="2587" spans="1:10" x14ac:dyDescent="0.3">
      <c r="A2587">
        <v>2586</v>
      </c>
      <c r="B2587" s="1502">
        <v>43812</v>
      </c>
      <c r="C2587">
        <v>1020</v>
      </c>
      <c r="D2587">
        <f t="shared" si="160"/>
        <v>1009</v>
      </c>
      <c r="E2587">
        <f t="shared" si="161"/>
        <v>1029180</v>
      </c>
      <c r="F2587">
        <f t="shared" si="162"/>
        <v>1018081</v>
      </c>
      <c r="J2587">
        <f t="shared" si="163"/>
        <v>570.79706291274385</v>
      </c>
    </row>
    <row r="2588" spans="1:10" x14ac:dyDescent="0.3">
      <c r="A2588">
        <v>2587</v>
      </c>
      <c r="B2588" s="1502">
        <v>43812</v>
      </c>
      <c r="C2588">
        <v>748</v>
      </c>
      <c r="D2588">
        <f t="shared" si="160"/>
        <v>1011</v>
      </c>
      <c r="E2588">
        <f t="shared" si="161"/>
        <v>756228</v>
      </c>
      <c r="F2588">
        <f t="shared" si="162"/>
        <v>1022121</v>
      </c>
      <c r="J2588">
        <f t="shared" si="163"/>
        <v>570.76941047561638</v>
      </c>
    </row>
    <row r="2589" spans="1:10" x14ac:dyDescent="0.3">
      <c r="A2589">
        <v>2588</v>
      </c>
      <c r="B2589" s="1502">
        <v>43812</v>
      </c>
      <c r="C2589">
        <v>306</v>
      </c>
      <c r="D2589">
        <f t="shared" si="160"/>
        <v>1013</v>
      </c>
      <c r="E2589">
        <f t="shared" si="161"/>
        <v>309978</v>
      </c>
      <c r="F2589">
        <f t="shared" si="162"/>
        <v>1026169</v>
      </c>
      <c r="J2589">
        <f t="shared" si="163"/>
        <v>570.74175803848891</v>
      </c>
    </row>
    <row r="2590" spans="1:10" x14ac:dyDescent="0.3">
      <c r="A2590">
        <v>2589</v>
      </c>
      <c r="B2590" s="1502">
        <v>43812</v>
      </c>
      <c r="C2590">
        <v>168</v>
      </c>
      <c r="D2590">
        <f t="shared" si="160"/>
        <v>1015</v>
      </c>
      <c r="E2590">
        <f t="shared" si="161"/>
        <v>170520</v>
      </c>
      <c r="F2590">
        <f t="shared" si="162"/>
        <v>1030225</v>
      </c>
      <c r="J2590">
        <f t="shared" si="163"/>
        <v>570.71410560136155</v>
      </c>
    </row>
    <row r="2591" spans="1:10" x14ac:dyDescent="0.3">
      <c r="A2591">
        <v>2590</v>
      </c>
      <c r="B2591" s="1502">
        <v>43812</v>
      </c>
      <c r="C2591">
        <v>50</v>
      </c>
      <c r="D2591">
        <f t="shared" si="160"/>
        <v>1017</v>
      </c>
      <c r="E2591">
        <f t="shared" si="161"/>
        <v>50850</v>
      </c>
      <c r="F2591">
        <f t="shared" si="162"/>
        <v>1034289</v>
      </c>
      <c r="J2591">
        <f t="shared" si="163"/>
        <v>570.68645316423408</v>
      </c>
    </row>
    <row r="2592" spans="1:10" x14ac:dyDescent="0.3">
      <c r="A2592">
        <v>2591</v>
      </c>
      <c r="B2592" s="1502">
        <v>43812</v>
      </c>
      <c r="C2592">
        <v>180</v>
      </c>
      <c r="D2592">
        <f t="shared" si="160"/>
        <v>1019</v>
      </c>
      <c r="E2592">
        <f t="shared" si="161"/>
        <v>183420</v>
      </c>
      <c r="F2592">
        <f t="shared" si="162"/>
        <v>1038361</v>
      </c>
      <c r="J2592">
        <f t="shared" si="163"/>
        <v>570.65880072710661</v>
      </c>
    </row>
    <row r="2593" spans="1:10" x14ac:dyDescent="0.3">
      <c r="A2593">
        <v>2592</v>
      </c>
      <c r="B2593" s="1502">
        <v>43812</v>
      </c>
      <c r="C2593">
        <v>738</v>
      </c>
      <c r="D2593">
        <f t="shared" si="160"/>
        <v>1021</v>
      </c>
      <c r="E2593">
        <f t="shared" si="161"/>
        <v>753498</v>
      </c>
      <c r="F2593">
        <f t="shared" si="162"/>
        <v>1042441</v>
      </c>
      <c r="J2593">
        <f t="shared" si="163"/>
        <v>570.63114828997914</v>
      </c>
    </row>
    <row r="2594" spans="1:10" x14ac:dyDescent="0.3">
      <c r="A2594">
        <v>2593</v>
      </c>
      <c r="B2594" s="1502">
        <v>43812</v>
      </c>
      <c r="C2594">
        <v>547</v>
      </c>
      <c r="D2594">
        <f t="shared" si="160"/>
        <v>1023</v>
      </c>
      <c r="E2594">
        <f t="shared" si="161"/>
        <v>559581</v>
      </c>
      <c r="F2594">
        <f t="shared" si="162"/>
        <v>1046529</v>
      </c>
      <c r="J2594">
        <f t="shared" si="163"/>
        <v>570.60349585285178</v>
      </c>
    </row>
    <row r="2595" spans="1:10" x14ac:dyDescent="0.3">
      <c r="A2595">
        <v>2594</v>
      </c>
      <c r="B2595" s="1502">
        <v>43812</v>
      </c>
      <c r="C2595">
        <v>169</v>
      </c>
      <c r="D2595">
        <f t="shared" si="160"/>
        <v>1025</v>
      </c>
      <c r="E2595">
        <f t="shared" si="161"/>
        <v>173225</v>
      </c>
      <c r="F2595">
        <f t="shared" si="162"/>
        <v>1050625</v>
      </c>
      <c r="J2595">
        <f t="shared" si="163"/>
        <v>570.57584341572431</v>
      </c>
    </row>
    <row r="2596" spans="1:10" x14ac:dyDescent="0.3">
      <c r="A2596">
        <v>2595</v>
      </c>
      <c r="B2596" s="1502">
        <v>43812</v>
      </c>
      <c r="C2596">
        <v>129</v>
      </c>
      <c r="D2596">
        <f t="shared" si="160"/>
        <v>1027</v>
      </c>
      <c r="E2596">
        <f t="shared" si="161"/>
        <v>132483</v>
      </c>
      <c r="F2596">
        <f t="shared" si="162"/>
        <v>1054729</v>
      </c>
      <c r="J2596">
        <f t="shared" si="163"/>
        <v>570.54819097859684</v>
      </c>
    </row>
    <row r="2597" spans="1:10" x14ac:dyDescent="0.3">
      <c r="A2597">
        <v>2596</v>
      </c>
      <c r="B2597" s="1502">
        <v>43812</v>
      </c>
      <c r="C2597">
        <v>80</v>
      </c>
      <c r="D2597">
        <f t="shared" ref="D2597:D2660" si="164">D2596+2</f>
        <v>1029</v>
      </c>
      <c r="E2597">
        <f t="shared" si="161"/>
        <v>82320</v>
      </c>
      <c r="F2597">
        <f t="shared" si="162"/>
        <v>1058841</v>
      </c>
      <c r="J2597">
        <f t="shared" si="163"/>
        <v>570.52053854146948</v>
      </c>
    </row>
    <row r="2598" spans="1:10" x14ac:dyDescent="0.3">
      <c r="A2598">
        <v>2597</v>
      </c>
      <c r="B2598" s="1502">
        <v>43812</v>
      </c>
      <c r="C2598">
        <v>136</v>
      </c>
      <c r="D2598">
        <f t="shared" si="164"/>
        <v>1031</v>
      </c>
      <c r="E2598">
        <f t="shared" si="161"/>
        <v>140216</v>
      </c>
      <c r="F2598">
        <f t="shared" si="162"/>
        <v>1062961</v>
      </c>
      <c r="J2598">
        <f t="shared" si="163"/>
        <v>570.49288610434201</v>
      </c>
    </row>
    <row r="2599" spans="1:10" x14ac:dyDescent="0.3">
      <c r="A2599">
        <v>2598</v>
      </c>
      <c r="B2599" s="1502">
        <v>43812</v>
      </c>
      <c r="C2599">
        <v>547</v>
      </c>
      <c r="D2599">
        <f t="shared" si="164"/>
        <v>1033</v>
      </c>
      <c r="E2599">
        <f t="shared" si="161"/>
        <v>565051</v>
      </c>
      <c r="F2599">
        <f t="shared" si="162"/>
        <v>1067089</v>
      </c>
      <c r="J2599">
        <f t="shared" si="163"/>
        <v>570.46523366721453</v>
      </c>
    </row>
    <row r="2600" spans="1:10" x14ac:dyDescent="0.3">
      <c r="A2600">
        <v>2599</v>
      </c>
      <c r="B2600" s="1502">
        <v>43812</v>
      </c>
      <c r="C2600">
        <v>407</v>
      </c>
      <c r="D2600">
        <f t="shared" si="164"/>
        <v>1035</v>
      </c>
      <c r="E2600">
        <f t="shared" si="161"/>
        <v>421245</v>
      </c>
      <c r="F2600">
        <f t="shared" si="162"/>
        <v>1071225</v>
      </c>
      <c r="J2600">
        <f t="shared" si="163"/>
        <v>570.43758123008706</v>
      </c>
    </row>
    <row r="2601" spans="1:10" x14ac:dyDescent="0.3">
      <c r="A2601">
        <v>2600</v>
      </c>
      <c r="B2601" s="1502">
        <v>43812</v>
      </c>
      <c r="C2601">
        <v>61</v>
      </c>
      <c r="D2601">
        <f t="shared" si="164"/>
        <v>1037</v>
      </c>
      <c r="E2601">
        <f t="shared" si="161"/>
        <v>63257</v>
      </c>
      <c r="F2601">
        <f t="shared" si="162"/>
        <v>1075369</v>
      </c>
      <c r="J2601">
        <f t="shared" si="163"/>
        <v>570.4099287929597</v>
      </c>
    </row>
    <row r="2602" spans="1:10" x14ac:dyDescent="0.3">
      <c r="A2602">
        <v>2601</v>
      </c>
      <c r="B2602" s="1502">
        <v>43812</v>
      </c>
      <c r="C2602">
        <v>57</v>
      </c>
      <c r="D2602">
        <f t="shared" si="164"/>
        <v>1039</v>
      </c>
      <c r="E2602">
        <f t="shared" si="161"/>
        <v>59223</v>
      </c>
      <c r="F2602">
        <f t="shared" si="162"/>
        <v>1079521</v>
      </c>
      <c r="J2602">
        <f t="shared" si="163"/>
        <v>570.38227635583223</v>
      </c>
    </row>
    <row r="2603" spans="1:10" x14ac:dyDescent="0.3">
      <c r="A2603">
        <v>2602</v>
      </c>
      <c r="B2603" s="1502">
        <v>43812</v>
      </c>
      <c r="C2603">
        <v>78</v>
      </c>
      <c r="D2603">
        <f t="shared" si="164"/>
        <v>1041</v>
      </c>
      <c r="E2603">
        <f t="shared" si="161"/>
        <v>81198</v>
      </c>
      <c r="F2603">
        <f t="shared" si="162"/>
        <v>1083681</v>
      </c>
      <c r="J2603">
        <f t="shared" si="163"/>
        <v>570.35462391870476</v>
      </c>
    </row>
    <row r="2604" spans="1:10" x14ac:dyDescent="0.3">
      <c r="A2604">
        <v>2603</v>
      </c>
      <c r="B2604" s="1502">
        <v>43812</v>
      </c>
      <c r="C2604">
        <v>50</v>
      </c>
      <c r="D2604">
        <f t="shared" si="164"/>
        <v>1043</v>
      </c>
      <c r="E2604">
        <f t="shared" si="161"/>
        <v>52150</v>
      </c>
      <c r="F2604">
        <f t="shared" si="162"/>
        <v>1087849</v>
      </c>
      <c r="J2604">
        <f t="shared" si="163"/>
        <v>570.3269714815774</v>
      </c>
    </row>
    <row r="2605" spans="1:10" x14ac:dyDescent="0.3">
      <c r="A2605">
        <v>2604</v>
      </c>
      <c r="B2605" s="1502">
        <v>43812</v>
      </c>
      <c r="C2605">
        <v>878</v>
      </c>
      <c r="D2605">
        <f t="shared" si="164"/>
        <v>1045</v>
      </c>
      <c r="E2605">
        <f t="shared" si="161"/>
        <v>917510</v>
      </c>
      <c r="F2605">
        <f t="shared" si="162"/>
        <v>1092025</v>
      </c>
      <c r="J2605">
        <f t="shared" si="163"/>
        <v>570.29931904444993</v>
      </c>
    </row>
    <row r="2606" spans="1:10" x14ac:dyDescent="0.3">
      <c r="A2606">
        <v>2605</v>
      </c>
      <c r="B2606" s="1502">
        <v>43812</v>
      </c>
      <c r="C2606">
        <v>660</v>
      </c>
      <c r="D2606">
        <f t="shared" si="164"/>
        <v>1047</v>
      </c>
      <c r="E2606">
        <f t="shared" si="161"/>
        <v>691020</v>
      </c>
      <c r="F2606">
        <f t="shared" si="162"/>
        <v>1096209</v>
      </c>
      <c r="J2606">
        <f t="shared" si="163"/>
        <v>570.27166660732246</v>
      </c>
    </row>
    <row r="2607" spans="1:10" x14ac:dyDescent="0.3">
      <c r="A2607">
        <v>2606</v>
      </c>
      <c r="B2607" s="1502">
        <v>43812</v>
      </c>
      <c r="C2607">
        <v>278</v>
      </c>
      <c r="D2607">
        <f t="shared" si="164"/>
        <v>1049</v>
      </c>
      <c r="E2607">
        <f t="shared" si="161"/>
        <v>291622</v>
      </c>
      <c r="F2607">
        <f t="shared" si="162"/>
        <v>1100401</v>
      </c>
      <c r="J2607">
        <f t="shared" si="163"/>
        <v>570.2440141701951</v>
      </c>
    </row>
    <row r="2608" spans="1:10" x14ac:dyDescent="0.3">
      <c r="A2608">
        <v>2607</v>
      </c>
      <c r="B2608" s="1502">
        <v>43812</v>
      </c>
      <c r="C2608">
        <v>196</v>
      </c>
      <c r="D2608">
        <f t="shared" si="164"/>
        <v>1051</v>
      </c>
      <c r="E2608">
        <f t="shared" si="161"/>
        <v>205996</v>
      </c>
      <c r="F2608">
        <f t="shared" si="162"/>
        <v>1104601</v>
      </c>
      <c r="J2608">
        <f t="shared" si="163"/>
        <v>570.21636173306763</v>
      </c>
    </row>
    <row r="2609" spans="1:10" x14ac:dyDescent="0.3">
      <c r="A2609">
        <v>2608</v>
      </c>
      <c r="B2609" s="1502">
        <v>43812</v>
      </c>
      <c r="C2609">
        <v>183</v>
      </c>
      <c r="D2609">
        <f t="shared" si="164"/>
        <v>1053</v>
      </c>
      <c r="E2609">
        <f t="shared" si="161"/>
        <v>192699</v>
      </c>
      <c r="F2609">
        <f t="shared" si="162"/>
        <v>1108809</v>
      </c>
      <c r="J2609">
        <f t="shared" si="163"/>
        <v>570.18870929594016</v>
      </c>
    </row>
    <row r="2610" spans="1:10" x14ac:dyDescent="0.3">
      <c r="A2610">
        <v>2609</v>
      </c>
      <c r="B2610" s="1502">
        <v>43812</v>
      </c>
      <c r="C2610">
        <v>59</v>
      </c>
      <c r="D2610">
        <f t="shared" si="164"/>
        <v>1055</v>
      </c>
      <c r="E2610">
        <f t="shared" si="161"/>
        <v>62245</v>
      </c>
      <c r="F2610">
        <f t="shared" si="162"/>
        <v>1113025</v>
      </c>
      <c r="J2610">
        <f t="shared" si="163"/>
        <v>570.16105685881269</v>
      </c>
    </row>
    <row r="2611" spans="1:10" x14ac:dyDescent="0.3">
      <c r="A2611">
        <v>2610</v>
      </c>
      <c r="B2611" s="1502">
        <v>43812</v>
      </c>
      <c r="C2611">
        <v>52</v>
      </c>
      <c r="D2611">
        <f t="shared" si="164"/>
        <v>1057</v>
      </c>
      <c r="E2611">
        <f t="shared" si="161"/>
        <v>54964</v>
      </c>
      <c r="F2611">
        <f t="shared" si="162"/>
        <v>1117249</v>
      </c>
      <c r="J2611">
        <f t="shared" si="163"/>
        <v>570.13340442168533</v>
      </c>
    </row>
    <row r="2612" spans="1:10" x14ac:dyDescent="0.3">
      <c r="A2612">
        <v>2611</v>
      </c>
      <c r="B2612" s="1502">
        <v>43812</v>
      </c>
      <c r="C2612">
        <v>108</v>
      </c>
      <c r="D2612">
        <f t="shared" si="164"/>
        <v>1059</v>
      </c>
      <c r="E2612">
        <f t="shared" si="161"/>
        <v>114372</v>
      </c>
      <c r="F2612">
        <f t="shared" si="162"/>
        <v>1121481</v>
      </c>
      <c r="J2612">
        <f t="shared" si="163"/>
        <v>570.10575198455786</v>
      </c>
    </row>
    <row r="2613" spans="1:10" x14ac:dyDescent="0.3">
      <c r="A2613">
        <v>2612</v>
      </c>
      <c r="B2613" s="1502">
        <v>43812</v>
      </c>
      <c r="C2613">
        <v>135</v>
      </c>
      <c r="D2613">
        <f t="shared" si="164"/>
        <v>1061</v>
      </c>
      <c r="E2613">
        <f t="shared" si="161"/>
        <v>143235</v>
      </c>
      <c r="F2613">
        <f t="shared" si="162"/>
        <v>1125721</v>
      </c>
      <c r="J2613">
        <f t="shared" si="163"/>
        <v>570.07809954743038</v>
      </c>
    </row>
    <row r="2614" spans="1:10" x14ac:dyDescent="0.3">
      <c r="A2614">
        <v>2613</v>
      </c>
      <c r="B2614" s="1502">
        <v>43813</v>
      </c>
      <c r="C2614">
        <v>115</v>
      </c>
      <c r="D2614">
        <f t="shared" si="164"/>
        <v>1063</v>
      </c>
      <c r="E2614">
        <f t="shared" si="161"/>
        <v>122245</v>
      </c>
      <c r="F2614">
        <f t="shared" si="162"/>
        <v>1129969</v>
      </c>
      <c r="J2614">
        <f t="shared" si="163"/>
        <v>570.05044711030303</v>
      </c>
    </row>
    <row r="2615" spans="1:10" x14ac:dyDescent="0.3">
      <c r="A2615">
        <v>2614</v>
      </c>
      <c r="B2615" s="1502">
        <v>43813</v>
      </c>
      <c r="C2615">
        <v>35</v>
      </c>
      <c r="D2615">
        <f t="shared" si="164"/>
        <v>1065</v>
      </c>
      <c r="E2615">
        <f t="shared" si="161"/>
        <v>37275</v>
      </c>
      <c r="F2615">
        <f t="shared" si="162"/>
        <v>1134225</v>
      </c>
      <c r="J2615">
        <f t="shared" si="163"/>
        <v>570.02279467317555</v>
      </c>
    </row>
    <row r="2616" spans="1:10" x14ac:dyDescent="0.3">
      <c r="A2616">
        <v>2615</v>
      </c>
      <c r="B2616" s="1502">
        <v>43815</v>
      </c>
      <c r="C2616">
        <v>105</v>
      </c>
      <c r="D2616">
        <f t="shared" si="164"/>
        <v>1067</v>
      </c>
      <c r="E2616">
        <f t="shared" si="161"/>
        <v>112035</v>
      </c>
      <c r="F2616">
        <f t="shared" si="162"/>
        <v>1138489</v>
      </c>
      <c r="J2616">
        <f t="shared" si="163"/>
        <v>569.99514223604808</v>
      </c>
    </row>
    <row r="2617" spans="1:10" x14ac:dyDescent="0.3">
      <c r="A2617">
        <v>2616</v>
      </c>
      <c r="B2617" s="1502">
        <v>43815</v>
      </c>
      <c r="C2617">
        <v>1000</v>
      </c>
      <c r="D2617">
        <f t="shared" si="164"/>
        <v>1069</v>
      </c>
      <c r="E2617">
        <f t="shared" si="161"/>
        <v>1069000</v>
      </c>
      <c r="F2617">
        <f t="shared" si="162"/>
        <v>1142761</v>
      </c>
      <c r="J2617">
        <f t="shared" si="163"/>
        <v>569.96748979892061</v>
      </c>
    </row>
    <row r="2618" spans="1:10" x14ac:dyDescent="0.3">
      <c r="A2618">
        <v>2617</v>
      </c>
      <c r="B2618" s="1502">
        <v>43816</v>
      </c>
      <c r="C2618">
        <v>651</v>
      </c>
      <c r="D2618">
        <f t="shared" si="164"/>
        <v>1071</v>
      </c>
      <c r="E2618">
        <f t="shared" si="161"/>
        <v>697221</v>
      </c>
      <c r="F2618">
        <f t="shared" si="162"/>
        <v>1147041</v>
      </c>
      <c r="J2618">
        <f t="shared" si="163"/>
        <v>569.93983736179325</v>
      </c>
    </row>
    <row r="2619" spans="1:10" x14ac:dyDescent="0.3">
      <c r="A2619">
        <v>2618</v>
      </c>
      <c r="B2619" s="1502">
        <v>43816</v>
      </c>
      <c r="C2619">
        <v>723</v>
      </c>
      <c r="D2619">
        <f t="shared" si="164"/>
        <v>1073</v>
      </c>
      <c r="E2619">
        <f t="shared" si="161"/>
        <v>775779</v>
      </c>
      <c r="F2619">
        <f t="shared" si="162"/>
        <v>1151329</v>
      </c>
      <c r="J2619">
        <f t="shared" si="163"/>
        <v>569.91218492466578</v>
      </c>
    </row>
    <row r="2620" spans="1:10" x14ac:dyDescent="0.3">
      <c r="A2620">
        <v>2619</v>
      </c>
      <c r="B2620" s="1502">
        <v>43816</v>
      </c>
      <c r="C2620">
        <v>675</v>
      </c>
      <c r="D2620">
        <f t="shared" si="164"/>
        <v>1075</v>
      </c>
      <c r="E2620">
        <f t="shared" si="161"/>
        <v>725625</v>
      </c>
      <c r="F2620">
        <f t="shared" si="162"/>
        <v>1155625</v>
      </c>
      <c r="J2620">
        <f t="shared" si="163"/>
        <v>569.88453248753831</v>
      </c>
    </row>
    <row r="2621" spans="1:10" x14ac:dyDescent="0.3">
      <c r="A2621">
        <v>2620</v>
      </c>
      <c r="B2621" s="1502">
        <v>43816</v>
      </c>
      <c r="C2621">
        <v>183</v>
      </c>
      <c r="D2621">
        <f t="shared" si="164"/>
        <v>1077</v>
      </c>
      <c r="E2621">
        <f t="shared" si="161"/>
        <v>197091</v>
      </c>
      <c r="F2621">
        <f t="shared" si="162"/>
        <v>1159929</v>
      </c>
      <c r="J2621">
        <f t="shared" si="163"/>
        <v>569.85688005041095</v>
      </c>
    </row>
    <row r="2622" spans="1:10" x14ac:dyDescent="0.3">
      <c r="A2622">
        <v>2621</v>
      </c>
      <c r="B2622" s="1502">
        <v>43816</v>
      </c>
      <c r="C2622">
        <v>764</v>
      </c>
      <c r="D2622">
        <f t="shared" si="164"/>
        <v>1079</v>
      </c>
      <c r="E2622">
        <f t="shared" si="161"/>
        <v>824356</v>
      </c>
      <c r="F2622">
        <f t="shared" si="162"/>
        <v>1164241</v>
      </c>
      <c r="J2622">
        <f t="shared" si="163"/>
        <v>569.82922761328348</v>
      </c>
    </row>
    <row r="2623" spans="1:10" x14ac:dyDescent="0.3">
      <c r="A2623">
        <v>2622</v>
      </c>
      <c r="B2623" s="1502">
        <v>43816</v>
      </c>
      <c r="C2623">
        <v>539</v>
      </c>
      <c r="D2623">
        <f t="shared" si="164"/>
        <v>1081</v>
      </c>
      <c r="E2623">
        <f t="shared" si="161"/>
        <v>582659</v>
      </c>
      <c r="F2623">
        <f t="shared" si="162"/>
        <v>1168561</v>
      </c>
      <c r="J2623">
        <f t="shared" si="163"/>
        <v>569.80157517615601</v>
      </c>
    </row>
    <row r="2624" spans="1:10" x14ac:dyDescent="0.3">
      <c r="A2624">
        <v>2623</v>
      </c>
      <c r="B2624" s="1502">
        <v>43816</v>
      </c>
      <c r="C2624">
        <v>5461</v>
      </c>
      <c r="D2624">
        <f t="shared" si="164"/>
        <v>1083</v>
      </c>
      <c r="E2624">
        <f t="shared" si="161"/>
        <v>5914263</v>
      </c>
      <c r="F2624">
        <f t="shared" si="162"/>
        <v>1172889</v>
      </c>
      <c r="J2624">
        <f t="shared" si="163"/>
        <v>569.77392273902854</v>
      </c>
    </row>
    <row r="2625" spans="1:10" x14ac:dyDescent="0.3">
      <c r="A2625">
        <v>2624</v>
      </c>
      <c r="B2625" s="1502">
        <v>43816</v>
      </c>
      <c r="C2625">
        <v>6198</v>
      </c>
      <c r="D2625">
        <f t="shared" si="164"/>
        <v>1085</v>
      </c>
      <c r="E2625">
        <f t="shared" si="161"/>
        <v>6724830</v>
      </c>
      <c r="F2625">
        <f t="shared" si="162"/>
        <v>1177225</v>
      </c>
      <c r="J2625">
        <f t="shared" si="163"/>
        <v>569.74627030190118</v>
      </c>
    </row>
    <row r="2626" spans="1:10" x14ac:dyDescent="0.3">
      <c r="A2626">
        <v>2625</v>
      </c>
      <c r="B2626" s="1502">
        <v>43816</v>
      </c>
      <c r="C2626">
        <v>1296</v>
      </c>
      <c r="D2626">
        <f t="shared" si="164"/>
        <v>1087</v>
      </c>
      <c r="E2626">
        <f t="shared" si="161"/>
        <v>1408752</v>
      </c>
      <c r="F2626">
        <f t="shared" si="162"/>
        <v>1181569</v>
      </c>
      <c r="J2626">
        <f t="shared" si="163"/>
        <v>569.71861786477371</v>
      </c>
    </row>
    <row r="2627" spans="1:10" x14ac:dyDescent="0.3">
      <c r="A2627">
        <v>2626</v>
      </c>
      <c r="B2627" s="1502">
        <v>43816</v>
      </c>
      <c r="C2627">
        <v>278</v>
      </c>
      <c r="D2627">
        <f t="shared" si="164"/>
        <v>1089</v>
      </c>
      <c r="E2627">
        <f t="shared" ref="E2627:E2690" si="165">C2627*D2627</f>
        <v>302742</v>
      </c>
      <c r="F2627">
        <f t="shared" ref="F2627:F2690" si="166">D2627^2</f>
        <v>1185921</v>
      </c>
      <c r="J2627">
        <f t="shared" ref="J2627:J2690" si="167">$H$2+(-$I$2)*D2627</f>
        <v>569.69096542764623</v>
      </c>
    </row>
    <row r="2628" spans="1:10" x14ac:dyDescent="0.3">
      <c r="A2628">
        <v>2627</v>
      </c>
      <c r="B2628" s="1502">
        <v>43816</v>
      </c>
      <c r="C2628">
        <v>40</v>
      </c>
      <c r="D2628">
        <f t="shared" si="164"/>
        <v>1091</v>
      </c>
      <c r="E2628">
        <f t="shared" si="165"/>
        <v>43640</v>
      </c>
      <c r="F2628">
        <f t="shared" si="166"/>
        <v>1190281</v>
      </c>
      <c r="J2628">
        <f t="shared" si="167"/>
        <v>569.66331299051888</v>
      </c>
    </row>
    <row r="2629" spans="1:10" x14ac:dyDescent="0.3">
      <c r="A2629">
        <v>2628</v>
      </c>
      <c r="B2629" s="1502">
        <v>43816</v>
      </c>
      <c r="C2629">
        <v>3998</v>
      </c>
      <c r="D2629">
        <f t="shared" si="164"/>
        <v>1093</v>
      </c>
      <c r="E2629">
        <f t="shared" si="165"/>
        <v>4369814</v>
      </c>
      <c r="F2629">
        <f t="shared" si="166"/>
        <v>1194649</v>
      </c>
      <c r="J2629">
        <f t="shared" si="167"/>
        <v>569.6356605533914</v>
      </c>
    </row>
    <row r="2630" spans="1:10" x14ac:dyDescent="0.3">
      <c r="A2630">
        <v>2629</v>
      </c>
      <c r="B2630" s="1502">
        <v>43816</v>
      </c>
      <c r="C2630">
        <v>4678</v>
      </c>
      <c r="D2630">
        <f t="shared" si="164"/>
        <v>1095</v>
      </c>
      <c r="E2630">
        <f t="shared" si="165"/>
        <v>5122410</v>
      </c>
      <c r="F2630">
        <f t="shared" si="166"/>
        <v>1199025</v>
      </c>
      <c r="J2630">
        <f t="shared" si="167"/>
        <v>569.60800811626393</v>
      </c>
    </row>
    <row r="2631" spans="1:10" x14ac:dyDescent="0.3">
      <c r="A2631">
        <v>2630</v>
      </c>
      <c r="B2631" s="1502">
        <v>43816</v>
      </c>
      <c r="C2631">
        <v>1986</v>
      </c>
      <c r="D2631">
        <f t="shared" si="164"/>
        <v>1097</v>
      </c>
      <c r="E2631">
        <f t="shared" si="165"/>
        <v>2178642</v>
      </c>
      <c r="F2631">
        <f t="shared" si="166"/>
        <v>1203409</v>
      </c>
      <c r="J2631">
        <f t="shared" si="167"/>
        <v>569.58035567913646</v>
      </c>
    </row>
    <row r="2632" spans="1:10" x14ac:dyDescent="0.3">
      <c r="A2632">
        <v>2631</v>
      </c>
      <c r="B2632" s="1502">
        <v>43816</v>
      </c>
      <c r="C2632">
        <v>652</v>
      </c>
      <c r="D2632">
        <f t="shared" si="164"/>
        <v>1099</v>
      </c>
      <c r="E2632">
        <f t="shared" si="165"/>
        <v>716548</v>
      </c>
      <c r="F2632">
        <f t="shared" si="166"/>
        <v>1207801</v>
      </c>
      <c r="J2632">
        <f t="shared" si="167"/>
        <v>569.5527032420091</v>
      </c>
    </row>
    <row r="2633" spans="1:10" x14ac:dyDescent="0.3">
      <c r="A2633">
        <v>2632</v>
      </c>
      <c r="B2633" s="1502">
        <v>43816</v>
      </c>
      <c r="C2633">
        <v>385</v>
      </c>
      <c r="D2633">
        <f t="shared" si="164"/>
        <v>1101</v>
      </c>
      <c r="E2633">
        <f t="shared" si="165"/>
        <v>423885</v>
      </c>
      <c r="F2633">
        <f t="shared" si="166"/>
        <v>1212201</v>
      </c>
      <c r="J2633">
        <f t="shared" si="167"/>
        <v>569.52505080488163</v>
      </c>
    </row>
    <row r="2634" spans="1:10" x14ac:dyDescent="0.3">
      <c r="A2634">
        <v>2633</v>
      </c>
      <c r="B2634" s="1502">
        <v>43817</v>
      </c>
      <c r="C2634">
        <v>272</v>
      </c>
      <c r="D2634">
        <f t="shared" si="164"/>
        <v>1103</v>
      </c>
      <c r="E2634">
        <f t="shared" si="165"/>
        <v>300016</v>
      </c>
      <c r="F2634">
        <f t="shared" si="166"/>
        <v>1216609</v>
      </c>
      <c r="J2634">
        <f t="shared" si="167"/>
        <v>569.49739836775416</v>
      </c>
    </row>
    <row r="2635" spans="1:10" x14ac:dyDescent="0.3">
      <c r="A2635">
        <v>2634</v>
      </c>
      <c r="B2635" s="1502">
        <v>43817</v>
      </c>
      <c r="C2635">
        <v>129</v>
      </c>
      <c r="D2635">
        <f t="shared" si="164"/>
        <v>1105</v>
      </c>
      <c r="E2635">
        <f t="shared" si="165"/>
        <v>142545</v>
      </c>
      <c r="F2635">
        <f t="shared" si="166"/>
        <v>1221025</v>
      </c>
      <c r="J2635">
        <f t="shared" si="167"/>
        <v>569.4697459306268</v>
      </c>
    </row>
    <row r="2636" spans="1:10" x14ac:dyDescent="0.3">
      <c r="A2636">
        <v>2635</v>
      </c>
      <c r="B2636" s="1502">
        <v>43817</v>
      </c>
      <c r="C2636">
        <v>89</v>
      </c>
      <c r="D2636">
        <f t="shared" si="164"/>
        <v>1107</v>
      </c>
      <c r="E2636">
        <f t="shared" si="165"/>
        <v>98523</v>
      </c>
      <c r="F2636">
        <f t="shared" si="166"/>
        <v>1225449</v>
      </c>
      <c r="J2636">
        <f t="shared" si="167"/>
        <v>569.44209349349933</v>
      </c>
    </row>
    <row r="2637" spans="1:10" x14ac:dyDescent="0.3">
      <c r="A2637">
        <v>2636</v>
      </c>
      <c r="B2637" s="1502">
        <v>43817</v>
      </c>
      <c r="C2637">
        <v>1845</v>
      </c>
      <c r="D2637">
        <f t="shared" si="164"/>
        <v>1109</v>
      </c>
      <c r="E2637">
        <f t="shared" si="165"/>
        <v>2046105</v>
      </c>
      <c r="F2637">
        <f t="shared" si="166"/>
        <v>1229881</v>
      </c>
      <c r="J2637">
        <f t="shared" si="167"/>
        <v>569.41444105637186</v>
      </c>
    </row>
    <row r="2638" spans="1:10" x14ac:dyDescent="0.3">
      <c r="A2638">
        <v>2637</v>
      </c>
      <c r="B2638" s="1502">
        <v>43817</v>
      </c>
      <c r="C2638">
        <v>581</v>
      </c>
      <c r="D2638">
        <f t="shared" si="164"/>
        <v>1111</v>
      </c>
      <c r="E2638">
        <f t="shared" si="165"/>
        <v>645491</v>
      </c>
      <c r="F2638">
        <f t="shared" si="166"/>
        <v>1234321</v>
      </c>
      <c r="J2638">
        <f t="shared" si="167"/>
        <v>569.38678861924438</v>
      </c>
    </row>
    <row r="2639" spans="1:10" x14ac:dyDescent="0.3">
      <c r="A2639">
        <v>2638</v>
      </c>
      <c r="B2639" s="1502">
        <v>43817</v>
      </c>
      <c r="C2639">
        <v>1620</v>
      </c>
      <c r="D2639">
        <f t="shared" si="164"/>
        <v>1113</v>
      </c>
      <c r="E2639">
        <f t="shared" si="165"/>
        <v>1803060</v>
      </c>
      <c r="F2639">
        <f t="shared" si="166"/>
        <v>1238769</v>
      </c>
      <c r="J2639">
        <f t="shared" si="167"/>
        <v>569.35913618211703</v>
      </c>
    </row>
    <row r="2640" spans="1:10" x14ac:dyDescent="0.3">
      <c r="A2640">
        <v>2639</v>
      </c>
      <c r="B2640" s="1502">
        <v>43817</v>
      </c>
      <c r="C2640">
        <v>1217</v>
      </c>
      <c r="D2640">
        <f t="shared" si="164"/>
        <v>1115</v>
      </c>
      <c r="E2640">
        <f t="shared" si="165"/>
        <v>1356955</v>
      </c>
      <c r="F2640">
        <f t="shared" si="166"/>
        <v>1243225</v>
      </c>
      <c r="J2640">
        <f t="shared" si="167"/>
        <v>569.33148374498955</v>
      </c>
    </row>
    <row r="2641" spans="1:10" x14ac:dyDescent="0.3">
      <c r="A2641">
        <v>2640</v>
      </c>
      <c r="B2641" s="1502">
        <v>43817</v>
      </c>
      <c r="C2641">
        <v>466</v>
      </c>
      <c r="D2641">
        <f t="shared" si="164"/>
        <v>1117</v>
      </c>
      <c r="E2641">
        <f t="shared" si="165"/>
        <v>520522</v>
      </c>
      <c r="F2641">
        <f t="shared" si="166"/>
        <v>1247689</v>
      </c>
      <c r="J2641">
        <f t="shared" si="167"/>
        <v>569.30383130786208</v>
      </c>
    </row>
    <row r="2642" spans="1:10" x14ac:dyDescent="0.3">
      <c r="A2642">
        <v>2641</v>
      </c>
      <c r="B2642" s="1502">
        <v>43817</v>
      </c>
      <c r="C2642">
        <v>180</v>
      </c>
      <c r="D2642">
        <f t="shared" si="164"/>
        <v>1119</v>
      </c>
      <c r="E2642">
        <f t="shared" si="165"/>
        <v>201420</v>
      </c>
      <c r="F2642">
        <f t="shared" si="166"/>
        <v>1252161</v>
      </c>
      <c r="J2642">
        <f t="shared" si="167"/>
        <v>569.27617887073473</v>
      </c>
    </row>
    <row r="2643" spans="1:10" x14ac:dyDescent="0.3">
      <c r="A2643">
        <v>2642</v>
      </c>
      <c r="B2643" s="1502">
        <v>43817</v>
      </c>
      <c r="C2643">
        <v>60</v>
      </c>
      <c r="D2643">
        <f t="shared" si="164"/>
        <v>1121</v>
      </c>
      <c r="E2643">
        <f t="shared" si="165"/>
        <v>67260</v>
      </c>
      <c r="F2643">
        <f t="shared" si="166"/>
        <v>1256641</v>
      </c>
      <c r="J2643">
        <f t="shared" si="167"/>
        <v>569.24852643360725</v>
      </c>
    </row>
    <row r="2644" spans="1:10" x14ac:dyDescent="0.3">
      <c r="A2644">
        <v>2643</v>
      </c>
      <c r="B2644" s="1502">
        <v>43817</v>
      </c>
      <c r="C2644">
        <v>157</v>
      </c>
      <c r="D2644">
        <f t="shared" si="164"/>
        <v>1123</v>
      </c>
      <c r="E2644">
        <f t="shared" si="165"/>
        <v>176311</v>
      </c>
      <c r="F2644">
        <f t="shared" si="166"/>
        <v>1261129</v>
      </c>
      <c r="J2644">
        <f t="shared" si="167"/>
        <v>569.22087399647978</v>
      </c>
    </row>
    <row r="2645" spans="1:10" x14ac:dyDescent="0.3">
      <c r="A2645">
        <v>2644</v>
      </c>
      <c r="B2645" s="1502">
        <v>43817</v>
      </c>
      <c r="C2645">
        <v>809</v>
      </c>
      <c r="D2645">
        <f t="shared" si="164"/>
        <v>1125</v>
      </c>
      <c r="E2645">
        <f t="shared" si="165"/>
        <v>910125</v>
      </c>
      <c r="F2645">
        <f t="shared" si="166"/>
        <v>1265625</v>
      </c>
      <c r="J2645">
        <f t="shared" si="167"/>
        <v>569.19322155935242</v>
      </c>
    </row>
    <row r="2646" spans="1:10" x14ac:dyDescent="0.3">
      <c r="A2646">
        <v>2645</v>
      </c>
      <c r="B2646" s="1502">
        <v>43817</v>
      </c>
      <c r="C2646">
        <v>421</v>
      </c>
      <c r="D2646">
        <f t="shared" si="164"/>
        <v>1127</v>
      </c>
      <c r="E2646">
        <f t="shared" si="165"/>
        <v>474467</v>
      </c>
      <c r="F2646">
        <f t="shared" si="166"/>
        <v>1270129</v>
      </c>
      <c r="J2646">
        <f t="shared" si="167"/>
        <v>569.16556912222495</v>
      </c>
    </row>
    <row r="2647" spans="1:10" x14ac:dyDescent="0.3">
      <c r="A2647">
        <v>2646</v>
      </c>
      <c r="B2647" s="1502">
        <v>43817</v>
      </c>
      <c r="C2647">
        <v>1522</v>
      </c>
      <c r="D2647">
        <f t="shared" si="164"/>
        <v>1129</v>
      </c>
      <c r="E2647">
        <f t="shared" si="165"/>
        <v>1718338</v>
      </c>
      <c r="F2647">
        <f t="shared" si="166"/>
        <v>1274641</v>
      </c>
      <c r="J2647">
        <f t="shared" si="167"/>
        <v>569.13791668509748</v>
      </c>
    </row>
    <row r="2648" spans="1:10" x14ac:dyDescent="0.3">
      <c r="A2648">
        <v>2647</v>
      </c>
      <c r="B2648" s="1502">
        <v>43817</v>
      </c>
      <c r="C2648">
        <v>373</v>
      </c>
      <c r="D2648">
        <f t="shared" si="164"/>
        <v>1131</v>
      </c>
      <c r="E2648">
        <f t="shared" si="165"/>
        <v>421863</v>
      </c>
      <c r="F2648">
        <f t="shared" si="166"/>
        <v>1279161</v>
      </c>
      <c r="J2648">
        <f t="shared" si="167"/>
        <v>569.11026424797001</v>
      </c>
    </row>
    <row r="2649" spans="1:10" x14ac:dyDescent="0.3">
      <c r="A2649">
        <v>2648</v>
      </c>
      <c r="B2649" s="1502">
        <v>43817</v>
      </c>
      <c r="C2649">
        <v>99</v>
      </c>
      <c r="D2649">
        <f t="shared" si="164"/>
        <v>1133</v>
      </c>
      <c r="E2649">
        <f t="shared" si="165"/>
        <v>112167</v>
      </c>
      <c r="F2649">
        <f t="shared" si="166"/>
        <v>1283689</v>
      </c>
      <c r="J2649">
        <f t="shared" si="167"/>
        <v>569.08261181084265</v>
      </c>
    </row>
    <row r="2650" spans="1:10" x14ac:dyDescent="0.3">
      <c r="A2650">
        <v>2649</v>
      </c>
      <c r="B2650" s="1502">
        <v>43817</v>
      </c>
      <c r="C2650">
        <v>219</v>
      </c>
      <c r="D2650">
        <f t="shared" si="164"/>
        <v>1135</v>
      </c>
      <c r="E2650">
        <f t="shared" si="165"/>
        <v>248565</v>
      </c>
      <c r="F2650">
        <f t="shared" si="166"/>
        <v>1288225</v>
      </c>
      <c r="J2650">
        <f t="shared" si="167"/>
        <v>569.05495937371518</v>
      </c>
    </row>
    <row r="2651" spans="1:10" x14ac:dyDescent="0.3">
      <c r="A2651">
        <v>2650</v>
      </c>
      <c r="B2651" s="1502">
        <v>43817</v>
      </c>
      <c r="C2651">
        <v>130</v>
      </c>
      <c r="D2651">
        <f t="shared" si="164"/>
        <v>1137</v>
      </c>
      <c r="E2651">
        <f t="shared" si="165"/>
        <v>147810</v>
      </c>
      <c r="F2651">
        <f t="shared" si="166"/>
        <v>1292769</v>
      </c>
      <c r="J2651">
        <f t="shared" si="167"/>
        <v>569.02730693658771</v>
      </c>
    </row>
    <row r="2652" spans="1:10" x14ac:dyDescent="0.3">
      <c r="A2652">
        <v>2651</v>
      </c>
      <c r="B2652" s="1502">
        <v>43817</v>
      </c>
      <c r="C2652">
        <v>444</v>
      </c>
      <c r="D2652">
        <f t="shared" si="164"/>
        <v>1139</v>
      </c>
      <c r="E2652">
        <f t="shared" si="165"/>
        <v>505716</v>
      </c>
      <c r="F2652">
        <f t="shared" si="166"/>
        <v>1297321</v>
      </c>
      <c r="J2652">
        <f t="shared" si="167"/>
        <v>568.99965449946035</v>
      </c>
    </row>
    <row r="2653" spans="1:10" x14ac:dyDescent="0.3">
      <c r="A2653">
        <v>2652</v>
      </c>
      <c r="B2653" s="1502">
        <v>43818</v>
      </c>
      <c r="C2653">
        <v>125</v>
      </c>
      <c r="D2653">
        <f t="shared" si="164"/>
        <v>1141</v>
      </c>
      <c r="E2653">
        <f t="shared" si="165"/>
        <v>142625</v>
      </c>
      <c r="F2653">
        <f t="shared" si="166"/>
        <v>1301881</v>
      </c>
      <c r="J2653">
        <f t="shared" si="167"/>
        <v>568.97200206233288</v>
      </c>
    </row>
    <row r="2654" spans="1:10" x14ac:dyDescent="0.3">
      <c r="A2654">
        <v>2653</v>
      </c>
      <c r="B2654" s="1502">
        <v>43818</v>
      </c>
      <c r="C2654">
        <v>125</v>
      </c>
      <c r="D2654">
        <f t="shared" si="164"/>
        <v>1143</v>
      </c>
      <c r="E2654">
        <f t="shared" si="165"/>
        <v>142875</v>
      </c>
      <c r="F2654">
        <f t="shared" si="166"/>
        <v>1306449</v>
      </c>
      <c r="J2654">
        <f t="shared" si="167"/>
        <v>568.9443496252054</v>
      </c>
    </row>
    <row r="2655" spans="1:10" x14ac:dyDescent="0.3">
      <c r="A2655">
        <v>2654</v>
      </c>
      <c r="B2655" s="1502">
        <v>43818</v>
      </c>
      <c r="C2655">
        <v>2320</v>
      </c>
      <c r="D2655">
        <f t="shared" si="164"/>
        <v>1145</v>
      </c>
      <c r="E2655">
        <f t="shared" si="165"/>
        <v>2656400</v>
      </c>
      <c r="F2655">
        <f t="shared" si="166"/>
        <v>1311025</v>
      </c>
      <c r="J2655">
        <f t="shared" si="167"/>
        <v>568.91669718807793</v>
      </c>
    </row>
    <row r="2656" spans="1:10" x14ac:dyDescent="0.3">
      <c r="A2656">
        <v>2655</v>
      </c>
      <c r="B2656" s="1502">
        <v>43818</v>
      </c>
      <c r="C2656">
        <v>2139</v>
      </c>
      <c r="D2656">
        <f t="shared" si="164"/>
        <v>1147</v>
      </c>
      <c r="E2656">
        <f t="shared" si="165"/>
        <v>2453433</v>
      </c>
      <c r="F2656">
        <f t="shared" si="166"/>
        <v>1315609</v>
      </c>
      <c r="J2656">
        <f t="shared" si="167"/>
        <v>568.88904475095057</v>
      </c>
    </row>
    <row r="2657" spans="1:10" x14ac:dyDescent="0.3">
      <c r="A2657">
        <v>2656</v>
      </c>
      <c r="B2657" s="1502">
        <v>43818</v>
      </c>
      <c r="C2657">
        <v>1550</v>
      </c>
      <c r="D2657">
        <f t="shared" si="164"/>
        <v>1149</v>
      </c>
      <c r="E2657">
        <f t="shared" si="165"/>
        <v>1780950</v>
      </c>
      <c r="F2657">
        <f t="shared" si="166"/>
        <v>1320201</v>
      </c>
      <c r="J2657">
        <f t="shared" si="167"/>
        <v>568.8613923138231</v>
      </c>
    </row>
    <row r="2658" spans="1:10" x14ac:dyDescent="0.3">
      <c r="A2658">
        <v>2657</v>
      </c>
      <c r="B2658" s="1502">
        <v>43818</v>
      </c>
      <c r="C2658">
        <v>728</v>
      </c>
      <c r="D2658">
        <f t="shared" si="164"/>
        <v>1151</v>
      </c>
      <c r="E2658">
        <f t="shared" si="165"/>
        <v>837928</v>
      </c>
      <c r="F2658">
        <f t="shared" si="166"/>
        <v>1324801</v>
      </c>
      <c r="J2658">
        <f t="shared" si="167"/>
        <v>568.83373987669563</v>
      </c>
    </row>
    <row r="2659" spans="1:10" x14ac:dyDescent="0.3">
      <c r="A2659">
        <v>2658</v>
      </c>
      <c r="B2659" s="1502">
        <v>43818</v>
      </c>
      <c r="C2659">
        <v>751</v>
      </c>
      <c r="D2659">
        <f t="shared" si="164"/>
        <v>1153</v>
      </c>
      <c r="E2659">
        <f t="shared" si="165"/>
        <v>865903</v>
      </c>
      <c r="F2659">
        <f t="shared" si="166"/>
        <v>1329409</v>
      </c>
      <c r="J2659">
        <f t="shared" si="167"/>
        <v>568.80608743956827</v>
      </c>
    </row>
    <row r="2660" spans="1:10" x14ac:dyDescent="0.3">
      <c r="A2660">
        <v>2659</v>
      </c>
      <c r="B2660" s="1502">
        <v>43818</v>
      </c>
      <c r="C2660">
        <v>720</v>
      </c>
      <c r="D2660">
        <f t="shared" si="164"/>
        <v>1155</v>
      </c>
      <c r="E2660">
        <f t="shared" si="165"/>
        <v>831600</v>
      </c>
      <c r="F2660">
        <f t="shared" si="166"/>
        <v>1334025</v>
      </c>
      <c r="J2660">
        <f t="shared" si="167"/>
        <v>568.7784350024408</v>
      </c>
    </row>
    <row r="2661" spans="1:10" x14ac:dyDescent="0.3">
      <c r="A2661">
        <v>2660</v>
      </c>
      <c r="B2661" s="1502">
        <v>43818</v>
      </c>
      <c r="C2661">
        <v>495</v>
      </c>
      <c r="D2661">
        <f t="shared" ref="D2661:D2724" si="168">D2660+2</f>
        <v>1157</v>
      </c>
      <c r="E2661">
        <f t="shared" si="165"/>
        <v>572715</v>
      </c>
      <c r="F2661">
        <f t="shared" si="166"/>
        <v>1338649</v>
      </c>
      <c r="J2661">
        <f t="shared" si="167"/>
        <v>568.75078256531333</v>
      </c>
    </row>
    <row r="2662" spans="1:10" x14ac:dyDescent="0.3">
      <c r="A2662">
        <v>2661</v>
      </c>
      <c r="B2662" s="1502">
        <v>43818</v>
      </c>
      <c r="C2662">
        <v>1161</v>
      </c>
      <c r="D2662">
        <f t="shared" si="168"/>
        <v>1159</v>
      </c>
      <c r="E2662">
        <f t="shared" si="165"/>
        <v>1345599</v>
      </c>
      <c r="F2662">
        <f t="shared" si="166"/>
        <v>1343281</v>
      </c>
      <c r="J2662">
        <f t="shared" si="167"/>
        <v>568.72313012818586</v>
      </c>
    </row>
    <row r="2663" spans="1:10" x14ac:dyDescent="0.3">
      <c r="A2663">
        <v>2662</v>
      </c>
      <c r="B2663" s="1502">
        <v>43818</v>
      </c>
      <c r="C2663">
        <v>159</v>
      </c>
      <c r="D2663">
        <f t="shared" si="168"/>
        <v>1161</v>
      </c>
      <c r="E2663">
        <f t="shared" si="165"/>
        <v>184599</v>
      </c>
      <c r="F2663">
        <f t="shared" si="166"/>
        <v>1347921</v>
      </c>
      <c r="J2663">
        <f t="shared" si="167"/>
        <v>568.6954776910585</v>
      </c>
    </row>
    <row r="2664" spans="1:10" x14ac:dyDescent="0.3">
      <c r="A2664">
        <v>2663</v>
      </c>
      <c r="B2664" s="1502">
        <v>43818</v>
      </c>
      <c r="C2664">
        <v>1363</v>
      </c>
      <c r="D2664">
        <f t="shared" si="168"/>
        <v>1163</v>
      </c>
      <c r="E2664">
        <f t="shared" si="165"/>
        <v>1585169</v>
      </c>
      <c r="F2664">
        <f t="shared" si="166"/>
        <v>1352569</v>
      </c>
      <c r="J2664">
        <f t="shared" si="167"/>
        <v>568.66782525393103</v>
      </c>
    </row>
    <row r="2665" spans="1:10" x14ac:dyDescent="0.3">
      <c r="A2665">
        <v>2664</v>
      </c>
      <c r="B2665" s="1502">
        <v>43818</v>
      </c>
      <c r="C2665">
        <v>365</v>
      </c>
      <c r="D2665">
        <f t="shared" si="168"/>
        <v>1165</v>
      </c>
      <c r="E2665">
        <f t="shared" si="165"/>
        <v>425225</v>
      </c>
      <c r="F2665">
        <f t="shared" si="166"/>
        <v>1357225</v>
      </c>
      <c r="J2665">
        <f t="shared" si="167"/>
        <v>568.64017281680356</v>
      </c>
    </row>
    <row r="2666" spans="1:10" x14ac:dyDescent="0.3">
      <c r="A2666">
        <v>2665</v>
      </c>
      <c r="B2666" s="1502">
        <v>43818</v>
      </c>
      <c r="C2666">
        <v>176</v>
      </c>
      <c r="D2666">
        <f t="shared" si="168"/>
        <v>1167</v>
      </c>
      <c r="E2666">
        <f t="shared" si="165"/>
        <v>205392</v>
      </c>
      <c r="F2666">
        <f t="shared" si="166"/>
        <v>1361889</v>
      </c>
      <c r="J2666">
        <f t="shared" si="167"/>
        <v>568.6125203796762</v>
      </c>
    </row>
    <row r="2667" spans="1:10" x14ac:dyDescent="0.3">
      <c r="A2667">
        <v>2666</v>
      </c>
      <c r="B2667" s="1502">
        <v>43818</v>
      </c>
      <c r="C2667">
        <v>10</v>
      </c>
      <c r="D2667">
        <f t="shared" si="168"/>
        <v>1169</v>
      </c>
      <c r="E2667">
        <f t="shared" si="165"/>
        <v>11690</v>
      </c>
      <c r="F2667">
        <f t="shared" si="166"/>
        <v>1366561</v>
      </c>
      <c r="J2667">
        <f t="shared" si="167"/>
        <v>568.58486794254873</v>
      </c>
    </row>
    <row r="2668" spans="1:10" x14ac:dyDescent="0.3">
      <c r="A2668">
        <v>2667</v>
      </c>
      <c r="B2668" s="1502">
        <v>43818</v>
      </c>
      <c r="C2668">
        <v>138</v>
      </c>
      <c r="D2668">
        <f t="shared" si="168"/>
        <v>1171</v>
      </c>
      <c r="E2668">
        <f t="shared" si="165"/>
        <v>161598</v>
      </c>
      <c r="F2668">
        <f t="shared" si="166"/>
        <v>1371241</v>
      </c>
      <c r="J2668">
        <f t="shared" si="167"/>
        <v>568.55721550542125</v>
      </c>
    </row>
    <row r="2669" spans="1:10" x14ac:dyDescent="0.3">
      <c r="A2669">
        <v>2668</v>
      </c>
      <c r="B2669" s="1502">
        <v>43818</v>
      </c>
      <c r="C2669">
        <v>854</v>
      </c>
      <c r="D2669">
        <f t="shared" si="168"/>
        <v>1173</v>
      </c>
      <c r="E2669">
        <f t="shared" si="165"/>
        <v>1001742</v>
      </c>
      <c r="F2669">
        <f t="shared" si="166"/>
        <v>1375929</v>
      </c>
      <c r="J2669">
        <f t="shared" si="167"/>
        <v>568.52956306829378</v>
      </c>
    </row>
    <row r="2670" spans="1:10" x14ac:dyDescent="0.3">
      <c r="A2670">
        <v>2669</v>
      </c>
      <c r="B2670" s="1502">
        <v>43818</v>
      </c>
      <c r="C2670">
        <v>1061</v>
      </c>
      <c r="D2670">
        <f t="shared" si="168"/>
        <v>1175</v>
      </c>
      <c r="E2670">
        <f t="shared" si="165"/>
        <v>1246675</v>
      </c>
      <c r="F2670">
        <f t="shared" si="166"/>
        <v>1380625</v>
      </c>
      <c r="J2670">
        <f t="shared" si="167"/>
        <v>568.50191063116642</v>
      </c>
    </row>
    <row r="2671" spans="1:10" x14ac:dyDescent="0.3">
      <c r="A2671">
        <v>2670</v>
      </c>
      <c r="B2671" s="1502">
        <v>43818</v>
      </c>
      <c r="C2671">
        <v>483</v>
      </c>
      <c r="D2671">
        <f t="shared" si="168"/>
        <v>1177</v>
      </c>
      <c r="E2671">
        <f t="shared" si="165"/>
        <v>568491</v>
      </c>
      <c r="F2671">
        <f t="shared" si="166"/>
        <v>1385329</v>
      </c>
      <c r="J2671">
        <f t="shared" si="167"/>
        <v>568.47425819403895</v>
      </c>
    </row>
    <row r="2672" spans="1:10" x14ac:dyDescent="0.3">
      <c r="A2672">
        <v>2671</v>
      </c>
      <c r="B2672" s="1502">
        <v>43819</v>
      </c>
      <c r="C2672">
        <v>115</v>
      </c>
      <c r="D2672">
        <f t="shared" si="168"/>
        <v>1179</v>
      </c>
      <c r="E2672">
        <f t="shared" si="165"/>
        <v>135585</v>
      </c>
      <c r="F2672">
        <f t="shared" si="166"/>
        <v>1390041</v>
      </c>
      <c r="J2672">
        <f t="shared" si="167"/>
        <v>568.44660575691148</v>
      </c>
    </row>
    <row r="2673" spans="1:10" x14ac:dyDescent="0.3">
      <c r="A2673">
        <v>2672</v>
      </c>
      <c r="B2673" s="1502">
        <v>43819</v>
      </c>
      <c r="C2673">
        <v>331</v>
      </c>
      <c r="D2673">
        <f t="shared" si="168"/>
        <v>1181</v>
      </c>
      <c r="E2673">
        <f t="shared" si="165"/>
        <v>390911</v>
      </c>
      <c r="F2673">
        <f t="shared" si="166"/>
        <v>1394761</v>
      </c>
      <c r="J2673">
        <f t="shared" si="167"/>
        <v>568.41895331978412</v>
      </c>
    </row>
    <row r="2674" spans="1:10" x14ac:dyDescent="0.3">
      <c r="A2674">
        <v>2673</v>
      </c>
      <c r="B2674" s="1502">
        <v>43819</v>
      </c>
      <c r="C2674">
        <v>238</v>
      </c>
      <c r="D2674">
        <f t="shared" si="168"/>
        <v>1183</v>
      </c>
      <c r="E2674">
        <f t="shared" si="165"/>
        <v>281554</v>
      </c>
      <c r="F2674">
        <f t="shared" si="166"/>
        <v>1399489</v>
      </c>
      <c r="J2674">
        <f t="shared" si="167"/>
        <v>568.39130088265665</v>
      </c>
    </row>
    <row r="2675" spans="1:10" x14ac:dyDescent="0.3">
      <c r="A2675">
        <v>2674</v>
      </c>
      <c r="B2675" s="1502">
        <v>43819</v>
      </c>
      <c r="C2675">
        <v>463</v>
      </c>
      <c r="D2675">
        <f t="shared" si="168"/>
        <v>1185</v>
      </c>
      <c r="E2675">
        <f t="shared" si="165"/>
        <v>548655</v>
      </c>
      <c r="F2675">
        <f t="shared" si="166"/>
        <v>1404225</v>
      </c>
      <c r="J2675">
        <f t="shared" si="167"/>
        <v>568.36364844552918</v>
      </c>
    </row>
    <row r="2676" spans="1:10" x14ac:dyDescent="0.3">
      <c r="A2676">
        <v>2675</v>
      </c>
      <c r="B2676" s="1502">
        <v>43819</v>
      </c>
      <c r="C2676">
        <v>358</v>
      </c>
      <c r="D2676">
        <f t="shared" si="168"/>
        <v>1187</v>
      </c>
      <c r="E2676">
        <f t="shared" si="165"/>
        <v>424946</v>
      </c>
      <c r="F2676">
        <f t="shared" si="166"/>
        <v>1408969</v>
      </c>
      <c r="J2676">
        <f t="shared" si="167"/>
        <v>568.33599600840171</v>
      </c>
    </row>
    <row r="2677" spans="1:10" x14ac:dyDescent="0.3">
      <c r="A2677">
        <v>2676</v>
      </c>
      <c r="B2677" s="1502">
        <v>43819</v>
      </c>
      <c r="C2677">
        <v>203</v>
      </c>
      <c r="D2677">
        <f t="shared" si="168"/>
        <v>1189</v>
      </c>
      <c r="E2677">
        <f t="shared" si="165"/>
        <v>241367</v>
      </c>
      <c r="F2677">
        <f t="shared" si="166"/>
        <v>1413721</v>
      </c>
      <c r="J2677">
        <f t="shared" si="167"/>
        <v>568.30834357127435</v>
      </c>
    </row>
    <row r="2678" spans="1:10" x14ac:dyDescent="0.3">
      <c r="A2678">
        <v>2677</v>
      </c>
      <c r="B2678" s="1502">
        <v>43819</v>
      </c>
      <c r="C2678">
        <v>151</v>
      </c>
      <c r="D2678">
        <f t="shared" si="168"/>
        <v>1191</v>
      </c>
      <c r="E2678">
        <f t="shared" si="165"/>
        <v>179841</v>
      </c>
      <c r="F2678">
        <f t="shared" si="166"/>
        <v>1418481</v>
      </c>
      <c r="J2678">
        <f t="shared" si="167"/>
        <v>568.28069113414688</v>
      </c>
    </row>
    <row r="2679" spans="1:10" x14ac:dyDescent="0.3">
      <c r="A2679">
        <v>2678</v>
      </c>
      <c r="B2679" s="1502">
        <v>43819</v>
      </c>
      <c r="C2679">
        <v>120</v>
      </c>
      <c r="D2679">
        <f t="shared" si="168"/>
        <v>1193</v>
      </c>
      <c r="E2679">
        <f t="shared" si="165"/>
        <v>143160</v>
      </c>
      <c r="F2679">
        <f t="shared" si="166"/>
        <v>1423249</v>
      </c>
      <c r="J2679">
        <f t="shared" si="167"/>
        <v>568.25303869701941</v>
      </c>
    </row>
    <row r="2680" spans="1:10" x14ac:dyDescent="0.3">
      <c r="A2680">
        <v>2679</v>
      </c>
      <c r="B2680" s="1502">
        <v>43819</v>
      </c>
      <c r="C2680">
        <v>743</v>
      </c>
      <c r="D2680">
        <f t="shared" si="168"/>
        <v>1195</v>
      </c>
      <c r="E2680">
        <f t="shared" si="165"/>
        <v>887885</v>
      </c>
      <c r="F2680">
        <f t="shared" si="166"/>
        <v>1428025</v>
      </c>
      <c r="J2680">
        <f t="shared" si="167"/>
        <v>568.22538625989205</v>
      </c>
    </row>
    <row r="2681" spans="1:10" x14ac:dyDescent="0.3">
      <c r="A2681">
        <v>2680</v>
      </c>
      <c r="B2681" s="1502">
        <v>43819</v>
      </c>
      <c r="C2681">
        <v>489</v>
      </c>
      <c r="D2681">
        <f t="shared" si="168"/>
        <v>1197</v>
      </c>
      <c r="E2681">
        <f t="shared" si="165"/>
        <v>585333</v>
      </c>
      <c r="F2681">
        <f t="shared" si="166"/>
        <v>1432809</v>
      </c>
      <c r="J2681">
        <f t="shared" si="167"/>
        <v>568.19773382276458</v>
      </c>
    </row>
    <row r="2682" spans="1:10" x14ac:dyDescent="0.3">
      <c r="A2682">
        <v>2681</v>
      </c>
      <c r="B2682" s="1502">
        <v>43819</v>
      </c>
      <c r="C2682">
        <v>156</v>
      </c>
      <c r="D2682">
        <f t="shared" si="168"/>
        <v>1199</v>
      </c>
      <c r="E2682">
        <f t="shared" si="165"/>
        <v>187044</v>
      </c>
      <c r="F2682">
        <f t="shared" si="166"/>
        <v>1437601</v>
      </c>
      <c r="J2682">
        <f t="shared" si="167"/>
        <v>568.1700813856371</v>
      </c>
    </row>
    <row r="2683" spans="1:10" x14ac:dyDescent="0.3">
      <c r="A2683">
        <v>2682</v>
      </c>
      <c r="B2683" s="1502">
        <v>43819</v>
      </c>
      <c r="C2683">
        <v>50</v>
      </c>
      <c r="D2683">
        <f t="shared" si="168"/>
        <v>1201</v>
      </c>
      <c r="E2683">
        <f t="shared" si="165"/>
        <v>60050</v>
      </c>
      <c r="F2683">
        <f t="shared" si="166"/>
        <v>1442401</v>
      </c>
      <c r="J2683">
        <f t="shared" si="167"/>
        <v>568.14242894850963</v>
      </c>
    </row>
    <row r="2684" spans="1:10" x14ac:dyDescent="0.3">
      <c r="A2684">
        <v>2683</v>
      </c>
      <c r="B2684" s="1502">
        <v>43819</v>
      </c>
      <c r="C2684">
        <v>151</v>
      </c>
      <c r="D2684">
        <f t="shared" si="168"/>
        <v>1203</v>
      </c>
      <c r="E2684">
        <f t="shared" si="165"/>
        <v>181653</v>
      </c>
      <c r="F2684">
        <f t="shared" si="166"/>
        <v>1447209</v>
      </c>
      <c r="J2684">
        <f t="shared" si="167"/>
        <v>568.11477651138227</v>
      </c>
    </row>
    <row r="2685" spans="1:10" x14ac:dyDescent="0.3">
      <c r="A2685">
        <v>2684</v>
      </c>
      <c r="B2685" s="1502">
        <v>43819</v>
      </c>
      <c r="C2685">
        <v>377</v>
      </c>
      <c r="D2685">
        <f t="shared" si="168"/>
        <v>1205</v>
      </c>
      <c r="E2685">
        <f t="shared" si="165"/>
        <v>454285</v>
      </c>
      <c r="F2685">
        <f t="shared" si="166"/>
        <v>1452025</v>
      </c>
      <c r="J2685">
        <f t="shared" si="167"/>
        <v>568.0871240742548</v>
      </c>
    </row>
    <row r="2686" spans="1:10" x14ac:dyDescent="0.3">
      <c r="A2686">
        <v>2685</v>
      </c>
      <c r="B2686" s="1502">
        <v>43819</v>
      </c>
      <c r="C2686">
        <v>827</v>
      </c>
      <c r="D2686">
        <f t="shared" si="168"/>
        <v>1207</v>
      </c>
      <c r="E2686">
        <f t="shared" si="165"/>
        <v>998189</v>
      </c>
      <c r="F2686">
        <f t="shared" si="166"/>
        <v>1456849</v>
      </c>
      <c r="J2686">
        <f t="shared" si="167"/>
        <v>568.05947163712733</v>
      </c>
    </row>
    <row r="2687" spans="1:10" x14ac:dyDescent="0.3">
      <c r="A2687">
        <v>2686</v>
      </c>
      <c r="B2687" s="1502">
        <v>43819</v>
      </c>
      <c r="C2687">
        <v>673</v>
      </c>
      <c r="D2687">
        <f t="shared" si="168"/>
        <v>1209</v>
      </c>
      <c r="E2687">
        <f t="shared" si="165"/>
        <v>813657</v>
      </c>
      <c r="F2687">
        <f t="shared" si="166"/>
        <v>1461681</v>
      </c>
      <c r="J2687">
        <f t="shared" si="167"/>
        <v>568.03181919999997</v>
      </c>
    </row>
    <row r="2688" spans="1:10" x14ac:dyDescent="0.3">
      <c r="A2688">
        <v>2687</v>
      </c>
      <c r="B2688" s="1502">
        <v>43819</v>
      </c>
      <c r="C2688">
        <v>370</v>
      </c>
      <c r="D2688">
        <f t="shared" si="168"/>
        <v>1211</v>
      </c>
      <c r="E2688">
        <f t="shared" si="165"/>
        <v>448070</v>
      </c>
      <c r="F2688">
        <f t="shared" si="166"/>
        <v>1466521</v>
      </c>
      <c r="J2688">
        <f t="shared" si="167"/>
        <v>568.0041667628725</v>
      </c>
    </row>
    <row r="2689" spans="1:10" x14ac:dyDescent="0.3">
      <c r="A2689">
        <v>2688</v>
      </c>
      <c r="B2689" s="1502">
        <v>43819</v>
      </c>
      <c r="C2689">
        <v>1764</v>
      </c>
      <c r="D2689">
        <f t="shared" si="168"/>
        <v>1213</v>
      </c>
      <c r="E2689">
        <f t="shared" si="165"/>
        <v>2139732</v>
      </c>
      <c r="F2689">
        <f t="shared" si="166"/>
        <v>1471369</v>
      </c>
      <c r="J2689">
        <f t="shared" si="167"/>
        <v>567.97651432574503</v>
      </c>
    </row>
    <row r="2690" spans="1:10" x14ac:dyDescent="0.3">
      <c r="A2690">
        <v>2689</v>
      </c>
      <c r="B2690" s="1502">
        <v>43819</v>
      </c>
      <c r="C2690">
        <v>3011</v>
      </c>
      <c r="D2690">
        <f t="shared" si="168"/>
        <v>1215</v>
      </c>
      <c r="E2690">
        <f t="shared" si="165"/>
        <v>3658365</v>
      </c>
      <c r="F2690">
        <f t="shared" si="166"/>
        <v>1476225</v>
      </c>
      <c r="J2690">
        <f t="shared" si="167"/>
        <v>567.94886188861756</v>
      </c>
    </row>
    <row r="2691" spans="1:10" x14ac:dyDescent="0.3">
      <c r="A2691">
        <v>2690</v>
      </c>
      <c r="B2691" s="1502">
        <v>43819</v>
      </c>
      <c r="C2691">
        <v>644</v>
      </c>
      <c r="D2691">
        <f t="shared" si="168"/>
        <v>1217</v>
      </c>
      <c r="E2691">
        <f t="shared" ref="E2691:E2754" si="169">C2691*D2691</f>
        <v>783748</v>
      </c>
      <c r="F2691">
        <f t="shared" ref="F2691:F2754" si="170">D2691^2</f>
        <v>1481089</v>
      </c>
      <c r="J2691">
        <f t="shared" ref="J2691:J2754" si="171">$H$2+(-$I$2)*D2691</f>
        <v>567.9212094514902</v>
      </c>
    </row>
    <row r="2692" spans="1:10" x14ac:dyDescent="0.3">
      <c r="A2692">
        <v>2691</v>
      </c>
      <c r="B2692" s="1502">
        <v>43819</v>
      </c>
      <c r="C2692">
        <v>297</v>
      </c>
      <c r="D2692">
        <f t="shared" si="168"/>
        <v>1219</v>
      </c>
      <c r="E2692">
        <f t="shared" si="169"/>
        <v>362043</v>
      </c>
      <c r="F2692">
        <f t="shared" si="170"/>
        <v>1485961</v>
      </c>
      <c r="J2692">
        <f t="shared" si="171"/>
        <v>567.89355701436273</v>
      </c>
    </row>
    <row r="2693" spans="1:10" x14ac:dyDescent="0.3">
      <c r="A2693">
        <v>2692</v>
      </c>
      <c r="B2693" s="1502">
        <v>43819</v>
      </c>
      <c r="C2693">
        <v>1351</v>
      </c>
      <c r="D2693">
        <f t="shared" si="168"/>
        <v>1221</v>
      </c>
      <c r="E2693">
        <f t="shared" si="169"/>
        <v>1649571</v>
      </c>
      <c r="F2693">
        <f t="shared" si="170"/>
        <v>1490841</v>
      </c>
      <c r="J2693">
        <f t="shared" si="171"/>
        <v>567.86590457723526</v>
      </c>
    </row>
    <row r="2694" spans="1:10" x14ac:dyDescent="0.3">
      <c r="A2694">
        <v>2693</v>
      </c>
      <c r="B2694" s="1502">
        <v>43819</v>
      </c>
      <c r="C2694">
        <v>616</v>
      </c>
      <c r="D2694">
        <f t="shared" si="168"/>
        <v>1223</v>
      </c>
      <c r="E2694">
        <f t="shared" si="169"/>
        <v>753368</v>
      </c>
      <c r="F2694">
        <f t="shared" si="170"/>
        <v>1495729</v>
      </c>
      <c r="J2694">
        <f t="shared" si="171"/>
        <v>567.8382521401079</v>
      </c>
    </row>
    <row r="2695" spans="1:10" x14ac:dyDescent="0.3">
      <c r="A2695">
        <v>2694</v>
      </c>
      <c r="B2695" s="1502">
        <v>43819</v>
      </c>
      <c r="C2695">
        <v>159</v>
      </c>
      <c r="D2695">
        <f t="shared" si="168"/>
        <v>1225</v>
      </c>
      <c r="E2695">
        <f t="shared" si="169"/>
        <v>194775</v>
      </c>
      <c r="F2695">
        <f t="shared" si="170"/>
        <v>1500625</v>
      </c>
      <c r="J2695">
        <f t="shared" si="171"/>
        <v>567.81059970298043</v>
      </c>
    </row>
    <row r="2696" spans="1:10" x14ac:dyDescent="0.3">
      <c r="A2696">
        <v>2695</v>
      </c>
      <c r="B2696" s="1502">
        <v>43819</v>
      </c>
      <c r="C2696">
        <v>150</v>
      </c>
      <c r="D2696">
        <f t="shared" si="168"/>
        <v>1227</v>
      </c>
      <c r="E2696">
        <f t="shared" si="169"/>
        <v>184050</v>
      </c>
      <c r="F2696">
        <f t="shared" si="170"/>
        <v>1505529</v>
      </c>
      <c r="J2696">
        <f t="shared" si="171"/>
        <v>567.78294726585295</v>
      </c>
    </row>
    <row r="2697" spans="1:10" x14ac:dyDescent="0.3">
      <c r="A2697">
        <v>2696</v>
      </c>
      <c r="B2697" s="1502">
        <v>43820</v>
      </c>
      <c r="C2697">
        <v>71</v>
      </c>
      <c r="D2697">
        <f t="shared" si="168"/>
        <v>1229</v>
      </c>
      <c r="E2697">
        <f t="shared" si="169"/>
        <v>87259</v>
      </c>
      <c r="F2697">
        <f t="shared" si="170"/>
        <v>1510441</v>
      </c>
      <c r="J2697">
        <f t="shared" si="171"/>
        <v>567.7552948287256</v>
      </c>
    </row>
    <row r="2698" spans="1:10" x14ac:dyDescent="0.3">
      <c r="A2698">
        <v>2697</v>
      </c>
      <c r="B2698" s="1502">
        <v>43820</v>
      </c>
      <c r="C2698">
        <v>367</v>
      </c>
      <c r="D2698">
        <f t="shared" si="168"/>
        <v>1231</v>
      </c>
      <c r="E2698">
        <f t="shared" si="169"/>
        <v>451777</v>
      </c>
      <c r="F2698">
        <f t="shared" si="170"/>
        <v>1515361</v>
      </c>
      <c r="J2698">
        <f t="shared" si="171"/>
        <v>567.72764239159812</v>
      </c>
    </row>
    <row r="2699" spans="1:10" x14ac:dyDescent="0.3">
      <c r="A2699">
        <v>2698</v>
      </c>
      <c r="B2699" s="1502">
        <v>43820</v>
      </c>
      <c r="C2699">
        <v>101</v>
      </c>
      <c r="D2699">
        <f t="shared" si="168"/>
        <v>1233</v>
      </c>
      <c r="E2699">
        <f t="shared" si="169"/>
        <v>124533</v>
      </c>
      <c r="F2699">
        <f t="shared" si="170"/>
        <v>1520289</v>
      </c>
      <c r="J2699">
        <f t="shared" si="171"/>
        <v>567.69998995447065</v>
      </c>
    </row>
    <row r="2700" spans="1:10" x14ac:dyDescent="0.3">
      <c r="A2700">
        <v>2699</v>
      </c>
      <c r="B2700" s="1502">
        <v>43820</v>
      </c>
      <c r="C2700">
        <v>142</v>
      </c>
      <c r="D2700">
        <f t="shared" si="168"/>
        <v>1235</v>
      </c>
      <c r="E2700">
        <f t="shared" si="169"/>
        <v>175370</v>
      </c>
      <c r="F2700">
        <f t="shared" si="170"/>
        <v>1525225</v>
      </c>
      <c r="J2700">
        <f t="shared" si="171"/>
        <v>567.67233751734318</v>
      </c>
    </row>
    <row r="2701" spans="1:10" x14ac:dyDescent="0.3">
      <c r="A2701">
        <v>2700</v>
      </c>
      <c r="B2701" s="1502">
        <v>43820</v>
      </c>
      <c r="C2701">
        <v>231</v>
      </c>
      <c r="D2701">
        <f t="shared" si="168"/>
        <v>1237</v>
      </c>
      <c r="E2701">
        <f t="shared" si="169"/>
        <v>285747</v>
      </c>
      <c r="F2701">
        <f t="shared" si="170"/>
        <v>1530169</v>
      </c>
      <c r="J2701">
        <f t="shared" si="171"/>
        <v>567.64468508021582</v>
      </c>
    </row>
    <row r="2702" spans="1:10" x14ac:dyDescent="0.3">
      <c r="A2702">
        <v>2701</v>
      </c>
      <c r="B2702" s="1502">
        <v>43820</v>
      </c>
      <c r="C2702">
        <v>1382</v>
      </c>
      <c r="D2702">
        <f t="shared" si="168"/>
        <v>1239</v>
      </c>
      <c r="E2702">
        <f t="shared" si="169"/>
        <v>1712298</v>
      </c>
      <c r="F2702">
        <f t="shared" si="170"/>
        <v>1535121</v>
      </c>
      <c r="J2702">
        <f t="shared" si="171"/>
        <v>567.61703264308835</v>
      </c>
    </row>
    <row r="2703" spans="1:10" x14ac:dyDescent="0.3">
      <c r="A2703">
        <v>2702</v>
      </c>
      <c r="B2703" s="1502">
        <v>43820</v>
      </c>
      <c r="C2703">
        <v>245</v>
      </c>
      <c r="D2703">
        <f t="shared" si="168"/>
        <v>1241</v>
      </c>
      <c r="E2703">
        <f t="shared" si="169"/>
        <v>304045</v>
      </c>
      <c r="F2703">
        <f t="shared" si="170"/>
        <v>1540081</v>
      </c>
      <c r="J2703">
        <f t="shared" si="171"/>
        <v>567.58938020596088</v>
      </c>
    </row>
    <row r="2704" spans="1:10" x14ac:dyDescent="0.3">
      <c r="A2704">
        <v>2703</v>
      </c>
      <c r="B2704" s="1502">
        <v>43820</v>
      </c>
      <c r="C2704">
        <v>177</v>
      </c>
      <c r="D2704">
        <f t="shared" si="168"/>
        <v>1243</v>
      </c>
      <c r="E2704">
        <f t="shared" si="169"/>
        <v>220011</v>
      </c>
      <c r="F2704">
        <f t="shared" si="170"/>
        <v>1545049</v>
      </c>
      <c r="J2704">
        <f t="shared" si="171"/>
        <v>567.56172776883352</v>
      </c>
    </row>
    <row r="2705" spans="1:10" x14ac:dyDescent="0.3">
      <c r="A2705">
        <v>2704</v>
      </c>
      <c r="B2705" s="1502">
        <v>43820</v>
      </c>
      <c r="C2705">
        <v>736</v>
      </c>
      <c r="D2705">
        <f t="shared" si="168"/>
        <v>1245</v>
      </c>
      <c r="E2705">
        <f t="shared" si="169"/>
        <v>916320</v>
      </c>
      <c r="F2705">
        <f t="shared" si="170"/>
        <v>1550025</v>
      </c>
      <c r="J2705">
        <f t="shared" si="171"/>
        <v>567.53407533170605</v>
      </c>
    </row>
    <row r="2706" spans="1:10" x14ac:dyDescent="0.3">
      <c r="A2706">
        <v>2705</v>
      </c>
      <c r="B2706" s="1502">
        <v>43820</v>
      </c>
      <c r="C2706">
        <v>587</v>
      </c>
      <c r="D2706">
        <f t="shared" si="168"/>
        <v>1247</v>
      </c>
      <c r="E2706">
        <f t="shared" si="169"/>
        <v>731989</v>
      </c>
      <c r="F2706">
        <f t="shared" si="170"/>
        <v>1555009</v>
      </c>
      <c r="J2706">
        <f t="shared" si="171"/>
        <v>567.50642289457858</v>
      </c>
    </row>
    <row r="2707" spans="1:10" x14ac:dyDescent="0.3">
      <c r="A2707">
        <v>2706</v>
      </c>
      <c r="B2707" s="1502">
        <v>43820</v>
      </c>
      <c r="C2707">
        <v>86</v>
      </c>
      <c r="D2707">
        <f t="shared" si="168"/>
        <v>1249</v>
      </c>
      <c r="E2707">
        <f t="shared" si="169"/>
        <v>107414</v>
      </c>
      <c r="F2707">
        <f t="shared" si="170"/>
        <v>1560001</v>
      </c>
      <c r="J2707">
        <f t="shared" si="171"/>
        <v>567.47877045745111</v>
      </c>
    </row>
    <row r="2708" spans="1:10" x14ac:dyDescent="0.3">
      <c r="A2708">
        <v>2707</v>
      </c>
      <c r="B2708" s="1502">
        <v>43820</v>
      </c>
      <c r="C2708">
        <v>433</v>
      </c>
      <c r="D2708">
        <f t="shared" si="168"/>
        <v>1251</v>
      </c>
      <c r="E2708">
        <f t="shared" si="169"/>
        <v>541683</v>
      </c>
      <c r="F2708">
        <f t="shared" si="170"/>
        <v>1565001</v>
      </c>
      <c r="J2708">
        <f t="shared" si="171"/>
        <v>567.45111802032375</v>
      </c>
    </row>
    <row r="2709" spans="1:10" x14ac:dyDescent="0.3">
      <c r="A2709">
        <v>2708</v>
      </c>
      <c r="B2709" s="1502">
        <v>43820</v>
      </c>
      <c r="C2709">
        <v>190</v>
      </c>
      <c r="D2709">
        <f t="shared" si="168"/>
        <v>1253</v>
      </c>
      <c r="E2709">
        <f t="shared" si="169"/>
        <v>238070</v>
      </c>
      <c r="F2709">
        <f t="shared" si="170"/>
        <v>1570009</v>
      </c>
      <c r="J2709">
        <f t="shared" si="171"/>
        <v>567.42346558319628</v>
      </c>
    </row>
    <row r="2710" spans="1:10" x14ac:dyDescent="0.3">
      <c r="A2710">
        <v>2709</v>
      </c>
      <c r="B2710" s="1502">
        <v>43820</v>
      </c>
      <c r="C2710">
        <v>789</v>
      </c>
      <c r="D2710">
        <f t="shared" si="168"/>
        <v>1255</v>
      </c>
      <c r="E2710">
        <f t="shared" si="169"/>
        <v>990195</v>
      </c>
      <c r="F2710">
        <f t="shared" si="170"/>
        <v>1575025</v>
      </c>
      <c r="J2710">
        <f t="shared" si="171"/>
        <v>567.3958131460688</v>
      </c>
    </row>
    <row r="2711" spans="1:10" x14ac:dyDescent="0.3">
      <c r="A2711">
        <v>2710</v>
      </c>
      <c r="B2711" s="1502">
        <v>43820</v>
      </c>
      <c r="C2711">
        <v>598</v>
      </c>
      <c r="D2711">
        <f t="shared" si="168"/>
        <v>1257</v>
      </c>
      <c r="E2711">
        <f t="shared" si="169"/>
        <v>751686</v>
      </c>
      <c r="F2711">
        <f t="shared" si="170"/>
        <v>1580049</v>
      </c>
      <c r="J2711">
        <f t="shared" si="171"/>
        <v>567.36816070894145</v>
      </c>
    </row>
    <row r="2712" spans="1:10" x14ac:dyDescent="0.3">
      <c r="A2712">
        <v>2711</v>
      </c>
      <c r="B2712" s="1502">
        <v>43820</v>
      </c>
      <c r="C2712">
        <v>738</v>
      </c>
      <c r="D2712">
        <f t="shared" si="168"/>
        <v>1259</v>
      </c>
      <c r="E2712">
        <f t="shared" si="169"/>
        <v>929142</v>
      </c>
      <c r="F2712">
        <f t="shared" si="170"/>
        <v>1585081</v>
      </c>
      <c r="J2712">
        <f t="shared" si="171"/>
        <v>567.34050827181397</v>
      </c>
    </row>
    <row r="2713" spans="1:10" x14ac:dyDescent="0.3">
      <c r="A2713">
        <v>2712</v>
      </c>
      <c r="B2713" s="1502">
        <v>43820</v>
      </c>
      <c r="C2713">
        <v>323</v>
      </c>
      <c r="D2713">
        <f t="shared" si="168"/>
        <v>1261</v>
      </c>
      <c r="E2713">
        <f t="shared" si="169"/>
        <v>407303</v>
      </c>
      <c r="F2713">
        <f t="shared" si="170"/>
        <v>1590121</v>
      </c>
      <c r="J2713">
        <f t="shared" si="171"/>
        <v>567.3128558346865</v>
      </c>
    </row>
    <row r="2714" spans="1:10" x14ac:dyDescent="0.3">
      <c r="A2714">
        <v>2713</v>
      </c>
      <c r="B2714" s="1502">
        <v>43820</v>
      </c>
      <c r="C2714">
        <v>189</v>
      </c>
      <c r="D2714">
        <f t="shared" si="168"/>
        <v>1263</v>
      </c>
      <c r="E2714">
        <f t="shared" si="169"/>
        <v>238707</v>
      </c>
      <c r="F2714">
        <f t="shared" si="170"/>
        <v>1595169</v>
      </c>
      <c r="J2714">
        <f t="shared" si="171"/>
        <v>567.28520339755903</v>
      </c>
    </row>
    <row r="2715" spans="1:10" x14ac:dyDescent="0.3">
      <c r="A2715">
        <v>2714</v>
      </c>
      <c r="B2715" s="1502">
        <v>43820</v>
      </c>
      <c r="C2715">
        <v>158</v>
      </c>
      <c r="D2715">
        <f t="shared" si="168"/>
        <v>1265</v>
      </c>
      <c r="E2715">
        <f t="shared" si="169"/>
        <v>199870</v>
      </c>
      <c r="F2715">
        <f t="shared" si="170"/>
        <v>1600225</v>
      </c>
      <c r="J2715">
        <f t="shared" si="171"/>
        <v>567.25755096043167</v>
      </c>
    </row>
    <row r="2716" spans="1:10" x14ac:dyDescent="0.3">
      <c r="A2716">
        <v>2715</v>
      </c>
      <c r="B2716" s="1502">
        <v>43820</v>
      </c>
      <c r="C2716">
        <v>776</v>
      </c>
      <c r="D2716">
        <f t="shared" si="168"/>
        <v>1267</v>
      </c>
      <c r="E2716">
        <f t="shared" si="169"/>
        <v>983192</v>
      </c>
      <c r="F2716">
        <f t="shared" si="170"/>
        <v>1605289</v>
      </c>
      <c r="J2716">
        <f t="shared" si="171"/>
        <v>567.2298985233042</v>
      </c>
    </row>
    <row r="2717" spans="1:10" x14ac:dyDescent="0.3">
      <c r="A2717">
        <v>2716</v>
      </c>
      <c r="B2717" s="1502">
        <v>43820</v>
      </c>
      <c r="C2717">
        <v>50</v>
      </c>
      <c r="D2717">
        <f t="shared" si="168"/>
        <v>1269</v>
      </c>
      <c r="E2717">
        <f t="shared" si="169"/>
        <v>63450</v>
      </c>
      <c r="F2717">
        <f t="shared" si="170"/>
        <v>1610361</v>
      </c>
      <c r="J2717">
        <f t="shared" si="171"/>
        <v>567.20224608617673</v>
      </c>
    </row>
    <row r="2718" spans="1:10" x14ac:dyDescent="0.3">
      <c r="A2718">
        <v>2717</v>
      </c>
      <c r="B2718" s="1502">
        <v>43820</v>
      </c>
      <c r="C2718">
        <v>130</v>
      </c>
      <c r="D2718">
        <f t="shared" si="168"/>
        <v>1271</v>
      </c>
      <c r="E2718">
        <f t="shared" si="169"/>
        <v>165230</v>
      </c>
      <c r="F2718">
        <f t="shared" si="170"/>
        <v>1615441</v>
      </c>
      <c r="J2718">
        <f t="shared" si="171"/>
        <v>567.17459364904937</v>
      </c>
    </row>
    <row r="2719" spans="1:10" x14ac:dyDescent="0.3">
      <c r="A2719">
        <v>2718</v>
      </c>
      <c r="B2719" s="1502">
        <v>43820</v>
      </c>
      <c r="C2719">
        <v>74</v>
      </c>
      <c r="D2719">
        <f t="shared" si="168"/>
        <v>1273</v>
      </c>
      <c r="E2719">
        <f t="shared" si="169"/>
        <v>94202</v>
      </c>
      <c r="F2719">
        <f t="shared" si="170"/>
        <v>1620529</v>
      </c>
      <c r="J2719">
        <f t="shared" si="171"/>
        <v>567.1469412119219</v>
      </c>
    </row>
    <row r="2720" spans="1:10" x14ac:dyDescent="0.3">
      <c r="A2720">
        <v>2719</v>
      </c>
      <c r="B2720" s="1502">
        <v>43820</v>
      </c>
      <c r="C2720">
        <v>339</v>
      </c>
      <c r="D2720">
        <f t="shared" si="168"/>
        <v>1275</v>
      </c>
      <c r="E2720">
        <f t="shared" si="169"/>
        <v>432225</v>
      </c>
      <c r="F2720">
        <f t="shared" si="170"/>
        <v>1625625</v>
      </c>
      <c r="J2720">
        <f t="shared" si="171"/>
        <v>567.11928877479443</v>
      </c>
    </row>
    <row r="2721" spans="1:10" x14ac:dyDescent="0.3">
      <c r="A2721">
        <v>2720</v>
      </c>
      <c r="B2721" s="1502">
        <v>43820</v>
      </c>
      <c r="C2721">
        <v>254</v>
      </c>
      <c r="D2721">
        <f t="shared" si="168"/>
        <v>1277</v>
      </c>
      <c r="E2721">
        <f t="shared" si="169"/>
        <v>324358</v>
      </c>
      <c r="F2721">
        <f t="shared" si="170"/>
        <v>1630729</v>
      </c>
      <c r="J2721">
        <f t="shared" si="171"/>
        <v>567.09163633766696</v>
      </c>
    </row>
    <row r="2722" spans="1:10" x14ac:dyDescent="0.3">
      <c r="A2722">
        <v>2721</v>
      </c>
      <c r="B2722" s="1502">
        <v>43820</v>
      </c>
      <c r="C2722">
        <v>64</v>
      </c>
      <c r="D2722">
        <f t="shared" si="168"/>
        <v>1279</v>
      </c>
      <c r="E2722">
        <f t="shared" si="169"/>
        <v>81856</v>
      </c>
      <c r="F2722">
        <f t="shared" si="170"/>
        <v>1635841</v>
      </c>
      <c r="J2722">
        <f t="shared" si="171"/>
        <v>567.0639839005396</v>
      </c>
    </row>
    <row r="2723" spans="1:10" x14ac:dyDescent="0.3">
      <c r="A2723">
        <v>2722</v>
      </c>
      <c r="B2723" s="1502">
        <v>43820</v>
      </c>
      <c r="C2723">
        <v>75</v>
      </c>
      <c r="D2723">
        <f t="shared" si="168"/>
        <v>1281</v>
      </c>
      <c r="E2723">
        <f t="shared" si="169"/>
        <v>96075</v>
      </c>
      <c r="F2723">
        <f t="shared" si="170"/>
        <v>1640961</v>
      </c>
      <c r="J2723">
        <f t="shared" si="171"/>
        <v>567.03633146341213</v>
      </c>
    </row>
    <row r="2724" spans="1:10" x14ac:dyDescent="0.3">
      <c r="A2724">
        <v>2723</v>
      </c>
      <c r="B2724" s="1502">
        <v>43820</v>
      </c>
      <c r="C2724">
        <v>400</v>
      </c>
      <c r="D2724">
        <f t="shared" si="168"/>
        <v>1283</v>
      </c>
      <c r="E2724">
        <f t="shared" si="169"/>
        <v>513200</v>
      </c>
      <c r="F2724">
        <f t="shared" si="170"/>
        <v>1646089</v>
      </c>
      <c r="J2724">
        <f t="shared" si="171"/>
        <v>567.00867902628465</v>
      </c>
    </row>
    <row r="2725" spans="1:10" x14ac:dyDescent="0.3">
      <c r="A2725">
        <v>2724</v>
      </c>
      <c r="B2725" s="1502">
        <v>43822</v>
      </c>
      <c r="C2725">
        <v>728</v>
      </c>
      <c r="D2725">
        <f t="shared" ref="D2725:D2788" si="172">D2724+2</f>
        <v>1285</v>
      </c>
      <c r="E2725">
        <f t="shared" si="169"/>
        <v>935480</v>
      </c>
      <c r="F2725">
        <f t="shared" si="170"/>
        <v>1651225</v>
      </c>
      <c r="J2725">
        <f t="shared" si="171"/>
        <v>566.9810265891573</v>
      </c>
    </row>
    <row r="2726" spans="1:10" x14ac:dyDescent="0.3">
      <c r="A2726">
        <v>2725</v>
      </c>
      <c r="B2726" s="1502">
        <v>43822</v>
      </c>
      <c r="C2726">
        <v>536</v>
      </c>
      <c r="D2726">
        <f t="shared" si="172"/>
        <v>1287</v>
      </c>
      <c r="E2726">
        <f t="shared" si="169"/>
        <v>689832</v>
      </c>
      <c r="F2726">
        <f t="shared" si="170"/>
        <v>1656369</v>
      </c>
      <c r="J2726">
        <f t="shared" si="171"/>
        <v>566.95337415202982</v>
      </c>
    </row>
    <row r="2727" spans="1:10" x14ac:dyDescent="0.3">
      <c r="A2727">
        <v>2726</v>
      </c>
      <c r="B2727" s="1502">
        <v>43822</v>
      </c>
      <c r="C2727">
        <v>2460</v>
      </c>
      <c r="D2727">
        <f t="shared" si="172"/>
        <v>1289</v>
      </c>
      <c r="E2727">
        <f t="shared" si="169"/>
        <v>3170940</v>
      </c>
      <c r="F2727">
        <f t="shared" si="170"/>
        <v>1661521</v>
      </c>
      <c r="J2727">
        <f t="shared" si="171"/>
        <v>566.92572171490235</v>
      </c>
    </row>
    <row r="2728" spans="1:10" x14ac:dyDescent="0.3">
      <c r="A2728">
        <v>2727</v>
      </c>
      <c r="B2728" s="1502">
        <v>43822</v>
      </c>
      <c r="C2728">
        <v>242</v>
      </c>
      <c r="D2728">
        <f t="shared" si="172"/>
        <v>1291</v>
      </c>
      <c r="E2728">
        <f t="shared" si="169"/>
        <v>312422</v>
      </c>
      <c r="F2728">
        <f t="shared" si="170"/>
        <v>1666681</v>
      </c>
      <c r="J2728">
        <f t="shared" si="171"/>
        <v>566.89806927777488</v>
      </c>
    </row>
    <row r="2729" spans="1:10" x14ac:dyDescent="0.3">
      <c r="A2729">
        <v>2728</v>
      </c>
      <c r="B2729" s="1502">
        <v>43822</v>
      </c>
      <c r="C2729">
        <v>381</v>
      </c>
      <c r="D2729">
        <f t="shared" si="172"/>
        <v>1293</v>
      </c>
      <c r="E2729">
        <f t="shared" si="169"/>
        <v>492633</v>
      </c>
      <c r="F2729">
        <f t="shared" si="170"/>
        <v>1671849</v>
      </c>
      <c r="J2729">
        <f t="shared" si="171"/>
        <v>566.87041684064752</v>
      </c>
    </row>
    <row r="2730" spans="1:10" x14ac:dyDescent="0.3">
      <c r="A2730">
        <v>2729</v>
      </c>
      <c r="B2730" s="1502">
        <v>43822</v>
      </c>
      <c r="C2730">
        <v>1865</v>
      </c>
      <c r="D2730">
        <f t="shared" si="172"/>
        <v>1295</v>
      </c>
      <c r="E2730">
        <f t="shared" si="169"/>
        <v>2415175</v>
      </c>
      <c r="F2730">
        <f t="shared" si="170"/>
        <v>1677025</v>
      </c>
      <c r="J2730">
        <f t="shared" si="171"/>
        <v>566.84276440352005</v>
      </c>
    </row>
    <row r="2731" spans="1:10" x14ac:dyDescent="0.3">
      <c r="A2731">
        <v>2730</v>
      </c>
      <c r="B2731" s="1502">
        <v>43822</v>
      </c>
      <c r="C2731">
        <v>217</v>
      </c>
      <c r="D2731">
        <f t="shared" si="172"/>
        <v>1297</v>
      </c>
      <c r="E2731">
        <f t="shared" si="169"/>
        <v>281449</v>
      </c>
      <c r="F2731">
        <f t="shared" si="170"/>
        <v>1682209</v>
      </c>
      <c r="J2731">
        <f t="shared" si="171"/>
        <v>566.81511196639258</v>
      </c>
    </row>
    <row r="2732" spans="1:10" x14ac:dyDescent="0.3">
      <c r="A2732">
        <v>2731</v>
      </c>
      <c r="B2732" s="1502">
        <v>43822</v>
      </c>
      <c r="C2732">
        <v>30</v>
      </c>
      <c r="D2732">
        <f t="shared" si="172"/>
        <v>1299</v>
      </c>
      <c r="E2732">
        <f t="shared" si="169"/>
        <v>38970</v>
      </c>
      <c r="F2732">
        <f t="shared" si="170"/>
        <v>1687401</v>
      </c>
      <c r="J2732">
        <f t="shared" si="171"/>
        <v>566.78745952926522</v>
      </c>
    </row>
    <row r="2733" spans="1:10" x14ac:dyDescent="0.3">
      <c r="A2733">
        <v>2732</v>
      </c>
      <c r="B2733" s="1502">
        <v>43822</v>
      </c>
      <c r="C2733">
        <v>153</v>
      </c>
      <c r="D2733">
        <f t="shared" si="172"/>
        <v>1301</v>
      </c>
      <c r="E2733">
        <f t="shared" si="169"/>
        <v>199053</v>
      </c>
      <c r="F2733">
        <f t="shared" si="170"/>
        <v>1692601</v>
      </c>
      <c r="J2733">
        <f t="shared" si="171"/>
        <v>566.75980709213775</v>
      </c>
    </row>
    <row r="2734" spans="1:10" x14ac:dyDescent="0.3">
      <c r="A2734">
        <v>2733</v>
      </c>
      <c r="B2734" s="1502">
        <v>43822</v>
      </c>
      <c r="C2734">
        <v>2082</v>
      </c>
      <c r="D2734">
        <f t="shared" si="172"/>
        <v>1303</v>
      </c>
      <c r="E2734">
        <f t="shared" si="169"/>
        <v>2712846</v>
      </c>
      <c r="F2734">
        <f t="shared" si="170"/>
        <v>1697809</v>
      </c>
      <c r="J2734">
        <f t="shared" si="171"/>
        <v>566.73215465501028</v>
      </c>
    </row>
    <row r="2735" spans="1:10" x14ac:dyDescent="0.3">
      <c r="A2735">
        <v>2734</v>
      </c>
      <c r="B2735" s="1502">
        <v>43822</v>
      </c>
      <c r="C2735">
        <v>1834</v>
      </c>
      <c r="D2735">
        <f t="shared" si="172"/>
        <v>1305</v>
      </c>
      <c r="E2735">
        <f t="shared" si="169"/>
        <v>2393370</v>
      </c>
      <c r="F2735">
        <f t="shared" si="170"/>
        <v>1703025</v>
      </c>
      <c r="J2735">
        <f t="shared" si="171"/>
        <v>566.70450221788292</v>
      </c>
    </row>
    <row r="2736" spans="1:10" x14ac:dyDescent="0.3">
      <c r="A2736">
        <v>2735</v>
      </c>
      <c r="B2736" s="1502">
        <v>43822</v>
      </c>
      <c r="C2736">
        <v>1816</v>
      </c>
      <c r="D2736">
        <f t="shared" si="172"/>
        <v>1307</v>
      </c>
      <c r="E2736">
        <f t="shared" si="169"/>
        <v>2373512</v>
      </c>
      <c r="F2736">
        <f t="shared" si="170"/>
        <v>1708249</v>
      </c>
      <c r="J2736">
        <f t="shared" si="171"/>
        <v>566.67684978075545</v>
      </c>
    </row>
    <row r="2737" spans="1:10" x14ac:dyDescent="0.3">
      <c r="A2737">
        <v>2736</v>
      </c>
      <c r="B2737" s="1502">
        <v>43822</v>
      </c>
      <c r="C2737">
        <v>798</v>
      </c>
      <c r="D2737">
        <f t="shared" si="172"/>
        <v>1309</v>
      </c>
      <c r="E2737">
        <f t="shared" si="169"/>
        <v>1044582</v>
      </c>
      <c r="F2737">
        <f t="shared" si="170"/>
        <v>1713481</v>
      </c>
      <c r="J2737">
        <f t="shared" si="171"/>
        <v>566.64919734362797</v>
      </c>
    </row>
    <row r="2738" spans="1:10" x14ac:dyDescent="0.3">
      <c r="A2738">
        <v>2737</v>
      </c>
      <c r="B2738" s="1502">
        <v>43822</v>
      </c>
      <c r="C2738">
        <v>313</v>
      </c>
      <c r="D2738">
        <f t="shared" si="172"/>
        <v>1311</v>
      </c>
      <c r="E2738">
        <f t="shared" si="169"/>
        <v>410343</v>
      </c>
      <c r="F2738">
        <f t="shared" si="170"/>
        <v>1718721</v>
      </c>
      <c r="J2738">
        <f t="shared" si="171"/>
        <v>566.6215449065005</v>
      </c>
    </row>
    <row r="2739" spans="1:10" x14ac:dyDescent="0.3">
      <c r="A2739">
        <v>2738</v>
      </c>
      <c r="B2739" s="1502">
        <v>43822</v>
      </c>
      <c r="C2739">
        <v>1611</v>
      </c>
      <c r="D2739">
        <f t="shared" si="172"/>
        <v>1313</v>
      </c>
      <c r="E2739">
        <f t="shared" si="169"/>
        <v>2115243</v>
      </c>
      <c r="F2739">
        <f t="shared" si="170"/>
        <v>1723969</v>
      </c>
      <c r="J2739">
        <f t="shared" si="171"/>
        <v>566.59389246937315</v>
      </c>
    </row>
    <row r="2740" spans="1:10" x14ac:dyDescent="0.3">
      <c r="A2740">
        <v>2739</v>
      </c>
      <c r="B2740" s="1502">
        <v>43822</v>
      </c>
      <c r="C2740">
        <v>1087</v>
      </c>
      <c r="D2740">
        <f t="shared" si="172"/>
        <v>1315</v>
      </c>
      <c r="E2740">
        <f t="shared" si="169"/>
        <v>1429405</v>
      </c>
      <c r="F2740">
        <f t="shared" si="170"/>
        <v>1729225</v>
      </c>
      <c r="J2740">
        <f t="shared" si="171"/>
        <v>566.56624003224567</v>
      </c>
    </row>
    <row r="2741" spans="1:10" x14ac:dyDescent="0.3">
      <c r="A2741">
        <v>2740</v>
      </c>
      <c r="B2741" s="1502">
        <v>43822</v>
      </c>
      <c r="C2741">
        <v>375</v>
      </c>
      <c r="D2741">
        <f t="shared" si="172"/>
        <v>1317</v>
      </c>
      <c r="E2741">
        <f t="shared" si="169"/>
        <v>493875</v>
      </c>
      <c r="F2741">
        <f t="shared" si="170"/>
        <v>1734489</v>
      </c>
      <c r="J2741">
        <f t="shared" si="171"/>
        <v>566.5385875951182</v>
      </c>
    </row>
    <row r="2742" spans="1:10" x14ac:dyDescent="0.3">
      <c r="A2742">
        <v>2741</v>
      </c>
      <c r="B2742" s="1502">
        <v>43822</v>
      </c>
      <c r="C2742">
        <v>216</v>
      </c>
      <c r="D2742">
        <f t="shared" si="172"/>
        <v>1319</v>
      </c>
      <c r="E2742">
        <f t="shared" si="169"/>
        <v>284904</v>
      </c>
      <c r="F2742">
        <f t="shared" si="170"/>
        <v>1739761</v>
      </c>
      <c r="J2742">
        <f t="shared" si="171"/>
        <v>566.51093515799084</v>
      </c>
    </row>
    <row r="2743" spans="1:10" x14ac:dyDescent="0.3">
      <c r="A2743">
        <v>2742</v>
      </c>
      <c r="B2743" s="1502">
        <v>43822</v>
      </c>
      <c r="C2743">
        <v>462</v>
      </c>
      <c r="D2743">
        <f t="shared" si="172"/>
        <v>1321</v>
      </c>
      <c r="E2743">
        <f t="shared" si="169"/>
        <v>610302</v>
      </c>
      <c r="F2743">
        <f t="shared" si="170"/>
        <v>1745041</v>
      </c>
      <c r="J2743">
        <f t="shared" si="171"/>
        <v>566.48328272086337</v>
      </c>
    </row>
    <row r="2744" spans="1:10" x14ac:dyDescent="0.3">
      <c r="A2744">
        <v>2743</v>
      </c>
      <c r="B2744" s="1502">
        <v>43823</v>
      </c>
      <c r="C2744">
        <v>64</v>
      </c>
      <c r="D2744">
        <f t="shared" si="172"/>
        <v>1323</v>
      </c>
      <c r="E2744">
        <f t="shared" si="169"/>
        <v>84672</v>
      </c>
      <c r="F2744">
        <f t="shared" si="170"/>
        <v>1750329</v>
      </c>
      <c r="J2744">
        <f t="shared" si="171"/>
        <v>566.4556302837359</v>
      </c>
    </row>
    <row r="2745" spans="1:10" x14ac:dyDescent="0.3">
      <c r="A2745">
        <v>2744</v>
      </c>
      <c r="B2745" s="1502">
        <v>43823</v>
      </c>
      <c r="C2745">
        <v>562</v>
      </c>
      <c r="D2745">
        <f t="shared" si="172"/>
        <v>1325</v>
      </c>
      <c r="E2745">
        <f t="shared" si="169"/>
        <v>744650</v>
      </c>
      <c r="F2745">
        <f t="shared" si="170"/>
        <v>1755625</v>
      </c>
      <c r="J2745">
        <f t="shared" si="171"/>
        <v>566.42797784660843</v>
      </c>
    </row>
    <row r="2746" spans="1:10" x14ac:dyDescent="0.3">
      <c r="A2746">
        <v>2745</v>
      </c>
      <c r="B2746" s="1502">
        <v>43823</v>
      </c>
      <c r="C2746">
        <v>1757</v>
      </c>
      <c r="D2746">
        <f t="shared" si="172"/>
        <v>1327</v>
      </c>
      <c r="E2746">
        <f t="shared" si="169"/>
        <v>2331539</v>
      </c>
      <c r="F2746">
        <f t="shared" si="170"/>
        <v>1760929</v>
      </c>
      <c r="J2746">
        <f t="shared" si="171"/>
        <v>566.40032540948107</v>
      </c>
    </row>
    <row r="2747" spans="1:10" x14ac:dyDescent="0.3">
      <c r="A2747">
        <v>2746</v>
      </c>
      <c r="B2747" s="1502">
        <v>43823</v>
      </c>
      <c r="C2747">
        <v>2103</v>
      </c>
      <c r="D2747">
        <f t="shared" si="172"/>
        <v>1329</v>
      </c>
      <c r="E2747">
        <f t="shared" si="169"/>
        <v>2794887</v>
      </c>
      <c r="F2747">
        <f t="shared" si="170"/>
        <v>1766241</v>
      </c>
      <c r="J2747">
        <f t="shared" si="171"/>
        <v>566.3726729723536</v>
      </c>
    </row>
    <row r="2748" spans="1:10" x14ac:dyDescent="0.3">
      <c r="A2748">
        <v>2747</v>
      </c>
      <c r="B2748" s="1502">
        <v>43823</v>
      </c>
      <c r="C2748">
        <v>1011</v>
      </c>
      <c r="D2748">
        <f t="shared" si="172"/>
        <v>1331</v>
      </c>
      <c r="E2748">
        <f t="shared" si="169"/>
        <v>1345641</v>
      </c>
      <c r="F2748">
        <f t="shared" si="170"/>
        <v>1771561</v>
      </c>
      <c r="J2748">
        <f t="shared" si="171"/>
        <v>566.34502053522613</v>
      </c>
    </row>
    <row r="2749" spans="1:10" x14ac:dyDescent="0.3">
      <c r="A2749">
        <v>2748</v>
      </c>
      <c r="B2749" s="1502">
        <v>43823</v>
      </c>
      <c r="C2749">
        <v>702</v>
      </c>
      <c r="D2749">
        <f t="shared" si="172"/>
        <v>1333</v>
      </c>
      <c r="E2749">
        <f t="shared" si="169"/>
        <v>935766</v>
      </c>
      <c r="F2749">
        <f t="shared" si="170"/>
        <v>1776889</v>
      </c>
      <c r="J2749">
        <f t="shared" si="171"/>
        <v>566.31736809809877</v>
      </c>
    </row>
    <row r="2750" spans="1:10" x14ac:dyDescent="0.3">
      <c r="A2750">
        <v>2749</v>
      </c>
      <c r="B2750" s="1502">
        <v>43823</v>
      </c>
      <c r="C2750">
        <v>186</v>
      </c>
      <c r="D2750">
        <f t="shared" si="172"/>
        <v>1335</v>
      </c>
      <c r="E2750">
        <f t="shared" si="169"/>
        <v>248310</v>
      </c>
      <c r="F2750">
        <f t="shared" si="170"/>
        <v>1782225</v>
      </c>
      <c r="J2750">
        <f t="shared" si="171"/>
        <v>566.2897156609713</v>
      </c>
    </row>
    <row r="2751" spans="1:10" x14ac:dyDescent="0.3">
      <c r="A2751">
        <v>2750</v>
      </c>
      <c r="B2751" s="1502">
        <v>43823</v>
      </c>
      <c r="C2751">
        <v>885</v>
      </c>
      <c r="D2751">
        <f t="shared" si="172"/>
        <v>1337</v>
      </c>
      <c r="E2751">
        <f t="shared" si="169"/>
        <v>1183245</v>
      </c>
      <c r="F2751">
        <f t="shared" si="170"/>
        <v>1787569</v>
      </c>
      <c r="J2751">
        <f t="shared" si="171"/>
        <v>566.26206322384382</v>
      </c>
    </row>
    <row r="2752" spans="1:10" x14ac:dyDescent="0.3">
      <c r="A2752">
        <v>2751</v>
      </c>
      <c r="B2752" s="1502">
        <v>43823</v>
      </c>
      <c r="C2752">
        <v>918</v>
      </c>
      <c r="D2752">
        <f t="shared" si="172"/>
        <v>1339</v>
      </c>
      <c r="E2752">
        <f t="shared" si="169"/>
        <v>1229202</v>
      </c>
      <c r="F2752">
        <f t="shared" si="170"/>
        <v>1792921</v>
      </c>
      <c r="J2752">
        <f t="shared" si="171"/>
        <v>566.23441078671635</v>
      </c>
    </row>
    <row r="2753" spans="1:10" x14ac:dyDescent="0.3">
      <c r="A2753">
        <v>2752</v>
      </c>
      <c r="B2753" s="1502">
        <v>43823</v>
      </c>
      <c r="C2753">
        <v>247</v>
      </c>
      <c r="D2753">
        <f t="shared" si="172"/>
        <v>1341</v>
      </c>
      <c r="E2753">
        <f t="shared" si="169"/>
        <v>331227</v>
      </c>
      <c r="F2753">
        <f t="shared" si="170"/>
        <v>1798281</v>
      </c>
      <c r="J2753">
        <f t="shared" si="171"/>
        <v>566.20675834958899</v>
      </c>
    </row>
    <row r="2754" spans="1:10" x14ac:dyDescent="0.3">
      <c r="A2754">
        <v>2753</v>
      </c>
      <c r="B2754" s="1502">
        <v>43823</v>
      </c>
      <c r="C2754">
        <v>3373</v>
      </c>
      <c r="D2754">
        <f t="shared" si="172"/>
        <v>1343</v>
      </c>
      <c r="E2754">
        <f t="shared" si="169"/>
        <v>4529939</v>
      </c>
      <c r="F2754">
        <f t="shared" si="170"/>
        <v>1803649</v>
      </c>
      <c r="J2754">
        <f t="shared" si="171"/>
        <v>566.17910591246152</v>
      </c>
    </row>
    <row r="2755" spans="1:10" x14ac:dyDescent="0.3">
      <c r="A2755">
        <v>2754</v>
      </c>
      <c r="B2755" s="1502">
        <v>43823</v>
      </c>
      <c r="C2755">
        <v>2435</v>
      </c>
      <c r="D2755">
        <f t="shared" si="172"/>
        <v>1345</v>
      </c>
      <c r="E2755">
        <f t="shared" ref="E2755:E2818" si="173">C2755*D2755</f>
        <v>3275075</v>
      </c>
      <c r="F2755">
        <f t="shared" ref="F2755:F2818" si="174">D2755^2</f>
        <v>1809025</v>
      </c>
      <c r="J2755">
        <f t="shared" ref="J2755:J2818" si="175">$H$2+(-$I$2)*D2755</f>
        <v>566.15145347533405</v>
      </c>
    </row>
    <row r="2756" spans="1:10" x14ac:dyDescent="0.3">
      <c r="A2756">
        <v>2755</v>
      </c>
      <c r="B2756" s="1502">
        <v>43823</v>
      </c>
      <c r="C2756">
        <v>130</v>
      </c>
      <c r="D2756">
        <f t="shared" si="172"/>
        <v>1347</v>
      </c>
      <c r="E2756">
        <f t="shared" si="173"/>
        <v>175110</v>
      </c>
      <c r="F2756">
        <f t="shared" si="174"/>
        <v>1814409</v>
      </c>
      <c r="J2756">
        <f t="shared" si="175"/>
        <v>566.12380103820669</v>
      </c>
    </row>
    <row r="2757" spans="1:10" x14ac:dyDescent="0.3">
      <c r="A2757">
        <v>2756</v>
      </c>
      <c r="B2757" s="1502">
        <v>43823</v>
      </c>
      <c r="C2757">
        <v>338</v>
      </c>
      <c r="D2757">
        <f t="shared" si="172"/>
        <v>1349</v>
      </c>
      <c r="E2757">
        <f t="shared" si="173"/>
        <v>455962</v>
      </c>
      <c r="F2757">
        <f t="shared" si="174"/>
        <v>1819801</v>
      </c>
      <c r="J2757">
        <f t="shared" si="175"/>
        <v>566.09614860107922</v>
      </c>
    </row>
    <row r="2758" spans="1:10" x14ac:dyDescent="0.3">
      <c r="A2758">
        <v>2757</v>
      </c>
      <c r="B2758" s="1502">
        <v>43823</v>
      </c>
      <c r="C2758">
        <v>520</v>
      </c>
      <c r="D2758">
        <f t="shared" si="172"/>
        <v>1351</v>
      </c>
      <c r="E2758">
        <f t="shared" si="173"/>
        <v>702520</v>
      </c>
      <c r="F2758">
        <f t="shared" si="174"/>
        <v>1825201</v>
      </c>
      <c r="J2758">
        <f t="shared" si="175"/>
        <v>566.06849616395175</v>
      </c>
    </row>
    <row r="2759" spans="1:10" x14ac:dyDescent="0.3">
      <c r="A2759">
        <v>2758</v>
      </c>
      <c r="B2759" s="1502">
        <v>43823</v>
      </c>
      <c r="C2759">
        <v>289</v>
      </c>
      <c r="D2759">
        <f t="shared" si="172"/>
        <v>1353</v>
      </c>
      <c r="E2759">
        <f t="shared" si="173"/>
        <v>391017</v>
      </c>
      <c r="F2759">
        <f t="shared" si="174"/>
        <v>1830609</v>
      </c>
      <c r="J2759">
        <f t="shared" si="175"/>
        <v>566.04084372682428</v>
      </c>
    </row>
    <row r="2760" spans="1:10" x14ac:dyDescent="0.3">
      <c r="A2760">
        <v>2759</v>
      </c>
      <c r="B2760" s="1502">
        <v>43823</v>
      </c>
      <c r="C2760">
        <v>615</v>
      </c>
      <c r="D2760">
        <f t="shared" si="172"/>
        <v>1355</v>
      </c>
      <c r="E2760">
        <f t="shared" si="173"/>
        <v>833325</v>
      </c>
      <c r="F2760">
        <f t="shared" si="174"/>
        <v>1836025</v>
      </c>
      <c r="J2760">
        <f t="shared" si="175"/>
        <v>566.01319128969692</v>
      </c>
    </row>
    <row r="2761" spans="1:10" x14ac:dyDescent="0.3">
      <c r="A2761">
        <v>2760</v>
      </c>
      <c r="B2761" s="1502">
        <v>43823</v>
      </c>
      <c r="C2761">
        <v>407</v>
      </c>
      <c r="D2761">
        <f t="shared" si="172"/>
        <v>1357</v>
      </c>
      <c r="E2761">
        <f t="shared" si="173"/>
        <v>552299</v>
      </c>
      <c r="F2761">
        <f t="shared" si="174"/>
        <v>1841449</v>
      </c>
      <c r="J2761">
        <f t="shared" si="175"/>
        <v>565.98553885256945</v>
      </c>
    </row>
    <row r="2762" spans="1:10" x14ac:dyDescent="0.3">
      <c r="A2762">
        <v>2761</v>
      </c>
      <c r="B2762" s="1502">
        <v>43825</v>
      </c>
      <c r="C2762">
        <v>497</v>
      </c>
      <c r="D2762">
        <f t="shared" si="172"/>
        <v>1359</v>
      </c>
      <c r="E2762">
        <f t="shared" si="173"/>
        <v>675423</v>
      </c>
      <c r="F2762">
        <f t="shared" si="174"/>
        <v>1846881</v>
      </c>
      <c r="J2762">
        <f t="shared" si="175"/>
        <v>565.95788641544198</v>
      </c>
    </row>
    <row r="2763" spans="1:10" x14ac:dyDescent="0.3">
      <c r="A2763">
        <v>2762</v>
      </c>
      <c r="B2763" s="1502">
        <v>43825</v>
      </c>
      <c r="C2763">
        <v>366</v>
      </c>
      <c r="D2763">
        <f t="shared" si="172"/>
        <v>1361</v>
      </c>
      <c r="E2763">
        <f t="shared" si="173"/>
        <v>498126</v>
      </c>
      <c r="F2763">
        <f t="shared" si="174"/>
        <v>1852321</v>
      </c>
      <c r="J2763">
        <f t="shared" si="175"/>
        <v>565.93023397831462</v>
      </c>
    </row>
    <row r="2764" spans="1:10" x14ac:dyDescent="0.3">
      <c r="A2764">
        <v>2763</v>
      </c>
      <c r="B2764" s="1502">
        <v>43825</v>
      </c>
      <c r="C2764">
        <v>1362</v>
      </c>
      <c r="D2764">
        <f t="shared" si="172"/>
        <v>1363</v>
      </c>
      <c r="E2764">
        <f t="shared" si="173"/>
        <v>1856406</v>
      </c>
      <c r="F2764">
        <f t="shared" si="174"/>
        <v>1857769</v>
      </c>
      <c r="J2764">
        <f t="shared" si="175"/>
        <v>565.90258154118715</v>
      </c>
    </row>
    <row r="2765" spans="1:10" x14ac:dyDescent="0.3">
      <c r="A2765">
        <v>2764</v>
      </c>
      <c r="B2765" s="1502">
        <v>43825</v>
      </c>
      <c r="C2765">
        <v>1010</v>
      </c>
      <c r="D2765">
        <f t="shared" si="172"/>
        <v>1365</v>
      </c>
      <c r="E2765">
        <f t="shared" si="173"/>
        <v>1378650</v>
      </c>
      <c r="F2765">
        <f t="shared" si="174"/>
        <v>1863225</v>
      </c>
      <c r="J2765">
        <f t="shared" si="175"/>
        <v>565.87492910405967</v>
      </c>
    </row>
    <row r="2766" spans="1:10" x14ac:dyDescent="0.3">
      <c r="A2766">
        <v>2765</v>
      </c>
      <c r="B2766" s="1502">
        <v>43825</v>
      </c>
      <c r="C2766">
        <v>1888</v>
      </c>
      <c r="D2766">
        <f t="shared" si="172"/>
        <v>1367</v>
      </c>
      <c r="E2766">
        <f t="shared" si="173"/>
        <v>2580896</v>
      </c>
      <c r="F2766">
        <f t="shared" si="174"/>
        <v>1868689</v>
      </c>
      <c r="J2766">
        <f t="shared" si="175"/>
        <v>565.8472766669322</v>
      </c>
    </row>
    <row r="2767" spans="1:10" x14ac:dyDescent="0.3">
      <c r="A2767">
        <v>2766</v>
      </c>
      <c r="B2767" s="1502">
        <v>43825</v>
      </c>
      <c r="C2767">
        <v>3969</v>
      </c>
      <c r="D2767">
        <f t="shared" si="172"/>
        <v>1369</v>
      </c>
      <c r="E2767">
        <f t="shared" si="173"/>
        <v>5433561</v>
      </c>
      <c r="F2767">
        <f t="shared" si="174"/>
        <v>1874161</v>
      </c>
      <c r="J2767">
        <f t="shared" si="175"/>
        <v>565.81962422980484</v>
      </c>
    </row>
    <row r="2768" spans="1:10" x14ac:dyDescent="0.3">
      <c r="A2768">
        <v>2767</v>
      </c>
      <c r="B2768" s="1502">
        <v>43825</v>
      </c>
      <c r="C2768">
        <v>1162</v>
      </c>
      <c r="D2768">
        <f t="shared" si="172"/>
        <v>1371</v>
      </c>
      <c r="E2768">
        <f t="shared" si="173"/>
        <v>1593102</v>
      </c>
      <c r="F2768">
        <f t="shared" si="174"/>
        <v>1879641</v>
      </c>
      <c r="J2768">
        <f t="shared" si="175"/>
        <v>565.79197179267737</v>
      </c>
    </row>
    <row r="2769" spans="1:10" x14ac:dyDescent="0.3">
      <c r="A2769">
        <v>2768</v>
      </c>
      <c r="B2769" s="1502">
        <v>43825</v>
      </c>
      <c r="C2769">
        <v>1589</v>
      </c>
      <c r="D2769">
        <f t="shared" si="172"/>
        <v>1373</v>
      </c>
      <c r="E2769">
        <f t="shared" si="173"/>
        <v>2181697</v>
      </c>
      <c r="F2769">
        <f t="shared" si="174"/>
        <v>1885129</v>
      </c>
      <c r="J2769">
        <f t="shared" si="175"/>
        <v>565.7643193555499</v>
      </c>
    </row>
    <row r="2770" spans="1:10" x14ac:dyDescent="0.3">
      <c r="A2770">
        <v>2769</v>
      </c>
      <c r="B2770" s="1502">
        <v>43825</v>
      </c>
      <c r="C2770">
        <v>1155</v>
      </c>
      <c r="D2770">
        <f t="shared" si="172"/>
        <v>1375</v>
      </c>
      <c r="E2770">
        <f t="shared" si="173"/>
        <v>1588125</v>
      </c>
      <c r="F2770">
        <f t="shared" si="174"/>
        <v>1890625</v>
      </c>
      <c r="J2770">
        <f t="shared" si="175"/>
        <v>565.73666691842254</v>
      </c>
    </row>
    <row r="2771" spans="1:10" x14ac:dyDescent="0.3">
      <c r="A2771">
        <v>2770</v>
      </c>
      <c r="B2771" s="1502">
        <v>43825</v>
      </c>
      <c r="C2771">
        <v>573</v>
      </c>
      <c r="D2771">
        <f t="shared" si="172"/>
        <v>1377</v>
      </c>
      <c r="E2771">
        <f t="shared" si="173"/>
        <v>789021</v>
      </c>
      <c r="F2771">
        <f t="shared" si="174"/>
        <v>1896129</v>
      </c>
      <c r="J2771">
        <f t="shared" si="175"/>
        <v>565.70901448129507</v>
      </c>
    </row>
    <row r="2772" spans="1:10" x14ac:dyDescent="0.3">
      <c r="A2772">
        <v>2771</v>
      </c>
      <c r="B2772" s="1502">
        <v>43826</v>
      </c>
      <c r="C2772">
        <v>183</v>
      </c>
      <c r="D2772">
        <f t="shared" si="172"/>
        <v>1379</v>
      </c>
      <c r="E2772">
        <f t="shared" si="173"/>
        <v>252357</v>
      </c>
      <c r="F2772">
        <f t="shared" si="174"/>
        <v>1901641</v>
      </c>
      <c r="J2772">
        <f t="shared" si="175"/>
        <v>565.6813620441676</v>
      </c>
    </row>
    <row r="2773" spans="1:10" x14ac:dyDescent="0.3">
      <c r="A2773">
        <v>2772</v>
      </c>
      <c r="B2773" s="1502">
        <v>43826</v>
      </c>
      <c r="C2773">
        <v>503</v>
      </c>
      <c r="D2773">
        <f t="shared" si="172"/>
        <v>1381</v>
      </c>
      <c r="E2773">
        <f t="shared" si="173"/>
        <v>694643</v>
      </c>
      <c r="F2773">
        <f t="shared" si="174"/>
        <v>1907161</v>
      </c>
      <c r="J2773">
        <f t="shared" si="175"/>
        <v>565.65370960704013</v>
      </c>
    </row>
    <row r="2774" spans="1:10" x14ac:dyDescent="0.3">
      <c r="A2774">
        <v>2773</v>
      </c>
      <c r="B2774" s="1502">
        <v>43826</v>
      </c>
      <c r="C2774">
        <v>52</v>
      </c>
      <c r="D2774">
        <f t="shared" si="172"/>
        <v>1383</v>
      </c>
      <c r="E2774">
        <f t="shared" si="173"/>
        <v>71916</v>
      </c>
      <c r="F2774">
        <f t="shared" si="174"/>
        <v>1912689</v>
      </c>
      <c r="J2774">
        <f t="shared" si="175"/>
        <v>565.62605716991277</v>
      </c>
    </row>
    <row r="2775" spans="1:10" x14ac:dyDescent="0.3">
      <c r="A2775">
        <v>2774</v>
      </c>
      <c r="B2775" s="1502">
        <v>43826</v>
      </c>
      <c r="C2775">
        <v>249</v>
      </c>
      <c r="D2775">
        <f t="shared" si="172"/>
        <v>1385</v>
      </c>
      <c r="E2775">
        <f t="shared" si="173"/>
        <v>344865</v>
      </c>
      <c r="F2775">
        <f t="shared" si="174"/>
        <v>1918225</v>
      </c>
      <c r="J2775">
        <f t="shared" si="175"/>
        <v>565.5984047327853</v>
      </c>
    </row>
    <row r="2776" spans="1:10" x14ac:dyDescent="0.3">
      <c r="A2776">
        <v>2775</v>
      </c>
      <c r="B2776" s="1502">
        <v>43826</v>
      </c>
      <c r="C2776">
        <v>185</v>
      </c>
      <c r="D2776">
        <f t="shared" si="172"/>
        <v>1387</v>
      </c>
      <c r="E2776">
        <f t="shared" si="173"/>
        <v>256595</v>
      </c>
      <c r="F2776">
        <f t="shared" si="174"/>
        <v>1923769</v>
      </c>
      <c r="J2776">
        <f t="shared" si="175"/>
        <v>565.57075229565783</v>
      </c>
    </row>
    <row r="2777" spans="1:10" x14ac:dyDescent="0.3">
      <c r="A2777">
        <v>2776</v>
      </c>
      <c r="B2777" s="1502">
        <v>43826</v>
      </c>
      <c r="C2777">
        <v>571</v>
      </c>
      <c r="D2777">
        <f t="shared" si="172"/>
        <v>1389</v>
      </c>
      <c r="E2777">
        <f t="shared" si="173"/>
        <v>793119</v>
      </c>
      <c r="F2777">
        <f t="shared" si="174"/>
        <v>1929321</v>
      </c>
      <c r="J2777">
        <f t="shared" si="175"/>
        <v>565.54309985853047</v>
      </c>
    </row>
    <row r="2778" spans="1:10" x14ac:dyDescent="0.3">
      <c r="A2778">
        <v>2777</v>
      </c>
      <c r="B2778" s="1502">
        <v>43826</v>
      </c>
      <c r="C2778">
        <v>298</v>
      </c>
      <c r="D2778">
        <f t="shared" si="172"/>
        <v>1391</v>
      </c>
      <c r="E2778">
        <f t="shared" si="173"/>
        <v>414518</v>
      </c>
      <c r="F2778">
        <f t="shared" si="174"/>
        <v>1934881</v>
      </c>
      <c r="J2778">
        <f t="shared" si="175"/>
        <v>565.515447421403</v>
      </c>
    </row>
    <row r="2779" spans="1:10" x14ac:dyDescent="0.3">
      <c r="A2779">
        <v>2778</v>
      </c>
      <c r="B2779" s="1502">
        <v>43826</v>
      </c>
      <c r="C2779">
        <v>103</v>
      </c>
      <c r="D2779">
        <f t="shared" si="172"/>
        <v>1393</v>
      </c>
      <c r="E2779">
        <f t="shared" si="173"/>
        <v>143479</v>
      </c>
      <c r="F2779">
        <f t="shared" si="174"/>
        <v>1940449</v>
      </c>
      <c r="J2779">
        <f t="shared" si="175"/>
        <v>565.48779498427552</v>
      </c>
    </row>
    <row r="2780" spans="1:10" x14ac:dyDescent="0.3">
      <c r="A2780">
        <v>2779</v>
      </c>
      <c r="B2780" s="1502">
        <v>43826</v>
      </c>
      <c r="C2780">
        <v>156</v>
      </c>
      <c r="D2780">
        <f t="shared" si="172"/>
        <v>1395</v>
      </c>
      <c r="E2780">
        <f t="shared" si="173"/>
        <v>217620</v>
      </c>
      <c r="F2780">
        <f t="shared" si="174"/>
        <v>1946025</v>
      </c>
      <c r="J2780">
        <f t="shared" si="175"/>
        <v>565.46014254714805</v>
      </c>
    </row>
    <row r="2781" spans="1:10" x14ac:dyDescent="0.3">
      <c r="A2781">
        <v>2780</v>
      </c>
      <c r="B2781" s="1502">
        <v>43826</v>
      </c>
      <c r="C2781">
        <v>1000</v>
      </c>
      <c r="D2781">
        <f t="shared" si="172"/>
        <v>1397</v>
      </c>
      <c r="E2781">
        <f t="shared" si="173"/>
        <v>1397000</v>
      </c>
      <c r="F2781">
        <f t="shared" si="174"/>
        <v>1951609</v>
      </c>
      <c r="J2781">
        <f t="shared" si="175"/>
        <v>565.43249011002069</v>
      </c>
    </row>
    <row r="2782" spans="1:10" x14ac:dyDescent="0.3">
      <c r="A2782">
        <v>2781</v>
      </c>
      <c r="B2782" s="1502">
        <v>43826</v>
      </c>
      <c r="C2782">
        <v>413</v>
      </c>
      <c r="D2782">
        <f t="shared" si="172"/>
        <v>1399</v>
      </c>
      <c r="E2782">
        <f t="shared" si="173"/>
        <v>577787</v>
      </c>
      <c r="F2782">
        <f t="shared" si="174"/>
        <v>1957201</v>
      </c>
      <c r="J2782">
        <f t="shared" si="175"/>
        <v>565.40483767289322</v>
      </c>
    </row>
    <row r="2783" spans="1:10" x14ac:dyDescent="0.3">
      <c r="A2783">
        <v>2782</v>
      </c>
      <c r="B2783" s="1502">
        <v>43826</v>
      </c>
      <c r="C2783">
        <v>156</v>
      </c>
      <c r="D2783">
        <f t="shared" si="172"/>
        <v>1401</v>
      </c>
      <c r="E2783">
        <f t="shared" si="173"/>
        <v>218556</v>
      </c>
      <c r="F2783">
        <f t="shared" si="174"/>
        <v>1962801</v>
      </c>
      <c r="J2783">
        <f t="shared" si="175"/>
        <v>565.37718523576575</v>
      </c>
    </row>
    <row r="2784" spans="1:10" x14ac:dyDescent="0.3">
      <c r="A2784">
        <v>2783</v>
      </c>
      <c r="B2784" s="1502">
        <v>43826</v>
      </c>
      <c r="C2784">
        <v>128</v>
      </c>
      <c r="D2784">
        <f t="shared" si="172"/>
        <v>1403</v>
      </c>
      <c r="E2784">
        <f t="shared" si="173"/>
        <v>179584</v>
      </c>
      <c r="F2784">
        <f t="shared" si="174"/>
        <v>1968409</v>
      </c>
      <c r="J2784">
        <f t="shared" si="175"/>
        <v>565.34953279863839</v>
      </c>
    </row>
    <row r="2785" spans="1:10" x14ac:dyDescent="0.3">
      <c r="A2785">
        <v>2784</v>
      </c>
      <c r="B2785" s="1502">
        <v>43826</v>
      </c>
      <c r="C2785">
        <v>102</v>
      </c>
      <c r="D2785">
        <f t="shared" si="172"/>
        <v>1405</v>
      </c>
      <c r="E2785">
        <f t="shared" si="173"/>
        <v>143310</v>
      </c>
      <c r="F2785">
        <f t="shared" si="174"/>
        <v>1974025</v>
      </c>
      <c r="J2785">
        <f t="shared" si="175"/>
        <v>565.32188036151092</v>
      </c>
    </row>
    <row r="2786" spans="1:10" x14ac:dyDescent="0.3">
      <c r="A2786">
        <v>2785</v>
      </c>
      <c r="B2786" s="1502">
        <v>43826</v>
      </c>
      <c r="C2786">
        <v>48</v>
      </c>
      <c r="D2786">
        <f t="shared" si="172"/>
        <v>1407</v>
      </c>
      <c r="E2786">
        <f t="shared" si="173"/>
        <v>67536</v>
      </c>
      <c r="F2786">
        <f t="shared" si="174"/>
        <v>1979649</v>
      </c>
      <c r="J2786">
        <f t="shared" si="175"/>
        <v>565.29422792438345</v>
      </c>
    </row>
    <row r="2787" spans="1:10" x14ac:dyDescent="0.3">
      <c r="A2787">
        <v>2786</v>
      </c>
      <c r="B2787" s="1502">
        <v>43826</v>
      </c>
      <c r="C2787">
        <v>90</v>
      </c>
      <c r="D2787">
        <f t="shared" si="172"/>
        <v>1409</v>
      </c>
      <c r="E2787">
        <f t="shared" si="173"/>
        <v>126810</v>
      </c>
      <c r="F2787">
        <f t="shared" si="174"/>
        <v>1985281</v>
      </c>
      <c r="J2787">
        <f t="shared" si="175"/>
        <v>565.26657548725598</v>
      </c>
    </row>
    <row r="2788" spans="1:10" x14ac:dyDescent="0.3">
      <c r="A2788">
        <v>2787</v>
      </c>
      <c r="B2788" s="1502">
        <v>43826</v>
      </c>
      <c r="C2788">
        <v>59</v>
      </c>
      <c r="D2788">
        <f t="shared" si="172"/>
        <v>1411</v>
      </c>
      <c r="E2788">
        <f t="shared" si="173"/>
        <v>83249</v>
      </c>
      <c r="F2788">
        <f t="shared" si="174"/>
        <v>1990921</v>
      </c>
      <c r="J2788">
        <f t="shared" si="175"/>
        <v>565.23892305012862</v>
      </c>
    </row>
    <row r="2789" spans="1:10" x14ac:dyDescent="0.3">
      <c r="A2789">
        <v>2788</v>
      </c>
      <c r="B2789" s="1502">
        <v>43826</v>
      </c>
      <c r="C2789">
        <v>56</v>
      </c>
      <c r="D2789">
        <f t="shared" ref="D2789:D2852" si="176">D2788+2</f>
        <v>1413</v>
      </c>
      <c r="E2789">
        <f t="shared" si="173"/>
        <v>79128</v>
      </c>
      <c r="F2789">
        <f t="shared" si="174"/>
        <v>1996569</v>
      </c>
      <c r="J2789">
        <f t="shared" si="175"/>
        <v>565.21127061300115</v>
      </c>
    </row>
    <row r="2790" spans="1:10" x14ac:dyDescent="0.3">
      <c r="A2790">
        <v>2789</v>
      </c>
      <c r="B2790" s="1502">
        <v>43826</v>
      </c>
      <c r="C2790">
        <v>222</v>
      </c>
      <c r="D2790">
        <f t="shared" si="176"/>
        <v>1415</v>
      </c>
      <c r="E2790">
        <f t="shared" si="173"/>
        <v>314130</v>
      </c>
      <c r="F2790">
        <f t="shared" si="174"/>
        <v>2002225</v>
      </c>
      <c r="J2790">
        <f t="shared" si="175"/>
        <v>565.18361817587368</v>
      </c>
    </row>
    <row r="2791" spans="1:10" x14ac:dyDescent="0.3">
      <c r="A2791">
        <v>2790</v>
      </c>
      <c r="B2791" s="1502">
        <v>43826</v>
      </c>
      <c r="C2791">
        <v>758</v>
      </c>
      <c r="D2791">
        <f t="shared" si="176"/>
        <v>1417</v>
      </c>
      <c r="E2791">
        <f t="shared" si="173"/>
        <v>1074086</v>
      </c>
      <c r="F2791">
        <f t="shared" si="174"/>
        <v>2007889</v>
      </c>
      <c r="J2791">
        <f t="shared" si="175"/>
        <v>565.15596573874632</v>
      </c>
    </row>
    <row r="2792" spans="1:10" x14ac:dyDescent="0.3">
      <c r="A2792">
        <v>2791</v>
      </c>
      <c r="B2792" s="1502">
        <v>43826</v>
      </c>
      <c r="C2792">
        <v>63</v>
      </c>
      <c r="D2792">
        <f t="shared" si="176"/>
        <v>1419</v>
      </c>
      <c r="E2792">
        <f t="shared" si="173"/>
        <v>89397</v>
      </c>
      <c r="F2792">
        <f t="shared" si="174"/>
        <v>2013561</v>
      </c>
      <c r="J2792">
        <f t="shared" si="175"/>
        <v>565.12831330161885</v>
      </c>
    </row>
    <row r="2793" spans="1:10" x14ac:dyDescent="0.3">
      <c r="A2793">
        <v>2792</v>
      </c>
      <c r="B2793" s="1502">
        <v>43826</v>
      </c>
      <c r="C2793">
        <v>145</v>
      </c>
      <c r="D2793">
        <f t="shared" si="176"/>
        <v>1421</v>
      </c>
      <c r="E2793">
        <f t="shared" si="173"/>
        <v>206045</v>
      </c>
      <c r="F2793">
        <f t="shared" si="174"/>
        <v>2019241</v>
      </c>
      <c r="J2793">
        <f t="shared" si="175"/>
        <v>565.10066086449137</v>
      </c>
    </row>
    <row r="2794" spans="1:10" x14ac:dyDescent="0.3">
      <c r="A2794">
        <v>2793</v>
      </c>
      <c r="B2794" s="1502">
        <v>43826</v>
      </c>
      <c r="C2794">
        <v>497</v>
      </c>
      <c r="D2794">
        <f t="shared" si="176"/>
        <v>1423</v>
      </c>
      <c r="E2794">
        <f t="shared" si="173"/>
        <v>707231</v>
      </c>
      <c r="F2794">
        <f t="shared" si="174"/>
        <v>2024929</v>
      </c>
      <c r="J2794">
        <f t="shared" si="175"/>
        <v>565.07300842736402</v>
      </c>
    </row>
    <row r="2795" spans="1:10" x14ac:dyDescent="0.3">
      <c r="A2795">
        <v>2794</v>
      </c>
      <c r="B2795" s="1502">
        <v>43826</v>
      </c>
      <c r="C2795">
        <v>518</v>
      </c>
      <c r="D2795">
        <f t="shared" si="176"/>
        <v>1425</v>
      </c>
      <c r="E2795">
        <f t="shared" si="173"/>
        <v>738150</v>
      </c>
      <c r="F2795">
        <f t="shared" si="174"/>
        <v>2030625</v>
      </c>
      <c r="J2795">
        <f t="shared" si="175"/>
        <v>565.04535599023654</v>
      </c>
    </row>
    <row r="2796" spans="1:10" x14ac:dyDescent="0.3">
      <c r="A2796">
        <v>2795</v>
      </c>
      <c r="B2796" s="1502">
        <v>43826</v>
      </c>
      <c r="C2796">
        <v>165</v>
      </c>
      <c r="D2796">
        <f t="shared" si="176"/>
        <v>1427</v>
      </c>
      <c r="E2796">
        <f t="shared" si="173"/>
        <v>235455</v>
      </c>
      <c r="F2796">
        <f t="shared" si="174"/>
        <v>2036329</v>
      </c>
      <c r="J2796">
        <f t="shared" si="175"/>
        <v>565.01770355310907</v>
      </c>
    </row>
    <row r="2797" spans="1:10" x14ac:dyDescent="0.3">
      <c r="A2797">
        <v>2796</v>
      </c>
      <c r="B2797" s="1502">
        <v>43826</v>
      </c>
      <c r="C2797">
        <v>248</v>
      </c>
      <c r="D2797">
        <f t="shared" si="176"/>
        <v>1429</v>
      </c>
      <c r="E2797">
        <f t="shared" si="173"/>
        <v>354392</v>
      </c>
      <c r="F2797">
        <f t="shared" si="174"/>
        <v>2042041</v>
      </c>
      <c r="J2797">
        <f t="shared" si="175"/>
        <v>564.9900511159816</v>
      </c>
    </row>
    <row r="2798" spans="1:10" x14ac:dyDescent="0.3">
      <c r="A2798">
        <v>2797</v>
      </c>
      <c r="B2798" s="1502">
        <v>43826</v>
      </c>
      <c r="C2798">
        <v>52</v>
      </c>
      <c r="D2798">
        <f t="shared" si="176"/>
        <v>1431</v>
      </c>
      <c r="E2798">
        <f t="shared" si="173"/>
        <v>74412</v>
      </c>
      <c r="F2798">
        <f t="shared" si="174"/>
        <v>2047761</v>
      </c>
      <c r="J2798">
        <f t="shared" si="175"/>
        <v>564.96239867885424</v>
      </c>
    </row>
    <row r="2799" spans="1:10" x14ac:dyDescent="0.3">
      <c r="A2799">
        <v>2798</v>
      </c>
      <c r="B2799" s="1502">
        <v>43826</v>
      </c>
      <c r="C2799">
        <v>59</v>
      </c>
      <c r="D2799">
        <f t="shared" si="176"/>
        <v>1433</v>
      </c>
      <c r="E2799">
        <f t="shared" si="173"/>
        <v>84547</v>
      </c>
      <c r="F2799">
        <f t="shared" si="174"/>
        <v>2053489</v>
      </c>
      <c r="J2799">
        <f t="shared" si="175"/>
        <v>564.93474624172677</v>
      </c>
    </row>
    <row r="2800" spans="1:10" x14ac:dyDescent="0.3">
      <c r="A2800">
        <v>2799</v>
      </c>
      <c r="B2800" s="1502">
        <v>43827</v>
      </c>
      <c r="C2800">
        <v>10</v>
      </c>
      <c r="D2800">
        <f t="shared" si="176"/>
        <v>1435</v>
      </c>
      <c r="E2800">
        <f t="shared" si="173"/>
        <v>14350</v>
      </c>
      <c r="F2800">
        <f t="shared" si="174"/>
        <v>2059225</v>
      </c>
      <c r="J2800">
        <f t="shared" si="175"/>
        <v>564.9070938045993</v>
      </c>
    </row>
    <row r="2801" spans="1:10" x14ac:dyDescent="0.3">
      <c r="A2801">
        <v>2800</v>
      </c>
      <c r="B2801" s="1502">
        <v>43827</v>
      </c>
      <c r="C2801">
        <v>3264</v>
      </c>
      <c r="D2801">
        <f t="shared" si="176"/>
        <v>1437</v>
      </c>
      <c r="E2801">
        <f t="shared" si="173"/>
        <v>4690368</v>
      </c>
      <c r="F2801">
        <f t="shared" si="174"/>
        <v>2064969</v>
      </c>
      <c r="J2801">
        <f t="shared" si="175"/>
        <v>564.87944136747194</v>
      </c>
    </row>
    <row r="2802" spans="1:10" x14ac:dyDescent="0.3">
      <c r="A2802">
        <v>2801</v>
      </c>
      <c r="B2802" s="1502">
        <v>43827</v>
      </c>
      <c r="C2802">
        <v>2611</v>
      </c>
      <c r="D2802">
        <f t="shared" si="176"/>
        <v>1439</v>
      </c>
      <c r="E2802">
        <f t="shared" si="173"/>
        <v>3757229</v>
      </c>
      <c r="F2802">
        <f t="shared" si="174"/>
        <v>2070721</v>
      </c>
      <c r="J2802">
        <f t="shared" si="175"/>
        <v>564.85178893034447</v>
      </c>
    </row>
    <row r="2803" spans="1:10" x14ac:dyDescent="0.3">
      <c r="A2803">
        <v>2802</v>
      </c>
      <c r="B2803" s="1502">
        <v>43830</v>
      </c>
      <c r="C2803">
        <v>250</v>
      </c>
      <c r="D2803">
        <f t="shared" si="176"/>
        <v>1441</v>
      </c>
      <c r="E2803">
        <f t="shared" si="173"/>
        <v>360250</v>
      </c>
      <c r="F2803">
        <f t="shared" si="174"/>
        <v>2076481</v>
      </c>
      <c r="J2803">
        <f t="shared" si="175"/>
        <v>564.824136493217</v>
      </c>
    </row>
    <row r="2804" spans="1:10" x14ac:dyDescent="0.3">
      <c r="A2804">
        <v>2803</v>
      </c>
      <c r="B2804" s="1502">
        <v>43832</v>
      </c>
      <c r="C2804">
        <v>1547</v>
      </c>
      <c r="D2804">
        <f t="shared" si="176"/>
        <v>1443</v>
      </c>
      <c r="E2804">
        <f t="shared" si="173"/>
        <v>2232321</v>
      </c>
      <c r="F2804">
        <f t="shared" si="174"/>
        <v>2082249</v>
      </c>
      <c r="J2804">
        <f t="shared" si="175"/>
        <v>564.79648405608953</v>
      </c>
    </row>
    <row r="2805" spans="1:10" x14ac:dyDescent="0.3">
      <c r="A2805">
        <v>2804</v>
      </c>
      <c r="B2805" s="1502">
        <v>43832</v>
      </c>
      <c r="C2805">
        <v>1893</v>
      </c>
      <c r="D2805">
        <f t="shared" si="176"/>
        <v>1445</v>
      </c>
      <c r="E2805">
        <f t="shared" si="173"/>
        <v>2735385</v>
      </c>
      <c r="F2805">
        <f t="shared" si="174"/>
        <v>2088025</v>
      </c>
      <c r="J2805">
        <f t="shared" si="175"/>
        <v>564.76883161896217</v>
      </c>
    </row>
    <row r="2806" spans="1:10" x14ac:dyDescent="0.3">
      <c r="A2806">
        <v>2805</v>
      </c>
      <c r="B2806" s="1502">
        <v>43834</v>
      </c>
      <c r="C2806">
        <v>690</v>
      </c>
      <c r="D2806">
        <f t="shared" si="176"/>
        <v>1447</v>
      </c>
      <c r="E2806">
        <f t="shared" si="173"/>
        <v>998430</v>
      </c>
      <c r="F2806">
        <f t="shared" si="174"/>
        <v>2093809</v>
      </c>
      <c r="J2806">
        <f t="shared" si="175"/>
        <v>564.7411791818347</v>
      </c>
    </row>
    <row r="2807" spans="1:10" x14ac:dyDescent="0.3">
      <c r="A2807">
        <v>2806</v>
      </c>
      <c r="B2807" s="1502">
        <v>43836</v>
      </c>
      <c r="C2807">
        <v>581</v>
      </c>
      <c r="D2807">
        <f t="shared" si="176"/>
        <v>1449</v>
      </c>
      <c r="E2807">
        <f t="shared" si="173"/>
        <v>841869</v>
      </c>
      <c r="F2807">
        <f t="shared" si="174"/>
        <v>2099601</v>
      </c>
      <c r="J2807">
        <f t="shared" si="175"/>
        <v>564.71352674470722</v>
      </c>
    </row>
    <row r="2808" spans="1:10" x14ac:dyDescent="0.3">
      <c r="A2808">
        <v>2807</v>
      </c>
      <c r="B2808" s="1502">
        <v>43836</v>
      </c>
      <c r="C2808">
        <v>3037</v>
      </c>
      <c r="D2808">
        <f t="shared" si="176"/>
        <v>1451</v>
      </c>
      <c r="E2808">
        <f t="shared" si="173"/>
        <v>4406687</v>
      </c>
      <c r="F2808">
        <f t="shared" si="174"/>
        <v>2105401</v>
      </c>
      <c r="J2808">
        <f t="shared" si="175"/>
        <v>564.68587430757987</v>
      </c>
    </row>
    <row r="2809" spans="1:10" x14ac:dyDescent="0.3">
      <c r="A2809">
        <v>2808</v>
      </c>
      <c r="B2809" s="1502">
        <v>43836</v>
      </c>
      <c r="C2809">
        <v>278</v>
      </c>
      <c r="D2809">
        <f t="shared" si="176"/>
        <v>1453</v>
      </c>
      <c r="E2809">
        <f t="shared" si="173"/>
        <v>403934</v>
      </c>
      <c r="F2809">
        <f t="shared" si="174"/>
        <v>2111209</v>
      </c>
      <c r="J2809">
        <f t="shared" si="175"/>
        <v>564.65822187045239</v>
      </c>
    </row>
    <row r="2810" spans="1:10" x14ac:dyDescent="0.3">
      <c r="A2810">
        <v>2809</v>
      </c>
      <c r="B2810" s="1502">
        <v>43837</v>
      </c>
      <c r="C2810">
        <v>265</v>
      </c>
      <c r="D2810">
        <f t="shared" si="176"/>
        <v>1455</v>
      </c>
      <c r="E2810">
        <f t="shared" si="173"/>
        <v>385575</v>
      </c>
      <c r="F2810">
        <f t="shared" si="174"/>
        <v>2117025</v>
      </c>
      <c r="J2810">
        <f t="shared" si="175"/>
        <v>564.63056943332492</v>
      </c>
    </row>
    <row r="2811" spans="1:10" x14ac:dyDescent="0.3">
      <c r="A2811">
        <v>2810</v>
      </c>
      <c r="B2811" s="1502">
        <v>43837</v>
      </c>
      <c r="C2811">
        <v>597</v>
      </c>
      <c r="D2811">
        <f t="shared" si="176"/>
        <v>1457</v>
      </c>
      <c r="E2811">
        <f t="shared" si="173"/>
        <v>869829</v>
      </c>
      <c r="F2811">
        <f t="shared" si="174"/>
        <v>2122849</v>
      </c>
      <c r="J2811">
        <f t="shared" si="175"/>
        <v>564.60291699619745</v>
      </c>
    </row>
    <row r="2812" spans="1:10" x14ac:dyDescent="0.3">
      <c r="A2812">
        <v>2811</v>
      </c>
      <c r="B2812" s="1502">
        <v>43837</v>
      </c>
      <c r="C2812">
        <v>8</v>
      </c>
      <c r="D2812">
        <f t="shared" si="176"/>
        <v>1459</v>
      </c>
      <c r="E2812">
        <f t="shared" si="173"/>
        <v>11672</v>
      </c>
      <c r="F2812">
        <f t="shared" si="174"/>
        <v>2128681</v>
      </c>
      <c r="J2812">
        <f t="shared" si="175"/>
        <v>564.57526455907009</v>
      </c>
    </row>
    <row r="2813" spans="1:10" x14ac:dyDescent="0.3">
      <c r="A2813">
        <v>2812</v>
      </c>
      <c r="B2813" s="1502">
        <v>43837</v>
      </c>
      <c r="C2813">
        <v>20</v>
      </c>
      <c r="D2813">
        <f t="shared" si="176"/>
        <v>1461</v>
      </c>
      <c r="E2813">
        <f t="shared" si="173"/>
        <v>29220</v>
      </c>
      <c r="F2813">
        <f t="shared" si="174"/>
        <v>2134521</v>
      </c>
      <c r="J2813">
        <f t="shared" si="175"/>
        <v>564.54761212194262</v>
      </c>
    </row>
    <row r="2814" spans="1:10" x14ac:dyDescent="0.3">
      <c r="A2814">
        <v>2813</v>
      </c>
      <c r="B2814" s="1502">
        <v>43837</v>
      </c>
      <c r="C2814">
        <v>298</v>
      </c>
      <c r="D2814">
        <f t="shared" si="176"/>
        <v>1463</v>
      </c>
      <c r="E2814">
        <f t="shared" si="173"/>
        <v>435974</v>
      </c>
      <c r="F2814">
        <f t="shared" si="174"/>
        <v>2140369</v>
      </c>
      <c r="J2814">
        <f t="shared" si="175"/>
        <v>564.51995968481515</v>
      </c>
    </row>
    <row r="2815" spans="1:10" x14ac:dyDescent="0.3">
      <c r="A2815">
        <v>2814</v>
      </c>
      <c r="B2815" s="1502">
        <v>43837</v>
      </c>
      <c r="C2815">
        <v>96</v>
      </c>
      <c r="D2815">
        <f t="shared" si="176"/>
        <v>1465</v>
      </c>
      <c r="E2815">
        <f t="shared" si="173"/>
        <v>140640</v>
      </c>
      <c r="F2815">
        <f t="shared" si="174"/>
        <v>2146225</v>
      </c>
      <c r="J2815">
        <f t="shared" si="175"/>
        <v>564.49230724768779</v>
      </c>
    </row>
    <row r="2816" spans="1:10" x14ac:dyDescent="0.3">
      <c r="A2816">
        <v>2815</v>
      </c>
      <c r="B2816" s="1502">
        <v>43837</v>
      </c>
      <c r="C2816">
        <v>224</v>
      </c>
      <c r="D2816">
        <f t="shared" si="176"/>
        <v>1467</v>
      </c>
      <c r="E2816">
        <f t="shared" si="173"/>
        <v>328608</v>
      </c>
      <c r="F2816">
        <f t="shared" si="174"/>
        <v>2152089</v>
      </c>
      <c r="J2816">
        <f t="shared" si="175"/>
        <v>564.46465481056032</v>
      </c>
    </row>
    <row r="2817" spans="1:10" x14ac:dyDescent="0.3">
      <c r="A2817">
        <v>2816</v>
      </c>
      <c r="B2817" s="1502">
        <v>43837</v>
      </c>
      <c r="C2817">
        <v>38</v>
      </c>
      <c r="D2817">
        <f t="shared" si="176"/>
        <v>1469</v>
      </c>
      <c r="E2817">
        <f t="shared" si="173"/>
        <v>55822</v>
      </c>
      <c r="F2817">
        <f t="shared" si="174"/>
        <v>2157961</v>
      </c>
      <c r="J2817">
        <f t="shared" si="175"/>
        <v>564.43700237343285</v>
      </c>
    </row>
    <row r="2818" spans="1:10" x14ac:dyDescent="0.3">
      <c r="A2818">
        <v>2817</v>
      </c>
      <c r="B2818" s="1502">
        <v>43837</v>
      </c>
      <c r="C2818">
        <v>1500</v>
      </c>
      <c r="D2818">
        <f t="shared" si="176"/>
        <v>1471</v>
      </c>
      <c r="E2818">
        <f t="shared" si="173"/>
        <v>2206500</v>
      </c>
      <c r="F2818">
        <f t="shared" si="174"/>
        <v>2163841</v>
      </c>
      <c r="J2818">
        <f t="shared" si="175"/>
        <v>564.40934993630538</v>
      </c>
    </row>
    <row r="2819" spans="1:10" x14ac:dyDescent="0.3">
      <c r="A2819">
        <v>2818</v>
      </c>
      <c r="B2819" s="1502">
        <v>43837</v>
      </c>
      <c r="C2819">
        <v>1156</v>
      </c>
      <c r="D2819">
        <f t="shared" si="176"/>
        <v>1473</v>
      </c>
      <c r="E2819">
        <f t="shared" ref="E2819:E2882" si="177">C2819*D2819</f>
        <v>1702788</v>
      </c>
      <c r="F2819">
        <f t="shared" ref="F2819:F2882" si="178">D2819^2</f>
        <v>2169729</v>
      </c>
      <c r="J2819">
        <f t="shared" ref="J2819:J2882" si="179">$H$2+(-$I$2)*D2819</f>
        <v>564.38169749917802</v>
      </c>
    </row>
    <row r="2820" spans="1:10" x14ac:dyDescent="0.3">
      <c r="A2820">
        <v>2819</v>
      </c>
      <c r="B2820" s="1502">
        <v>43837</v>
      </c>
      <c r="C2820">
        <v>179</v>
      </c>
      <c r="D2820">
        <f t="shared" si="176"/>
        <v>1475</v>
      </c>
      <c r="E2820">
        <f t="shared" si="177"/>
        <v>264025</v>
      </c>
      <c r="F2820">
        <f t="shared" si="178"/>
        <v>2175625</v>
      </c>
      <c r="J2820">
        <f t="shared" si="179"/>
        <v>564.35404506205055</v>
      </c>
    </row>
    <row r="2821" spans="1:10" x14ac:dyDescent="0.3">
      <c r="A2821">
        <v>2820</v>
      </c>
      <c r="B2821" s="1502">
        <v>43837</v>
      </c>
      <c r="C2821">
        <v>233</v>
      </c>
      <c r="D2821">
        <f t="shared" si="176"/>
        <v>1477</v>
      </c>
      <c r="E2821">
        <f t="shared" si="177"/>
        <v>344141</v>
      </c>
      <c r="F2821">
        <f t="shared" si="178"/>
        <v>2181529</v>
      </c>
      <c r="J2821">
        <f t="shared" si="179"/>
        <v>564.32639262492307</v>
      </c>
    </row>
    <row r="2822" spans="1:10" x14ac:dyDescent="0.3">
      <c r="A2822">
        <v>2821</v>
      </c>
      <c r="B2822" s="1502">
        <v>43837</v>
      </c>
      <c r="C2822">
        <v>89</v>
      </c>
      <c r="D2822">
        <f t="shared" si="176"/>
        <v>1479</v>
      </c>
      <c r="E2822">
        <f t="shared" si="177"/>
        <v>131631</v>
      </c>
      <c r="F2822">
        <f t="shared" si="178"/>
        <v>2187441</v>
      </c>
      <c r="J2822">
        <f t="shared" si="179"/>
        <v>564.29874018779572</v>
      </c>
    </row>
    <row r="2823" spans="1:10" x14ac:dyDescent="0.3">
      <c r="A2823">
        <v>2822</v>
      </c>
      <c r="B2823" s="1502">
        <v>43837</v>
      </c>
      <c r="C2823">
        <v>2078</v>
      </c>
      <c r="D2823">
        <f t="shared" si="176"/>
        <v>1481</v>
      </c>
      <c r="E2823">
        <f t="shared" si="177"/>
        <v>3077518</v>
      </c>
      <c r="F2823">
        <f t="shared" si="178"/>
        <v>2193361</v>
      </c>
      <c r="J2823">
        <f t="shared" si="179"/>
        <v>564.27108775066824</v>
      </c>
    </row>
    <row r="2824" spans="1:10" x14ac:dyDescent="0.3">
      <c r="A2824">
        <v>2823</v>
      </c>
      <c r="B2824" s="1502">
        <v>43837</v>
      </c>
      <c r="C2824">
        <v>2161</v>
      </c>
      <c r="D2824">
        <f t="shared" si="176"/>
        <v>1483</v>
      </c>
      <c r="E2824">
        <f t="shared" si="177"/>
        <v>3204763</v>
      </c>
      <c r="F2824">
        <f t="shared" si="178"/>
        <v>2199289</v>
      </c>
      <c r="J2824">
        <f t="shared" si="179"/>
        <v>564.24343531354077</v>
      </c>
    </row>
    <row r="2825" spans="1:10" x14ac:dyDescent="0.3">
      <c r="A2825">
        <v>2824</v>
      </c>
      <c r="B2825" s="1502">
        <v>43837</v>
      </c>
      <c r="C2825">
        <v>69</v>
      </c>
      <c r="D2825">
        <f t="shared" si="176"/>
        <v>1485</v>
      </c>
      <c r="E2825">
        <f t="shared" si="177"/>
        <v>102465</v>
      </c>
      <c r="F2825">
        <f t="shared" si="178"/>
        <v>2205225</v>
      </c>
      <c r="J2825">
        <f t="shared" si="179"/>
        <v>564.21578287641341</v>
      </c>
    </row>
    <row r="2826" spans="1:10" x14ac:dyDescent="0.3">
      <c r="A2826">
        <v>2825</v>
      </c>
      <c r="B2826" s="1502">
        <v>43837</v>
      </c>
      <c r="C2826">
        <v>273</v>
      </c>
      <c r="D2826">
        <f t="shared" si="176"/>
        <v>1487</v>
      </c>
      <c r="E2826">
        <f t="shared" si="177"/>
        <v>405951</v>
      </c>
      <c r="F2826">
        <f t="shared" si="178"/>
        <v>2211169</v>
      </c>
      <c r="J2826">
        <f t="shared" si="179"/>
        <v>564.18813043928594</v>
      </c>
    </row>
    <row r="2827" spans="1:10" x14ac:dyDescent="0.3">
      <c r="A2827">
        <v>2826</v>
      </c>
      <c r="B2827" s="1502">
        <v>43837</v>
      </c>
      <c r="C2827">
        <v>151</v>
      </c>
      <c r="D2827">
        <f t="shared" si="176"/>
        <v>1489</v>
      </c>
      <c r="E2827">
        <f t="shared" si="177"/>
        <v>224839</v>
      </c>
      <c r="F2827">
        <f t="shared" si="178"/>
        <v>2217121</v>
      </c>
      <c r="J2827">
        <f t="shared" si="179"/>
        <v>564.16047800215847</v>
      </c>
    </row>
    <row r="2828" spans="1:10" x14ac:dyDescent="0.3">
      <c r="A2828">
        <v>2827</v>
      </c>
      <c r="B2828" s="1502">
        <v>43837</v>
      </c>
      <c r="C2828">
        <v>491</v>
      </c>
      <c r="D2828">
        <f t="shared" si="176"/>
        <v>1491</v>
      </c>
      <c r="E2828">
        <f t="shared" si="177"/>
        <v>732081</v>
      </c>
      <c r="F2828">
        <f t="shared" si="178"/>
        <v>2223081</v>
      </c>
      <c r="J2828">
        <f t="shared" si="179"/>
        <v>564.132825565031</v>
      </c>
    </row>
    <row r="2829" spans="1:10" x14ac:dyDescent="0.3">
      <c r="A2829">
        <v>2828</v>
      </c>
      <c r="B2829" s="1502">
        <v>43837</v>
      </c>
      <c r="C2829">
        <v>829</v>
      </c>
      <c r="D2829">
        <f t="shared" si="176"/>
        <v>1493</v>
      </c>
      <c r="E2829">
        <f t="shared" si="177"/>
        <v>1237697</v>
      </c>
      <c r="F2829">
        <f t="shared" si="178"/>
        <v>2229049</v>
      </c>
      <c r="J2829">
        <f t="shared" si="179"/>
        <v>564.10517312790364</v>
      </c>
    </row>
    <row r="2830" spans="1:10" x14ac:dyDescent="0.3">
      <c r="A2830">
        <v>2829</v>
      </c>
      <c r="B2830" s="1502">
        <v>43837</v>
      </c>
      <c r="C2830">
        <v>1584</v>
      </c>
      <c r="D2830">
        <f t="shared" si="176"/>
        <v>1495</v>
      </c>
      <c r="E2830">
        <f t="shared" si="177"/>
        <v>2368080</v>
      </c>
      <c r="F2830">
        <f t="shared" si="178"/>
        <v>2235025</v>
      </c>
      <c r="J2830">
        <f t="shared" si="179"/>
        <v>564.07752069077617</v>
      </c>
    </row>
    <row r="2831" spans="1:10" x14ac:dyDescent="0.3">
      <c r="A2831">
        <v>2830</v>
      </c>
      <c r="B2831" s="1502">
        <v>43837</v>
      </c>
      <c r="C2831">
        <v>102</v>
      </c>
      <c r="D2831">
        <f t="shared" si="176"/>
        <v>1497</v>
      </c>
      <c r="E2831">
        <f t="shared" si="177"/>
        <v>152694</v>
      </c>
      <c r="F2831">
        <f t="shared" si="178"/>
        <v>2241009</v>
      </c>
      <c r="J2831">
        <f t="shared" si="179"/>
        <v>564.0498682536487</v>
      </c>
    </row>
    <row r="2832" spans="1:10" x14ac:dyDescent="0.3">
      <c r="A2832">
        <v>2831</v>
      </c>
      <c r="B2832" s="1502">
        <v>43837</v>
      </c>
      <c r="C2832">
        <v>390</v>
      </c>
      <c r="D2832">
        <f t="shared" si="176"/>
        <v>1499</v>
      </c>
      <c r="E2832">
        <f t="shared" si="177"/>
        <v>584610</v>
      </c>
      <c r="F2832">
        <f t="shared" si="178"/>
        <v>2247001</v>
      </c>
      <c r="J2832">
        <f t="shared" si="179"/>
        <v>564.02221581652134</v>
      </c>
    </row>
    <row r="2833" spans="1:10" x14ac:dyDescent="0.3">
      <c r="A2833">
        <v>2832</v>
      </c>
      <c r="B2833" s="1502">
        <v>43837</v>
      </c>
      <c r="C2833">
        <v>120</v>
      </c>
      <c r="D2833">
        <f t="shared" si="176"/>
        <v>1501</v>
      </c>
      <c r="E2833">
        <f t="shared" si="177"/>
        <v>180120</v>
      </c>
      <c r="F2833">
        <f t="shared" si="178"/>
        <v>2253001</v>
      </c>
      <c r="J2833">
        <f t="shared" si="179"/>
        <v>563.99456337939387</v>
      </c>
    </row>
    <row r="2834" spans="1:10" x14ac:dyDescent="0.3">
      <c r="A2834">
        <v>2833</v>
      </c>
      <c r="B2834" s="1502">
        <v>43837</v>
      </c>
      <c r="C2834">
        <v>82</v>
      </c>
      <c r="D2834">
        <f t="shared" si="176"/>
        <v>1503</v>
      </c>
      <c r="E2834">
        <f t="shared" si="177"/>
        <v>123246</v>
      </c>
      <c r="F2834">
        <f t="shared" si="178"/>
        <v>2259009</v>
      </c>
      <c r="J2834">
        <f t="shared" si="179"/>
        <v>563.9669109422664</v>
      </c>
    </row>
    <row r="2835" spans="1:10" x14ac:dyDescent="0.3">
      <c r="A2835">
        <v>2834</v>
      </c>
      <c r="B2835" s="1502">
        <v>43837</v>
      </c>
      <c r="C2835">
        <v>20</v>
      </c>
      <c r="D2835">
        <f t="shared" si="176"/>
        <v>1505</v>
      </c>
      <c r="E2835">
        <f t="shared" si="177"/>
        <v>30100</v>
      </c>
      <c r="F2835">
        <f t="shared" si="178"/>
        <v>2265025</v>
      </c>
      <c r="J2835">
        <f t="shared" si="179"/>
        <v>563.93925850513892</v>
      </c>
    </row>
    <row r="2836" spans="1:10" x14ac:dyDescent="0.3">
      <c r="A2836">
        <v>2835</v>
      </c>
      <c r="B2836" s="1502">
        <v>43837</v>
      </c>
      <c r="C2836">
        <v>9</v>
      </c>
      <c r="D2836">
        <f t="shared" si="176"/>
        <v>1507</v>
      </c>
      <c r="E2836">
        <f t="shared" si="177"/>
        <v>13563</v>
      </c>
      <c r="F2836">
        <f t="shared" si="178"/>
        <v>2271049</v>
      </c>
      <c r="J2836">
        <f t="shared" si="179"/>
        <v>563.91160606801157</v>
      </c>
    </row>
    <row r="2837" spans="1:10" x14ac:dyDescent="0.3">
      <c r="A2837">
        <v>2836</v>
      </c>
      <c r="B2837" s="1502">
        <v>43837</v>
      </c>
      <c r="C2837">
        <v>20</v>
      </c>
      <c r="D2837">
        <f t="shared" si="176"/>
        <v>1509</v>
      </c>
      <c r="E2837">
        <f t="shared" si="177"/>
        <v>30180</v>
      </c>
      <c r="F2837">
        <f t="shared" si="178"/>
        <v>2277081</v>
      </c>
      <c r="J2837">
        <f t="shared" si="179"/>
        <v>563.88395363088409</v>
      </c>
    </row>
    <row r="2838" spans="1:10" x14ac:dyDescent="0.3">
      <c r="A2838">
        <v>2837</v>
      </c>
      <c r="B2838" s="1502">
        <v>43837</v>
      </c>
      <c r="C2838">
        <v>130</v>
      </c>
      <c r="D2838">
        <f t="shared" si="176"/>
        <v>1511</v>
      </c>
      <c r="E2838">
        <f t="shared" si="177"/>
        <v>196430</v>
      </c>
      <c r="F2838">
        <f t="shared" si="178"/>
        <v>2283121</v>
      </c>
      <c r="J2838">
        <f t="shared" si="179"/>
        <v>563.85630119375662</v>
      </c>
    </row>
    <row r="2839" spans="1:10" x14ac:dyDescent="0.3">
      <c r="A2839">
        <v>2838</v>
      </c>
      <c r="B2839" s="1502">
        <v>43837</v>
      </c>
      <c r="C2839">
        <v>60</v>
      </c>
      <c r="D2839">
        <f t="shared" si="176"/>
        <v>1513</v>
      </c>
      <c r="E2839">
        <f t="shared" si="177"/>
        <v>90780</v>
      </c>
      <c r="F2839">
        <f t="shared" si="178"/>
        <v>2289169</v>
      </c>
      <c r="J2839">
        <f t="shared" si="179"/>
        <v>563.82864875662926</v>
      </c>
    </row>
    <row r="2840" spans="1:10" x14ac:dyDescent="0.3">
      <c r="A2840">
        <v>2839</v>
      </c>
      <c r="B2840" s="1502">
        <v>43838</v>
      </c>
      <c r="C2840">
        <v>1254</v>
      </c>
      <c r="D2840">
        <f t="shared" si="176"/>
        <v>1515</v>
      </c>
      <c r="E2840">
        <f t="shared" si="177"/>
        <v>1899810</v>
      </c>
      <c r="F2840">
        <f t="shared" si="178"/>
        <v>2295225</v>
      </c>
      <c r="J2840">
        <f t="shared" si="179"/>
        <v>563.80099631950179</v>
      </c>
    </row>
    <row r="2841" spans="1:10" x14ac:dyDescent="0.3">
      <c r="A2841">
        <v>2840</v>
      </c>
      <c r="B2841" s="1502">
        <v>43838</v>
      </c>
      <c r="C2841">
        <v>866</v>
      </c>
      <c r="D2841">
        <f t="shared" si="176"/>
        <v>1517</v>
      </c>
      <c r="E2841">
        <f t="shared" si="177"/>
        <v>1313722</v>
      </c>
      <c r="F2841">
        <f t="shared" si="178"/>
        <v>2301289</v>
      </c>
      <c r="J2841">
        <f t="shared" si="179"/>
        <v>563.77334388237432</v>
      </c>
    </row>
    <row r="2842" spans="1:10" x14ac:dyDescent="0.3">
      <c r="A2842">
        <v>2841</v>
      </c>
      <c r="B2842" s="1502">
        <v>43838</v>
      </c>
      <c r="C2842">
        <v>475</v>
      </c>
      <c r="D2842">
        <f t="shared" si="176"/>
        <v>1519</v>
      </c>
      <c r="E2842">
        <f t="shared" si="177"/>
        <v>721525</v>
      </c>
      <c r="F2842">
        <f t="shared" si="178"/>
        <v>2307361</v>
      </c>
      <c r="J2842">
        <f t="shared" si="179"/>
        <v>563.74569144524685</v>
      </c>
    </row>
    <row r="2843" spans="1:10" x14ac:dyDescent="0.3">
      <c r="A2843">
        <v>2842</v>
      </c>
      <c r="B2843" s="1502">
        <v>43839</v>
      </c>
      <c r="C2843">
        <v>94</v>
      </c>
      <c r="D2843">
        <f t="shared" si="176"/>
        <v>1521</v>
      </c>
      <c r="E2843">
        <f t="shared" si="177"/>
        <v>142974</v>
      </c>
      <c r="F2843">
        <f t="shared" si="178"/>
        <v>2313441</v>
      </c>
      <c r="J2843">
        <f t="shared" si="179"/>
        <v>563.71803900811949</v>
      </c>
    </row>
    <row r="2844" spans="1:10" x14ac:dyDescent="0.3">
      <c r="A2844">
        <v>2843</v>
      </c>
      <c r="B2844" s="1502">
        <v>43840</v>
      </c>
      <c r="C2844">
        <v>100</v>
      </c>
      <c r="D2844">
        <f t="shared" si="176"/>
        <v>1523</v>
      </c>
      <c r="E2844">
        <f t="shared" si="177"/>
        <v>152300</v>
      </c>
      <c r="F2844">
        <f t="shared" si="178"/>
        <v>2319529</v>
      </c>
      <c r="J2844">
        <f t="shared" si="179"/>
        <v>563.69038657099202</v>
      </c>
    </row>
    <row r="2845" spans="1:10" x14ac:dyDescent="0.3">
      <c r="A2845">
        <v>2844</v>
      </c>
      <c r="B2845" s="1502">
        <v>43840</v>
      </c>
      <c r="C2845">
        <v>279</v>
      </c>
      <c r="D2845">
        <f t="shared" si="176"/>
        <v>1525</v>
      </c>
      <c r="E2845">
        <f t="shared" si="177"/>
        <v>425475</v>
      </c>
      <c r="F2845">
        <f t="shared" si="178"/>
        <v>2325625</v>
      </c>
      <c r="J2845">
        <f t="shared" si="179"/>
        <v>563.66273413386455</v>
      </c>
    </row>
    <row r="2846" spans="1:10" x14ac:dyDescent="0.3">
      <c r="A2846">
        <v>2845</v>
      </c>
      <c r="B2846" s="1502">
        <v>43840</v>
      </c>
      <c r="C2846">
        <v>230</v>
      </c>
      <c r="D2846">
        <f t="shared" si="176"/>
        <v>1527</v>
      </c>
      <c r="E2846">
        <f t="shared" si="177"/>
        <v>351210</v>
      </c>
      <c r="F2846">
        <f t="shared" si="178"/>
        <v>2331729</v>
      </c>
      <c r="J2846">
        <f t="shared" si="179"/>
        <v>563.63508169673719</v>
      </c>
    </row>
    <row r="2847" spans="1:10" x14ac:dyDescent="0.3">
      <c r="A2847">
        <v>2846</v>
      </c>
      <c r="B2847" s="1502">
        <v>43840</v>
      </c>
      <c r="C2847">
        <v>142</v>
      </c>
      <c r="D2847">
        <f t="shared" si="176"/>
        <v>1529</v>
      </c>
      <c r="E2847">
        <f t="shared" si="177"/>
        <v>217118</v>
      </c>
      <c r="F2847">
        <f t="shared" si="178"/>
        <v>2337841</v>
      </c>
      <c r="J2847">
        <f t="shared" si="179"/>
        <v>563.60742925960972</v>
      </c>
    </row>
    <row r="2848" spans="1:10" x14ac:dyDescent="0.3">
      <c r="A2848">
        <v>2847</v>
      </c>
      <c r="B2848" s="1502">
        <v>43840</v>
      </c>
      <c r="C2848">
        <v>25</v>
      </c>
      <c r="D2848">
        <f t="shared" si="176"/>
        <v>1531</v>
      </c>
      <c r="E2848">
        <f t="shared" si="177"/>
        <v>38275</v>
      </c>
      <c r="F2848">
        <f t="shared" si="178"/>
        <v>2343961</v>
      </c>
      <c r="J2848">
        <f t="shared" si="179"/>
        <v>563.57977682248224</v>
      </c>
    </row>
    <row r="2849" spans="1:10" x14ac:dyDescent="0.3">
      <c r="A2849">
        <v>2848</v>
      </c>
      <c r="B2849" s="1502">
        <v>43840</v>
      </c>
      <c r="C2849">
        <v>17</v>
      </c>
      <c r="D2849">
        <f t="shared" si="176"/>
        <v>1533</v>
      </c>
      <c r="E2849">
        <f t="shared" si="177"/>
        <v>26061</v>
      </c>
      <c r="F2849">
        <f t="shared" si="178"/>
        <v>2350089</v>
      </c>
      <c r="J2849">
        <f t="shared" si="179"/>
        <v>563.55212438535477</v>
      </c>
    </row>
    <row r="2850" spans="1:10" x14ac:dyDescent="0.3">
      <c r="A2850">
        <v>2849</v>
      </c>
      <c r="B2850" s="1502">
        <v>43840</v>
      </c>
      <c r="C2850">
        <v>28</v>
      </c>
      <c r="D2850">
        <f t="shared" si="176"/>
        <v>1535</v>
      </c>
      <c r="E2850">
        <f t="shared" si="177"/>
        <v>42980</v>
      </c>
      <c r="F2850">
        <f t="shared" si="178"/>
        <v>2356225</v>
      </c>
      <c r="J2850">
        <f t="shared" si="179"/>
        <v>563.52447194822741</v>
      </c>
    </row>
    <row r="2851" spans="1:10" x14ac:dyDescent="0.3">
      <c r="A2851">
        <v>2850</v>
      </c>
      <c r="B2851" s="1502">
        <v>43840</v>
      </c>
      <c r="C2851">
        <v>450</v>
      </c>
      <c r="D2851">
        <f t="shared" si="176"/>
        <v>1537</v>
      </c>
      <c r="E2851">
        <f t="shared" si="177"/>
        <v>691650</v>
      </c>
      <c r="F2851">
        <f t="shared" si="178"/>
        <v>2362369</v>
      </c>
      <c r="J2851">
        <f t="shared" si="179"/>
        <v>563.49681951109994</v>
      </c>
    </row>
    <row r="2852" spans="1:10" x14ac:dyDescent="0.3">
      <c r="A2852">
        <v>2851</v>
      </c>
      <c r="B2852" s="1502">
        <v>43840</v>
      </c>
      <c r="C2852">
        <v>298</v>
      </c>
      <c r="D2852">
        <f t="shared" si="176"/>
        <v>1539</v>
      </c>
      <c r="E2852">
        <f t="shared" si="177"/>
        <v>458622</v>
      </c>
      <c r="F2852">
        <f t="shared" si="178"/>
        <v>2368521</v>
      </c>
      <c r="J2852">
        <f t="shared" si="179"/>
        <v>563.46916707397247</v>
      </c>
    </row>
    <row r="2853" spans="1:10" x14ac:dyDescent="0.3">
      <c r="A2853">
        <v>2852</v>
      </c>
      <c r="B2853" s="1502">
        <v>43840</v>
      </c>
      <c r="C2853">
        <v>97</v>
      </c>
      <c r="D2853">
        <f t="shared" ref="D2853:D2916" si="180">D2852+2</f>
        <v>1541</v>
      </c>
      <c r="E2853">
        <f t="shared" si="177"/>
        <v>149477</v>
      </c>
      <c r="F2853">
        <f t="shared" si="178"/>
        <v>2374681</v>
      </c>
      <c r="J2853">
        <f t="shared" si="179"/>
        <v>563.44151463684511</v>
      </c>
    </row>
    <row r="2854" spans="1:10" x14ac:dyDescent="0.3">
      <c r="A2854">
        <v>2853</v>
      </c>
      <c r="B2854" s="1502">
        <v>43840</v>
      </c>
      <c r="C2854">
        <v>215</v>
      </c>
      <c r="D2854">
        <f t="shared" si="180"/>
        <v>1543</v>
      </c>
      <c r="E2854">
        <f t="shared" si="177"/>
        <v>331745</v>
      </c>
      <c r="F2854">
        <f t="shared" si="178"/>
        <v>2380849</v>
      </c>
      <c r="J2854">
        <f t="shared" si="179"/>
        <v>563.41386219971764</v>
      </c>
    </row>
    <row r="2855" spans="1:10" x14ac:dyDescent="0.3">
      <c r="A2855">
        <v>2854</v>
      </c>
      <c r="B2855" s="1502">
        <v>43840</v>
      </c>
      <c r="C2855">
        <v>130</v>
      </c>
      <c r="D2855">
        <f t="shared" si="180"/>
        <v>1545</v>
      </c>
      <c r="E2855">
        <f t="shared" si="177"/>
        <v>200850</v>
      </c>
      <c r="F2855">
        <f t="shared" si="178"/>
        <v>2387025</v>
      </c>
      <c r="J2855">
        <f t="shared" si="179"/>
        <v>563.38620976259017</v>
      </c>
    </row>
    <row r="2856" spans="1:10" x14ac:dyDescent="0.3">
      <c r="A2856">
        <v>2855</v>
      </c>
      <c r="B2856" s="1502">
        <v>43840</v>
      </c>
      <c r="C2856">
        <v>91</v>
      </c>
      <c r="D2856">
        <f t="shared" si="180"/>
        <v>1547</v>
      </c>
      <c r="E2856">
        <f t="shared" si="177"/>
        <v>140777</v>
      </c>
      <c r="F2856">
        <f t="shared" si="178"/>
        <v>2393209</v>
      </c>
      <c r="J2856">
        <f t="shared" si="179"/>
        <v>563.3585573254627</v>
      </c>
    </row>
    <row r="2857" spans="1:10" x14ac:dyDescent="0.3">
      <c r="A2857">
        <v>2856</v>
      </c>
      <c r="B2857" s="1502">
        <v>43840</v>
      </c>
      <c r="C2857">
        <v>73</v>
      </c>
      <c r="D2857">
        <f t="shared" si="180"/>
        <v>1549</v>
      </c>
      <c r="E2857">
        <f t="shared" si="177"/>
        <v>113077</v>
      </c>
      <c r="F2857">
        <f t="shared" si="178"/>
        <v>2399401</v>
      </c>
      <c r="J2857">
        <f t="shared" si="179"/>
        <v>563.33090488833534</v>
      </c>
    </row>
    <row r="2858" spans="1:10" x14ac:dyDescent="0.3">
      <c r="A2858">
        <v>2857</v>
      </c>
      <c r="B2858" s="1502">
        <v>43840</v>
      </c>
      <c r="C2858">
        <v>102</v>
      </c>
      <c r="D2858">
        <f t="shared" si="180"/>
        <v>1551</v>
      </c>
      <c r="E2858">
        <f t="shared" si="177"/>
        <v>158202</v>
      </c>
      <c r="F2858">
        <f t="shared" si="178"/>
        <v>2405601</v>
      </c>
      <c r="J2858">
        <f t="shared" si="179"/>
        <v>563.30325245120787</v>
      </c>
    </row>
    <row r="2859" spans="1:10" x14ac:dyDescent="0.3">
      <c r="A2859">
        <v>2858</v>
      </c>
      <c r="B2859" s="1502">
        <v>43840</v>
      </c>
      <c r="C2859">
        <v>1297</v>
      </c>
      <c r="D2859">
        <f t="shared" si="180"/>
        <v>1553</v>
      </c>
      <c r="E2859">
        <f t="shared" si="177"/>
        <v>2014241</v>
      </c>
      <c r="F2859">
        <f t="shared" si="178"/>
        <v>2411809</v>
      </c>
      <c r="J2859">
        <f t="shared" si="179"/>
        <v>563.2756000140804</v>
      </c>
    </row>
    <row r="2860" spans="1:10" x14ac:dyDescent="0.3">
      <c r="A2860">
        <v>2859</v>
      </c>
      <c r="B2860" s="1502">
        <v>43840</v>
      </c>
      <c r="C2860">
        <v>959</v>
      </c>
      <c r="D2860">
        <f t="shared" si="180"/>
        <v>1555</v>
      </c>
      <c r="E2860">
        <f t="shared" si="177"/>
        <v>1491245</v>
      </c>
      <c r="F2860">
        <f t="shared" si="178"/>
        <v>2418025</v>
      </c>
      <c r="J2860">
        <f t="shared" si="179"/>
        <v>563.24794757695304</v>
      </c>
    </row>
    <row r="2861" spans="1:10" x14ac:dyDescent="0.3">
      <c r="A2861">
        <v>2860</v>
      </c>
      <c r="B2861" s="1502">
        <v>43840</v>
      </c>
      <c r="C2861">
        <v>75</v>
      </c>
      <c r="D2861">
        <f t="shared" si="180"/>
        <v>1557</v>
      </c>
      <c r="E2861">
        <f t="shared" si="177"/>
        <v>116775</v>
      </c>
      <c r="F2861">
        <f t="shared" si="178"/>
        <v>2424249</v>
      </c>
      <c r="J2861">
        <f t="shared" si="179"/>
        <v>563.22029513982557</v>
      </c>
    </row>
    <row r="2862" spans="1:10" x14ac:dyDescent="0.3">
      <c r="A2862">
        <v>2861</v>
      </c>
      <c r="B2862" s="1502">
        <v>43840</v>
      </c>
      <c r="C2862">
        <v>326</v>
      </c>
      <c r="D2862">
        <f t="shared" si="180"/>
        <v>1559</v>
      </c>
      <c r="E2862">
        <f t="shared" si="177"/>
        <v>508234</v>
      </c>
      <c r="F2862">
        <f t="shared" si="178"/>
        <v>2430481</v>
      </c>
      <c r="J2862">
        <f t="shared" si="179"/>
        <v>563.19264270269809</v>
      </c>
    </row>
    <row r="2863" spans="1:10" x14ac:dyDescent="0.3">
      <c r="A2863">
        <v>2862</v>
      </c>
      <c r="B2863" s="1502">
        <v>43840</v>
      </c>
      <c r="C2863">
        <v>58</v>
      </c>
      <c r="D2863">
        <f t="shared" si="180"/>
        <v>1561</v>
      </c>
      <c r="E2863">
        <f t="shared" si="177"/>
        <v>90538</v>
      </c>
      <c r="F2863">
        <f t="shared" si="178"/>
        <v>2436721</v>
      </c>
      <c r="J2863">
        <f t="shared" si="179"/>
        <v>563.16499026557062</v>
      </c>
    </row>
    <row r="2864" spans="1:10" x14ac:dyDescent="0.3">
      <c r="A2864">
        <v>2863</v>
      </c>
      <c r="B2864" s="1502">
        <v>43840</v>
      </c>
      <c r="C2864">
        <v>76</v>
      </c>
      <c r="D2864">
        <f t="shared" si="180"/>
        <v>1563</v>
      </c>
      <c r="E2864">
        <f t="shared" si="177"/>
        <v>118788</v>
      </c>
      <c r="F2864">
        <f t="shared" si="178"/>
        <v>2442969</v>
      </c>
      <c r="J2864">
        <f t="shared" si="179"/>
        <v>563.13733782844326</v>
      </c>
    </row>
    <row r="2865" spans="1:10" x14ac:dyDescent="0.3">
      <c r="A2865">
        <v>2864</v>
      </c>
      <c r="B2865" s="1502">
        <v>43840</v>
      </c>
      <c r="C2865">
        <v>2204</v>
      </c>
      <c r="D2865">
        <f t="shared" si="180"/>
        <v>1565</v>
      </c>
      <c r="E2865">
        <f t="shared" si="177"/>
        <v>3449260</v>
      </c>
      <c r="F2865">
        <f t="shared" si="178"/>
        <v>2449225</v>
      </c>
      <c r="J2865">
        <f t="shared" si="179"/>
        <v>563.10968539131579</v>
      </c>
    </row>
    <row r="2866" spans="1:10" x14ac:dyDescent="0.3">
      <c r="A2866">
        <v>2865</v>
      </c>
      <c r="B2866" s="1502">
        <v>43840</v>
      </c>
      <c r="C2866">
        <v>1515</v>
      </c>
      <c r="D2866">
        <f t="shared" si="180"/>
        <v>1567</v>
      </c>
      <c r="E2866">
        <f t="shared" si="177"/>
        <v>2374005</v>
      </c>
      <c r="F2866">
        <f t="shared" si="178"/>
        <v>2455489</v>
      </c>
      <c r="J2866">
        <f t="shared" si="179"/>
        <v>563.08203295418832</v>
      </c>
    </row>
    <row r="2867" spans="1:10" x14ac:dyDescent="0.3">
      <c r="A2867">
        <v>2866</v>
      </c>
      <c r="B2867" s="1502">
        <v>43840</v>
      </c>
      <c r="C2867">
        <v>199</v>
      </c>
      <c r="D2867">
        <f t="shared" si="180"/>
        <v>1569</v>
      </c>
      <c r="E2867">
        <f t="shared" si="177"/>
        <v>312231</v>
      </c>
      <c r="F2867">
        <f t="shared" si="178"/>
        <v>2461761</v>
      </c>
      <c r="J2867">
        <f t="shared" si="179"/>
        <v>563.05438051706096</v>
      </c>
    </row>
    <row r="2868" spans="1:10" x14ac:dyDescent="0.3">
      <c r="A2868">
        <v>2867</v>
      </c>
      <c r="B2868" s="1502">
        <v>43840</v>
      </c>
      <c r="C2868">
        <v>576</v>
      </c>
      <c r="D2868">
        <f t="shared" si="180"/>
        <v>1571</v>
      </c>
      <c r="E2868">
        <f t="shared" si="177"/>
        <v>904896</v>
      </c>
      <c r="F2868">
        <f t="shared" si="178"/>
        <v>2468041</v>
      </c>
      <c r="J2868">
        <f t="shared" si="179"/>
        <v>563.02672807993349</v>
      </c>
    </row>
    <row r="2869" spans="1:10" x14ac:dyDescent="0.3">
      <c r="A2869">
        <v>2868</v>
      </c>
      <c r="B2869" s="1502">
        <v>43840</v>
      </c>
      <c r="C2869">
        <v>137</v>
      </c>
      <c r="D2869">
        <f t="shared" si="180"/>
        <v>1573</v>
      </c>
      <c r="E2869">
        <f t="shared" si="177"/>
        <v>215501</v>
      </c>
      <c r="F2869">
        <f t="shared" si="178"/>
        <v>2474329</v>
      </c>
      <c r="J2869">
        <f t="shared" si="179"/>
        <v>562.99907564280602</v>
      </c>
    </row>
    <row r="2870" spans="1:10" x14ac:dyDescent="0.3">
      <c r="A2870">
        <v>2869</v>
      </c>
      <c r="B2870" s="1502">
        <v>43840</v>
      </c>
      <c r="C2870">
        <v>176</v>
      </c>
      <c r="D2870">
        <f t="shared" si="180"/>
        <v>1575</v>
      </c>
      <c r="E2870">
        <f t="shared" si="177"/>
        <v>277200</v>
      </c>
      <c r="F2870">
        <f t="shared" si="178"/>
        <v>2480625</v>
      </c>
      <c r="J2870">
        <f t="shared" si="179"/>
        <v>562.97142320567855</v>
      </c>
    </row>
    <row r="2871" spans="1:10" x14ac:dyDescent="0.3">
      <c r="A2871">
        <v>2870</v>
      </c>
      <c r="B2871" s="1502">
        <v>43840</v>
      </c>
      <c r="C2871">
        <v>141</v>
      </c>
      <c r="D2871">
        <f t="shared" si="180"/>
        <v>1577</v>
      </c>
      <c r="E2871">
        <f t="shared" si="177"/>
        <v>222357</v>
      </c>
      <c r="F2871">
        <f t="shared" si="178"/>
        <v>2486929</v>
      </c>
      <c r="J2871">
        <f t="shared" si="179"/>
        <v>562.94377076855119</v>
      </c>
    </row>
    <row r="2872" spans="1:10" x14ac:dyDescent="0.3">
      <c r="A2872">
        <v>2871</v>
      </c>
      <c r="B2872" s="1502">
        <v>43840</v>
      </c>
      <c r="C2872">
        <v>481</v>
      </c>
      <c r="D2872">
        <f t="shared" si="180"/>
        <v>1579</v>
      </c>
      <c r="E2872">
        <f t="shared" si="177"/>
        <v>759499</v>
      </c>
      <c r="F2872">
        <f t="shared" si="178"/>
        <v>2493241</v>
      </c>
      <c r="J2872">
        <f t="shared" si="179"/>
        <v>562.91611833142372</v>
      </c>
    </row>
    <row r="2873" spans="1:10" x14ac:dyDescent="0.3">
      <c r="A2873">
        <v>2872</v>
      </c>
      <c r="B2873" s="1502">
        <v>43840</v>
      </c>
      <c r="C2873">
        <v>1646</v>
      </c>
      <c r="D2873">
        <f t="shared" si="180"/>
        <v>1581</v>
      </c>
      <c r="E2873">
        <f t="shared" si="177"/>
        <v>2602326</v>
      </c>
      <c r="F2873">
        <f t="shared" si="178"/>
        <v>2499561</v>
      </c>
      <c r="J2873">
        <f t="shared" si="179"/>
        <v>562.88846589429625</v>
      </c>
    </row>
    <row r="2874" spans="1:10" x14ac:dyDescent="0.3">
      <c r="A2874">
        <v>2873</v>
      </c>
      <c r="B2874" s="1502">
        <v>43840</v>
      </c>
      <c r="C2874">
        <v>1084</v>
      </c>
      <c r="D2874">
        <f t="shared" si="180"/>
        <v>1583</v>
      </c>
      <c r="E2874">
        <f t="shared" si="177"/>
        <v>1715972</v>
      </c>
      <c r="F2874">
        <f t="shared" si="178"/>
        <v>2505889</v>
      </c>
      <c r="J2874">
        <f t="shared" si="179"/>
        <v>562.86081345716889</v>
      </c>
    </row>
    <row r="2875" spans="1:10" x14ac:dyDescent="0.3">
      <c r="A2875">
        <v>2874</v>
      </c>
      <c r="B2875" s="1502">
        <v>43840</v>
      </c>
      <c r="C2875">
        <v>185</v>
      </c>
      <c r="D2875">
        <f t="shared" si="180"/>
        <v>1585</v>
      </c>
      <c r="E2875">
        <f t="shared" si="177"/>
        <v>293225</v>
      </c>
      <c r="F2875">
        <f t="shared" si="178"/>
        <v>2512225</v>
      </c>
      <c r="J2875">
        <f t="shared" si="179"/>
        <v>562.83316102004142</v>
      </c>
    </row>
    <row r="2876" spans="1:10" x14ac:dyDescent="0.3">
      <c r="A2876">
        <v>2875</v>
      </c>
      <c r="B2876" s="1502">
        <v>43840</v>
      </c>
      <c r="C2876">
        <v>204</v>
      </c>
      <c r="D2876">
        <f t="shared" si="180"/>
        <v>1587</v>
      </c>
      <c r="E2876">
        <f t="shared" si="177"/>
        <v>323748</v>
      </c>
      <c r="F2876">
        <f t="shared" si="178"/>
        <v>2518569</v>
      </c>
      <c r="J2876">
        <f t="shared" si="179"/>
        <v>562.80550858291394</v>
      </c>
    </row>
    <row r="2877" spans="1:10" x14ac:dyDescent="0.3">
      <c r="A2877">
        <v>2876</v>
      </c>
      <c r="B2877" s="1502">
        <v>43840</v>
      </c>
      <c r="C2877">
        <v>396</v>
      </c>
      <c r="D2877">
        <f t="shared" si="180"/>
        <v>1589</v>
      </c>
      <c r="E2877">
        <f t="shared" si="177"/>
        <v>629244</v>
      </c>
      <c r="F2877">
        <f t="shared" si="178"/>
        <v>2524921</v>
      </c>
      <c r="J2877">
        <f t="shared" si="179"/>
        <v>562.77785614578647</v>
      </c>
    </row>
    <row r="2878" spans="1:10" x14ac:dyDescent="0.3">
      <c r="A2878">
        <v>2877</v>
      </c>
      <c r="B2878" s="1502">
        <v>43840</v>
      </c>
      <c r="C2878">
        <v>470</v>
      </c>
      <c r="D2878">
        <f t="shared" si="180"/>
        <v>1591</v>
      </c>
      <c r="E2878">
        <f t="shared" si="177"/>
        <v>747770</v>
      </c>
      <c r="F2878">
        <f t="shared" si="178"/>
        <v>2531281</v>
      </c>
      <c r="J2878">
        <f t="shared" si="179"/>
        <v>562.75020370865911</v>
      </c>
    </row>
    <row r="2879" spans="1:10" x14ac:dyDescent="0.3">
      <c r="A2879">
        <v>2878</v>
      </c>
      <c r="B2879" s="1502">
        <v>43841</v>
      </c>
      <c r="C2879">
        <v>178</v>
      </c>
      <c r="D2879">
        <f t="shared" si="180"/>
        <v>1593</v>
      </c>
      <c r="E2879">
        <f t="shared" si="177"/>
        <v>283554</v>
      </c>
      <c r="F2879">
        <f t="shared" si="178"/>
        <v>2537649</v>
      </c>
      <c r="J2879">
        <f t="shared" si="179"/>
        <v>562.72255127153164</v>
      </c>
    </row>
    <row r="2880" spans="1:10" x14ac:dyDescent="0.3">
      <c r="A2880">
        <v>2879</v>
      </c>
      <c r="B2880" s="1502">
        <v>43841</v>
      </c>
      <c r="C2880">
        <v>66</v>
      </c>
      <c r="D2880">
        <f t="shared" si="180"/>
        <v>1595</v>
      </c>
      <c r="E2880">
        <f t="shared" si="177"/>
        <v>105270</v>
      </c>
      <c r="F2880">
        <f t="shared" si="178"/>
        <v>2544025</v>
      </c>
      <c r="J2880">
        <f t="shared" si="179"/>
        <v>562.69489883440417</v>
      </c>
    </row>
    <row r="2881" spans="1:10" x14ac:dyDescent="0.3">
      <c r="A2881">
        <v>2880</v>
      </c>
      <c r="B2881" s="1502">
        <v>43841</v>
      </c>
      <c r="C2881">
        <v>108</v>
      </c>
      <c r="D2881">
        <f t="shared" si="180"/>
        <v>1597</v>
      </c>
      <c r="E2881">
        <f t="shared" si="177"/>
        <v>172476</v>
      </c>
      <c r="F2881">
        <f t="shared" si="178"/>
        <v>2550409</v>
      </c>
      <c r="J2881">
        <f t="shared" si="179"/>
        <v>562.66724639727681</v>
      </c>
    </row>
    <row r="2882" spans="1:10" x14ac:dyDescent="0.3">
      <c r="A2882">
        <v>2881</v>
      </c>
      <c r="B2882" s="1502">
        <v>43843</v>
      </c>
      <c r="C2882">
        <v>398</v>
      </c>
      <c r="D2882">
        <f t="shared" si="180"/>
        <v>1599</v>
      </c>
      <c r="E2882">
        <f t="shared" si="177"/>
        <v>636402</v>
      </c>
      <c r="F2882">
        <f t="shared" si="178"/>
        <v>2556801</v>
      </c>
      <c r="J2882">
        <f t="shared" si="179"/>
        <v>562.63959396014934</v>
      </c>
    </row>
    <row r="2883" spans="1:10" x14ac:dyDescent="0.3">
      <c r="A2883">
        <v>2882</v>
      </c>
      <c r="B2883" s="1502">
        <v>43843</v>
      </c>
      <c r="C2883">
        <v>74</v>
      </c>
      <c r="D2883">
        <f t="shared" si="180"/>
        <v>1601</v>
      </c>
      <c r="E2883">
        <f t="shared" ref="E2883:E2946" si="181">C2883*D2883</f>
        <v>118474</v>
      </c>
      <c r="F2883">
        <f t="shared" ref="F2883:F2946" si="182">D2883^2</f>
        <v>2563201</v>
      </c>
      <c r="J2883">
        <f t="shared" ref="J2883:J2946" si="183">$H$2+(-$I$2)*D2883</f>
        <v>562.61194152302187</v>
      </c>
    </row>
    <row r="2884" spans="1:10" x14ac:dyDescent="0.3">
      <c r="A2884">
        <v>2883</v>
      </c>
      <c r="B2884" s="1502">
        <v>43844</v>
      </c>
      <c r="C2884">
        <v>150</v>
      </c>
      <c r="D2884">
        <f t="shared" si="180"/>
        <v>1603</v>
      </c>
      <c r="E2884">
        <f t="shared" si="181"/>
        <v>240450</v>
      </c>
      <c r="F2884">
        <f t="shared" si="182"/>
        <v>2569609</v>
      </c>
      <c r="J2884">
        <f t="shared" si="183"/>
        <v>562.58428908589451</v>
      </c>
    </row>
    <row r="2885" spans="1:10" x14ac:dyDescent="0.3">
      <c r="A2885">
        <v>2884</v>
      </c>
      <c r="B2885" s="1502">
        <v>43844</v>
      </c>
      <c r="C2885">
        <v>158</v>
      </c>
      <c r="D2885">
        <f t="shared" si="180"/>
        <v>1605</v>
      </c>
      <c r="E2885">
        <f t="shared" si="181"/>
        <v>253590</v>
      </c>
      <c r="F2885">
        <f t="shared" si="182"/>
        <v>2576025</v>
      </c>
      <c r="J2885">
        <f t="shared" si="183"/>
        <v>562.55663664876704</v>
      </c>
    </row>
    <row r="2886" spans="1:10" x14ac:dyDescent="0.3">
      <c r="A2886">
        <v>2885</v>
      </c>
      <c r="B2886" s="1502">
        <v>43844</v>
      </c>
      <c r="C2886">
        <v>755</v>
      </c>
      <c r="D2886">
        <f t="shared" si="180"/>
        <v>1607</v>
      </c>
      <c r="E2886">
        <f t="shared" si="181"/>
        <v>1213285</v>
      </c>
      <c r="F2886">
        <f t="shared" si="182"/>
        <v>2582449</v>
      </c>
      <c r="J2886">
        <f t="shared" si="183"/>
        <v>562.52898421163957</v>
      </c>
    </row>
    <row r="2887" spans="1:10" x14ac:dyDescent="0.3">
      <c r="A2887">
        <v>2886</v>
      </c>
      <c r="B2887" s="1502">
        <v>43844</v>
      </c>
      <c r="C2887">
        <v>733</v>
      </c>
      <c r="D2887">
        <f t="shared" si="180"/>
        <v>1609</v>
      </c>
      <c r="E2887">
        <f t="shared" si="181"/>
        <v>1179397</v>
      </c>
      <c r="F2887">
        <f t="shared" si="182"/>
        <v>2588881</v>
      </c>
      <c r="J2887">
        <f t="shared" si="183"/>
        <v>562.5013317745121</v>
      </c>
    </row>
    <row r="2888" spans="1:10" x14ac:dyDescent="0.3">
      <c r="A2888">
        <v>2887</v>
      </c>
      <c r="B2888" s="1502">
        <v>43844</v>
      </c>
      <c r="C2888">
        <v>507</v>
      </c>
      <c r="D2888">
        <f t="shared" si="180"/>
        <v>1611</v>
      </c>
      <c r="E2888">
        <f t="shared" si="181"/>
        <v>816777</v>
      </c>
      <c r="F2888">
        <f t="shared" si="182"/>
        <v>2595321</v>
      </c>
      <c r="J2888">
        <f t="shared" si="183"/>
        <v>562.47367933738474</v>
      </c>
    </row>
    <row r="2889" spans="1:10" x14ac:dyDescent="0.3">
      <c r="A2889">
        <v>2888</v>
      </c>
      <c r="B2889" s="1502">
        <v>43844</v>
      </c>
      <c r="C2889">
        <v>141</v>
      </c>
      <c r="D2889">
        <f t="shared" si="180"/>
        <v>1613</v>
      </c>
      <c r="E2889">
        <f t="shared" si="181"/>
        <v>227433</v>
      </c>
      <c r="F2889">
        <f t="shared" si="182"/>
        <v>2601769</v>
      </c>
      <c r="J2889">
        <f t="shared" si="183"/>
        <v>562.44602690025727</v>
      </c>
    </row>
    <row r="2890" spans="1:10" x14ac:dyDescent="0.3">
      <c r="A2890">
        <v>2889</v>
      </c>
      <c r="B2890" s="1502">
        <v>43844</v>
      </c>
      <c r="C2890">
        <v>10</v>
      </c>
      <c r="D2890">
        <f t="shared" si="180"/>
        <v>1615</v>
      </c>
      <c r="E2890">
        <f t="shared" si="181"/>
        <v>16150</v>
      </c>
      <c r="F2890">
        <f t="shared" si="182"/>
        <v>2608225</v>
      </c>
      <c r="J2890">
        <f t="shared" si="183"/>
        <v>562.41837446312979</v>
      </c>
    </row>
    <row r="2891" spans="1:10" x14ac:dyDescent="0.3">
      <c r="A2891">
        <v>2890</v>
      </c>
      <c r="B2891" s="1502">
        <v>43844</v>
      </c>
      <c r="C2891">
        <v>225</v>
      </c>
      <c r="D2891">
        <f t="shared" si="180"/>
        <v>1617</v>
      </c>
      <c r="E2891">
        <f t="shared" si="181"/>
        <v>363825</v>
      </c>
      <c r="F2891">
        <f t="shared" si="182"/>
        <v>2614689</v>
      </c>
      <c r="J2891">
        <f t="shared" si="183"/>
        <v>562.39072202600244</v>
      </c>
    </row>
    <row r="2892" spans="1:10" x14ac:dyDescent="0.3">
      <c r="A2892">
        <v>2891</v>
      </c>
      <c r="B2892" s="1502">
        <v>43844</v>
      </c>
      <c r="C2892">
        <v>25</v>
      </c>
      <c r="D2892">
        <f t="shared" si="180"/>
        <v>1619</v>
      </c>
      <c r="E2892">
        <f t="shared" si="181"/>
        <v>40475</v>
      </c>
      <c r="F2892">
        <f t="shared" si="182"/>
        <v>2621161</v>
      </c>
      <c r="J2892">
        <f t="shared" si="183"/>
        <v>562.36306958887496</v>
      </c>
    </row>
    <row r="2893" spans="1:10" x14ac:dyDescent="0.3">
      <c r="A2893">
        <v>2892</v>
      </c>
      <c r="B2893" s="1502">
        <v>43844</v>
      </c>
      <c r="C2893">
        <v>150</v>
      </c>
      <c r="D2893">
        <f t="shared" si="180"/>
        <v>1621</v>
      </c>
      <c r="E2893">
        <f t="shared" si="181"/>
        <v>243150</v>
      </c>
      <c r="F2893">
        <f t="shared" si="182"/>
        <v>2627641</v>
      </c>
      <c r="J2893">
        <f t="shared" si="183"/>
        <v>562.33541715174749</v>
      </c>
    </row>
    <row r="2894" spans="1:10" x14ac:dyDescent="0.3">
      <c r="A2894">
        <v>2893</v>
      </c>
      <c r="B2894" s="1502">
        <v>43844</v>
      </c>
      <c r="C2894">
        <v>217</v>
      </c>
      <c r="D2894">
        <f t="shared" si="180"/>
        <v>1623</v>
      </c>
      <c r="E2894">
        <f t="shared" si="181"/>
        <v>352191</v>
      </c>
      <c r="F2894">
        <f t="shared" si="182"/>
        <v>2634129</v>
      </c>
      <c r="J2894">
        <f t="shared" si="183"/>
        <v>562.30776471462002</v>
      </c>
    </row>
    <row r="2895" spans="1:10" x14ac:dyDescent="0.3">
      <c r="A2895">
        <v>2894</v>
      </c>
      <c r="B2895" s="1502">
        <v>43844</v>
      </c>
      <c r="C2895">
        <v>50</v>
      </c>
      <c r="D2895">
        <f t="shared" si="180"/>
        <v>1625</v>
      </c>
      <c r="E2895">
        <f t="shared" si="181"/>
        <v>81250</v>
      </c>
      <c r="F2895">
        <f t="shared" si="182"/>
        <v>2640625</v>
      </c>
      <c r="J2895">
        <f t="shared" si="183"/>
        <v>562.28011227749266</v>
      </c>
    </row>
    <row r="2896" spans="1:10" x14ac:dyDescent="0.3">
      <c r="A2896">
        <v>2895</v>
      </c>
      <c r="B2896" s="1502">
        <v>43844</v>
      </c>
      <c r="C2896">
        <v>377</v>
      </c>
      <c r="D2896">
        <f t="shared" si="180"/>
        <v>1627</v>
      </c>
      <c r="E2896">
        <f t="shared" si="181"/>
        <v>613379</v>
      </c>
      <c r="F2896">
        <f t="shared" si="182"/>
        <v>2647129</v>
      </c>
      <c r="J2896">
        <f t="shared" si="183"/>
        <v>562.25245984036519</v>
      </c>
    </row>
    <row r="2897" spans="1:10" x14ac:dyDescent="0.3">
      <c r="A2897">
        <v>2896</v>
      </c>
      <c r="B2897" s="1502">
        <v>43844</v>
      </c>
      <c r="C2897">
        <v>518</v>
      </c>
      <c r="D2897">
        <f t="shared" si="180"/>
        <v>1629</v>
      </c>
      <c r="E2897">
        <f t="shared" si="181"/>
        <v>843822</v>
      </c>
      <c r="F2897">
        <f t="shared" si="182"/>
        <v>2653641</v>
      </c>
      <c r="J2897">
        <f t="shared" si="183"/>
        <v>562.22480740323772</v>
      </c>
    </row>
    <row r="2898" spans="1:10" x14ac:dyDescent="0.3">
      <c r="A2898">
        <v>2897</v>
      </c>
      <c r="B2898" s="1502">
        <v>43844</v>
      </c>
      <c r="C2898">
        <v>1370</v>
      </c>
      <c r="D2898">
        <f t="shared" si="180"/>
        <v>1631</v>
      </c>
      <c r="E2898">
        <f t="shared" si="181"/>
        <v>2234470</v>
      </c>
      <c r="F2898">
        <f t="shared" si="182"/>
        <v>2660161</v>
      </c>
      <c r="J2898">
        <f t="shared" si="183"/>
        <v>562.19715496611036</v>
      </c>
    </row>
    <row r="2899" spans="1:10" x14ac:dyDescent="0.3">
      <c r="A2899">
        <v>2898</v>
      </c>
      <c r="B2899" s="1502">
        <v>43844</v>
      </c>
      <c r="C2899">
        <v>175</v>
      </c>
      <c r="D2899">
        <f t="shared" si="180"/>
        <v>1633</v>
      </c>
      <c r="E2899">
        <f t="shared" si="181"/>
        <v>285775</v>
      </c>
      <c r="F2899">
        <f t="shared" si="182"/>
        <v>2666689</v>
      </c>
      <c r="J2899">
        <f t="shared" si="183"/>
        <v>562.16950252898289</v>
      </c>
    </row>
    <row r="2900" spans="1:10" x14ac:dyDescent="0.3">
      <c r="A2900">
        <v>2899</v>
      </c>
      <c r="B2900" s="1502">
        <v>43844</v>
      </c>
      <c r="C2900">
        <v>442</v>
      </c>
      <c r="D2900">
        <f t="shared" si="180"/>
        <v>1635</v>
      </c>
      <c r="E2900">
        <f t="shared" si="181"/>
        <v>722670</v>
      </c>
      <c r="F2900">
        <f t="shared" si="182"/>
        <v>2673225</v>
      </c>
      <c r="J2900">
        <f t="shared" si="183"/>
        <v>562.14185009185542</v>
      </c>
    </row>
    <row r="2901" spans="1:10" x14ac:dyDescent="0.3">
      <c r="A2901">
        <v>2900</v>
      </c>
      <c r="B2901" s="1502">
        <v>43844</v>
      </c>
      <c r="C2901">
        <v>318</v>
      </c>
      <c r="D2901">
        <f t="shared" si="180"/>
        <v>1637</v>
      </c>
      <c r="E2901">
        <f t="shared" si="181"/>
        <v>520566</v>
      </c>
      <c r="F2901">
        <f t="shared" si="182"/>
        <v>2679769</v>
      </c>
      <c r="J2901">
        <f t="shared" si="183"/>
        <v>562.11419765472795</v>
      </c>
    </row>
    <row r="2902" spans="1:10" x14ac:dyDescent="0.3">
      <c r="A2902">
        <v>2901</v>
      </c>
      <c r="B2902" s="1502">
        <v>43844</v>
      </c>
      <c r="C2902">
        <v>2068</v>
      </c>
      <c r="D2902">
        <f t="shared" si="180"/>
        <v>1639</v>
      </c>
      <c r="E2902">
        <f t="shared" si="181"/>
        <v>3389452</v>
      </c>
      <c r="F2902">
        <f t="shared" si="182"/>
        <v>2686321</v>
      </c>
      <c r="J2902">
        <f t="shared" si="183"/>
        <v>562.08654521760059</v>
      </c>
    </row>
    <row r="2903" spans="1:10" x14ac:dyDescent="0.3">
      <c r="A2903">
        <v>2902</v>
      </c>
      <c r="B2903" s="1502">
        <v>43844</v>
      </c>
      <c r="C2903">
        <v>7398</v>
      </c>
      <c r="D2903">
        <f t="shared" si="180"/>
        <v>1641</v>
      </c>
      <c r="E2903">
        <f t="shared" si="181"/>
        <v>12140118</v>
      </c>
      <c r="F2903">
        <f t="shared" si="182"/>
        <v>2692881</v>
      </c>
      <c r="J2903">
        <f t="shared" si="183"/>
        <v>562.05889278047312</v>
      </c>
    </row>
    <row r="2904" spans="1:10" x14ac:dyDescent="0.3">
      <c r="A2904">
        <v>2903</v>
      </c>
      <c r="B2904" s="1502">
        <v>43844</v>
      </c>
      <c r="C2904">
        <v>334</v>
      </c>
      <c r="D2904">
        <f t="shared" si="180"/>
        <v>1643</v>
      </c>
      <c r="E2904">
        <f t="shared" si="181"/>
        <v>548762</v>
      </c>
      <c r="F2904">
        <f t="shared" si="182"/>
        <v>2699449</v>
      </c>
      <c r="J2904">
        <f t="shared" si="183"/>
        <v>562.03124034334564</v>
      </c>
    </row>
    <row r="2905" spans="1:10" x14ac:dyDescent="0.3">
      <c r="A2905">
        <v>2904</v>
      </c>
      <c r="B2905" s="1502">
        <v>43844</v>
      </c>
      <c r="C2905">
        <v>72</v>
      </c>
      <c r="D2905">
        <f t="shared" si="180"/>
        <v>1645</v>
      </c>
      <c r="E2905">
        <f t="shared" si="181"/>
        <v>118440</v>
      </c>
      <c r="F2905">
        <f t="shared" si="182"/>
        <v>2706025</v>
      </c>
      <c r="J2905">
        <f t="shared" si="183"/>
        <v>562.00358790621829</v>
      </c>
    </row>
    <row r="2906" spans="1:10" x14ac:dyDescent="0.3">
      <c r="A2906">
        <v>2905</v>
      </c>
      <c r="B2906" s="1502">
        <v>43844</v>
      </c>
      <c r="C2906">
        <v>467</v>
      </c>
      <c r="D2906">
        <f t="shared" si="180"/>
        <v>1647</v>
      </c>
      <c r="E2906">
        <f t="shared" si="181"/>
        <v>769149</v>
      </c>
      <c r="F2906">
        <f t="shared" si="182"/>
        <v>2712609</v>
      </c>
      <c r="J2906">
        <f t="shared" si="183"/>
        <v>561.97593546909081</v>
      </c>
    </row>
    <row r="2907" spans="1:10" x14ac:dyDescent="0.3">
      <c r="A2907">
        <v>2906</v>
      </c>
      <c r="B2907" s="1502">
        <v>43845</v>
      </c>
      <c r="C2907">
        <v>1442</v>
      </c>
      <c r="D2907">
        <f t="shared" si="180"/>
        <v>1649</v>
      </c>
      <c r="E2907">
        <f t="shared" si="181"/>
        <v>2377858</v>
      </c>
      <c r="F2907">
        <f t="shared" si="182"/>
        <v>2719201</v>
      </c>
      <c r="J2907">
        <f t="shared" si="183"/>
        <v>561.94828303196334</v>
      </c>
    </row>
    <row r="2908" spans="1:10" x14ac:dyDescent="0.3">
      <c r="A2908">
        <v>2907</v>
      </c>
      <c r="B2908" s="1502">
        <v>43845</v>
      </c>
      <c r="C2908">
        <v>204</v>
      </c>
      <c r="D2908">
        <f t="shared" si="180"/>
        <v>1651</v>
      </c>
      <c r="E2908">
        <f t="shared" si="181"/>
        <v>336804</v>
      </c>
      <c r="F2908">
        <f t="shared" si="182"/>
        <v>2725801</v>
      </c>
      <c r="J2908">
        <f t="shared" si="183"/>
        <v>561.92063059483587</v>
      </c>
    </row>
    <row r="2909" spans="1:10" x14ac:dyDescent="0.3">
      <c r="A2909">
        <v>2908</v>
      </c>
      <c r="B2909" s="1502">
        <v>43845</v>
      </c>
      <c r="C2909">
        <v>123</v>
      </c>
      <c r="D2909">
        <f t="shared" si="180"/>
        <v>1653</v>
      </c>
      <c r="E2909">
        <f t="shared" si="181"/>
        <v>203319</v>
      </c>
      <c r="F2909">
        <f t="shared" si="182"/>
        <v>2732409</v>
      </c>
      <c r="J2909">
        <f t="shared" si="183"/>
        <v>561.89297815770851</v>
      </c>
    </row>
    <row r="2910" spans="1:10" x14ac:dyDescent="0.3">
      <c r="A2910">
        <v>2909</v>
      </c>
      <c r="B2910" s="1502">
        <v>43845</v>
      </c>
      <c r="C2910">
        <v>998</v>
      </c>
      <c r="D2910">
        <f t="shared" si="180"/>
        <v>1655</v>
      </c>
      <c r="E2910">
        <f t="shared" si="181"/>
        <v>1651690</v>
      </c>
      <c r="F2910">
        <f t="shared" si="182"/>
        <v>2739025</v>
      </c>
      <c r="J2910">
        <f t="shared" si="183"/>
        <v>561.86532572058104</v>
      </c>
    </row>
    <row r="2911" spans="1:10" x14ac:dyDescent="0.3">
      <c r="A2911">
        <v>2910</v>
      </c>
      <c r="B2911" s="1502">
        <v>43845</v>
      </c>
      <c r="C2911">
        <v>677</v>
      </c>
      <c r="D2911">
        <f t="shared" si="180"/>
        <v>1657</v>
      </c>
      <c r="E2911">
        <f t="shared" si="181"/>
        <v>1121789</v>
      </c>
      <c r="F2911">
        <f t="shared" si="182"/>
        <v>2745649</v>
      </c>
      <c r="J2911">
        <f t="shared" si="183"/>
        <v>561.83767328345357</v>
      </c>
    </row>
    <row r="2912" spans="1:10" x14ac:dyDescent="0.3">
      <c r="A2912">
        <v>2911</v>
      </c>
      <c r="B2912" s="1502">
        <v>43845</v>
      </c>
      <c r="C2912">
        <v>593</v>
      </c>
      <c r="D2912">
        <f t="shared" si="180"/>
        <v>1659</v>
      </c>
      <c r="E2912">
        <f t="shared" si="181"/>
        <v>983787</v>
      </c>
      <c r="F2912">
        <f t="shared" si="182"/>
        <v>2752281</v>
      </c>
      <c r="J2912">
        <f t="shared" si="183"/>
        <v>561.81002084632621</v>
      </c>
    </row>
    <row r="2913" spans="1:10" x14ac:dyDescent="0.3">
      <c r="A2913">
        <v>2912</v>
      </c>
      <c r="B2913" s="1502">
        <v>43845</v>
      </c>
      <c r="C2913">
        <v>286</v>
      </c>
      <c r="D2913">
        <f t="shared" si="180"/>
        <v>1661</v>
      </c>
      <c r="E2913">
        <f t="shared" si="181"/>
        <v>475046</v>
      </c>
      <c r="F2913">
        <f t="shared" si="182"/>
        <v>2758921</v>
      </c>
      <c r="J2913">
        <f t="shared" si="183"/>
        <v>561.78236840919874</v>
      </c>
    </row>
    <row r="2914" spans="1:10" x14ac:dyDescent="0.3">
      <c r="A2914">
        <v>2913</v>
      </c>
      <c r="B2914" s="1502">
        <v>43845</v>
      </c>
      <c r="C2914">
        <v>145</v>
      </c>
      <c r="D2914">
        <f t="shared" si="180"/>
        <v>1663</v>
      </c>
      <c r="E2914">
        <f t="shared" si="181"/>
        <v>241135</v>
      </c>
      <c r="F2914">
        <f t="shared" si="182"/>
        <v>2765569</v>
      </c>
      <c r="J2914">
        <f t="shared" si="183"/>
        <v>561.75471597207127</v>
      </c>
    </row>
    <row r="2915" spans="1:10" x14ac:dyDescent="0.3">
      <c r="A2915">
        <v>2914</v>
      </c>
      <c r="B2915" s="1502">
        <v>43845</v>
      </c>
      <c r="C2915">
        <v>51</v>
      </c>
      <c r="D2915">
        <f t="shared" si="180"/>
        <v>1665</v>
      </c>
      <c r="E2915">
        <f t="shared" si="181"/>
        <v>84915</v>
      </c>
      <c r="F2915">
        <f t="shared" si="182"/>
        <v>2772225</v>
      </c>
      <c r="J2915">
        <f t="shared" si="183"/>
        <v>561.72706353494391</v>
      </c>
    </row>
    <row r="2916" spans="1:10" x14ac:dyDescent="0.3">
      <c r="A2916">
        <v>2915</v>
      </c>
      <c r="B2916" s="1502">
        <v>43845</v>
      </c>
      <c r="C2916">
        <v>197</v>
      </c>
      <c r="D2916">
        <f t="shared" si="180"/>
        <v>1667</v>
      </c>
      <c r="E2916">
        <f t="shared" si="181"/>
        <v>328399</v>
      </c>
      <c r="F2916">
        <f t="shared" si="182"/>
        <v>2778889</v>
      </c>
      <c r="J2916">
        <f t="shared" si="183"/>
        <v>561.69941109781644</v>
      </c>
    </row>
    <row r="2917" spans="1:10" x14ac:dyDescent="0.3">
      <c r="A2917">
        <v>2916</v>
      </c>
      <c r="B2917" s="1502">
        <v>43845</v>
      </c>
      <c r="C2917">
        <v>267</v>
      </c>
      <c r="D2917">
        <f t="shared" ref="D2917:D2980" si="184">D2916+2</f>
        <v>1669</v>
      </c>
      <c r="E2917">
        <f t="shared" si="181"/>
        <v>445623</v>
      </c>
      <c r="F2917">
        <f t="shared" si="182"/>
        <v>2785561</v>
      </c>
      <c r="J2917">
        <f t="shared" si="183"/>
        <v>561.67175866068897</v>
      </c>
    </row>
    <row r="2918" spans="1:10" x14ac:dyDescent="0.3">
      <c r="A2918">
        <v>2917</v>
      </c>
      <c r="B2918" s="1502">
        <v>43845</v>
      </c>
      <c r="C2918">
        <v>564</v>
      </c>
      <c r="D2918">
        <f t="shared" si="184"/>
        <v>1671</v>
      </c>
      <c r="E2918">
        <f t="shared" si="181"/>
        <v>942444</v>
      </c>
      <c r="F2918">
        <f t="shared" si="182"/>
        <v>2792241</v>
      </c>
      <c r="J2918">
        <f t="shared" si="183"/>
        <v>561.64410622356149</v>
      </c>
    </row>
    <row r="2919" spans="1:10" x14ac:dyDescent="0.3">
      <c r="A2919">
        <v>2918</v>
      </c>
      <c r="B2919" s="1502">
        <v>43845</v>
      </c>
      <c r="C2919">
        <v>52</v>
      </c>
      <c r="D2919">
        <f t="shared" si="184"/>
        <v>1673</v>
      </c>
      <c r="E2919">
        <f t="shared" si="181"/>
        <v>86996</v>
      </c>
      <c r="F2919">
        <f t="shared" si="182"/>
        <v>2798929</v>
      </c>
      <c r="J2919">
        <f t="shared" si="183"/>
        <v>561.61645378643414</v>
      </c>
    </row>
    <row r="2920" spans="1:10" x14ac:dyDescent="0.3">
      <c r="A2920">
        <v>2919</v>
      </c>
      <c r="B2920" s="1502">
        <v>43846</v>
      </c>
      <c r="C2920">
        <v>46</v>
      </c>
      <c r="D2920">
        <f t="shared" si="184"/>
        <v>1675</v>
      </c>
      <c r="E2920">
        <f t="shared" si="181"/>
        <v>77050</v>
      </c>
      <c r="F2920">
        <f t="shared" si="182"/>
        <v>2805625</v>
      </c>
      <c r="J2920">
        <f t="shared" si="183"/>
        <v>561.58880134930666</v>
      </c>
    </row>
    <row r="2921" spans="1:10" x14ac:dyDescent="0.3">
      <c r="A2921">
        <v>2920</v>
      </c>
      <c r="B2921" s="1502">
        <v>43847</v>
      </c>
      <c r="C2921">
        <v>152</v>
      </c>
      <c r="D2921">
        <f t="shared" si="184"/>
        <v>1677</v>
      </c>
      <c r="E2921">
        <f t="shared" si="181"/>
        <v>254904</v>
      </c>
      <c r="F2921">
        <f t="shared" si="182"/>
        <v>2812329</v>
      </c>
      <c r="J2921">
        <f t="shared" si="183"/>
        <v>561.56114891217919</v>
      </c>
    </row>
    <row r="2922" spans="1:10" x14ac:dyDescent="0.3">
      <c r="A2922">
        <v>2921</v>
      </c>
      <c r="B2922" s="1502">
        <v>43847</v>
      </c>
      <c r="C2922">
        <v>930</v>
      </c>
      <c r="D2922">
        <f t="shared" si="184"/>
        <v>1679</v>
      </c>
      <c r="E2922">
        <f t="shared" si="181"/>
        <v>1561470</v>
      </c>
      <c r="F2922">
        <f t="shared" si="182"/>
        <v>2819041</v>
      </c>
      <c r="J2922">
        <f t="shared" si="183"/>
        <v>561.53349647505183</v>
      </c>
    </row>
    <row r="2923" spans="1:10" x14ac:dyDescent="0.3">
      <c r="A2923">
        <v>2922</v>
      </c>
      <c r="B2923" s="1502">
        <v>43847</v>
      </c>
      <c r="C2923">
        <v>819</v>
      </c>
      <c r="D2923">
        <f t="shared" si="184"/>
        <v>1681</v>
      </c>
      <c r="E2923">
        <f t="shared" si="181"/>
        <v>1376739</v>
      </c>
      <c r="F2923">
        <f t="shared" si="182"/>
        <v>2825761</v>
      </c>
      <c r="J2923">
        <f t="shared" si="183"/>
        <v>561.50584403792436</v>
      </c>
    </row>
    <row r="2924" spans="1:10" x14ac:dyDescent="0.3">
      <c r="A2924">
        <v>2923</v>
      </c>
      <c r="B2924" s="1502">
        <v>43847</v>
      </c>
      <c r="C2924">
        <v>613</v>
      </c>
      <c r="D2924">
        <f t="shared" si="184"/>
        <v>1683</v>
      </c>
      <c r="E2924">
        <f t="shared" si="181"/>
        <v>1031679</v>
      </c>
      <c r="F2924">
        <f t="shared" si="182"/>
        <v>2832489</v>
      </c>
      <c r="J2924">
        <f t="shared" si="183"/>
        <v>561.47819160079689</v>
      </c>
    </row>
    <row r="2925" spans="1:10" x14ac:dyDescent="0.3">
      <c r="A2925">
        <v>2924</v>
      </c>
      <c r="B2925" s="1502">
        <v>43847</v>
      </c>
      <c r="C2925">
        <v>270</v>
      </c>
      <c r="D2925">
        <f t="shared" si="184"/>
        <v>1685</v>
      </c>
      <c r="E2925">
        <f t="shared" si="181"/>
        <v>454950</v>
      </c>
      <c r="F2925">
        <f t="shared" si="182"/>
        <v>2839225</v>
      </c>
      <c r="J2925">
        <f t="shared" si="183"/>
        <v>561.45053916366942</v>
      </c>
    </row>
    <row r="2926" spans="1:10" x14ac:dyDescent="0.3">
      <c r="A2926">
        <v>2925</v>
      </c>
      <c r="B2926" s="1502">
        <v>43847</v>
      </c>
      <c r="C2926">
        <v>276</v>
      </c>
      <c r="D2926">
        <f t="shared" si="184"/>
        <v>1687</v>
      </c>
      <c r="E2926">
        <f t="shared" si="181"/>
        <v>465612</v>
      </c>
      <c r="F2926">
        <f t="shared" si="182"/>
        <v>2845969</v>
      </c>
      <c r="J2926">
        <f t="shared" si="183"/>
        <v>561.42288672654206</v>
      </c>
    </row>
    <row r="2927" spans="1:10" x14ac:dyDescent="0.3">
      <c r="A2927">
        <v>2926</v>
      </c>
      <c r="B2927" s="1502">
        <v>43847</v>
      </c>
      <c r="C2927">
        <v>77</v>
      </c>
      <c r="D2927">
        <f t="shared" si="184"/>
        <v>1689</v>
      </c>
      <c r="E2927">
        <f t="shared" si="181"/>
        <v>130053</v>
      </c>
      <c r="F2927">
        <f t="shared" si="182"/>
        <v>2852721</v>
      </c>
      <c r="J2927">
        <f t="shared" si="183"/>
        <v>561.39523428941459</v>
      </c>
    </row>
    <row r="2928" spans="1:10" x14ac:dyDescent="0.3">
      <c r="A2928">
        <v>2927</v>
      </c>
      <c r="B2928" s="1502">
        <v>43847</v>
      </c>
      <c r="C2928">
        <v>177</v>
      </c>
      <c r="D2928">
        <f t="shared" si="184"/>
        <v>1691</v>
      </c>
      <c r="E2928">
        <f t="shared" si="181"/>
        <v>299307</v>
      </c>
      <c r="F2928">
        <f t="shared" si="182"/>
        <v>2859481</v>
      </c>
      <c r="J2928">
        <f t="shared" si="183"/>
        <v>561.36758185228712</v>
      </c>
    </row>
    <row r="2929" spans="1:10" x14ac:dyDescent="0.3">
      <c r="A2929">
        <v>2928</v>
      </c>
      <c r="B2929" s="1502">
        <v>43847</v>
      </c>
      <c r="C2929">
        <v>64</v>
      </c>
      <c r="D2929">
        <f t="shared" si="184"/>
        <v>1693</v>
      </c>
      <c r="E2929">
        <f t="shared" si="181"/>
        <v>108352</v>
      </c>
      <c r="F2929">
        <f t="shared" si="182"/>
        <v>2866249</v>
      </c>
      <c r="J2929">
        <f t="shared" si="183"/>
        <v>561.33992941515976</v>
      </c>
    </row>
    <row r="2930" spans="1:10" x14ac:dyDescent="0.3">
      <c r="A2930">
        <v>2929</v>
      </c>
      <c r="B2930" s="1502">
        <v>43847</v>
      </c>
      <c r="C2930">
        <v>347</v>
      </c>
      <c r="D2930">
        <f t="shared" si="184"/>
        <v>1695</v>
      </c>
      <c r="E2930">
        <f t="shared" si="181"/>
        <v>588165</v>
      </c>
      <c r="F2930">
        <f t="shared" si="182"/>
        <v>2873025</v>
      </c>
      <c r="J2930">
        <f t="shared" si="183"/>
        <v>561.31227697803229</v>
      </c>
    </row>
    <row r="2931" spans="1:10" x14ac:dyDescent="0.3">
      <c r="A2931">
        <v>2930</v>
      </c>
      <c r="B2931" s="1502">
        <v>43847</v>
      </c>
      <c r="C2931">
        <v>339</v>
      </c>
      <c r="D2931">
        <f t="shared" si="184"/>
        <v>1697</v>
      </c>
      <c r="E2931">
        <f t="shared" si="181"/>
        <v>575283</v>
      </c>
      <c r="F2931">
        <f t="shared" si="182"/>
        <v>2879809</v>
      </c>
      <c r="J2931">
        <f t="shared" si="183"/>
        <v>561.28462454090482</v>
      </c>
    </row>
    <row r="2932" spans="1:10" x14ac:dyDescent="0.3">
      <c r="A2932">
        <v>2931</v>
      </c>
      <c r="B2932" s="1502">
        <v>43847</v>
      </c>
      <c r="C2932">
        <v>242</v>
      </c>
      <c r="D2932">
        <f t="shared" si="184"/>
        <v>1699</v>
      </c>
      <c r="E2932">
        <f t="shared" si="181"/>
        <v>411158</v>
      </c>
      <c r="F2932">
        <f t="shared" si="182"/>
        <v>2886601</v>
      </c>
      <c r="J2932">
        <f t="shared" si="183"/>
        <v>561.25697210377734</v>
      </c>
    </row>
    <row r="2933" spans="1:10" x14ac:dyDescent="0.3">
      <c r="A2933">
        <v>2932</v>
      </c>
      <c r="B2933" s="1502">
        <v>43847</v>
      </c>
      <c r="C2933">
        <v>69</v>
      </c>
      <c r="D2933">
        <f t="shared" si="184"/>
        <v>1701</v>
      </c>
      <c r="E2933">
        <f t="shared" si="181"/>
        <v>117369</v>
      </c>
      <c r="F2933">
        <f t="shared" si="182"/>
        <v>2893401</v>
      </c>
      <c r="J2933">
        <f t="shared" si="183"/>
        <v>561.22931966664999</v>
      </c>
    </row>
    <row r="2934" spans="1:10" x14ac:dyDescent="0.3">
      <c r="A2934">
        <v>2933</v>
      </c>
      <c r="B2934" s="1502">
        <v>43847</v>
      </c>
      <c r="C2934">
        <v>34</v>
      </c>
      <c r="D2934">
        <f t="shared" si="184"/>
        <v>1703</v>
      </c>
      <c r="E2934">
        <f t="shared" si="181"/>
        <v>57902</v>
      </c>
      <c r="F2934">
        <f t="shared" si="182"/>
        <v>2900209</v>
      </c>
      <c r="J2934">
        <f t="shared" si="183"/>
        <v>561.20166722952251</v>
      </c>
    </row>
    <row r="2935" spans="1:10" x14ac:dyDescent="0.3">
      <c r="A2935">
        <v>2934</v>
      </c>
      <c r="B2935" s="1502">
        <v>43847</v>
      </c>
      <c r="C2935">
        <v>38</v>
      </c>
      <c r="D2935">
        <f t="shared" si="184"/>
        <v>1705</v>
      </c>
      <c r="E2935">
        <f t="shared" si="181"/>
        <v>64790</v>
      </c>
      <c r="F2935">
        <f t="shared" si="182"/>
        <v>2907025</v>
      </c>
      <c r="J2935">
        <f t="shared" si="183"/>
        <v>561.17401479239504</v>
      </c>
    </row>
    <row r="2936" spans="1:10" x14ac:dyDescent="0.3">
      <c r="A2936">
        <v>2935</v>
      </c>
      <c r="B2936" s="1502">
        <v>43847</v>
      </c>
      <c r="C2936">
        <v>427</v>
      </c>
      <c r="D2936">
        <f t="shared" si="184"/>
        <v>1707</v>
      </c>
      <c r="E2936">
        <f t="shared" si="181"/>
        <v>728889</v>
      </c>
      <c r="F2936">
        <f t="shared" si="182"/>
        <v>2913849</v>
      </c>
      <c r="J2936">
        <f t="shared" si="183"/>
        <v>561.14636235526768</v>
      </c>
    </row>
    <row r="2937" spans="1:10" x14ac:dyDescent="0.3">
      <c r="A2937">
        <v>2936</v>
      </c>
      <c r="B2937" s="1502">
        <v>43847</v>
      </c>
      <c r="C2937">
        <v>87</v>
      </c>
      <c r="D2937">
        <f t="shared" si="184"/>
        <v>1709</v>
      </c>
      <c r="E2937">
        <f t="shared" si="181"/>
        <v>148683</v>
      </c>
      <c r="F2937">
        <f t="shared" si="182"/>
        <v>2920681</v>
      </c>
      <c r="J2937">
        <f t="shared" si="183"/>
        <v>561.11870991814021</v>
      </c>
    </row>
    <row r="2938" spans="1:10" x14ac:dyDescent="0.3">
      <c r="A2938">
        <v>2937</v>
      </c>
      <c r="B2938" s="1502">
        <v>43847</v>
      </c>
      <c r="C2938">
        <v>632</v>
      </c>
      <c r="D2938">
        <f t="shared" si="184"/>
        <v>1711</v>
      </c>
      <c r="E2938">
        <f t="shared" si="181"/>
        <v>1081352</v>
      </c>
      <c r="F2938">
        <f t="shared" si="182"/>
        <v>2927521</v>
      </c>
      <c r="J2938">
        <f t="shared" si="183"/>
        <v>561.09105748101274</v>
      </c>
    </row>
    <row r="2939" spans="1:10" x14ac:dyDescent="0.3">
      <c r="A2939">
        <v>2938</v>
      </c>
      <c r="B2939" s="1502">
        <v>43847</v>
      </c>
      <c r="C2939">
        <v>114</v>
      </c>
      <c r="D2939">
        <f t="shared" si="184"/>
        <v>1713</v>
      </c>
      <c r="E2939">
        <f t="shared" si="181"/>
        <v>195282</v>
      </c>
      <c r="F2939">
        <f t="shared" si="182"/>
        <v>2934369</v>
      </c>
      <c r="J2939">
        <f t="shared" si="183"/>
        <v>561.06340504388527</v>
      </c>
    </row>
    <row r="2940" spans="1:10" x14ac:dyDescent="0.3">
      <c r="A2940">
        <v>2939</v>
      </c>
      <c r="B2940" s="1502">
        <v>43847</v>
      </c>
      <c r="C2940">
        <v>157</v>
      </c>
      <c r="D2940">
        <f t="shared" si="184"/>
        <v>1715</v>
      </c>
      <c r="E2940">
        <f t="shared" si="181"/>
        <v>269255</v>
      </c>
      <c r="F2940">
        <f t="shared" si="182"/>
        <v>2941225</v>
      </c>
      <c r="J2940">
        <f t="shared" si="183"/>
        <v>561.03575260675791</v>
      </c>
    </row>
    <row r="2941" spans="1:10" x14ac:dyDescent="0.3">
      <c r="A2941">
        <v>2940</v>
      </c>
      <c r="B2941" s="1502">
        <v>43847</v>
      </c>
      <c r="C2941">
        <v>85</v>
      </c>
      <c r="D2941">
        <f t="shared" si="184"/>
        <v>1717</v>
      </c>
      <c r="E2941">
        <f t="shared" si="181"/>
        <v>145945</v>
      </c>
      <c r="F2941">
        <f t="shared" si="182"/>
        <v>2948089</v>
      </c>
      <c r="J2941">
        <f t="shared" si="183"/>
        <v>561.00810016963044</v>
      </c>
    </row>
    <row r="2942" spans="1:10" x14ac:dyDescent="0.3">
      <c r="A2942">
        <v>2941</v>
      </c>
      <c r="B2942" s="1502">
        <v>43847</v>
      </c>
      <c r="C2942">
        <v>358</v>
      </c>
      <c r="D2942">
        <f t="shared" si="184"/>
        <v>1719</v>
      </c>
      <c r="E2942">
        <f t="shared" si="181"/>
        <v>615402</v>
      </c>
      <c r="F2942">
        <f t="shared" si="182"/>
        <v>2954961</v>
      </c>
      <c r="J2942">
        <f t="shared" si="183"/>
        <v>560.98044773250297</v>
      </c>
    </row>
    <row r="2943" spans="1:10" x14ac:dyDescent="0.3">
      <c r="A2943">
        <v>2942</v>
      </c>
      <c r="B2943" s="1502">
        <v>43847</v>
      </c>
      <c r="C2943">
        <v>160</v>
      </c>
      <c r="D2943">
        <f t="shared" si="184"/>
        <v>1721</v>
      </c>
      <c r="E2943">
        <f t="shared" si="181"/>
        <v>275360</v>
      </c>
      <c r="F2943">
        <f t="shared" si="182"/>
        <v>2961841</v>
      </c>
      <c r="J2943">
        <f t="shared" si="183"/>
        <v>560.95279529537561</v>
      </c>
    </row>
    <row r="2944" spans="1:10" x14ac:dyDescent="0.3">
      <c r="A2944">
        <v>2943</v>
      </c>
      <c r="B2944" s="1502">
        <v>43847</v>
      </c>
      <c r="C2944">
        <v>99</v>
      </c>
      <c r="D2944">
        <f t="shared" si="184"/>
        <v>1723</v>
      </c>
      <c r="E2944">
        <f t="shared" si="181"/>
        <v>170577</v>
      </c>
      <c r="F2944">
        <f t="shared" si="182"/>
        <v>2968729</v>
      </c>
      <c r="J2944">
        <f t="shared" si="183"/>
        <v>560.92514285824814</v>
      </c>
    </row>
    <row r="2945" spans="1:10" x14ac:dyDescent="0.3">
      <c r="A2945">
        <v>2944</v>
      </c>
      <c r="B2945" s="1502">
        <v>43847</v>
      </c>
      <c r="C2945">
        <v>97</v>
      </c>
      <c r="D2945">
        <f t="shared" si="184"/>
        <v>1725</v>
      </c>
      <c r="E2945">
        <f t="shared" si="181"/>
        <v>167325</v>
      </c>
      <c r="F2945">
        <f t="shared" si="182"/>
        <v>2975625</v>
      </c>
      <c r="J2945">
        <f t="shared" si="183"/>
        <v>560.89749042112066</v>
      </c>
    </row>
    <row r="2946" spans="1:10" x14ac:dyDescent="0.3">
      <c r="A2946">
        <v>2945</v>
      </c>
      <c r="B2946" s="1502">
        <v>43850</v>
      </c>
      <c r="C2946">
        <v>10</v>
      </c>
      <c r="D2946">
        <f t="shared" si="184"/>
        <v>1727</v>
      </c>
      <c r="E2946">
        <f t="shared" si="181"/>
        <v>17270</v>
      </c>
      <c r="F2946">
        <f t="shared" si="182"/>
        <v>2982529</v>
      </c>
      <c r="J2946">
        <f t="shared" si="183"/>
        <v>560.86983798399319</v>
      </c>
    </row>
    <row r="2947" spans="1:10" x14ac:dyDescent="0.3">
      <c r="A2947">
        <v>2946</v>
      </c>
      <c r="B2947" s="1502">
        <v>43850</v>
      </c>
      <c r="C2947">
        <v>10</v>
      </c>
      <c r="D2947">
        <f t="shared" si="184"/>
        <v>1729</v>
      </c>
      <c r="E2947">
        <f t="shared" ref="E2947:E3010" si="185">C2947*D2947</f>
        <v>17290</v>
      </c>
      <c r="F2947">
        <f t="shared" ref="F2947:F3010" si="186">D2947^2</f>
        <v>2989441</v>
      </c>
      <c r="J2947">
        <f t="shared" ref="J2947:J3010" si="187">$H$2+(-$I$2)*D2947</f>
        <v>560.84218554686584</v>
      </c>
    </row>
    <row r="2948" spans="1:10" x14ac:dyDescent="0.3">
      <c r="A2948">
        <v>2947</v>
      </c>
      <c r="B2948" s="1502">
        <v>43851</v>
      </c>
      <c r="C2948">
        <v>494</v>
      </c>
      <c r="D2948">
        <f t="shared" si="184"/>
        <v>1731</v>
      </c>
      <c r="E2948">
        <f t="shared" si="185"/>
        <v>855114</v>
      </c>
      <c r="F2948">
        <f t="shared" si="186"/>
        <v>2996361</v>
      </c>
      <c r="J2948">
        <f t="shared" si="187"/>
        <v>560.81453310973836</v>
      </c>
    </row>
    <row r="2949" spans="1:10" x14ac:dyDescent="0.3">
      <c r="A2949">
        <v>2948</v>
      </c>
      <c r="B2949" s="1502">
        <v>43851</v>
      </c>
      <c r="C2949">
        <v>412</v>
      </c>
      <c r="D2949">
        <f t="shared" si="184"/>
        <v>1733</v>
      </c>
      <c r="E2949">
        <f t="shared" si="185"/>
        <v>713996</v>
      </c>
      <c r="F2949">
        <f t="shared" si="186"/>
        <v>3003289</v>
      </c>
      <c r="J2949">
        <f t="shared" si="187"/>
        <v>560.78688067261089</v>
      </c>
    </row>
    <row r="2950" spans="1:10" x14ac:dyDescent="0.3">
      <c r="A2950">
        <v>2949</v>
      </c>
      <c r="B2950" s="1502">
        <v>43851</v>
      </c>
      <c r="C2950">
        <v>152</v>
      </c>
      <c r="D2950">
        <f t="shared" si="184"/>
        <v>1735</v>
      </c>
      <c r="E2950">
        <f t="shared" si="185"/>
        <v>263720</v>
      </c>
      <c r="F2950">
        <f t="shared" si="186"/>
        <v>3010225</v>
      </c>
      <c r="J2950">
        <f t="shared" si="187"/>
        <v>560.75922823548353</v>
      </c>
    </row>
    <row r="2951" spans="1:10" x14ac:dyDescent="0.3">
      <c r="A2951">
        <v>2950</v>
      </c>
      <c r="B2951" s="1502">
        <v>43851</v>
      </c>
      <c r="C2951">
        <v>789</v>
      </c>
      <c r="D2951">
        <f t="shared" si="184"/>
        <v>1737</v>
      </c>
      <c r="E2951">
        <f t="shared" si="185"/>
        <v>1370493</v>
      </c>
      <c r="F2951">
        <f t="shared" si="186"/>
        <v>3017169</v>
      </c>
      <c r="J2951">
        <f t="shared" si="187"/>
        <v>560.73157579835606</v>
      </c>
    </row>
    <row r="2952" spans="1:10" x14ac:dyDescent="0.3">
      <c r="A2952">
        <v>2951</v>
      </c>
      <c r="B2952" s="1502">
        <v>43851</v>
      </c>
      <c r="C2952">
        <v>649</v>
      </c>
      <c r="D2952">
        <f t="shared" si="184"/>
        <v>1739</v>
      </c>
      <c r="E2952">
        <f t="shared" si="185"/>
        <v>1128611</v>
      </c>
      <c r="F2952">
        <f t="shared" si="186"/>
        <v>3024121</v>
      </c>
      <c r="J2952">
        <f t="shared" si="187"/>
        <v>560.70392336122859</v>
      </c>
    </row>
    <row r="2953" spans="1:10" x14ac:dyDescent="0.3">
      <c r="A2953">
        <v>2952</v>
      </c>
      <c r="B2953" s="1502">
        <v>43851</v>
      </c>
      <c r="C2953">
        <v>607</v>
      </c>
      <c r="D2953">
        <f t="shared" si="184"/>
        <v>1741</v>
      </c>
      <c r="E2953">
        <f t="shared" si="185"/>
        <v>1056787</v>
      </c>
      <c r="F2953">
        <f t="shared" si="186"/>
        <v>3031081</v>
      </c>
      <c r="J2953">
        <f t="shared" si="187"/>
        <v>560.67627092410112</v>
      </c>
    </row>
    <row r="2954" spans="1:10" x14ac:dyDescent="0.3">
      <c r="A2954">
        <v>2953</v>
      </c>
      <c r="B2954" s="1502">
        <v>43851</v>
      </c>
      <c r="C2954">
        <v>18</v>
      </c>
      <c r="D2954">
        <f t="shared" si="184"/>
        <v>1743</v>
      </c>
      <c r="E2954">
        <f t="shared" si="185"/>
        <v>31374</v>
      </c>
      <c r="F2954">
        <f t="shared" si="186"/>
        <v>3038049</v>
      </c>
      <c r="J2954">
        <f t="shared" si="187"/>
        <v>560.64861848697376</v>
      </c>
    </row>
    <row r="2955" spans="1:10" x14ac:dyDescent="0.3">
      <c r="A2955">
        <v>2954</v>
      </c>
      <c r="B2955" s="1502">
        <v>43851</v>
      </c>
      <c r="C2955">
        <v>59</v>
      </c>
      <c r="D2955">
        <f t="shared" si="184"/>
        <v>1745</v>
      </c>
      <c r="E2955">
        <f t="shared" si="185"/>
        <v>102955</v>
      </c>
      <c r="F2955">
        <f t="shared" si="186"/>
        <v>3045025</v>
      </c>
      <c r="J2955">
        <f t="shared" si="187"/>
        <v>560.62096604984629</v>
      </c>
    </row>
    <row r="2956" spans="1:10" x14ac:dyDescent="0.3">
      <c r="A2956">
        <v>2955</v>
      </c>
      <c r="B2956" s="1502">
        <v>43851</v>
      </c>
      <c r="C2956">
        <v>890</v>
      </c>
      <c r="D2956">
        <f t="shared" si="184"/>
        <v>1747</v>
      </c>
      <c r="E2956">
        <f t="shared" si="185"/>
        <v>1554830</v>
      </c>
      <c r="F2956">
        <f t="shared" si="186"/>
        <v>3052009</v>
      </c>
      <c r="J2956">
        <f t="shared" si="187"/>
        <v>560.59331361271882</v>
      </c>
    </row>
    <row r="2957" spans="1:10" x14ac:dyDescent="0.3">
      <c r="A2957">
        <v>2956</v>
      </c>
      <c r="B2957" s="1502">
        <v>43851</v>
      </c>
      <c r="C2957">
        <v>642</v>
      </c>
      <c r="D2957">
        <f t="shared" si="184"/>
        <v>1749</v>
      </c>
      <c r="E2957">
        <f t="shared" si="185"/>
        <v>1122858</v>
      </c>
      <c r="F2957">
        <f t="shared" si="186"/>
        <v>3059001</v>
      </c>
      <c r="J2957">
        <f t="shared" si="187"/>
        <v>560.56566117559146</v>
      </c>
    </row>
    <row r="2958" spans="1:10" x14ac:dyDescent="0.3">
      <c r="A2958">
        <v>2957</v>
      </c>
      <c r="B2958" s="1502">
        <v>43851</v>
      </c>
      <c r="C2958">
        <v>514</v>
      </c>
      <c r="D2958">
        <f t="shared" si="184"/>
        <v>1751</v>
      </c>
      <c r="E2958">
        <f t="shared" si="185"/>
        <v>900014</v>
      </c>
      <c r="F2958">
        <f t="shared" si="186"/>
        <v>3066001</v>
      </c>
      <c r="J2958">
        <f t="shared" si="187"/>
        <v>560.53800873846399</v>
      </c>
    </row>
    <row r="2959" spans="1:10" x14ac:dyDescent="0.3">
      <c r="A2959">
        <v>2958</v>
      </c>
      <c r="B2959" s="1502">
        <v>43851</v>
      </c>
      <c r="C2959">
        <v>108</v>
      </c>
      <c r="D2959">
        <f t="shared" si="184"/>
        <v>1753</v>
      </c>
      <c r="E2959">
        <f t="shared" si="185"/>
        <v>189324</v>
      </c>
      <c r="F2959">
        <f t="shared" si="186"/>
        <v>3073009</v>
      </c>
      <c r="J2959">
        <f t="shared" si="187"/>
        <v>560.51035630133651</v>
      </c>
    </row>
    <row r="2960" spans="1:10" x14ac:dyDescent="0.3">
      <c r="A2960">
        <v>2959</v>
      </c>
      <c r="B2960" s="1502">
        <v>43851</v>
      </c>
      <c r="C2960">
        <v>335</v>
      </c>
      <c r="D2960">
        <f t="shared" si="184"/>
        <v>1755</v>
      </c>
      <c r="E2960">
        <f t="shared" si="185"/>
        <v>587925</v>
      </c>
      <c r="F2960">
        <f t="shared" si="186"/>
        <v>3080025</v>
      </c>
      <c r="J2960">
        <f t="shared" si="187"/>
        <v>560.48270386420904</v>
      </c>
    </row>
    <row r="2961" spans="1:10" x14ac:dyDescent="0.3">
      <c r="A2961">
        <v>2960</v>
      </c>
      <c r="B2961" s="1502">
        <v>43851</v>
      </c>
      <c r="C2961">
        <v>71</v>
      </c>
      <c r="D2961">
        <f t="shared" si="184"/>
        <v>1757</v>
      </c>
      <c r="E2961">
        <f t="shared" si="185"/>
        <v>124747</v>
      </c>
      <c r="F2961">
        <f t="shared" si="186"/>
        <v>3087049</v>
      </c>
      <c r="J2961">
        <f t="shared" si="187"/>
        <v>560.45505142708168</v>
      </c>
    </row>
    <row r="2962" spans="1:10" x14ac:dyDescent="0.3">
      <c r="A2962">
        <v>2961</v>
      </c>
      <c r="B2962" s="1502">
        <v>43851</v>
      </c>
      <c r="C2962">
        <v>527</v>
      </c>
      <c r="D2962">
        <f t="shared" si="184"/>
        <v>1759</v>
      </c>
      <c r="E2962">
        <f t="shared" si="185"/>
        <v>926993</v>
      </c>
      <c r="F2962">
        <f t="shared" si="186"/>
        <v>3094081</v>
      </c>
      <c r="J2962">
        <f t="shared" si="187"/>
        <v>560.42739898995421</v>
      </c>
    </row>
    <row r="2963" spans="1:10" x14ac:dyDescent="0.3">
      <c r="A2963">
        <v>2962</v>
      </c>
      <c r="B2963" s="1502">
        <v>43851</v>
      </c>
      <c r="C2963">
        <v>131</v>
      </c>
      <c r="D2963">
        <f t="shared" si="184"/>
        <v>1761</v>
      </c>
      <c r="E2963">
        <f t="shared" si="185"/>
        <v>230691</v>
      </c>
      <c r="F2963">
        <f t="shared" si="186"/>
        <v>3101121</v>
      </c>
      <c r="J2963">
        <f t="shared" si="187"/>
        <v>560.39974655282674</v>
      </c>
    </row>
    <row r="2964" spans="1:10" x14ac:dyDescent="0.3">
      <c r="A2964">
        <v>2963</v>
      </c>
      <c r="B2964" s="1502">
        <v>43851</v>
      </c>
      <c r="C2964">
        <v>968</v>
      </c>
      <c r="D2964">
        <f t="shared" si="184"/>
        <v>1763</v>
      </c>
      <c r="E2964">
        <f t="shared" si="185"/>
        <v>1706584</v>
      </c>
      <c r="F2964">
        <f t="shared" si="186"/>
        <v>3108169</v>
      </c>
      <c r="J2964">
        <f t="shared" si="187"/>
        <v>560.37209411569938</v>
      </c>
    </row>
    <row r="2965" spans="1:10" x14ac:dyDescent="0.3">
      <c r="A2965">
        <v>2964</v>
      </c>
      <c r="B2965" s="1502">
        <v>43851</v>
      </c>
      <c r="C2965">
        <v>1506</v>
      </c>
      <c r="D2965">
        <f t="shared" si="184"/>
        <v>1765</v>
      </c>
      <c r="E2965">
        <f t="shared" si="185"/>
        <v>2658090</v>
      </c>
      <c r="F2965">
        <f t="shared" si="186"/>
        <v>3115225</v>
      </c>
      <c r="J2965">
        <f t="shared" si="187"/>
        <v>560.34444167857191</v>
      </c>
    </row>
    <row r="2966" spans="1:10" x14ac:dyDescent="0.3">
      <c r="A2966">
        <v>2965</v>
      </c>
      <c r="B2966" s="1502">
        <v>43851</v>
      </c>
      <c r="C2966">
        <v>1249</v>
      </c>
      <c r="D2966">
        <f t="shared" si="184"/>
        <v>1767</v>
      </c>
      <c r="E2966">
        <f t="shared" si="185"/>
        <v>2206983</v>
      </c>
      <c r="F2966">
        <f t="shared" si="186"/>
        <v>3122289</v>
      </c>
      <c r="J2966">
        <f t="shared" si="187"/>
        <v>560.31678924144444</v>
      </c>
    </row>
    <row r="2967" spans="1:10" x14ac:dyDescent="0.3">
      <c r="A2967">
        <v>2966</v>
      </c>
      <c r="B2967" s="1502">
        <v>43851</v>
      </c>
      <c r="C2967">
        <v>2824</v>
      </c>
      <c r="D2967">
        <f t="shared" si="184"/>
        <v>1769</v>
      </c>
      <c r="E2967">
        <f t="shared" si="185"/>
        <v>4995656</v>
      </c>
      <c r="F2967">
        <f t="shared" si="186"/>
        <v>3129361</v>
      </c>
      <c r="J2967">
        <f t="shared" si="187"/>
        <v>560.28913680431697</v>
      </c>
    </row>
    <row r="2968" spans="1:10" x14ac:dyDescent="0.3">
      <c r="A2968">
        <v>2967</v>
      </c>
      <c r="B2968" s="1502">
        <v>43851</v>
      </c>
      <c r="C2968">
        <v>4068</v>
      </c>
      <c r="D2968">
        <f t="shared" si="184"/>
        <v>1771</v>
      </c>
      <c r="E2968">
        <f t="shared" si="185"/>
        <v>7204428</v>
      </c>
      <c r="F2968">
        <f t="shared" si="186"/>
        <v>3136441</v>
      </c>
      <c r="J2968">
        <f t="shared" si="187"/>
        <v>560.26148436718961</v>
      </c>
    </row>
    <row r="2969" spans="1:10" x14ac:dyDescent="0.3">
      <c r="A2969">
        <v>2968</v>
      </c>
      <c r="B2969" s="1502">
        <v>43851</v>
      </c>
      <c r="C2969">
        <v>2433</v>
      </c>
      <c r="D2969">
        <f t="shared" si="184"/>
        <v>1773</v>
      </c>
      <c r="E2969">
        <f t="shared" si="185"/>
        <v>4313709</v>
      </c>
      <c r="F2969">
        <f t="shared" si="186"/>
        <v>3143529</v>
      </c>
      <c r="J2969">
        <f t="shared" si="187"/>
        <v>560.23383193006214</v>
      </c>
    </row>
    <row r="2970" spans="1:10" x14ac:dyDescent="0.3">
      <c r="A2970">
        <v>2969</v>
      </c>
      <c r="B2970" s="1502">
        <v>43851</v>
      </c>
      <c r="C2970">
        <v>596</v>
      </c>
      <c r="D2970">
        <f t="shared" si="184"/>
        <v>1775</v>
      </c>
      <c r="E2970">
        <f t="shared" si="185"/>
        <v>1057900</v>
      </c>
      <c r="F2970">
        <f t="shared" si="186"/>
        <v>3150625</v>
      </c>
      <c r="J2970">
        <f t="shared" si="187"/>
        <v>560.20617949293467</v>
      </c>
    </row>
    <row r="2971" spans="1:10" x14ac:dyDescent="0.3">
      <c r="A2971">
        <v>2970</v>
      </c>
      <c r="B2971" s="1502">
        <v>43852</v>
      </c>
      <c r="C2971">
        <v>31</v>
      </c>
      <c r="D2971">
        <f t="shared" si="184"/>
        <v>1777</v>
      </c>
      <c r="E2971">
        <f t="shared" si="185"/>
        <v>55087</v>
      </c>
      <c r="F2971">
        <f t="shared" si="186"/>
        <v>3157729</v>
      </c>
      <c r="J2971">
        <f t="shared" si="187"/>
        <v>560.17852705580731</v>
      </c>
    </row>
    <row r="2972" spans="1:10" x14ac:dyDescent="0.3">
      <c r="A2972">
        <v>2971</v>
      </c>
      <c r="B2972" s="1502">
        <v>43852</v>
      </c>
      <c r="C2972">
        <v>50</v>
      </c>
      <c r="D2972">
        <f t="shared" si="184"/>
        <v>1779</v>
      </c>
      <c r="E2972">
        <f t="shared" si="185"/>
        <v>88950</v>
      </c>
      <c r="F2972">
        <f t="shared" si="186"/>
        <v>3164841</v>
      </c>
      <c r="J2972">
        <f t="shared" si="187"/>
        <v>560.15087461867984</v>
      </c>
    </row>
    <row r="2973" spans="1:10" x14ac:dyDescent="0.3">
      <c r="A2973">
        <v>2972</v>
      </c>
      <c r="B2973" s="1502">
        <v>43852</v>
      </c>
      <c r="C2973">
        <v>50</v>
      </c>
      <c r="D2973">
        <f t="shared" si="184"/>
        <v>1781</v>
      </c>
      <c r="E2973">
        <f t="shared" si="185"/>
        <v>89050</v>
      </c>
      <c r="F2973">
        <f t="shared" si="186"/>
        <v>3171961</v>
      </c>
      <c r="J2973">
        <f t="shared" si="187"/>
        <v>560.12322218155236</v>
      </c>
    </row>
    <row r="2974" spans="1:10" x14ac:dyDescent="0.3">
      <c r="A2974">
        <v>2973</v>
      </c>
      <c r="B2974" s="1502">
        <v>43852</v>
      </c>
      <c r="C2974">
        <v>87</v>
      </c>
      <c r="D2974">
        <f t="shared" si="184"/>
        <v>1783</v>
      </c>
      <c r="E2974">
        <f t="shared" si="185"/>
        <v>155121</v>
      </c>
      <c r="F2974">
        <f t="shared" si="186"/>
        <v>3179089</v>
      </c>
      <c r="J2974">
        <f t="shared" si="187"/>
        <v>560.09556974442501</v>
      </c>
    </row>
    <row r="2975" spans="1:10" x14ac:dyDescent="0.3">
      <c r="A2975">
        <v>2974</v>
      </c>
      <c r="B2975" s="1502">
        <v>43852</v>
      </c>
      <c r="C2975">
        <v>276</v>
      </c>
      <c r="D2975">
        <f t="shared" si="184"/>
        <v>1785</v>
      </c>
      <c r="E2975">
        <f t="shared" si="185"/>
        <v>492660</v>
      </c>
      <c r="F2975">
        <f t="shared" si="186"/>
        <v>3186225</v>
      </c>
      <c r="J2975">
        <f t="shared" si="187"/>
        <v>560.06791730729753</v>
      </c>
    </row>
    <row r="2976" spans="1:10" x14ac:dyDescent="0.3">
      <c r="A2976">
        <v>2975</v>
      </c>
      <c r="B2976" s="1502">
        <v>43852</v>
      </c>
      <c r="C2976">
        <v>1003</v>
      </c>
      <c r="D2976">
        <f t="shared" si="184"/>
        <v>1787</v>
      </c>
      <c r="E2976">
        <f t="shared" si="185"/>
        <v>1792361</v>
      </c>
      <c r="F2976">
        <f t="shared" si="186"/>
        <v>3193369</v>
      </c>
      <c r="J2976">
        <f t="shared" si="187"/>
        <v>560.04026487017006</v>
      </c>
    </row>
    <row r="2977" spans="1:10" x14ac:dyDescent="0.3">
      <c r="A2977">
        <v>2976</v>
      </c>
      <c r="B2977" s="1502">
        <v>43852</v>
      </c>
      <c r="C2977">
        <v>1988</v>
      </c>
      <c r="D2977">
        <f t="shared" si="184"/>
        <v>1789</v>
      </c>
      <c r="E2977">
        <f t="shared" si="185"/>
        <v>3556532</v>
      </c>
      <c r="F2977">
        <f t="shared" si="186"/>
        <v>3200521</v>
      </c>
      <c r="J2977">
        <f t="shared" si="187"/>
        <v>560.01261243304259</v>
      </c>
    </row>
    <row r="2978" spans="1:10" x14ac:dyDescent="0.3">
      <c r="A2978">
        <v>2977</v>
      </c>
      <c r="B2978" s="1502">
        <v>43852</v>
      </c>
      <c r="C2978">
        <v>408</v>
      </c>
      <c r="D2978">
        <f t="shared" si="184"/>
        <v>1791</v>
      </c>
      <c r="E2978">
        <f t="shared" si="185"/>
        <v>730728</v>
      </c>
      <c r="F2978">
        <f t="shared" si="186"/>
        <v>3207681</v>
      </c>
      <c r="J2978">
        <f t="shared" si="187"/>
        <v>559.98495999591523</v>
      </c>
    </row>
    <row r="2979" spans="1:10" x14ac:dyDescent="0.3">
      <c r="A2979">
        <v>2978</v>
      </c>
      <c r="B2979" s="1502">
        <v>43852</v>
      </c>
      <c r="C2979">
        <v>152</v>
      </c>
      <c r="D2979">
        <f t="shared" si="184"/>
        <v>1793</v>
      </c>
      <c r="E2979">
        <f t="shared" si="185"/>
        <v>272536</v>
      </c>
      <c r="F2979">
        <f t="shared" si="186"/>
        <v>3214849</v>
      </c>
      <c r="J2979">
        <f t="shared" si="187"/>
        <v>559.95730755878776</v>
      </c>
    </row>
    <row r="2980" spans="1:10" x14ac:dyDescent="0.3">
      <c r="A2980">
        <v>2979</v>
      </c>
      <c r="B2980" s="1502">
        <v>43852</v>
      </c>
      <c r="C2980">
        <v>67</v>
      </c>
      <c r="D2980">
        <f t="shared" si="184"/>
        <v>1795</v>
      </c>
      <c r="E2980">
        <f t="shared" si="185"/>
        <v>120265</v>
      </c>
      <c r="F2980">
        <f t="shared" si="186"/>
        <v>3222025</v>
      </c>
      <c r="J2980">
        <f t="shared" si="187"/>
        <v>559.92965512166029</v>
      </c>
    </row>
    <row r="2981" spans="1:10" x14ac:dyDescent="0.3">
      <c r="A2981">
        <v>2980</v>
      </c>
      <c r="B2981" s="1502">
        <v>43852</v>
      </c>
      <c r="C2981">
        <v>127</v>
      </c>
      <c r="D2981">
        <f t="shared" ref="D2981:D3044" si="188">D2980+2</f>
        <v>1797</v>
      </c>
      <c r="E2981">
        <f t="shared" si="185"/>
        <v>228219</v>
      </c>
      <c r="F2981">
        <f t="shared" si="186"/>
        <v>3229209</v>
      </c>
      <c r="J2981">
        <f t="shared" si="187"/>
        <v>559.90200268453293</v>
      </c>
    </row>
    <row r="2982" spans="1:10" x14ac:dyDescent="0.3">
      <c r="A2982">
        <v>2981</v>
      </c>
      <c r="B2982" s="1502">
        <v>43852</v>
      </c>
      <c r="C2982">
        <v>117</v>
      </c>
      <c r="D2982">
        <f t="shared" si="188"/>
        <v>1799</v>
      </c>
      <c r="E2982">
        <f t="shared" si="185"/>
        <v>210483</v>
      </c>
      <c r="F2982">
        <f t="shared" si="186"/>
        <v>3236401</v>
      </c>
      <c r="J2982">
        <f t="shared" si="187"/>
        <v>559.87435024740546</v>
      </c>
    </row>
    <row r="2983" spans="1:10" x14ac:dyDescent="0.3">
      <c r="A2983">
        <v>2982</v>
      </c>
      <c r="B2983" s="1502">
        <v>43852</v>
      </c>
      <c r="C2983">
        <v>203</v>
      </c>
      <c r="D2983">
        <f t="shared" si="188"/>
        <v>1801</v>
      </c>
      <c r="E2983">
        <f t="shared" si="185"/>
        <v>365603</v>
      </c>
      <c r="F2983">
        <f t="shared" si="186"/>
        <v>3243601</v>
      </c>
      <c r="J2983">
        <f t="shared" si="187"/>
        <v>559.84669781027799</v>
      </c>
    </row>
    <row r="2984" spans="1:10" x14ac:dyDescent="0.3">
      <c r="A2984">
        <v>2983</v>
      </c>
      <c r="B2984" s="1502">
        <v>43852</v>
      </c>
      <c r="C2984">
        <v>514</v>
      </c>
      <c r="D2984">
        <f t="shared" si="188"/>
        <v>1803</v>
      </c>
      <c r="E2984">
        <f t="shared" si="185"/>
        <v>926742</v>
      </c>
      <c r="F2984">
        <f t="shared" si="186"/>
        <v>3250809</v>
      </c>
      <c r="J2984">
        <f t="shared" si="187"/>
        <v>559.81904537315052</v>
      </c>
    </row>
    <row r="2985" spans="1:10" x14ac:dyDescent="0.3">
      <c r="A2985">
        <v>2984</v>
      </c>
      <c r="B2985" s="1502">
        <v>43852</v>
      </c>
      <c r="C2985">
        <v>1100</v>
      </c>
      <c r="D2985">
        <f t="shared" si="188"/>
        <v>1805</v>
      </c>
      <c r="E2985">
        <f t="shared" si="185"/>
        <v>1985500</v>
      </c>
      <c r="F2985">
        <f t="shared" si="186"/>
        <v>3258025</v>
      </c>
      <c r="J2985">
        <f t="shared" si="187"/>
        <v>559.79139293602316</v>
      </c>
    </row>
    <row r="2986" spans="1:10" x14ac:dyDescent="0.3">
      <c r="A2986">
        <v>2985</v>
      </c>
      <c r="B2986" s="1502">
        <v>43852</v>
      </c>
      <c r="C2986">
        <v>361</v>
      </c>
      <c r="D2986">
        <f t="shared" si="188"/>
        <v>1807</v>
      </c>
      <c r="E2986">
        <f t="shared" si="185"/>
        <v>652327</v>
      </c>
      <c r="F2986">
        <f t="shared" si="186"/>
        <v>3265249</v>
      </c>
      <c r="J2986">
        <f t="shared" si="187"/>
        <v>559.76374049889569</v>
      </c>
    </row>
    <row r="2987" spans="1:10" x14ac:dyDescent="0.3">
      <c r="A2987">
        <v>2986</v>
      </c>
      <c r="B2987" s="1502">
        <v>43852</v>
      </c>
      <c r="C2987">
        <v>1697</v>
      </c>
      <c r="D2987">
        <f t="shared" si="188"/>
        <v>1809</v>
      </c>
      <c r="E2987">
        <f t="shared" si="185"/>
        <v>3069873</v>
      </c>
      <c r="F2987">
        <f t="shared" si="186"/>
        <v>3272481</v>
      </c>
      <c r="J2987">
        <f t="shared" si="187"/>
        <v>559.73608806176821</v>
      </c>
    </row>
    <row r="2988" spans="1:10" x14ac:dyDescent="0.3">
      <c r="A2988">
        <v>2987</v>
      </c>
      <c r="B2988" s="1502">
        <v>43852</v>
      </c>
      <c r="C2988">
        <v>544</v>
      </c>
      <c r="D2988">
        <f t="shared" si="188"/>
        <v>1811</v>
      </c>
      <c r="E2988">
        <f t="shared" si="185"/>
        <v>985184</v>
      </c>
      <c r="F2988">
        <f t="shared" si="186"/>
        <v>3279721</v>
      </c>
      <c r="J2988">
        <f t="shared" si="187"/>
        <v>559.70843562464086</v>
      </c>
    </row>
    <row r="2989" spans="1:10" x14ac:dyDescent="0.3">
      <c r="A2989">
        <v>2988</v>
      </c>
      <c r="B2989" s="1502">
        <v>43852</v>
      </c>
      <c r="C2989">
        <v>158</v>
      </c>
      <c r="D2989">
        <f t="shared" si="188"/>
        <v>1813</v>
      </c>
      <c r="E2989">
        <f t="shared" si="185"/>
        <v>286454</v>
      </c>
      <c r="F2989">
        <f t="shared" si="186"/>
        <v>3286969</v>
      </c>
      <c r="J2989">
        <f t="shared" si="187"/>
        <v>559.68078318751338</v>
      </c>
    </row>
    <row r="2990" spans="1:10" x14ac:dyDescent="0.3">
      <c r="A2990">
        <v>2989</v>
      </c>
      <c r="B2990" s="1502">
        <v>43852</v>
      </c>
      <c r="C2990">
        <v>1215</v>
      </c>
      <c r="D2990">
        <f t="shared" si="188"/>
        <v>1815</v>
      </c>
      <c r="E2990">
        <f t="shared" si="185"/>
        <v>2205225</v>
      </c>
      <c r="F2990">
        <f t="shared" si="186"/>
        <v>3294225</v>
      </c>
      <c r="J2990">
        <f t="shared" si="187"/>
        <v>559.65313075038591</v>
      </c>
    </row>
    <row r="2991" spans="1:10" x14ac:dyDescent="0.3">
      <c r="A2991">
        <v>2990</v>
      </c>
      <c r="B2991" s="1502">
        <v>43852</v>
      </c>
      <c r="C2991">
        <v>844</v>
      </c>
      <c r="D2991">
        <f t="shared" si="188"/>
        <v>1817</v>
      </c>
      <c r="E2991">
        <f t="shared" si="185"/>
        <v>1533548</v>
      </c>
      <c r="F2991">
        <f t="shared" si="186"/>
        <v>3301489</v>
      </c>
      <c r="J2991">
        <f t="shared" si="187"/>
        <v>559.62547831325844</v>
      </c>
    </row>
    <row r="2992" spans="1:10" x14ac:dyDescent="0.3">
      <c r="A2992">
        <v>2991</v>
      </c>
      <c r="B2992" s="1502">
        <v>43852</v>
      </c>
      <c r="C2992">
        <v>2389</v>
      </c>
      <c r="D2992">
        <f t="shared" si="188"/>
        <v>1819</v>
      </c>
      <c r="E2992">
        <f t="shared" si="185"/>
        <v>4345591</v>
      </c>
      <c r="F2992">
        <f t="shared" si="186"/>
        <v>3308761</v>
      </c>
      <c r="J2992">
        <f t="shared" si="187"/>
        <v>559.59782587613108</v>
      </c>
    </row>
    <row r="2993" spans="1:10" x14ac:dyDescent="0.3">
      <c r="A2993">
        <v>2992</v>
      </c>
      <c r="B2993" s="1502">
        <v>43852</v>
      </c>
      <c r="C2993">
        <v>4348</v>
      </c>
      <c r="D2993">
        <f t="shared" si="188"/>
        <v>1821</v>
      </c>
      <c r="E2993">
        <f t="shared" si="185"/>
        <v>7917708</v>
      </c>
      <c r="F2993">
        <f t="shared" si="186"/>
        <v>3316041</v>
      </c>
      <c r="J2993">
        <f t="shared" si="187"/>
        <v>559.57017343900361</v>
      </c>
    </row>
    <row r="2994" spans="1:10" x14ac:dyDescent="0.3">
      <c r="A2994">
        <v>2993</v>
      </c>
      <c r="B2994" s="1502">
        <v>43852</v>
      </c>
      <c r="C2994">
        <v>214</v>
      </c>
      <c r="D2994">
        <f t="shared" si="188"/>
        <v>1823</v>
      </c>
      <c r="E2994">
        <f t="shared" si="185"/>
        <v>390122</v>
      </c>
      <c r="F2994">
        <f t="shared" si="186"/>
        <v>3323329</v>
      </c>
      <c r="J2994">
        <f t="shared" si="187"/>
        <v>559.54252100187614</v>
      </c>
    </row>
    <row r="2995" spans="1:10" x14ac:dyDescent="0.3">
      <c r="A2995">
        <v>2994</v>
      </c>
      <c r="B2995" s="1502">
        <v>43852</v>
      </c>
      <c r="C2995">
        <v>326</v>
      </c>
      <c r="D2995">
        <f t="shared" si="188"/>
        <v>1825</v>
      </c>
      <c r="E2995">
        <f t="shared" si="185"/>
        <v>594950</v>
      </c>
      <c r="F2995">
        <f t="shared" si="186"/>
        <v>3330625</v>
      </c>
      <c r="J2995">
        <f t="shared" si="187"/>
        <v>559.51486856474878</v>
      </c>
    </row>
    <row r="2996" spans="1:10" x14ac:dyDescent="0.3">
      <c r="A2996">
        <v>2995</v>
      </c>
      <c r="B2996" s="1502">
        <v>43852</v>
      </c>
      <c r="C2996">
        <v>2583</v>
      </c>
      <c r="D2996">
        <f t="shared" si="188"/>
        <v>1827</v>
      </c>
      <c r="E2996">
        <f t="shared" si="185"/>
        <v>4719141</v>
      </c>
      <c r="F2996">
        <f t="shared" si="186"/>
        <v>3337929</v>
      </c>
      <c r="J2996">
        <f t="shared" si="187"/>
        <v>559.48721612762131</v>
      </c>
    </row>
    <row r="2997" spans="1:10" x14ac:dyDescent="0.3">
      <c r="A2997">
        <v>2996</v>
      </c>
      <c r="B2997" s="1502">
        <v>43852</v>
      </c>
      <c r="C2997">
        <v>1165</v>
      </c>
      <c r="D2997">
        <f t="shared" si="188"/>
        <v>1829</v>
      </c>
      <c r="E2997">
        <f t="shared" si="185"/>
        <v>2130785</v>
      </c>
      <c r="F2997">
        <f t="shared" si="186"/>
        <v>3345241</v>
      </c>
      <c r="J2997">
        <f t="shared" si="187"/>
        <v>559.45956369049384</v>
      </c>
    </row>
    <row r="2998" spans="1:10" x14ac:dyDescent="0.3">
      <c r="A2998">
        <v>2997</v>
      </c>
      <c r="B2998" s="1502">
        <v>43852</v>
      </c>
      <c r="C2998">
        <v>188</v>
      </c>
      <c r="D2998">
        <f t="shared" si="188"/>
        <v>1831</v>
      </c>
      <c r="E2998">
        <f t="shared" si="185"/>
        <v>344228</v>
      </c>
      <c r="F2998">
        <f t="shared" si="186"/>
        <v>3352561</v>
      </c>
      <c r="J2998">
        <f t="shared" si="187"/>
        <v>559.43191125336637</v>
      </c>
    </row>
    <row r="2999" spans="1:10" x14ac:dyDescent="0.3">
      <c r="A2999">
        <v>2998</v>
      </c>
      <c r="B2999" s="1502">
        <v>43853</v>
      </c>
      <c r="C2999">
        <v>48</v>
      </c>
      <c r="D2999">
        <f t="shared" si="188"/>
        <v>1833</v>
      </c>
      <c r="E2999">
        <f t="shared" si="185"/>
        <v>87984</v>
      </c>
      <c r="F2999">
        <f t="shared" si="186"/>
        <v>3359889</v>
      </c>
      <c r="J2999">
        <f t="shared" si="187"/>
        <v>559.40425881623901</v>
      </c>
    </row>
    <row r="3000" spans="1:10" x14ac:dyDescent="0.3">
      <c r="A3000">
        <v>2999</v>
      </c>
      <c r="B3000" s="1502">
        <v>43853</v>
      </c>
      <c r="C3000">
        <v>660</v>
      </c>
      <c r="D3000">
        <f t="shared" si="188"/>
        <v>1835</v>
      </c>
      <c r="E3000">
        <f t="shared" si="185"/>
        <v>1211100</v>
      </c>
      <c r="F3000">
        <f t="shared" si="186"/>
        <v>3367225</v>
      </c>
      <c r="J3000">
        <f t="shared" si="187"/>
        <v>559.37660637911154</v>
      </c>
    </row>
    <row r="3001" spans="1:10" x14ac:dyDescent="0.3">
      <c r="A3001">
        <v>3000</v>
      </c>
      <c r="B3001" s="1502">
        <v>43853</v>
      </c>
      <c r="C3001">
        <v>30</v>
      </c>
      <c r="D3001">
        <f t="shared" si="188"/>
        <v>1837</v>
      </c>
      <c r="E3001">
        <f t="shared" si="185"/>
        <v>55110</v>
      </c>
      <c r="F3001">
        <f t="shared" si="186"/>
        <v>3374569</v>
      </c>
      <c r="J3001">
        <f t="shared" si="187"/>
        <v>559.34895394198406</v>
      </c>
    </row>
    <row r="3002" spans="1:10" x14ac:dyDescent="0.3">
      <c r="A3002">
        <v>3001</v>
      </c>
      <c r="B3002" s="1502">
        <v>43853</v>
      </c>
      <c r="C3002">
        <v>744</v>
      </c>
      <c r="D3002">
        <f t="shared" si="188"/>
        <v>1839</v>
      </c>
      <c r="E3002">
        <f t="shared" si="185"/>
        <v>1368216</v>
      </c>
      <c r="F3002">
        <f t="shared" si="186"/>
        <v>3381921</v>
      </c>
      <c r="J3002">
        <f t="shared" si="187"/>
        <v>559.32130150485671</v>
      </c>
    </row>
    <row r="3003" spans="1:10" x14ac:dyDescent="0.3">
      <c r="A3003">
        <v>3002</v>
      </c>
      <c r="B3003" s="1502">
        <v>43853</v>
      </c>
      <c r="C3003">
        <v>1222</v>
      </c>
      <c r="D3003">
        <f t="shared" si="188"/>
        <v>1841</v>
      </c>
      <c r="E3003">
        <f t="shared" si="185"/>
        <v>2249702</v>
      </c>
      <c r="F3003">
        <f t="shared" si="186"/>
        <v>3389281</v>
      </c>
      <c r="J3003">
        <f t="shared" si="187"/>
        <v>559.29364906772923</v>
      </c>
    </row>
    <row r="3004" spans="1:10" x14ac:dyDescent="0.3">
      <c r="A3004">
        <v>3003</v>
      </c>
      <c r="B3004" s="1502">
        <v>43853</v>
      </c>
      <c r="C3004">
        <v>850</v>
      </c>
      <c r="D3004">
        <f t="shared" si="188"/>
        <v>1843</v>
      </c>
      <c r="E3004">
        <f t="shared" si="185"/>
        <v>1566550</v>
      </c>
      <c r="F3004">
        <f t="shared" si="186"/>
        <v>3396649</v>
      </c>
      <c r="J3004">
        <f t="shared" si="187"/>
        <v>559.26599663060176</v>
      </c>
    </row>
    <row r="3005" spans="1:10" x14ac:dyDescent="0.3">
      <c r="A3005">
        <v>3004</v>
      </c>
      <c r="B3005" s="1502">
        <v>43853</v>
      </c>
      <c r="C3005">
        <v>2800</v>
      </c>
      <c r="D3005">
        <f t="shared" si="188"/>
        <v>1845</v>
      </c>
      <c r="E3005">
        <f t="shared" si="185"/>
        <v>5166000</v>
      </c>
      <c r="F3005">
        <f t="shared" si="186"/>
        <v>3404025</v>
      </c>
      <c r="J3005">
        <f t="shared" si="187"/>
        <v>559.2383441934744</v>
      </c>
    </row>
    <row r="3006" spans="1:10" x14ac:dyDescent="0.3">
      <c r="A3006">
        <v>3005</v>
      </c>
      <c r="B3006" s="1502">
        <v>43853</v>
      </c>
      <c r="C3006">
        <v>2761</v>
      </c>
      <c r="D3006">
        <f t="shared" si="188"/>
        <v>1847</v>
      </c>
      <c r="E3006">
        <f t="shared" si="185"/>
        <v>5099567</v>
      </c>
      <c r="F3006">
        <f t="shared" si="186"/>
        <v>3411409</v>
      </c>
      <c r="J3006">
        <f t="shared" si="187"/>
        <v>559.21069175634693</v>
      </c>
    </row>
    <row r="3007" spans="1:10" x14ac:dyDescent="0.3">
      <c r="A3007">
        <v>3006</v>
      </c>
      <c r="B3007" s="1502">
        <v>43853</v>
      </c>
      <c r="C3007">
        <v>793</v>
      </c>
      <c r="D3007">
        <f t="shared" si="188"/>
        <v>1849</v>
      </c>
      <c r="E3007">
        <f t="shared" si="185"/>
        <v>1466257</v>
      </c>
      <c r="F3007">
        <f t="shared" si="186"/>
        <v>3418801</v>
      </c>
      <c r="J3007">
        <f t="shared" si="187"/>
        <v>559.18303931921946</v>
      </c>
    </row>
    <row r="3008" spans="1:10" x14ac:dyDescent="0.3">
      <c r="A3008">
        <v>3007</v>
      </c>
      <c r="B3008" s="1502">
        <v>43854</v>
      </c>
      <c r="C3008">
        <v>85</v>
      </c>
      <c r="D3008">
        <f t="shared" si="188"/>
        <v>1851</v>
      </c>
      <c r="E3008">
        <f t="shared" si="185"/>
        <v>157335</v>
      </c>
      <c r="F3008">
        <f t="shared" si="186"/>
        <v>3426201</v>
      </c>
      <c r="J3008">
        <f t="shared" si="187"/>
        <v>559.15538688209199</v>
      </c>
    </row>
    <row r="3009" spans="1:10" x14ac:dyDescent="0.3">
      <c r="A3009">
        <v>3008</v>
      </c>
      <c r="B3009" s="1502">
        <v>43854</v>
      </c>
      <c r="C3009">
        <v>141</v>
      </c>
      <c r="D3009">
        <f t="shared" si="188"/>
        <v>1853</v>
      </c>
      <c r="E3009">
        <f t="shared" si="185"/>
        <v>261273</v>
      </c>
      <c r="F3009">
        <f t="shared" si="186"/>
        <v>3433609</v>
      </c>
      <c r="J3009">
        <f t="shared" si="187"/>
        <v>559.12773444496463</v>
      </c>
    </row>
    <row r="3010" spans="1:10" x14ac:dyDescent="0.3">
      <c r="A3010">
        <v>3009</v>
      </c>
      <c r="B3010" s="1502">
        <v>43854</v>
      </c>
      <c r="C3010">
        <v>100</v>
      </c>
      <c r="D3010">
        <f t="shared" si="188"/>
        <v>1855</v>
      </c>
      <c r="E3010">
        <f t="shared" si="185"/>
        <v>185500</v>
      </c>
      <c r="F3010">
        <f t="shared" si="186"/>
        <v>3441025</v>
      </c>
      <c r="J3010">
        <f t="shared" si="187"/>
        <v>559.10008200783716</v>
      </c>
    </row>
    <row r="3011" spans="1:10" x14ac:dyDescent="0.3">
      <c r="A3011">
        <v>3010</v>
      </c>
      <c r="B3011" s="1502">
        <v>43854</v>
      </c>
      <c r="C3011">
        <v>155</v>
      </c>
      <c r="D3011">
        <f t="shared" si="188"/>
        <v>1857</v>
      </c>
      <c r="E3011">
        <f t="shared" ref="E3011:E3074" si="189">C3011*D3011</f>
        <v>287835</v>
      </c>
      <c r="F3011">
        <f t="shared" ref="F3011:F3074" si="190">D3011^2</f>
        <v>3448449</v>
      </c>
      <c r="J3011">
        <f t="shared" ref="J3011:J3074" si="191">$H$2+(-$I$2)*D3011</f>
        <v>559.07242957070969</v>
      </c>
    </row>
    <row r="3012" spans="1:10" x14ac:dyDescent="0.3">
      <c r="A3012">
        <v>3011</v>
      </c>
      <c r="B3012" s="1502">
        <v>43854</v>
      </c>
      <c r="C3012">
        <v>116</v>
      </c>
      <c r="D3012">
        <f t="shared" si="188"/>
        <v>1859</v>
      </c>
      <c r="E3012">
        <f t="shared" si="189"/>
        <v>215644</v>
      </c>
      <c r="F3012">
        <f t="shared" si="190"/>
        <v>3455881</v>
      </c>
      <c r="J3012">
        <f t="shared" si="191"/>
        <v>559.04477713358233</v>
      </c>
    </row>
    <row r="3013" spans="1:10" x14ac:dyDescent="0.3">
      <c r="A3013">
        <v>3012</v>
      </c>
      <c r="B3013" s="1502">
        <v>43854</v>
      </c>
      <c r="C3013">
        <v>411</v>
      </c>
      <c r="D3013">
        <f t="shared" si="188"/>
        <v>1861</v>
      </c>
      <c r="E3013">
        <f t="shared" si="189"/>
        <v>764871</v>
      </c>
      <c r="F3013">
        <f t="shared" si="190"/>
        <v>3463321</v>
      </c>
      <c r="J3013">
        <f t="shared" si="191"/>
        <v>559.01712469645486</v>
      </c>
    </row>
    <row r="3014" spans="1:10" x14ac:dyDescent="0.3">
      <c r="A3014">
        <v>3013</v>
      </c>
      <c r="B3014" s="1502">
        <v>43854</v>
      </c>
      <c r="C3014">
        <v>311</v>
      </c>
      <c r="D3014">
        <f t="shared" si="188"/>
        <v>1863</v>
      </c>
      <c r="E3014">
        <f t="shared" si="189"/>
        <v>579393</v>
      </c>
      <c r="F3014">
        <f t="shared" si="190"/>
        <v>3470769</v>
      </c>
      <c r="J3014">
        <f t="shared" si="191"/>
        <v>558.98947225932739</v>
      </c>
    </row>
    <row r="3015" spans="1:10" x14ac:dyDescent="0.3">
      <c r="A3015">
        <v>3014</v>
      </c>
      <c r="B3015" s="1502">
        <v>43854</v>
      </c>
      <c r="C3015">
        <v>431</v>
      </c>
      <c r="D3015">
        <f t="shared" si="188"/>
        <v>1865</v>
      </c>
      <c r="E3015">
        <f t="shared" si="189"/>
        <v>803815</v>
      </c>
      <c r="F3015">
        <f t="shared" si="190"/>
        <v>3478225</v>
      </c>
      <c r="J3015">
        <f t="shared" si="191"/>
        <v>558.96181982219991</v>
      </c>
    </row>
    <row r="3016" spans="1:10" x14ac:dyDescent="0.3">
      <c r="A3016">
        <v>3015</v>
      </c>
      <c r="B3016" s="1502">
        <v>43854</v>
      </c>
      <c r="C3016">
        <v>1383</v>
      </c>
      <c r="D3016">
        <f t="shared" si="188"/>
        <v>1867</v>
      </c>
      <c r="E3016">
        <f t="shared" si="189"/>
        <v>2582061</v>
      </c>
      <c r="F3016">
        <f t="shared" si="190"/>
        <v>3485689</v>
      </c>
      <c r="J3016">
        <f t="shared" si="191"/>
        <v>558.93416738507256</v>
      </c>
    </row>
    <row r="3017" spans="1:10" x14ac:dyDescent="0.3">
      <c r="A3017">
        <v>3016</v>
      </c>
      <c r="B3017" s="1502">
        <v>43854</v>
      </c>
      <c r="C3017">
        <v>978</v>
      </c>
      <c r="D3017">
        <f t="shared" si="188"/>
        <v>1869</v>
      </c>
      <c r="E3017">
        <f t="shared" si="189"/>
        <v>1827882</v>
      </c>
      <c r="F3017">
        <f t="shared" si="190"/>
        <v>3493161</v>
      </c>
      <c r="J3017">
        <f t="shared" si="191"/>
        <v>558.90651494794508</v>
      </c>
    </row>
    <row r="3018" spans="1:10" x14ac:dyDescent="0.3">
      <c r="A3018">
        <v>3017</v>
      </c>
      <c r="B3018" s="1502">
        <v>43854</v>
      </c>
      <c r="C3018">
        <v>82</v>
      </c>
      <c r="D3018">
        <f t="shared" si="188"/>
        <v>1871</v>
      </c>
      <c r="E3018">
        <f t="shared" si="189"/>
        <v>153422</v>
      </c>
      <c r="F3018">
        <f t="shared" si="190"/>
        <v>3500641</v>
      </c>
      <c r="J3018">
        <f t="shared" si="191"/>
        <v>558.87886251081761</v>
      </c>
    </row>
    <row r="3019" spans="1:10" x14ac:dyDescent="0.3">
      <c r="A3019">
        <v>3018</v>
      </c>
      <c r="B3019" s="1502">
        <v>43854</v>
      </c>
      <c r="C3019">
        <v>274</v>
      </c>
      <c r="D3019">
        <f t="shared" si="188"/>
        <v>1873</v>
      </c>
      <c r="E3019">
        <f t="shared" si="189"/>
        <v>513202</v>
      </c>
      <c r="F3019">
        <f t="shared" si="190"/>
        <v>3508129</v>
      </c>
      <c r="J3019">
        <f t="shared" si="191"/>
        <v>558.85121007369025</v>
      </c>
    </row>
    <row r="3020" spans="1:10" x14ac:dyDescent="0.3">
      <c r="A3020">
        <v>3019</v>
      </c>
      <c r="B3020" s="1502">
        <v>43857</v>
      </c>
      <c r="C3020">
        <v>78</v>
      </c>
      <c r="D3020">
        <f t="shared" si="188"/>
        <v>1875</v>
      </c>
      <c r="E3020">
        <f t="shared" si="189"/>
        <v>146250</v>
      </c>
      <c r="F3020">
        <f t="shared" si="190"/>
        <v>3515625</v>
      </c>
      <c r="J3020">
        <f t="shared" si="191"/>
        <v>558.82355763656278</v>
      </c>
    </row>
    <row r="3021" spans="1:10" x14ac:dyDescent="0.3">
      <c r="A3021">
        <v>3020</v>
      </c>
      <c r="B3021" s="1502">
        <v>43857</v>
      </c>
      <c r="C3021">
        <v>1412</v>
      </c>
      <c r="D3021">
        <f t="shared" si="188"/>
        <v>1877</v>
      </c>
      <c r="E3021">
        <f t="shared" si="189"/>
        <v>2650324</v>
      </c>
      <c r="F3021">
        <f t="shared" si="190"/>
        <v>3523129</v>
      </c>
      <c r="J3021">
        <f t="shared" si="191"/>
        <v>558.79590519943531</v>
      </c>
    </row>
    <row r="3022" spans="1:10" x14ac:dyDescent="0.3">
      <c r="A3022">
        <v>3021</v>
      </c>
      <c r="B3022" s="1502">
        <v>43857</v>
      </c>
      <c r="C3022">
        <v>1293</v>
      </c>
      <c r="D3022">
        <f t="shared" si="188"/>
        <v>1879</v>
      </c>
      <c r="E3022">
        <f t="shared" si="189"/>
        <v>2429547</v>
      </c>
      <c r="F3022">
        <f t="shared" si="190"/>
        <v>3530641</v>
      </c>
      <c r="J3022">
        <f t="shared" si="191"/>
        <v>558.76825276230784</v>
      </c>
    </row>
    <row r="3023" spans="1:10" x14ac:dyDescent="0.3">
      <c r="A3023">
        <v>3022</v>
      </c>
      <c r="B3023" s="1502">
        <v>43857</v>
      </c>
      <c r="C3023">
        <v>944</v>
      </c>
      <c r="D3023">
        <f t="shared" si="188"/>
        <v>1881</v>
      </c>
      <c r="E3023">
        <f t="shared" si="189"/>
        <v>1775664</v>
      </c>
      <c r="F3023">
        <f t="shared" si="190"/>
        <v>3538161</v>
      </c>
      <c r="J3023">
        <f t="shared" si="191"/>
        <v>558.74060032518048</v>
      </c>
    </row>
    <row r="3024" spans="1:10" x14ac:dyDescent="0.3">
      <c r="A3024">
        <v>3023</v>
      </c>
      <c r="B3024" s="1502">
        <v>43857</v>
      </c>
      <c r="C3024">
        <v>654</v>
      </c>
      <c r="D3024">
        <f t="shared" si="188"/>
        <v>1883</v>
      </c>
      <c r="E3024">
        <f t="shared" si="189"/>
        <v>1231482</v>
      </c>
      <c r="F3024">
        <f t="shared" si="190"/>
        <v>3545689</v>
      </c>
      <c r="J3024">
        <f t="shared" si="191"/>
        <v>558.71294788805301</v>
      </c>
    </row>
    <row r="3025" spans="1:10" x14ac:dyDescent="0.3">
      <c r="A3025">
        <v>3024</v>
      </c>
      <c r="B3025" s="1502">
        <v>43857</v>
      </c>
      <c r="C3025">
        <v>129</v>
      </c>
      <c r="D3025">
        <f t="shared" si="188"/>
        <v>1885</v>
      </c>
      <c r="E3025">
        <f t="shared" si="189"/>
        <v>243165</v>
      </c>
      <c r="F3025">
        <f t="shared" si="190"/>
        <v>3553225</v>
      </c>
      <c r="J3025">
        <f t="shared" si="191"/>
        <v>558.68529545092554</v>
      </c>
    </row>
    <row r="3026" spans="1:10" x14ac:dyDescent="0.3">
      <c r="A3026">
        <v>3025</v>
      </c>
      <c r="B3026" s="1502">
        <v>43857</v>
      </c>
      <c r="C3026">
        <v>354</v>
      </c>
      <c r="D3026">
        <f t="shared" si="188"/>
        <v>1887</v>
      </c>
      <c r="E3026">
        <f t="shared" si="189"/>
        <v>667998</v>
      </c>
      <c r="F3026">
        <f t="shared" si="190"/>
        <v>3560769</v>
      </c>
      <c r="J3026">
        <f t="shared" si="191"/>
        <v>558.65764301379818</v>
      </c>
    </row>
    <row r="3027" spans="1:10" x14ac:dyDescent="0.3">
      <c r="A3027">
        <v>3026</v>
      </c>
      <c r="B3027" s="1502">
        <v>43858</v>
      </c>
      <c r="C3027">
        <v>124</v>
      </c>
      <c r="D3027">
        <f t="shared" si="188"/>
        <v>1889</v>
      </c>
      <c r="E3027">
        <f t="shared" si="189"/>
        <v>234236</v>
      </c>
      <c r="F3027">
        <f t="shared" si="190"/>
        <v>3568321</v>
      </c>
      <c r="J3027">
        <f t="shared" si="191"/>
        <v>558.62999057667071</v>
      </c>
    </row>
    <row r="3028" spans="1:10" x14ac:dyDescent="0.3">
      <c r="A3028">
        <v>3027</v>
      </c>
      <c r="B3028" s="1502">
        <v>43858</v>
      </c>
      <c r="C3028">
        <v>132</v>
      </c>
      <c r="D3028">
        <f t="shared" si="188"/>
        <v>1891</v>
      </c>
      <c r="E3028">
        <f t="shared" si="189"/>
        <v>249612</v>
      </c>
      <c r="F3028">
        <f t="shared" si="190"/>
        <v>3575881</v>
      </c>
      <c r="J3028">
        <f t="shared" si="191"/>
        <v>558.60233813954324</v>
      </c>
    </row>
    <row r="3029" spans="1:10" x14ac:dyDescent="0.3">
      <c r="A3029">
        <v>3028</v>
      </c>
      <c r="B3029" s="1502">
        <v>43858</v>
      </c>
      <c r="C3029">
        <v>12</v>
      </c>
      <c r="D3029">
        <f t="shared" si="188"/>
        <v>1893</v>
      </c>
      <c r="E3029">
        <f t="shared" si="189"/>
        <v>22716</v>
      </c>
      <c r="F3029">
        <f t="shared" si="190"/>
        <v>3583449</v>
      </c>
      <c r="J3029">
        <f t="shared" si="191"/>
        <v>558.57468570241576</v>
      </c>
    </row>
    <row r="3030" spans="1:10" x14ac:dyDescent="0.3">
      <c r="A3030">
        <v>3029</v>
      </c>
      <c r="B3030" s="1502">
        <v>43858</v>
      </c>
      <c r="C3030">
        <v>647</v>
      </c>
      <c r="D3030">
        <f t="shared" si="188"/>
        <v>1895</v>
      </c>
      <c r="E3030">
        <f t="shared" si="189"/>
        <v>1226065</v>
      </c>
      <c r="F3030">
        <f t="shared" si="190"/>
        <v>3591025</v>
      </c>
      <c r="J3030">
        <f t="shared" si="191"/>
        <v>558.54703326528841</v>
      </c>
    </row>
    <row r="3031" spans="1:10" x14ac:dyDescent="0.3">
      <c r="A3031">
        <v>3030</v>
      </c>
      <c r="B3031" s="1502">
        <v>43858</v>
      </c>
      <c r="C3031">
        <v>967</v>
      </c>
      <c r="D3031">
        <f t="shared" si="188"/>
        <v>1897</v>
      </c>
      <c r="E3031">
        <f t="shared" si="189"/>
        <v>1834399</v>
      </c>
      <c r="F3031">
        <f t="shared" si="190"/>
        <v>3598609</v>
      </c>
      <c r="J3031">
        <f t="shared" si="191"/>
        <v>558.51938082816093</v>
      </c>
    </row>
    <row r="3032" spans="1:10" x14ac:dyDescent="0.3">
      <c r="A3032">
        <v>3031</v>
      </c>
      <c r="B3032" s="1502">
        <v>43858</v>
      </c>
      <c r="C3032">
        <v>2683</v>
      </c>
      <c r="D3032">
        <f t="shared" si="188"/>
        <v>1899</v>
      </c>
      <c r="E3032">
        <f t="shared" si="189"/>
        <v>5095017</v>
      </c>
      <c r="F3032">
        <f t="shared" si="190"/>
        <v>3606201</v>
      </c>
      <c r="J3032">
        <f t="shared" si="191"/>
        <v>558.49172839103346</v>
      </c>
    </row>
    <row r="3033" spans="1:10" x14ac:dyDescent="0.3">
      <c r="A3033">
        <v>3032</v>
      </c>
      <c r="B3033" s="1502">
        <v>43858</v>
      </c>
      <c r="C3033">
        <v>1824</v>
      </c>
      <c r="D3033">
        <f t="shared" si="188"/>
        <v>1901</v>
      </c>
      <c r="E3033">
        <f t="shared" si="189"/>
        <v>3467424</v>
      </c>
      <c r="F3033">
        <f t="shared" si="190"/>
        <v>3613801</v>
      </c>
      <c r="J3033">
        <f t="shared" si="191"/>
        <v>558.4640759539061</v>
      </c>
    </row>
    <row r="3034" spans="1:10" x14ac:dyDescent="0.3">
      <c r="A3034">
        <v>3033</v>
      </c>
      <c r="B3034" s="1502">
        <v>43858</v>
      </c>
      <c r="C3034">
        <v>725</v>
      </c>
      <c r="D3034">
        <f t="shared" si="188"/>
        <v>1903</v>
      </c>
      <c r="E3034">
        <f t="shared" si="189"/>
        <v>1379675</v>
      </c>
      <c r="F3034">
        <f t="shared" si="190"/>
        <v>3621409</v>
      </c>
      <c r="J3034">
        <f t="shared" si="191"/>
        <v>558.43642351677863</v>
      </c>
    </row>
    <row r="3035" spans="1:10" x14ac:dyDescent="0.3">
      <c r="A3035">
        <v>3034</v>
      </c>
      <c r="B3035" s="1502">
        <v>43858</v>
      </c>
      <c r="C3035">
        <v>582</v>
      </c>
      <c r="D3035">
        <f t="shared" si="188"/>
        <v>1905</v>
      </c>
      <c r="E3035">
        <f t="shared" si="189"/>
        <v>1108710</v>
      </c>
      <c r="F3035">
        <f t="shared" si="190"/>
        <v>3629025</v>
      </c>
      <c r="J3035">
        <f t="shared" si="191"/>
        <v>558.40877107965116</v>
      </c>
    </row>
    <row r="3036" spans="1:10" x14ac:dyDescent="0.3">
      <c r="A3036">
        <v>3035</v>
      </c>
      <c r="B3036" s="1502">
        <v>43858</v>
      </c>
      <c r="C3036">
        <v>286</v>
      </c>
      <c r="D3036">
        <f t="shared" si="188"/>
        <v>1907</v>
      </c>
      <c r="E3036">
        <f t="shared" si="189"/>
        <v>545402</v>
      </c>
      <c r="F3036">
        <f t="shared" si="190"/>
        <v>3636649</v>
      </c>
      <c r="J3036">
        <f t="shared" si="191"/>
        <v>558.38111864252369</v>
      </c>
    </row>
    <row r="3037" spans="1:10" x14ac:dyDescent="0.3">
      <c r="A3037">
        <v>3036</v>
      </c>
      <c r="B3037" s="1502">
        <v>43859</v>
      </c>
      <c r="C3037">
        <v>99</v>
      </c>
      <c r="D3037">
        <f t="shared" si="188"/>
        <v>1909</v>
      </c>
      <c r="E3037">
        <f t="shared" si="189"/>
        <v>188991</v>
      </c>
      <c r="F3037">
        <f t="shared" si="190"/>
        <v>3644281</v>
      </c>
      <c r="J3037">
        <f t="shared" si="191"/>
        <v>558.35346620539633</v>
      </c>
    </row>
    <row r="3038" spans="1:10" x14ac:dyDescent="0.3">
      <c r="A3038">
        <v>3037</v>
      </c>
      <c r="B3038" s="1502">
        <v>43859</v>
      </c>
      <c r="C3038">
        <v>200</v>
      </c>
      <c r="D3038">
        <f t="shared" si="188"/>
        <v>1911</v>
      </c>
      <c r="E3038">
        <f t="shared" si="189"/>
        <v>382200</v>
      </c>
      <c r="F3038">
        <f t="shared" si="190"/>
        <v>3651921</v>
      </c>
      <c r="J3038">
        <f t="shared" si="191"/>
        <v>558.32581376826886</v>
      </c>
    </row>
    <row r="3039" spans="1:10" x14ac:dyDescent="0.3">
      <c r="A3039">
        <v>3038</v>
      </c>
      <c r="B3039" s="1502">
        <v>43860</v>
      </c>
      <c r="C3039">
        <v>729</v>
      </c>
      <c r="D3039">
        <f t="shared" si="188"/>
        <v>1913</v>
      </c>
      <c r="E3039">
        <f t="shared" si="189"/>
        <v>1394577</v>
      </c>
      <c r="F3039">
        <f t="shared" si="190"/>
        <v>3659569</v>
      </c>
      <c r="J3039">
        <f t="shared" si="191"/>
        <v>558.29816133114139</v>
      </c>
    </row>
    <row r="3040" spans="1:10" x14ac:dyDescent="0.3">
      <c r="A3040">
        <v>3039</v>
      </c>
      <c r="B3040" s="1502">
        <v>43860</v>
      </c>
      <c r="C3040">
        <v>43</v>
      </c>
      <c r="D3040">
        <f t="shared" si="188"/>
        <v>1915</v>
      </c>
      <c r="E3040">
        <f t="shared" si="189"/>
        <v>82345</v>
      </c>
      <c r="F3040">
        <f t="shared" si="190"/>
        <v>3667225</v>
      </c>
      <c r="J3040">
        <f t="shared" si="191"/>
        <v>558.27050889401403</v>
      </c>
    </row>
    <row r="3041" spans="1:10" x14ac:dyDescent="0.3">
      <c r="A3041">
        <v>3040</v>
      </c>
      <c r="B3041" s="1502">
        <v>43860</v>
      </c>
      <c r="C3041">
        <v>198</v>
      </c>
      <c r="D3041">
        <f t="shared" si="188"/>
        <v>1917</v>
      </c>
      <c r="E3041">
        <f t="shared" si="189"/>
        <v>379566</v>
      </c>
      <c r="F3041">
        <f t="shared" si="190"/>
        <v>3674889</v>
      </c>
      <c r="J3041">
        <f t="shared" si="191"/>
        <v>558.24285645688656</v>
      </c>
    </row>
    <row r="3042" spans="1:10" x14ac:dyDescent="0.3">
      <c r="A3042">
        <v>3041</v>
      </c>
      <c r="B3042" s="1502">
        <v>43860</v>
      </c>
      <c r="C3042">
        <v>929</v>
      </c>
      <c r="D3042">
        <f t="shared" si="188"/>
        <v>1919</v>
      </c>
      <c r="E3042">
        <f t="shared" si="189"/>
        <v>1782751</v>
      </c>
      <c r="F3042">
        <f t="shared" si="190"/>
        <v>3682561</v>
      </c>
      <c r="J3042">
        <f t="shared" si="191"/>
        <v>558.21520401975908</v>
      </c>
    </row>
    <row r="3043" spans="1:10" x14ac:dyDescent="0.3">
      <c r="A3043">
        <v>3042</v>
      </c>
      <c r="B3043" s="1502">
        <v>43861</v>
      </c>
      <c r="C3043">
        <v>20</v>
      </c>
      <c r="D3043">
        <f t="shared" si="188"/>
        <v>1921</v>
      </c>
      <c r="E3043">
        <f t="shared" si="189"/>
        <v>38420</v>
      </c>
      <c r="F3043">
        <f t="shared" si="190"/>
        <v>3690241</v>
      </c>
      <c r="J3043">
        <f t="shared" si="191"/>
        <v>558.18755158263161</v>
      </c>
    </row>
    <row r="3044" spans="1:10" x14ac:dyDescent="0.3">
      <c r="A3044">
        <v>3043</v>
      </c>
      <c r="B3044" s="1502">
        <v>43861</v>
      </c>
      <c r="C3044">
        <v>50</v>
      </c>
      <c r="D3044">
        <f t="shared" si="188"/>
        <v>1923</v>
      </c>
      <c r="E3044">
        <f t="shared" si="189"/>
        <v>96150</v>
      </c>
      <c r="F3044">
        <f t="shared" si="190"/>
        <v>3697929</v>
      </c>
      <c r="J3044">
        <f t="shared" si="191"/>
        <v>558.15989914550426</v>
      </c>
    </row>
    <row r="3045" spans="1:10" x14ac:dyDescent="0.3">
      <c r="A3045">
        <v>3044</v>
      </c>
      <c r="B3045" s="1502">
        <v>43862</v>
      </c>
      <c r="C3045">
        <v>921</v>
      </c>
      <c r="D3045">
        <f t="shared" ref="D3045:D3108" si="192">D3044+2</f>
        <v>1925</v>
      </c>
      <c r="E3045">
        <f t="shared" si="189"/>
        <v>1772925</v>
      </c>
      <c r="F3045">
        <f t="shared" si="190"/>
        <v>3705625</v>
      </c>
      <c r="J3045">
        <f t="shared" si="191"/>
        <v>558.13224670837678</v>
      </c>
    </row>
    <row r="3046" spans="1:10" x14ac:dyDescent="0.3">
      <c r="A3046">
        <v>3045</v>
      </c>
      <c r="B3046" s="1502">
        <v>43862</v>
      </c>
      <c r="C3046">
        <v>594</v>
      </c>
      <c r="D3046">
        <f t="shared" si="192"/>
        <v>1927</v>
      </c>
      <c r="E3046">
        <f t="shared" si="189"/>
        <v>1144638</v>
      </c>
      <c r="F3046">
        <f t="shared" si="190"/>
        <v>3713329</v>
      </c>
      <c r="J3046">
        <f t="shared" si="191"/>
        <v>558.10459427124931</v>
      </c>
    </row>
    <row r="3047" spans="1:10" x14ac:dyDescent="0.3">
      <c r="A3047">
        <v>3046</v>
      </c>
      <c r="B3047" s="1502">
        <v>43862</v>
      </c>
      <c r="C3047">
        <v>1068</v>
      </c>
      <c r="D3047">
        <f t="shared" si="192"/>
        <v>1929</v>
      </c>
      <c r="E3047">
        <f t="shared" si="189"/>
        <v>2060172</v>
      </c>
      <c r="F3047">
        <f t="shared" si="190"/>
        <v>3721041</v>
      </c>
      <c r="J3047">
        <f t="shared" si="191"/>
        <v>558.07694183412195</v>
      </c>
    </row>
    <row r="3048" spans="1:10" x14ac:dyDescent="0.3">
      <c r="A3048">
        <v>3047</v>
      </c>
      <c r="B3048" s="1502">
        <v>43862</v>
      </c>
      <c r="C3048">
        <v>695</v>
      </c>
      <c r="D3048">
        <f t="shared" si="192"/>
        <v>1931</v>
      </c>
      <c r="E3048">
        <f t="shared" si="189"/>
        <v>1342045</v>
      </c>
      <c r="F3048">
        <f t="shared" si="190"/>
        <v>3728761</v>
      </c>
      <c r="J3048">
        <f t="shared" si="191"/>
        <v>558.04928939699448</v>
      </c>
    </row>
    <row r="3049" spans="1:10" x14ac:dyDescent="0.3">
      <c r="A3049">
        <v>3048</v>
      </c>
      <c r="B3049" s="1502">
        <v>43862</v>
      </c>
      <c r="C3049">
        <v>1803</v>
      </c>
      <c r="D3049">
        <f t="shared" si="192"/>
        <v>1933</v>
      </c>
      <c r="E3049">
        <f t="shared" si="189"/>
        <v>3485199</v>
      </c>
      <c r="F3049">
        <f t="shared" si="190"/>
        <v>3736489</v>
      </c>
      <c r="J3049">
        <f t="shared" si="191"/>
        <v>558.02163695986701</v>
      </c>
    </row>
    <row r="3050" spans="1:10" x14ac:dyDescent="0.3">
      <c r="A3050">
        <v>3049</v>
      </c>
      <c r="B3050" s="1502">
        <v>43862</v>
      </c>
      <c r="C3050">
        <v>1282</v>
      </c>
      <c r="D3050">
        <f t="shared" si="192"/>
        <v>1935</v>
      </c>
      <c r="E3050">
        <f t="shared" si="189"/>
        <v>2480670</v>
      </c>
      <c r="F3050">
        <f t="shared" si="190"/>
        <v>3744225</v>
      </c>
      <c r="J3050">
        <f t="shared" si="191"/>
        <v>557.99398452273954</v>
      </c>
    </row>
    <row r="3051" spans="1:10" x14ac:dyDescent="0.3">
      <c r="A3051">
        <v>3050</v>
      </c>
      <c r="B3051" s="1502">
        <v>43864</v>
      </c>
      <c r="C3051">
        <v>10</v>
      </c>
      <c r="D3051">
        <f t="shared" si="192"/>
        <v>1937</v>
      </c>
      <c r="E3051">
        <f t="shared" si="189"/>
        <v>19370</v>
      </c>
      <c r="F3051">
        <f t="shared" si="190"/>
        <v>3751969</v>
      </c>
      <c r="J3051">
        <f t="shared" si="191"/>
        <v>557.96633208561218</v>
      </c>
    </row>
    <row r="3052" spans="1:10" x14ac:dyDescent="0.3">
      <c r="A3052">
        <v>3051</v>
      </c>
      <c r="B3052" s="1502">
        <v>43864</v>
      </c>
      <c r="C3052">
        <v>538</v>
      </c>
      <c r="D3052">
        <f t="shared" si="192"/>
        <v>1939</v>
      </c>
      <c r="E3052">
        <f t="shared" si="189"/>
        <v>1043182</v>
      </c>
      <c r="F3052">
        <f t="shared" si="190"/>
        <v>3759721</v>
      </c>
      <c r="J3052">
        <f t="shared" si="191"/>
        <v>557.93867964848471</v>
      </c>
    </row>
    <row r="3053" spans="1:10" x14ac:dyDescent="0.3">
      <c r="A3053">
        <v>3052</v>
      </c>
      <c r="B3053" s="1502">
        <v>43864</v>
      </c>
      <c r="C3053">
        <v>161</v>
      </c>
      <c r="D3053">
        <f t="shared" si="192"/>
        <v>1941</v>
      </c>
      <c r="E3053">
        <f t="shared" si="189"/>
        <v>312501</v>
      </c>
      <c r="F3053">
        <f t="shared" si="190"/>
        <v>3767481</v>
      </c>
      <c r="J3053">
        <f t="shared" si="191"/>
        <v>557.91102721135724</v>
      </c>
    </row>
    <row r="3054" spans="1:10" x14ac:dyDescent="0.3">
      <c r="A3054">
        <v>3053</v>
      </c>
      <c r="B3054" s="1502">
        <v>43864</v>
      </c>
      <c r="C3054">
        <v>50</v>
      </c>
      <c r="D3054">
        <f t="shared" si="192"/>
        <v>1943</v>
      </c>
      <c r="E3054">
        <f t="shared" si="189"/>
        <v>97150</v>
      </c>
      <c r="F3054">
        <f t="shared" si="190"/>
        <v>3775249</v>
      </c>
      <c r="J3054">
        <f t="shared" si="191"/>
        <v>557.88337477422988</v>
      </c>
    </row>
    <row r="3055" spans="1:10" x14ac:dyDescent="0.3">
      <c r="A3055">
        <v>3054</v>
      </c>
      <c r="B3055" s="1502">
        <v>43864</v>
      </c>
      <c r="C3055">
        <v>268</v>
      </c>
      <c r="D3055">
        <f t="shared" si="192"/>
        <v>1945</v>
      </c>
      <c r="E3055">
        <f t="shared" si="189"/>
        <v>521260</v>
      </c>
      <c r="F3055">
        <f t="shared" si="190"/>
        <v>3783025</v>
      </c>
      <c r="J3055">
        <f t="shared" si="191"/>
        <v>557.85572233710241</v>
      </c>
    </row>
    <row r="3056" spans="1:10" x14ac:dyDescent="0.3">
      <c r="A3056">
        <v>3055</v>
      </c>
      <c r="B3056" s="1502">
        <v>43864</v>
      </c>
      <c r="C3056">
        <v>150</v>
      </c>
      <c r="D3056">
        <f t="shared" si="192"/>
        <v>1947</v>
      </c>
      <c r="E3056">
        <f t="shared" si="189"/>
        <v>292050</v>
      </c>
      <c r="F3056">
        <f t="shared" si="190"/>
        <v>3790809</v>
      </c>
      <c r="J3056">
        <f t="shared" si="191"/>
        <v>557.82806989997493</v>
      </c>
    </row>
    <row r="3057" spans="1:10" x14ac:dyDescent="0.3">
      <c r="A3057">
        <v>3056</v>
      </c>
      <c r="B3057" s="1502">
        <v>43864</v>
      </c>
      <c r="C3057">
        <v>532</v>
      </c>
      <c r="D3057">
        <f t="shared" si="192"/>
        <v>1949</v>
      </c>
      <c r="E3057">
        <f t="shared" si="189"/>
        <v>1036868</v>
      </c>
      <c r="F3057">
        <f t="shared" si="190"/>
        <v>3798601</v>
      </c>
      <c r="J3057">
        <f t="shared" si="191"/>
        <v>557.80041746284746</v>
      </c>
    </row>
    <row r="3058" spans="1:10" x14ac:dyDescent="0.3">
      <c r="A3058">
        <v>3057</v>
      </c>
      <c r="B3058" s="1502">
        <v>43864</v>
      </c>
      <c r="C3058">
        <v>50</v>
      </c>
      <c r="D3058">
        <f t="shared" si="192"/>
        <v>1951</v>
      </c>
      <c r="E3058">
        <f t="shared" si="189"/>
        <v>97550</v>
      </c>
      <c r="F3058">
        <f t="shared" si="190"/>
        <v>3806401</v>
      </c>
      <c r="J3058">
        <f t="shared" si="191"/>
        <v>557.7727650257201</v>
      </c>
    </row>
    <row r="3059" spans="1:10" x14ac:dyDescent="0.3">
      <c r="A3059">
        <v>3058</v>
      </c>
      <c r="B3059" s="1502">
        <v>43864</v>
      </c>
      <c r="C3059">
        <v>260</v>
      </c>
      <c r="D3059">
        <f t="shared" si="192"/>
        <v>1953</v>
      </c>
      <c r="E3059">
        <f t="shared" si="189"/>
        <v>507780</v>
      </c>
      <c r="F3059">
        <f t="shared" si="190"/>
        <v>3814209</v>
      </c>
      <c r="J3059">
        <f t="shared" si="191"/>
        <v>557.74511258859263</v>
      </c>
    </row>
    <row r="3060" spans="1:10" x14ac:dyDescent="0.3">
      <c r="A3060">
        <v>3059</v>
      </c>
      <c r="B3060" s="1502">
        <v>43864</v>
      </c>
      <c r="C3060">
        <v>159</v>
      </c>
      <c r="D3060">
        <f t="shared" si="192"/>
        <v>1955</v>
      </c>
      <c r="E3060">
        <f t="shared" si="189"/>
        <v>310845</v>
      </c>
      <c r="F3060">
        <f t="shared" si="190"/>
        <v>3822025</v>
      </c>
      <c r="J3060">
        <f t="shared" si="191"/>
        <v>557.71746015146516</v>
      </c>
    </row>
    <row r="3061" spans="1:10" x14ac:dyDescent="0.3">
      <c r="A3061">
        <v>3060</v>
      </c>
      <c r="B3061" s="1502">
        <v>43864</v>
      </c>
      <c r="C3061">
        <v>50</v>
      </c>
      <c r="D3061">
        <f t="shared" si="192"/>
        <v>1957</v>
      </c>
      <c r="E3061">
        <f t="shared" si="189"/>
        <v>97850</v>
      </c>
      <c r="F3061">
        <f t="shared" si="190"/>
        <v>3829849</v>
      </c>
      <c r="J3061">
        <f t="shared" si="191"/>
        <v>557.6898077143378</v>
      </c>
    </row>
    <row r="3062" spans="1:10" x14ac:dyDescent="0.3">
      <c r="A3062">
        <v>3061</v>
      </c>
      <c r="B3062" s="1502">
        <v>43864</v>
      </c>
      <c r="C3062">
        <v>74</v>
      </c>
      <c r="D3062">
        <f t="shared" si="192"/>
        <v>1959</v>
      </c>
      <c r="E3062">
        <f t="shared" si="189"/>
        <v>144966</v>
      </c>
      <c r="F3062">
        <f t="shared" si="190"/>
        <v>3837681</v>
      </c>
      <c r="J3062">
        <f t="shared" si="191"/>
        <v>557.66215527721033</v>
      </c>
    </row>
    <row r="3063" spans="1:10" x14ac:dyDescent="0.3">
      <c r="A3063">
        <v>3062</v>
      </c>
      <c r="B3063" s="1502">
        <v>43865</v>
      </c>
      <c r="C3063">
        <v>264</v>
      </c>
      <c r="D3063">
        <f t="shared" si="192"/>
        <v>1961</v>
      </c>
      <c r="E3063">
        <f t="shared" si="189"/>
        <v>517704</v>
      </c>
      <c r="F3063">
        <f t="shared" si="190"/>
        <v>3845521</v>
      </c>
      <c r="J3063">
        <f t="shared" si="191"/>
        <v>557.63450284008286</v>
      </c>
    </row>
    <row r="3064" spans="1:10" x14ac:dyDescent="0.3">
      <c r="A3064">
        <v>3063</v>
      </c>
      <c r="B3064" s="1502">
        <v>43865</v>
      </c>
      <c r="C3064">
        <v>734</v>
      </c>
      <c r="D3064">
        <f t="shared" si="192"/>
        <v>1963</v>
      </c>
      <c r="E3064">
        <f t="shared" si="189"/>
        <v>1440842</v>
      </c>
      <c r="F3064">
        <f t="shared" si="190"/>
        <v>3853369</v>
      </c>
      <c r="J3064">
        <f t="shared" si="191"/>
        <v>557.6068504029555</v>
      </c>
    </row>
    <row r="3065" spans="1:10" x14ac:dyDescent="0.3">
      <c r="A3065">
        <v>3064</v>
      </c>
      <c r="B3065" s="1502">
        <v>43865</v>
      </c>
      <c r="C3065">
        <v>10</v>
      </c>
      <c r="D3065">
        <f t="shared" si="192"/>
        <v>1965</v>
      </c>
      <c r="E3065">
        <f t="shared" si="189"/>
        <v>19650</v>
      </c>
      <c r="F3065">
        <f t="shared" si="190"/>
        <v>3861225</v>
      </c>
      <c r="J3065">
        <f t="shared" si="191"/>
        <v>557.57919796582803</v>
      </c>
    </row>
    <row r="3066" spans="1:10" x14ac:dyDescent="0.3">
      <c r="A3066">
        <v>3065</v>
      </c>
      <c r="B3066" s="1502">
        <v>43865</v>
      </c>
      <c r="C3066">
        <v>52</v>
      </c>
      <c r="D3066">
        <f t="shared" si="192"/>
        <v>1967</v>
      </c>
      <c r="E3066">
        <f t="shared" si="189"/>
        <v>102284</v>
      </c>
      <c r="F3066">
        <f t="shared" si="190"/>
        <v>3869089</v>
      </c>
      <c r="J3066">
        <f t="shared" si="191"/>
        <v>557.55154552870056</v>
      </c>
    </row>
    <row r="3067" spans="1:10" x14ac:dyDescent="0.3">
      <c r="A3067">
        <v>3066</v>
      </c>
      <c r="B3067" s="1502">
        <v>43865</v>
      </c>
      <c r="C3067">
        <v>709</v>
      </c>
      <c r="D3067">
        <f t="shared" si="192"/>
        <v>1969</v>
      </c>
      <c r="E3067">
        <f t="shared" si="189"/>
        <v>1396021</v>
      </c>
      <c r="F3067">
        <f t="shared" si="190"/>
        <v>3876961</v>
      </c>
      <c r="J3067">
        <f t="shared" si="191"/>
        <v>557.52389309157309</v>
      </c>
    </row>
    <row r="3068" spans="1:10" x14ac:dyDescent="0.3">
      <c r="A3068">
        <v>3067</v>
      </c>
      <c r="B3068" s="1502">
        <v>43865</v>
      </c>
      <c r="C3068">
        <v>691</v>
      </c>
      <c r="D3068">
        <f t="shared" si="192"/>
        <v>1971</v>
      </c>
      <c r="E3068">
        <f t="shared" si="189"/>
        <v>1361961</v>
      </c>
      <c r="F3068">
        <f t="shared" si="190"/>
        <v>3884841</v>
      </c>
      <c r="J3068">
        <f t="shared" si="191"/>
        <v>557.49624065444573</v>
      </c>
    </row>
    <row r="3069" spans="1:10" x14ac:dyDescent="0.3">
      <c r="A3069">
        <v>3068</v>
      </c>
      <c r="B3069" s="1502">
        <v>43865</v>
      </c>
      <c r="C3069">
        <v>53</v>
      </c>
      <c r="D3069">
        <f t="shared" si="192"/>
        <v>1973</v>
      </c>
      <c r="E3069">
        <f t="shared" si="189"/>
        <v>104569</v>
      </c>
      <c r="F3069">
        <f t="shared" si="190"/>
        <v>3892729</v>
      </c>
      <c r="J3069">
        <f t="shared" si="191"/>
        <v>557.46858821731826</v>
      </c>
    </row>
    <row r="3070" spans="1:10" x14ac:dyDescent="0.3">
      <c r="A3070">
        <v>3069</v>
      </c>
      <c r="B3070" s="1502">
        <v>43865</v>
      </c>
      <c r="C3070">
        <v>206</v>
      </c>
      <c r="D3070">
        <f t="shared" si="192"/>
        <v>1975</v>
      </c>
      <c r="E3070">
        <f t="shared" si="189"/>
        <v>406850</v>
      </c>
      <c r="F3070">
        <f t="shared" si="190"/>
        <v>3900625</v>
      </c>
      <c r="J3070">
        <f t="shared" si="191"/>
        <v>557.44093578019078</v>
      </c>
    </row>
    <row r="3071" spans="1:10" x14ac:dyDescent="0.3">
      <c r="A3071">
        <v>3070</v>
      </c>
      <c r="B3071" s="1502">
        <v>43865</v>
      </c>
      <c r="C3071">
        <v>648</v>
      </c>
      <c r="D3071">
        <f t="shared" si="192"/>
        <v>1977</v>
      </c>
      <c r="E3071">
        <f t="shared" si="189"/>
        <v>1281096</v>
      </c>
      <c r="F3071">
        <f t="shared" si="190"/>
        <v>3908529</v>
      </c>
      <c r="J3071">
        <f t="shared" si="191"/>
        <v>557.41328334306343</v>
      </c>
    </row>
    <row r="3072" spans="1:10" x14ac:dyDescent="0.3">
      <c r="A3072">
        <v>3071</v>
      </c>
      <c r="B3072" s="1502">
        <v>43865</v>
      </c>
      <c r="C3072">
        <v>283</v>
      </c>
      <c r="D3072">
        <f t="shared" si="192"/>
        <v>1979</v>
      </c>
      <c r="E3072">
        <f t="shared" si="189"/>
        <v>560057</v>
      </c>
      <c r="F3072">
        <f t="shared" si="190"/>
        <v>3916441</v>
      </c>
      <c r="J3072">
        <f t="shared" si="191"/>
        <v>557.38563090593595</v>
      </c>
    </row>
    <row r="3073" spans="1:10" x14ac:dyDescent="0.3">
      <c r="A3073">
        <v>3072</v>
      </c>
      <c r="B3073" s="1502">
        <v>43865</v>
      </c>
      <c r="C3073">
        <v>602</v>
      </c>
      <c r="D3073">
        <f t="shared" si="192"/>
        <v>1981</v>
      </c>
      <c r="E3073">
        <f t="shared" si="189"/>
        <v>1192562</v>
      </c>
      <c r="F3073">
        <f t="shared" si="190"/>
        <v>3924361</v>
      </c>
      <c r="J3073">
        <f t="shared" si="191"/>
        <v>557.35797846880848</v>
      </c>
    </row>
    <row r="3074" spans="1:10" x14ac:dyDescent="0.3">
      <c r="A3074">
        <v>3073</v>
      </c>
      <c r="B3074" s="1502">
        <v>43865</v>
      </c>
      <c r="C3074">
        <v>807</v>
      </c>
      <c r="D3074">
        <f t="shared" si="192"/>
        <v>1983</v>
      </c>
      <c r="E3074">
        <f t="shared" si="189"/>
        <v>1600281</v>
      </c>
      <c r="F3074">
        <f t="shared" si="190"/>
        <v>3932289</v>
      </c>
      <c r="J3074">
        <f t="shared" si="191"/>
        <v>557.33032603168101</v>
      </c>
    </row>
    <row r="3075" spans="1:10" x14ac:dyDescent="0.3">
      <c r="A3075">
        <v>3074</v>
      </c>
      <c r="B3075" s="1502">
        <v>43865</v>
      </c>
      <c r="C3075">
        <v>699</v>
      </c>
      <c r="D3075">
        <f t="shared" si="192"/>
        <v>1985</v>
      </c>
      <c r="E3075">
        <f t="shared" ref="E3075:E3138" si="193">C3075*D3075</f>
        <v>1387515</v>
      </c>
      <c r="F3075">
        <f t="shared" ref="F3075:F3138" si="194">D3075^2</f>
        <v>3940225</v>
      </c>
      <c r="J3075">
        <f t="shared" ref="J3075:J3138" si="195">$H$2+(-$I$2)*D3075</f>
        <v>557.30267359455365</v>
      </c>
    </row>
    <row r="3076" spans="1:10" x14ac:dyDescent="0.3">
      <c r="A3076">
        <v>3075</v>
      </c>
      <c r="B3076" s="1502">
        <v>43865</v>
      </c>
      <c r="C3076">
        <v>142</v>
      </c>
      <c r="D3076">
        <f t="shared" si="192"/>
        <v>1987</v>
      </c>
      <c r="E3076">
        <f t="shared" si="193"/>
        <v>282154</v>
      </c>
      <c r="F3076">
        <f t="shared" si="194"/>
        <v>3948169</v>
      </c>
      <c r="J3076">
        <f t="shared" si="195"/>
        <v>557.27502115742618</v>
      </c>
    </row>
    <row r="3077" spans="1:10" x14ac:dyDescent="0.3">
      <c r="A3077">
        <v>3076</v>
      </c>
      <c r="B3077" s="1502">
        <v>43865</v>
      </c>
      <c r="C3077">
        <v>70</v>
      </c>
      <c r="D3077">
        <f t="shared" si="192"/>
        <v>1989</v>
      </c>
      <c r="E3077">
        <f t="shared" si="193"/>
        <v>139230</v>
      </c>
      <c r="F3077">
        <f t="shared" si="194"/>
        <v>3956121</v>
      </c>
      <c r="J3077">
        <f t="shared" si="195"/>
        <v>557.24736872029871</v>
      </c>
    </row>
    <row r="3078" spans="1:10" x14ac:dyDescent="0.3">
      <c r="A3078">
        <v>3077</v>
      </c>
      <c r="B3078" s="1502">
        <v>43865</v>
      </c>
      <c r="C3078">
        <v>4003</v>
      </c>
      <c r="D3078">
        <f t="shared" si="192"/>
        <v>1991</v>
      </c>
      <c r="E3078">
        <f t="shared" si="193"/>
        <v>7969973</v>
      </c>
      <c r="F3078">
        <f t="shared" si="194"/>
        <v>3964081</v>
      </c>
      <c r="J3078">
        <f t="shared" si="195"/>
        <v>557.21971628317135</v>
      </c>
    </row>
    <row r="3079" spans="1:10" x14ac:dyDescent="0.3">
      <c r="A3079">
        <v>3078</v>
      </c>
      <c r="B3079" s="1502">
        <v>43865</v>
      </c>
      <c r="C3079">
        <v>381</v>
      </c>
      <c r="D3079">
        <f t="shared" si="192"/>
        <v>1993</v>
      </c>
      <c r="E3079">
        <f t="shared" si="193"/>
        <v>759333</v>
      </c>
      <c r="F3079">
        <f t="shared" si="194"/>
        <v>3972049</v>
      </c>
      <c r="J3079">
        <f t="shared" si="195"/>
        <v>557.19206384604388</v>
      </c>
    </row>
    <row r="3080" spans="1:10" x14ac:dyDescent="0.3">
      <c r="A3080">
        <v>3079</v>
      </c>
      <c r="B3080" s="1502">
        <v>43865</v>
      </c>
      <c r="C3080">
        <v>731</v>
      </c>
      <c r="D3080">
        <f t="shared" si="192"/>
        <v>1995</v>
      </c>
      <c r="E3080">
        <f t="shared" si="193"/>
        <v>1458345</v>
      </c>
      <c r="F3080">
        <f t="shared" si="194"/>
        <v>3980025</v>
      </c>
      <c r="J3080">
        <f t="shared" si="195"/>
        <v>557.16441140891641</v>
      </c>
    </row>
    <row r="3081" spans="1:10" x14ac:dyDescent="0.3">
      <c r="A3081">
        <v>3080</v>
      </c>
      <c r="B3081" s="1502">
        <v>43865</v>
      </c>
      <c r="C3081">
        <v>1428</v>
      </c>
      <c r="D3081">
        <f t="shared" si="192"/>
        <v>1997</v>
      </c>
      <c r="E3081">
        <f t="shared" si="193"/>
        <v>2851716</v>
      </c>
      <c r="F3081">
        <f t="shared" si="194"/>
        <v>3988009</v>
      </c>
      <c r="J3081">
        <f t="shared" si="195"/>
        <v>557.13675897178894</v>
      </c>
    </row>
    <row r="3082" spans="1:10" x14ac:dyDescent="0.3">
      <c r="A3082">
        <v>3081</v>
      </c>
      <c r="B3082" s="1502">
        <v>43865</v>
      </c>
      <c r="C3082">
        <v>3166</v>
      </c>
      <c r="D3082">
        <f t="shared" si="192"/>
        <v>1999</v>
      </c>
      <c r="E3082">
        <f t="shared" si="193"/>
        <v>6328834</v>
      </c>
      <c r="F3082">
        <f t="shared" si="194"/>
        <v>3996001</v>
      </c>
      <c r="J3082">
        <f t="shared" si="195"/>
        <v>557.10910653466158</v>
      </c>
    </row>
    <row r="3083" spans="1:10" x14ac:dyDescent="0.3">
      <c r="A3083">
        <v>3082</v>
      </c>
      <c r="B3083" s="1502">
        <v>43865</v>
      </c>
      <c r="C3083">
        <v>1039</v>
      </c>
      <c r="D3083">
        <f t="shared" si="192"/>
        <v>2001</v>
      </c>
      <c r="E3083">
        <f t="shared" si="193"/>
        <v>2079039</v>
      </c>
      <c r="F3083">
        <f t="shared" si="194"/>
        <v>4004001</v>
      </c>
      <c r="J3083">
        <f t="shared" si="195"/>
        <v>557.08145409753411</v>
      </c>
    </row>
    <row r="3084" spans="1:10" x14ac:dyDescent="0.3">
      <c r="A3084">
        <v>3083</v>
      </c>
      <c r="B3084" s="1502">
        <v>43865</v>
      </c>
      <c r="C3084">
        <v>705</v>
      </c>
      <c r="D3084">
        <f t="shared" si="192"/>
        <v>2003</v>
      </c>
      <c r="E3084">
        <f t="shared" si="193"/>
        <v>1412115</v>
      </c>
      <c r="F3084">
        <f t="shared" si="194"/>
        <v>4012009</v>
      </c>
      <c r="J3084">
        <f t="shared" si="195"/>
        <v>557.05380166040663</v>
      </c>
    </row>
    <row r="3085" spans="1:10" x14ac:dyDescent="0.3">
      <c r="A3085">
        <v>3084</v>
      </c>
      <c r="B3085" s="1502">
        <v>43865</v>
      </c>
      <c r="C3085">
        <v>69</v>
      </c>
      <c r="D3085">
        <f t="shared" si="192"/>
        <v>2005</v>
      </c>
      <c r="E3085">
        <f t="shared" si="193"/>
        <v>138345</v>
      </c>
      <c r="F3085">
        <f t="shared" si="194"/>
        <v>4020025</v>
      </c>
      <c r="J3085">
        <f t="shared" si="195"/>
        <v>557.02614922327928</v>
      </c>
    </row>
    <row r="3086" spans="1:10" x14ac:dyDescent="0.3">
      <c r="A3086">
        <v>3085</v>
      </c>
      <c r="B3086" s="1502">
        <v>43865</v>
      </c>
      <c r="C3086">
        <v>102</v>
      </c>
      <c r="D3086">
        <f t="shared" si="192"/>
        <v>2007</v>
      </c>
      <c r="E3086">
        <f t="shared" si="193"/>
        <v>204714</v>
      </c>
      <c r="F3086">
        <f t="shared" si="194"/>
        <v>4028049</v>
      </c>
      <c r="J3086">
        <f t="shared" si="195"/>
        <v>556.9984967861518</v>
      </c>
    </row>
    <row r="3087" spans="1:10" x14ac:dyDescent="0.3">
      <c r="A3087">
        <v>3086</v>
      </c>
      <c r="B3087" s="1502">
        <v>43866</v>
      </c>
      <c r="C3087">
        <v>888</v>
      </c>
      <c r="D3087">
        <f t="shared" si="192"/>
        <v>2009</v>
      </c>
      <c r="E3087">
        <f t="shared" si="193"/>
        <v>1783992</v>
      </c>
      <c r="F3087">
        <f t="shared" si="194"/>
        <v>4036081</v>
      </c>
      <c r="J3087">
        <f t="shared" si="195"/>
        <v>556.97084434902433</v>
      </c>
    </row>
    <row r="3088" spans="1:10" x14ac:dyDescent="0.3">
      <c r="A3088">
        <v>3087</v>
      </c>
      <c r="B3088" s="1502">
        <v>43866</v>
      </c>
      <c r="C3088">
        <v>1058</v>
      </c>
      <c r="D3088">
        <f t="shared" si="192"/>
        <v>2011</v>
      </c>
      <c r="E3088">
        <f t="shared" si="193"/>
        <v>2127638</v>
      </c>
      <c r="F3088">
        <f t="shared" si="194"/>
        <v>4044121</v>
      </c>
      <c r="J3088">
        <f t="shared" si="195"/>
        <v>556.94319191189686</v>
      </c>
    </row>
    <row r="3089" spans="1:10" x14ac:dyDescent="0.3">
      <c r="A3089">
        <v>3088</v>
      </c>
      <c r="B3089" s="1502">
        <v>43866</v>
      </c>
      <c r="C3089">
        <v>1294</v>
      </c>
      <c r="D3089">
        <f t="shared" si="192"/>
        <v>2013</v>
      </c>
      <c r="E3089">
        <f t="shared" si="193"/>
        <v>2604822</v>
      </c>
      <c r="F3089">
        <f t="shared" si="194"/>
        <v>4052169</v>
      </c>
      <c r="J3089">
        <f t="shared" si="195"/>
        <v>556.9155394747695</v>
      </c>
    </row>
    <row r="3090" spans="1:10" x14ac:dyDescent="0.3">
      <c r="A3090">
        <v>3089</v>
      </c>
      <c r="B3090" s="1502">
        <v>43866</v>
      </c>
      <c r="C3090">
        <v>103</v>
      </c>
      <c r="D3090">
        <f t="shared" si="192"/>
        <v>2015</v>
      </c>
      <c r="E3090">
        <f t="shared" si="193"/>
        <v>207545</v>
      </c>
      <c r="F3090">
        <f t="shared" si="194"/>
        <v>4060225</v>
      </c>
      <c r="J3090">
        <f t="shared" si="195"/>
        <v>556.88788703764203</v>
      </c>
    </row>
    <row r="3091" spans="1:10" x14ac:dyDescent="0.3">
      <c r="A3091">
        <v>3090</v>
      </c>
      <c r="B3091" s="1502">
        <v>43867</v>
      </c>
      <c r="C3091">
        <v>238</v>
      </c>
      <c r="D3091">
        <f t="shared" si="192"/>
        <v>2017</v>
      </c>
      <c r="E3091">
        <f t="shared" si="193"/>
        <v>480046</v>
      </c>
      <c r="F3091">
        <f t="shared" si="194"/>
        <v>4068289</v>
      </c>
      <c r="J3091">
        <f t="shared" si="195"/>
        <v>556.86023460051456</v>
      </c>
    </row>
    <row r="3092" spans="1:10" x14ac:dyDescent="0.3">
      <c r="A3092">
        <v>3091</v>
      </c>
      <c r="B3092" s="1502">
        <v>43868</v>
      </c>
      <c r="C3092">
        <v>132</v>
      </c>
      <c r="D3092">
        <f t="shared" si="192"/>
        <v>2019</v>
      </c>
      <c r="E3092">
        <f t="shared" si="193"/>
        <v>266508</v>
      </c>
      <c r="F3092">
        <f t="shared" si="194"/>
        <v>4076361</v>
      </c>
      <c r="J3092">
        <f t="shared" si="195"/>
        <v>556.8325821633872</v>
      </c>
    </row>
    <row r="3093" spans="1:10" x14ac:dyDescent="0.3">
      <c r="A3093">
        <v>3092</v>
      </c>
      <c r="B3093" s="1502">
        <v>43868</v>
      </c>
      <c r="C3093">
        <v>51</v>
      </c>
      <c r="D3093">
        <f t="shared" si="192"/>
        <v>2021</v>
      </c>
      <c r="E3093">
        <f t="shared" si="193"/>
        <v>103071</v>
      </c>
      <c r="F3093">
        <f t="shared" si="194"/>
        <v>4084441</v>
      </c>
      <c r="J3093">
        <f t="shared" si="195"/>
        <v>556.80492972625973</v>
      </c>
    </row>
    <row r="3094" spans="1:10" x14ac:dyDescent="0.3">
      <c r="A3094">
        <v>3093</v>
      </c>
      <c r="B3094" s="1502">
        <v>43868</v>
      </c>
      <c r="C3094">
        <v>403</v>
      </c>
      <c r="D3094">
        <f t="shared" si="192"/>
        <v>2023</v>
      </c>
      <c r="E3094">
        <f t="shared" si="193"/>
        <v>815269</v>
      </c>
      <c r="F3094">
        <f t="shared" si="194"/>
        <v>4092529</v>
      </c>
      <c r="J3094">
        <f t="shared" si="195"/>
        <v>556.77727728913226</v>
      </c>
    </row>
    <row r="3095" spans="1:10" x14ac:dyDescent="0.3">
      <c r="A3095">
        <v>3094</v>
      </c>
      <c r="B3095" s="1502">
        <v>43868</v>
      </c>
      <c r="C3095">
        <v>152</v>
      </c>
      <c r="D3095">
        <f t="shared" si="192"/>
        <v>2025</v>
      </c>
      <c r="E3095">
        <f t="shared" si="193"/>
        <v>307800</v>
      </c>
      <c r="F3095">
        <f t="shared" si="194"/>
        <v>4100625</v>
      </c>
      <c r="J3095">
        <f t="shared" si="195"/>
        <v>556.7496248520049</v>
      </c>
    </row>
    <row r="3096" spans="1:10" x14ac:dyDescent="0.3">
      <c r="A3096">
        <v>3095</v>
      </c>
      <c r="B3096" s="1502">
        <v>43868</v>
      </c>
      <c r="C3096">
        <v>60</v>
      </c>
      <c r="D3096">
        <f t="shared" si="192"/>
        <v>2027</v>
      </c>
      <c r="E3096">
        <f t="shared" si="193"/>
        <v>121620</v>
      </c>
      <c r="F3096">
        <f t="shared" si="194"/>
        <v>4108729</v>
      </c>
      <c r="J3096">
        <f t="shared" si="195"/>
        <v>556.72197241487743</v>
      </c>
    </row>
    <row r="3097" spans="1:10" x14ac:dyDescent="0.3">
      <c r="A3097">
        <v>3096</v>
      </c>
      <c r="B3097" s="1502">
        <v>43868</v>
      </c>
      <c r="C3097">
        <v>955</v>
      </c>
      <c r="D3097">
        <f t="shared" si="192"/>
        <v>2029</v>
      </c>
      <c r="E3097">
        <f t="shared" si="193"/>
        <v>1937695</v>
      </c>
      <c r="F3097">
        <f t="shared" si="194"/>
        <v>4116841</v>
      </c>
      <c r="J3097">
        <f t="shared" si="195"/>
        <v>556.69431997774996</v>
      </c>
    </row>
    <row r="3098" spans="1:10" x14ac:dyDescent="0.3">
      <c r="A3098">
        <v>3097</v>
      </c>
      <c r="B3098" s="1502">
        <v>43868</v>
      </c>
      <c r="C3098">
        <v>1015</v>
      </c>
      <c r="D3098">
        <f t="shared" si="192"/>
        <v>2031</v>
      </c>
      <c r="E3098">
        <f t="shared" si="193"/>
        <v>2061465</v>
      </c>
      <c r="F3098">
        <f t="shared" si="194"/>
        <v>4124961</v>
      </c>
      <c r="J3098">
        <f t="shared" si="195"/>
        <v>556.66666754062248</v>
      </c>
    </row>
    <row r="3099" spans="1:10" x14ac:dyDescent="0.3">
      <c r="A3099">
        <v>3098</v>
      </c>
      <c r="B3099" s="1502">
        <v>43868</v>
      </c>
      <c r="C3099">
        <v>24</v>
      </c>
      <c r="D3099">
        <f t="shared" si="192"/>
        <v>2033</v>
      </c>
      <c r="E3099">
        <f t="shared" si="193"/>
        <v>48792</v>
      </c>
      <c r="F3099">
        <f t="shared" si="194"/>
        <v>4133089</v>
      </c>
      <c r="J3099">
        <f t="shared" si="195"/>
        <v>556.63901510349513</v>
      </c>
    </row>
    <row r="3100" spans="1:10" x14ac:dyDescent="0.3">
      <c r="A3100">
        <v>3099</v>
      </c>
      <c r="B3100" s="1502">
        <v>43868</v>
      </c>
      <c r="C3100">
        <v>125</v>
      </c>
      <c r="D3100">
        <f t="shared" si="192"/>
        <v>2035</v>
      </c>
      <c r="E3100">
        <f t="shared" si="193"/>
        <v>254375</v>
      </c>
      <c r="F3100">
        <f t="shared" si="194"/>
        <v>4141225</v>
      </c>
      <c r="J3100">
        <f t="shared" si="195"/>
        <v>556.61136266636765</v>
      </c>
    </row>
    <row r="3101" spans="1:10" x14ac:dyDescent="0.3">
      <c r="A3101">
        <v>3100</v>
      </c>
      <c r="B3101" s="1502">
        <v>43869</v>
      </c>
      <c r="C3101">
        <v>512</v>
      </c>
      <c r="D3101">
        <f t="shared" si="192"/>
        <v>2037</v>
      </c>
      <c r="E3101">
        <f t="shared" si="193"/>
        <v>1042944</v>
      </c>
      <c r="F3101">
        <f t="shared" si="194"/>
        <v>4149369</v>
      </c>
      <c r="J3101">
        <f t="shared" si="195"/>
        <v>556.58371022924018</v>
      </c>
    </row>
    <row r="3102" spans="1:10" x14ac:dyDescent="0.3">
      <c r="A3102">
        <v>3101</v>
      </c>
      <c r="B3102" s="1502">
        <v>43869</v>
      </c>
      <c r="C3102">
        <v>391</v>
      </c>
      <c r="D3102">
        <f t="shared" si="192"/>
        <v>2039</v>
      </c>
      <c r="E3102">
        <f t="shared" si="193"/>
        <v>797249</v>
      </c>
      <c r="F3102">
        <f t="shared" si="194"/>
        <v>4157521</v>
      </c>
      <c r="J3102">
        <f t="shared" si="195"/>
        <v>556.55605779211282</v>
      </c>
    </row>
    <row r="3103" spans="1:10" x14ac:dyDescent="0.3">
      <c r="A3103">
        <v>3102</v>
      </c>
      <c r="B3103" s="1502">
        <v>43869</v>
      </c>
      <c r="C3103">
        <v>36</v>
      </c>
      <c r="D3103">
        <f t="shared" si="192"/>
        <v>2041</v>
      </c>
      <c r="E3103">
        <f t="shared" si="193"/>
        <v>73476</v>
      </c>
      <c r="F3103">
        <f t="shared" si="194"/>
        <v>4165681</v>
      </c>
      <c r="J3103">
        <f t="shared" si="195"/>
        <v>556.52840535498535</v>
      </c>
    </row>
    <row r="3104" spans="1:10" x14ac:dyDescent="0.3">
      <c r="A3104">
        <v>3103</v>
      </c>
      <c r="B3104" s="1502">
        <v>43869</v>
      </c>
      <c r="C3104">
        <v>88</v>
      </c>
      <c r="D3104">
        <f t="shared" si="192"/>
        <v>2043</v>
      </c>
      <c r="E3104">
        <f t="shared" si="193"/>
        <v>179784</v>
      </c>
      <c r="F3104">
        <f t="shared" si="194"/>
        <v>4173849</v>
      </c>
      <c r="J3104">
        <f t="shared" si="195"/>
        <v>556.50075291785788</v>
      </c>
    </row>
    <row r="3105" spans="1:10" x14ac:dyDescent="0.3">
      <c r="A3105">
        <v>3104</v>
      </c>
      <c r="B3105" s="1502">
        <v>43869</v>
      </c>
      <c r="C3105">
        <v>10</v>
      </c>
      <c r="D3105">
        <f t="shared" si="192"/>
        <v>2045</v>
      </c>
      <c r="E3105">
        <f t="shared" si="193"/>
        <v>20450</v>
      </c>
      <c r="F3105">
        <f t="shared" si="194"/>
        <v>4182025</v>
      </c>
      <c r="J3105">
        <f t="shared" si="195"/>
        <v>556.47310048073041</v>
      </c>
    </row>
    <row r="3106" spans="1:10" x14ac:dyDescent="0.3">
      <c r="A3106">
        <v>3105</v>
      </c>
      <c r="B3106" s="1502">
        <v>43869</v>
      </c>
      <c r="C3106">
        <v>120</v>
      </c>
      <c r="D3106">
        <f t="shared" si="192"/>
        <v>2047</v>
      </c>
      <c r="E3106">
        <f t="shared" si="193"/>
        <v>245640</v>
      </c>
      <c r="F3106">
        <f t="shared" si="194"/>
        <v>4190209</v>
      </c>
      <c r="J3106">
        <f t="shared" si="195"/>
        <v>556.44544804360305</v>
      </c>
    </row>
    <row r="3107" spans="1:10" x14ac:dyDescent="0.3">
      <c r="A3107">
        <v>3106</v>
      </c>
      <c r="B3107" s="1502">
        <v>43869</v>
      </c>
      <c r="C3107">
        <v>530</v>
      </c>
      <c r="D3107">
        <f t="shared" si="192"/>
        <v>2049</v>
      </c>
      <c r="E3107">
        <f t="shared" si="193"/>
        <v>1085970</v>
      </c>
      <c r="F3107">
        <f t="shared" si="194"/>
        <v>4198401</v>
      </c>
      <c r="J3107">
        <f t="shared" si="195"/>
        <v>556.41779560647558</v>
      </c>
    </row>
    <row r="3108" spans="1:10" x14ac:dyDescent="0.3">
      <c r="A3108">
        <v>3107</v>
      </c>
      <c r="B3108" s="1502">
        <v>43869</v>
      </c>
      <c r="C3108">
        <v>336</v>
      </c>
      <c r="D3108">
        <f t="shared" si="192"/>
        <v>2051</v>
      </c>
      <c r="E3108">
        <f t="shared" si="193"/>
        <v>689136</v>
      </c>
      <c r="F3108">
        <f t="shared" si="194"/>
        <v>4206601</v>
      </c>
      <c r="J3108">
        <f t="shared" si="195"/>
        <v>556.39014316934811</v>
      </c>
    </row>
    <row r="3109" spans="1:10" x14ac:dyDescent="0.3">
      <c r="A3109">
        <v>3108</v>
      </c>
      <c r="B3109" s="1502">
        <v>43869</v>
      </c>
      <c r="C3109">
        <v>52</v>
      </c>
      <c r="D3109">
        <f t="shared" ref="D3109:D3172" si="196">D3108+2</f>
        <v>2053</v>
      </c>
      <c r="E3109">
        <f t="shared" si="193"/>
        <v>106756</v>
      </c>
      <c r="F3109">
        <f t="shared" si="194"/>
        <v>4214809</v>
      </c>
      <c r="J3109">
        <f t="shared" si="195"/>
        <v>556.36249073222075</v>
      </c>
    </row>
    <row r="3110" spans="1:10" x14ac:dyDescent="0.3">
      <c r="A3110">
        <v>3109</v>
      </c>
      <c r="B3110" s="1502">
        <v>43869</v>
      </c>
      <c r="C3110">
        <v>35</v>
      </c>
      <c r="D3110">
        <f t="shared" si="196"/>
        <v>2055</v>
      </c>
      <c r="E3110">
        <f t="shared" si="193"/>
        <v>71925</v>
      </c>
      <c r="F3110">
        <f t="shared" si="194"/>
        <v>4223025</v>
      </c>
      <c r="J3110">
        <f t="shared" si="195"/>
        <v>556.33483829509328</v>
      </c>
    </row>
    <row r="3111" spans="1:10" x14ac:dyDescent="0.3">
      <c r="A3111">
        <v>3110</v>
      </c>
      <c r="B3111" s="1502">
        <v>43869</v>
      </c>
      <c r="C3111">
        <v>52</v>
      </c>
      <c r="D3111">
        <f t="shared" si="196"/>
        <v>2057</v>
      </c>
      <c r="E3111">
        <f t="shared" si="193"/>
        <v>106964</v>
      </c>
      <c r="F3111">
        <f t="shared" si="194"/>
        <v>4231249</v>
      </c>
      <c r="J3111">
        <f t="shared" si="195"/>
        <v>556.30718585796581</v>
      </c>
    </row>
    <row r="3112" spans="1:10" x14ac:dyDescent="0.3">
      <c r="A3112">
        <v>3111</v>
      </c>
      <c r="B3112" s="1502">
        <v>43869</v>
      </c>
      <c r="C3112">
        <v>52</v>
      </c>
      <c r="D3112">
        <f t="shared" si="196"/>
        <v>2059</v>
      </c>
      <c r="E3112">
        <f t="shared" si="193"/>
        <v>107068</v>
      </c>
      <c r="F3112">
        <f t="shared" si="194"/>
        <v>4239481</v>
      </c>
      <c r="J3112">
        <f t="shared" si="195"/>
        <v>556.27953342083833</v>
      </c>
    </row>
    <row r="3113" spans="1:10" x14ac:dyDescent="0.3">
      <c r="A3113">
        <v>3112</v>
      </c>
      <c r="B3113" s="1502">
        <v>43871</v>
      </c>
      <c r="C3113">
        <v>218</v>
      </c>
      <c r="D3113">
        <f t="shared" si="196"/>
        <v>2061</v>
      </c>
      <c r="E3113">
        <f t="shared" si="193"/>
        <v>449298</v>
      </c>
      <c r="F3113">
        <f t="shared" si="194"/>
        <v>4247721</v>
      </c>
      <c r="J3113">
        <f t="shared" si="195"/>
        <v>556.25188098371098</v>
      </c>
    </row>
    <row r="3114" spans="1:10" x14ac:dyDescent="0.3">
      <c r="A3114">
        <v>3113</v>
      </c>
      <c r="B3114" s="1502">
        <v>43871</v>
      </c>
      <c r="C3114">
        <v>362</v>
      </c>
      <c r="D3114">
        <f t="shared" si="196"/>
        <v>2063</v>
      </c>
      <c r="E3114">
        <f t="shared" si="193"/>
        <v>746806</v>
      </c>
      <c r="F3114">
        <f t="shared" si="194"/>
        <v>4255969</v>
      </c>
      <c r="J3114">
        <f t="shared" si="195"/>
        <v>556.2242285465835</v>
      </c>
    </row>
    <row r="3115" spans="1:10" x14ac:dyDescent="0.3">
      <c r="A3115">
        <v>3114</v>
      </c>
      <c r="B3115" s="1502">
        <v>43871</v>
      </c>
      <c r="C3115">
        <v>781</v>
      </c>
      <c r="D3115">
        <f t="shared" si="196"/>
        <v>2065</v>
      </c>
      <c r="E3115">
        <f t="shared" si="193"/>
        <v>1612765</v>
      </c>
      <c r="F3115">
        <f t="shared" si="194"/>
        <v>4264225</v>
      </c>
      <c r="J3115">
        <f t="shared" si="195"/>
        <v>556.19657610945603</v>
      </c>
    </row>
    <row r="3116" spans="1:10" x14ac:dyDescent="0.3">
      <c r="A3116">
        <v>3115</v>
      </c>
      <c r="B3116" s="1502">
        <v>43871</v>
      </c>
      <c r="C3116">
        <v>749</v>
      </c>
      <c r="D3116">
        <f t="shared" si="196"/>
        <v>2067</v>
      </c>
      <c r="E3116">
        <f t="shared" si="193"/>
        <v>1548183</v>
      </c>
      <c r="F3116">
        <f t="shared" si="194"/>
        <v>4272489</v>
      </c>
      <c r="J3116">
        <f t="shared" si="195"/>
        <v>556.16892367232867</v>
      </c>
    </row>
    <row r="3117" spans="1:10" x14ac:dyDescent="0.3">
      <c r="A3117">
        <v>3116</v>
      </c>
      <c r="B3117" s="1502">
        <v>43871</v>
      </c>
      <c r="C3117">
        <v>533</v>
      </c>
      <c r="D3117">
        <f t="shared" si="196"/>
        <v>2069</v>
      </c>
      <c r="E3117">
        <f t="shared" si="193"/>
        <v>1102777</v>
      </c>
      <c r="F3117">
        <f t="shared" si="194"/>
        <v>4280761</v>
      </c>
      <c r="J3117">
        <f t="shared" si="195"/>
        <v>556.1412712352012</v>
      </c>
    </row>
    <row r="3118" spans="1:10" x14ac:dyDescent="0.3">
      <c r="A3118">
        <v>3117</v>
      </c>
      <c r="B3118" s="1502">
        <v>43871</v>
      </c>
      <c r="C3118">
        <v>91</v>
      </c>
      <c r="D3118">
        <f t="shared" si="196"/>
        <v>2071</v>
      </c>
      <c r="E3118">
        <f t="shared" si="193"/>
        <v>188461</v>
      </c>
      <c r="F3118">
        <f t="shared" si="194"/>
        <v>4289041</v>
      </c>
      <c r="J3118">
        <f t="shared" si="195"/>
        <v>556.11361879807373</v>
      </c>
    </row>
    <row r="3119" spans="1:10" x14ac:dyDescent="0.3">
      <c r="A3119">
        <v>3118</v>
      </c>
      <c r="B3119" s="1502">
        <v>43871</v>
      </c>
      <c r="C3119">
        <v>79</v>
      </c>
      <c r="D3119">
        <f t="shared" si="196"/>
        <v>2073</v>
      </c>
      <c r="E3119">
        <f t="shared" si="193"/>
        <v>163767</v>
      </c>
      <c r="F3119">
        <f t="shared" si="194"/>
        <v>4297329</v>
      </c>
      <c r="J3119">
        <f t="shared" si="195"/>
        <v>556.08596636094626</v>
      </c>
    </row>
    <row r="3120" spans="1:10" x14ac:dyDescent="0.3">
      <c r="A3120">
        <v>3119</v>
      </c>
      <c r="B3120" s="1502">
        <v>43872</v>
      </c>
      <c r="C3120">
        <v>1400</v>
      </c>
      <c r="D3120">
        <f t="shared" si="196"/>
        <v>2075</v>
      </c>
      <c r="E3120">
        <f t="shared" si="193"/>
        <v>2905000</v>
      </c>
      <c r="F3120">
        <f t="shared" si="194"/>
        <v>4305625</v>
      </c>
      <c r="J3120">
        <f t="shared" si="195"/>
        <v>556.0583139238189</v>
      </c>
    </row>
    <row r="3121" spans="1:10" x14ac:dyDescent="0.3">
      <c r="A3121">
        <v>3120</v>
      </c>
      <c r="B3121" s="1502">
        <v>43872</v>
      </c>
      <c r="C3121">
        <v>337</v>
      </c>
      <c r="D3121">
        <f t="shared" si="196"/>
        <v>2077</v>
      </c>
      <c r="E3121">
        <f t="shared" si="193"/>
        <v>699949</v>
      </c>
      <c r="F3121">
        <f t="shared" si="194"/>
        <v>4313929</v>
      </c>
      <c r="J3121">
        <f t="shared" si="195"/>
        <v>556.03066148669143</v>
      </c>
    </row>
    <row r="3122" spans="1:10" x14ac:dyDescent="0.3">
      <c r="A3122">
        <v>3121</v>
      </c>
      <c r="B3122" s="1502">
        <v>43872</v>
      </c>
      <c r="C3122">
        <v>218</v>
      </c>
      <c r="D3122">
        <f t="shared" si="196"/>
        <v>2079</v>
      </c>
      <c r="E3122">
        <f t="shared" si="193"/>
        <v>453222</v>
      </c>
      <c r="F3122">
        <f t="shared" si="194"/>
        <v>4322241</v>
      </c>
      <c r="J3122">
        <f t="shared" si="195"/>
        <v>556.00300904956396</v>
      </c>
    </row>
    <row r="3123" spans="1:10" x14ac:dyDescent="0.3">
      <c r="A3123">
        <v>3122</v>
      </c>
      <c r="B3123" s="1502">
        <v>43872</v>
      </c>
      <c r="C3123">
        <v>126</v>
      </c>
      <c r="D3123">
        <f t="shared" si="196"/>
        <v>2081</v>
      </c>
      <c r="E3123">
        <f t="shared" si="193"/>
        <v>262206</v>
      </c>
      <c r="F3123">
        <f t="shared" si="194"/>
        <v>4330561</v>
      </c>
      <c r="J3123">
        <f t="shared" si="195"/>
        <v>555.9753566124366</v>
      </c>
    </row>
    <row r="3124" spans="1:10" x14ac:dyDescent="0.3">
      <c r="A3124">
        <v>3123</v>
      </c>
      <c r="B3124" s="1502">
        <v>43872</v>
      </c>
      <c r="C3124">
        <v>674</v>
      </c>
      <c r="D3124">
        <f t="shared" si="196"/>
        <v>2083</v>
      </c>
      <c r="E3124">
        <f t="shared" si="193"/>
        <v>1403942</v>
      </c>
      <c r="F3124">
        <f t="shared" si="194"/>
        <v>4338889</v>
      </c>
      <c r="J3124">
        <f t="shared" si="195"/>
        <v>555.94770417530913</v>
      </c>
    </row>
    <row r="3125" spans="1:10" x14ac:dyDescent="0.3">
      <c r="A3125">
        <v>3124</v>
      </c>
      <c r="B3125" s="1502">
        <v>43872</v>
      </c>
      <c r="C3125">
        <v>2680</v>
      </c>
      <c r="D3125">
        <f t="shared" si="196"/>
        <v>2085</v>
      </c>
      <c r="E3125">
        <f t="shared" si="193"/>
        <v>5587800</v>
      </c>
      <c r="F3125">
        <f t="shared" si="194"/>
        <v>4347225</v>
      </c>
      <c r="J3125">
        <f t="shared" si="195"/>
        <v>555.92005173818166</v>
      </c>
    </row>
    <row r="3126" spans="1:10" x14ac:dyDescent="0.3">
      <c r="A3126">
        <v>3125</v>
      </c>
      <c r="B3126" s="1502">
        <v>43872</v>
      </c>
      <c r="C3126">
        <v>113</v>
      </c>
      <c r="D3126">
        <f t="shared" si="196"/>
        <v>2087</v>
      </c>
      <c r="E3126">
        <f t="shared" si="193"/>
        <v>235831</v>
      </c>
      <c r="F3126">
        <f t="shared" si="194"/>
        <v>4355569</v>
      </c>
      <c r="J3126">
        <f t="shared" si="195"/>
        <v>555.89239930105418</v>
      </c>
    </row>
    <row r="3127" spans="1:10" x14ac:dyDescent="0.3">
      <c r="A3127">
        <v>3126</v>
      </c>
      <c r="B3127" s="1502">
        <v>43872</v>
      </c>
      <c r="C3127">
        <v>165</v>
      </c>
      <c r="D3127">
        <f t="shared" si="196"/>
        <v>2089</v>
      </c>
      <c r="E3127">
        <f t="shared" si="193"/>
        <v>344685</v>
      </c>
      <c r="F3127">
        <f t="shared" si="194"/>
        <v>4363921</v>
      </c>
      <c r="J3127">
        <f t="shared" si="195"/>
        <v>555.86474686392683</v>
      </c>
    </row>
    <row r="3128" spans="1:10" x14ac:dyDescent="0.3">
      <c r="A3128">
        <v>3127</v>
      </c>
      <c r="B3128" s="1502">
        <v>43872</v>
      </c>
      <c r="C3128">
        <v>198</v>
      </c>
      <c r="D3128">
        <f t="shared" si="196"/>
        <v>2091</v>
      </c>
      <c r="E3128">
        <f t="shared" si="193"/>
        <v>414018</v>
      </c>
      <c r="F3128">
        <f t="shared" si="194"/>
        <v>4372281</v>
      </c>
      <c r="J3128">
        <f t="shared" si="195"/>
        <v>555.83709442679935</v>
      </c>
    </row>
    <row r="3129" spans="1:10" x14ac:dyDescent="0.3">
      <c r="A3129">
        <v>3128</v>
      </c>
      <c r="B3129" s="1502">
        <v>43873</v>
      </c>
      <c r="C3129">
        <v>751</v>
      </c>
      <c r="D3129">
        <f t="shared" si="196"/>
        <v>2093</v>
      </c>
      <c r="E3129">
        <f t="shared" si="193"/>
        <v>1571843</v>
      </c>
      <c r="F3129">
        <f t="shared" si="194"/>
        <v>4380649</v>
      </c>
      <c r="J3129">
        <f t="shared" si="195"/>
        <v>555.80944198967188</v>
      </c>
    </row>
    <row r="3130" spans="1:10" x14ac:dyDescent="0.3">
      <c r="A3130">
        <v>3129</v>
      </c>
      <c r="B3130" s="1502">
        <v>43873</v>
      </c>
      <c r="C3130">
        <v>719</v>
      </c>
      <c r="D3130">
        <f t="shared" si="196"/>
        <v>2095</v>
      </c>
      <c r="E3130">
        <f t="shared" si="193"/>
        <v>1506305</v>
      </c>
      <c r="F3130">
        <f t="shared" si="194"/>
        <v>4389025</v>
      </c>
      <c r="J3130">
        <f t="shared" si="195"/>
        <v>555.78178955254452</v>
      </c>
    </row>
    <row r="3131" spans="1:10" x14ac:dyDescent="0.3">
      <c r="A3131">
        <v>3130</v>
      </c>
      <c r="B3131" s="1502">
        <v>43873</v>
      </c>
      <c r="C3131">
        <v>493</v>
      </c>
      <c r="D3131">
        <f t="shared" si="196"/>
        <v>2097</v>
      </c>
      <c r="E3131">
        <f t="shared" si="193"/>
        <v>1033821</v>
      </c>
      <c r="F3131">
        <f t="shared" si="194"/>
        <v>4397409</v>
      </c>
      <c r="J3131">
        <f t="shared" si="195"/>
        <v>555.75413711541705</v>
      </c>
    </row>
    <row r="3132" spans="1:10" x14ac:dyDescent="0.3">
      <c r="A3132">
        <v>3131</v>
      </c>
      <c r="B3132" s="1502">
        <v>43873</v>
      </c>
      <c r="C3132">
        <v>164</v>
      </c>
      <c r="D3132">
        <f t="shared" si="196"/>
        <v>2099</v>
      </c>
      <c r="E3132">
        <f t="shared" si="193"/>
        <v>344236</v>
      </c>
      <c r="F3132">
        <f t="shared" si="194"/>
        <v>4405801</v>
      </c>
      <c r="J3132">
        <f t="shared" si="195"/>
        <v>555.72648467828958</v>
      </c>
    </row>
    <row r="3133" spans="1:10" x14ac:dyDescent="0.3">
      <c r="A3133">
        <v>3132</v>
      </c>
      <c r="B3133" s="1502">
        <v>43873</v>
      </c>
      <c r="C3133">
        <v>282</v>
      </c>
      <c r="D3133">
        <f t="shared" si="196"/>
        <v>2101</v>
      </c>
      <c r="E3133">
        <f t="shared" si="193"/>
        <v>592482</v>
      </c>
      <c r="F3133">
        <f t="shared" si="194"/>
        <v>4414201</v>
      </c>
      <c r="J3133">
        <f t="shared" si="195"/>
        <v>555.69883224116211</v>
      </c>
    </row>
    <row r="3134" spans="1:10" x14ac:dyDescent="0.3">
      <c r="A3134">
        <v>3133</v>
      </c>
      <c r="B3134" s="1502">
        <v>43873</v>
      </c>
      <c r="C3134">
        <v>290</v>
      </c>
      <c r="D3134">
        <f t="shared" si="196"/>
        <v>2103</v>
      </c>
      <c r="E3134">
        <f t="shared" si="193"/>
        <v>609870</v>
      </c>
      <c r="F3134">
        <f t="shared" si="194"/>
        <v>4422609</v>
      </c>
      <c r="J3134">
        <f t="shared" si="195"/>
        <v>555.67117980403475</v>
      </c>
    </row>
    <row r="3135" spans="1:10" x14ac:dyDescent="0.3">
      <c r="A3135">
        <v>3134</v>
      </c>
      <c r="B3135" s="1502">
        <v>43873</v>
      </c>
      <c r="C3135">
        <v>199</v>
      </c>
      <c r="D3135">
        <f t="shared" si="196"/>
        <v>2105</v>
      </c>
      <c r="E3135">
        <f t="shared" si="193"/>
        <v>418895</v>
      </c>
      <c r="F3135">
        <f t="shared" si="194"/>
        <v>4431025</v>
      </c>
      <c r="J3135">
        <f t="shared" si="195"/>
        <v>555.64352736690728</v>
      </c>
    </row>
    <row r="3136" spans="1:10" x14ac:dyDescent="0.3">
      <c r="A3136">
        <v>3135</v>
      </c>
      <c r="B3136" s="1502">
        <v>43873</v>
      </c>
      <c r="C3136">
        <v>66</v>
      </c>
      <c r="D3136">
        <f t="shared" si="196"/>
        <v>2107</v>
      </c>
      <c r="E3136">
        <f t="shared" si="193"/>
        <v>139062</v>
      </c>
      <c r="F3136">
        <f t="shared" si="194"/>
        <v>4439449</v>
      </c>
      <c r="J3136">
        <f t="shared" si="195"/>
        <v>555.61587492977981</v>
      </c>
    </row>
    <row r="3137" spans="1:10" x14ac:dyDescent="0.3">
      <c r="A3137">
        <v>3136</v>
      </c>
      <c r="B3137" s="1502">
        <v>43873</v>
      </c>
      <c r="C3137">
        <v>476</v>
      </c>
      <c r="D3137">
        <f t="shared" si="196"/>
        <v>2109</v>
      </c>
      <c r="E3137">
        <f t="shared" si="193"/>
        <v>1003884</v>
      </c>
      <c r="F3137">
        <f t="shared" si="194"/>
        <v>4447881</v>
      </c>
      <c r="J3137">
        <f t="shared" si="195"/>
        <v>555.58822249265245</v>
      </c>
    </row>
    <row r="3138" spans="1:10" x14ac:dyDescent="0.3">
      <c r="A3138">
        <v>3137</v>
      </c>
      <c r="B3138" s="1502">
        <v>43873</v>
      </c>
      <c r="C3138">
        <v>219</v>
      </c>
      <c r="D3138">
        <f t="shared" si="196"/>
        <v>2111</v>
      </c>
      <c r="E3138">
        <f t="shared" si="193"/>
        <v>462309</v>
      </c>
      <c r="F3138">
        <f t="shared" si="194"/>
        <v>4456321</v>
      </c>
      <c r="J3138">
        <f t="shared" si="195"/>
        <v>555.56057005552498</v>
      </c>
    </row>
    <row r="3139" spans="1:10" x14ac:dyDescent="0.3">
      <c r="A3139">
        <v>3138</v>
      </c>
      <c r="B3139" s="1502">
        <v>43873</v>
      </c>
      <c r="C3139">
        <v>46</v>
      </c>
      <c r="D3139">
        <f t="shared" si="196"/>
        <v>2113</v>
      </c>
      <c r="E3139">
        <f t="shared" ref="E3139:E3202" si="197">C3139*D3139</f>
        <v>97198</v>
      </c>
      <c r="F3139">
        <f t="shared" ref="F3139:F3202" si="198">D3139^2</f>
        <v>4464769</v>
      </c>
      <c r="J3139">
        <f t="shared" ref="J3139:J3202" si="199">$H$2+(-$I$2)*D3139</f>
        <v>555.53291761839751</v>
      </c>
    </row>
    <row r="3140" spans="1:10" x14ac:dyDescent="0.3">
      <c r="A3140">
        <v>3139</v>
      </c>
      <c r="B3140" s="1502">
        <v>43873</v>
      </c>
      <c r="C3140">
        <v>36</v>
      </c>
      <c r="D3140">
        <f t="shared" si="196"/>
        <v>2115</v>
      </c>
      <c r="E3140">
        <f t="shared" si="197"/>
        <v>76140</v>
      </c>
      <c r="F3140">
        <f t="shared" si="198"/>
        <v>4473225</v>
      </c>
      <c r="J3140">
        <f t="shared" si="199"/>
        <v>555.50526518127003</v>
      </c>
    </row>
    <row r="3141" spans="1:10" x14ac:dyDescent="0.3">
      <c r="A3141">
        <v>3140</v>
      </c>
      <c r="B3141" s="1502">
        <v>43873</v>
      </c>
      <c r="C3141">
        <v>10</v>
      </c>
      <c r="D3141">
        <f t="shared" si="196"/>
        <v>2117</v>
      </c>
      <c r="E3141">
        <f t="shared" si="197"/>
        <v>21170</v>
      </c>
      <c r="F3141">
        <f t="shared" si="198"/>
        <v>4481689</v>
      </c>
      <c r="J3141">
        <f t="shared" si="199"/>
        <v>555.47761274414268</v>
      </c>
    </row>
    <row r="3142" spans="1:10" x14ac:dyDescent="0.3">
      <c r="A3142">
        <v>3141</v>
      </c>
      <c r="B3142" s="1502">
        <v>43873</v>
      </c>
      <c r="C3142">
        <v>129</v>
      </c>
      <c r="D3142">
        <f t="shared" si="196"/>
        <v>2119</v>
      </c>
      <c r="E3142">
        <f t="shared" si="197"/>
        <v>273351</v>
      </c>
      <c r="F3142">
        <f t="shared" si="198"/>
        <v>4490161</v>
      </c>
      <c r="J3142">
        <f t="shared" si="199"/>
        <v>555.4499603070152</v>
      </c>
    </row>
    <row r="3143" spans="1:10" x14ac:dyDescent="0.3">
      <c r="A3143">
        <v>3142</v>
      </c>
      <c r="B3143" s="1502">
        <v>43873</v>
      </c>
      <c r="C3143">
        <v>50</v>
      </c>
      <c r="D3143">
        <f t="shared" si="196"/>
        <v>2121</v>
      </c>
      <c r="E3143">
        <f t="shared" si="197"/>
        <v>106050</v>
      </c>
      <c r="F3143">
        <f t="shared" si="198"/>
        <v>4498641</v>
      </c>
      <c r="J3143">
        <f t="shared" si="199"/>
        <v>555.42230786988773</v>
      </c>
    </row>
    <row r="3144" spans="1:10" x14ac:dyDescent="0.3">
      <c r="A3144">
        <v>3143</v>
      </c>
      <c r="B3144" s="1502">
        <v>43875</v>
      </c>
      <c r="C3144">
        <v>24</v>
      </c>
      <c r="D3144">
        <f t="shared" si="196"/>
        <v>2123</v>
      </c>
      <c r="E3144">
        <f t="shared" si="197"/>
        <v>50952</v>
      </c>
      <c r="F3144">
        <f t="shared" si="198"/>
        <v>4507129</v>
      </c>
      <c r="J3144">
        <f t="shared" si="199"/>
        <v>555.39465543276037</v>
      </c>
    </row>
    <row r="3145" spans="1:10" x14ac:dyDescent="0.3">
      <c r="A3145">
        <v>3144</v>
      </c>
      <c r="B3145" s="1502">
        <v>43875</v>
      </c>
      <c r="C3145">
        <v>87</v>
      </c>
      <c r="D3145">
        <f t="shared" si="196"/>
        <v>2125</v>
      </c>
      <c r="E3145">
        <f t="shared" si="197"/>
        <v>184875</v>
      </c>
      <c r="F3145">
        <f t="shared" si="198"/>
        <v>4515625</v>
      </c>
      <c r="J3145">
        <f t="shared" si="199"/>
        <v>555.3670029956329</v>
      </c>
    </row>
    <row r="3146" spans="1:10" x14ac:dyDescent="0.3">
      <c r="A3146">
        <v>3145</v>
      </c>
      <c r="B3146" s="1502">
        <v>43876</v>
      </c>
      <c r="C3146">
        <v>228</v>
      </c>
      <c r="D3146">
        <f t="shared" si="196"/>
        <v>2127</v>
      </c>
      <c r="E3146">
        <f t="shared" si="197"/>
        <v>484956</v>
      </c>
      <c r="F3146">
        <f t="shared" si="198"/>
        <v>4524129</v>
      </c>
      <c r="J3146">
        <f t="shared" si="199"/>
        <v>555.33935055850543</v>
      </c>
    </row>
    <row r="3147" spans="1:10" x14ac:dyDescent="0.3">
      <c r="A3147">
        <v>3146</v>
      </c>
      <c r="B3147" s="1502">
        <v>43878</v>
      </c>
      <c r="C3147">
        <v>76</v>
      </c>
      <c r="D3147">
        <f t="shared" si="196"/>
        <v>2129</v>
      </c>
      <c r="E3147">
        <f t="shared" si="197"/>
        <v>161804</v>
      </c>
      <c r="F3147">
        <f t="shared" si="198"/>
        <v>4532641</v>
      </c>
      <c r="J3147">
        <f t="shared" si="199"/>
        <v>555.31169812137796</v>
      </c>
    </row>
    <row r="3148" spans="1:10" x14ac:dyDescent="0.3">
      <c r="A3148">
        <v>3147</v>
      </c>
      <c r="B3148" s="1502">
        <v>43878</v>
      </c>
      <c r="C3148">
        <v>1351</v>
      </c>
      <c r="D3148">
        <f t="shared" si="196"/>
        <v>2131</v>
      </c>
      <c r="E3148">
        <f t="shared" si="197"/>
        <v>2878981</v>
      </c>
      <c r="F3148">
        <f t="shared" si="198"/>
        <v>4541161</v>
      </c>
      <c r="J3148">
        <f t="shared" si="199"/>
        <v>555.2840456842506</v>
      </c>
    </row>
    <row r="3149" spans="1:10" x14ac:dyDescent="0.3">
      <c r="A3149">
        <v>3148</v>
      </c>
      <c r="B3149" s="1502">
        <v>43878</v>
      </c>
      <c r="C3149">
        <v>20</v>
      </c>
      <c r="D3149">
        <f t="shared" si="196"/>
        <v>2133</v>
      </c>
      <c r="E3149">
        <f t="shared" si="197"/>
        <v>42660</v>
      </c>
      <c r="F3149">
        <f t="shared" si="198"/>
        <v>4549689</v>
      </c>
      <c r="J3149">
        <f t="shared" si="199"/>
        <v>555.25639324712313</v>
      </c>
    </row>
    <row r="3150" spans="1:10" x14ac:dyDescent="0.3">
      <c r="A3150">
        <v>3149</v>
      </c>
      <c r="B3150" s="1502">
        <v>43878</v>
      </c>
      <c r="C3150">
        <v>20</v>
      </c>
      <c r="D3150">
        <f t="shared" si="196"/>
        <v>2135</v>
      </c>
      <c r="E3150">
        <f t="shared" si="197"/>
        <v>42700</v>
      </c>
      <c r="F3150">
        <f t="shared" si="198"/>
        <v>4558225</v>
      </c>
      <c r="J3150">
        <f t="shared" si="199"/>
        <v>555.22874080999566</v>
      </c>
    </row>
    <row r="3151" spans="1:10" x14ac:dyDescent="0.3">
      <c r="A3151">
        <v>3150</v>
      </c>
      <c r="B3151" s="1502">
        <v>43878</v>
      </c>
      <c r="C3151">
        <v>681</v>
      </c>
      <c r="D3151">
        <f t="shared" si="196"/>
        <v>2137</v>
      </c>
      <c r="E3151">
        <f t="shared" si="197"/>
        <v>1455297</v>
      </c>
      <c r="F3151">
        <f t="shared" si="198"/>
        <v>4566769</v>
      </c>
      <c r="J3151">
        <f t="shared" si="199"/>
        <v>555.2010883728683</v>
      </c>
    </row>
    <row r="3152" spans="1:10" x14ac:dyDescent="0.3">
      <c r="A3152">
        <v>3151</v>
      </c>
      <c r="B3152" s="1502">
        <v>43878</v>
      </c>
      <c r="C3152">
        <v>1829</v>
      </c>
      <c r="D3152">
        <f t="shared" si="196"/>
        <v>2139</v>
      </c>
      <c r="E3152">
        <f t="shared" si="197"/>
        <v>3912231</v>
      </c>
      <c r="F3152">
        <f t="shared" si="198"/>
        <v>4575321</v>
      </c>
      <c r="J3152">
        <f t="shared" si="199"/>
        <v>555.17343593574083</v>
      </c>
    </row>
    <row r="3153" spans="1:10" x14ac:dyDescent="0.3">
      <c r="A3153">
        <v>3152</v>
      </c>
      <c r="B3153" s="1502">
        <v>43880</v>
      </c>
      <c r="C3153">
        <v>491</v>
      </c>
      <c r="D3153">
        <f t="shared" si="196"/>
        <v>2141</v>
      </c>
      <c r="E3153">
        <f t="shared" si="197"/>
        <v>1051231</v>
      </c>
      <c r="F3153">
        <f t="shared" si="198"/>
        <v>4583881</v>
      </c>
      <c r="J3153">
        <f t="shared" si="199"/>
        <v>555.14578349861335</v>
      </c>
    </row>
    <row r="3154" spans="1:10" x14ac:dyDescent="0.3">
      <c r="A3154">
        <v>3153</v>
      </c>
      <c r="B3154" s="1502">
        <v>43885</v>
      </c>
      <c r="C3154">
        <v>65</v>
      </c>
      <c r="D3154">
        <f t="shared" si="196"/>
        <v>2143</v>
      </c>
      <c r="E3154">
        <f t="shared" si="197"/>
        <v>139295</v>
      </c>
      <c r="F3154">
        <f t="shared" si="198"/>
        <v>4592449</v>
      </c>
      <c r="J3154">
        <f t="shared" si="199"/>
        <v>555.118131061486</v>
      </c>
    </row>
    <row r="3155" spans="1:10" x14ac:dyDescent="0.3">
      <c r="A3155">
        <v>3154</v>
      </c>
      <c r="B3155" s="1502">
        <v>43886</v>
      </c>
      <c r="C3155">
        <v>1468</v>
      </c>
      <c r="D3155">
        <f t="shared" si="196"/>
        <v>2145</v>
      </c>
      <c r="E3155">
        <f t="shared" si="197"/>
        <v>3148860</v>
      </c>
      <c r="F3155">
        <f t="shared" si="198"/>
        <v>4601025</v>
      </c>
      <c r="J3155">
        <f t="shared" si="199"/>
        <v>555.09047862435852</v>
      </c>
    </row>
    <row r="3156" spans="1:10" x14ac:dyDescent="0.3">
      <c r="A3156">
        <v>3155</v>
      </c>
      <c r="B3156" s="1502">
        <v>43886</v>
      </c>
      <c r="C3156">
        <v>3908</v>
      </c>
      <c r="D3156">
        <f t="shared" si="196"/>
        <v>2147</v>
      </c>
      <c r="E3156">
        <f t="shared" si="197"/>
        <v>8390476</v>
      </c>
      <c r="F3156">
        <f t="shared" si="198"/>
        <v>4609609</v>
      </c>
      <c r="J3156">
        <f t="shared" si="199"/>
        <v>555.06282618723105</v>
      </c>
    </row>
    <row r="3157" spans="1:10" x14ac:dyDescent="0.3">
      <c r="A3157">
        <v>3156</v>
      </c>
      <c r="B3157" s="1502">
        <v>43887</v>
      </c>
      <c r="C3157">
        <v>378</v>
      </c>
      <c r="D3157">
        <f t="shared" si="196"/>
        <v>2149</v>
      </c>
      <c r="E3157">
        <f t="shared" si="197"/>
        <v>812322</v>
      </c>
      <c r="F3157">
        <f t="shared" si="198"/>
        <v>4618201</v>
      </c>
      <c r="J3157">
        <f t="shared" si="199"/>
        <v>555.03517375010358</v>
      </c>
    </row>
    <row r="3158" spans="1:10" x14ac:dyDescent="0.3">
      <c r="A3158">
        <v>3157</v>
      </c>
      <c r="B3158" s="1502">
        <v>43887</v>
      </c>
      <c r="C3158">
        <v>339</v>
      </c>
      <c r="D3158">
        <f t="shared" si="196"/>
        <v>2151</v>
      </c>
      <c r="E3158">
        <f t="shared" si="197"/>
        <v>729189</v>
      </c>
      <c r="F3158">
        <f t="shared" si="198"/>
        <v>4626801</v>
      </c>
      <c r="J3158">
        <f t="shared" si="199"/>
        <v>555.00752131297622</v>
      </c>
    </row>
    <row r="3159" spans="1:10" x14ac:dyDescent="0.3">
      <c r="A3159">
        <v>3158</v>
      </c>
      <c r="B3159" s="1502">
        <v>43893</v>
      </c>
      <c r="C3159">
        <v>572</v>
      </c>
      <c r="D3159">
        <f t="shared" si="196"/>
        <v>2153</v>
      </c>
      <c r="E3159">
        <f t="shared" si="197"/>
        <v>1231516</v>
      </c>
      <c r="F3159">
        <f t="shared" si="198"/>
        <v>4635409</v>
      </c>
      <c r="J3159">
        <f t="shared" si="199"/>
        <v>554.97986887584875</v>
      </c>
    </row>
    <row r="3160" spans="1:10" x14ac:dyDescent="0.3">
      <c r="A3160">
        <v>3159</v>
      </c>
      <c r="B3160" s="1502">
        <v>43893</v>
      </c>
      <c r="C3160">
        <v>2773</v>
      </c>
      <c r="D3160">
        <f t="shared" si="196"/>
        <v>2155</v>
      </c>
      <c r="E3160">
        <f t="shared" si="197"/>
        <v>5975815</v>
      </c>
      <c r="F3160">
        <f t="shared" si="198"/>
        <v>4644025</v>
      </c>
      <c r="J3160">
        <f t="shared" si="199"/>
        <v>554.95221643872128</v>
      </c>
    </row>
    <row r="3161" spans="1:10" x14ac:dyDescent="0.3">
      <c r="A3161">
        <v>3160</v>
      </c>
      <c r="B3161" s="1502">
        <v>43893</v>
      </c>
      <c r="C3161">
        <v>68</v>
      </c>
      <c r="D3161">
        <f t="shared" si="196"/>
        <v>2157</v>
      </c>
      <c r="E3161">
        <f t="shared" si="197"/>
        <v>146676</v>
      </c>
      <c r="F3161">
        <f t="shared" si="198"/>
        <v>4652649</v>
      </c>
      <c r="J3161">
        <f t="shared" si="199"/>
        <v>554.92456400159392</v>
      </c>
    </row>
    <row r="3162" spans="1:10" x14ac:dyDescent="0.3">
      <c r="A3162">
        <v>3161</v>
      </c>
      <c r="B3162" s="1502">
        <v>43896</v>
      </c>
      <c r="C3162">
        <v>150</v>
      </c>
      <c r="D3162">
        <f t="shared" si="196"/>
        <v>2159</v>
      </c>
      <c r="E3162">
        <f t="shared" si="197"/>
        <v>323850</v>
      </c>
      <c r="F3162">
        <f t="shared" si="198"/>
        <v>4661281</v>
      </c>
      <c r="J3162">
        <f t="shared" si="199"/>
        <v>554.89691156446645</v>
      </c>
    </row>
    <row r="3163" spans="1:10" x14ac:dyDescent="0.3">
      <c r="A3163">
        <v>3162</v>
      </c>
      <c r="B3163" s="1502">
        <v>43896</v>
      </c>
      <c r="C3163">
        <v>1228</v>
      </c>
      <c r="D3163">
        <f t="shared" si="196"/>
        <v>2161</v>
      </c>
      <c r="E3163">
        <f t="shared" si="197"/>
        <v>2653708</v>
      </c>
      <c r="F3163">
        <f t="shared" si="198"/>
        <v>4669921</v>
      </c>
      <c r="J3163">
        <f t="shared" si="199"/>
        <v>554.86925912733898</v>
      </c>
    </row>
    <row r="3164" spans="1:10" x14ac:dyDescent="0.3">
      <c r="A3164">
        <v>3163</v>
      </c>
      <c r="B3164" s="1502">
        <v>43923</v>
      </c>
      <c r="C3164">
        <v>68</v>
      </c>
      <c r="D3164">
        <f t="shared" si="196"/>
        <v>2163</v>
      </c>
      <c r="E3164">
        <f t="shared" si="197"/>
        <v>147084</v>
      </c>
      <c r="F3164">
        <f t="shared" si="198"/>
        <v>4678569</v>
      </c>
      <c r="J3164">
        <f t="shared" si="199"/>
        <v>554.84160669021151</v>
      </c>
    </row>
    <row r="3165" spans="1:10" x14ac:dyDescent="0.3">
      <c r="A3165">
        <v>3164</v>
      </c>
      <c r="B3165" s="1502">
        <v>43923</v>
      </c>
      <c r="C3165">
        <v>50</v>
      </c>
      <c r="D3165">
        <f t="shared" si="196"/>
        <v>2165</v>
      </c>
      <c r="E3165">
        <f t="shared" si="197"/>
        <v>108250</v>
      </c>
      <c r="F3165">
        <f t="shared" si="198"/>
        <v>4687225</v>
      </c>
      <c r="J3165">
        <f t="shared" si="199"/>
        <v>554.81395425308415</v>
      </c>
    </row>
    <row r="3166" spans="1:10" x14ac:dyDescent="0.3">
      <c r="A3166">
        <v>3165</v>
      </c>
      <c r="B3166" s="1502">
        <v>43923</v>
      </c>
      <c r="C3166">
        <v>52</v>
      </c>
      <c r="D3166">
        <f t="shared" si="196"/>
        <v>2167</v>
      </c>
      <c r="E3166">
        <f t="shared" si="197"/>
        <v>112684</v>
      </c>
      <c r="F3166">
        <f t="shared" si="198"/>
        <v>4695889</v>
      </c>
      <c r="J3166">
        <f t="shared" si="199"/>
        <v>554.78630181595668</v>
      </c>
    </row>
    <row r="3167" spans="1:10" x14ac:dyDescent="0.3">
      <c r="A3167">
        <v>3166</v>
      </c>
      <c r="B3167" s="1502">
        <v>43923</v>
      </c>
      <c r="C3167">
        <v>228</v>
      </c>
      <c r="D3167">
        <f t="shared" si="196"/>
        <v>2169</v>
      </c>
      <c r="E3167">
        <f t="shared" si="197"/>
        <v>494532</v>
      </c>
      <c r="F3167">
        <f t="shared" si="198"/>
        <v>4704561</v>
      </c>
      <c r="J3167">
        <f t="shared" si="199"/>
        <v>554.7586493788292</v>
      </c>
    </row>
    <row r="3168" spans="1:10" x14ac:dyDescent="0.3">
      <c r="A3168">
        <v>3167</v>
      </c>
      <c r="B3168" s="1502">
        <v>43923</v>
      </c>
      <c r="C3168">
        <v>116</v>
      </c>
      <c r="D3168">
        <f t="shared" si="196"/>
        <v>2171</v>
      </c>
      <c r="E3168">
        <f t="shared" si="197"/>
        <v>251836</v>
      </c>
      <c r="F3168">
        <f t="shared" si="198"/>
        <v>4713241</v>
      </c>
      <c r="J3168">
        <f t="shared" si="199"/>
        <v>554.73099694170185</v>
      </c>
    </row>
    <row r="3169" spans="1:10" x14ac:dyDescent="0.3">
      <c r="A3169">
        <v>3168</v>
      </c>
      <c r="B3169" s="1502">
        <v>43923</v>
      </c>
      <c r="C3169">
        <v>63</v>
      </c>
      <c r="D3169">
        <f t="shared" si="196"/>
        <v>2173</v>
      </c>
      <c r="E3169">
        <f t="shared" si="197"/>
        <v>136899</v>
      </c>
      <c r="F3169">
        <f t="shared" si="198"/>
        <v>4721929</v>
      </c>
      <c r="J3169">
        <f t="shared" si="199"/>
        <v>554.70334450457437</v>
      </c>
    </row>
    <row r="3170" spans="1:10" x14ac:dyDescent="0.3">
      <c r="A3170">
        <v>3169</v>
      </c>
      <c r="B3170" s="1502">
        <v>43923</v>
      </c>
      <c r="C3170">
        <v>52</v>
      </c>
      <c r="D3170">
        <f t="shared" si="196"/>
        <v>2175</v>
      </c>
      <c r="E3170">
        <f t="shared" si="197"/>
        <v>113100</v>
      </c>
      <c r="F3170">
        <f t="shared" si="198"/>
        <v>4730625</v>
      </c>
      <c r="J3170">
        <f t="shared" si="199"/>
        <v>554.6756920674469</v>
      </c>
    </row>
    <row r="3171" spans="1:10" x14ac:dyDescent="0.3">
      <c r="A3171">
        <v>3170</v>
      </c>
      <c r="B3171" s="1502">
        <v>43923</v>
      </c>
      <c r="C3171">
        <v>357</v>
      </c>
      <c r="D3171">
        <f t="shared" si="196"/>
        <v>2177</v>
      </c>
      <c r="E3171">
        <f t="shared" si="197"/>
        <v>777189</v>
      </c>
      <c r="F3171">
        <f t="shared" si="198"/>
        <v>4739329</v>
      </c>
      <c r="J3171">
        <f t="shared" si="199"/>
        <v>554.64803963031943</v>
      </c>
    </row>
    <row r="3172" spans="1:10" x14ac:dyDescent="0.3">
      <c r="A3172">
        <v>3171</v>
      </c>
      <c r="B3172" s="1502">
        <v>43923</v>
      </c>
      <c r="C3172">
        <v>115</v>
      </c>
      <c r="D3172">
        <f t="shared" si="196"/>
        <v>2179</v>
      </c>
      <c r="E3172">
        <f t="shared" si="197"/>
        <v>250585</v>
      </c>
      <c r="F3172">
        <f t="shared" si="198"/>
        <v>4748041</v>
      </c>
      <c r="J3172">
        <f t="shared" si="199"/>
        <v>554.62038719319207</v>
      </c>
    </row>
    <row r="3173" spans="1:10" x14ac:dyDescent="0.3">
      <c r="A3173">
        <v>3172</v>
      </c>
      <c r="B3173" s="1502">
        <v>43923</v>
      </c>
      <c r="C3173">
        <v>50</v>
      </c>
      <c r="D3173">
        <f t="shared" ref="D3173:D3236" si="200">D3172+2</f>
        <v>2181</v>
      </c>
      <c r="E3173">
        <f t="shared" si="197"/>
        <v>109050</v>
      </c>
      <c r="F3173">
        <f t="shared" si="198"/>
        <v>4756761</v>
      </c>
      <c r="J3173">
        <f t="shared" si="199"/>
        <v>554.5927347560646</v>
      </c>
    </row>
    <row r="3174" spans="1:10" x14ac:dyDescent="0.3">
      <c r="A3174">
        <v>3173</v>
      </c>
      <c r="B3174" s="1502">
        <v>43927</v>
      </c>
      <c r="C3174">
        <v>14</v>
      </c>
      <c r="D3174">
        <f t="shared" si="200"/>
        <v>2183</v>
      </c>
      <c r="E3174">
        <f t="shared" si="197"/>
        <v>30562</v>
      </c>
      <c r="F3174">
        <f t="shared" si="198"/>
        <v>4765489</v>
      </c>
      <c r="J3174">
        <f t="shared" si="199"/>
        <v>554.56508231893713</v>
      </c>
    </row>
    <row r="3175" spans="1:10" x14ac:dyDescent="0.3">
      <c r="A3175">
        <v>3174</v>
      </c>
      <c r="B3175" s="1502">
        <v>43927</v>
      </c>
      <c r="C3175">
        <v>60</v>
      </c>
      <c r="D3175">
        <f t="shared" si="200"/>
        <v>2185</v>
      </c>
      <c r="E3175">
        <f t="shared" si="197"/>
        <v>131100</v>
      </c>
      <c r="F3175">
        <f t="shared" si="198"/>
        <v>4774225</v>
      </c>
      <c r="J3175">
        <f t="shared" si="199"/>
        <v>554.53742988180977</v>
      </c>
    </row>
    <row r="3176" spans="1:10" x14ac:dyDescent="0.3">
      <c r="A3176">
        <v>3175</v>
      </c>
      <c r="B3176" s="1502">
        <v>43928</v>
      </c>
      <c r="C3176">
        <v>218</v>
      </c>
      <c r="D3176">
        <f t="shared" si="200"/>
        <v>2187</v>
      </c>
      <c r="E3176">
        <f t="shared" si="197"/>
        <v>476766</v>
      </c>
      <c r="F3176">
        <f t="shared" si="198"/>
        <v>4782969</v>
      </c>
      <c r="J3176">
        <f t="shared" si="199"/>
        <v>554.5097774446823</v>
      </c>
    </row>
    <row r="3177" spans="1:10" x14ac:dyDescent="0.3">
      <c r="A3177">
        <v>3176</v>
      </c>
      <c r="B3177" s="1502">
        <v>43928</v>
      </c>
      <c r="C3177">
        <v>90</v>
      </c>
      <c r="D3177">
        <f t="shared" si="200"/>
        <v>2189</v>
      </c>
      <c r="E3177">
        <f t="shared" si="197"/>
        <v>197010</v>
      </c>
      <c r="F3177">
        <f t="shared" si="198"/>
        <v>4791721</v>
      </c>
      <c r="J3177">
        <f t="shared" si="199"/>
        <v>554.48212500755483</v>
      </c>
    </row>
    <row r="3178" spans="1:10" x14ac:dyDescent="0.3">
      <c r="A3178">
        <v>3177</v>
      </c>
      <c r="B3178" s="1502">
        <v>43928</v>
      </c>
      <c r="C3178">
        <v>465</v>
      </c>
      <c r="D3178">
        <f t="shared" si="200"/>
        <v>2191</v>
      </c>
      <c r="E3178">
        <f t="shared" si="197"/>
        <v>1018815</v>
      </c>
      <c r="F3178">
        <f t="shared" si="198"/>
        <v>4800481</v>
      </c>
      <c r="J3178">
        <f t="shared" si="199"/>
        <v>554.45447257042736</v>
      </c>
    </row>
    <row r="3179" spans="1:10" x14ac:dyDescent="0.3">
      <c r="A3179">
        <v>3178</v>
      </c>
      <c r="B3179" s="1502">
        <v>43928</v>
      </c>
      <c r="C3179">
        <v>182</v>
      </c>
      <c r="D3179">
        <f t="shared" si="200"/>
        <v>2193</v>
      </c>
      <c r="E3179">
        <f t="shared" si="197"/>
        <v>399126</v>
      </c>
      <c r="F3179">
        <f t="shared" si="198"/>
        <v>4809249</v>
      </c>
      <c r="J3179">
        <f t="shared" si="199"/>
        <v>554.4268201333</v>
      </c>
    </row>
    <row r="3180" spans="1:10" x14ac:dyDescent="0.3">
      <c r="A3180">
        <v>3179</v>
      </c>
      <c r="B3180" s="1502">
        <v>43928</v>
      </c>
      <c r="C3180">
        <v>124</v>
      </c>
      <c r="D3180">
        <f t="shared" si="200"/>
        <v>2195</v>
      </c>
      <c r="E3180">
        <f t="shared" si="197"/>
        <v>272180</v>
      </c>
      <c r="F3180">
        <f t="shared" si="198"/>
        <v>4818025</v>
      </c>
      <c r="J3180">
        <f t="shared" si="199"/>
        <v>554.39916769617253</v>
      </c>
    </row>
    <row r="3181" spans="1:10" x14ac:dyDescent="0.3">
      <c r="A3181">
        <v>3180</v>
      </c>
      <c r="B3181" s="1502">
        <v>43928</v>
      </c>
      <c r="C3181">
        <v>90</v>
      </c>
      <c r="D3181">
        <f t="shared" si="200"/>
        <v>2197</v>
      </c>
      <c r="E3181">
        <f t="shared" si="197"/>
        <v>197730</v>
      </c>
      <c r="F3181">
        <f t="shared" si="198"/>
        <v>4826809</v>
      </c>
      <c r="J3181">
        <f t="shared" si="199"/>
        <v>554.37151525904505</v>
      </c>
    </row>
    <row r="3182" spans="1:10" x14ac:dyDescent="0.3">
      <c r="A3182">
        <v>3181</v>
      </c>
      <c r="B3182" s="1502">
        <v>43928</v>
      </c>
      <c r="C3182">
        <v>76</v>
      </c>
      <c r="D3182">
        <f t="shared" si="200"/>
        <v>2199</v>
      </c>
      <c r="E3182">
        <f t="shared" si="197"/>
        <v>167124</v>
      </c>
      <c r="F3182">
        <f t="shared" si="198"/>
        <v>4835601</v>
      </c>
      <c r="J3182">
        <f t="shared" si="199"/>
        <v>554.3438628219177</v>
      </c>
    </row>
    <row r="3183" spans="1:10" x14ac:dyDescent="0.3">
      <c r="A3183">
        <v>3182</v>
      </c>
      <c r="B3183" s="1502">
        <v>43928</v>
      </c>
      <c r="C3183">
        <v>987</v>
      </c>
      <c r="D3183">
        <f t="shared" si="200"/>
        <v>2201</v>
      </c>
      <c r="E3183">
        <f t="shared" si="197"/>
        <v>2172387</v>
      </c>
      <c r="F3183">
        <f t="shared" si="198"/>
        <v>4844401</v>
      </c>
      <c r="J3183">
        <f t="shared" si="199"/>
        <v>554.31621038479022</v>
      </c>
    </row>
    <row r="3184" spans="1:10" x14ac:dyDescent="0.3">
      <c r="A3184">
        <v>3183</v>
      </c>
      <c r="B3184" s="1502">
        <v>43928</v>
      </c>
      <c r="C3184">
        <v>292</v>
      </c>
      <c r="D3184">
        <f t="shared" si="200"/>
        <v>2203</v>
      </c>
      <c r="E3184">
        <f t="shared" si="197"/>
        <v>643276</v>
      </c>
      <c r="F3184">
        <f t="shared" si="198"/>
        <v>4853209</v>
      </c>
      <c r="J3184">
        <f t="shared" si="199"/>
        <v>554.28855794766275</v>
      </c>
    </row>
    <row r="3185" spans="1:10" x14ac:dyDescent="0.3">
      <c r="A3185">
        <v>3184</v>
      </c>
      <c r="B3185" s="1502">
        <v>43928</v>
      </c>
      <c r="C3185">
        <v>60</v>
      </c>
      <c r="D3185">
        <f t="shared" si="200"/>
        <v>2205</v>
      </c>
      <c r="E3185">
        <f t="shared" si="197"/>
        <v>132300</v>
      </c>
      <c r="F3185">
        <f t="shared" si="198"/>
        <v>4862025</v>
      </c>
      <c r="J3185">
        <f t="shared" si="199"/>
        <v>554.26090551053539</v>
      </c>
    </row>
    <row r="3186" spans="1:10" x14ac:dyDescent="0.3">
      <c r="A3186">
        <v>3185</v>
      </c>
      <c r="B3186" s="1502">
        <v>43934</v>
      </c>
      <c r="C3186">
        <v>870</v>
      </c>
      <c r="D3186">
        <f t="shared" si="200"/>
        <v>2207</v>
      </c>
      <c r="E3186">
        <f t="shared" si="197"/>
        <v>1920090</v>
      </c>
      <c r="F3186">
        <f t="shared" si="198"/>
        <v>4870849</v>
      </c>
      <c r="J3186">
        <f t="shared" si="199"/>
        <v>554.23325307340792</v>
      </c>
    </row>
    <row r="3187" spans="1:10" x14ac:dyDescent="0.3">
      <c r="A3187">
        <v>3186</v>
      </c>
      <c r="B3187" s="1502">
        <v>43934</v>
      </c>
      <c r="C3187">
        <v>787</v>
      </c>
      <c r="D3187">
        <f t="shared" si="200"/>
        <v>2209</v>
      </c>
      <c r="E3187">
        <f t="shared" si="197"/>
        <v>1738483</v>
      </c>
      <c r="F3187">
        <f t="shared" si="198"/>
        <v>4879681</v>
      </c>
      <c r="J3187">
        <f t="shared" si="199"/>
        <v>554.20560063628045</v>
      </c>
    </row>
    <row r="3188" spans="1:10" x14ac:dyDescent="0.3">
      <c r="A3188">
        <v>3187</v>
      </c>
      <c r="B3188" s="1502">
        <v>43934</v>
      </c>
      <c r="C3188">
        <v>335</v>
      </c>
      <c r="D3188">
        <f t="shared" si="200"/>
        <v>2211</v>
      </c>
      <c r="E3188">
        <f t="shared" si="197"/>
        <v>740685</v>
      </c>
      <c r="F3188">
        <f t="shared" si="198"/>
        <v>4888521</v>
      </c>
      <c r="J3188">
        <f t="shared" si="199"/>
        <v>554.17794819915298</v>
      </c>
    </row>
    <row r="3189" spans="1:10" x14ac:dyDescent="0.3">
      <c r="A3189">
        <v>3188</v>
      </c>
      <c r="B3189" s="1502">
        <v>43934</v>
      </c>
      <c r="C3189">
        <v>261</v>
      </c>
      <c r="D3189">
        <f t="shared" si="200"/>
        <v>2213</v>
      </c>
      <c r="E3189">
        <f t="shared" si="197"/>
        <v>577593</v>
      </c>
      <c r="F3189">
        <f t="shared" si="198"/>
        <v>4897369</v>
      </c>
      <c r="J3189">
        <f t="shared" si="199"/>
        <v>554.15029576202562</v>
      </c>
    </row>
    <row r="3190" spans="1:10" x14ac:dyDescent="0.3">
      <c r="A3190">
        <v>3189</v>
      </c>
      <c r="B3190" s="1502">
        <v>43934</v>
      </c>
      <c r="C3190">
        <v>268</v>
      </c>
      <c r="D3190">
        <f t="shared" si="200"/>
        <v>2215</v>
      </c>
      <c r="E3190">
        <f t="shared" si="197"/>
        <v>593620</v>
      </c>
      <c r="F3190">
        <f t="shared" si="198"/>
        <v>4906225</v>
      </c>
      <c r="J3190">
        <f t="shared" si="199"/>
        <v>554.12264332489815</v>
      </c>
    </row>
    <row r="3191" spans="1:10" x14ac:dyDescent="0.3">
      <c r="A3191">
        <v>3190</v>
      </c>
      <c r="B3191" s="1502">
        <v>43934</v>
      </c>
      <c r="C3191">
        <v>1211</v>
      </c>
      <c r="D3191">
        <f t="shared" si="200"/>
        <v>2217</v>
      </c>
      <c r="E3191">
        <f t="shared" si="197"/>
        <v>2684787</v>
      </c>
      <c r="F3191">
        <f t="shared" si="198"/>
        <v>4915089</v>
      </c>
      <c r="J3191">
        <f t="shared" si="199"/>
        <v>554.09499088777068</v>
      </c>
    </row>
    <row r="3192" spans="1:10" x14ac:dyDescent="0.3">
      <c r="A3192">
        <v>3191</v>
      </c>
      <c r="B3192" s="1502">
        <v>43938</v>
      </c>
      <c r="C3192">
        <v>78</v>
      </c>
      <c r="D3192">
        <f t="shared" si="200"/>
        <v>2219</v>
      </c>
      <c r="E3192">
        <f t="shared" si="197"/>
        <v>173082</v>
      </c>
      <c r="F3192">
        <f t="shared" si="198"/>
        <v>4923961</v>
      </c>
      <c r="J3192">
        <f t="shared" si="199"/>
        <v>554.06733845064332</v>
      </c>
    </row>
    <row r="3193" spans="1:10" x14ac:dyDescent="0.3">
      <c r="A3193">
        <v>3192</v>
      </c>
      <c r="B3193" s="1502">
        <v>43942</v>
      </c>
      <c r="C3193">
        <v>189</v>
      </c>
      <c r="D3193">
        <f t="shared" si="200"/>
        <v>2221</v>
      </c>
      <c r="E3193">
        <f t="shared" si="197"/>
        <v>419769</v>
      </c>
      <c r="F3193">
        <f t="shared" si="198"/>
        <v>4932841</v>
      </c>
      <c r="J3193">
        <f t="shared" si="199"/>
        <v>554.03968601351585</v>
      </c>
    </row>
    <row r="3194" spans="1:10" x14ac:dyDescent="0.3">
      <c r="A3194">
        <v>3193</v>
      </c>
      <c r="B3194" s="1502">
        <v>43942</v>
      </c>
      <c r="C3194">
        <v>1522</v>
      </c>
      <c r="D3194">
        <f t="shared" si="200"/>
        <v>2223</v>
      </c>
      <c r="E3194">
        <f t="shared" si="197"/>
        <v>3383406</v>
      </c>
      <c r="F3194">
        <f t="shared" si="198"/>
        <v>4941729</v>
      </c>
      <c r="J3194">
        <f t="shared" si="199"/>
        <v>554.01203357638838</v>
      </c>
    </row>
    <row r="3195" spans="1:10" x14ac:dyDescent="0.3">
      <c r="A3195">
        <v>3194</v>
      </c>
      <c r="B3195" s="1502">
        <v>43942</v>
      </c>
      <c r="C3195">
        <v>4880</v>
      </c>
      <c r="D3195">
        <f t="shared" si="200"/>
        <v>2225</v>
      </c>
      <c r="E3195">
        <f t="shared" si="197"/>
        <v>10858000</v>
      </c>
      <c r="F3195">
        <f t="shared" si="198"/>
        <v>4950625</v>
      </c>
      <c r="J3195">
        <f t="shared" si="199"/>
        <v>553.9843811392609</v>
      </c>
    </row>
    <row r="3196" spans="1:10" x14ac:dyDescent="0.3">
      <c r="A3196">
        <v>3195</v>
      </c>
      <c r="B3196" s="1502">
        <v>43949</v>
      </c>
      <c r="C3196">
        <v>392</v>
      </c>
      <c r="D3196">
        <f t="shared" si="200"/>
        <v>2227</v>
      </c>
      <c r="E3196">
        <f t="shared" si="197"/>
        <v>872984</v>
      </c>
      <c r="F3196">
        <f t="shared" si="198"/>
        <v>4959529</v>
      </c>
      <c r="J3196">
        <f t="shared" si="199"/>
        <v>553.95672870213355</v>
      </c>
    </row>
    <row r="3197" spans="1:10" x14ac:dyDescent="0.3">
      <c r="A3197">
        <v>3196</v>
      </c>
      <c r="B3197" s="1502">
        <v>43949</v>
      </c>
      <c r="C3197">
        <v>2566</v>
      </c>
      <c r="D3197">
        <f t="shared" si="200"/>
        <v>2229</v>
      </c>
      <c r="E3197">
        <f t="shared" si="197"/>
        <v>5719614</v>
      </c>
      <c r="F3197">
        <f t="shared" si="198"/>
        <v>4968441</v>
      </c>
      <c r="J3197">
        <f t="shared" si="199"/>
        <v>553.92907626500607</v>
      </c>
    </row>
    <row r="3198" spans="1:10" x14ac:dyDescent="0.3">
      <c r="A3198">
        <v>3197</v>
      </c>
      <c r="B3198" s="1502">
        <v>43949</v>
      </c>
      <c r="C3198">
        <v>2270</v>
      </c>
      <c r="D3198">
        <f t="shared" si="200"/>
        <v>2231</v>
      </c>
      <c r="E3198">
        <f t="shared" si="197"/>
        <v>5064370</v>
      </c>
      <c r="F3198">
        <f t="shared" si="198"/>
        <v>4977361</v>
      </c>
      <c r="J3198">
        <f t="shared" si="199"/>
        <v>553.9014238278786</v>
      </c>
    </row>
    <row r="3199" spans="1:10" x14ac:dyDescent="0.3">
      <c r="A3199">
        <v>3198</v>
      </c>
      <c r="B3199" s="1502">
        <v>43949</v>
      </c>
      <c r="C3199">
        <v>11272</v>
      </c>
      <c r="D3199">
        <f t="shared" si="200"/>
        <v>2233</v>
      </c>
      <c r="E3199">
        <f t="shared" si="197"/>
        <v>25170376</v>
      </c>
      <c r="F3199">
        <f t="shared" si="198"/>
        <v>4986289</v>
      </c>
      <c r="J3199">
        <f t="shared" si="199"/>
        <v>553.87377139075124</v>
      </c>
    </row>
    <row r="3200" spans="1:10" x14ac:dyDescent="0.3">
      <c r="A3200">
        <v>3199</v>
      </c>
      <c r="B3200" s="1502">
        <v>43949</v>
      </c>
      <c r="C3200">
        <v>417</v>
      </c>
      <c r="D3200">
        <f t="shared" si="200"/>
        <v>2235</v>
      </c>
      <c r="E3200">
        <f t="shared" si="197"/>
        <v>931995</v>
      </c>
      <c r="F3200">
        <f t="shared" si="198"/>
        <v>4995225</v>
      </c>
      <c r="J3200">
        <f t="shared" si="199"/>
        <v>553.84611895362377</v>
      </c>
    </row>
    <row r="3201" spans="1:10" x14ac:dyDescent="0.3">
      <c r="A3201">
        <v>3200</v>
      </c>
      <c r="B3201" s="1502">
        <v>43949</v>
      </c>
      <c r="C3201">
        <v>952</v>
      </c>
      <c r="D3201">
        <f t="shared" si="200"/>
        <v>2237</v>
      </c>
      <c r="E3201">
        <f t="shared" si="197"/>
        <v>2129624</v>
      </c>
      <c r="F3201">
        <f t="shared" si="198"/>
        <v>5004169</v>
      </c>
      <c r="J3201">
        <f t="shared" si="199"/>
        <v>553.8184665164963</v>
      </c>
    </row>
    <row r="3202" spans="1:10" x14ac:dyDescent="0.3">
      <c r="A3202">
        <v>3201</v>
      </c>
      <c r="B3202" s="1502">
        <v>43970</v>
      </c>
      <c r="C3202">
        <v>164</v>
      </c>
      <c r="D3202">
        <f t="shared" si="200"/>
        <v>2239</v>
      </c>
      <c r="E3202">
        <f t="shared" si="197"/>
        <v>367196</v>
      </c>
      <c r="F3202">
        <f t="shared" si="198"/>
        <v>5013121</v>
      </c>
      <c r="J3202">
        <f t="shared" si="199"/>
        <v>553.79081407936883</v>
      </c>
    </row>
    <row r="3203" spans="1:10" x14ac:dyDescent="0.3">
      <c r="A3203">
        <v>3202</v>
      </c>
      <c r="B3203" s="1502">
        <v>43970</v>
      </c>
      <c r="C3203">
        <v>1213</v>
      </c>
      <c r="D3203">
        <f t="shared" si="200"/>
        <v>2241</v>
      </c>
      <c r="E3203">
        <f t="shared" ref="E3203:E3266" si="201">C3203*D3203</f>
        <v>2718333</v>
      </c>
      <c r="F3203">
        <f t="shared" ref="F3203:F3266" si="202">D3203^2</f>
        <v>5022081</v>
      </c>
      <c r="J3203">
        <f t="shared" ref="J3203:J3266" si="203">$H$2+(-$I$2)*D3203</f>
        <v>553.76316164224147</v>
      </c>
    </row>
    <row r="3204" spans="1:10" x14ac:dyDescent="0.3">
      <c r="A3204">
        <v>3203</v>
      </c>
      <c r="B3204" s="1502">
        <v>43970</v>
      </c>
      <c r="C3204">
        <v>101</v>
      </c>
      <c r="D3204">
        <f t="shared" si="200"/>
        <v>2243</v>
      </c>
      <c r="E3204">
        <f t="shared" si="201"/>
        <v>226543</v>
      </c>
      <c r="F3204">
        <f t="shared" si="202"/>
        <v>5031049</v>
      </c>
      <c r="J3204">
        <f t="shared" si="203"/>
        <v>553.735509205114</v>
      </c>
    </row>
    <row r="3205" spans="1:10" x14ac:dyDescent="0.3">
      <c r="A3205">
        <v>3204</v>
      </c>
      <c r="B3205" s="1502">
        <v>43970</v>
      </c>
      <c r="C3205">
        <v>16</v>
      </c>
      <c r="D3205">
        <f t="shared" si="200"/>
        <v>2245</v>
      </c>
      <c r="E3205">
        <f t="shared" si="201"/>
        <v>35920</v>
      </c>
      <c r="F3205">
        <f t="shared" si="202"/>
        <v>5040025</v>
      </c>
      <c r="J3205">
        <f t="shared" si="203"/>
        <v>553.70785676798653</v>
      </c>
    </row>
    <row r="3206" spans="1:10" x14ac:dyDescent="0.3">
      <c r="A3206">
        <v>3205</v>
      </c>
      <c r="B3206" s="1502">
        <v>43977</v>
      </c>
      <c r="C3206">
        <v>125</v>
      </c>
      <c r="D3206">
        <f t="shared" si="200"/>
        <v>2247</v>
      </c>
      <c r="E3206">
        <f t="shared" si="201"/>
        <v>280875</v>
      </c>
      <c r="F3206">
        <f t="shared" si="202"/>
        <v>5049009</v>
      </c>
      <c r="J3206">
        <f t="shared" si="203"/>
        <v>553.68020433085917</v>
      </c>
    </row>
    <row r="3207" spans="1:10" x14ac:dyDescent="0.3">
      <c r="A3207">
        <v>3206</v>
      </c>
      <c r="B3207" s="1502">
        <v>43977</v>
      </c>
      <c r="C3207">
        <v>130</v>
      </c>
      <c r="D3207">
        <f t="shared" si="200"/>
        <v>2249</v>
      </c>
      <c r="E3207">
        <f t="shared" si="201"/>
        <v>292370</v>
      </c>
      <c r="F3207">
        <f t="shared" si="202"/>
        <v>5058001</v>
      </c>
      <c r="J3207">
        <f t="shared" si="203"/>
        <v>553.6525518937317</v>
      </c>
    </row>
    <row r="3208" spans="1:10" x14ac:dyDescent="0.3">
      <c r="A3208">
        <v>3207</v>
      </c>
      <c r="B3208" s="1502">
        <v>43977</v>
      </c>
      <c r="C3208">
        <v>24</v>
      </c>
      <c r="D3208">
        <f t="shared" si="200"/>
        <v>2251</v>
      </c>
      <c r="E3208">
        <f t="shared" si="201"/>
        <v>54024</v>
      </c>
      <c r="F3208">
        <f t="shared" si="202"/>
        <v>5067001</v>
      </c>
      <c r="J3208">
        <f t="shared" si="203"/>
        <v>553.62489945660423</v>
      </c>
    </row>
    <row r="3209" spans="1:10" x14ac:dyDescent="0.3">
      <c r="A3209">
        <v>3208</v>
      </c>
      <c r="B3209" s="1502">
        <v>43977</v>
      </c>
      <c r="C3209">
        <v>488</v>
      </c>
      <c r="D3209">
        <f t="shared" si="200"/>
        <v>2253</v>
      </c>
      <c r="E3209">
        <f t="shared" si="201"/>
        <v>1099464</v>
      </c>
      <c r="F3209">
        <f t="shared" si="202"/>
        <v>5076009</v>
      </c>
      <c r="J3209">
        <f t="shared" si="203"/>
        <v>553.59724701947675</v>
      </c>
    </row>
    <row r="3210" spans="1:10" x14ac:dyDescent="0.3">
      <c r="A3210">
        <v>3209</v>
      </c>
      <c r="B3210" s="1502">
        <v>43977</v>
      </c>
      <c r="C3210">
        <v>14</v>
      </c>
      <c r="D3210">
        <f t="shared" si="200"/>
        <v>2255</v>
      </c>
      <c r="E3210">
        <f t="shared" si="201"/>
        <v>31570</v>
      </c>
      <c r="F3210">
        <f t="shared" si="202"/>
        <v>5085025</v>
      </c>
      <c r="J3210">
        <f t="shared" si="203"/>
        <v>553.5695945823494</v>
      </c>
    </row>
    <row r="3211" spans="1:10" x14ac:dyDescent="0.3">
      <c r="A3211">
        <v>3210</v>
      </c>
      <c r="B3211" s="1502">
        <v>43977</v>
      </c>
      <c r="C3211">
        <v>524</v>
      </c>
      <c r="D3211">
        <f t="shared" si="200"/>
        <v>2257</v>
      </c>
      <c r="E3211">
        <f t="shared" si="201"/>
        <v>1182668</v>
      </c>
      <c r="F3211">
        <f t="shared" si="202"/>
        <v>5094049</v>
      </c>
      <c r="J3211">
        <f t="shared" si="203"/>
        <v>553.54194214522192</v>
      </c>
    </row>
    <row r="3212" spans="1:10" x14ac:dyDescent="0.3">
      <c r="A3212">
        <v>3211</v>
      </c>
      <c r="B3212" s="1502">
        <v>43977</v>
      </c>
      <c r="C3212">
        <v>86</v>
      </c>
      <c r="D3212">
        <f t="shared" si="200"/>
        <v>2259</v>
      </c>
      <c r="E3212">
        <f t="shared" si="201"/>
        <v>194274</v>
      </c>
      <c r="F3212">
        <f t="shared" si="202"/>
        <v>5103081</v>
      </c>
      <c r="J3212">
        <f t="shared" si="203"/>
        <v>553.51428970809445</v>
      </c>
    </row>
    <row r="3213" spans="1:10" x14ac:dyDescent="0.3">
      <c r="A3213">
        <v>3212</v>
      </c>
      <c r="B3213" s="1502">
        <v>43977</v>
      </c>
      <c r="C3213">
        <v>530</v>
      </c>
      <c r="D3213">
        <f t="shared" si="200"/>
        <v>2261</v>
      </c>
      <c r="E3213">
        <f t="shared" si="201"/>
        <v>1198330</v>
      </c>
      <c r="F3213">
        <f t="shared" si="202"/>
        <v>5112121</v>
      </c>
      <c r="J3213">
        <f t="shared" si="203"/>
        <v>553.48663727096709</v>
      </c>
    </row>
    <row r="3214" spans="1:10" x14ac:dyDescent="0.3">
      <c r="A3214">
        <v>3213</v>
      </c>
      <c r="B3214" s="1502">
        <v>43977</v>
      </c>
      <c r="C3214">
        <v>14</v>
      </c>
      <c r="D3214">
        <f t="shared" si="200"/>
        <v>2263</v>
      </c>
      <c r="E3214">
        <f t="shared" si="201"/>
        <v>31682</v>
      </c>
      <c r="F3214">
        <f t="shared" si="202"/>
        <v>5121169</v>
      </c>
      <c r="J3214">
        <f t="shared" si="203"/>
        <v>553.45898483383962</v>
      </c>
    </row>
    <row r="3215" spans="1:10" x14ac:dyDescent="0.3">
      <c r="A3215">
        <v>3214</v>
      </c>
      <c r="B3215" s="1502">
        <v>43977</v>
      </c>
      <c r="C3215">
        <v>80</v>
      </c>
      <c r="D3215">
        <f t="shared" si="200"/>
        <v>2265</v>
      </c>
      <c r="E3215">
        <f t="shared" si="201"/>
        <v>181200</v>
      </c>
      <c r="F3215">
        <f t="shared" si="202"/>
        <v>5130225</v>
      </c>
      <c r="J3215">
        <f t="shared" si="203"/>
        <v>553.43133239671215</v>
      </c>
    </row>
    <row r="3216" spans="1:10" x14ac:dyDescent="0.3">
      <c r="A3216">
        <v>3215</v>
      </c>
      <c r="B3216" s="1502">
        <v>43977</v>
      </c>
      <c r="C3216">
        <v>36</v>
      </c>
      <c r="D3216">
        <f t="shared" si="200"/>
        <v>2267</v>
      </c>
      <c r="E3216">
        <f t="shared" si="201"/>
        <v>81612</v>
      </c>
      <c r="F3216">
        <f t="shared" si="202"/>
        <v>5139289</v>
      </c>
      <c r="J3216">
        <f t="shared" si="203"/>
        <v>553.40367995958468</v>
      </c>
    </row>
    <row r="3217" spans="1:10" x14ac:dyDescent="0.3">
      <c r="A3217">
        <v>3216</v>
      </c>
      <c r="B3217" s="1502">
        <v>43977</v>
      </c>
      <c r="C3217">
        <v>85</v>
      </c>
      <c r="D3217">
        <f t="shared" si="200"/>
        <v>2269</v>
      </c>
      <c r="E3217">
        <f t="shared" si="201"/>
        <v>192865</v>
      </c>
      <c r="F3217">
        <f t="shared" si="202"/>
        <v>5148361</v>
      </c>
      <c r="J3217">
        <f t="shared" si="203"/>
        <v>553.37602752245732</v>
      </c>
    </row>
    <row r="3218" spans="1:10" x14ac:dyDescent="0.3">
      <c r="A3218">
        <v>3217</v>
      </c>
      <c r="B3218" s="1502">
        <v>43979</v>
      </c>
      <c r="C3218">
        <v>78</v>
      </c>
      <c r="D3218">
        <f t="shared" si="200"/>
        <v>2271</v>
      </c>
      <c r="E3218">
        <f t="shared" si="201"/>
        <v>177138</v>
      </c>
      <c r="F3218">
        <f t="shared" si="202"/>
        <v>5157441</v>
      </c>
      <c r="J3218">
        <f t="shared" si="203"/>
        <v>553.34837508532985</v>
      </c>
    </row>
    <row r="3219" spans="1:10" x14ac:dyDescent="0.3">
      <c r="A3219">
        <v>3218</v>
      </c>
      <c r="B3219" s="1502">
        <v>43979</v>
      </c>
      <c r="C3219">
        <v>988</v>
      </c>
      <c r="D3219">
        <f t="shared" si="200"/>
        <v>2273</v>
      </c>
      <c r="E3219">
        <f t="shared" si="201"/>
        <v>2245724</v>
      </c>
      <c r="F3219">
        <f t="shared" si="202"/>
        <v>5166529</v>
      </c>
      <c r="J3219">
        <f t="shared" si="203"/>
        <v>553.32072264820238</v>
      </c>
    </row>
    <row r="3220" spans="1:10" x14ac:dyDescent="0.3">
      <c r="A3220">
        <v>3219</v>
      </c>
      <c r="B3220" s="1502">
        <v>43979</v>
      </c>
      <c r="C3220">
        <v>689</v>
      </c>
      <c r="D3220">
        <f t="shared" si="200"/>
        <v>2275</v>
      </c>
      <c r="E3220">
        <f t="shared" si="201"/>
        <v>1567475</v>
      </c>
      <c r="F3220">
        <f t="shared" si="202"/>
        <v>5175625</v>
      </c>
      <c r="J3220">
        <f t="shared" si="203"/>
        <v>553.29307021107502</v>
      </c>
    </row>
    <row r="3221" spans="1:10" x14ac:dyDescent="0.3">
      <c r="A3221">
        <v>3220</v>
      </c>
      <c r="B3221" s="1502">
        <v>43979</v>
      </c>
      <c r="C3221">
        <v>267</v>
      </c>
      <c r="D3221">
        <f t="shared" si="200"/>
        <v>2277</v>
      </c>
      <c r="E3221">
        <f t="shared" si="201"/>
        <v>607959</v>
      </c>
      <c r="F3221">
        <f t="shared" si="202"/>
        <v>5184729</v>
      </c>
      <c r="J3221">
        <f t="shared" si="203"/>
        <v>553.26541777394755</v>
      </c>
    </row>
    <row r="3222" spans="1:10" x14ac:dyDescent="0.3">
      <c r="A3222">
        <v>3221</v>
      </c>
      <c r="B3222" s="1502">
        <v>43979</v>
      </c>
      <c r="C3222">
        <v>30</v>
      </c>
      <c r="D3222">
        <f t="shared" si="200"/>
        <v>2279</v>
      </c>
      <c r="E3222">
        <f t="shared" si="201"/>
        <v>68370</v>
      </c>
      <c r="F3222">
        <f t="shared" si="202"/>
        <v>5193841</v>
      </c>
      <c r="J3222">
        <f t="shared" si="203"/>
        <v>553.23776533682008</v>
      </c>
    </row>
    <row r="3223" spans="1:10" x14ac:dyDescent="0.3">
      <c r="A3223">
        <v>3222</v>
      </c>
      <c r="B3223" s="1502">
        <v>43979</v>
      </c>
      <c r="C3223">
        <v>50</v>
      </c>
      <c r="D3223">
        <f t="shared" si="200"/>
        <v>2281</v>
      </c>
      <c r="E3223">
        <f t="shared" si="201"/>
        <v>114050</v>
      </c>
      <c r="F3223">
        <f t="shared" si="202"/>
        <v>5202961</v>
      </c>
      <c r="J3223">
        <f t="shared" si="203"/>
        <v>553.2101128996926</v>
      </c>
    </row>
    <row r="3224" spans="1:10" x14ac:dyDescent="0.3">
      <c r="A3224">
        <v>3223</v>
      </c>
      <c r="B3224" s="1502">
        <v>43979</v>
      </c>
      <c r="C3224">
        <v>19</v>
      </c>
      <c r="D3224">
        <f t="shared" si="200"/>
        <v>2283</v>
      </c>
      <c r="E3224">
        <f t="shared" si="201"/>
        <v>43377</v>
      </c>
      <c r="F3224">
        <f t="shared" si="202"/>
        <v>5212089</v>
      </c>
      <c r="J3224">
        <f t="shared" si="203"/>
        <v>553.18246046256525</v>
      </c>
    </row>
    <row r="3225" spans="1:10" x14ac:dyDescent="0.3">
      <c r="A3225">
        <v>3224</v>
      </c>
      <c r="B3225" s="1502">
        <v>43979</v>
      </c>
      <c r="C3225">
        <v>38</v>
      </c>
      <c r="D3225">
        <f t="shared" si="200"/>
        <v>2285</v>
      </c>
      <c r="E3225">
        <f t="shared" si="201"/>
        <v>86830</v>
      </c>
      <c r="F3225">
        <f t="shared" si="202"/>
        <v>5221225</v>
      </c>
      <c r="J3225">
        <f t="shared" si="203"/>
        <v>553.15480802543777</v>
      </c>
    </row>
    <row r="3226" spans="1:10" x14ac:dyDescent="0.3">
      <c r="A3226">
        <v>3225</v>
      </c>
      <c r="B3226" s="1502">
        <v>43979</v>
      </c>
      <c r="C3226">
        <v>159</v>
      </c>
      <c r="D3226">
        <f t="shared" si="200"/>
        <v>2287</v>
      </c>
      <c r="E3226">
        <f t="shared" si="201"/>
        <v>363633</v>
      </c>
      <c r="F3226">
        <f t="shared" si="202"/>
        <v>5230369</v>
      </c>
      <c r="J3226">
        <f t="shared" si="203"/>
        <v>553.1271555883103</v>
      </c>
    </row>
    <row r="3227" spans="1:10" x14ac:dyDescent="0.3">
      <c r="A3227">
        <v>3226</v>
      </c>
      <c r="B3227" s="1502">
        <v>43979</v>
      </c>
      <c r="C3227">
        <v>120</v>
      </c>
      <c r="D3227">
        <f t="shared" si="200"/>
        <v>2289</v>
      </c>
      <c r="E3227">
        <f t="shared" si="201"/>
        <v>274680</v>
      </c>
      <c r="F3227">
        <f t="shared" si="202"/>
        <v>5239521</v>
      </c>
      <c r="J3227">
        <f t="shared" si="203"/>
        <v>553.09950315118294</v>
      </c>
    </row>
    <row r="3228" spans="1:10" x14ac:dyDescent="0.3">
      <c r="A3228">
        <v>3227</v>
      </c>
      <c r="B3228" s="1502">
        <v>43979</v>
      </c>
      <c r="C3228">
        <v>189</v>
      </c>
      <c r="D3228">
        <f t="shared" si="200"/>
        <v>2291</v>
      </c>
      <c r="E3228">
        <f t="shared" si="201"/>
        <v>432999</v>
      </c>
      <c r="F3228">
        <f t="shared" si="202"/>
        <v>5248681</v>
      </c>
      <c r="J3228">
        <f t="shared" si="203"/>
        <v>553.07185071405547</v>
      </c>
    </row>
    <row r="3229" spans="1:10" x14ac:dyDescent="0.3">
      <c r="A3229">
        <v>3228</v>
      </c>
      <c r="B3229" s="1502">
        <v>43979</v>
      </c>
      <c r="C3229">
        <v>88</v>
      </c>
      <c r="D3229">
        <f t="shared" si="200"/>
        <v>2293</v>
      </c>
      <c r="E3229">
        <f t="shared" si="201"/>
        <v>201784</v>
      </c>
      <c r="F3229">
        <f t="shared" si="202"/>
        <v>5257849</v>
      </c>
      <c r="J3229">
        <f t="shared" si="203"/>
        <v>553.044198276928</v>
      </c>
    </row>
    <row r="3230" spans="1:10" x14ac:dyDescent="0.3">
      <c r="A3230">
        <v>3229</v>
      </c>
      <c r="B3230" s="1502">
        <v>43979</v>
      </c>
      <c r="C3230">
        <v>43</v>
      </c>
      <c r="D3230">
        <f t="shared" si="200"/>
        <v>2295</v>
      </c>
      <c r="E3230">
        <f t="shared" si="201"/>
        <v>98685</v>
      </c>
      <c r="F3230">
        <f t="shared" si="202"/>
        <v>5267025</v>
      </c>
      <c r="J3230">
        <f t="shared" si="203"/>
        <v>553.01654583980053</v>
      </c>
    </row>
    <row r="3231" spans="1:10" x14ac:dyDescent="0.3">
      <c r="A3231">
        <v>3230</v>
      </c>
      <c r="B3231" s="1502">
        <v>43979</v>
      </c>
      <c r="C3231">
        <v>26</v>
      </c>
      <c r="D3231">
        <f t="shared" si="200"/>
        <v>2297</v>
      </c>
      <c r="E3231">
        <f t="shared" si="201"/>
        <v>59722</v>
      </c>
      <c r="F3231">
        <f t="shared" si="202"/>
        <v>5276209</v>
      </c>
      <c r="J3231">
        <f t="shared" si="203"/>
        <v>552.98889340267317</v>
      </c>
    </row>
    <row r="3232" spans="1:10" x14ac:dyDescent="0.3">
      <c r="A3232">
        <v>3231</v>
      </c>
      <c r="B3232" s="1502">
        <v>43979</v>
      </c>
      <c r="C3232">
        <v>48</v>
      </c>
      <c r="D3232">
        <f t="shared" si="200"/>
        <v>2299</v>
      </c>
      <c r="E3232">
        <f t="shared" si="201"/>
        <v>110352</v>
      </c>
      <c r="F3232">
        <f t="shared" si="202"/>
        <v>5285401</v>
      </c>
      <c r="J3232">
        <f t="shared" si="203"/>
        <v>552.9612409655457</v>
      </c>
    </row>
    <row r="3233" spans="1:10" x14ac:dyDescent="0.3">
      <c r="A3233">
        <v>3232</v>
      </c>
      <c r="B3233" s="1502">
        <v>43979</v>
      </c>
      <c r="C3233">
        <v>67</v>
      </c>
      <c r="D3233">
        <f t="shared" si="200"/>
        <v>2301</v>
      </c>
      <c r="E3233">
        <f t="shared" si="201"/>
        <v>154167</v>
      </c>
      <c r="F3233">
        <f t="shared" si="202"/>
        <v>5294601</v>
      </c>
      <c r="J3233">
        <f t="shared" si="203"/>
        <v>552.93358852841823</v>
      </c>
    </row>
    <row r="3234" spans="1:10" x14ac:dyDescent="0.3">
      <c r="A3234">
        <v>3233</v>
      </c>
      <c r="B3234" s="1502">
        <v>43980</v>
      </c>
      <c r="C3234">
        <v>189</v>
      </c>
      <c r="D3234">
        <f t="shared" si="200"/>
        <v>2303</v>
      </c>
      <c r="E3234">
        <f t="shared" si="201"/>
        <v>435267</v>
      </c>
      <c r="F3234">
        <f t="shared" si="202"/>
        <v>5303809</v>
      </c>
      <c r="J3234">
        <f t="shared" si="203"/>
        <v>552.90593609129087</v>
      </c>
    </row>
    <row r="3235" spans="1:10" x14ac:dyDescent="0.3">
      <c r="A3235">
        <v>3234</v>
      </c>
      <c r="B3235" s="1502">
        <v>43980</v>
      </c>
      <c r="C3235">
        <v>140</v>
      </c>
      <c r="D3235">
        <f t="shared" si="200"/>
        <v>2305</v>
      </c>
      <c r="E3235">
        <f t="shared" si="201"/>
        <v>322700</v>
      </c>
      <c r="F3235">
        <f t="shared" si="202"/>
        <v>5313025</v>
      </c>
      <c r="J3235">
        <f t="shared" si="203"/>
        <v>552.8782836541634</v>
      </c>
    </row>
    <row r="3236" spans="1:10" x14ac:dyDescent="0.3">
      <c r="A3236">
        <v>3235</v>
      </c>
      <c r="B3236" s="1502">
        <v>43980</v>
      </c>
      <c r="C3236">
        <v>58</v>
      </c>
      <c r="D3236">
        <f t="shared" si="200"/>
        <v>2307</v>
      </c>
      <c r="E3236">
        <f t="shared" si="201"/>
        <v>133806</v>
      </c>
      <c r="F3236">
        <f t="shared" si="202"/>
        <v>5322249</v>
      </c>
      <c r="J3236">
        <f t="shared" si="203"/>
        <v>552.85063121703593</v>
      </c>
    </row>
    <row r="3237" spans="1:10" x14ac:dyDescent="0.3">
      <c r="A3237">
        <v>3236</v>
      </c>
      <c r="B3237" s="1502">
        <v>43980</v>
      </c>
      <c r="C3237">
        <v>275</v>
      </c>
      <c r="D3237">
        <f t="shared" ref="D3237:D3300" si="204">D3236+2</f>
        <v>2309</v>
      </c>
      <c r="E3237">
        <f t="shared" si="201"/>
        <v>634975</v>
      </c>
      <c r="F3237">
        <f t="shared" si="202"/>
        <v>5331481</v>
      </c>
      <c r="J3237">
        <f t="shared" si="203"/>
        <v>552.82297877990845</v>
      </c>
    </row>
    <row r="3238" spans="1:10" x14ac:dyDescent="0.3">
      <c r="A3238">
        <v>3237</v>
      </c>
      <c r="B3238" s="1502">
        <v>43980</v>
      </c>
      <c r="C3238">
        <v>929</v>
      </c>
      <c r="D3238">
        <f t="shared" si="204"/>
        <v>2311</v>
      </c>
      <c r="E3238">
        <f t="shared" si="201"/>
        <v>2146919</v>
      </c>
      <c r="F3238">
        <f t="shared" si="202"/>
        <v>5340721</v>
      </c>
      <c r="J3238">
        <f t="shared" si="203"/>
        <v>552.7953263427811</v>
      </c>
    </row>
    <row r="3239" spans="1:10" x14ac:dyDescent="0.3">
      <c r="A3239">
        <v>3238</v>
      </c>
      <c r="B3239" s="1502">
        <v>43980</v>
      </c>
      <c r="C3239">
        <v>649</v>
      </c>
      <c r="D3239">
        <f t="shared" si="204"/>
        <v>2313</v>
      </c>
      <c r="E3239">
        <f t="shared" si="201"/>
        <v>1501137</v>
      </c>
      <c r="F3239">
        <f t="shared" si="202"/>
        <v>5349969</v>
      </c>
      <c r="J3239">
        <f t="shared" si="203"/>
        <v>552.76767390565362</v>
      </c>
    </row>
    <row r="3240" spans="1:10" x14ac:dyDescent="0.3">
      <c r="A3240">
        <v>3239</v>
      </c>
      <c r="B3240" s="1502">
        <v>43980</v>
      </c>
      <c r="C3240">
        <v>279</v>
      </c>
      <c r="D3240">
        <f t="shared" si="204"/>
        <v>2315</v>
      </c>
      <c r="E3240">
        <f t="shared" si="201"/>
        <v>645885</v>
      </c>
      <c r="F3240">
        <f t="shared" si="202"/>
        <v>5359225</v>
      </c>
      <c r="J3240">
        <f t="shared" si="203"/>
        <v>552.74002146852615</v>
      </c>
    </row>
    <row r="3241" spans="1:10" x14ac:dyDescent="0.3">
      <c r="A3241">
        <v>3240</v>
      </c>
      <c r="B3241" s="1502">
        <v>43980</v>
      </c>
      <c r="C3241">
        <v>107</v>
      </c>
      <c r="D3241">
        <f t="shared" si="204"/>
        <v>2317</v>
      </c>
      <c r="E3241">
        <f t="shared" si="201"/>
        <v>247919</v>
      </c>
      <c r="F3241">
        <f t="shared" si="202"/>
        <v>5368489</v>
      </c>
      <c r="J3241">
        <f t="shared" si="203"/>
        <v>552.71236903139879</v>
      </c>
    </row>
    <row r="3242" spans="1:10" x14ac:dyDescent="0.3">
      <c r="A3242">
        <v>3241</v>
      </c>
      <c r="B3242" s="1502">
        <v>43980</v>
      </c>
      <c r="C3242">
        <v>292</v>
      </c>
      <c r="D3242">
        <f t="shared" si="204"/>
        <v>2319</v>
      </c>
      <c r="E3242">
        <f t="shared" si="201"/>
        <v>677148</v>
      </c>
      <c r="F3242">
        <f t="shared" si="202"/>
        <v>5377761</v>
      </c>
      <c r="J3242">
        <f t="shared" si="203"/>
        <v>552.68471659427132</v>
      </c>
    </row>
    <row r="3243" spans="1:10" x14ac:dyDescent="0.3">
      <c r="A3243">
        <v>3242</v>
      </c>
      <c r="B3243" s="1502">
        <v>43980</v>
      </c>
      <c r="C3243">
        <v>257</v>
      </c>
      <c r="D3243">
        <f t="shared" si="204"/>
        <v>2321</v>
      </c>
      <c r="E3243">
        <f t="shared" si="201"/>
        <v>596497</v>
      </c>
      <c r="F3243">
        <f t="shared" si="202"/>
        <v>5387041</v>
      </c>
      <c r="J3243">
        <f t="shared" si="203"/>
        <v>552.65706415714385</v>
      </c>
    </row>
    <row r="3244" spans="1:10" x14ac:dyDescent="0.3">
      <c r="A3244">
        <v>3243</v>
      </c>
      <c r="B3244" s="1502">
        <v>43980</v>
      </c>
      <c r="C3244">
        <v>132</v>
      </c>
      <c r="D3244">
        <f t="shared" si="204"/>
        <v>2323</v>
      </c>
      <c r="E3244">
        <f t="shared" si="201"/>
        <v>306636</v>
      </c>
      <c r="F3244">
        <f t="shared" si="202"/>
        <v>5396329</v>
      </c>
      <c r="J3244">
        <f t="shared" si="203"/>
        <v>552.62941172001649</v>
      </c>
    </row>
    <row r="3245" spans="1:10" x14ac:dyDescent="0.3">
      <c r="A3245">
        <v>3244</v>
      </c>
      <c r="B3245" s="1502">
        <v>43980</v>
      </c>
      <c r="C3245">
        <v>30</v>
      </c>
      <c r="D3245">
        <f t="shared" si="204"/>
        <v>2325</v>
      </c>
      <c r="E3245">
        <f t="shared" si="201"/>
        <v>69750</v>
      </c>
      <c r="F3245">
        <f t="shared" si="202"/>
        <v>5405625</v>
      </c>
      <c r="J3245">
        <f t="shared" si="203"/>
        <v>552.60175928288902</v>
      </c>
    </row>
    <row r="3246" spans="1:10" x14ac:dyDescent="0.3">
      <c r="A3246">
        <v>3245</v>
      </c>
      <c r="B3246" s="1502">
        <v>43980</v>
      </c>
      <c r="C3246">
        <v>128</v>
      </c>
      <c r="D3246">
        <f t="shared" si="204"/>
        <v>2327</v>
      </c>
      <c r="E3246">
        <f t="shared" si="201"/>
        <v>297856</v>
      </c>
      <c r="F3246">
        <f t="shared" si="202"/>
        <v>5414929</v>
      </c>
      <c r="J3246">
        <f t="shared" si="203"/>
        <v>552.57410684576155</v>
      </c>
    </row>
    <row r="3247" spans="1:10" x14ac:dyDescent="0.3">
      <c r="A3247">
        <v>3246</v>
      </c>
      <c r="B3247" s="1502">
        <v>43980</v>
      </c>
      <c r="C3247">
        <v>693</v>
      </c>
      <c r="D3247">
        <f t="shared" si="204"/>
        <v>2329</v>
      </c>
      <c r="E3247">
        <f t="shared" si="201"/>
        <v>1613997</v>
      </c>
      <c r="F3247">
        <f t="shared" si="202"/>
        <v>5424241</v>
      </c>
      <c r="J3247">
        <f t="shared" si="203"/>
        <v>552.54645440863408</v>
      </c>
    </row>
    <row r="3248" spans="1:10" x14ac:dyDescent="0.3">
      <c r="A3248">
        <v>3247</v>
      </c>
      <c r="B3248" s="1502">
        <v>43980</v>
      </c>
      <c r="C3248">
        <v>180</v>
      </c>
      <c r="D3248">
        <f t="shared" si="204"/>
        <v>2331</v>
      </c>
      <c r="E3248">
        <f t="shared" si="201"/>
        <v>419580</v>
      </c>
      <c r="F3248">
        <f t="shared" si="202"/>
        <v>5433561</v>
      </c>
      <c r="J3248">
        <f t="shared" si="203"/>
        <v>552.51880197150672</v>
      </c>
    </row>
    <row r="3249" spans="1:10" x14ac:dyDescent="0.3">
      <c r="A3249">
        <v>3248</v>
      </c>
      <c r="B3249" s="1502">
        <v>43980</v>
      </c>
      <c r="C3249">
        <v>2904</v>
      </c>
      <c r="D3249">
        <f t="shared" si="204"/>
        <v>2333</v>
      </c>
      <c r="E3249">
        <f t="shared" si="201"/>
        <v>6775032</v>
      </c>
      <c r="F3249">
        <f t="shared" si="202"/>
        <v>5442889</v>
      </c>
      <c r="J3249">
        <f t="shared" si="203"/>
        <v>552.49114953437925</v>
      </c>
    </row>
    <row r="3250" spans="1:10" x14ac:dyDescent="0.3">
      <c r="A3250">
        <v>3249</v>
      </c>
      <c r="B3250" s="1502">
        <v>43980</v>
      </c>
      <c r="C3250">
        <v>1983</v>
      </c>
      <c r="D3250">
        <f t="shared" si="204"/>
        <v>2335</v>
      </c>
      <c r="E3250">
        <f t="shared" si="201"/>
        <v>4630305</v>
      </c>
      <c r="F3250">
        <f t="shared" si="202"/>
        <v>5452225</v>
      </c>
      <c r="J3250">
        <f t="shared" si="203"/>
        <v>552.46349709725177</v>
      </c>
    </row>
    <row r="3251" spans="1:10" x14ac:dyDescent="0.3">
      <c r="A3251">
        <v>3250</v>
      </c>
      <c r="B3251" s="1502">
        <v>43980</v>
      </c>
      <c r="C3251">
        <v>506</v>
      </c>
      <c r="D3251">
        <f t="shared" si="204"/>
        <v>2337</v>
      </c>
      <c r="E3251">
        <f t="shared" si="201"/>
        <v>1182522</v>
      </c>
      <c r="F3251">
        <f t="shared" si="202"/>
        <v>5461569</v>
      </c>
      <c r="J3251">
        <f t="shared" si="203"/>
        <v>552.43584466012442</v>
      </c>
    </row>
    <row r="3252" spans="1:10" x14ac:dyDescent="0.3">
      <c r="A3252">
        <v>3251</v>
      </c>
      <c r="B3252" s="1502">
        <v>43980</v>
      </c>
      <c r="C3252">
        <v>640</v>
      </c>
      <c r="D3252">
        <f t="shared" si="204"/>
        <v>2339</v>
      </c>
      <c r="E3252">
        <f t="shared" si="201"/>
        <v>1496960</v>
      </c>
      <c r="F3252">
        <f t="shared" si="202"/>
        <v>5470921</v>
      </c>
      <c r="J3252">
        <f t="shared" si="203"/>
        <v>552.40819222299695</v>
      </c>
    </row>
    <row r="3253" spans="1:10" x14ac:dyDescent="0.3">
      <c r="A3253">
        <v>3252</v>
      </c>
      <c r="B3253" s="1502">
        <v>43980</v>
      </c>
      <c r="C3253">
        <v>87</v>
      </c>
      <c r="D3253">
        <f t="shared" si="204"/>
        <v>2341</v>
      </c>
      <c r="E3253">
        <f t="shared" si="201"/>
        <v>203667</v>
      </c>
      <c r="F3253">
        <f t="shared" si="202"/>
        <v>5480281</v>
      </c>
      <c r="J3253">
        <f t="shared" si="203"/>
        <v>552.38053978586947</v>
      </c>
    </row>
    <row r="3254" spans="1:10" x14ac:dyDescent="0.3">
      <c r="A3254">
        <v>3253</v>
      </c>
      <c r="B3254" s="1502">
        <v>43980</v>
      </c>
      <c r="C3254">
        <v>210</v>
      </c>
      <c r="D3254">
        <f t="shared" si="204"/>
        <v>2343</v>
      </c>
      <c r="E3254">
        <f t="shared" si="201"/>
        <v>492030</v>
      </c>
      <c r="F3254">
        <f t="shared" si="202"/>
        <v>5489649</v>
      </c>
      <c r="J3254">
        <f t="shared" si="203"/>
        <v>552.352887348742</v>
      </c>
    </row>
    <row r="3255" spans="1:10" x14ac:dyDescent="0.3">
      <c r="A3255">
        <v>3254</v>
      </c>
      <c r="B3255" s="1502">
        <v>43980</v>
      </c>
      <c r="C3255">
        <v>112</v>
      </c>
      <c r="D3255">
        <f t="shared" si="204"/>
        <v>2345</v>
      </c>
      <c r="E3255">
        <f t="shared" si="201"/>
        <v>262640</v>
      </c>
      <c r="F3255">
        <f t="shared" si="202"/>
        <v>5499025</v>
      </c>
      <c r="J3255">
        <f t="shared" si="203"/>
        <v>552.32523491161464</v>
      </c>
    </row>
    <row r="3256" spans="1:10" x14ac:dyDescent="0.3">
      <c r="A3256">
        <v>3255</v>
      </c>
      <c r="B3256" s="1502">
        <v>43980</v>
      </c>
      <c r="C3256">
        <v>85</v>
      </c>
      <c r="D3256">
        <f t="shared" si="204"/>
        <v>2347</v>
      </c>
      <c r="E3256">
        <f t="shared" si="201"/>
        <v>199495</v>
      </c>
      <c r="F3256">
        <f t="shared" si="202"/>
        <v>5508409</v>
      </c>
      <c r="J3256">
        <f t="shared" si="203"/>
        <v>552.29758247448717</v>
      </c>
    </row>
    <row r="3257" spans="1:10" x14ac:dyDescent="0.3">
      <c r="A3257">
        <v>3256</v>
      </c>
      <c r="B3257" s="1502">
        <v>43980</v>
      </c>
      <c r="C3257">
        <v>194</v>
      </c>
      <c r="D3257">
        <f t="shared" si="204"/>
        <v>2349</v>
      </c>
      <c r="E3257">
        <f t="shared" si="201"/>
        <v>455706</v>
      </c>
      <c r="F3257">
        <f t="shared" si="202"/>
        <v>5517801</v>
      </c>
      <c r="J3257">
        <f t="shared" si="203"/>
        <v>552.2699300373597</v>
      </c>
    </row>
    <row r="3258" spans="1:10" x14ac:dyDescent="0.3">
      <c r="A3258">
        <v>3257</v>
      </c>
      <c r="B3258" s="1502">
        <v>43980</v>
      </c>
      <c r="C3258">
        <v>57</v>
      </c>
      <c r="D3258">
        <f t="shared" si="204"/>
        <v>2351</v>
      </c>
      <c r="E3258">
        <f t="shared" si="201"/>
        <v>134007</v>
      </c>
      <c r="F3258">
        <f t="shared" si="202"/>
        <v>5527201</v>
      </c>
      <c r="J3258">
        <f t="shared" si="203"/>
        <v>552.24227760023234</v>
      </c>
    </row>
    <row r="3259" spans="1:10" x14ac:dyDescent="0.3">
      <c r="A3259">
        <v>3258</v>
      </c>
      <c r="B3259" s="1502">
        <v>43981</v>
      </c>
      <c r="C3259">
        <v>671</v>
      </c>
      <c r="D3259">
        <f t="shared" si="204"/>
        <v>2353</v>
      </c>
      <c r="E3259">
        <f t="shared" si="201"/>
        <v>1578863</v>
      </c>
      <c r="F3259">
        <f t="shared" si="202"/>
        <v>5536609</v>
      </c>
      <c r="J3259">
        <f t="shared" si="203"/>
        <v>552.21462516310487</v>
      </c>
    </row>
    <row r="3260" spans="1:10" x14ac:dyDescent="0.3">
      <c r="A3260">
        <v>3259</v>
      </c>
      <c r="B3260" s="1502">
        <v>43981</v>
      </c>
      <c r="C3260">
        <v>1007</v>
      </c>
      <c r="D3260">
        <f t="shared" si="204"/>
        <v>2355</v>
      </c>
      <c r="E3260">
        <f t="shared" si="201"/>
        <v>2371485</v>
      </c>
      <c r="F3260">
        <f t="shared" si="202"/>
        <v>5546025</v>
      </c>
      <c r="J3260">
        <f t="shared" si="203"/>
        <v>552.1869727259774</v>
      </c>
    </row>
    <row r="3261" spans="1:10" x14ac:dyDescent="0.3">
      <c r="A3261">
        <v>3260</v>
      </c>
      <c r="B3261" s="1502">
        <v>43981</v>
      </c>
      <c r="C3261">
        <v>93</v>
      </c>
      <c r="D3261">
        <f t="shared" si="204"/>
        <v>2357</v>
      </c>
      <c r="E3261">
        <f t="shared" si="201"/>
        <v>219201</v>
      </c>
      <c r="F3261">
        <f t="shared" si="202"/>
        <v>5555449</v>
      </c>
      <c r="J3261">
        <f t="shared" si="203"/>
        <v>552.15932028884993</v>
      </c>
    </row>
    <row r="3262" spans="1:10" x14ac:dyDescent="0.3">
      <c r="A3262">
        <v>3261</v>
      </c>
      <c r="B3262" s="1502">
        <v>43981</v>
      </c>
      <c r="C3262">
        <v>12</v>
      </c>
      <c r="D3262">
        <f t="shared" si="204"/>
        <v>2359</v>
      </c>
      <c r="E3262">
        <f t="shared" si="201"/>
        <v>28308</v>
      </c>
      <c r="F3262">
        <f t="shared" si="202"/>
        <v>5564881</v>
      </c>
      <c r="J3262">
        <f t="shared" si="203"/>
        <v>552.13166785172257</v>
      </c>
    </row>
    <row r="3263" spans="1:10" x14ac:dyDescent="0.3">
      <c r="A3263">
        <v>3262</v>
      </c>
      <c r="B3263" s="1502">
        <v>43981</v>
      </c>
      <c r="C3263">
        <v>200</v>
      </c>
      <c r="D3263">
        <f t="shared" si="204"/>
        <v>2361</v>
      </c>
      <c r="E3263">
        <f t="shared" si="201"/>
        <v>472200</v>
      </c>
      <c r="F3263">
        <f t="shared" si="202"/>
        <v>5574321</v>
      </c>
      <c r="J3263">
        <f t="shared" si="203"/>
        <v>552.1040154145951</v>
      </c>
    </row>
    <row r="3264" spans="1:10" x14ac:dyDescent="0.3">
      <c r="A3264">
        <v>3263</v>
      </c>
      <c r="B3264" s="1502">
        <v>43981</v>
      </c>
      <c r="C3264">
        <v>2427</v>
      </c>
      <c r="D3264">
        <f t="shared" si="204"/>
        <v>2363</v>
      </c>
      <c r="E3264">
        <f t="shared" si="201"/>
        <v>5735001</v>
      </c>
      <c r="F3264">
        <f t="shared" si="202"/>
        <v>5583769</v>
      </c>
      <c r="J3264">
        <f t="shared" si="203"/>
        <v>552.07636297746762</v>
      </c>
    </row>
    <row r="3265" spans="1:10" x14ac:dyDescent="0.3">
      <c r="A3265">
        <v>3264</v>
      </c>
      <c r="B3265" s="1502">
        <v>43981</v>
      </c>
      <c r="C3265">
        <v>424</v>
      </c>
      <c r="D3265">
        <f t="shared" si="204"/>
        <v>2365</v>
      </c>
      <c r="E3265">
        <f t="shared" si="201"/>
        <v>1002760</v>
      </c>
      <c r="F3265">
        <f t="shared" si="202"/>
        <v>5593225</v>
      </c>
      <c r="J3265">
        <f t="shared" si="203"/>
        <v>552.04871054034027</v>
      </c>
    </row>
    <row r="3266" spans="1:10" x14ac:dyDescent="0.3">
      <c r="A3266">
        <v>3265</v>
      </c>
      <c r="B3266" s="1502">
        <v>43981</v>
      </c>
      <c r="C3266">
        <v>1230</v>
      </c>
      <c r="D3266">
        <f t="shared" si="204"/>
        <v>2367</v>
      </c>
      <c r="E3266">
        <f t="shared" si="201"/>
        <v>2911410</v>
      </c>
      <c r="F3266">
        <f t="shared" si="202"/>
        <v>5602689</v>
      </c>
      <c r="J3266">
        <f t="shared" si="203"/>
        <v>552.02105810321279</v>
      </c>
    </row>
    <row r="3267" spans="1:10" x14ac:dyDescent="0.3">
      <c r="A3267">
        <v>3266</v>
      </c>
      <c r="B3267" s="1502">
        <v>43981</v>
      </c>
      <c r="C3267">
        <v>844</v>
      </c>
      <c r="D3267">
        <f t="shared" si="204"/>
        <v>2369</v>
      </c>
      <c r="E3267">
        <f t="shared" ref="E3267:E3330" si="205">C3267*D3267</f>
        <v>1999436</v>
      </c>
      <c r="F3267">
        <f t="shared" ref="F3267:F3330" si="206">D3267^2</f>
        <v>5612161</v>
      </c>
      <c r="J3267">
        <f t="shared" ref="J3267:J3330" si="207">$H$2+(-$I$2)*D3267</f>
        <v>551.99340566608532</v>
      </c>
    </row>
    <row r="3268" spans="1:10" x14ac:dyDescent="0.3">
      <c r="A3268">
        <v>3267</v>
      </c>
      <c r="B3268" s="1502">
        <v>43981</v>
      </c>
      <c r="C3268">
        <v>2826</v>
      </c>
      <c r="D3268">
        <f t="shared" si="204"/>
        <v>2371</v>
      </c>
      <c r="E3268">
        <f t="shared" si="205"/>
        <v>6700446</v>
      </c>
      <c r="F3268">
        <f t="shared" si="206"/>
        <v>5621641</v>
      </c>
      <c r="J3268">
        <f t="shared" si="207"/>
        <v>551.96575322895785</v>
      </c>
    </row>
    <row r="3269" spans="1:10" x14ac:dyDescent="0.3">
      <c r="A3269">
        <v>3268</v>
      </c>
      <c r="B3269" s="1502">
        <v>43981</v>
      </c>
      <c r="C3269">
        <v>218</v>
      </c>
      <c r="D3269">
        <f t="shared" si="204"/>
        <v>2373</v>
      </c>
      <c r="E3269">
        <f t="shared" si="205"/>
        <v>517314</v>
      </c>
      <c r="F3269">
        <f t="shared" si="206"/>
        <v>5631129</v>
      </c>
      <c r="J3269">
        <f t="shared" si="207"/>
        <v>551.93810079183049</v>
      </c>
    </row>
    <row r="3270" spans="1:10" x14ac:dyDescent="0.3">
      <c r="A3270">
        <v>3269</v>
      </c>
      <c r="B3270" s="1502">
        <v>43981</v>
      </c>
      <c r="C3270">
        <v>506</v>
      </c>
      <c r="D3270">
        <f t="shared" si="204"/>
        <v>2375</v>
      </c>
      <c r="E3270">
        <f t="shared" si="205"/>
        <v>1201750</v>
      </c>
      <c r="F3270">
        <f t="shared" si="206"/>
        <v>5640625</v>
      </c>
      <c r="J3270">
        <f t="shared" si="207"/>
        <v>551.91044835470302</v>
      </c>
    </row>
    <row r="3271" spans="1:10" x14ac:dyDescent="0.3">
      <c r="A3271">
        <v>3270</v>
      </c>
      <c r="B3271" s="1502">
        <v>43984</v>
      </c>
      <c r="C3271">
        <v>20</v>
      </c>
      <c r="D3271">
        <f t="shared" si="204"/>
        <v>2377</v>
      </c>
      <c r="E3271">
        <f t="shared" si="205"/>
        <v>47540</v>
      </c>
      <c r="F3271">
        <f t="shared" si="206"/>
        <v>5650129</v>
      </c>
      <c r="J3271">
        <f t="shared" si="207"/>
        <v>551.88279591757555</v>
      </c>
    </row>
    <row r="3272" spans="1:10" x14ac:dyDescent="0.3">
      <c r="A3272">
        <v>3271</v>
      </c>
      <c r="B3272" s="1502">
        <v>43984</v>
      </c>
      <c r="C3272">
        <v>48</v>
      </c>
      <c r="D3272">
        <f t="shared" si="204"/>
        <v>2379</v>
      </c>
      <c r="E3272">
        <f t="shared" si="205"/>
        <v>114192</v>
      </c>
      <c r="F3272">
        <f t="shared" si="206"/>
        <v>5659641</v>
      </c>
      <c r="J3272">
        <f t="shared" si="207"/>
        <v>551.85514348044819</v>
      </c>
    </row>
    <row r="3273" spans="1:10" x14ac:dyDescent="0.3">
      <c r="A3273">
        <v>3272</v>
      </c>
      <c r="B3273" s="1502">
        <v>43984</v>
      </c>
      <c r="C3273">
        <v>20</v>
      </c>
      <c r="D3273">
        <f t="shared" si="204"/>
        <v>2381</v>
      </c>
      <c r="E3273">
        <f t="shared" si="205"/>
        <v>47620</v>
      </c>
      <c r="F3273">
        <f t="shared" si="206"/>
        <v>5669161</v>
      </c>
      <c r="J3273">
        <f t="shared" si="207"/>
        <v>551.82749104332072</v>
      </c>
    </row>
    <row r="3274" spans="1:10" x14ac:dyDescent="0.3">
      <c r="A3274">
        <v>3273</v>
      </c>
      <c r="B3274" s="1502">
        <v>43984</v>
      </c>
      <c r="C3274">
        <v>138</v>
      </c>
      <c r="D3274">
        <f t="shared" si="204"/>
        <v>2383</v>
      </c>
      <c r="E3274">
        <f t="shared" si="205"/>
        <v>328854</v>
      </c>
      <c r="F3274">
        <f t="shared" si="206"/>
        <v>5678689</v>
      </c>
      <c r="J3274">
        <f t="shared" si="207"/>
        <v>551.79983860619325</v>
      </c>
    </row>
    <row r="3275" spans="1:10" x14ac:dyDescent="0.3">
      <c r="A3275">
        <v>3274</v>
      </c>
      <c r="B3275" s="1502">
        <v>43984</v>
      </c>
      <c r="C3275">
        <v>12</v>
      </c>
      <c r="D3275">
        <f t="shared" si="204"/>
        <v>2385</v>
      </c>
      <c r="E3275">
        <f t="shared" si="205"/>
        <v>28620</v>
      </c>
      <c r="F3275">
        <f t="shared" si="206"/>
        <v>5688225</v>
      </c>
      <c r="J3275">
        <f t="shared" si="207"/>
        <v>551.77218616906589</v>
      </c>
    </row>
    <row r="3276" spans="1:10" x14ac:dyDescent="0.3">
      <c r="A3276">
        <v>3275</v>
      </c>
      <c r="B3276" s="1502">
        <v>43984</v>
      </c>
      <c r="C3276">
        <v>864</v>
      </c>
      <c r="D3276">
        <f t="shared" si="204"/>
        <v>2387</v>
      </c>
      <c r="E3276">
        <f t="shared" si="205"/>
        <v>2062368</v>
      </c>
      <c r="F3276">
        <f t="shared" si="206"/>
        <v>5697769</v>
      </c>
      <c r="J3276">
        <f t="shared" si="207"/>
        <v>551.74453373193842</v>
      </c>
    </row>
    <row r="3277" spans="1:10" x14ac:dyDescent="0.3">
      <c r="A3277">
        <v>3276</v>
      </c>
      <c r="B3277" s="1502">
        <v>43984</v>
      </c>
      <c r="C3277">
        <v>670</v>
      </c>
      <c r="D3277">
        <f t="shared" si="204"/>
        <v>2389</v>
      </c>
      <c r="E3277">
        <f t="shared" si="205"/>
        <v>1600630</v>
      </c>
      <c r="F3277">
        <f t="shared" si="206"/>
        <v>5707321</v>
      </c>
      <c r="J3277">
        <f t="shared" si="207"/>
        <v>551.71688129481095</v>
      </c>
    </row>
    <row r="3278" spans="1:10" x14ac:dyDescent="0.3">
      <c r="A3278">
        <v>3277</v>
      </c>
      <c r="B3278" s="1502">
        <v>43984</v>
      </c>
      <c r="C3278">
        <v>168</v>
      </c>
      <c r="D3278">
        <f t="shared" si="204"/>
        <v>2391</v>
      </c>
      <c r="E3278">
        <f t="shared" si="205"/>
        <v>401688</v>
      </c>
      <c r="F3278">
        <f t="shared" si="206"/>
        <v>5716881</v>
      </c>
      <c r="J3278">
        <f t="shared" si="207"/>
        <v>551.68922885768347</v>
      </c>
    </row>
    <row r="3279" spans="1:10" x14ac:dyDescent="0.3">
      <c r="A3279">
        <v>3278</v>
      </c>
      <c r="B3279" s="1502">
        <v>43984</v>
      </c>
      <c r="C3279">
        <v>169</v>
      </c>
      <c r="D3279">
        <f t="shared" si="204"/>
        <v>2393</v>
      </c>
      <c r="E3279">
        <f t="shared" si="205"/>
        <v>404417</v>
      </c>
      <c r="F3279">
        <f t="shared" si="206"/>
        <v>5726449</v>
      </c>
      <c r="J3279">
        <f t="shared" si="207"/>
        <v>551.66157642055612</v>
      </c>
    </row>
    <row r="3280" spans="1:10" x14ac:dyDescent="0.3">
      <c r="A3280">
        <v>3279</v>
      </c>
      <c r="B3280" s="1502">
        <v>43984</v>
      </c>
      <c r="C3280">
        <v>926</v>
      </c>
      <c r="D3280">
        <f t="shared" si="204"/>
        <v>2395</v>
      </c>
      <c r="E3280">
        <f t="shared" si="205"/>
        <v>2217770</v>
      </c>
      <c r="F3280">
        <f t="shared" si="206"/>
        <v>5736025</v>
      </c>
      <c r="J3280">
        <f t="shared" si="207"/>
        <v>551.63392398342864</v>
      </c>
    </row>
    <row r="3281" spans="1:10" x14ac:dyDescent="0.3">
      <c r="A3281">
        <v>3280</v>
      </c>
      <c r="B3281" s="1502">
        <v>43984</v>
      </c>
      <c r="C3281">
        <v>246</v>
      </c>
      <c r="D3281">
        <f t="shared" si="204"/>
        <v>2397</v>
      </c>
      <c r="E3281">
        <f t="shared" si="205"/>
        <v>589662</v>
      </c>
      <c r="F3281">
        <f t="shared" si="206"/>
        <v>5745609</v>
      </c>
      <c r="J3281">
        <f t="shared" si="207"/>
        <v>551.60627154630117</v>
      </c>
    </row>
    <row r="3282" spans="1:10" x14ac:dyDescent="0.3">
      <c r="A3282">
        <v>3281</v>
      </c>
      <c r="B3282" s="1502">
        <v>43984</v>
      </c>
      <c r="C3282">
        <v>73</v>
      </c>
      <c r="D3282">
        <f t="shared" si="204"/>
        <v>2399</v>
      </c>
      <c r="E3282">
        <f t="shared" si="205"/>
        <v>175127</v>
      </c>
      <c r="F3282">
        <f t="shared" si="206"/>
        <v>5755201</v>
      </c>
      <c r="J3282">
        <f t="shared" si="207"/>
        <v>551.57861910917381</v>
      </c>
    </row>
    <row r="3283" spans="1:10" x14ac:dyDescent="0.3">
      <c r="A3283">
        <v>3282</v>
      </c>
      <c r="B3283" s="1502">
        <v>43984</v>
      </c>
      <c r="C3283">
        <v>120</v>
      </c>
      <c r="D3283">
        <f t="shared" si="204"/>
        <v>2401</v>
      </c>
      <c r="E3283">
        <f t="shared" si="205"/>
        <v>288120</v>
      </c>
      <c r="F3283">
        <f t="shared" si="206"/>
        <v>5764801</v>
      </c>
      <c r="J3283">
        <f t="shared" si="207"/>
        <v>551.55096667204634</v>
      </c>
    </row>
    <row r="3284" spans="1:10" x14ac:dyDescent="0.3">
      <c r="A3284">
        <v>3283</v>
      </c>
      <c r="B3284" s="1502">
        <v>43984</v>
      </c>
      <c r="C3284">
        <v>1183</v>
      </c>
      <c r="D3284">
        <f t="shared" si="204"/>
        <v>2403</v>
      </c>
      <c r="E3284">
        <f t="shared" si="205"/>
        <v>2842749</v>
      </c>
      <c r="F3284">
        <f t="shared" si="206"/>
        <v>5774409</v>
      </c>
      <c r="J3284">
        <f t="shared" si="207"/>
        <v>551.52331423491887</v>
      </c>
    </row>
    <row r="3285" spans="1:10" x14ac:dyDescent="0.3">
      <c r="A3285">
        <v>3284</v>
      </c>
      <c r="B3285" s="1502">
        <v>43987</v>
      </c>
      <c r="C3285">
        <v>135</v>
      </c>
      <c r="D3285">
        <f t="shared" si="204"/>
        <v>2405</v>
      </c>
      <c r="E3285">
        <f t="shared" si="205"/>
        <v>324675</v>
      </c>
      <c r="F3285">
        <f t="shared" si="206"/>
        <v>5784025</v>
      </c>
      <c r="J3285">
        <f t="shared" si="207"/>
        <v>551.4956617977914</v>
      </c>
    </row>
    <row r="3286" spans="1:10" x14ac:dyDescent="0.3">
      <c r="A3286">
        <v>3285</v>
      </c>
      <c r="B3286" s="1502">
        <v>43987</v>
      </c>
      <c r="C3286">
        <v>118</v>
      </c>
      <c r="D3286">
        <f t="shared" si="204"/>
        <v>2407</v>
      </c>
      <c r="E3286">
        <f t="shared" si="205"/>
        <v>284026</v>
      </c>
      <c r="F3286">
        <f t="shared" si="206"/>
        <v>5793649</v>
      </c>
      <c r="J3286">
        <f t="shared" si="207"/>
        <v>551.46800936066404</v>
      </c>
    </row>
    <row r="3287" spans="1:10" x14ac:dyDescent="0.3">
      <c r="A3287">
        <v>3286</v>
      </c>
      <c r="B3287" s="1502">
        <v>43987</v>
      </c>
      <c r="C3287">
        <v>868</v>
      </c>
      <c r="D3287">
        <f t="shared" si="204"/>
        <v>2409</v>
      </c>
      <c r="E3287">
        <f t="shared" si="205"/>
        <v>2091012</v>
      </c>
      <c r="F3287">
        <f t="shared" si="206"/>
        <v>5803281</v>
      </c>
      <c r="J3287">
        <f t="shared" si="207"/>
        <v>551.44035692353657</v>
      </c>
    </row>
    <row r="3288" spans="1:10" x14ac:dyDescent="0.3">
      <c r="A3288">
        <v>3287</v>
      </c>
      <c r="B3288" s="1502">
        <v>43987</v>
      </c>
      <c r="C3288">
        <v>573</v>
      </c>
      <c r="D3288">
        <f t="shared" si="204"/>
        <v>2411</v>
      </c>
      <c r="E3288">
        <f t="shared" si="205"/>
        <v>1381503</v>
      </c>
      <c r="F3288">
        <f t="shared" si="206"/>
        <v>5812921</v>
      </c>
      <c r="J3288">
        <f t="shared" si="207"/>
        <v>551.4127044864091</v>
      </c>
    </row>
    <row r="3289" spans="1:10" x14ac:dyDescent="0.3">
      <c r="A3289">
        <v>3288</v>
      </c>
      <c r="B3289" s="1502">
        <v>43991</v>
      </c>
      <c r="C3289">
        <v>24</v>
      </c>
      <c r="D3289">
        <f t="shared" si="204"/>
        <v>2413</v>
      </c>
      <c r="E3289">
        <f t="shared" si="205"/>
        <v>57912</v>
      </c>
      <c r="F3289">
        <f t="shared" si="206"/>
        <v>5822569</v>
      </c>
      <c r="J3289">
        <f t="shared" si="207"/>
        <v>551.38505204928174</v>
      </c>
    </row>
    <row r="3290" spans="1:10" x14ac:dyDescent="0.3">
      <c r="A3290">
        <v>3289</v>
      </c>
      <c r="B3290" s="1502">
        <v>43991</v>
      </c>
      <c r="C3290">
        <v>68</v>
      </c>
      <c r="D3290">
        <f t="shared" si="204"/>
        <v>2415</v>
      </c>
      <c r="E3290">
        <f t="shared" si="205"/>
        <v>164220</v>
      </c>
      <c r="F3290">
        <f t="shared" si="206"/>
        <v>5832225</v>
      </c>
      <c r="J3290">
        <f t="shared" si="207"/>
        <v>551.35739961215427</v>
      </c>
    </row>
    <row r="3291" spans="1:10" x14ac:dyDescent="0.3">
      <c r="A3291">
        <v>3290</v>
      </c>
      <c r="B3291" s="1502">
        <v>43991</v>
      </c>
      <c r="C3291">
        <v>30</v>
      </c>
      <c r="D3291">
        <f t="shared" si="204"/>
        <v>2417</v>
      </c>
      <c r="E3291">
        <f t="shared" si="205"/>
        <v>72510</v>
      </c>
      <c r="F3291">
        <f t="shared" si="206"/>
        <v>5841889</v>
      </c>
      <c r="J3291">
        <f t="shared" si="207"/>
        <v>551.3297471750268</v>
      </c>
    </row>
    <row r="3292" spans="1:10" x14ac:dyDescent="0.3">
      <c r="A3292">
        <v>3291</v>
      </c>
      <c r="B3292" s="1502">
        <v>43991</v>
      </c>
      <c r="C3292">
        <v>168</v>
      </c>
      <c r="D3292">
        <f t="shared" si="204"/>
        <v>2419</v>
      </c>
      <c r="E3292">
        <f t="shared" si="205"/>
        <v>406392</v>
      </c>
      <c r="F3292">
        <f t="shared" si="206"/>
        <v>5851561</v>
      </c>
      <c r="J3292">
        <f t="shared" si="207"/>
        <v>551.30209473789932</v>
      </c>
    </row>
    <row r="3293" spans="1:10" x14ac:dyDescent="0.3">
      <c r="A3293">
        <v>3292</v>
      </c>
      <c r="B3293" s="1502">
        <v>43991</v>
      </c>
      <c r="C3293">
        <v>530</v>
      </c>
      <c r="D3293">
        <f t="shared" si="204"/>
        <v>2421</v>
      </c>
      <c r="E3293">
        <f t="shared" si="205"/>
        <v>1283130</v>
      </c>
      <c r="F3293">
        <f t="shared" si="206"/>
        <v>5861241</v>
      </c>
      <c r="J3293">
        <f t="shared" si="207"/>
        <v>551.27444230077197</v>
      </c>
    </row>
    <row r="3294" spans="1:10" x14ac:dyDescent="0.3">
      <c r="A3294">
        <v>3293</v>
      </c>
      <c r="B3294" s="1502">
        <v>43991</v>
      </c>
      <c r="C3294">
        <v>530</v>
      </c>
      <c r="D3294">
        <f t="shared" si="204"/>
        <v>2423</v>
      </c>
      <c r="E3294">
        <f t="shared" si="205"/>
        <v>1284190</v>
      </c>
      <c r="F3294">
        <f t="shared" si="206"/>
        <v>5870929</v>
      </c>
      <c r="J3294">
        <f t="shared" si="207"/>
        <v>551.24678986364449</v>
      </c>
    </row>
    <row r="3295" spans="1:10" x14ac:dyDescent="0.3">
      <c r="A3295">
        <v>3294</v>
      </c>
      <c r="B3295" s="1502">
        <v>43991</v>
      </c>
      <c r="C3295">
        <v>588</v>
      </c>
      <c r="D3295">
        <f t="shared" si="204"/>
        <v>2425</v>
      </c>
      <c r="E3295">
        <f t="shared" si="205"/>
        <v>1425900</v>
      </c>
      <c r="F3295">
        <f t="shared" si="206"/>
        <v>5880625</v>
      </c>
      <c r="J3295">
        <f t="shared" si="207"/>
        <v>551.21913742651702</v>
      </c>
    </row>
    <row r="3296" spans="1:10" x14ac:dyDescent="0.3">
      <c r="A3296">
        <v>3295</v>
      </c>
      <c r="B3296" s="1502">
        <v>43991</v>
      </c>
      <c r="C3296">
        <v>1957</v>
      </c>
      <c r="D3296">
        <f t="shared" si="204"/>
        <v>2427</v>
      </c>
      <c r="E3296">
        <f t="shared" si="205"/>
        <v>4749639</v>
      </c>
      <c r="F3296">
        <f t="shared" si="206"/>
        <v>5890329</v>
      </c>
      <c r="J3296">
        <f t="shared" si="207"/>
        <v>551.19148498938966</v>
      </c>
    </row>
    <row r="3297" spans="1:10" x14ac:dyDescent="0.3">
      <c r="A3297">
        <v>3296</v>
      </c>
      <c r="B3297" s="1502">
        <v>43991</v>
      </c>
      <c r="C3297">
        <v>1192</v>
      </c>
      <c r="D3297">
        <f t="shared" si="204"/>
        <v>2429</v>
      </c>
      <c r="E3297">
        <f t="shared" si="205"/>
        <v>2895368</v>
      </c>
      <c r="F3297">
        <f t="shared" si="206"/>
        <v>5900041</v>
      </c>
      <c r="J3297">
        <f t="shared" si="207"/>
        <v>551.16383255226219</v>
      </c>
    </row>
    <row r="3298" spans="1:10" x14ac:dyDescent="0.3">
      <c r="A3298">
        <v>3297</v>
      </c>
      <c r="B3298" s="1502">
        <v>43991</v>
      </c>
      <c r="C3298">
        <v>168</v>
      </c>
      <c r="D3298">
        <f t="shared" si="204"/>
        <v>2431</v>
      </c>
      <c r="E3298">
        <f t="shared" si="205"/>
        <v>408408</v>
      </c>
      <c r="F3298">
        <f t="shared" si="206"/>
        <v>5909761</v>
      </c>
      <c r="J3298">
        <f t="shared" si="207"/>
        <v>551.13618011513472</v>
      </c>
    </row>
    <row r="3299" spans="1:10" x14ac:dyDescent="0.3">
      <c r="A3299">
        <v>3298</v>
      </c>
      <c r="B3299" s="1502">
        <v>43991</v>
      </c>
      <c r="C3299">
        <v>109</v>
      </c>
      <c r="D3299">
        <f t="shared" si="204"/>
        <v>2433</v>
      </c>
      <c r="E3299">
        <f t="shared" si="205"/>
        <v>265197</v>
      </c>
      <c r="F3299">
        <f t="shared" si="206"/>
        <v>5919489</v>
      </c>
      <c r="J3299">
        <f t="shared" si="207"/>
        <v>551.10852767800725</v>
      </c>
    </row>
    <row r="3300" spans="1:10" x14ac:dyDescent="0.3">
      <c r="A3300">
        <v>3299</v>
      </c>
      <c r="B3300" s="1502">
        <v>43991</v>
      </c>
      <c r="C3300">
        <v>58</v>
      </c>
      <c r="D3300">
        <f t="shared" si="204"/>
        <v>2435</v>
      </c>
      <c r="E3300">
        <f t="shared" si="205"/>
        <v>141230</v>
      </c>
      <c r="F3300">
        <f t="shared" si="206"/>
        <v>5929225</v>
      </c>
      <c r="J3300">
        <f t="shared" si="207"/>
        <v>551.08087524087989</v>
      </c>
    </row>
    <row r="3301" spans="1:10" x14ac:dyDescent="0.3">
      <c r="A3301">
        <v>3300</v>
      </c>
      <c r="B3301" s="1502">
        <v>43991</v>
      </c>
      <c r="C3301">
        <v>367</v>
      </c>
      <c r="D3301">
        <f t="shared" ref="D3301:D3364" si="208">D3300+2</f>
        <v>2437</v>
      </c>
      <c r="E3301">
        <f t="shared" si="205"/>
        <v>894379</v>
      </c>
      <c r="F3301">
        <f t="shared" si="206"/>
        <v>5938969</v>
      </c>
      <c r="J3301">
        <f t="shared" si="207"/>
        <v>551.05322280375242</v>
      </c>
    </row>
    <row r="3302" spans="1:10" x14ac:dyDescent="0.3">
      <c r="A3302">
        <v>3301</v>
      </c>
      <c r="B3302" s="1502">
        <v>43991</v>
      </c>
      <c r="C3302">
        <v>618</v>
      </c>
      <c r="D3302">
        <f t="shared" si="208"/>
        <v>2439</v>
      </c>
      <c r="E3302">
        <f t="shared" si="205"/>
        <v>1507302</v>
      </c>
      <c r="F3302">
        <f t="shared" si="206"/>
        <v>5948721</v>
      </c>
      <c r="J3302">
        <f t="shared" si="207"/>
        <v>551.02557036662495</v>
      </c>
    </row>
    <row r="3303" spans="1:10" x14ac:dyDescent="0.3">
      <c r="A3303">
        <v>3302</v>
      </c>
      <c r="B3303" s="1502">
        <v>43991</v>
      </c>
      <c r="C3303">
        <v>9</v>
      </c>
      <c r="D3303">
        <f t="shared" si="208"/>
        <v>2441</v>
      </c>
      <c r="E3303">
        <f t="shared" si="205"/>
        <v>21969</v>
      </c>
      <c r="F3303">
        <f t="shared" si="206"/>
        <v>5958481</v>
      </c>
      <c r="J3303">
        <f t="shared" si="207"/>
        <v>550.99791792949759</v>
      </c>
    </row>
    <row r="3304" spans="1:10" x14ac:dyDescent="0.3">
      <c r="A3304">
        <v>3303</v>
      </c>
      <c r="B3304" s="1502">
        <v>43991</v>
      </c>
      <c r="C3304">
        <v>40</v>
      </c>
      <c r="D3304">
        <f t="shared" si="208"/>
        <v>2443</v>
      </c>
      <c r="E3304">
        <f t="shared" si="205"/>
        <v>97720</v>
      </c>
      <c r="F3304">
        <f t="shared" si="206"/>
        <v>5968249</v>
      </c>
      <c r="J3304">
        <f t="shared" si="207"/>
        <v>550.97026549237012</v>
      </c>
    </row>
    <row r="3305" spans="1:10" x14ac:dyDescent="0.3">
      <c r="A3305">
        <v>3304</v>
      </c>
      <c r="B3305" s="1502">
        <v>43991</v>
      </c>
      <c r="C3305">
        <v>40</v>
      </c>
      <c r="D3305">
        <f t="shared" si="208"/>
        <v>2445</v>
      </c>
      <c r="E3305">
        <f t="shared" si="205"/>
        <v>97800</v>
      </c>
      <c r="F3305">
        <f t="shared" si="206"/>
        <v>5978025</v>
      </c>
      <c r="J3305">
        <f t="shared" si="207"/>
        <v>550.94261305524265</v>
      </c>
    </row>
    <row r="3306" spans="1:10" x14ac:dyDescent="0.3">
      <c r="A3306">
        <v>3305</v>
      </c>
      <c r="B3306" s="1502">
        <v>43991</v>
      </c>
      <c r="C3306">
        <v>8</v>
      </c>
      <c r="D3306">
        <f t="shared" si="208"/>
        <v>2447</v>
      </c>
      <c r="E3306">
        <f t="shared" si="205"/>
        <v>19576</v>
      </c>
      <c r="F3306">
        <f t="shared" si="206"/>
        <v>5987809</v>
      </c>
      <c r="J3306">
        <f t="shared" si="207"/>
        <v>550.91496061811517</v>
      </c>
    </row>
    <row r="3307" spans="1:10" x14ac:dyDescent="0.3">
      <c r="A3307">
        <v>3306</v>
      </c>
      <c r="B3307" s="1502">
        <v>43994</v>
      </c>
      <c r="C3307">
        <v>136</v>
      </c>
      <c r="D3307">
        <f t="shared" si="208"/>
        <v>2449</v>
      </c>
      <c r="E3307">
        <f t="shared" si="205"/>
        <v>333064</v>
      </c>
      <c r="F3307">
        <f t="shared" si="206"/>
        <v>5997601</v>
      </c>
      <c r="J3307">
        <f t="shared" si="207"/>
        <v>550.88730818098782</v>
      </c>
    </row>
    <row r="3308" spans="1:10" x14ac:dyDescent="0.3">
      <c r="A3308">
        <v>3307</v>
      </c>
      <c r="B3308" s="1502">
        <v>43994</v>
      </c>
      <c r="C3308">
        <v>266</v>
      </c>
      <c r="D3308">
        <f t="shared" si="208"/>
        <v>2451</v>
      </c>
      <c r="E3308">
        <f t="shared" si="205"/>
        <v>651966</v>
      </c>
      <c r="F3308">
        <f t="shared" si="206"/>
        <v>6007401</v>
      </c>
      <c r="J3308">
        <f t="shared" si="207"/>
        <v>550.85965574386034</v>
      </c>
    </row>
    <row r="3309" spans="1:10" x14ac:dyDescent="0.3">
      <c r="A3309">
        <v>3308</v>
      </c>
      <c r="B3309" s="1502">
        <v>43994</v>
      </c>
      <c r="C3309">
        <v>628</v>
      </c>
      <c r="D3309">
        <f t="shared" si="208"/>
        <v>2453</v>
      </c>
      <c r="E3309">
        <f t="shared" si="205"/>
        <v>1540484</v>
      </c>
      <c r="F3309">
        <f t="shared" si="206"/>
        <v>6017209</v>
      </c>
      <c r="J3309">
        <f t="shared" si="207"/>
        <v>550.83200330673287</v>
      </c>
    </row>
    <row r="3310" spans="1:10" x14ac:dyDescent="0.3">
      <c r="A3310">
        <v>3309</v>
      </c>
      <c r="B3310" s="1502">
        <v>43994</v>
      </c>
      <c r="C3310">
        <v>380</v>
      </c>
      <c r="D3310">
        <f t="shared" si="208"/>
        <v>2455</v>
      </c>
      <c r="E3310">
        <f t="shared" si="205"/>
        <v>932900</v>
      </c>
      <c r="F3310">
        <f t="shared" si="206"/>
        <v>6027025</v>
      </c>
      <c r="J3310">
        <f t="shared" si="207"/>
        <v>550.80435086960551</v>
      </c>
    </row>
    <row r="3311" spans="1:10" x14ac:dyDescent="0.3">
      <c r="A3311">
        <v>3310</v>
      </c>
      <c r="B3311" s="1502">
        <v>43994</v>
      </c>
      <c r="C3311">
        <v>202</v>
      </c>
      <c r="D3311">
        <f t="shared" si="208"/>
        <v>2457</v>
      </c>
      <c r="E3311">
        <f t="shared" si="205"/>
        <v>496314</v>
      </c>
      <c r="F3311">
        <f t="shared" si="206"/>
        <v>6036849</v>
      </c>
      <c r="J3311">
        <f t="shared" si="207"/>
        <v>550.77669843247804</v>
      </c>
    </row>
    <row r="3312" spans="1:10" x14ac:dyDescent="0.3">
      <c r="A3312">
        <v>3311</v>
      </c>
      <c r="B3312" s="1502">
        <v>43994</v>
      </c>
      <c r="C3312">
        <v>85</v>
      </c>
      <c r="D3312">
        <f t="shared" si="208"/>
        <v>2459</v>
      </c>
      <c r="E3312">
        <f t="shared" si="205"/>
        <v>209015</v>
      </c>
      <c r="F3312">
        <f t="shared" si="206"/>
        <v>6046681</v>
      </c>
      <c r="J3312">
        <f t="shared" si="207"/>
        <v>550.74904599535057</v>
      </c>
    </row>
    <row r="3313" spans="1:10" x14ac:dyDescent="0.3">
      <c r="A3313">
        <v>3312</v>
      </c>
      <c r="B3313" s="1502">
        <v>43994</v>
      </c>
      <c r="C3313">
        <v>50</v>
      </c>
      <c r="D3313">
        <f t="shared" si="208"/>
        <v>2461</v>
      </c>
      <c r="E3313">
        <f t="shared" si="205"/>
        <v>123050</v>
      </c>
      <c r="F3313">
        <f t="shared" si="206"/>
        <v>6056521</v>
      </c>
      <c r="J3313">
        <f t="shared" si="207"/>
        <v>550.7213935582231</v>
      </c>
    </row>
    <row r="3314" spans="1:10" x14ac:dyDescent="0.3">
      <c r="A3314">
        <v>3313</v>
      </c>
      <c r="B3314" s="1502">
        <v>43994</v>
      </c>
      <c r="C3314">
        <v>613</v>
      </c>
      <c r="D3314">
        <f t="shared" si="208"/>
        <v>2463</v>
      </c>
      <c r="E3314">
        <f t="shared" si="205"/>
        <v>1509819</v>
      </c>
      <c r="F3314">
        <f t="shared" si="206"/>
        <v>6066369</v>
      </c>
      <c r="J3314">
        <f t="shared" si="207"/>
        <v>550.69374112109574</v>
      </c>
    </row>
    <row r="3315" spans="1:10" x14ac:dyDescent="0.3">
      <c r="A3315">
        <v>3314</v>
      </c>
      <c r="B3315" s="1502">
        <v>43994</v>
      </c>
      <c r="C3315">
        <v>419</v>
      </c>
      <c r="D3315">
        <f t="shared" si="208"/>
        <v>2465</v>
      </c>
      <c r="E3315">
        <f t="shared" si="205"/>
        <v>1032835</v>
      </c>
      <c r="F3315">
        <f t="shared" si="206"/>
        <v>6076225</v>
      </c>
      <c r="J3315">
        <f t="shared" si="207"/>
        <v>550.66608868396827</v>
      </c>
    </row>
    <row r="3316" spans="1:10" x14ac:dyDescent="0.3">
      <c r="A3316">
        <v>3315</v>
      </c>
      <c r="B3316" s="1502">
        <v>43994</v>
      </c>
      <c r="C3316">
        <v>16</v>
      </c>
      <c r="D3316">
        <f t="shared" si="208"/>
        <v>2467</v>
      </c>
      <c r="E3316">
        <f t="shared" si="205"/>
        <v>39472</v>
      </c>
      <c r="F3316">
        <f t="shared" si="206"/>
        <v>6086089</v>
      </c>
      <c r="J3316">
        <f t="shared" si="207"/>
        <v>550.6384362468408</v>
      </c>
    </row>
    <row r="3317" spans="1:10" x14ac:dyDescent="0.3">
      <c r="A3317">
        <v>3316</v>
      </c>
      <c r="B3317" s="1502">
        <v>43994</v>
      </c>
      <c r="C3317">
        <v>26</v>
      </c>
      <c r="D3317">
        <f t="shared" si="208"/>
        <v>2469</v>
      </c>
      <c r="E3317">
        <f t="shared" si="205"/>
        <v>64194</v>
      </c>
      <c r="F3317">
        <f t="shared" si="206"/>
        <v>6095961</v>
      </c>
      <c r="J3317">
        <f t="shared" si="207"/>
        <v>550.61078380971344</v>
      </c>
    </row>
    <row r="3318" spans="1:10" x14ac:dyDescent="0.3">
      <c r="A3318">
        <v>3317</v>
      </c>
      <c r="B3318" s="1502">
        <v>43994</v>
      </c>
      <c r="C3318">
        <v>50</v>
      </c>
      <c r="D3318">
        <f t="shared" si="208"/>
        <v>2471</v>
      </c>
      <c r="E3318">
        <f t="shared" si="205"/>
        <v>123550</v>
      </c>
      <c r="F3318">
        <f t="shared" si="206"/>
        <v>6105841</v>
      </c>
      <c r="J3318">
        <f t="shared" si="207"/>
        <v>550.58313137258597</v>
      </c>
    </row>
    <row r="3319" spans="1:10" x14ac:dyDescent="0.3">
      <c r="A3319">
        <v>3318</v>
      </c>
      <c r="B3319" s="1502">
        <v>43994</v>
      </c>
      <c r="C3319">
        <v>14</v>
      </c>
      <c r="D3319">
        <f t="shared" si="208"/>
        <v>2473</v>
      </c>
      <c r="E3319">
        <f t="shared" si="205"/>
        <v>34622</v>
      </c>
      <c r="F3319">
        <f t="shared" si="206"/>
        <v>6115729</v>
      </c>
      <c r="J3319">
        <f t="shared" si="207"/>
        <v>550.5554789354585</v>
      </c>
    </row>
    <row r="3320" spans="1:10" x14ac:dyDescent="0.3">
      <c r="A3320">
        <v>3319</v>
      </c>
      <c r="B3320" s="1502">
        <v>43994</v>
      </c>
      <c r="C3320">
        <v>28</v>
      </c>
      <c r="D3320">
        <f t="shared" si="208"/>
        <v>2475</v>
      </c>
      <c r="E3320">
        <f t="shared" si="205"/>
        <v>69300</v>
      </c>
      <c r="F3320">
        <f t="shared" si="206"/>
        <v>6125625</v>
      </c>
      <c r="J3320">
        <f t="shared" si="207"/>
        <v>550.52782649833102</v>
      </c>
    </row>
    <row r="3321" spans="1:10" x14ac:dyDescent="0.3">
      <c r="A3321">
        <v>3320</v>
      </c>
      <c r="B3321" s="1502">
        <v>43998</v>
      </c>
      <c r="C3321">
        <v>733</v>
      </c>
      <c r="D3321">
        <f t="shared" si="208"/>
        <v>2477</v>
      </c>
      <c r="E3321">
        <f t="shared" si="205"/>
        <v>1815641</v>
      </c>
      <c r="F3321">
        <f t="shared" si="206"/>
        <v>6135529</v>
      </c>
      <c r="J3321">
        <f t="shared" si="207"/>
        <v>550.50017406120367</v>
      </c>
    </row>
    <row r="3322" spans="1:10" x14ac:dyDescent="0.3">
      <c r="A3322">
        <v>3321</v>
      </c>
      <c r="B3322" s="1502">
        <v>43998</v>
      </c>
      <c r="C3322">
        <v>200</v>
      </c>
      <c r="D3322">
        <f t="shared" si="208"/>
        <v>2479</v>
      </c>
      <c r="E3322">
        <f t="shared" si="205"/>
        <v>495800</v>
      </c>
      <c r="F3322">
        <f t="shared" si="206"/>
        <v>6145441</v>
      </c>
      <c r="J3322">
        <f t="shared" si="207"/>
        <v>550.47252162407619</v>
      </c>
    </row>
    <row r="3323" spans="1:10" x14ac:dyDescent="0.3">
      <c r="A3323">
        <v>3322</v>
      </c>
      <c r="B3323" s="1502">
        <v>43998</v>
      </c>
      <c r="C3323">
        <v>784</v>
      </c>
      <c r="D3323">
        <f t="shared" si="208"/>
        <v>2481</v>
      </c>
      <c r="E3323">
        <f t="shared" si="205"/>
        <v>1945104</v>
      </c>
      <c r="F3323">
        <f t="shared" si="206"/>
        <v>6155361</v>
      </c>
      <c r="J3323">
        <f t="shared" si="207"/>
        <v>550.44486918694872</v>
      </c>
    </row>
    <row r="3324" spans="1:10" x14ac:dyDescent="0.3">
      <c r="A3324">
        <v>3323</v>
      </c>
      <c r="B3324" s="1502">
        <v>43998</v>
      </c>
      <c r="C3324">
        <v>791</v>
      </c>
      <c r="D3324">
        <f t="shared" si="208"/>
        <v>2483</v>
      </c>
      <c r="E3324">
        <f t="shared" si="205"/>
        <v>1964053</v>
      </c>
      <c r="F3324">
        <f t="shared" si="206"/>
        <v>6165289</v>
      </c>
      <c r="J3324">
        <f t="shared" si="207"/>
        <v>550.41721674982136</v>
      </c>
    </row>
    <row r="3325" spans="1:10" x14ac:dyDescent="0.3">
      <c r="A3325">
        <v>3324</v>
      </c>
      <c r="B3325" s="1502">
        <v>43998</v>
      </c>
      <c r="C3325">
        <v>96</v>
      </c>
      <c r="D3325">
        <f t="shared" si="208"/>
        <v>2485</v>
      </c>
      <c r="E3325">
        <f t="shared" si="205"/>
        <v>238560</v>
      </c>
      <c r="F3325">
        <f t="shared" si="206"/>
        <v>6175225</v>
      </c>
      <c r="J3325">
        <f t="shared" si="207"/>
        <v>550.38956431269389</v>
      </c>
    </row>
    <row r="3326" spans="1:10" x14ac:dyDescent="0.3">
      <c r="A3326">
        <v>3325</v>
      </c>
      <c r="B3326" s="1502">
        <v>43998</v>
      </c>
      <c r="C3326">
        <v>176</v>
      </c>
      <c r="D3326">
        <f t="shared" si="208"/>
        <v>2487</v>
      </c>
      <c r="E3326">
        <f t="shared" si="205"/>
        <v>437712</v>
      </c>
      <c r="F3326">
        <f t="shared" si="206"/>
        <v>6185169</v>
      </c>
      <c r="J3326">
        <f t="shared" si="207"/>
        <v>550.36191187556642</v>
      </c>
    </row>
    <row r="3327" spans="1:10" x14ac:dyDescent="0.3">
      <c r="A3327">
        <v>3326</v>
      </c>
      <c r="B3327" s="1502">
        <v>43998</v>
      </c>
      <c r="C3327">
        <v>1395</v>
      </c>
      <c r="D3327">
        <f t="shared" si="208"/>
        <v>2489</v>
      </c>
      <c r="E3327">
        <f t="shared" si="205"/>
        <v>3472155</v>
      </c>
      <c r="F3327">
        <f t="shared" si="206"/>
        <v>6195121</v>
      </c>
      <c r="J3327">
        <f t="shared" si="207"/>
        <v>550.33425943843895</v>
      </c>
    </row>
    <row r="3328" spans="1:10" x14ac:dyDescent="0.3">
      <c r="A3328">
        <v>3327</v>
      </c>
      <c r="B3328" s="1502">
        <v>43998</v>
      </c>
      <c r="C3328">
        <v>168</v>
      </c>
      <c r="D3328">
        <f t="shared" si="208"/>
        <v>2491</v>
      </c>
      <c r="E3328">
        <f t="shared" si="205"/>
        <v>418488</v>
      </c>
      <c r="F3328">
        <f t="shared" si="206"/>
        <v>6205081</v>
      </c>
      <c r="J3328">
        <f t="shared" si="207"/>
        <v>550.30660700131159</v>
      </c>
    </row>
    <row r="3329" spans="1:10" x14ac:dyDescent="0.3">
      <c r="A3329">
        <v>3328</v>
      </c>
      <c r="B3329" s="1502">
        <v>43998</v>
      </c>
      <c r="C3329">
        <v>50</v>
      </c>
      <c r="D3329">
        <f t="shared" si="208"/>
        <v>2493</v>
      </c>
      <c r="E3329">
        <f t="shared" si="205"/>
        <v>124650</v>
      </c>
      <c r="F3329">
        <f t="shared" si="206"/>
        <v>6215049</v>
      </c>
      <c r="J3329">
        <f t="shared" si="207"/>
        <v>550.27895456418412</v>
      </c>
    </row>
    <row r="3330" spans="1:10" x14ac:dyDescent="0.3">
      <c r="A3330">
        <v>3329</v>
      </c>
      <c r="B3330" s="1502">
        <v>43998</v>
      </c>
      <c r="C3330">
        <v>514</v>
      </c>
      <c r="D3330">
        <f t="shared" si="208"/>
        <v>2495</v>
      </c>
      <c r="E3330">
        <f t="shared" si="205"/>
        <v>1282430</v>
      </c>
      <c r="F3330">
        <f t="shared" si="206"/>
        <v>6225025</v>
      </c>
      <c r="J3330">
        <f t="shared" si="207"/>
        <v>550.25130212705665</v>
      </c>
    </row>
    <row r="3331" spans="1:10" x14ac:dyDescent="0.3">
      <c r="A3331">
        <v>3330</v>
      </c>
      <c r="B3331" s="1502">
        <v>43998</v>
      </c>
      <c r="C3331">
        <v>782</v>
      </c>
      <c r="D3331">
        <f t="shared" si="208"/>
        <v>2497</v>
      </c>
      <c r="E3331">
        <f t="shared" ref="E3331:E3394" si="209">C3331*D3331</f>
        <v>1952654</v>
      </c>
      <c r="F3331">
        <f t="shared" ref="F3331:F3394" si="210">D3331^2</f>
        <v>6235009</v>
      </c>
      <c r="J3331">
        <f t="shared" ref="J3331:J3394" si="211">$H$2+(-$I$2)*D3331</f>
        <v>550.22364968992929</v>
      </c>
    </row>
    <row r="3332" spans="1:10" x14ac:dyDescent="0.3">
      <c r="A3332">
        <v>3331</v>
      </c>
      <c r="B3332" s="1502">
        <v>43998</v>
      </c>
      <c r="C3332">
        <v>9</v>
      </c>
      <c r="D3332">
        <f t="shared" si="208"/>
        <v>2499</v>
      </c>
      <c r="E3332">
        <f t="shared" si="209"/>
        <v>22491</v>
      </c>
      <c r="F3332">
        <f t="shared" si="210"/>
        <v>6245001</v>
      </c>
      <c r="J3332">
        <f t="shared" si="211"/>
        <v>550.19599725280182</v>
      </c>
    </row>
    <row r="3333" spans="1:10" x14ac:dyDescent="0.3">
      <c r="A3333">
        <v>3332</v>
      </c>
      <c r="B3333" s="1502">
        <v>43998</v>
      </c>
      <c r="C3333">
        <v>40</v>
      </c>
      <c r="D3333">
        <f t="shared" si="208"/>
        <v>2501</v>
      </c>
      <c r="E3333">
        <f t="shared" si="209"/>
        <v>100040</v>
      </c>
      <c r="F3333">
        <f t="shared" si="210"/>
        <v>6255001</v>
      </c>
      <c r="J3333">
        <f t="shared" si="211"/>
        <v>550.16834481567435</v>
      </c>
    </row>
    <row r="3334" spans="1:10" x14ac:dyDescent="0.3">
      <c r="A3334">
        <v>3333</v>
      </c>
      <c r="B3334" s="1502">
        <v>43998</v>
      </c>
      <c r="C3334">
        <v>1604</v>
      </c>
      <c r="D3334">
        <f t="shared" si="208"/>
        <v>2503</v>
      </c>
      <c r="E3334">
        <f t="shared" si="209"/>
        <v>4014812</v>
      </c>
      <c r="F3334">
        <f t="shared" si="210"/>
        <v>6265009</v>
      </c>
      <c r="J3334">
        <f t="shared" si="211"/>
        <v>550.14069237854699</v>
      </c>
    </row>
    <row r="3335" spans="1:10" x14ac:dyDescent="0.3">
      <c r="A3335">
        <v>3334</v>
      </c>
      <c r="B3335" s="1502">
        <v>43998</v>
      </c>
      <c r="C3335">
        <v>129</v>
      </c>
      <c r="D3335">
        <f t="shared" si="208"/>
        <v>2505</v>
      </c>
      <c r="E3335">
        <f t="shared" si="209"/>
        <v>323145</v>
      </c>
      <c r="F3335">
        <f t="shared" si="210"/>
        <v>6275025</v>
      </c>
      <c r="J3335">
        <f t="shared" si="211"/>
        <v>550.11303994141952</v>
      </c>
    </row>
    <row r="3336" spans="1:10" x14ac:dyDescent="0.3">
      <c r="A3336">
        <v>3335</v>
      </c>
      <c r="B3336" s="1502">
        <v>43998</v>
      </c>
      <c r="C3336">
        <v>307</v>
      </c>
      <c r="D3336">
        <f t="shared" si="208"/>
        <v>2507</v>
      </c>
      <c r="E3336">
        <f t="shared" si="209"/>
        <v>769649</v>
      </c>
      <c r="F3336">
        <f t="shared" si="210"/>
        <v>6285049</v>
      </c>
      <c r="J3336">
        <f t="shared" si="211"/>
        <v>550.08538750429204</v>
      </c>
    </row>
    <row r="3337" spans="1:10" x14ac:dyDescent="0.3">
      <c r="A3337">
        <v>3336</v>
      </c>
      <c r="B3337" s="1502">
        <v>43998</v>
      </c>
      <c r="C3337">
        <v>241</v>
      </c>
      <c r="D3337">
        <f t="shared" si="208"/>
        <v>2509</v>
      </c>
      <c r="E3337">
        <f t="shared" si="209"/>
        <v>604669</v>
      </c>
      <c r="F3337">
        <f t="shared" si="210"/>
        <v>6295081</v>
      </c>
      <c r="J3337">
        <f t="shared" si="211"/>
        <v>550.05773506716457</v>
      </c>
    </row>
    <row r="3338" spans="1:10" x14ac:dyDescent="0.3">
      <c r="A3338">
        <v>3337</v>
      </c>
      <c r="B3338" s="1502">
        <v>43998</v>
      </c>
      <c r="C3338">
        <v>14</v>
      </c>
      <c r="D3338">
        <f t="shared" si="208"/>
        <v>2511</v>
      </c>
      <c r="E3338">
        <f t="shared" si="209"/>
        <v>35154</v>
      </c>
      <c r="F3338">
        <f t="shared" si="210"/>
        <v>6305121</v>
      </c>
      <c r="J3338">
        <f t="shared" si="211"/>
        <v>550.03008263003721</v>
      </c>
    </row>
    <row r="3339" spans="1:10" x14ac:dyDescent="0.3">
      <c r="A3339">
        <v>3338</v>
      </c>
      <c r="B3339" s="1502">
        <v>43998</v>
      </c>
      <c r="C3339">
        <v>570</v>
      </c>
      <c r="D3339">
        <f t="shared" si="208"/>
        <v>2513</v>
      </c>
      <c r="E3339">
        <f t="shared" si="209"/>
        <v>1432410</v>
      </c>
      <c r="F3339">
        <f t="shared" si="210"/>
        <v>6315169</v>
      </c>
      <c r="J3339">
        <f t="shared" si="211"/>
        <v>550.00243019290974</v>
      </c>
    </row>
    <row r="3340" spans="1:10" x14ac:dyDescent="0.3">
      <c r="A3340">
        <v>3339</v>
      </c>
      <c r="B3340" s="1502">
        <v>43998</v>
      </c>
      <c r="C3340">
        <v>180</v>
      </c>
      <c r="D3340">
        <f t="shared" si="208"/>
        <v>2515</v>
      </c>
      <c r="E3340">
        <f t="shared" si="209"/>
        <v>452700</v>
      </c>
      <c r="F3340">
        <f t="shared" si="210"/>
        <v>6325225</v>
      </c>
      <c r="J3340">
        <f t="shared" si="211"/>
        <v>549.97477775578227</v>
      </c>
    </row>
    <row r="3341" spans="1:10" x14ac:dyDescent="0.3">
      <c r="A3341">
        <v>3340</v>
      </c>
      <c r="B3341" s="1502">
        <v>43998</v>
      </c>
      <c r="C3341">
        <v>166</v>
      </c>
      <c r="D3341">
        <f t="shared" si="208"/>
        <v>2517</v>
      </c>
      <c r="E3341">
        <f t="shared" si="209"/>
        <v>417822</v>
      </c>
      <c r="F3341">
        <f t="shared" si="210"/>
        <v>6335289</v>
      </c>
      <c r="J3341">
        <f t="shared" si="211"/>
        <v>549.94712531865491</v>
      </c>
    </row>
    <row r="3342" spans="1:10" x14ac:dyDescent="0.3">
      <c r="A3342">
        <v>3341</v>
      </c>
      <c r="B3342" s="1502">
        <v>43998</v>
      </c>
      <c r="C3342">
        <v>2565</v>
      </c>
      <c r="D3342">
        <f t="shared" si="208"/>
        <v>2519</v>
      </c>
      <c r="E3342">
        <f t="shared" si="209"/>
        <v>6461235</v>
      </c>
      <c r="F3342">
        <f t="shared" si="210"/>
        <v>6345361</v>
      </c>
      <c r="J3342">
        <f t="shared" si="211"/>
        <v>549.91947288152744</v>
      </c>
    </row>
    <row r="3343" spans="1:10" x14ac:dyDescent="0.3">
      <c r="A3343">
        <v>3342</v>
      </c>
      <c r="B3343" s="1502">
        <v>43998</v>
      </c>
      <c r="C3343">
        <v>2422</v>
      </c>
      <c r="D3343">
        <f t="shared" si="208"/>
        <v>2521</v>
      </c>
      <c r="E3343">
        <f t="shared" si="209"/>
        <v>6105862</v>
      </c>
      <c r="F3343">
        <f t="shared" si="210"/>
        <v>6355441</v>
      </c>
      <c r="J3343">
        <f t="shared" si="211"/>
        <v>549.89182044439997</v>
      </c>
    </row>
    <row r="3344" spans="1:10" x14ac:dyDescent="0.3">
      <c r="A3344">
        <v>3343</v>
      </c>
      <c r="B3344" s="1502">
        <v>43998</v>
      </c>
      <c r="C3344">
        <v>109</v>
      </c>
      <c r="D3344">
        <f t="shared" si="208"/>
        <v>2523</v>
      </c>
      <c r="E3344">
        <f t="shared" si="209"/>
        <v>275007</v>
      </c>
      <c r="F3344">
        <f t="shared" si="210"/>
        <v>6365529</v>
      </c>
      <c r="J3344">
        <f t="shared" si="211"/>
        <v>549.8641680072725</v>
      </c>
    </row>
    <row r="3345" spans="1:10" x14ac:dyDescent="0.3">
      <c r="A3345">
        <v>3344</v>
      </c>
      <c r="B3345" s="1502">
        <v>43998</v>
      </c>
      <c r="C3345">
        <v>451</v>
      </c>
      <c r="D3345">
        <f t="shared" si="208"/>
        <v>2525</v>
      </c>
      <c r="E3345">
        <f t="shared" si="209"/>
        <v>1138775</v>
      </c>
      <c r="F3345">
        <f t="shared" si="210"/>
        <v>6375625</v>
      </c>
      <c r="J3345">
        <f t="shared" si="211"/>
        <v>549.83651557014514</v>
      </c>
    </row>
    <row r="3346" spans="1:10" x14ac:dyDescent="0.3">
      <c r="A3346">
        <v>3345</v>
      </c>
      <c r="B3346" s="1502">
        <v>43998</v>
      </c>
      <c r="C3346">
        <v>50</v>
      </c>
      <c r="D3346">
        <f t="shared" si="208"/>
        <v>2527</v>
      </c>
      <c r="E3346">
        <f t="shared" si="209"/>
        <v>126350</v>
      </c>
      <c r="F3346">
        <f t="shared" si="210"/>
        <v>6385729</v>
      </c>
      <c r="J3346">
        <f t="shared" si="211"/>
        <v>549.80886313301767</v>
      </c>
    </row>
    <row r="3347" spans="1:10" x14ac:dyDescent="0.3">
      <c r="A3347">
        <v>3346</v>
      </c>
      <c r="B3347" s="1502">
        <v>43998</v>
      </c>
      <c r="C3347">
        <v>921</v>
      </c>
      <c r="D3347">
        <f t="shared" si="208"/>
        <v>2529</v>
      </c>
      <c r="E3347">
        <f t="shared" si="209"/>
        <v>2329209</v>
      </c>
      <c r="F3347">
        <f t="shared" si="210"/>
        <v>6395841</v>
      </c>
      <c r="J3347">
        <f t="shared" si="211"/>
        <v>549.78121069589019</v>
      </c>
    </row>
    <row r="3348" spans="1:10" x14ac:dyDescent="0.3">
      <c r="A3348">
        <v>3347</v>
      </c>
      <c r="B3348" s="1502">
        <v>44001</v>
      </c>
      <c r="C3348">
        <v>147</v>
      </c>
      <c r="D3348">
        <f t="shared" si="208"/>
        <v>2531</v>
      </c>
      <c r="E3348">
        <f t="shared" si="209"/>
        <v>372057</v>
      </c>
      <c r="F3348">
        <f t="shared" si="210"/>
        <v>6405961</v>
      </c>
      <c r="J3348">
        <f t="shared" si="211"/>
        <v>549.75355825876284</v>
      </c>
    </row>
    <row r="3349" spans="1:10" x14ac:dyDescent="0.3">
      <c r="A3349">
        <v>3348</v>
      </c>
      <c r="B3349" s="1502">
        <v>44001</v>
      </c>
      <c r="C3349">
        <v>64</v>
      </c>
      <c r="D3349">
        <f t="shared" si="208"/>
        <v>2533</v>
      </c>
      <c r="E3349">
        <f t="shared" si="209"/>
        <v>162112</v>
      </c>
      <c r="F3349">
        <f t="shared" si="210"/>
        <v>6416089</v>
      </c>
      <c r="J3349">
        <f t="shared" si="211"/>
        <v>549.72590582163537</v>
      </c>
    </row>
    <row r="3350" spans="1:10" x14ac:dyDescent="0.3">
      <c r="A3350">
        <v>3349</v>
      </c>
      <c r="B3350" s="1502">
        <v>44001</v>
      </c>
      <c r="C3350">
        <v>786</v>
      </c>
      <c r="D3350">
        <f t="shared" si="208"/>
        <v>2535</v>
      </c>
      <c r="E3350">
        <f t="shared" si="209"/>
        <v>1992510</v>
      </c>
      <c r="F3350">
        <f t="shared" si="210"/>
        <v>6426225</v>
      </c>
      <c r="J3350">
        <f t="shared" si="211"/>
        <v>549.69825338450789</v>
      </c>
    </row>
    <row r="3351" spans="1:10" x14ac:dyDescent="0.3">
      <c r="A3351">
        <v>3350</v>
      </c>
      <c r="B3351" s="1502">
        <v>44001</v>
      </c>
      <c r="C3351">
        <v>551</v>
      </c>
      <c r="D3351">
        <f t="shared" si="208"/>
        <v>2537</v>
      </c>
      <c r="E3351">
        <f t="shared" si="209"/>
        <v>1397887</v>
      </c>
      <c r="F3351">
        <f t="shared" si="210"/>
        <v>6436369</v>
      </c>
      <c r="J3351">
        <f t="shared" si="211"/>
        <v>549.67060094738042</v>
      </c>
    </row>
    <row r="3352" spans="1:10" x14ac:dyDescent="0.3">
      <c r="A3352">
        <v>3351</v>
      </c>
      <c r="B3352" s="1502">
        <v>44001</v>
      </c>
      <c r="C3352">
        <v>16</v>
      </c>
      <c r="D3352">
        <f t="shared" si="208"/>
        <v>2539</v>
      </c>
      <c r="E3352">
        <f t="shared" si="209"/>
        <v>40624</v>
      </c>
      <c r="F3352">
        <f t="shared" si="210"/>
        <v>6446521</v>
      </c>
      <c r="J3352">
        <f t="shared" si="211"/>
        <v>549.64294851025306</v>
      </c>
    </row>
    <row r="3353" spans="1:10" x14ac:dyDescent="0.3">
      <c r="A3353">
        <v>3352</v>
      </c>
      <c r="B3353" s="1502">
        <v>44001</v>
      </c>
      <c r="C3353">
        <v>26</v>
      </c>
      <c r="D3353">
        <f t="shared" si="208"/>
        <v>2541</v>
      </c>
      <c r="E3353">
        <f t="shared" si="209"/>
        <v>66066</v>
      </c>
      <c r="F3353">
        <f t="shared" si="210"/>
        <v>6456681</v>
      </c>
      <c r="J3353">
        <f t="shared" si="211"/>
        <v>549.61529607312559</v>
      </c>
    </row>
    <row r="3354" spans="1:10" x14ac:dyDescent="0.3">
      <c r="A3354">
        <v>3353</v>
      </c>
      <c r="B3354" s="1502">
        <v>44001</v>
      </c>
      <c r="C3354">
        <v>50</v>
      </c>
      <c r="D3354">
        <f t="shared" si="208"/>
        <v>2543</v>
      </c>
      <c r="E3354">
        <f t="shared" si="209"/>
        <v>127150</v>
      </c>
      <c r="F3354">
        <f t="shared" si="210"/>
        <v>6466849</v>
      </c>
      <c r="J3354">
        <f t="shared" si="211"/>
        <v>549.58764363599812</v>
      </c>
    </row>
    <row r="3355" spans="1:10" x14ac:dyDescent="0.3">
      <c r="A3355">
        <v>3354</v>
      </c>
      <c r="B3355" s="1502">
        <v>44001</v>
      </c>
      <c r="C3355">
        <v>1755</v>
      </c>
      <c r="D3355">
        <f t="shared" si="208"/>
        <v>2545</v>
      </c>
      <c r="E3355">
        <f t="shared" si="209"/>
        <v>4466475</v>
      </c>
      <c r="F3355">
        <f t="shared" si="210"/>
        <v>6477025</v>
      </c>
      <c r="J3355">
        <f t="shared" si="211"/>
        <v>549.55999119887076</v>
      </c>
    </row>
    <row r="3356" spans="1:10" x14ac:dyDescent="0.3">
      <c r="A3356">
        <v>3355</v>
      </c>
      <c r="B3356" s="1502">
        <v>44001</v>
      </c>
      <c r="C3356">
        <v>1177</v>
      </c>
      <c r="D3356">
        <f t="shared" si="208"/>
        <v>2547</v>
      </c>
      <c r="E3356">
        <f t="shared" si="209"/>
        <v>2997819</v>
      </c>
      <c r="F3356">
        <f t="shared" si="210"/>
        <v>6487209</v>
      </c>
      <c r="J3356">
        <f t="shared" si="211"/>
        <v>549.53233876174329</v>
      </c>
    </row>
    <row r="3357" spans="1:10" x14ac:dyDescent="0.3">
      <c r="A3357">
        <v>3356</v>
      </c>
      <c r="B3357" s="1502">
        <v>44001</v>
      </c>
      <c r="C3357">
        <v>484</v>
      </c>
      <c r="D3357">
        <f t="shared" si="208"/>
        <v>2549</v>
      </c>
      <c r="E3357">
        <f t="shared" si="209"/>
        <v>1233716</v>
      </c>
      <c r="F3357">
        <f t="shared" si="210"/>
        <v>6497401</v>
      </c>
      <c r="J3357">
        <f t="shared" si="211"/>
        <v>549.50468632461582</v>
      </c>
    </row>
    <row r="3358" spans="1:10" x14ac:dyDescent="0.3">
      <c r="A3358">
        <v>3357</v>
      </c>
      <c r="B3358" s="1502">
        <v>44001</v>
      </c>
      <c r="C3358">
        <v>218</v>
      </c>
      <c r="D3358">
        <f t="shared" si="208"/>
        <v>2551</v>
      </c>
      <c r="E3358">
        <f t="shared" si="209"/>
        <v>556118</v>
      </c>
      <c r="F3358">
        <f t="shared" si="210"/>
        <v>6507601</v>
      </c>
      <c r="J3358">
        <f t="shared" si="211"/>
        <v>549.47703388748835</v>
      </c>
    </row>
    <row r="3359" spans="1:10" x14ac:dyDescent="0.3">
      <c r="A3359">
        <v>3358</v>
      </c>
      <c r="B3359" s="1502">
        <v>44001</v>
      </c>
      <c r="C3359">
        <v>1566</v>
      </c>
      <c r="D3359">
        <f t="shared" si="208"/>
        <v>2553</v>
      </c>
      <c r="E3359">
        <f t="shared" si="209"/>
        <v>3997998</v>
      </c>
      <c r="F3359">
        <f t="shared" si="210"/>
        <v>6517809</v>
      </c>
      <c r="J3359">
        <f t="shared" si="211"/>
        <v>549.44938145036099</v>
      </c>
    </row>
    <row r="3360" spans="1:10" x14ac:dyDescent="0.3">
      <c r="A3360">
        <v>3359</v>
      </c>
      <c r="B3360" s="1502">
        <v>44001</v>
      </c>
      <c r="C3360">
        <v>108</v>
      </c>
      <c r="D3360">
        <f t="shared" si="208"/>
        <v>2555</v>
      </c>
      <c r="E3360">
        <f t="shared" si="209"/>
        <v>275940</v>
      </c>
      <c r="F3360">
        <f t="shared" si="210"/>
        <v>6528025</v>
      </c>
      <c r="J3360">
        <f t="shared" si="211"/>
        <v>549.42172901323352</v>
      </c>
    </row>
    <row r="3361" spans="1:10" x14ac:dyDescent="0.3">
      <c r="A3361">
        <v>3360</v>
      </c>
      <c r="B3361" s="1502">
        <v>44001</v>
      </c>
      <c r="C3361">
        <v>178</v>
      </c>
      <c r="D3361">
        <f t="shared" si="208"/>
        <v>2557</v>
      </c>
      <c r="E3361">
        <f t="shared" si="209"/>
        <v>455146</v>
      </c>
      <c r="F3361">
        <f t="shared" si="210"/>
        <v>6538249</v>
      </c>
      <c r="J3361">
        <f t="shared" si="211"/>
        <v>549.39407657610604</v>
      </c>
    </row>
    <row r="3362" spans="1:10" x14ac:dyDescent="0.3">
      <c r="A3362">
        <v>3361</v>
      </c>
      <c r="B3362" s="1502">
        <v>44001</v>
      </c>
      <c r="C3362">
        <v>248</v>
      </c>
      <c r="D3362">
        <f t="shared" si="208"/>
        <v>2559</v>
      </c>
      <c r="E3362">
        <f t="shared" si="209"/>
        <v>634632</v>
      </c>
      <c r="F3362">
        <f t="shared" si="210"/>
        <v>6548481</v>
      </c>
      <c r="J3362">
        <f t="shared" si="211"/>
        <v>549.36642413897869</v>
      </c>
    </row>
    <row r="3363" spans="1:10" x14ac:dyDescent="0.3">
      <c r="A3363">
        <v>3362</v>
      </c>
      <c r="B3363" s="1502">
        <v>44001</v>
      </c>
      <c r="C3363">
        <v>99</v>
      </c>
      <c r="D3363">
        <f t="shared" si="208"/>
        <v>2561</v>
      </c>
      <c r="E3363">
        <f t="shared" si="209"/>
        <v>253539</v>
      </c>
      <c r="F3363">
        <f t="shared" si="210"/>
        <v>6558721</v>
      </c>
      <c r="J3363">
        <f t="shared" si="211"/>
        <v>549.33877170185121</v>
      </c>
    </row>
    <row r="3364" spans="1:10" x14ac:dyDescent="0.3">
      <c r="A3364">
        <v>3363</v>
      </c>
      <c r="B3364" s="1502">
        <v>44001</v>
      </c>
      <c r="C3364">
        <v>585</v>
      </c>
      <c r="D3364">
        <f t="shared" si="208"/>
        <v>2563</v>
      </c>
      <c r="E3364">
        <f t="shared" si="209"/>
        <v>1499355</v>
      </c>
      <c r="F3364">
        <f t="shared" si="210"/>
        <v>6568969</v>
      </c>
      <c r="J3364">
        <f t="shared" si="211"/>
        <v>549.31111926472374</v>
      </c>
    </row>
    <row r="3365" spans="1:10" x14ac:dyDescent="0.3">
      <c r="A3365">
        <v>3364</v>
      </c>
      <c r="B3365" s="1502">
        <v>44001</v>
      </c>
      <c r="C3365">
        <v>229</v>
      </c>
      <c r="D3365">
        <f t="shared" ref="D3365:D3428" si="212">D3364+2</f>
        <v>2565</v>
      </c>
      <c r="E3365">
        <f t="shared" si="209"/>
        <v>587385</v>
      </c>
      <c r="F3365">
        <f t="shared" si="210"/>
        <v>6579225</v>
      </c>
      <c r="J3365">
        <f t="shared" si="211"/>
        <v>549.28346682759638</v>
      </c>
    </row>
    <row r="3366" spans="1:10" x14ac:dyDescent="0.3">
      <c r="A3366">
        <v>3365</v>
      </c>
      <c r="B3366" s="1502">
        <v>44001</v>
      </c>
      <c r="C3366">
        <v>139</v>
      </c>
      <c r="D3366">
        <f t="shared" si="212"/>
        <v>2567</v>
      </c>
      <c r="E3366">
        <f t="shared" si="209"/>
        <v>356813</v>
      </c>
      <c r="F3366">
        <f t="shared" si="210"/>
        <v>6589489</v>
      </c>
      <c r="J3366">
        <f t="shared" si="211"/>
        <v>549.25581439046891</v>
      </c>
    </row>
    <row r="3367" spans="1:10" x14ac:dyDescent="0.3">
      <c r="A3367">
        <v>3366</v>
      </c>
      <c r="B3367" s="1502">
        <v>44005</v>
      </c>
      <c r="C3367">
        <v>649</v>
      </c>
      <c r="D3367">
        <f t="shared" si="212"/>
        <v>2569</v>
      </c>
      <c r="E3367">
        <f t="shared" si="209"/>
        <v>1667281</v>
      </c>
      <c r="F3367">
        <f t="shared" si="210"/>
        <v>6599761</v>
      </c>
      <c r="J3367">
        <f t="shared" si="211"/>
        <v>549.22816195334144</v>
      </c>
    </row>
    <row r="3368" spans="1:10" x14ac:dyDescent="0.3">
      <c r="A3368">
        <v>3367</v>
      </c>
      <c r="B3368" s="1502">
        <v>44005</v>
      </c>
      <c r="C3368">
        <v>1375</v>
      </c>
      <c r="D3368">
        <f t="shared" si="212"/>
        <v>2571</v>
      </c>
      <c r="E3368">
        <f t="shared" si="209"/>
        <v>3535125</v>
      </c>
      <c r="F3368">
        <f t="shared" si="210"/>
        <v>6610041</v>
      </c>
      <c r="J3368">
        <f t="shared" si="211"/>
        <v>549.20050951621397</v>
      </c>
    </row>
    <row r="3369" spans="1:10" x14ac:dyDescent="0.3">
      <c r="A3369">
        <v>3368</v>
      </c>
      <c r="B3369" s="1502">
        <v>44005</v>
      </c>
      <c r="C3369">
        <v>1042</v>
      </c>
      <c r="D3369">
        <f t="shared" si="212"/>
        <v>2573</v>
      </c>
      <c r="E3369">
        <f t="shared" si="209"/>
        <v>2681066</v>
      </c>
      <c r="F3369">
        <f t="shared" si="210"/>
        <v>6620329</v>
      </c>
      <c r="J3369">
        <f t="shared" si="211"/>
        <v>549.17285707908661</v>
      </c>
    </row>
    <row r="3370" spans="1:10" x14ac:dyDescent="0.3">
      <c r="A3370">
        <v>3369</v>
      </c>
      <c r="B3370" s="1502">
        <v>44005</v>
      </c>
      <c r="C3370">
        <v>1262</v>
      </c>
      <c r="D3370">
        <f t="shared" si="212"/>
        <v>2575</v>
      </c>
      <c r="E3370">
        <f t="shared" si="209"/>
        <v>3249650</v>
      </c>
      <c r="F3370">
        <f t="shared" si="210"/>
        <v>6630625</v>
      </c>
      <c r="J3370">
        <f t="shared" si="211"/>
        <v>549.14520464195914</v>
      </c>
    </row>
    <row r="3371" spans="1:10" x14ac:dyDescent="0.3">
      <c r="A3371">
        <v>3370</v>
      </c>
      <c r="B3371" s="1502">
        <v>44005</v>
      </c>
      <c r="C3371">
        <v>106</v>
      </c>
      <c r="D3371">
        <f t="shared" si="212"/>
        <v>2577</v>
      </c>
      <c r="E3371">
        <f t="shared" si="209"/>
        <v>273162</v>
      </c>
      <c r="F3371">
        <f t="shared" si="210"/>
        <v>6640929</v>
      </c>
      <c r="J3371">
        <f t="shared" si="211"/>
        <v>549.11755220483167</v>
      </c>
    </row>
    <row r="3372" spans="1:10" x14ac:dyDescent="0.3">
      <c r="A3372">
        <v>3371</v>
      </c>
      <c r="B3372" s="1502">
        <v>44005</v>
      </c>
      <c r="C3372">
        <v>338</v>
      </c>
      <c r="D3372">
        <f t="shared" si="212"/>
        <v>2579</v>
      </c>
      <c r="E3372">
        <f t="shared" si="209"/>
        <v>871702</v>
      </c>
      <c r="F3372">
        <f t="shared" si="210"/>
        <v>6651241</v>
      </c>
      <c r="J3372">
        <f t="shared" si="211"/>
        <v>549.08989976770431</v>
      </c>
    </row>
    <row r="3373" spans="1:10" x14ac:dyDescent="0.3">
      <c r="A3373">
        <v>3372</v>
      </c>
      <c r="B3373" s="1502">
        <v>44005</v>
      </c>
      <c r="C3373">
        <v>57</v>
      </c>
      <c r="D3373">
        <f t="shared" si="212"/>
        <v>2581</v>
      </c>
      <c r="E3373">
        <f t="shared" si="209"/>
        <v>147117</v>
      </c>
      <c r="F3373">
        <f t="shared" si="210"/>
        <v>6661561</v>
      </c>
      <c r="J3373">
        <f t="shared" si="211"/>
        <v>549.06224733057684</v>
      </c>
    </row>
    <row r="3374" spans="1:10" x14ac:dyDescent="0.3">
      <c r="A3374">
        <v>3373</v>
      </c>
      <c r="B3374" s="1502">
        <v>44005</v>
      </c>
      <c r="C3374">
        <v>220</v>
      </c>
      <c r="D3374">
        <f t="shared" si="212"/>
        <v>2583</v>
      </c>
      <c r="E3374">
        <f t="shared" si="209"/>
        <v>568260</v>
      </c>
      <c r="F3374">
        <f t="shared" si="210"/>
        <v>6671889</v>
      </c>
      <c r="J3374">
        <f t="shared" si="211"/>
        <v>549.03459489344937</v>
      </c>
    </row>
    <row r="3375" spans="1:10" x14ac:dyDescent="0.3">
      <c r="A3375">
        <v>3374</v>
      </c>
      <c r="B3375" s="1502">
        <v>44005</v>
      </c>
      <c r="C3375">
        <v>64</v>
      </c>
      <c r="D3375">
        <f t="shared" si="212"/>
        <v>2585</v>
      </c>
      <c r="E3375">
        <f t="shared" si="209"/>
        <v>165440</v>
      </c>
      <c r="F3375">
        <f t="shared" si="210"/>
        <v>6682225</v>
      </c>
      <c r="J3375">
        <f t="shared" si="211"/>
        <v>549.00694245632189</v>
      </c>
    </row>
    <row r="3376" spans="1:10" x14ac:dyDescent="0.3">
      <c r="A3376">
        <v>3375</v>
      </c>
      <c r="B3376" s="1502">
        <v>44005</v>
      </c>
      <c r="C3376">
        <v>15</v>
      </c>
      <c r="D3376">
        <f t="shared" si="212"/>
        <v>2587</v>
      </c>
      <c r="E3376">
        <f t="shared" si="209"/>
        <v>38805</v>
      </c>
      <c r="F3376">
        <f t="shared" si="210"/>
        <v>6692569</v>
      </c>
      <c r="J3376">
        <f t="shared" si="211"/>
        <v>548.97929001919454</v>
      </c>
    </row>
    <row r="3377" spans="1:10" x14ac:dyDescent="0.3">
      <c r="A3377">
        <v>3376</v>
      </c>
      <c r="B3377" s="1502">
        <v>44005</v>
      </c>
      <c r="C3377">
        <v>80</v>
      </c>
      <c r="D3377">
        <f t="shared" si="212"/>
        <v>2589</v>
      </c>
      <c r="E3377">
        <f t="shared" si="209"/>
        <v>207120</v>
      </c>
      <c r="F3377">
        <f t="shared" si="210"/>
        <v>6702921</v>
      </c>
      <c r="J3377">
        <f t="shared" si="211"/>
        <v>548.95163758206706</v>
      </c>
    </row>
    <row r="3378" spans="1:10" x14ac:dyDescent="0.3">
      <c r="A3378">
        <v>3377</v>
      </c>
      <c r="B3378" s="1502">
        <v>44005</v>
      </c>
      <c r="C3378">
        <v>32</v>
      </c>
      <c r="D3378">
        <f t="shared" si="212"/>
        <v>2591</v>
      </c>
      <c r="E3378">
        <f t="shared" si="209"/>
        <v>82912</v>
      </c>
      <c r="F3378">
        <f t="shared" si="210"/>
        <v>6713281</v>
      </c>
      <c r="J3378">
        <f t="shared" si="211"/>
        <v>548.92398514493959</v>
      </c>
    </row>
    <row r="3379" spans="1:10" x14ac:dyDescent="0.3">
      <c r="A3379">
        <v>3378</v>
      </c>
      <c r="B3379" s="1502">
        <v>44005</v>
      </c>
      <c r="C3379">
        <v>56</v>
      </c>
      <c r="D3379">
        <f t="shared" si="212"/>
        <v>2593</v>
      </c>
      <c r="E3379">
        <f t="shared" si="209"/>
        <v>145208</v>
      </c>
      <c r="F3379">
        <f t="shared" si="210"/>
        <v>6723649</v>
      </c>
      <c r="J3379">
        <f t="shared" si="211"/>
        <v>548.89633270781223</v>
      </c>
    </row>
    <row r="3380" spans="1:10" x14ac:dyDescent="0.3">
      <c r="A3380">
        <v>3379</v>
      </c>
      <c r="B3380" s="1502">
        <v>44005</v>
      </c>
      <c r="C3380">
        <v>987</v>
      </c>
      <c r="D3380">
        <f t="shared" si="212"/>
        <v>2595</v>
      </c>
      <c r="E3380">
        <f t="shared" si="209"/>
        <v>2561265</v>
      </c>
      <c r="F3380">
        <f t="shared" si="210"/>
        <v>6734025</v>
      </c>
      <c r="J3380">
        <f t="shared" si="211"/>
        <v>548.86868027068476</v>
      </c>
    </row>
    <row r="3381" spans="1:10" x14ac:dyDescent="0.3">
      <c r="A3381">
        <v>3380</v>
      </c>
      <c r="B3381" s="1502">
        <v>44005</v>
      </c>
      <c r="C3381">
        <v>2412</v>
      </c>
      <c r="D3381">
        <f t="shared" si="212"/>
        <v>2597</v>
      </c>
      <c r="E3381">
        <f t="shared" si="209"/>
        <v>6263964</v>
      </c>
      <c r="F3381">
        <f t="shared" si="210"/>
        <v>6744409</v>
      </c>
      <c r="J3381">
        <f t="shared" si="211"/>
        <v>548.84102783355729</v>
      </c>
    </row>
    <row r="3382" spans="1:10" x14ac:dyDescent="0.3">
      <c r="A3382">
        <v>3381</v>
      </c>
      <c r="B3382" s="1502">
        <v>44005</v>
      </c>
      <c r="C3382">
        <v>5724</v>
      </c>
      <c r="D3382">
        <f t="shared" si="212"/>
        <v>2599</v>
      </c>
      <c r="E3382">
        <f t="shared" si="209"/>
        <v>14876676</v>
      </c>
      <c r="F3382">
        <f t="shared" si="210"/>
        <v>6754801</v>
      </c>
      <c r="J3382">
        <f t="shared" si="211"/>
        <v>548.81337539642982</v>
      </c>
    </row>
    <row r="3383" spans="1:10" x14ac:dyDescent="0.3">
      <c r="A3383">
        <v>3382</v>
      </c>
      <c r="B3383" s="1502">
        <v>44005</v>
      </c>
      <c r="C3383">
        <v>83</v>
      </c>
      <c r="D3383">
        <f t="shared" si="212"/>
        <v>2601</v>
      </c>
      <c r="E3383">
        <f t="shared" si="209"/>
        <v>215883</v>
      </c>
      <c r="F3383">
        <f t="shared" si="210"/>
        <v>6765201</v>
      </c>
      <c r="J3383">
        <f t="shared" si="211"/>
        <v>548.78572295930246</v>
      </c>
    </row>
    <row r="3384" spans="1:10" x14ac:dyDescent="0.3">
      <c r="A3384">
        <v>3383</v>
      </c>
      <c r="B3384" s="1502">
        <v>44005</v>
      </c>
      <c r="C3384">
        <v>462</v>
      </c>
      <c r="D3384">
        <f t="shared" si="212"/>
        <v>2603</v>
      </c>
      <c r="E3384">
        <f t="shared" si="209"/>
        <v>1202586</v>
      </c>
      <c r="F3384">
        <f t="shared" si="210"/>
        <v>6775609</v>
      </c>
      <c r="J3384">
        <f t="shared" si="211"/>
        <v>548.75807052217499</v>
      </c>
    </row>
    <row r="3385" spans="1:10" x14ac:dyDescent="0.3">
      <c r="A3385">
        <v>3384</v>
      </c>
      <c r="B3385" s="1502">
        <v>44005</v>
      </c>
      <c r="C3385">
        <v>179</v>
      </c>
      <c r="D3385">
        <f t="shared" si="212"/>
        <v>2605</v>
      </c>
      <c r="E3385">
        <f t="shared" si="209"/>
        <v>466295</v>
      </c>
      <c r="F3385">
        <f t="shared" si="210"/>
        <v>6786025</v>
      </c>
      <c r="J3385">
        <f t="shared" si="211"/>
        <v>548.73041808504752</v>
      </c>
    </row>
    <row r="3386" spans="1:10" x14ac:dyDescent="0.3">
      <c r="A3386">
        <v>3385</v>
      </c>
      <c r="B3386" s="1502">
        <v>44008</v>
      </c>
      <c r="C3386">
        <v>92</v>
      </c>
      <c r="D3386">
        <f t="shared" si="212"/>
        <v>2607</v>
      </c>
      <c r="E3386">
        <f t="shared" si="209"/>
        <v>239844</v>
      </c>
      <c r="F3386">
        <f t="shared" si="210"/>
        <v>6796449</v>
      </c>
      <c r="J3386">
        <f t="shared" si="211"/>
        <v>548.70276564792016</v>
      </c>
    </row>
    <row r="3387" spans="1:10" x14ac:dyDescent="0.3">
      <c r="A3387">
        <v>3386</v>
      </c>
      <c r="B3387" s="1502">
        <v>44008</v>
      </c>
      <c r="C3387">
        <v>68</v>
      </c>
      <c r="D3387">
        <f t="shared" si="212"/>
        <v>2609</v>
      </c>
      <c r="E3387">
        <f t="shared" si="209"/>
        <v>177412</v>
      </c>
      <c r="F3387">
        <f t="shared" si="210"/>
        <v>6806881</v>
      </c>
      <c r="J3387">
        <f t="shared" si="211"/>
        <v>548.67511321079269</v>
      </c>
    </row>
    <row r="3388" spans="1:10" x14ac:dyDescent="0.3">
      <c r="A3388">
        <v>3387</v>
      </c>
      <c r="B3388" s="1502">
        <v>44008</v>
      </c>
      <c r="C3388">
        <v>153</v>
      </c>
      <c r="D3388">
        <f t="shared" si="212"/>
        <v>2611</v>
      </c>
      <c r="E3388">
        <f t="shared" si="209"/>
        <v>399483</v>
      </c>
      <c r="F3388">
        <f t="shared" si="210"/>
        <v>6817321</v>
      </c>
      <c r="J3388">
        <f t="shared" si="211"/>
        <v>548.64746077366522</v>
      </c>
    </row>
    <row r="3389" spans="1:10" x14ac:dyDescent="0.3">
      <c r="A3389">
        <v>3388</v>
      </c>
      <c r="B3389" s="1502">
        <v>44008</v>
      </c>
      <c r="C3389">
        <v>195</v>
      </c>
      <c r="D3389">
        <f t="shared" si="212"/>
        <v>2613</v>
      </c>
      <c r="E3389">
        <f t="shared" si="209"/>
        <v>509535</v>
      </c>
      <c r="F3389">
        <f t="shared" si="210"/>
        <v>6827769</v>
      </c>
      <c r="J3389">
        <f t="shared" si="211"/>
        <v>548.61980833653774</v>
      </c>
    </row>
    <row r="3390" spans="1:10" x14ac:dyDescent="0.3">
      <c r="A3390">
        <v>3389</v>
      </c>
      <c r="B3390" s="1502">
        <v>44008</v>
      </c>
      <c r="C3390">
        <v>116</v>
      </c>
      <c r="D3390">
        <f t="shared" si="212"/>
        <v>2615</v>
      </c>
      <c r="E3390">
        <f t="shared" si="209"/>
        <v>303340</v>
      </c>
      <c r="F3390">
        <f t="shared" si="210"/>
        <v>6838225</v>
      </c>
      <c r="J3390">
        <f t="shared" si="211"/>
        <v>548.59215589941039</v>
      </c>
    </row>
    <row r="3391" spans="1:10" x14ac:dyDescent="0.3">
      <c r="A3391">
        <v>3390</v>
      </c>
      <c r="B3391" s="1502">
        <v>44008</v>
      </c>
      <c r="C3391">
        <v>30</v>
      </c>
      <c r="D3391">
        <f t="shared" si="212"/>
        <v>2617</v>
      </c>
      <c r="E3391">
        <f t="shared" si="209"/>
        <v>78510</v>
      </c>
      <c r="F3391">
        <f t="shared" si="210"/>
        <v>6848689</v>
      </c>
      <c r="J3391">
        <f t="shared" si="211"/>
        <v>548.56450346228291</v>
      </c>
    </row>
    <row r="3392" spans="1:10" x14ac:dyDescent="0.3">
      <c r="A3392">
        <v>3391</v>
      </c>
      <c r="B3392" s="1502">
        <v>44008</v>
      </c>
      <c r="C3392">
        <v>146</v>
      </c>
      <c r="D3392">
        <f t="shared" si="212"/>
        <v>2619</v>
      </c>
      <c r="E3392">
        <f t="shared" si="209"/>
        <v>382374</v>
      </c>
      <c r="F3392">
        <f t="shared" si="210"/>
        <v>6859161</v>
      </c>
      <c r="J3392">
        <f t="shared" si="211"/>
        <v>548.53685102515544</v>
      </c>
    </row>
    <row r="3393" spans="1:10" x14ac:dyDescent="0.3">
      <c r="A3393">
        <v>3392</v>
      </c>
      <c r="B3393" s="1502">
        <v>44008</v>
      </c>
      <c r="C3393">
        <v>76</v>
      </c>
      <c r="D3393">
        <f t="shared" si="212"/>
        <v>2621</v>
      </c>
      <c r="E3393">
        <f t="shared" si="209"/>
        <v>199196</v>
      </c>
      <c r="F3393">
        <f t="shared" si="210"/>
        <v>6869641</v>
      </c>
      <c r="J3393">
        <f t="shared" si="211"/>
        <v>548.50919858802808</v>
      </c>
    </row>
    <row r="3394" spans="1:10" x14ac:dyDescent="0.3">
      <c r="A3394">
        <v>3393</v>
      </c>
      <c r="B3394" s="1502">
        <v>44008</v>
      </c>
      <c r="C3394">
        <v>744</v>
      </c>
      <c r="D3394">
        <f t="shared" si="212"/>
        <v>2623</v>
      </c>
      <c r="E3394">
        <f t="shared" si="209"/>
        <v>1951512</v>
      </c>
      <c r="F3394">
        <f t="shared" si="210"/>
        <v>6880129</v>
      </c>
      <c r="J3394">
        <f t="shared" si="211"/>
        <v>548.48154615090061</v>
      </c>
    </row>
    <row r="3395" spans="1:10" x14ac:dyDescent="0.3">
      <c r="A3395">
        <v>3394</v>
      </c>
      <c r="B3395" s="1502">
        <v>44008</v>
      </c>
      <c r="C3395">
        <v>282</v>
      </c>
      <c r="D3395">
        <f t="shared" si="212"/>
        <v>2625</v>
      </c>
      <c r="E3395">
        <f t="shared" ref="E3395:E3458" si="213">C3395*D3395</f>
        <v>740250</v>
      </c>
      <c r="F3395">
        <f t="shared" ref="F3395:F3458" si="214">D3395^2</f>
        <v>6890625</v>
      </c>
      <c r="J3395">
        <f t="shared" ref="J3395:J3458" si="215">$H$2+(-$I$2)*D3395</f>
        <v>548.45389371377314</v>
      </c>
    </row>
    <row r="3396" spans="1:10" x14ac:dyDescent="0.3">
      <c r="A3396">
        <v>3395</v>
      </c>
      <c r="B3396" s="1502">
        <v>44008</v>
      </c>
      <c r="C3396">
        <v>215</v>
      </c>
      <c r="D3396">
        <f t="shared" si="212"/>
        <v>2627</v>
      </c>
      <c r="E3396">
        <f t="shared" si="213"/>
        <v>564805</v>
      </c>
      <c r="F3396">
        <f t="shared" si="214"/>
        <v>6901129</v>
      </c>
      <c r="J3396">
        <f t="shared" si="215"/>
        <v>548.42624127664567</v>
      </c>
    </row>
    <row r="3397" spans="1:10" x14ac:dyDescent="0.3">
      <c r="A3397">
        <v>3396</v>
      </c>
      <c r="B3397" s="1502">
        <v>44008</v>
      </c>
      <c r="C3397">
        <v>55</v>
      </c>
      <c r="D3397">
        <f t="shared" si="212"/>
        <v>2629</v>
      </c>
      <c r="E3397">
        <f t="shared" si="213"/>
        <v>144595</v>
      </c>
      <c r="F3397">
        <f t="shared" si="214"/>
        <v>6911641</v>
      </c>
      <c r="J3397">
        <f t="shared" si="215"/>
        <v>548.39858883951831</v>
      </c>
    </row>
    <row r="3398" spans="1:10" x14ac:dyDescent="0.3">
      <c r="A3398">
        <v>3397</v>
      </c>
      <c r="B3398" s="1502">
        <v>44008</v>
      </c>
      <c r="C3398">
        <v>183</v>
      </c>
      <c r="D3398">
        <f t="shared" si="212"/>
        <v>2631</v>
      </c>
      <c r="E3398">
        <f t="shared" si="213"/>
        <v>481473</v>
      </c>
      <c r="F3398">
        <f t="shared" si="214"/>
        <v>6922161</v>
      </c>
      <c r="J3398">
        <f t="shared" si="215"/>
        <v>548.37093640239084</v>
      </c>
    </row>
    <row r="3399" spans="1:10" x14ac:dyDescent="0.3">
      <c r="A3399">
        <v>3398</v>
      </c>
      <c r="B3399" s="1502">
        <v>44009</v>
      </c>
      <c r="C3399">
        <v>3286</v>
      </c>
      <c r="D3399">
        <f t="shared" si="212"/>
        <v>2633</v>
      </c>
      <c r="E3399">
        <f t="shared" si="213"/>
        <v>8652038</v>
      </c>
      <c r="F3399">
        <f t="shared" si="214"/>
        <v>6932689</v>
      </c>
      <c r="J3399">
        <f t="shared" si="215"/>
        <v>548.34328396526337</v>
      </c>
    </row>
    <row r="3400" spans="1:10" x14ac:dyDescent="0.3">
      <c r="A3400">
        <v>3399</v>
      </c>
      <c r="B3400" s="1502">
        <v>44009</v>
      </c>
      <c r="C3400">
        <v>2282</v>
      </c>
      <c r="D3400">
        <f t="shared" si="212"/>
        <v>2635</v>
      </c>
      <c r="E3400">
        <f t="shared" si="213"/>
        <v>6013070</v>
      </c>
      <c r="F3400">
        <f t="shared" si="214"/>
        <v>6943225</v>
      </c>
      <c r="J3400">
        <f t="shared" si="215"/>
        <v>548.31563152813601</v>
      </c>
    </row>
    <row r="3401" spans="1:10" x14ac:dyDescent="0.3">
      <c r="A3401">
        <v>3400</v>
      </c>
      <c r="B3401" s="1502">
        <v>44011</v>
      </c>
      <c r="C3401">
        <v>82</v>
      </c>
      <c r="D3401">
        <f t="shared" si="212"/>
        <v>2637</v>
      </c>
      <c r="E3401">
        <f t="shared" si="213"/>
        <v>216234</v>
      </c>
      <c r="F3401">
        <f t="shared" si="214"/>
        <v>6953769</v>
      </c>
      <c r="J3401">
        <f t="shared" si="215"/>
        <v>548.28797909100854</v>
      </c>
    </row>
    <row r="3402" spans="1:10" x14ac:dyDescent="0.3">
      <c r="A3402">
        <v>3401</v>
      </c>
      <c r="B3402" s="1502">
        <v>44011</v>
      </c>
      <c r="C3402">
        <v>355</v>
      </c>
      <c r="D3402">
        <f t="shared" si="212"/>
        <v>2639</v>
      </c>
      <c r="E3402">
        <f t="shared" si="213"/>
        <v>936845</v>
      </c>
      <c r="F3402">
        <f t="shared" si="214"/>
        <v>6964321</v>
      </c>
      <c r="J3402">
        <f t="shared" si="215"/>
        <v>548.26032665388107</v>
      </c>
    </row>
    <row r="3403" spans="1:10" x14ac:dyDescent="0.3">
      <c r="A3403">
        <v>3402</v>
      </c>
      <c r="B3403" s="1502">
        <v>44011</v>
      </c>
      <c r="C3403">
        <v>66</v>
      </c>
      <c r="D3403">
        <f t="shared" si="212"/>
        <v>2641</v>
      </c>
      <c r="E3403">
        <f t="shared" si="213"/>
        <v>174306</v>
      </c>
      <c r="F3403">
        <f t="shared" si="214"/>
        <v>6974881</v>
      </c>
      <c r="J3403">
        <f t="shared" si="215"/>
        <v>548.23267421675359</v>
      </c>
    </row>
    <row r="3404" spans="1:10" x14ac:dyDescent="0.3">
      <c r="A3404">
        <v>3403</v>
      </c>
      <c r="B3404" s="1502">
        <v>44011</v>
      </c>
      <c r="C3404">
        <v>192</v>
      </c>
      <c r="D3404">
        <f t="shared" si="212"/>
        <v>2643</v>
      </c>
      <c r="E3404">
        <f t="shared" si="213"/>
        <v>507456</v>
      </c>
      <c r="F3404">
        <f t="shared" si="214"/>
        <v>6985449</v>
      </c>
      <c r="J3404">
        <f t="shared" si="215"/>
        <v>548.20502177962624</v>
      </c>
    </row>
    <row r="3405" spans="1:10" x14ac:dyDescent="0.3">
      <c r="A3405">
        <v>3404</v>
      </c>
      <c r="B3405" s="1502">
        <v>44011</v>
      </c>
      <c r="C3405">
        <v>311</v>
      </c>
      <c r="D3405">
        <f t="shared" si="212"/>
        <v>2645</v>
      </c>
      <c r="E3405">
        <f t="shared" si="213"/>
        <v>822595</v>
      </c>
      <c r="F3405">
        <f t="shared" si="214"/>
        <v>6996025</v>
      </c>
      <c r="J3405">
        <f t="shared" si="215"/>
        <v>548.17736934249876</v>
      </c>
    </row>
    <row r="3406" spans="1:10" x14ac:dyDescent="0.3">
      <c r="A3406">
        <v>3405</v>
      </c>
      <c r="B3406" s="1502">
        <v>44012</v>
      </c>
      <c r="C3406">
        <v>765</v>
      </c>
      <c r="D3406">
        <f t="shared" si="212"/>
        <v>2647</v>
      </c>
      <c r="E3406">
        <f t="shared" si="213"/>
        <v>2024955</v>
      </c>
      <c r="F3406">
        <f t="shared" si="214"/>
        <v>7006609</v>
      </c>
      <c r="J3406">
        <f t="shared" si="215"/>
        <v>548.14971690537129</v>
      </c>
    </row>
    <row r="3407" spans="1:10" x14ac:dyDescent="0.3">
      <c r="A3407">
        <v>3406</v>
      </c>
      <c r="B3407" s="1502">
        <v>44012</v>
      </c>
      <c r="C3407">
        <v>538</v>
      </c>
      <c r="D3407">
        <f t="shared" si="212"/>
        <v>2649</v>
      </c>
      <c r="E3407">
        <f t="shared" si="213"/>
        <v>1425162</v>
      </c>
      <c r="F3407">
        <f t="shared" si="214"/>
        <v>7017201</v>
      </c>
      <c r="J3407">
        <f t="shared" si="215"/>
        <v>548.12206446824393</v>
      </c>
    </row>
    <row r="3408" spans="1:10" x14ac:dyDescent="0.3">
      <c r="A3408">
        <v>3407</v>
      </c>
      <c r="B3408" s="1502">
        <v>44012</v>
      </c>
      <c r="C3408">
        <v>2365</v>
      </c>
      <c r="D3408">
        <f t="shared" si="212"/>
        <v>2651</v>
      </c>
      <c r="E3408">
        <f t="shared" si="213"/>
        <v>6269615</v>
      </c>
      <c r="F3408">
        <f t="shared" si="214"/>
        <v>7027801</v>
      </c>
      <c r="J3408">
        <f t="shared" si="215"/>
        <v>548.09441203111646</v>
      </c>
    </row>
    <row r="3409" spans="1:10" x14ac:dyDescent="0.3">
      <c r="A3409">
        <v>3408</v>
      </c>
      <c r="B3409" s="1502">
        <v>44012</v>
      </c>
      <c r="C3409">
        <v>40</v>
      </c>
      <c r="D3409">
        <f t="shared" si="212"/>
        <v>2653</v>
      </c>
      <c r="E3409">
        <f t="shared" si="213"/>
        <v>106120</v>
      </c>
      <c r="F3409">
        <f t="shared" si="214"/>
        <v>7038409</v>
      </c>
      <c r="J3409">
        <f t="shared" si="215"/>
        <v>548.06675959398899</v>
      </c>
    </row>
    <row r="3410" spans="1:10" x14ac:dyDescent="0.3">
      <c r="A3410">
        <v>3409</v>
      </c>
      <c r="B3410" s="1502">
        <v>44012</v>
      </c>
      <c r="C3410">
        <v>261</v>
      </c>
      <c r="D3410">
        <f t="shared" si="212"/>
        <v>2655</v>
      </c>
      <c r="E3410">
        <f t="shared" si="213"/>
        <v>692955</v>
      </c>
      <c r="F3410">
        <f t="shared" si="214"/>
        <v>7049025</v>
      </c>
      <c r="J3410">
        <f t="shared" si="215"/>
        <v>548.03910715686152</v>
      </c>
    </row>
    <row r="3411" spans="1:10" x14ac:dyDescent="0.3">
      <c r="A3411">
        <v>3410</v>
      </c>
      <c r="B3411" s="1502">
        <v>44012</v>
      </c>
      <c r="C3411">
        <v>60</v>
      </c>
      <c r="D3411">
        <f t="shared" si="212"/>
        <v>2657</v>
      </c>
      <c r="E3411">
        <f t="shared" si="213"/>
        <v>159420</v>
      </c>
      <c r="F3411">
        <f t="shared" si="214"/>
        <v>7059649</v>
      </c>
      <c r="J3411">
        <f t="shared" si="215"/>
        <v>548.01145471973416</v>
      </c>
    </row>
    <row r="3412" spans="1:10" x14ac:dyDescent="0.3">
      <c r="A3412">
        <v>3411</v>
      </c>
      <c r="B3412" s="1502">
        <v>44012</v>
      </c>
      <c r="C3412">
        <v>48</v>
      </c>
      <c r="D3412">
        <f t="shared" si="212"/>
        <v>2659</v>
      </c>
      <c r="E3412">
        <f t="shared" si="213"/>
        <v>127632</v>
      </c>
      <c r="F3412">
        <f t="shared" si="214"/>
        <v>7070281</v>
      </c>
      <c r="J3412">
        <f t="shared" si="215"/>
        <v>547.98380228260669</v>
      </c>
    </row>
    <row r="3413" spans="1:10" x14ac:dyDescent="0.3">
      <c r="A3413">
        <v>3412</v>
      </c>
      <c r="B3413" s="1502">
        <v>44012</v>
      </c>
      <c r="C3413">
        <v>206</v>
      </c>
      <c r="D3413">
        <f t="shared" si="212"/>
        <v>2661</v>
      </c>
      <c r="E3413">
        <f t="shared" si="213"/>
        <v>548166</v>
      </c>
      <c r="F3413">
        <f t="shared" si="214"/>
        <v>7080921</v>
      </c>
      <c r="J3413">
        <f t="shared" si="215"/>
        <v>547.95614984547922</v>
      </c>
    </row>
    <row r="3414" spans="1:10" x14ac:dyDescent="0.3">
      <c r="A3414">
        <v>3413</v>
      </c>
      <c r="B3414" s="1502">
        <v>44012</v>
      </c>
      <c r="C3414">
        <v>2777</v>
      </c>
      <c r="D3414">
        <f t="shared" si="212"/>
        <v>2663</v>
      </c>
      <c r="E3414">
        <f t="shared" si="213"/>
        <v>7395151</v>
      </c>
      <c r="F3414">
        <f t="shared" si="214"/>
        <v>7091569</v>
      </c>
      <c r="J3414">
        <f t="shared" si="215"/>
        <v>547.92849740835186</v>
      </c>
    </row>
    <row r="3415" spans="1:10" x14ac:dyDescent="0.3">
      <c r="A3415">
        <v>3414</v>
      </c>
      <c r="B3415" s="1502">
        <v>44012</v>
      </c>
      <c r="C3415">
        <v>824</v>
      </c>
      <c r="D3415">
        <f t="shared" si="212"/>
        <v>2665</v>
      </c>
      <c r="E3415">
        <f t="shared" si="213"/>
        <v>2195960</v>
      </c>
      <c r="F3415">
        <f t="shared" si="214"/>
        <v>7102225</v>
      </c>
      <c r="J3415">
        <f t="shared" si="215"/>
        <v>547.90084497122439</v>
      </c>
    </row>
    <row r="3416" spans="1:10" x14ac:dyDescent="0.3">
      <c r="A3416">
        <v>3415</v>
      </c>
      <c r="B3416" s="1502">
        <v>44012</v>
      </c>
      <c r="C3416">
        <v>69</v>
      </c>
      <c r="D3416">
        <f t="shared" si="212"/>
        <v>2667</v>
      </c>
      <c r="E3416">
        <f t="shared" si="213"/>
        <v>184023</v>
      </c>
      <c r="F3416">
        <f t="shared" si="214"/>
        <v>7112889</v>
      </c>
      <c r="J3416">
        <f t="shared" si="215"/>
        <v>547.87319253409692</v>
      </c>
    </row>
    <row r="3417" spans="1:10" x14ac:dyDescent="0.3">
      <c r="A3417">
        <v>3416</v>
      </c>
      <c r="B3417" s="1502">
        <v>44012</v>
      </c>
      <c r="C3417">
        <v>48</v>
      </c>
      <c r="D3417">
        <f t="shared" si="212"/>
        <v>2669</v>
      </c>
      <c r="E3417">
        <f t="shared" si="213"/>
        <v>128112</v>
      </c>
      <c r="F3417">
        <f t="shared" si="214"/>
        <v>7123561</v>
      </c>
      <c r="J3417">
        <f t="shared" si="215"/>
        <v>547.84554009696944</v>
      </c>
    </row>
    <row r="3418" spans="1:10" x14ac:dyDescent="0.3">
      <c r="A3418">
        <v>3417</v>
      </c>
      <c r="B3418" s="1502">
        <v>44012</v>
      </c>
      <c r="C3418">
        <v>14</v>
      </c>
      <c r="D3418">
        <f t="shared" si="212"/>
        <v>2671</v>
      </c>
      <c r="E3418">
        <f t="shared" si="213"/>
        <v>37394</v>
      </c>
      <c r="F3418">
        <f t="shared" si="214"/>
        <v>7134241</v>
      </c>
      <c r="J3418">
        <f t="shared" si="215"/>
        <v>547.81788765984209</v>
      </c>
    </row>
    <row r="3419" spans="1:10" x14ac:dyDescent="0.3">
      <c r="A3419">
        <v>3418</v>
      </c>
      <c r="B3419" s="1502">
        <v>44012</v>
      </c>
      <c r="C3419">
        <v>1151</v>
      </c>
      <c r="D3419">
        <f t="shared" si="212"/>
        <v>2673</v>
      </c>
      <c r="E3419">
        <f t="shared" si="213"/>
        <v>3076623</v>
      </c>
      <c r="F3419">
        <f t="shared" si="214"/>
        <v>7144929</v>
      </c>
      <c r="J3419">
        <f t="shared" si="215"/>
        <v>547.79023522271461</v>
      </c>
    </row>
    <row r="3420" spans="1:10" x14ac:dyDescent="0.3">
      <c r="A3420">
        <v>3419</v>
      </c>
      <c r="B3420" s="1502">
        <v>44012</v>
      </c>
      <c r="C3420">
        <v>32</v>
      </c>
      <c r="D3420">
        <f t="shared" si="212"/>
        <v>2675</v>
      </c>
      <c r="E3420">
        <f t="shared" si="213"/>
        <v>85600</v>
      </c>
      <c r="F3420">
        <f t="shared" si="214"/>
        <v>7155625</v>
      </c>
      <c r="J3420">
        <f t="shared" si="215"/>
        <v>547.76258278558714</v>
      </c>
    </row>
    <row r="3421" spans="1:10" x14ac:dyDescent="0.3">
      <c r="A3421">
        <v>3420</v>
      </c>
      <c r="B3421" s="1502">
        <v>44012</v>
      </c>
      <c r="C3421">
        <v>246</v>
      </c>
      <c r="D3421">
        <f t="shared" si="212"/>
        <v>2677</v>
      </c>
      <c r="E3421">
        <f t="shared" si="213"/>
        <v>658542</v>
      </c>
      <c r="F3421">
        <f t="shared" si="214"/>
        <v>7166329</v>
      </c>
      <c r="J3421">
        <f t="shared" si="215"/>
        <v>547.73493034845978</v>
      </c>
    </row>
    <row r="3422" spans="1:10" x14ac:dyDescent="0.3">
      <c r="A3422">
        <v>3421</v>
      </c>
      <c r="B3422" s="1502">
        <v>44012</v>
      </c>
      <c r="C3422">
        <v>1996</v>
      </c>
      <c r="D3422">
        <f t="shared" si="212"/>
        <v>2679</v>
      </c>
      <c r="E3422">
        <f t="shared" si="213"/>
        <v>5347284</v>
      </c>
      <c r="F3422">
        <f t="shared" si="214"/>
        <v>7177041</v>
      </c>
      <c r="J3422">
        <f t="shared" si="215"/>
        <v>547.70727791133231</v>
      </c>
    </row>
    <row r="3423" spans="1:10" x14ac:dyDescent="0.3">
      <c r="A3423">
        <v>3422</v>
      </c>
      <c r="B3423" s="1502">
        <v>44012</v>
      </c>
      <c r="C3423">
        <v>225</v>
      </c>
      <c r="D3423">
        <f t="shared" si="212"/>
        <v>2681</v>
      </c>
      <c r="E3423">
        <f t="shared" si="213"/>
        <v>603225</v>
      </c>
      <c r="F3423">
        <f t="shared" si="214"/>
        <v>7187761</v>
      </c>
      <c r="J3423">
        <f t="shared" si="215"/>
        <v>547.67962547420484</v>
      </c>
    </row>
    <row r="3424" spans="1:10" x14ac:dyDescent="0.3">
      <c r="A3424">
        <v>3423</v>
      </c>
      <c r="B3424" s="1502">
        <v>44012</v>
      </c>
      <c r="C3424">
        <v>220</v>
      </c>
      <c r="D3424">
        <f t="shared" si="212"/>
        <v>2683</v>
      </c>
      <c r="E3424">
        <f t="shared" si="213"/>
        <v>590260</v>
      </c>
      <c r="F3424">
        <f t="shared" si="214"/>
        <v>7198489</v>
      </c>
      <c r="J3424">
        <f t="shared" si="215"/>
        <v>547.65197303707748</v>
      </c>
    </row>
    <row r="3425" spans="1:10" x14ac:dyDescent="0.3">
      <c r="A3425">
        <v>3424</v>
      </c>
      <c r="B3425" s="1502">
        <v>44012</v>
      </c>
      <c r="C3425">
        <v>137</v>
      </c>
      <c r="D3425">
        <f t="shared" si="212"/>
        <v>2685</v>
      </c>
      <c r="E3425">
        <f t="shared" si="213"/>
        <v>367845</v>
      </c>
      <c r="F3425">
        <f t="shared" si="214"/>
        <v>7209225</v>
      </c>
      <c r="J3425">
        <f t="shared" si="215"/>
        <v>547.62432059995001</v>
      </c>
    </row>
    <row r="3426" spans="1:10" x14ac:dyDescent="0.3">
      <c r="A3426">
        <v>3425</v>
      </c>
      <c r="B3426" s="1502">
        <v>44012</v>
      </c>
      <c r="C3426">
        <v>103</v>
      </c>
      <c r="D3426">
        <f t="shared" si="212"/>
        <v>2687</v>
      </c>
      <c r="E3426">
        <f t="shared" si="213"/>
        <v>276761</v>
      </c>
      <c r="F3426">
        <f t="shared" si="214"/>
        <v>7219969</v>
      </c>
      <c r="J3426">
        <f t="shared" si="215"/>
        <v>547.59666816282254</v>
      </c>
    </row>
    <row r="3427" spans="1:10" x14ac:dyDescent="0.3">
      <c r="A3427">
        <v>3426</v>
      </c>
      <c r="B3427" s="1502">
        <v>44012</v>
      </c>
      <c r="C3427">
        <v>15</v>
      </c>
      <c r="D3427">
        <f t="shared" si="212"/>
        <v>2689</v>
      </c>
      <c r="E3427">
        <f t="shared" si="213"/>
        <v>40335</v>
      </c>
      <c r="F3427">
        <f t="shared" si="214"/>
        <v>7230721</v>
      </c>
      <c r="J3427">
        <f t="shared" si="215"/>
        <v>547.56901572569507</v>
      </c>
    </row>
    <row r="3428" spans="1:10" x14ac:dyDescent="0.3">
      <c r="A3428">
        <v>3427</v>
      </c>
      <c r="B3428" s="1502">
        <v>44012</v>
      </c>
      <c r="C3428">
        <v>673</v>
      </c>
      <c r="D3428">
        <f t="shared" si="212"/>
        <v>2691</v>
      </c>
      <c r="E3428">
        <f t="shared" si="213"/>
        <v>1811043</v>
      </c>
      <c r="F3428">
        <f t="shared" si="214"/>
        <v>7241481</v>
      </c>
      <c r="J3428">
        <f t="shared" si="215"/>
        <v>547.54136328856771</v>
      </c>
    </row>
    <row r="3429" spans="1:10" x14ac:dyDescent="0.3">
      <c r="A3429">
        <v>3428</v>
      </c>
      <c r="B3429" s="1502">
        <v>44012</v>
      </c>
      <c r="C3429">
        <v>1276</v>
      </c>
      <c r="D3429">
        <f t="shared" ref="D3429:D3492" si="216">D3428+2</f>
        <v>2693</v>
      </c>
      <c r="E3429">
        <f t="shared" si="213"/>
        <v>3436268</v>
      </c>
      <c r="F3429">
        <f t="shared" si="214"/>
        <v>7252249</v>
      </c>
      <c r="J3429">
        <f t="shared" si="215"/>
        <v>547.51371085144024</v>
      </c>
    </row>
    <row r="3430" spans="1:10" x14ac:dyDescent="0.3">
      <c r="A3430">
        <v>3429</v>
      </c>
      <c r="B3430" s="1502">
        <v>44012</v>
      </c>
      <c r="C3430">
        <v>69</v>
      </c>
      <c r="D3430">
        <f t="shared" si="216"/>
        <v>2695</v>
      </c>
      <c r="E3430">
        <f t="shared" si="213"/>
        <v>185955</v>
      </c>
      <c r="F3430">
        <f t="shared" si="214"/>
        <v>7263025</v>
      </c>
      <c r="J3430">
        <f t="shared" si="215"/>
        <v>547.48605841431277</v>
      </c>
    </row>
    <row r="3431" spans="1:10" x14ac:dyDescent="0.3">
      <c r="A3431">
        <v>3430</v>
      </c>
      <c r="B3431" s="1502">
        <v>44012</v>
      </c>
      <c r="C3431">
        <v>518</v>
      </c>
      <c r="D3431">
        <f t="shared" si="216"/>
        <v>2697</v>
      </c>
      <c r="E3431">
        <f t="shared" si="213"/>
        <v>1397046</v>
      </c>
      <c r="F3431">
        <f t="shared" si="214"/>
        <v>7273809</v>
      </c>
      <c r="J3431">
        <f t="shared" si="215"/>
        <v>547.45840597718541</v>
      </c>
    </row>
    <row r="3432" spans="1:10" x14ac:dyDescent="0.3">
      <c r="A3432">
        <v>3431</v>
      </c>
      <c r="B3432" s="1502">
        <v>44012</v>
      </c>
      <c r="C3432">
        <v>14</v>
      </c>
      <c r="D3432">
        <f t="shared" si="216"/>
        <v>2699</v>
      </c>
      <c r="E3432">
        <f t="shared" si="213"/>
        <v>37786</v>
      </c>
      <c r="F3432">
        <f t="shared" si="214"/>
        <v>7284601</v>
      </c>
      <c r="J3432">
        <f t="shared" si="215"/>
        <v>547.43075354005794</v>
      </c>
    </row>
    <row r="3433" spans="1:10" x14ac:dyDescent="0.3">
      <c r="A3433">
        <v>3432</v>
      </c>
      <c r="B3433" s="1502">
        <v>44012</v>
      </c>
      <c r="C3433">
        <v>96</v>
      </c>
      <c r="D3433">
        <f t="shared" si="216"/>
        <v>2701</v>
      </c>
      <c r="E3433">
        <f t="shared" si="213"/>
        <v>259296</v>
      </c>
      <c r="F3433">
        <f t="shared" si="214"/>
        <v>7295401</v>
      </c>
      <c r="J3433">
        <f t="shared" si="215"/>
        <v>547.40310110293046</v>
      </c>
    </row>
    <row r="3434" spans="1:10" x14ac:dyDescent="0.3">
      <c r="A3434">
        <v>3433</v>
      </c>
      <c r="B3434" s="1502">
        <v>44012</v>
      </c>
      <c r="C3434">
        <v>180</v>
      </c>
      <c r="D3434">
        <f t="shared" si="216"/>
        <v>2703</v>
      </c>
      <c r="E3434">
        <f t="shared" si="213"/>
        <v>486540</v>
      </c>
      <c r="F3434">
        <f t="shared" si="214"/>
        <v>7306209</v>
      </c>
      <c r="J3434">
        <f t="shared" si="215"/>
        <v>547.37544866580299</v>
      </c>
    </row>
    <row r="3435" spans="1:10" x14ac:dyDescent="0.3">
      <c r="A3435">
        <v>3434</v>
      </c>
      <c r="B3435" s="1502">
        <v>44012</v>
      </c>
      <c r="C3435">
        <v>14</v>
      </c>
      <c r="D3435">
        <f t="shared" si="216"/>
        <v>2705</v>
      </c>
      <c r="E3435">
        <f t="shared" si="213"/>
        <v>37870</v>
      </c>
      <c r="F3435">
        <f t="shared" si="214"/>
        <v>7317025</v>
      </c>
      <c r="J3435">
        <f t="shared" si="215"/>
        <v>547.34779622867563</v>
      </c>
    </row>
    <row r="3436" spans="1:10" x14ac:dyDescent="0.3">
      <c r="A3436">
        <v>3435</v>
      </c>
      <c r="B3436" s="1502">
        <v>44012</v>
      </c>
      <c r="C3436">
        <v>28</v>
      </c>
      <c r="D3436">
        <f t="shared" si="216"/>
        <v>2707</v>
      </c>
      <c r="E3436">
        <f t="shared" si="213"/>
        <v>75796</v>
      </c>
      <c r="F3436">
        <f t="shared" si="214"/>
        <v>7327849</v>
      </c>
      <c r="J3436">
        <f t="shared" si="215"/>
        <v>547.32014379154816</v>
      </c>
    </row>
    <row r="3437" spans="1:10" x14ac:dyDescent="0.3">
      <c r="A3437">
        <v>3436</v>
      </c>
      <c r="B3437" s="1502">
        <v>44012</v>
      </c>
      <c r="C3437">
        <v>955</v>
      </c>
      <c r="D3437">
        <f t="shared" si="216"/>
        <v>2709</v>
      </c>
      <c r="E3437">
        <f t="shared" si="213"/>
        <v>2587095</v>
      </c>
      <c r="F3437">
        <f t="shared" si="214"/>
        <v>7338681</v>
      </c>
      <c r="J3437">
        <f t="shared" si="215"/>
        <v>547.29249135442069</v>
      </c>
    </row>
    <row r="3438" spans="1:10" x14ac:dyDescent="0.3">
      <c r="A3438">
        <v>3437</v>
      </c>
      <c r="B3438" s="1502">
        <v>44012</v>
      </c>
      <c r="C3438">
        <v>862</v>
      </c>
      <c r="D3438">
        <f t="shared" si="216"/>
        <v>2711</v>
      </c>
      <c r="E3438">
        <f t="shared" si="213"/>
        <v>2336882</v>
      </c>
      <c r="F3438">
        <f t="shared" si="214"/>
        <v>7349521</v>
      </c>
      <c r="J3438">
        <f t="shared" si="215"/>
        <v>547.26483891729333</v>
      </c>
    </row>
    <row r="3439" spans="1:10" x14ac:dyDescent="0.3">
      <c r="A3439">
        <v>3438</v>
      </c>
      <c r="B3439" s="1502">
        <v>44012</v>
      </c>
      <c r="C3439">
        <v>83</v>
      </c>
      <c r="D3439">
        <f t="shared" si="216"/>
        <v>2713</v>
      </c>
      <c r="E3439">
        <f t="shared" si="213"/>
        <v>225179</v>
      </c>
      <c r="F3439">
        <f t="shared" si="214"/>
        <v>7360369</v>
      </c>
      <c r="J3439">
        <f t="shared" si="215"/>
        <v>547.23718648016586</v>
      </c>
    </row>
    <row r="3440" spans="1:10" x14ac:dyDescent="0.3">
      <c r="A3440">
        <v>3439</v>
      </c>
      <c r="B3440" s="1502">
        <v>44012</v>
      </c>
      <c r="C3440">
        <v>56</v>
      </c>
      <c r="D3440">
        <f t="shared" si="216"/>
        <v>2715</v>
      </c>
      <c r="E3440">
        <f t="shared" si="213"/>
        <v>152040</v>
      </c>
      <c r="F3440">
        <f t="shared" si="214"/>
        <v>7371225</v>
      </c>
      <c r="J3440">
        <f t="shared" si="215"/>
        <v>547.20953404303839</v>
      </c>
    </row>
    <row r="3441" spans="1:10" x14ac:dyDescent="0.3">
      <c r="A3441">
        <v>3440</v>
      </c>
      <c r="B3441" s="1502">
        <v>44012</v>
      </c>
      <c r="C3441">
        <v>141</v>
      </c>
      <c r="D3441">
        <f t="shared" si="216"/>
        <v>2717</v>
      </c>
      <c r="E3441">
        <f t="shared" si="213"/>
        <v>383097</v>
      </c>
      <c r="F3441">
        <f t="shared" si="214"/>
        <v>7382089</v>
      </c>
      <c r="J3441">
        <f t="shared" si="215"/>
        <v>547.18188160591092</v>
      </c>
    </row>
    <row r="3442" spans="1:10" x14ac:dyDescent="0.3">
      <c r="A3442">
        <v>3441</v>
      </c>
      <c r="B3442" s="1502">
        <v>44012</v>
      </c>
      <c r="C3442">
        <v>210</v>
      </c>
      <c r="D3442">
        <f t="shared" si="216"/>
        <v>2719</v>
      </c>
      <c r="E3442">
        <f t="shared" si="213"/>
        <v>570990</v>
      </c>
      <c r="F3442">
        <f t="shared" si="214"/>
        <v>7392961</v>
      </c>
      <c r="J3442">
        <f t="shared" si="215"/>
        <v>547.15422916878356</v>
      </c>
    </row>
    <row r="3443" spans="1:10" x14ac:dyDescent="0.3">
      <c r="A3443">
        <v>3442</v>
      </c>
      <c r="B3443" s="1502">
        <v>44012</v>
      </c>
      <c r="C3443">
        <v>449</v>
      </c>
      <c r="D3443">
        <f t="shared" si="216"/>
        <v>2721</v>
      </c>
      <c r="E3443">
        <f t="shared" si="213"/>
        <v>1221729</v>
      </c>
      <c r="F3443">
        <f t="shared" si="214"/>
        <v>7403841</v>
      </c>
      <c r="J3443">
        <f t="shared" si="215"/>
        <v>547.12657673165609</v>
      </c>
    </row>
    <row r="3444" spans="1:10" x14ac:dyDescent="0.3">
      <c r="A3444">
        <v>3443</v>
      </c>
      <c r="B3444" s="1502">
        <v>44013</v>
      </c>
      <c r="C3444">
        <v>1584</v>
      </c>
      <c r="D3444">
        <f t="shared" si="216"/>
        <v>2723</v>
      </c>
      <c r="E3444">
        <f t="shared" si="213"/>
        <v>4313232</v>
      </c>
      <c r="F3444">
        <f t="shared" si="214"/>
        <v>7414729</v>
      </c>
      <c r="J3444">
        <f t="shared" si="215"/>
        <v>547.09892429452862</v>
      </c>
    </row>
    <row r="3445" spans="1:10" x14ac:dyDescent="0.3">
      <c r="A3445">
        <v>3444</v>
      </c>
      <c r="B3445" s="1502">
        <v>44013</v>
      </c>
      <c r="C3445">
        <v>3235</v>
      </c>
      <c r="D3445">
        <f t="shared" si="216"/>
        <v>2725</v>
      </c>
      <c r="E3445">
        <f t="shared" si="213"/>
        <v>8815375</v>
      </c>
      <c r="F3445">
        <f t="shared" si="214"/>
        <v>7425625</v>
      </c>
      <c r="J3445">
        <f t="shared" si="215"/>
        <v>547.07127185740126</v>
      </c>
    </row>
    <row r="3446" spans="1:10" x14ac:dyDescent="0.3">
      <c r="A3446">
        <v>3445</v>
      </c>
      <c r="B3446" s="1502">
        <v>44015</v>
      </c>
      <c r="C3446">
        <v>172</v>
      </c>
      <c r="D3446">
        <f t="shared" si="216"/>
        <v>2727</v>
      </c>
      <c r="E3446">
        <f t="shared" si="213"/>
        <v>469044</v>
      </c>
      <c r="F3446">
        <f t="shared" si="214"/>
        <v>7436529</v>
      </c>
      <c r="J3446">
        <f t="shared" si="215"/>
        <v>547.04361942027379</v>
      </c>
    </row>
    <row r="3447" spans="1:10" x14ac:dyDescent="0.3">
      <c r="A3447">
        <v>3446</v>
      </c>
      <c r="B3447" s="1502">
        <v>44015</v>
      </c>
      <c r="C3447">
        <v>51</v>
      </c>
      <c r="D3447">
        <f t="shared" si="216"/>
        <v>2729</v>
      </c>
      <c r="E3447">
        <f t="shared" si="213"/>
        <v>139179</v>
      </c>
      <c r="F3447">
        <f t="shared" si="214"/>
        <v>7447441</v>
      </c>
      <c r="J3447">
        <f t="shared" si="215"/>
        <v>547.01596698314631</v>
      </c>
    </row>
    <row r="3448" spans="1:10" x14ac:dyDescent="0.3">
      <c r="A3448">
        <v>3447</v>
      </c>
      <c r="B3448" s="1502">
        <v>44015</v>
      </c>
      <c r="C3448">
        <v>163</v>
      </c>
      <c r="D3448">
        <f t="shared" si="216"/>
        <v>2731</v>
      </c>
      <c r="E3448">
        <f t="shared" si="213"/>
        <v>445153</v>
      </c>
      <c r="F3448">
        <f t="shared" si="214"/>
        <v>7458361</v>
      </c>
      <c r="J3448">
        <f t="shared" si="215"/>
        <v>546.98831454601884</v>
      </c>
    </row>
    <row r="3449" spans="1:10" x14ac:dyDescent="0.3">
      <c r="A3449">
        <v>3448</v>
      </c>
      <c r="B3449" s="1502">
        <v>44015</v>
      </c>
      <c r="C3449">
        <v>1349</v>
      </c>
      <c r="D3449">
        <f t="shared" si="216"/>
        <v>2733</v>
      </c>
      <c r="E3449">
        <f t="shared" si="213"/>
        <v>3686817</v>
      </c>
      <c r="F3449">
        <f t="shared" si="214"/>
        <v>7469289</v>
      </c>
      <c r="J3449">
        <f t="shared" si="215"/>
        <v>546.96066210889148</v>
      </c>
    </row>
    <row r="3450" spans="1:10" x14ac:dyDescent="0.3">
      <c r="A3450">
        <v>3449</v>
      </c>
      <c r="B3450" s="1502">
        <v>44015</v>
      </c>
      <c r="C3450">
        <v>896</v>
      </c>
      <c r="D3450">
        <f t="shared" si="216"/>
        <v>2735</v>
      </c>
      <c r="E3450">
        <f t="shared" si="213"/>
        <v>2450560</v>
      </c>
      <c r="F3450">
        <f t="shared" si="214"/>
        <v>7480225</v>
      </c>
      <c r="J3450">
        <f t="shared" si="215"/>
        <v>546.93300967176401</v>
      </c>
    </row>
    <row r="3451" spans="1:10" x14ac:dyDescent="0.3">
      <c r="A3451">
        <v>3450</v>
      </c>
      <c r="B3451" s="1502">
        <v>44015</v>
      </c>
      <c r="C3451">
        <v>397</v>
      </c>
      <c r="D3451">
        <f t="shared" si="216"/>
        <v>2737</v>
      </c>
      <c r="E3451">
        <f t="shared" si="213"/>
        <v>1086589</v>
      </c>
      <c r="F3451">
        <f t="shared" si="214"/>
        <v>7491169</v>
      </c>
      <c r="J3451">
        <f t="shared" si="215"/>
        <v>546.90535723463654</v>
      </c>
    </row>
    <row r="3452" spans="1:10" x14ac:dyDescent="0.3">
      <c r="A3452">
        <v>3451</v>
      </c>
      <c r="B3452" s="1502">
        <v>44015</v>
      </c>
      <c r="C3452">
        <v>55</v>
      </c>
      <c r="D3452">
        <f t="shared" si="216"/>
        <v>2739</v>
      </c>
      <c r="E3452">
        <f t="shared" si="213"/>
        <v>150645</v>
      </c>
      <c r="F3452">
        <f t="shared" si="214"/>
        <v>7502121</v>
      </c>
      <c r="J3452">
        <f t="shared" si="215"/>
        <v>546.87770479750918</v>
      </c>
    </row>
    <row r="3453" spans="1:10" x14ac:dyDescent="0.3">
      <c r="A3453">
        <v>3452</v>
      </c>
      <c r="B3453" s="1502">
        <v>44015</v>
      </c>
      <c r="C3453">
        <v>1020</v>
      </c>
      <c r="D3453">
        <f t="shared" si="216"/>
        <v>2741</v>
      </c>
      <c r="E3453">
        <f t="shared" si="213"/>
        <v>2795820</v>
      </c>
      <c r="F3453">
        <f t="shared" si="214"/>
        <v>7513081</v>
      </c>
      <c r="J3453">
        <f t="shared" si="215"/>
        <v>546.85005236038171</v>
      </c>
    </row>
    <row r="3454" spans="1:10" x14ac:dyDescent="0.3">
      <c r="A3454">
        <v>3453</v>
      </c>
      <c r="B3454" s="1502">
        <v>44015</v>
      </c>
      <c r="C3454">
        <v>665</v>
      </c>
      <c r="D3454">
        <f t="shared" si="216"/>
        <v>2743</v>
      </c>
      <c r="E3454">
        <f t="shared" si="213"/>
        <v>1824095</v>
      </c>
      <c r="F3454">
        <f t="shared" si="214"/>
        <v>7524049</v>
      </c>
      <c r="J3454">
        <f t="shared" si="215"/>
        <v>546.82239992325424</v>
      </c>
    </row>
    <row r="3455" spans="1:10" x14ac:dyDescent="0.3">
      <c r="A3455">
        <v>3454</v>
      </c>
      <c r="B3455" s="1502">
        <v>44015</v>
      </c>
      <c r="C3455">
        <v>332</v>
      </c>
      <c r="D3455">
        <f t="shared" si="216"/>
        <v>2745</v>
      </c>
      <c r="E3455">
        <f t="shared" si="213"/>
        <v>911340</v>
      </c>
      <c r="F3455">
        <f t="shared" si="214"/>
        <v>7535025</v>
      </c>
      <c r="J3455">
        <f t="shared" si="215"/>
        <v>546.79474748612688</v>
      </c>
    </row>
    <row r="3456" spans="1:10" x14ac:dyDescent="0.3">
      <c r="A3456">
        <v>3455</v>
      </c>
      <c r="B3456" s="1502">
        <v>44015</v>
      </c>
      <c r="C3456">
        <v>177</v>
      </c>
      <c r="D3456">
        <f t="shared" si="216"/>
        <v>2747</v>
      </c>
      <c r="E3456">
        <f t="shared" si="213"/>
        <v>486219</v>
      </c>
      <c r="F3456">
        <f t="shared" si="214"/>
        <v>7546009</v>
      </c>
      <c r="J3456">
        <f t="shared" si="215"/>
        <v>546.76709504899941</v>
      </c>
    </row>
    <row r="3457" spans="1:10" x14ac:dyDescent="0.3">
      <c r="A3457">
        <v>3456</v>
      </c>
      <c r="B3457" s="1502">
        <v>44015</v>
      </c>
      <c r="C3457">
        <v>94</v>
      </c>
      <c r="D3457">
        <f t="shared" si="216"/>
        <v>2749</v>
      </c>
      <c r="E3457">
        <f t="shared" si="213"/>
        <v>258406</v>
      </c>
      <c r="F3457">
        <f t="shared" si="214"/>
        <v>7557001</v>
      </c>
      <c r="J3457">
        <f t="shared" si="215"/>
        <v>546.73944261187194</v>
      </c>
    </row>
    <row r="3458" spans="1:10" x14ac:dyDescent="0.3">
      <c r="A3458">
        <v>3457</v>
      </c>
      <c r="B3458" s="1502">
        <v>44015</v>
      </c>
      <c r="C3458">
        <v>157</v>
      </c>
      <c r="D3458">
        <f t="shared" si="216"/>
        <v>2751</v>
      </c>
      <c r="E3458">
        <f t="shared" si="213"/>
        <v>431907</v>
      </c>
      <c r="F3458">
        <f t="shared" si="214"/>
        <v>7568001</v>
      </c>
      <c r="J3458">
        <f t="shared" si="215"/>
        <v>546.71179017474446</v>
      </c>
    </row>
    <row r="3459" spans="1:10" x14ac:dyDescent="0.3">
      <c r="A3459">
        <v>3458</v>
      </c>
      <c r="B3459" s="1502">
        <v>44015</v>
      </c>
      <c r="C3459">
        <v>223</v>
      </c>
      <c r="D3459">
        <f t="shared" si="216"/>
        <v>2753</v>
      </c>
      <c r="E3459">
        <f t="shared" ref="E3459:E3522" si="217">C3459*D3459</f>
        <v>613919</v>
      </c>
      <c r="F3459">
        <f t="shared" ref="F3459:F3522" si="218">D3459^2</f>
        <v>7579009</v>
      </c>
      <c r="J3459">
        <f t="shared" ref="J3459:J3522" si="219">$H$2+(-$I$2)*D3459</f>
        <v>546.68413773761711</v>
      </c>
    </row>
    <row r="3460" spans="1:10" x14ac:dyDescent="0.3">
      <c r="A3460">
        <v>3459</v>
      </c>
      <c r="B3460" s="1502">
        <v>44015</v>
      </c>
      <c r="C3460">
        <v>44</v>
      </c>
      <c r="D3460">
        <f t="shared" si="216"/>
        <v>2755</v>
      </c>
      <c r="E3460">
        <f t="shared" si="217"/>
        <v>121220</v>
      </c>
      <c r="F3460">
        <f t="shared" si="218"/>
        <v>7590025</v>
      </c>
      <c r="J3460">
        <f t="shared" si="219"/>
        <v>546.65648530048963</v>
      </c>
    </row>
    <row r="3461" spans="1:10" x14ac:dyDescent="0.3">
      <c r="A3461">
        <v>3460</v>
      </c>
      <c r="B3461" s="1502">
        <v>44018</v>
      </c>
      <c r="C3461">
        <v>341</v>
      </c>
      <c r="D3461">
        <f t="shared" si="216"/>
        <v>2757</v>
      </c>
      <c r="E3461">
        <f t="shared" si="217"/>
        <v>940137</v>
      </c>
      <c r="F3461">
        <f t="shared" si="218"/>
        <v>7601049</v>
      </c>
      <c r="J3461">
        <f t="shared" si="219"/>
        <v>546.62883286336216</v>
      </c>
    </row>
    <row r="3462" spans="1:10" x14ac:dyDescent="0.3">
      <c r="A3462">
        <v>3461</v>
      </c>
      <c r="B3462" s="1502">
        <v>44018</v>
      </c>
      <c r="C3462">
        <v>60</v>
      </c>
      <c r="D3462">
        <f t="shared" si="216"/>
        <v>2759</v>
      </c>
      <c r="E3462">
        <f t="shared" si="217"/>
        <v>165540</v>
      </c>
      <c r="F3462">
        <f t="shared" si="218"/>
        <v>7612081</v>
      </c>
      <c r="J3462">
        <f t="shared" si="219"/>
        <v>546.60118042623481</v>
      </c>
    </row>
    <row r="3463" spans="1:10" x14ac:dyDescent="0.3">
      <c r="A3463">
        <v>3462</v>
      </c>
      <c r="B3463" s="1502">
        <v>44018</v>
      </c>
      <c r="C3463">
        <v>409</v>
      </c>
      <c r="D3463">
        <f t="shared" si="216"/>
        <v>2761</v>
      </c>
      <c r="E3463">
        <f t="shared" si="217"/>
        <v>1129249</v>
      </c>
      <c r="F3463">
        <f t="shared" si="218"/>
        <v>7623121</v>
      </c>
      <c r="J3463">
        <f t="shared" si="219"/>
        <v>546.57352798910733</v>
      </c>
    </row>
    <row r="3464" spans="1:10" x14ac:dyDescent="0.3">
      <c r="A3464">
        <v>3463</v>
      </c>
      <c r="B3464" s="1502">
        <v>44018</v>
      </c>
      <c r="C3464">
        <v>30</v>
      </c>
      <c r="D3464">
        <f t="shared" si="216"/>
        <v>2763</v>
      </c>
      <c r="E3464">
        <f t="shared" si="217"/>
        <v>82890</v>
      </c>
      <c r="F3464">
        <f t="shared" si="218"/>
        <v>7634169</v>
      </c>
      <c r="J3464">
        <f t="shared" si="219"/>
        <v>546.54587555197986</v>
      </c>
    </row>
    <row r="3465" spans="1:10" x14ac:dyDescent="0.3">
      <c r="A3465">
        <v>3464</v>
      </c>
      <c r="B3465" s="1502">
        <v>44019</v>
      </c>
      <c r="C3465">
        <v>199</v>
      </c>
      <c r="D3465">
        <f t="shared" si="216"/>
        <v>2765</v>
      </c>
      <c r="E3465">
        <f t="shared" si="217"/>
        <v>550235</v>
      </c>
      <c r="F3465">
        <f t="shared" si="218"/>
        <v>7645225</v>
      </c>
      <c r="J3465">
        <f t="shared" si="219"/>
        <v>546.51822311485239</v>
      </c>
    </row>
    <row r="3466" spans="1:10" x14ac:dyDescent="0.3">
      <c r="A3466">
        <v>3465</v>
      </c>
      <c r="B3466" s="1502">
        <v>44019</v>
      </c>
      <c r="C3466">
        <v>20</v>
      </c>
      <c r="D3466">
        <f t="shared" si="216"/>
        <v>2767</v>
      </c>
      <c r="E3466">
        <f t="shared" si="217"/>
        <v>55340</v>
      </c>
      <c r="F3466">
        <f t="shared" si="218"/>
        <v>7656289</v>
      </c>
      <c r="J3466">
        <f t="shared" si="219"/>
        <v>546.49057067772503</v>
      </c>
    </row>
    <row r="3467" spans="1:10" x14ac:dyDescent="0.3">
      <c r="A3467">
        <v>3466</v>
      </c>
      <c r="B3467" s="1502">
        <v>44019</v>
      </c>
      <c r="C3467">
        <v>484</v>
      </c>
      <c r="D3467">
        <f t="shared" si="216"/>
        <v>2769</v>
      </c>
      <c r="E3467">
        <f t="shared" si="217"/>
        <v>1340196</v>
      </c>
      <c r="F3467">
        <f t="shared" si="218"/>
        <v>7667361</v>
      </c>
      <c r="J3467">
        <f t="shared" si="219"/>
        <v>546.46291824059756</v>
      </c>
    </row>
    <row r="3468" spans="1:10" x14ac:dyDescent="0.3">
      <c r="A3468">
        <v>3467</v>
      </c>
      <c r="B3468" s="1502">
        <v>44019</v>
      </c>
      <c r="C3468">
        <v>899</v>
      </c>
      <c r="D3468">
        <f t="shared" si="216"/>
        <v>2771</v>
      </c>
      <c r="E3468">
        <f t="shared" si="217"/>
        <v>2491129</v>
      </c>
      <c r="F3468">
        <f t="shared" si="218"/>
        <v>7678441</v>
      </c>
      <c r="J3468">
        <f t="shared" si="219"/>
        <v>546.43526580347009</v>
      </c>
    </row>
    <row r="3469" spans="1:10" x14ac:dyDescent="0.3">
      <c r="A3469">
        <v>3468</v>
      </c>
      <c r="B3469" s="1502">
        <v>44019</v>
      </c>
      <c r="C3469">
        <v>548</v>
      </c>
      <c r="D3469">
        <f t="shared" si="216"/>
        <v>2773</v>
      </c>
      <c r="E3469">
        <f t="shared" si="217"/>
        <v>1519604</v>
      </c>
      <c r="F3469">
        <f t="shared" si="218"/>
        <v>7689529</v>
      </c>
      <c r="J3469">
        <f t="shared" si="219"/>
        <v>546.40761336634273</v>
      </c>
    </row>
    <row r="3470" spans="1:10" x14ac:dyDescent="0.3">
      <c r="A3470">
        <v>3469</v>
      </c>
      <c r="B3470" s="1502">
        <v>44019</v>
      </c>
      <c r="C3470">
        <v>24</v>
      </c>
      <c r="D3470">
        <f t="shared" si="216"/>
        <v>2775</v>
      </c>
      <c r="E3470">
        <f t="shared" si="217"/>
        <v>66600</v>
      </c>
      <c r="F3470">
        <f t="shared" si="218"/>
        <v>7700625</v>
      </c>
      <c r="J3470">
        <f t="shared" si="219"/>
        <v>546.37996092921526</v>
      </c>
    </row>
    <row r="3471" spans="1:10" x14ac:dyDescent="0.3">
      <c r="A3471">
        <v>3470</v>
      </c>
      <c r="B3471" s="1502">
        <v>44019</v>
      </c>
      <c r="C3471">
        <v>64</v>
      </c>
      <c r="D3471">
        <f t="shared" si="216"/>
        <v>2777</v>
      </c>
      <c r="E3471">
        <f t="shared" si="217"/>
        <v>177728</v>
      </c>
      <c r="F3471">
        <f t="shared" si="218"/>
        <v>7711729</v>
      </c>
      <c r="J3471">
        <f t="shared" si="219"/>
        <v>546.35230849208779</v>
      </c>
    </row>
    <row r="3472" spans="1:10" x14ac:dyDescent="0.3">
      <c r="A3472">
        <v>3471</v>
      </c>
      <c r="B3472" s="1502">
        <v>44019</v>
      </c>
      <c r="C3472">
        <v>7</v>
      </c>
      <c r="D3472">
        <f t="shared" si="216"/>
        <v>2779</v>
      </c>
      <c r="E3472">
        <f t="shared" si="217"/>
        <v>19453</v>
      </c>
      <c r="F3472">
        <f t="shared" si="218"/>
        <v>7722841</v>
      </c>
      <c r="J3472">
        <f t="shared" si="219"/>
        <v>546.32465605496031</v>
      </c>
    </row>
    <row r="3473" spans="1:10" x14ac:dyDescent="0.3">
      <c r="A3473">
        <v>3472</v>
      </c>
      <c r="B3473" s="1502">
        <v>44019</v>
      </c>
      <c r="C3473">
        <v>3191</v>
      </c>
      <c r="D3473">
        <f t="shared" si="216"/>
        <v>2781</v>
      </c>
      <c r="E3473">
        <f t="shared" si="217"/>
        <v>8874171</v>
      </c>
      <c r="F3473">
        <f t="shared" si="218"/>
        <v>7733961</v>
      </c>
      <c r="J3473">
        <f t="shared" si="219"/>
        <v>546.29700361783296</v>
      </c>
    </row>
    <row r="3474" spans="1:10" x14ac:dyDescent="0.3">
      <c r="A3474">
        <v>3473</v>
      </c>
      <c r="B3474" s="1502">
        <v>44020</v>
      </c>
      <c r="C3474">
        <v>1391</v>
      </c>
      <c r="D3474">
        <f t="shared" si="216"/>
        <v>2783</v>
      </c>
      <c r="E3474">
        <f t="shared" si="217"/>
        <v>3871153</v>
      </c>
      <c r="F3474">
        <f t="shared" si="218"/>
        <v>7745089</v>
      </c>
      <c r="J3474">
        <f t="shared" si="219"/>
        <v>546.26935118070548</v>
      </c>
    </row>
    <row r="3475" spans="1:10" x14ac:dyDescent="0.3">
      <c r="A3475">
        <v>3474</v>
      </c>
      <c r="B3475" s="1502">
        <v>44020</v>
      </c>
      <c r="C3475">
        <v>175</v>
      </c>
      <c r="D3475">
        <f t="shared" si="216"/>
        <v>2785</v>
      </c>
      <c r="E3475">
        <f t="shared" si="217"/>
        <v>487375</v>
      </c>
      <c r="F3475">
        <f t="shared" si="218"/>
        <v>7756225</v>
      </c>
      <c r="J3475">
        <f t="shared" si="219"/>
        <v>546.24169874357801</v>
      </c>
    </row>
    <row r="3476" spans="1:10" x14ac:dyDescent="0.3">
      <c r="A3476">
        <v>3475</v>
      </c>
      <c r="B3476" s="1502">
        <v>44022</v>
      </c>
      <c r="C3476">
        <v>92</v>
      </c>
      <c r="D3476">
        <f t="shared" si="216"/>
        <v>2787</v>
      </c>
      <c r="E3476">
        <f t="shared" si="217"/>
        <v>256404</v>
      </c>
      <c r="F3476">
        <f t="shared" si="218"/>
        <v>7767369</v>
      </c>
      <c r="J3476">
        <f t="shared" si="219"/>
        <v>546.21404630645065</v>
      </c>
    </row>
    <row r="3477" spans="1:10" x14ac:dyDescent="0.3">
      <c r="A3477">
        <v>3476</v>
      </c>
      <c r="B3477" s="1502">
        <v>44022</v>
      </c>
      <c r="C3477">
        <v>1194</v>
      </c>
      <c r="D3477">
        <f t="shared" si="216"/>
        <v>2789</v>
      </c>
      <c r="E3477">
        <f t="shared" si="217"/>
        <v>3330066</v>
      </c>
      <c r="F3477">
        <f t="shared" si="218"/>
        <v>7778521</v>
      </c>
      <c r="J3477">
        <f t="shared" si="219"/>
        <v>546.18639386932318</v>
      </c>
    </row>
    <row r="3478" spans="1:10" x14ac:dyDescent="0.3">
      <c r="A3478">
        <v>3477</v>
      </c>
      <c r="B3478" s="1502">
        <v>44022</v>
      </c>
      <c r="C3478">
        <v>789</v>
      </c>
      <c r="D3478">
        <f t="shared" si="216"/>
        <v>2791</v>
      </c>
      <c r="E3478">
        <f t="shared" si="217"/>
        <v>2202099</v>
      </c>
      <c r="F3478">
        <f t="shared" si="218"/>
        <v>7789681</v>
      </c>
      <c r="J3478">
        <f t="shared" si="219"/>
        <v>546.15874143219571</v>
      </c>
    </row>
    <row r="3479" spans="1:10" x14ac:dyDescent="0.3">
      <c r="A3479">
        <v>3478</v>
      </c>
      <c r="B3479" s="1502">
        <v>44022</v>
      </c>
      <c r="C3479">
        <v>18</v>
      </c>
      <c r="D3479">
        <f t="shared" si="216"/>
        <v>2793</v>
      </c>
      <c r="E3479">
        <f t="shared" si="217"/>
        <v>50274</v>
      </c>
      <c r="F3479">
        <f t="shared" si="218"/>
        <v>7800849</v>
      </c>
      <c r="J3479">
        <f t="shared" si="219"/>
        <v>546.13108899506824</v>
      </c>
    </row>
    <row r="3480" spans="1:10" x14ac:dyDescent="0.3">
      <c r="A3480">
        <v>3479</v>
      </c>
      <c r="B3480" s="1502">
        <v>44022</v>
      </c>
      <c r="C3480">
        <v>36</v>
      </c>
      <c r="D3480">
        <f t="shared" si="216"/>
        <v>2795</v>
      </c>
      <c r="E3480">
        <f t="shared" si="217"/>
        <v>100620</v>
      </c>
      <c r="F3480">
        <f t="shared" si="218"/>
        <v>7812025</v>
      </c>
      <c r="J3480">
        <f t="shared" si="219"/>
        <v>546.10343655794088</v>
      </c>
    </row>
    <row r="3481" spans="1:10" x14ac:dyDescent="0.3">
      <c r="A3481">
        <v>3480</v>
      </c>
      <c r="B3481" s="1502">
        <v>44022</v>
      </c>
      <c r="C3481">
        <v>909</v>
      </c>
      <c r="D3481">
        <f t="shared" si="216"/>
        <v>2797</v>
      </c>
      <c r="E3481">
        <f t="shared" si="217"/>
        <v>2542473</v>
      </c>
      <c r="F3481">
        <f t="shared" si="218"/>
        <v>7823209</v>
      </c>
      <c r="J3481">
        <f t="shared" si="219"/>
        <v>546.07578412081341</v>
      </c>
    </row>
    <row r="3482" spans="1:10" x14ac:dyDescent="0.3">
      <c r="A3482">
        <v>3481</v>
      </c>
      <c r="B3482" s="1502">
        <v>44026</v>
      </c>
      <c r="C3482">
        <v>1820</v>
      </c>
      <c r="D3482">
        <f t="shared" si="216"/>
        <v>2799</v>
      </c>
      <c r="E3482">
        <f t="shared" si="217"/>
        <v>5094180</v>
      </c>
      <c r="F3482">
        <f t="shared" si="218"/>
        <v>7834401</v>
      </c>
      <c r="J3482">
        <f t="shared" si="219"/>
        <v>546.04813168368594</v>
      </c>
    </row>
    <row r="3483" spans="1:10" x14ac:dyDescent="0.3">
      <c r="A3483">
        <v>3482</v>
      </c>
      <c r="B3483" s="1502">
        <v>44026</v>
      </c>
      <c r="C3483">
        <v>60</v>
      </c>
      <c r="D3483">
        <f t="shared" si="216"/>
        <v>2801</v>
      </c>
      <c r="E3483">
        <f t="shared" si="217"/>
        <v>168060</v>
      </c>
      <c r="F3483">
        <f t="shared" si="218"/>
        <v>7845601</v>
      </c>
      <c r="J3483">
        <f t="shared" si="219"/>
        <v>546.02047924655858</v>
      </c>
    </row>
    <row r="3484" spans="1:10" x14ac:dyDescent="0.3">
      <c r="A3484">
        <v>3483</v>
      </c>
      <c r="B3484" s="1502">
        <v>44026</v>
      </c>
      <c r="C3484">
        <v>1210</v>
      </c>
      <c r="D3484">
        <f t="shared" si="216"/>
        <v>2803</v>
      </c>
      <c r="E3484">
        <f t="shared" si="217"/>
        <v>3391630</v>
      </c>
      <c r="F3484">
        <f t="shared" si="218"/>
        <v>7856809</v>
      </c>
      <c r="J3484">
        <f t="shared" si="219"/>
        <v>545.99282680943111</v>
      </c>
    </row>
    <row r="3485" spans="1:10" x14ac:dyDescent="0.3">
      <c r="A3485">
        <v>3484</v>
      </c>
      <c r="B3485" s="1502">
        <v>44026</v>
      </c>
      <c r="C3485">
        <v>60</v>
      </c>
      <c r="D3485">
        <f t="shared" si="216"/>
        <v>2805</v>
      </c>
      <c r="E3485">
        <f t="shared" si="217"/>
        <v>168300</v>
      </c>
      <c r="F3485">
        <f t="shared" si="218"/>
        <v>7868025</v>
      </c>
      <c r="J3485">
        <f t="shared" si="219"/>
        <v>545.96517437230364</v>
      </c>
    </row>
    <row r="3486" spans="1:10" x14ac:dyDescent="0.3">
      <c r="A3486">
        <v>3485</v>
      </c>
      <c r="B3486" s="1502">
        <v>44026</v>
      </c>
      <c r="C3486">
        <v>130</v>
      </c>
      <c r="D3486">
        <f t="shared" si="216"/>
        <v>2807</v>
      </c>
      <c r="E3486">
        <f t="shared" si="217"/>
        <v>364910</v>
      </c>
      <c r="F3486">
        <f t="shared" si="218"/>
        <v>7879249</v>
      </c>
      <c r="J3486">
        <f t="shared" si="219"/>
        <v>545.93752193517616</v>
      </c>
    </row>
    <row r="3487" spans="1:10" x14ac:dyDescent="0.3">
      <c r="A3487">
        <v>3486</v>
      </c>
      <c r="B3487" s="1502">
        <v>44026</v>
      </c>
      <c r="C3487">
        <v>531</v>
      </c>
      <c r="D3487">
        <f t="shared" si="216"/>
        <v>2809</v>
      </c>
      <c r="E3487">
        <f t="shared" si="217"/>
        <v>1491579</v>
      </c>
      <c r="F3487">
        <f t="shared" si="218"/>
        <v>7890481</v>
      </c>
      <c r="J3487">
        <f t="shared" si="219"/>
        <v>545.90986949804881</v>
      </c>
    </row>
    <row r="3488" spans="1:10" x14ac:dyDescent="0.3">
      <c r="A3488">
        <v>3487</v>
      </c>
      <c r="B3488" s="1502">
        <v>44026</v>
      </c>
      <c r="C3488">
        <v>504</v>
      </c>
      <c r="D3488">
        <f t="shared" si="216"/>
        <v>2811</v>
      </c>
      <c r="E3488">
        <f t="shared" si="217"/>
        <v>1416744</v>
      </c>
      <c r="F3488">
        <f t="shared" si="218"/>
        <v>7901721</v>
      </c>
      <c r="J3488">
        <f t="shared" si="219"/>
        <v>545.88221706092133</v>
      </c>
    </row>
    <row r="3489" spans="1:10" x14ac:dyDescent="0.3">
      <c r="A3489">
        <v>3488</v>
      </c>
      <c r="B3489" s="1502">
        <v>44026</v>
      </c>
      <c r="C3489">
        <v>20</v>
      </c>
      <c r="D3489">
        <f t="shared" si="216"/>
        <v>2813</v>
      </c>
      <c r="E3489">
        <f t="shared" si="217"/>
        <v>56260</v>
      </c>
      <c r="F3489">
        <f t="shared" si="218"/>
        <v>7912969</v>
      </c>
      <c r="J3489">
        <f t="shared" si="219"/>
        <v>545.85456462379386</v>
      </c>
    </row>
    <row r="3490" spans="1:10" x14ac:dyDescent="0.3">
      <c r="A3490">
        <v>3489</v>
      </c>
      <c r="B3490" s="1502">
        <v>44026</v>
      </c>
      <c r="C3490">
        <v>643</v>
      </c>
      <c r="D3490">
        <f t="shared" si="216"/>
        <v>2815</v>
      </c>
      <c r="E3490">
        <f t="shared" si="217"/>
        <v>1810045</v>
      </c>
      <c r="F3490">
        <f t="shared" si="218"/>
        <v>7924225</v>
      </c>
      <c r="J3490">
        <f t="shared" si="219"/>
        <v>545.8269121866665</v>
      </c>
    </row>
    <row r="3491" spans="1:10" x14ac:dyDescent="0.3">
      <c r="A3491">
        <v>3490</v>
      </c>
      <c r="B3491" s="1502">
        <v>44026</v>
      </c>
      <c r="C3491">
        <v>20</v>
      </c>
      <c r="D3491">
        <f t="shared" si="216"/>
        <v>2817</v>
      </c>
      <c r="E3491">
        <f t="shared" si="217"/>
        <v>56340</v>
      </c>
      <c r="F3491">
        <f t="shared" si="218"/>
        <v>7935489</v>
      </c>
      <c r="J3491">
        <f t="shared" si="219"/>
        <v>545.79925974953903</v>
      </c>
    </row>
    <row r="3492" spans="1:10" x14ac:dyDescent="0.3">
      <c r="A3492">
        <v>3491</v>
      </c>
      <c r="B3492" s="1502">
        <v>44026</v>
      </c>
      <c r="C3492">
        <v>93</v>
      </c>
      <c r="D3492">
        <f t="shared" si="216"/>
        <v>2819</v>
      </c>
      <c r="E3492">
        <f t="shared" si="217"/>
        <v>262167</v>
      </c>
      <c r="F3492">
        <f t="shared" si="218"/>
        <v>7946761</v>
      </c>
      <c r="J3492">
        <f t="shared" si="219"/>
        <v>545.77160731241156</v>
      </c>
    </row>
    <row r="3493" spans="1:10" x14ac:dyDescent="0.3">
      <c r="A3493">
        <v>3492</v>
      </c>
      <c r="B3493" s="1502">
        <v>44026</v>
      </c>
      <c r="C3493">
        <v>36</v>
      </c>
      <c r="D3493">
        <f t="shared" ref="D3493:D3556" si="220">D3492+2</f>
        <v>2821</v>
      </c>
      <c r="E3493">
        <f t="shared" si="217"/>
        <v>101556</v>
      </c>
      <c r="F3493">
        <f t="shared" si="218"/>
        <v>7958041</v>
      </c>
      <c r="J3493">
        <f t="shared" si="219"/>
        <v>545.74395487528409</v>
      </c>
    </row>
    <row r="3494" spans="1:10" x14ac:dyDescent="0.3">
      <c r="A3494">
        <v>3493</v>
      </c>
      <c r="B3494" s="1502">
        <v>44026</v>
      </c>
      <c r="C3494">
        <v>16</v>
      </c>
      <c r="D3494">
        <f t="shared" si="220"/>
        <v>2823</v>
      </c>
      <c r="E3494">
        <f t="shared" si="217"/>
        <v>45168</v>
      </c>
      <c r="F3494">
        <f t="shared" si="218"/>
        <v>7969329</v>
      </c>
      <c r="J3494">
        <f t="shared" si="219"/>
        <v>545.71630243815673</v>
      </c>
    </row>
    <row r="3495" spans="1:10" x14ac:dyDescent="0.3">
      <c r="A3495">
        <v>3494</v>
      </c>
      <c r="B3495" s="1502">
        <v>44026</v>
      </c>
      <c r="C3495">
        <v>65</v>
      </c>
      <c r="D3495">
        <f t="shared" si="220"/>
        <v>2825</v>
      </c>
      <c r="E3495">
        <f t="shared" si="217"/>
        <v>183625</v>
      </c>
      <c r="F3495">
        <f t="shared" si="218"/>
        <v>7980625</v>
      </c>
      <c r="J3495">
        <f t="shared" si="219"/>
        <v>545.68865000102926</v>
      </c>
    </row>
    <row r="3496" spans="1:10" x14ac:dyDescent="0.3">
      <c r="A3496">
        <v>3495</v>
      </c>
      <c r="B3496" s="1502">
        <v>44026</v>
      </c>
      <c r="C3496">
        <v>22</v>
      </c>
      <c r="D3496">
        <f t="shared" si="220"/>
        <v>2827</v>
      </c>
      <c r="E3496">
        <f t="shared" si="217"/>
        <v>62194</v>
      </c>
      <c r="F3496">
        <f t="shared" si="218"/>
        <v>7991929</v>
      </c>
      <c r="J3496">
        <f t="shared" si="219"/>
        <v>545.66099756390179</v>
      </c>
    </row>
    <row r="3497" spans="1:10" x14ac:dyDescent="0.3">
      <c r="A3497">
        <v>3496</v>
      </c>
      <c r="B3497" s="1502">
        <v>44026</v>
      </c>
      <c r="C3497">
        <v>49</v>
      </c>
      <c r="D3497">
        <f t="shared" si="220"/>
        <v>2829</v>
      </c>
      <c r="E3497">
        <f t="shared" si="217"/>
        <v>138621</v>
      </c>
      <c r="F3497">
        <f t="shared" si="218"/>
        <v>8003241</v>
      </c>
      <c r="J3497">
        <f t="shared" si="219"/>
        <v>545.63334512677443</v>
      </c>
    </row>
    <row r="3498" spans="1:10" x14ac:dyDescent="0.3">
      <c r="A3498">
        <v>3497</v>
      </c>
      <c r="B3498" s="1502">
        <v>44026</v>
      </c>
      <c r="C3498">
        <v>41</v>
      </c>
      <c r="D3498">
        <f t="shared" si="220"/>
        <v>2831</v>
      </c>
      <c r="E3498">
        <f t="shared" si="217"/>
        <v>116071</v>
      </c>
      <c r="F3498">
        <f t="shared" si="218"/>
        <v>8014561</v>
      </c>
      <c r="J3498">
        <f t="shared" si="219"/>
        <v>545.60569268964696</v>
      </c>
    </row>
    <row r="3499" spans="1:10" x14ac:dyDescent="0.3">
      <c r="A3499">
        <v>3498</v>
      </c>
      <c r="B3499" s="1502">
        <v>44027</v>
      </c>
      <c r="C3499">
        <v>147</v>
      </c>
      <c r="D3499">
        <f t="shared" si="220"/>
        <v>2833</v>
      </c>
      <c r="E3499">
        <f t="shared" si="217"/>
        <v>416451</v>
      </c>
      <c r="F3499">
        <f t="shared" si="218"/>
        <v>8025889</v>
      </c>
      <c r="J3499">
        <f t="shared" si="219"/>
        <v>545.57804025251949</v>
      </c>
    </row>
    <row r="3500" spans="1:10" x14ac:dyDescent="0.3">
      <c r="A3500">
        <v>3499</v>
      </c>
      <c r="B3500" s="1502">
        <v>44027</v>
      </c>
      <c r="C3500">
        <v>1146</v>
      </c>
      <c r="D3500">
        <f t="shared" si="220"/>
        <v>2835</v>
      </c>
      <c r="E3500">
        <f t="shared" si="217"/>
        <v>3248910</v>
      </c>
      <c r="F3500">
        <f t="shared" si="218"/>
        <v>8037225</v>
      </c>
      <c r="J3500">
        <f t="shared" si="219"/>
        <v>545.55038781539201</v>
      </c>
    </row>
    <row r="3501" spans="1:10" x14ac:dyDescent="0.3">
      <c r="A3501">
        <v>3500</v>
      </c>
      <c r="B3501" s="1502">
        <v>44027</v>
      </c>
      <c r="C3501">
        <v>1123</v>
      </c>
      <c r="D3501">
        <f t="shared" si="220"/>
        <v>2837</v>
      </c>
      <c r="E3501">
        <f t="shared" si="217"/>
        <v>3185951</v>
      </c>
      <c r="F3501">
        <f t="shared" si="218"/>
        <v>8048569</v>
      </c>
      <c r="J3501">
        <f t="shared" si="219"/>
        <v>545.52273537826466</v>
      </c>
    </row>
    <row r="3502" spans="1:10" x14ac:dyDescent="0.3">
      <c r="A3502">
        <v>3501</v>
      </c>
      <c r="B3502" s="1502">
        <v>44027</v>
      </c>
      <c r="C3502">
        <v>112</v>
      </c>
      <c r="D3502">
        <f t="shared" si="220"/>
        <v>2839</v>
      </c>
      <c r="E3502">
        <f t="shared" si="217"/>
        <v>317968</v>
      </c>
      <c r="F3502">
        <f t="shared" si="218"/>
        <v>8059921</v>
      </c>
      <c r="J3502">
        <f t="shared" si="219"/>
        <v>545.49508294113718</v>
      </c>
    </row>
    <row r="3503" spans="1:10" x14ac:dyDescent="0.3">
      <c r="A3503">
        <v>3502</v>
      </c>
      <c r="B3503" s="1502">
        <v>44029</v>
      </c>
      <c r="C3503">
        <v>119</v>
      </c>
      <c r="D3503">
        <f t="shared" si="220"/>
        <v>2841</v>
      </c>
      <c r="E3503">
        <f t="shared" si="217"/>
        <v>338079</v>
      </c>
      <c r="F3503">
        <f t="shared" si="218"/>
        <v>8071281</v>
      </c>
      <c r="J3503">
        <f t="shared" si="219"/>
        <v>545.46743050400971</v>
      </c>
    </row>
    <row r="3504" spans="1:10" x14ac:dyDescent="0.3">
      <c r="A3504">
        <v>3503</v>
      </c>
      <c r="B3504" s="1502">
        <v>44029</v>
      </c>
      <c r="C3504">
        <v>61</v>
      </c>
      <c r="D3504">
        <f t="shared" si="220"/>
        <v>2843</v>
      </c>
      <c r="E3504">
        <f t="shared" si="217"/>
        <v>173423</v>
      </c>
      <c r="F3504">
        <f t="shared" si="218"/>
        <v>8082649</v>
      </c>
      <c r="J3504">
        <f t="shared" si="219"/>
        <v>545.43977806688235</v>
      </c>
    </row>
    <row r="3505" spans="1:10" x14ac:dyDescent="0.3">
      <c r="A3505">
        <v>3504</v>
      </c>
      <c r="B3505" s="1502">
        <v>44029</v>
      </c>
      <c r="C3505">
        <v>294</v>
      </c>
      <c r="D3505">
        <f t="shared" si="220"/>
        <v>2845</v>
      </c>
      <c r="E3505">
        <f t="shared" si="217"/>
        <v>836430</v>
      </c>
      <c r="F3505">
        <f t="shared" si="218"/>
        <v>8094025</v>
      </c>
      <c r="J3505">
        <f t="shared" si="219"/>
        <v>545.41212562975488</v>
      </c>
    </row>
    <row r="3506" spans="1:10" x14ac:dyDescent="0.3">
      <c r="A3506">
        <v>3505</v>
      </c>
      <c r="B3506" s="1502">
        <v>44029</v>
      </c>
      <c r="C3506">
        <v>83</v>
      </c>
      <c r="D3506">
        <f t="shared" si="220"/>
        <v>2847</v>
      </c>
      <c r="E3506">
        <f t="shared" si="217"/>
        <v>236301</v>
      </c>
      <c r="F3506">
        <f t="shared" si="218"/>
        <v>8105409</v>
      </c>
      <c r="J3506">
        <f t="shared" si="219"/>
        <v>545.38447319262741</v>
      </c>
    </row>
    <row r="3507" spans="1:10" x14ac:dyDescent="0.3">
      <c r="A3507">
        <v>3506</v>
      </c>
      <c r="B3507" s="1502">
        <v>44029</v>
      </c>
      <c r="C3507">
        <v>146</v>
      </c>
      <c r="D3507">
        <f t="shared" si="220"/>
        <v>2849</v>
      </c>
      <c r="E3507">
        <f t="shared" si="217"/>
        <v>415954</v>
      </c>
      <c r="F3507">
        <f t="shared" si="218"/>
        <v>8116801</v>
      </c>
      <c r="J3507">
        <f t="shared" si="219"/>
        <v>545.35682075549994</v>
      </c>
    </row>
    <row r="3508" spans="1:10" x14ac:dyDescent="0.3">
      <c r="A3508">
        <v>3507</v>
      </c>
      <c r="B3508" s="1502">
        <v>44029</v>
      </c>
      <c r="C3508">
        <v>458</v>
      </c>
      <c r="D3508">
        <f t="shared" si="220"/>
        <v>2851</v>
      </c>
      <c r="E3508">
        <f t="shared" si="217"/>
        <v>1305758</v>
      </c>
      <c r="F3508">
        <f t="shared" si="218"/>
        <v>8128201</v>
      </c>
      <c r="J3508">
        <f t="shared" si="219"/>
        <v>545.32916831837258</v>
      </c>
    </row>
    <row r="3509" spans="1:10" x14ac:dyDescent="0.3">
      <c r="A3509">
        <v>3508</v>
      </c>
      <c r="B3509" s="1502">
        <v>44032</v>
      </c>
      <c r="C3509">
        <v>278</v>
      </c>
      <c r="D3509">
        <f t="shared" si="220"/>
        <v>2853</v>
      </c>
      <c r="E3509">
        <f t="shared" si="217"/>
        <v>793134</v>
      </c>
      <c r="F3509">
        <f t="shared" si="218"/>
        <v>8139609</v>
      </c>
      <c r="J3509">
        <f t="shared" si="219"/>
        <v>545.30151588124511</v>
      </c>
    </row>
    <row r="3510" spans="1:10" x14ac:dyDescent="0.3">
      <c r="A3510">
        <v>3509</v>
      </c>
      <c r="B3510" s="1502">
        <v>44032</v>
      </c>
      <c r="C3510">
        <v>18</v>
      </c>
      <c r="D3510">
        <f t="shared" si="220"/>
        <v>2855</v>
      </c>
      <c r="E3510">
        <f t="shared" si="217"/>
        <v>51390</v>
      </c>
      <c r="F3510">
        <f t="shared" si="218"/>
        <v>8151025</v>
      </c>
      <c r="J3510">
        <f t="shared" si="219"/>
        <v>545.27386344411764</v>
      </c>
    </row>
    <row r="3511" spans="1:10" x14ac:dyDescent="0.3">
      <c r="A3511">
        <v>3510</v>
      </c>
      <c r="B3511" s="1502">
        <v>44033</v>
      </c>
      <c r="C3511">
        <v>280</v>
      </c>
      <c r="D3511">
        <f t="shared" si="220"/>
        <v>2857</v>
      </c>
      <c r="E3511">
        <f t="shared" si="217"/>
        <v>799960</v>
      </c>
      <c r="F3511">
        <f t="shared" si="218"/>
        <v>8162449</v>
      </c>
      <c r="J3511">
        <f t="shared" si="219"/>
        <v>545.24621100699028</v>
      </c>
    </row>
    <row r="3512" spans="1:10" x14ac:dyDescent="0.3">
      <c r="A3512">
        <v>3511</v>
      </c>
      <c r="B3512" s="1502">
        <v>44033</v>
      </c>
      <c r="C3512">
        <v>97</v>
      </c>
      <c r="D3512">
        <f t="shared" si="220"/>
        <v>2859</v>
      </c>
      <c r="E3512">
        <f t="shared" si="217"/>
        <v>277323</v>
      </c>
      <c r="F3512">
        <f t="shared" si="218"/>
        <v>8173881</v>
      </c>
      <c r="J3512">
        <f t="shared" si="219"/>
        <v>545.21855856986281</v>
      </c>
    </row>
    <row r="3513" spans="1:10" x14ac:dyDescent="0.3">
      <c r="A3513">
        <v>3512</v>
      </c>
      <c r="B3513" s="1502">
        <v>44034</v>
      </c>
      <c r="C3513">
        <v>2394</v>
      </c>
      <c r="D3513">
        <f t="shared" si="220"/>
        <v>2861</v>
      </c>
      <c r="E3513">
        <f t="shared" si="217"/>
        <v>6849234</v>
      </c>
      <c r="F3513">
        <f t="shared" si="218"/>
        <v>8185321</v>
      </c>
      <c r="J3513">
        <f t="shared" si="219"/>
        <v>545.19090613273534</v>
      </c>
    </row>
    <row r="3514" spans="1:10" x14ac:dyDescent="0.3">
      <c r="A3514">
        <v>3513</v>
      </c>
      <c r="B3514" s="1502">
        <v>44034</v>
      </c>
      <c r="C3514">
        <v>139</v>
      </c>
      <c r="D3514">
        <f t="shared" si="220"/>
        <v>2863</v>
      </c>
      <c r="E3514">
        <f t="shared" si="217"/>
        <v>397957</v>
      </c>
      <c r="F3514">
        <f t="shared" si="218"/>
        <v>8196769</v>
      </c>
      <c r="J3514">
        <f t="shared" si="219"/>
        <v>545.16325369560786</v>
      </c>
    </row>
    <row r="3515" spans="1:10" x14ac:dyDescent="0.3">
      <c r="A3515">
        <v>3514</v>
      </c>
      <c r="B3515" s="1502">
        <v>44039</v>
      </c>
      <c r="C3515">
        <v>50</v>
      </c>
      <c r="D3515">
        <f t="shared" si="220"/>
        <v>2865</v>
      </c>
      <c r="E3515">
        <f t="shared" si="217"/>
        <v>143250</v>
      </c>
      <c r="F3515">
        <f t="shared" si="218"/>
        <v>8208225</v>
      </c>
      <c r="J3515">
        <f t="shared" si="219"/>
        <v>545.13560125848051</v>
      </c>
    </row>
    <row r="3516" spans="1:10" x14ac:dyDescent="0.3">
      <c r="A3516">
        <v>3515</v>
      </c>
      <c r="B3516" s="1502">
        <v>44039</v>
      </c>
      <c r="C3516">
        <v>220</v>
      </c>
      <c r="D3516">
        <f t="shared" si="220"/>
        <v>2867</v>
      </c>
      <c r="E3516">
        <f t="shared" si="217"/>
        <v>630740</v>
      </c>
      <c r="F3516">
        <f t="shared" si="218"/>
        <v>8219689</v>
      </c>
      <c r="J3516">
        <f t="shared" si="219"/>
        <v>545.10794882135303</v>
      </c>
    </row>
    <row r="3517" spans="1:10" x14ac:dyDescent="0.3">
      <c r="A3517">
        <v>3516</v>
      </c>
      <c r="B3517" s="1502">
        <v>44039</v>
      </c>
      <c r="C3517">
        <v>3960</v>
      </c>
      <c r="D3517">
        <f t="shared" si="220"/>
        <v>2869</v>
      </c>
      <c r="E3517">
        <f t="shared" si="217"/>
        <v>11361240</v>
      </c>
      <c r="F3517">
        <f t="shared" si="218"/>
        <v>8231161</v>
      </c>
      <c r="J3517">
        <f t="shared" si="219"/>
        <v>545.08029638422556</v>
      </c>
    </row>
    <row r="3518" spans="1:10" x14ac:dyDescent="0.3">
      <c r="A3518">
        <v>3517</v>
      </c>
      <c r="B3518" s="1502">
        <v>44040</v>
      </c>
      <c r="C3518">
        <v>618</v>
      </c>
      <c r="D3518">
        <f t="shared" si="220"/>
        <v>2871</v>
      </c>
      <c r="E3518">
        <f t="shared" si="217"/>
        <v>1774278</v>
      </c>
      <c r="F3518">
        <f t="shared" si="218"/>
        <v>8242641</v>
      </c>
      <c r="J3518">
        <f t="shared" si="219"/>
        <v>545.0526439470982</v>
      </c>
    </row>
    <row r="3519" spans="1:10" x14ac:dyDescent="0.3">
      <c r="A3519">
        <v>3518</v>
      </c>
      <c r="B3519" s="1502">
        <v>44040</v>
      </c>
      <c r="C3519">
        <v>1658</v>
      </c>
      <c r="D3519">
        <f t="shared" si="220"/>
        <v>2873</v>
      </c>
      <c r="E3519">
        <f t="shared" si="217"/>
        <v>4763434</v>
      </c>
      <c r="F3519">
        <f t="shared" si="218"/>
        <v>8254129</v>
      </c>
      <c r="J3519">
        <f t="shared" si="219"/>
        <v>545.02499150997073</v>
      </c>
    </row>
    <row r="3520" spans="1:10" x14ac:dyDescent="0.3">
      <c r="A3520">
        <v>3519</v>
      </c>
      <c r="B3520" s="1502">
        <v>44040</v>
      </c>
      <c r="C3520">
        <v>374</v>
      </c>
      <c r="D3520">
        <f t="shared" si="220"/>
        <v>2875</v>
      </c>
      <c r="E3520">
        <f t="shared" si="217"/>
        <v>1075250</v>
      </c>
      <c r="F3520">
        <f t="shared" si="218"/>
        <v>8265625</v>
      </c>
      <c r="J3520">
        <f t="shared" si="219"/>
        <v>544.99733907284326</v>
      </c>
    </row>
    <row r="3521" spans="1:10" x14ac:dyDescent="0.3">
      <c r="A3521">
        <v>3520</v>
      </c>
      <c r="B3521" s="1502">
        <v>44040</v>
      </c>
      <c r="C3521">
        <v>1031</v>
      </c>
      <c r="D3521">
        <f t="shared" si="220"/>
        <v>2877</v>
      </c>
      <c r="E3521">
        <f t="shared" si="217"/>
        <v>2966187</v>
      </c>
      <c r="F3521">
        <f t="shared" si="218"/>
        <v>8277129</v>
      </c>
      <c r="J3521">
        <f t="shared" si="219"/>
        <v>544.9696866357159</v>
      </c>
    </row>
    <row r="3522" spans="1:10" x14ac:dyDescent="0.3">
      <c r="A3522">
        <v>3521</v>
      </c>
      <c r="B3522" s="1502">
        <v>44040</v>
      </c>
      <c r="C3522">
        <v>2358</v>
      </c>
      <c r="D3522">
        <f t="shared" si="220"/>
        <v>2879</v>
      </c>
      <c r="E3522">
        <f t="shared" si="217"/>
        <v>6788682</v>
      </c>
      <c r="F3522">
        <f t="shared" si="218"/>
        <v>8288641</v>
      </c>
      <c r="J3522">
        <f t="shared" si="219"/>
        <v>544.94203419858843</v>
      </c>
    </row>
    <row r="3523" spans="1:10" x14ac:dyDescent="0.3">
      <c r="A3523">
        <v>3522</v>
      </c>
      <c r="B3523" s="1502">
        <v>44040</v>
      </c>
      <c r="C3523">
        <v>239</v>
      </c>
      <c r="D3523">
        <f t="shared" si="220"/>
        <v>2881</v>
      </c>
      <c r="E3523">
        <f t="shared" ref="E3523:E3586" si="221">C3523*D3523</f>
        <v>688559</v>
      </c>
      <c r="F3523">
        <f t="shared" ref="F3523:F3586" si="222">D3523^2</f>
        <v>8300161</v>
      </c>
      <c r="J3523">
        <f t="shared" ref="J3523:J3586" si="223">$H$2+(-$I$2)*D3523</f>
        <v>544.91438176146096</v>
      </c>
    </row>
    <row r="3524" spans="1:10" x14ac:dyDescent="0.3">
      <c r="A3524">
        <v>3523</v>
      </c>
      <c r="B3524" s="1502">
        <v>44040</v>
      </c>
      <c r="C3524">
        <v>4550</v>
      </c>
      <c r="D3524">
        <f t="shared" si="220"/>
        <v>2883</v>
      </c>
      <c r="E3524">
        <f t="shared" si="221"/>
        <v>13117650</v>
      </c>
      <c r="F3524">
        <f t="shared" si="222"/>
        <v>8311689</v>
      </c>
      <c r="J3524">
        <f t="shared" si="223"/>
        <v>544.88672932433349</v>
      </c>
    </row>
    <row r="3525" spans="1:10" x14ac:dyDescent="0.3">
      <c r="A3525">
        <v>3524</v>
      </c>
      <c r="B3525" s="1502">
        <v>44040</v>
      </c>
      <c r="C3525">
        <v>329</v>
      </c>
      <c r="D3525">
        <f t="shared" si="220"/>
        <v>2885</v>
      </c>
      <c r="E3525">
        <f t="shared" si="221"/>
        <v>949165</v>
      </c>
      <c r="F3525">
        <f t="shared" si="222"/>
        <v>8323225</v>
      </c>
      <c r="J3525">
        <f t="shared" si="223"/>
        <v>544.85907688720613</v>
      </c>
    </row>
    <row r="3526" spans="1:10" x14ac:dyDescent="0.3">
      <c r="A3526">
        <v>3525</v>
      </c>
      <c r="B3526" s="1502">
        <v>44042</v>
      </c>
      <c r="C3526">
        <v>241</v>
      </c>
      <c r="D3526">
        <f t="shared" si="220"/>
        <v>2887</v>
      </c>
      <c r="E3526">
        <f t="shared" si="221"/>
        <v>695767</v>
      </c>
      <c r="F3526">
        <f t="shared" si="222"/>
        <v>8334769</v>
      </c>
      <c r="J3526">
        <f t="shared" si="223"/>
        <v>544.83142445007866</v>
      </c>
    </row>
    <row r="3527" spans="1:10" x14ac:dyDescent="0.3">
      <c r="A3527">
        <v>3526</v>
      </c>
      <c r="B3527" s="1502">
        <v>44042</v>
      </c>
      <c r="C3527">
        <v>116</v>
      </c>
      <c r="D3527">
        <f t="shared" si="220"/>
        <v>2889</v>
      </c>
      <c r="E3527">
        <f t="shared" si="221"/>
        <v>335124</v>
      </c>
      <c r="F3527">
        <f t="shared" si="222"/>
        <v>8346321</v>
      </c>
      <c r="J3527">
        <f t="shared" si="223"/>
        <v>544.80377201295119</v>
      </c>
    </row>
    <row r="3528" spans="1:10" x14ac:dyDescent="0.3">
      <c r="A3528">
        <v>3527</v>
      </c>
      <c r="B3528" s="1502">
        <v>44042</v>
      </c>
      <c r="C3528">
        <v>59</v>
      </c>
      <c r="D3528">
        <f t="shared" si="220"/>
        <v>2891</v>
      </c>
      <c r="E3528">
        <f t="shared" si="221"/>
        <v>170569</v>
      </c>
      <c r="F3528">
        <f t="shared" si="222"/>
        <v>8357881</v>
      </c>
      <c r="J3528">
        <f t="shared" si="223"/>
        <v>544.77611957582383</v>
      </c>
    </row>
    <row r="3529" spans="1:10" x14ac:dyDescent="0.3">
      <c r="A3529">
        <v>3528</v>
      </c>
      <c r="B3529" s="1502">
        <v>44042</v>
      </c>
      <c r="C3529">
        <v>300</v>
      </c>
      <c r="D3529">
        <f t="shared" si="220"/>
        <v>2893</v>
      </c>
      <c r="E3529">
        <f t="shared" si="221"/>
        <v>867900</v>
      </c>
      <c r="F3529">
        <f t="shared" si="222"/>
        <v>8369449</v>
      </c>
      <c r="J3529">
        <f t="shared" si="223"/>
        <v>544.74846713869636</v>
      </c>
    </row>
    <row r="3530" spans="1:10" x14ac:dyDescent="0.3">
      <c r="A3530">
        <v>3529</v>
      </c>
      <c r="B3530" s="1502">
        <v>44042</v>
      </c>
      <c r="C3530">
        <v>104</v>
      </c>
      <c r="D3530">
        <f t="shared" si="220"/>
        <v>2895</v>
      </c>
      <c r="E3530">
        <f t="shared" si="221"/>
        <v>301080</v>
      </c>
      <c r="F3530">
        <f t="shared" si="222"/>
        <v>8381025</v>
      </c>
      <c r="J3530">
        <f t="shared" si="223"/>
        <v>544.72081470156888</v>
      </c>
    </row>
    <row r="3531" spans="1:10" x14ac:dyDescent="0.3">
      <c r="A3531">
        <v>3530</v>
      </c>
      <c r="B3531" s="1502">
        <v>44046</v>
      </c>
      <c r="C3531">
        <v>110</v>
      </c>
      <c r="D3531">
        <f t="shared" si="220"/>
        <v>2897</v>
      </c>
      <c r="E3531">
        <f t="shared" si="221"/>
        <v>318670</v>
      </c>
      <c r="F3531">
        <f t="shared" si="222"/>
        <v>8392609</v>
      </c>
      <c r="J3531">
        <f t="shared" si="223"/>
        <v>544.69316226444141</v>
      </c>
    </row>
    <row r="3532" spans="1:10" x14ac:dyDescent="0.3">
      <c r="A3532">
        <v>3531</v>
      </c>
      <c r="B3532" s="1502">
        <v>44046</v>
      </c>
      <c r="C3532">
        <v>20</v>
      </c>
      <c r="D3532">
        <f t="shared" si="220"/>
        <v>2899</v>
      </c>
      <c r="E3532">
        <f t="shared" si="221"/>
        <v>57980</v>
      </c>
      <c r="F3532">
        <f t="shared" si="222"/>
        <v>8404201</v>
      </c>
      <c r="J3532">
        <f t="shared" si="223"/>
        <v>544.66550982731405</v>
      </c>
    </row>
    <row r="3533" spans="1:10" x14ac:dyDescent="0.3">
      <c r="A3533">
        <v>3532</v>
      </c>
      <c r="B3533" s="1502">
        <v>44047</v>
      </c>
      <c r="C3533">
        <v>967</v>
      </c>
      <c r="D3533">
        <f t="shared" si="220"/>
        <v>2901</v>
      </c>
      <c r="E3533">
        <f t="shared" si="221"/>
        <v>2805267</v>
      </c>
      <c r="F3533">
        <f t="shared" si="222"/>
        <v>8415801</v>
      </c>
      <c r="J3533">
        <f t="shared" si="223"/>
        <v>544.63785739018658</v>
      </c>
    </row>
    <row r="3534" spans="1:10" x14ac:dyDescent="0.3">
      <c r="A3534">
        <v>3533</v>
      </c>
      <c r="B3534" s="1502">
        <v>44047</v>
      </c>
      <c r="C3534">
        <v>1690</v>
      </c>
      <c r="D3534">
        <f t="shared" si="220"/>
        <v>2903</v>
      </c>
      <c r="E3534">
        <f t="shared" si="221"/>
        <v>4906070</v>
      </c>
      <c r="F3534">
        <f t="shared" si="222"/>
        <v>8427409</v>
      </c>
      <c r="J3534">
        <f t="shared" si="223"/>
        <v>544.61020495305911</v>
      </c>
    </row>
    <row r="3535" spans="1:10" x14ac:dyDescent="0.3">
      <c r="A3535">
        <v>3534</v>
      </c>
      <c r="B3535" s="1502">
        <v>44047</v>
      </c>
      <c r="C3535">
        <v>441</v>
      </c>
      <c r="D3535">
        <f t="shared" si="220"/>
        <v>2905</v>
      </c>
      <c r="E3535">
        <f t="shared" si="221"/>
        <v>1281105</v>
      </c>
      <c r="F3535">
        <f t="shared" si="222"/>
        <v>8439025</v>
      </c>
      <c r="J3535">
        <f t="shared" si="223"/>
        <v>544.58255251593175</v>
      </c>
    </row>
    <row r="3536" spans="1:10" x14ac:dyDescent="0.3">
      <c r="A3536">
        <v>3535</v>
      </c>
      <c r="B3536" s="1502">
        <v>44047</v>
      </c>
      <c r="C3536">
        <v>145</v>
      </c>
      <c r="D3536">
        <f t="shared" si="220"/>
        <v>2907</v>
      </c>
      <c r="E3536">
        <f t="shared" si="221"/>
        <v>421515</v>
      </c>
      <c r="F3536">
        <f t="shared" si="222"/>
        <v>8450649</v>
      </c>
      <c r="J3536">
        <f t="shared" si="223"/>
        <v>544.55490007880428</v>
      </c>
    </row>
    <row r="3537" spans="1:10" x14ac:dyDescent="0.3">
      <c r="A3537">
        <v>3536</v>
      </c>
      <c r="B3537" s="1502">
        <v>44047</v>
      </c>
      <c r="C3537">
        <v>354</v>
      </c>
      <c r="D3537">
        <f t="shared" si="220"/>
        <v>2909</v>
      </c>
      <c r="E3537">
        <f t="shared" si="221"/>
        <v>1029786</v>
      </c>
      <c r="F3537">
        <f t="shared" si="222"/>
        <v>8462281</v>
      </c>
      <c r="J3537">
        <f t="shared" si="223"/>
        <v>544.52724764167681</v>
      </c>
    </row>
    <row r="3538" spans="1:10" x14ac:dyDescent="0.3">
      <c r="A3538">
        <v>3537</v>
      </c>
      <c r="B3538" s="1502">
        <v>44047</v>
      </c>
      <c r="C3538">
        <v>2068</v>
      </c>
      <c r="D3538">
        <f t="shared" si="220"/>
        <v>2911</v>
      </c>
      <c r="E3538">
        <f t="shared" si="221"/>
        <v>6019948</v>
      </c>
      <c r="F3538">
        <f t="shared" si="222"/>
        <v>8473921</v>
      </c>
      <c r="J3538">
        <f t="shared" si="223"/>
        <v>544.49959520454934</v>
      </c>
    </row>
    <row r="3539" spans="1:10" x14ac:dyDescent="0.3">
      <c r="A3539">
        <v>3538</v>
      </c>
      <c r="B3539" s="1502">
        <v>44047</v>
      </c>
      <c r="C3539">
        <v>47</v>
      </c>
      <c r="D3539">
        <f t="shared" si="220"/>
        <v>2913</v>
      </c>
      <c r="E3539">
        <f t="shared" si="221"/>
        <v>136911</v>
      </c>
      <c r="F3539">
        <f t="shared" si="222"/>
        <v>8485569</v>
      </c>
      <c r="J3539">
        <f t="shared" si="223"/>
        <v>544.47194276742198</v>
      </c>
    </row>
    <row r="3540" spans="1:10" x14ac:dyDescent="0.3">
      <c r="A3540">
        <v>3539</v>
      </c>
      <c r="B3540" s="1502">
        <v>44050</v>
      </c>
      <c r="C3540">
        <v>179</v>
      </c>
      <c r="D3540">
        <f t="shared" si="220"/>
        <v>2915</v>
      </c>
      <c r="E3540">
        <f t="shared" si="221"/>
        <v>521785</v>
      </c>
      <c r="F3540">
        <f t="shared" si="222"/>
        <v>8497225</v>
      </c>
      <c r="J3540">
        <f t="shared" si="223"/>
        <v>544.44429033029451</v>
      </c>
    </row>
    <row r="3541" spans="1:10" x14ac:dyDescent="0.3">
      <c r="A3541">
        <v>3540</v>
      </c>
      <c r="B3541" s="1502">
        <v>44050</v>
      </c>
      <c r="C3541">
        <v>198</v>
      </c>
      <c r="D3541">
        <f t="shared" si="220"/>
        <v>2917</v>
      </c>
      <c r="E3541">
        <f t="shared" si="221"/>
        <v>577566</v>
      </c>
      <c r="F3541">
        <f t="shared" si="222"/>
        <v>8508889</v>
      </c>
      <c r="J3541">
        <f t="shared" si="223"/>
        <v>544.41663789316704</v>
      </c>
    </row>
    <row r="3542" spans="1:10" x14ac:dyDescent="0.3">
      <c r="A3542">
        <v>3541</v>
      </c>
      <c r="B3542" s="1502">
        <v>44050</v>
      </c>
      <c r="C3542">
        <v>160</v>
      </c>
      <c r="D3542">
        <f t="shared" si="220"/>
        <v>2919</v>
      </c>
      <c r="E3542">
        <f t="shared" si="221"/>
        <v>467040</v>
      </c>
      <c r="F3542">
        <f t="shared" si="222"/>
        <v>8520561</v>
      </c>
      <c r="J3542">
        <f t="shared" si="223"/>
        <v>544.38898545603968</v>
      </c>
    </row>
    <row r="3543" spans="1:10" x14ac:dyDescent="0.3">
      <c r="A3543">
        <v>3542</v>
      </c>
      <c r="B3543" s="1502">
        <v>44053</v>
      </c>
      <c r="C3543">
        <v>73</v>
      </c>
      <c r="D3543">
        <f t="shared" si="220"/>
        <v>2921</v>
      </c>
      <c r="E3543">
        <f t="shared" si="221"/>
        <v>213233</v>
      </c>
      <c r="F3543">
        <f t="shared" si="222"/>
        <v>8532241</v>
      </c>
      <c r="J3543">
        <f t="shared" si="223"/>
        <v>544.36133301891221</v>
      </c>
    </row>
    <row r="3544" spans="1:10" x14ac:dyDescent="0.3">
      <c r="A3544">
        <v>3543</v>
      </c>
      <c r="B3544" s="1502">
        <v>44054</v>
      </c>
      <c r="C3544">
        <v>94</v>
      </c>
      <c r="D3544">
        <f t="shared" si="220"/>
        <v>2923</v>
      </c>
      <c r="E3544">
        <f t="shared" si="221"/>
        <v>274762</v>
      </c>
      <c r="F3544">
        <f t="shared" si="222"/>
        <v>8543929</v>
      </c>
      <c r="J3544">
        <f t="shared" si="223"/>
        <v>544.33368058178473</v>
      </c>
    </row>
    <row r="3545" spans="1:10" x14ac:dyDescent="0.3">
      <c r="A3545">
        <v>3544</v>
      </c>
      <c r="B3545" s="1502">
        <v>44054</v>
      </c>
      <c r="C3545">
        <v>954</v>
      </c>
      <c r="D3545">
        <f t="shared" si="220"/>
        <v>2925</v>
      </c>
      <c r="E3545">
        <f t="shared" si="221"/>
        <v>2790450</v>
      </c>
      <c r="F3545">
        <f t="shared" si="222"/>
        <v>8555625</v>
      </c>
      <c r="J3545">
        <f t="shared" si="223"/>
        <v>544.30602814465738</v>
      </c>
    </row>
    <row r="3546" spans="1:10" x14ac:dyDescent="0.3">
      <c r="A3546">
        <v>3545</v>
      </c>
      <c r="B3546" s="1502">
        <v>44054</v>
      </c>
      <c r="C3546">
        <v>61</v>
      </c>
      <c r="D3546">
        <f t="shared" si="220"/>
        <v>2927</v>
      </c>
      <c r="E3546">
        <f t="shared" si="221"/>
        <v>178547</v>
      </c>
      <c r="F3546">
        <f t="shared" si="222"/>
        <v>8567329</v>
      </c>
      <c r="J3546">
        <f t="shared" si="223"/>
        <v>544.2783757075299</v>
      </c>
    </row>
    <row r="3547" spans="1:10" x14ac:dyDescent="0.3">
      <c r="A3547">
        <v>3546</v>
      </c>
      <c r="B3547" s="1502">
        <v>44054</v>
      </c>
      <c r="C3547">
        <v>25</v>
      </c>
      <c r="D3547">
        <f t="shared" si="220"/>
        <v>2929</v>
      </c>
      <c r="E3547">
        <f t="shared" si="221"/>
        <v>73225</v>
      </c>
      <c r="F3547">
        <f t="shared" si="222"/>
        <v>8579041</v>
      </c>
      <c r="J3547">
        <f t="shared" si="223"/>
        <v>544.25072327040243</v>
      </c>
    </row>
    <row r="3548" spans="1:10" x14ac:dyDescent="0.3">
      <c r="A3548">
        <v>3547</v>
      </c>
      <c r="B3548" s="1502">
        <v>44056</v>
      </c>
      <c r="C3548">
        <v>253</v>
      </c>
      <c r="D3548">
        <f t="shared" si="220"/>
        <v>2931</v>
      </c>
      <c r="E3548">
        <f t="shared" si="221"/>
        <v>741543</v>
      </c>
      <c r="F3548">
        <f t="shared" si="222"/>
        <v>8590761</v>
      </c>
      <c r="J3548">
        <f t="shared" si="223"/>
        <v>544.22307083327496</v>
      </c>
    </row>
    <row r="3549" spans="1:10" x14ac:dyDescent="0.3">
      <c r="A3549">
        <v>3548</v>
      </c>
      <c r="B3549" s="1502">
        <v>44057</v>
      </c>
      <c r="C3549">
        <v>834</v>
      </c>
      <c r="D3549">
        <f t="shared" si="220"/>
        <v>2933</v>
      </c>
      <c r="E3549">
        <f t="shared" si="221"/>
        <v>2446122</v>
      </c>
      <c r="F3549">
        <f t="shared" si="222"/>
        <v>8602489</v>
      </c>
      <c r="J3549">
        <f t="shared" si="223"/>
        <v>544.1954183961476</v>
      </c>
    </row>
    <row r="3550" spans="1:10" x14ac:dyDescent="0.3">
      <c r="A3550">
        <v>3549</v>
      </c>
      <c r="B3550" s="1502">
        <v>44061</v>
      </c>
      <c r="C3550">
        <v>1294</v>
      </c>
      <c r="D3550">
        <f t="shared" si="220"/>
        <v>2935</v>
      </c>
      <c r="E3550">
        <f t="shared" si="221"/>
        <v>3797890</v>
      </c>
      <c r="F3550">
        <f t="shared" si="222"/>
        <v>8614225</v>
      </c>
      <c r="J3550">
        <f t="shared" si="223"/>
        <v>544.16776595902013</v>
      </c>
    </row>
    <row r="3551" spans="1:10" x14ac:dyDescent="0.3">
      <c r="A3551">
        <v>3550</v>
      </c>
      <c r="B3551" s="1502">
        <v>44067</v>
      </c>
      <c r="C3551">
        <v>294</v>
      </c>
      <c r="D3551">
        <f t="shared" si="220"/>
        <v>2937</v>
      </c>
      <c r="E3551">
        <f t="shared" si="221"/>
        <v>863478</v>
      </c>
      <c r="F3551">
        <f t="shared" si="222"/>
        <v>8625969</v>
      </c>
      <c r="J3551">
        <f t="shared" si="223"/>
        <v>544.14011352189266</v>
      </c>
    </row>
    <row r="3552" spans="1:10" x14ac:dyDescent="0.3">
      <c r="A3552">
        <v>3551</v>
      </c>
      <c r="B3552" s="1502">
        <v>44067</v>
      </c>
      <c r="C3552">
        <v>193</v>
      </c>
      <c r="D3552">
        <f t="shared" si="220"/>
        <v>2939</v>
      </c>
      <c r="E3552">
        <f t="shared" si="221"/>
        <v>567227</v>
      </c>
      <c r="F3552">
        <f t="shared" si="222"/>
        <v>8637721</v>
      </c>
      <c r="J3552">
        <f t="shared" si="223"/>
        <v>544.1124610847653</v>
      </c>
    </row>
    <row r="3553" spans="1:10" x14ac:dyDescent="0.3">
      <c r="A3553">
        <v>3552</v>
      </c>
      <c r="B3553" s="1502">
        <v>44067</v>
      </c>
      <c r="C3553">
        <v>148</v>
      </c>
      <c r="D3553">
        <f t="shared" si="220"/>
        <v>2941</v>
      </c>
      <c r="E3553">
        <f t="shared" si="221"/>
        <v>435268</v>
      </c>
      <c r="F3553">
        <f t="shared" si="222"/>
        <v>8649481</v>
      </c>
      <c r="J3553">
        <f t="shared" si="223"/>
        <v>544.08480864763783</v>
      </c>
    </row>
    <row r="3554" spans="1:10" x14ac:dyDescent="0.3">
      <c r="A3554">
        <v>3553</v>
      </c>
      <c r="B3554" s="1502">
        <v>44067</v>
      </c>
      <c r="C3554">
        <v>44</v>
      </c>
      <c r="D3554">
        <f t="shared" si="220"/>
        <v>2943</v>
      </c>
      <c r="E3554">
        <f t="shared" si="221"/>
        <v>129492</v>
      </c>
      <c r="F3554">
        <f t="shared" si="222"/>
        <v>8661249</v>
      </c>
      <c r="J3554">
        <f t="shared" si="223"/>
        <v>544.05715621051036</v>
      </c>
    </row>
    <row r="3555" spans="1:10" x14ac:dyDescent="0.3">
      <c r="A3555">
        <v>3554</v>
      </c>
      <c r="B3555" s="1502">
        <v>44069</v>
      </c>
      <c r="C3555">
        <v>149</v>
      </c>
      <c r="D3555">
        <f t="shared" si="220"/>
        <v>2945</v>
      </c>
      <c r="E3555">
        <f t="shared" si="221"/>
        <v>438805</v>
      </c>
      <c r="F3555">
        <f t="shared" si="222"/>
        <v>8673025</v>
      </c>
      <c r="J3555">
        <f t="shared" si="223"/>
        <v>544.02950377338288</v>
      </c>
    </row>
    <row r="3556" spans="1:10" x14ac:dyDescent="0.3">
      <c r="A3556">
        <v>3555</v>
      </c>
      <c r="B3556" s="1502">
        <v>44069</v>
      </c>
      <c r="C3556">
        <v>215</v>
      </c>
      <c r="D3556">
        <f t="shared" si="220"/>
        <v>2947</v>
      </c>
      <c r="E3556">
        <f t="shared" si="221"/>
        <v>633605</v>
      </c>
      <c r="F3556">
        <f t="shared" si="222"/>
        <v>8684809</v>
      </c>
      <c r="J3556">
        <f t="shared" si="223"/>
        <v>544.00185133625553</v>
      </c>
    </row>
    <row r="3557" spans="1:10" x14ac:dyDescent="0.3">
      <c r="A3557">
        <v>3556</v>
      </c>
      <c r="B3557" s="1502">
        <v>44069</v>
      </c>
      <c r="C3557">
        <v>769</v>
      </c>
      <c r="D3557">
        <f t="shared" ref="D3557:D3620" si="224">D3556+2</f>
        <v>2949</v>
      </c>
      <c r="E3557">
        <f t="shared" si="221"/>
        <v>2267781</v>
      </c>
      <c r="F3557">
        <f t="shared" si="222"/>
        <v>8696601</v>
      </c>
      <c r="J3557">
        <f t="shared" si="223"/>
        <v>543.97419889912806</v>
      </c>
    </row>
    <row r="3558" spans="1:10" x14ac:dyDescent="0.3">
      <c r="A3558">
        <v>3557</v>
      </c>
      <c r="B3558" s="1502">
        <v>44069</v>
      </c>
      <c r="C3558">
        <v>2742</v>
      </c>
      <c r="D3558">
        <f t="shared" si="224"/>
        <v>2951</v>
      </c>
      <c r="E3558">
        <f t="shared" si="221"/>
        <v>8091642</v>
      </c>
      <c r="F3558">
        <f t="shared" si="222"/>
        <v>8708401</v>
      </c>
      <c r="J3558">
        <f t="shared" si="223"/>
        <v>543.94654646200058</v>
      </c>
    </row>
    <row r="3559" spans="1:10" x14ac:dyDescent="0.3">
      <c r="A3559">
        <v>3558</v>
      </c>
      <c r="B3559" s="1502">
        <v>44069</v>
      </c>
      <c r="C3559">
        <v>783</v>
      </c>
      <c r="D3559">
        <f t="shared" si="224"/>
        <v>2953</v>
      </c>
      <c r="E3559">
        <f t="shared" si="221"/>
        <v>2312199</v>
      </c>
      <c r="F3559">
        <f t="shared" si="222"/>
        <v>8720209</v>
      </c>
      <c r="J3559">
        <f t="shared" si="223"/>
        <v>543.91889402487323</v>
      </c>
    </row>
    <row r="3560" spans="1:10" x14ac:dyDescent="0.3">
      <c r="A3560">
        <v>3559</v>
      </c>
      <c r="B3560" s="1502">
        <v>44069</v>
      </c>
      <c r="C3560">
        <v>139</v>
      </c>
      <c r="D3560">
        <f t="shared" si="224"/>
        <v>2955</v>
      </c>
      <c r="E3560">
        <f t="shared" si="221"/>
        <v>410745</v>
      </c>
      <c r="F3560">
        <f t="shared" si="222"/>
        <v>8732025</v>
      </c>
      <c r="J3560">
        <f t="shared" si="223"/>
        <v>543.89124158774575</v>
      </c>
    </row>
    <row r="3561" spans="1:10" x14ac:dyDescent="0.3">
      <c r="A3561">
        <v>3560</v>
      </c>
      <c r="B3561" s="1502">
        <v>44075</v>
      </c>
      <c r="C3561">
        <v>21</v>
      </c>
      <c r="D3561">
        <f t="shared" si="224"/>
        <v>2957</v>
      </c>
      <c r="E3561">
        <f t="shared" si="221"/>
        <v>62097</v>
      </c>
      <c r="F3561">
        <f t="shared" si="222"/>
        <v>8743849</v>
      </c>
      <c r="J3561">
        <f t="shared" si="223"/>
        <v>543.86358915061828</v>
      </c>
    </row>
    <row r="3562" spans="1:10" x14ac:dyDescent="0.3">
      <c r="A3562">
        <v>3561</v>
      </c>
      <c r="B3562" s="1502">
        <v>44082</v>
      </c>
      <c r="C3562">
        <v>20</v>
      </c>
      <c r="D3562">
        <f t="shared" si="224"/>
        <v>2959</v>
      </c>
      <c r="E3562">
        <f t="shared" si="221"/>
        <v>59180</v>
      </c>
      <c r="F3562">
        <f t="shared" si="222"/>
        <v>8755681</v>
      </c>
      <c r="J3562">
        <f t="shared" si="223"/>
        <v>543.83593671349081</v>
      </c>
    </row>
    <row r="3563" spans="1:10" x14ac:dyDescent="0.3">
      <c r="A3563">
        <v>3562</v>
      </c>
      <c r="B3563" s="1502">
        <v>44083</v>
      </c>
      <c r="C3563">
        <v>40</v>
      </c>
      <c r="D3563">
        <f t="shared" si="224"/>
        <v>2961</v>
      </c>
      <c r="E3563">
        <f t="shared" si="221"/>
        <v>118440</v>
      </c>
      <c r="F3563">
        <f t="shared" si="222"/>
        <v>8767521</v>
      </c>
      <c r="J3563">
        <f t="shared" si="223"/>
        <v>543.80828427636345</v>
      </c>
    </row>
    <row r="3564" spans="1:10" x14ac:dyDescent="0.3">
      <c r="A3564">
        <v>3563</v>
      </c>
      <c r="B3564" s="1502">
        <v>44089</v>
      </c>
      <c r="C3564">
        <v>729</v>
      </c>
      <c r="D3564">
        <f t="shared" si="224"/>
        <v>2963</v>
      </c>
      <c r="E3564">
        <f t="shared" si="221"/>
        <v>2160027</v>
      </c>
      <c r="F3564">
        <f t="shared" si="222"/>
        <v>8779369</v>
      </c>
      <c r="J3564">
        <f t="shared" si="223"/>
        <v>543.78063183923598</v>
      </c>
    </row>
    <row r="3565" spans="1:10" x14ac:dyDescent="0.3">
      <c r="A3565">
        <v>3564</v>
      </c>
      <c r="B3565" s="1502">
        <v>44089</v>
      </c>
      <c r="C3565">
        <v>73</v>
      </c>
      <c r="D3565">
        <f t="shared" si="224"/>
        <v>2965</v>
      </c>
      <c r="E3565">
        <f t="shared" si="221"/>
        <v>216445</v>
      </c>
      <c r="F3565">
        <f t="shared" si="222"/>
        <v>8791225</v>
      </c>
      <c r="J3565">
        <f t="shared" si="223"/>
        <v>543.75297940210851</v>
      </c>
    </row>
    <row r="3566" spans="1:10" x14ac:dyDescent="0.3">
      <c r="A3566">
        <v>3565</v>
      </c>
      <c r="B3566" s="1502">
        <v>44116</v>
      </c>
      <c r="C3566">
        <v>47</v>
      </c>
      <c r="D3566">
        <f t="shared" si="224"/>
        <v>2967</v>
      </c>
      <c r="E3566">
        <f t="shared" si="221"/>
        <v>139449</v>
      </c>
      <c r="F3566">
        <f t="shared" si="222"/>
        <v>8803089</v>
      </c>
      <c r="J3566">
        <f t="shared" si="223"/>
        <v>543.72532696498115</v>
      </c>
    </row>
    <row r="3567" spans="1:10" x14ac:dyDescent="0.3">
      <c r="A3567">
        <v>3566</v>
      </c>
      <c r="B3567" s="1502">
        <v>44137</v>
      </c>
      <c r="C3567">
        <v>548</v>
      </c>
      <c r="D3567">
        <f t="shared" si="224"/>
        <v>2969</v>
      </c>
      <c r="E3567">
        <f t="shared" si="221"/>
        <v>1627012</v>
      </c>
      <c r="F3567">
        <f t="shared" si="222"/>
        <v>8814961</v>
      </c>
      <c r="J3567">
        <f t="shared" si="223"/>
        <v>543.69767452785368</v>
      </c>
    </row>
    <row r="3568" spans="1:10" x14ac:dyDescent="0.3">
      <c r="A3568">
        <v>3567</v>
      </c>
      <c r="B3568" s="1502">
        <v>44140</v>
      </c>
      <c r="C3568">
        <v>4439</v>
      </c>
      <c r="D3568">
        <f t="shared" si="224"/>
        <v>2971</v>
      </c>
      <c r="E3568">
        <f t="shared" si="221"/>
        <v>13188269</v>
      </c>
      <c r="F3568">
        <f t="shared" si="222"/>
        <v>8826841</v>
      </c>
      <c r="J3568">
        <f t="shared" si="223"/>
        <v>543.67002209072621</v>
      </c>
    </row>
    <row r="3569" spans="1:10" x14ac:dyDescent="0.3">
      <c r="A3569">
        <v>3568</v>
      </c>
      <c r="B3569" s="1502">
        <v>44144</v>
      </c>
      <c r="C3569">
        <v>1253</v>
      </c>
      <c r="D3569">
        <f t="shared" si="224"/>
        <v>2973</v>
      </c>
      <c r="E3569">
        <f t="shared" si="221"/>
        <v>3725169</v>
      </c>
      <c r="F3569">
        <f t="shared" si="222"/>
        <v>8838729</v>
      </c>
      <c r="J3569">
        <f t="shared" si="223"/>
        <v>543.64236965359873</v>
      </c>
    </row>
    <row r="3570" spans="1:10" x14ac:dyDescent="0.3">
      <c r="A3570">
        <v>3569</v>
      </c>
      <c r="B3570" s="1502">
        <v>44144</v>
      </c>
      <c r="C3570">
        <v>49</v>
      </c>
      <c r="D3570">
        <f t="shared" si="224"/>
        <v>2975</v>
      </c>
      <c r="E3570">
        <f t="shared" si="221"/>
        <v>145775</v>
      </c>
      <c r="F3570">
        <f t="shared" si="222"/>
        <v>8850625</v>
      </c>
      <c r="J3570">
        <f t="shared" si="223"/>
        <v>543.61471721647138</v>
      </c>
    </row>
    <row r="3571" spans="1:10" x14ac:dyDescent="0.3">
      <c r="A3571">
        <v>3570</v>
      </c>
      <c r="B3571" s="1502">
        <v>44145</v>
      </c>
      <c r="C3571">
        <v>52</v>
      </c>
      <c r="D3571">
        <f t="shared" si="224"/>
        <v>2977</v>
      </c>
      <c r="E3571">
        <f t="shared" si="221"/>
        <v>154804</v>
      </c>
      <c r="F3571">
        <f t="shared" si="222"/>
        <v>8862529</v>
      </c>
      <c r="J3571">
        <f t="shared" si="223"/>
        <v>543.5870647793439</v>
      </c>
    </row>
    <row r="3572" spans="1:10" x14ac:dyDescent="0.3">
      <c r="A3572">
        <v>3571</v>
      </c>
      <c r="B3572" s="1502">
        <v>44147</v>
      </c>
      <c r="C3572">
        <v>118</v>
      </c>
      <c r="D3572">
        <f t="shared" si="224"/>
        <v>2979</v>
      </c>
      <c r="E3572">
        <f t="shared" si="221"/>
        <v>351522</v>
      </c>
      <c r="F3572">
        <f t="shared" si="222"/>
        <v>8874441</v>
      </c>
      <c r="J3572">
        <f t="shared" si="223"/>
        <v>543.55941234221643</v>
      </c>
    </row>
    <row r="3573" spans="1:10" x14ac:dyDescent="0.3">
      <c r="A3573">
        <v>3572</v>
      </c>
      <c r="B3573" s="1502">
        <v>44147</v>
      </c>
      <c r="C3573">
        <v>98</v>
      </c>
      <c r="D3573">
        <f t="shared" si="224"/>
        <v>2981</v>
      </c>
      <c r="E3573">
        <f t="shared" si="221"/>
        <v>292138</v>
      </c>
      <c r="F3573">
        <f t="shared" si="222"/>
        <v>8886361</v>
      </c>
      <c r="J3573">
        <f t="shared" si="223"/>
        <v>543.53175990508907</v>
      </c>
    </row>
    <row r="3574" spans="1:10" x14ac:dyDescent="0.3">
      <c r="A3574">
        <v>3573</v>
      </c>
      <c r="B3574" s="1502">
        <v>44176</v>
      </c>
      <c r="C3574">
        <v>30</v>
      </c>
      <c r="D3574">
        <f t="shared" si="224"/>
        <v>2983</v>
      </c>
      <c r="E3574">
        <f t="shared" si="221"/>
        <v>89490</v>
      </c>
      <c r="F3574">
        <f t="shared" si="222"/>
        <v>8898289</v>
      </c>
      <c r="J3574">
        <f t="shared" si="223"/>
        <v>543.5041074679616</v>
      </c>
    </row>
    <row r="3575" spans="1:10" x14ac:dyDescent="0.3">
      <c r="A3575">
        <v>3574</v>
      </c>
      <c r="B3575" s="1502">
        <v>44200</v>
      </c>
      <c r="C3575">
        <v>1093</v>
      </c>
      <c r="D3575">
        <f t="shared" si="224"/>
        <v>2985</v>
      </c>
      <c r="E3575">
        <f t="shared" si="221"/>
        <v>3262605</v>
      </c>
      <c r="F3575">
        <f t="shared" si="222"/>
        <v>8910225</v>
      </c>
      <c r="J3575">
        <f t="shared" si="223"/>
        <v>543.47645503083413</v>
      </c>
    </row>
    <row r="3576" spans="1:10" x14ac:dyDescent="0.3">
      <c r="A3576">
        <v>3575</v>
      </c>
      <c r="B3576" s="1502">
        <v>44200</v>
      </c>
      <c r="C3576">
        <v>3642</v>
      </c>
      <c r="D3576">
        <f t="shared" si="224"/>
        <v>2987</v>
      </c>
      <c r="E3576">
        <f t="shared" si="221"/>
        <v>10878654</v>
      </c>
      <c r="F3576">
        <f t="shared" si="222"/>
        <v>8922169</v>
      </c>
      <c r="J3576">
        <f t="shared" si="223"/>
        <v>543.44880259370666</v>
      </c>
    </row>
    <row r="3577" spans="1:10" x14ac:dyDescent="0.3">
      <c r="A3577">
        <v>3576</v>
      </c>
      <c r="B3577" s="1502">
        <v>44200</v>
      </c>
      <c r="C3577">
        <v>6046</v>
      </c>
      <c r="D3577">
        <f t="shared" si="224"/>
        <v>2989</v>
      </c>
      <c r="E3577">
        <f t="shared" si="221"/>
        <v>18071494</v>
      </c>
      <c r="F3577">
        <f t="shared" si="222"/>
        <v>8934121</v>
      </c>
      <c r="J3577">
        <f t="shared" si="223"/>
        <v>543.4211501565793</v>
      </c>
    </row>
    <row r="3578" spans="1:10" x14ac:dyDescent="0.3">
      <c r="A3578">
        <v>3577</v>
      </c>
      <c r="B3578" s="1502">
        <v>44200</v>
      </c>
      <c r="C3578">
        <v>8196</v>
      </c>
      <c r="D3578">
        <f t="shared" si="224"/>
        <v>2991</v>
      </c>
      <c r="E3578">
        <f t="shared" si="221"/>
        <v>24514236</v>
      </c>
      <c r="F3578">
        <f t="shared" si="222"/>
        <v>8946081</v>
      </c>
      <c r="J3578">
        <f t="shared" si="223"/>
        <v>543.39349771945183</v>
      </c>
    </row>
    <row r="3579" spans="1:10" x14ac:dyDescent="0.3">
      <c r="A3579">
        <v>3578</v>
      </c>
      <c r="B3579" s="1502">
        <v>44200</v>
      </c>
      <c r="C3579">
        <v>108</v>
      </c>
      <c r="D3579">
        <f t="shared" si="224"/>
        <v>2993</v>
      </c>
      <c r="E3579">
        <f t="shared" si="221"/>
        <v>323244</v>
      </c>
      <c r="F3579">
        <f t="shared" si="222"/>
        <v>8958049</v>
      </c>
      <c r="J3579">
        <f t="shared" si="223"/>
        <v>543.36584528232436</v>
      </c>
    </row>
    <row r="3580" spans="1:10" x14ac:dyDescent="0.3">
      <c r="A3580">
        <v>3579</v>
      </c>
      <c r="B3580" s="1502">
        <v>44200</v>
      </c>
      <c r="C3580">
        <v>303</v>
      </c>
      <c r="D3580">
        <f t="shared" si="224"/>
        <v>2995</v>
      </c>
      <c r="E3580">
        <f t="shared" si="221"/>
        <v>907485</v>
      </c>
      <c r="F3580">
        <f t="shared" si="222"/>
        <v>8970025</v>
      </c>
      <c r="J3580">
        <f t="shared" si="223"/>
        <v>543.338192845197</v>
      </c>
    </row>
    <row r="3581" spans="1:10" x14ac:dyDescent="0.3">
      <c r="A3581">
        <v>3580</v>
      </c>
      <c r="B3581" s="1502">
        <v>44200</v>
      </c>
      <c r="C3581">
        <v>208</v>
      </c>
      <c r="D3581">
        <f t="shared" si="224"/>
        <v>2997</v>
      </c>
      <c r="E3581">
        <f t="shared" si="221"/>
        <v>623376</v>
      </c>
      <c r="F3581">
        <f t="shared" si="222"/>
        <v>8982009</v>
      </c>
      <c r="J3581">
        <f t="shared" si="223"/>
        <v>543.31054040806953</v>
      </c>
    </row>
    <row r="3582" spans="1:10" x14ac:dyDescent="0.3">
      <c r="A3582">
        <v>3581</v>
      </c>
      <c r="B3582" s="1502">
        <v>44201</v>
      </c>
      <c r="C3582">
        <v>36</v>
      </c>
      <c r="D3582">
        <f t="shared" si="224"/>
        <v>2999</v>
      </c>
      <c r="E3582">
        <f t="shared" si="221"/>
        <v>107964</v>
      </c>
      <c r="F3582">
        <f t="shared" si="222"/>
        <v>8994001</v>
      </c>
      <c r="J3582">
        <f t="shared" si="223"/>
        <v>543.28288797094206</v>
      </c>
    </row>
    <row r="3583" spans="1:10" x14ac:dyDescent="0.3">
      <c r="A3583">
        <v>3582</v>
      </c>
      <c r="B3583" s="1502">
        <v>44201</v>
      </c>
      <c r="C3583">
        <v>12</v>
      </c>
      <c r="D3583">
        <f t="shared" si="224"/>
        <v>3001</v>
      </c>
      <c r="E3583">
        <f t="shared" si="221"/>
        <v>36012</v>
      </c>
      <c r="F3583">
        <f t="shared" si="222"/>
        <v>9006001</v>
      </c>
      <c r="J3583">
        <f t="shared" si="223"/>
        <v>543.25523553381458</v>
      </c>
    </row>
    <row r="3584" spans="1:10" x14ac:dyDescent="0.3">
      <c r="A3584">
        <v>3583</v>
      </c>
      <c r="B3584" s="1502">
        <v>44201</v>
      </c>
      <c r="C3584">
        <v>15</v>
      </c>
      <c r="D3584">
        <f t="shared" si="224"/>
        <v>3003</v>
      </c>
      <c r="E3584">
        <f t="shared" si="221"/>
        <v>45045</v>
      </c>
      <c r="F3584">
        <f t="shared" si="222"/>
        <v>9018009</v>
      </c>
      <c r="J3584">
        <f t="shared" si="223"/>
        <v>543.22758309668723</v>
      </c>
    </row>
    <row r="3585" spans="1:10" x14ac:dyDescent="0.3">
      <c r="A3585">
        <v>3584</v>
      </c>
      <c r="B3585" s="1502">
        <v>44201</v>
      </c>
      <c r="C3585">
        <v>30</v>
      </c>
      <c r="D3585">
        <f t="shared" si="224"/>
        <v>3005</v>
      </c>
      <c r="E3585">
        <f t="shared" si="221"/>
        <v>90150</v>
      </c>
      <c r="F3585">
        <f t="shared" si="222"/>
        <v>9030025</v>
      </c>
      <c r="J3585">
        <f t="shared" si="223"/>
        <v>543.19993065955975</v>
      </c>
    </row>
    <row r="3586" spans="1:10" x14ac:dyDescent="0.3">
      <c r="A3586">
        <v>3585</v>
      </c>
      <c r="B3586" s="1502">
        <v>44201</v>
      </c>
      <c r="C3586">
        <v>59</v>
      </c>
      <c r="D3586">
        <f t="shared" si="224"/>
        <v>3007</v>
      </c>
      <c r="E3586">
        <f t="shared" si="221"/>
        <v>177413</v>
      </c>
      <c r="F3586">
        <f t="shared" si="222"/>
        <v>9042049</v>
      </c>
      <c r="J3586">
        <f t="shared" si="223"/>
        <v>543.17227822243228</v>
      </c>
    </row>
    <row r="3587" spans="1:10" x14ac:dyDescent="0.3">
      <c r="A3587">
        <v>3586</v>
      </c>
      <c r="B3587" s="1502">
        <v>44201</v>
      </c>
      <c r="C3587">
        <v>12</v>
      </c>
      <c r="D3587">
        <f t="shared" si="224"/>
        <v>3009</v>
      </c>
      <c r="E3587">
        <f t="shared" ref="E3587:E3650" si="225">C3587*D3587</f>
        <v>36108</v>
      </c>
      <c r="F3587">
        <f t="shared" ref="F3587:F3650" si="226">D3587^2</f>
        <v>9054081</v>
      </c>
      <c r="J3587">
        <f t="shared" ref="J3587:J3650" si="227">$H$2+(-$I$2)*D3587</f>
        <v>543.14462578530492</v>
      </c>
    </row>
    <row r="3588" spans="1:10" x14ac:dyDescent="0.3">
      <c r="A3588">
        <v>3587</v>
      </c>
      <c r="B3588" s="1502">
        <v>44201</v>
      </c>
      <c r="C3588">
        <v>438</v>
      </c>
      <c r="D3588">
        <f t="shared" si="224"/>
        <v>3011</v>
      </c>
      <c r="E3588">
        <f t="shared" si="225"/>
        <v>1318818</v>
      </c>
      <c r="F3588">
        <f t="shared" si="226"/>
        <v>9066121</v>
      </c>
      <c r="J3588">
        <f t="shared" si="227"/>
        <v>543.11697334817745</v>
      </c>
    </row>
    <row r="3589" spans="1:10" x14ac:dyDescent="0.3">
      <c r="A3589">
        <v>3588</v>
      </c>
      <c r="B3589" s="1502">
        <v>44201</v>
      </c>
      <c r="C3589">
        <v>34</v>
      </c>
      <c r="D3589">
        <f t="shared" si="224"/>
        <v>3013</v>
      </c>
      <c r="E3589">
        <f t="shared" si="225"/>
        <v>102442</v>
      </c>
      <c r="F3589">
        <f t="shared" si="226"/>
        <v>9078169</v>
      </c>
      <c r="J3589">
        <f t="shared" si="227"/>
        <v>543.08932091104998</v>
      </c>
    </row>
    <row r="3590" spans="1:10" x14ac:dyDescent="0.3">
      <c r="A3590">
        <v>3589</v>
      </c>
      <c r="B3590" s="1502">
        <v>44201</v>
      </c>
      <c r="C3590">
        <v>592</v>
      </c>
      <c r="D3590">
        <f t="shared" si="224"/>
        <v>3015</v>
      </c>
      <c r="E3590">
        <f t="shared" si="225"/>
        <v>1784880</v>
      </c>
      <c r="F3590">
        <f t="shared" si="226"/>
        <v>9090225</v>
      </c>
      <c r="J3590">
        <f t="shared" si="227"/>
        <v>543.06166847392251</v>
      </c>
    </row>
    <row r="3591" spans="1:10" x14ac:dyDescent="0.3">
      <c r="A3591">
        <v>3590</v>
      </c>
      <c r="B3591" s="1502">
        <v>44201</v>
      </c>
      <c r="C3591">
        <v>28</v>
      </c>
      <c r="D3591">
        <f t="shared" si="224"/>
        <v>3017</v>
      </c>
      <c r="E3591">
        <f t="shared" si="225"/>
        <v>84476</v>
      </c>
      <c r="F3591">
        <f t="shared" si="226"/>
        <v>9102289</v>
      </c>
      <c r="J3591">
        <f t="shared" si="227"/>
        <v>543.03401603679515</v>
      </c>
    </row>
    <row r="3592" spans="1:10" x14ac:dyDescent="0.3">
      <c r="A3592">
        <v>3591</v>
      </c>
      <c r="B3592" s="1502">
        <v>44201</v>
      </c>
      <c r="C3592">
        <v>208</v>
      </c>
      <c r="D3592">
        <f t="shared" si="224"/>
        <v>3019</v>
      </c>
      <c r="E3592">
        <f t="shared" si="225"/>
        <v>627952</v>
      </c>
      <c r="F3592">
        <f t="shared" si="226"/>
        <v>9114361</v>
      </c>
      <c r="J3592">
        <f t="shared" si="227"/>
        <v>543.00636359966768</v>
      </c>
    </row>
    <row r="3593" spans="1:10" x14ac:dyDescent="0.3">
      <c r="A3593">
        <v>3592</v>
      </c>
      <c r="B3593" s="1502">
        <v>44201</v>
      </c>
      <c r="C3593">
        <v>50</v>
      </c>
      <c r="D3593">
        <f t="shared" si="224"/>
        <v>3021</v>
      </c>
      <c r="E3593">
        <f t="shared" si="225"/>
        <v>151050</v>
      </c>
      <c r="F3593">
        <f t="shared" si="226"/>
        <v>9126441</v>
      </c>
      <c r="J3593">
        <f t="shared" si="227"/>
        <v>542.97871116254021</v>
      </c>
    </row>
    <row r="3594" spans="1:10" x14ac:dyDescent="0.3">
      <c r="A3594">
        <v>3593</v>
      </c>
      <c r="B3594" s="1502">
        <v>44201</v>
      </c>
      <c r="C3594">
        <v>1008</v>
      </c>
      <c r="D3594">
        <f t="shared" si="224"/>
        <v>3023</v>
      </c>
      <c r="E3594">
        <f t="shared" si="225"/>
        <v>3047184</v>
      </c>
      <c r="F3594">
        <f t="shared" si="226"/>
        <v>9138529</v>
      </c>
      <c r="J3594">
        <f t="shared" si="227"/>
        <v>542.95105872541285</v>
      </c>
    </row>
    <row r="3595" spans="1:10" x14ac:dyDescent="0.3">
      <c r="A3595">
        <v>3594</v>
      </c>
      <c r="B3595" s="1502">
        <v>44201</v>
      </c>
      <c r="C3595">
        <v>55</v>
      </c>
      <c r="D3595">
        <f t="shared" si="224"/>
        <v>3025</v>
      </c>
      <c r="E3595">
        <f t="shared" si="225"/>
        <v>166375</v>
      </c>
      <c r="F3595">
        <f t="shared" si="226"/>
        <v>9150625</v>
      </c>
      <c r="J3595">
        <f t="shared" si="227"/>
        <v>542.92340628828538</v>
      </c>
    </row>
    <row r="3596" spans="1:10" x14ac:dyDescent="0.3">
      <c r="A3596">
        <v>3595</v>
      </c>
      <c r="B3596" s="1502">
        <v>44202</v>
      </c>
      <c r="C3596">
        <v>282</v>
      </c>
      <c r="D3596">
        <f t="shared" si="224"/>
        <v>3027</v>
      </c>
      <c r="E3596">
        <f t="shared" si="225"/>
        <v>853614</v>
      </c>
      <c r="F3596">
        <f t="shared" si="226"/>
        <v>9162729</v>
      </c>
      <c r="J3596">
        <f t="shared" si="227"/>
        <v>542.89575385115791</v>
      </c>
    </row>
    <row r="3597" spans="1:10" x14ac:dyDescent="0.3">
      <c r="A3597">
        <v>3596</v>
      </c>
      <c r="B3597" s="1502">
        <v>44202</v>
      </c>
      <c r="C3597">
        <v>556</v>
      </c>
      <c r="D3597">
        <f t="shared" si="224"/>
        <v>3029</v>
      </c>
      <c r="E3597">
        <f t="shared" si="225"/>
        <v>1684124</v>
      </c>
      <c r="F3597">
        <f t="shared" si="226"/>
        <v>9174841</v>
      </c>
      <c r="J3597">
        <f t="shared" si="227"/>
        <v>542.86810141403043</v>
      </c>
    </row>
    <row r="3598" spans="1:10" x14ac:dyDescent="0.3">
      <c r="A3598">
        <v>3597</v>
      </c>
      <c r="B3598" s="1502">
        <v>44202</v>
      </c>
      <c r="C3598">
        <v>854</v>
      </c>
      <c r="D3598">
        <f t="shared" si="224"/>
        <v>3031</v>
      </c>
      <c r="E3598">
        <f t="shared" si="225"/>
        <v>2588474</v>
      </c>
      <c r="F3598">
        <f t="shared" si="226"/>
        <v>9186961</v>
      </c>
      <c r="J3598">
        <f t="shared" si="227"/>
        <v>542.84044897690308</v>
      </c>
    </row>
    <row r="3599" spans="1:10" x14ac:dyDescent="0.3">
      <c r="A3599">
        <v>3598</v>
      </c>
      <c r="B3599" s="1502">
        <v>44202</v>
      </c>
      <c r="C3599">
        <v>969</v>
      </c>
      <c r="D3599">
        <f t="shared" si="224"/>
        <v>3033</v>
      </c>
      <c r="E3599">
        <f t="shared" si="225"/>
        <v>2938977</v>
      </c>
      <c r="F3599">
        <f t="shared" si="226"/>
        <v>9199089</v>
      </c>
      <c r="J3599">
        <f t="shared" si="227"/>
        <v>542.8127965397756</v>
      </c>
    </row>
    <row r="3600" spans="1:10" x14ac:dyDescent="0.3">
      <c r="A3600">
        <v>3599</v>
      </c>
      <c r="B3600" s="1502">
        <v>44202</v>
      </c>
      <c r="C3600">
        <v>214</v>
      </c>
      <c r="D3600">
        <f t="shared" si="224"/>
        <v>3035</v>
      </c>
      <c r="E3600">
        <f t="shared" si="225"/>
        <v>649490</v>
      </c>
      <c r="F3600">
        <f t="shared" si="226"/>
        <v>9211225</v>
      </c>
      <c r="J3600">
        <f t="shared" si="227"/>
        <v>542.78514410264813</v>
      </c>
    </row>
    <row r="3601" spans="1:10" x14ac:dyDescent="0.3">
      <c r="A3601">
        <v>3600</v>
      </c>
      <c r="B3601" s="1502">
        <v>44202</v>
      </c>
      <c r="C3601">
        <v>24</v>
      </c>
      <c r="D3601">
        <f t="shared" si="224"/>
        <v>3037</v>
      </c>
      <c r="E3601">
        <f t="shared" si="225"/>
        <v>72888</v>
      </c>
      <c r="F3601">
        <f t="shared" si="226"/>
        <v>9223369</v>
      </c>
      <c r="J3601">
        <f t="shared" si="227"/>
        <v>542.75749166552077</v>
      </c>
    </row>
    <row r="3602" spans="1:10" x14ac:dyDescent="0.3">
      <c r="A3602">
        <v>3601</v>
      </c>
      <c r="B3602" s="1502">
        <v>44202</v>
      </c>
      <c r="C3602">
        <v>384</v>
      </c>
      <c r="D3602">
        <f t="shared" si="224"/>
        <v>3039</v>
      </c>
      <c r="E3602">
        <f t="shared" si="225"/>
        <v>1166976</v>
      </c>
      <c r="F3602">
        <f t="shared" si="226"/>
        <v>9235521</v>
      </c>
      <c r="J3602">
        <f t="shared" si="227"/>
        <v>542.7298392283933</v>
      </c>
    </row>
    <row r="3603" spans="1:10" x14ac:dyDescent="0.3">
      <c r="A3603">
        <v>3602</v>
      </c>
      <c r="B3603" s="1502">
        <v>44203</v>
      </c>
      <c r="C3603">
        <v>554</v>
      </c>
      <c r="D3603">
        <f t="shared" si="224"/>
        <v>3041</v>
      </c>
      <c r="E3603">
        <f t="shared" si="225"/>
        <v>1684714</v>
      </c>
      <c r="F3603">
        <f t="shared" si="226"/>
        <v>9247681</v>
      </c>
      <c r="J3603">
        <f t="shared" si="227"/>
        <v>542.70218679126583</v>
      </c>
    </row>
    <row r="3604" spans="1:10" x14ac:dyDescent="0.3">
      <c r="A3604">
        <v>3603</v>
      </c>
      <c r="B3604" s="1502">
        <v>44203</v>
      </c>
      <c r="C3604">
        <v>2508</v>
      </c>
      <c r="D3604">
        <f t="shared" si="224"/>
        <v>3043</v>
      </c>
      <c r="E3604">
        <f t="shared" si="225"/>
        <v>7631844</v>
      </c>
      <c r="F3604">
        <f t="shared" si="226"/>
        <v>9259849</v>
      </c>
      <c r="J3604">
        <f t="shared" si="227"/>
        <v>542.67453435413836</v>
      </c>
    </row>
    <row r="3605" spans="1:10" x14ac:dyDescent="0.3">
      <c r="A3605">
        <v>3604</v>
      </c>
      <c r="B3605" s="1502">
        <v>44203</v>
      </c>
      <c r="C3605">
        <v>1010</v>
      </c>
      <c r="D3605">
        <f t="shared" si="224"/>
        <v>3045</v>
      </c>
      <c r="E3605">
        <f t="shared" si="225"/>
        <v>3075450</v>
      </c>
      <c r="F3605">
        <f t="shared" si="226"/>
        <v>9272025</v>
      </c>
      <c r="J3605">
        <f t="shared" si="227"/>
        <v>542.646881917011</v>
      </c>
    </row>
    <row r="3606" spans="1:10" x14ac:dyDescent="0.3">
      <c r="A3606">
        <v>3605</v>
      </c>
      <c r="B3606" s="1502">
        <v>44208</v>
      </c>
      <c r="C3606">
        <v>21</v>
      </c>
      <c r="D3606">
        <f t="shared" si="224"/>
        <v>3047</v>
      </c>
      <c r="E3606">
        <f t="shared" si="225"/>
        <v>63987</v>
      </c>
      <c r="F3606">
        <f t="shared" si="226"/>
        <v>9284209</v>
      </c>
      <c r="J3606">
        <f t="shared" si="227"/>
        <v>542.61922947988353</v>
      </c>
    </row>
    <row r="3607" spans="1:10" x14ac:dyDescent="0.3">
      <c r="A3607">
        <v>3606</v>
      </c>
      <c r="B3607" s="1502">
        <v>44208</v>
      </c>
      <c r="C3607">
        <v>931</v>
      </c>
      <c r="D3607">
        <f t="shared" si="224"/>
        <v>3049</v>
      </c>
      <c r="E3607">
        <f t="shared" si="225"/>
        <v>2838619</v>
      </c>
      <c r="F3607">
        <f t="shared" si="226"/>
        <v>9296401</v>
      </c>
      <c r="J3607">
        <f t="shared" si="227"/>
        <v>542.59157704275606</v>
      </c>
    </row>
    <row r="3608" spans="1:10" x14ac:dyDescent="0.3">
      <c r="A3608">
        <v>3607</v>
      </c>
      <c r="B3608" s="1502">
        <v>44208</v>
      </c>
      <c r="C3608">
        <v>228</v>
      </c>
      <c r="D3608">
        <f t="shared" si="224"/>
        <v>3051</v>
      </c>
      <c r="E3608">
        <f t="shared" si="225"/>
        <v>695628</v>
      </c>
      <c r="F3608">
        <f t="shared" si="226"/>
        <v>9308601</v>
      </c>
      <c r="J3608">
        <f t="shared" si="227"/>
        <v>542.5639246056287</v>
      </c>
    </row>
    <row r="3609" spans="1:10" x14ac:dyDescent="0.3">
      <c r="A3609">
        <v>3608</v>
      </c>
      <c r="B3609" s="1502">
        <v>44208</v>
      </c>
      <c r="C3609">
        <v>959</v>
      </c>
      <c r="D3609">
        <f t="shared" si="224"/>
        <v>3053</v>
      </c>
      <c r="E3609">
        <f t="shared" si="225"/>
        <v>2927827</v>
      </c>
      <c r="F3609">
        <f t="shared" si="226"/>
        <v>9320809</v>
      </c>
      <c r="J3609">
        <f t="shared" si="227"/>
        <v>542.53627216850123</v>
      </c>
    </row>
    <row r="3610" spans="1:10" x14ac:dyDescent="0.3">
      <c r="A3610">
        <v>3609</v>
      </c>
      <c r="B3610" s="1502">
        <v>44208</v>
      </c>
      <c r="C3610">
        <v>1253</v>
      </c>
      <c r="D3610">
        <f t="shared" si="224"/>
        <v>3055</v>
      </c>
      <c r="E3610">
        <f t="shared" si="225"/>
        <v>3827915</v>
      </c>
      <c r="F3610">
        <f t="shared" si="226"/>
        <v>9333025</v>
      </c>
      <c r="J3610">
        <f t="shared" si="227"/>
        <v>542.50861973137376</v>
      </c>
    </row>
    <row r="3611" spans="1:10" x14ac:dyDescent="0.3">
      <c r="A3611">
        <v>3610</v>
      </c>
      <c r="B3611" s="1502">
        <v>44208</v>
      </c>
      <c r="C3611">
        <v>1448</v>
      </c>
      <c r="D3611">
        <f t="shared" si="224"/>
        <v>3057</v>
      </c>
      <c r="E3611">
        <f t="shared" si="225"/>
        <v>4426536</v>
      </c>
      <c r="F3611">
        <f t="shared" si="226"/>
        <v>9345249</v>
      </c>
      <c r="J3611">
        <f t="shared" si="227"/>
        <v>542.4809672942464</v>
      </c>
    </row>
    <row r="3612" spans="1:10" x14ac:dyDescent="0.3">
      <c r="A3612">
        <v>3611</v>
      </c>
      <c r="B3612" s="1502">
        <v>44208</v>
      </c>
      <c r="C3612">
        <v>23</v>
      </c>
      <c r="D3612">
        <f t="shared" si="224"/>
        <v>3059</v>
      </c>
      <c r="E3612">
        <f t="shared" si="225"/>
        <v>70357</v>
      </c>
      <c r="F3612">
        <f t="shared" si="226"/>
        <v>9357481</v>
      </c>
      <c r="J3612">
        <f t="shared" si="227"/>
        <v>542.45331485711893</v>
      </c>
    </row>
    <row r="3613" spans="1:10" x14ac:dyDescent="0.3">
      <c r="A3613">
        <v>3612</v>
      </c>
      <c r="B3613" s="1502">
        <v>44208</v>
      </c>
      <c r="C3613">
        <v>1476</v>
      </c>
      <c r="D3613">
        <f t="shared" si="224"/>
        <v>3061</v>
      </c>
      <c r="E3613">
        <f t="shared" si="225"/>
        <v>4518036</v>
      </c>
      <c r="F3613">
        <f t="shared" si="226"/>
        <v>9369721</v>
      </c>
      <c r="J3613">
        <f t="shared" si="227"/>
        <v>542.42566241999145</v>
      </c>
    </row>
    <row r="3614" spans="1:10" x14ac:dyDescent="0.3">
      <c r="A3614">
        <v>3613</v>
      </c>
      <c r="B3614" s="1502">
        <v>44208</v>
      </c>
      <c r="C3614">
        <v>918</v>
      </c>
      <c r="D3614">
        <f t="shared" si="224"/>
        <v>3063</v>
      </c>
      <c r="E3614">
        <f t="shared" si="225"/>
        <v>2811834</v>
      </c>
      <c r="F3614">
        <f t="shared" si="226"/>
        <v>9381969</v>
      </c>
      <c r="J3614">
        <f t="shared" si="227"/>
        <v>542.39800998286398</v>
      </c>
    </row>
    <row r="3615" spans="1:10" x14ac:dyDescent="0.3">
      <c r="A3615">
        <v>3614</v>
      </c>
      <c r="B3615" s="1502">
        <v>44208</v>
      </c>
      <c r="C3615">
        <v>393</v>
      </c>
      <c r="D3615">
        <f t="shared" si="224"/>
        <v>3065</v>
      </c>
      <c r="E3615">
        <f t="shared" si="225"/>
        <v>1204545</v>
      </c>
      <c r="F3615">
        <f t="shared" si="226"/>
        <v>9394225</v>
      </c>
      <c r="J3615">
        <f t="shared" si="227"/>
        <v>542.37035754573662</v>
      </c>
    </row>
    <row r="3616" spans="1:10" x14ac:dyDescent="0.3">
      <c r="A3616">
        <v>3615</v>
      </c>
      <c r="B3616" s="1502">
        <v>44208</v>
      </c>
      <c r="C3616">
        <v>251</v>
      </c>
      <c r="D3616">
        <f t="shared" si="224"/>
        <v>3067</v>
      </c>
      <c r="E3616">
        <f t="shared" si="225"/>
        <v>769817</v>
      </c>
      <c r="F3616">
        <f t="shared" si="226"/>
        <v>9406489</v>
      </c>
      <c r="J3616">
        <f t="shared" si="227"/>
        <v>542.34270510860915</v>
      </c>
    </row>
    <row r="3617" spans="1:10" x14ac:dyDescent="0.3">
      <c r="A3617">
        <v>3616</v>
      </c>
      <c r="B3617" s="1502">
        <v>44208</v>
      </c>
      <c r="C3617">
        <v>70</v>
      </c>
      <c r="D3617">
        <f t="shared" si="224"/>
        <v>3069</v>
      </c>
      <c r="E3617">
        <f t="shared" si="225"/>
        <v>214830</v>
      </c>
      <c r="F3617">
        <f t="shared" si="226"/>
        <v>9418761</v>
      </c>
      <c r="J3617">
        <f t="shared" si="227"/>
        <v>542.31505267148168</v>
      </c>
    </row>
    <row r="3618" spans="1:10" x14ac:dyDescent="0.3">
      <c r="A3618">
        <v>3617</v>
      </c>
      <c r="B3618" s="1502">
        <v>44208</v>
      </c>
      <c r="C3618">
        <v>2887</v>
      </c>
      <c r="D3618">
        <f t="shared" si="224"/>
        <v>3071</v>
      </c>
      <c r="E3618">
        <f t="shared" si="225"/>
        <v>8865977</v>
      </c>
      <c r="F3618">
        <f t="shared" si="226"/>
        <v>9431041</v>
      </c>
      <c r="J3618">
        <f t="shared" si="227"/>
        <v>542.28740023435432</v>
      </c>
    </row>
    <row r="3619" spans="1:10" x14ac:dyDescent="0.3">
      <c r="A3619">
        <v>3618</v>
      </c>
      <c r="B3619" s="1502">
        <v>44208</v>
      </c>
      <c r="C3619">
        <v>2399</v>
      </c>
      <c r="D3619">
        <f t="shared" si="224"/>
        <v>3073</v>
      </c>
      <c r="E3619">
        <f t="shared" si="225"/>
        <v>7372127</v>
      </c>
      <c r="F3619">
        <f t="shared" si="226"/>
        <v>9443329</v>
      </c>
      <c r="J3619">
        <f t="shared" si="227"/>
        <v>542.25974779722685</v>
      </c>
    </row>
    <row r="3620" spans="1:10" x14ac:dyDescent="0.3">
      <c r="A3620">
        <v>3619</v>
      </c>
      <c r="B3620" s="1502">
        <v>44208</v>
      </c>
      <c r="C3620">
        <v>230</v>
      </c>
      <c r="D3620">
        <f t="shared" si="224"/>
        <v>3075</v>
      </c>
      <c r="E3620">
        <f t="shared" si="225"/>
        <v>707250</v>
      </c>
      <c r="F3620">
        <f t="shared" si="226"/>
        <v>9455625</v>
      </c>
      <c r="J3620">
        <f t="shared" si="227"/>
        <v>542.23209536009938</v>
      </c>
    </row>
    <row r="3621" spans="1:10" x14ac:dyDescent="0.3">
      <c r="A3621">
        <v>3620</v>
      </c>
      <c r="B3621" s="1502">
        <v>44208</v>
      </c>
      <c r="C3621">
        <v>21</v>
      </c>
      <c r="D3621">
        <f t="shared" ref="D3621:D3684" si="228">D3620+2</f>
        <v>3077</v>
      </c>
      <c r="E3621">
        <f t="shared" si="225"/>
        <v>64617</v>
      </c>
      <c r="F3621">
        <f t="shared" si="226"/>
        <v>9467929</v>
      </c>
      <c r="J3621">
        <f t="shared" si="227"/>
        <v>542.20444292297191</v>
      </c>
    </row>
    <row r="3622" spans="1:10" x14ac:dyDescent="0.3">
      <c r="A3622">
        <v>3621</v>
      </c>
      <c r="B3622" s="1502">
        <v>44208</v>
      </c>
      <c r="C3622">
        <v>76</v>
      </c>
      <c r="D3622">
        <f t="shared" si="228"/>
        <v>3079</v>
      </c>
      <c r="E3622">
        <f t="shared" si="225"/>
        <v>234004</v>
      </c>
      <c r="F3622">
        <f t="shared" si="226"/>
        <v>9480241</v>
      </c>
      <c r="J3622">
        <f t="shared" si="227"/>
        <v>542.17679048584455</v>
      </c>
    </row>
    <row r="3623" spans="1:10" x14ac:dyDescent="0.3">
      <c r="A3623">
        <v>3622</v>
      </c>
      <c r="B3623" s="1502">
        <v>44208</v>
      </c>
      <c r="C3623">
        <v>82</v>
      </c>
      <c r="D3623">
        <f t="shared" si="228"/>
        <v>3081</v>
      </c>
      <c r="E3623">
        <f t="shared" si="225"/>
        <v>252642</v>
      </c>
      <c r="F3623">
        <f t="shared" si="226"/>
        <v>9492561</v>
      </c>
      <c r="J3623">
        <f t="shared" si="227"/>
        <v>542.14913804871708</v>
      </c>
    </row>
    <row r="3624" spans="1:10" x14ac:dyDescent="0.3">
      <c r="A3624">
        <v>3623</v>
      </c>
      <c r="B3624" s="1502">
        <v>44208</v>
      </c>
      <c r="C3624">
        <v>163</v>
      </c>
      <c r="D3624">
        <f t="shared" si="228"/>
        <v>3083</v>
      </c>
      <c r="E3624">
        <f t="shared" si="225"/>
        <v>502529</v>
      </c>
      <c r="F3624">
        <f t="shared" si="226"/>
        <v>9504889</v>
      </c>
      <c r="J3624">
        <f t="shared" si="227"/>
        <v>542.12148561158961</v>
      </c>
    </row>
    <row r="3625" spans="1:10" x14ac:dyDescent="0.3">
      <c r="A3625">
        <v>3624</v>
      </c>
      <c r="B3625" s="1502">
        <v>44208</v>
      </c>
      <c r="C3625">
        <v>1063</v>
      </c>
      <c r="D3625">
        <f t="shared" si="228"/>
        <v>3085</v>
      </c>
      <c r="E3625">
        <f t="shared" si="225"/>
        <v>3279355</v>
      </c>
      <c r="F3625">
        <f t="shared" si="226"/>
        <v>9517225</v>
      </c>
      <c r="J3625">
        <f t="shared" si="227"/>
        <v>542.09383317446225</v>
      </c>
    </row>
    <row r="3626" spans="1:10" x14ac:dyDescent="0.3">
      <c r="A3626">
        <v>3625</v>
      </c>
      <c r="B3626" s="1502">
        <v>44208</v>
      </c>
      <c r="C3626">
        <v>634</v>
      </c>
      <c r="D3626">
        <f t="shared" si="228"/>
        <v>3087</v>
      </c>
      <c r="E3626">
        <f t="shared" si="225"/>
        <v>1957158</v>
      </c>
      <c r="F3626">
        <f t="shared" si="226"/>
        <v>9529569</v>
      </c>
      <c r="J3626">
        <f t="shared" si="227"/>
        <v>542.06618073733478</v>
      </c>
    </row>
    <row r="3627" spans="1:10" x14ac:dyDescent="0.3">
      <c r="A3627">
        <v>3626</v>
      </c>
      <c r="B3627" s="1502">
        <v>44208</v>
      </c>
      <c r="C3627">
        <v>1841</v>
      </c>
      <c r="D3627">
        <f t="shared" si="228"/>
        <v>3089</v>
      </c>
      <c r="E3627">
        <f t="shared" si="225"/>
        <v>5686849</v>
      </c>
      <c r="F3627">
        <f t="shared" si="226"/>
        <v>9541921</v>
      </c>
      <c r="J3627">
        <f t="shared" si="227"/>
        <v>542.0385283002073</v>
      </c>
    </row>
    <row r="3628" spans="1:10" x14ac:dyDescent="0.3">
      <c r="A3628">
        <v>3627</v>
      </c>
      <c r="B3628" s="1502">
        <v>44208</v>
      </c>
      <c r="C3628">
        <v>989</v>
      </c>
      <c r="D3628">
        <f t="shared" si="228"/>
        <v>3091</v>
      </c>
      <c r="E3628">
        <f t="shared" si="225"/>
        <v>3056999</v>
      </c>
      <c r="F3628">
        <f t="shared" si="226"/>
        <v>9554281</v>
      </c>
      <c r="J3628">
        <f t="shared" si="227"/>
        <v>542.01087586307983</v>
      </c>
    </row>
    <row r="3629" spans="1:10" x14ac:dyDescent="0.3">
      <c r="A3629">
        <v>3628</v>
      </c>
      <c r="B3629" s="1502">
        <v>44208</v>
      </c>
      <c r="C3629">
        <v>316</v>
      </c>
      <c r="D3629">
        <f t="shared" si="228"/>
        <v>3093</v>
      </c>
      <c r="E3629">
        <f t="shared" si="225"/>
        <v>977388</v>
      </c>
      <c r="F3629">
        <f t="shared" si="226"/>
        <v>9566649</v>
      </c>
      <c r="J3629">
        <f t="shared" si="227"/>
        <v>541.98322342595247</v>
      </c>
    </row>
    <row r="3630" spans="1:10" x14ac:dyDescent="0.3">
      <c r="A3630">
        <v>3629</v>
      </c>
      <c r="B3630" s="1502">
        <v>44208</v>
      </c>
      <c r="C3630">
        <v>2125</v>
      </c>
      <c r="D3630">
        <f t="shared" si="228"/>
        <v>3095</v>
      </c>
      <c r="E3630">
        <f t="shared" si="225"/>
        <v>6576875</v>
      </c>
      <c r="F3630">
        <f t="shared" si="226"/>
        <v>9579025</v>
      </c>
      <c r="J3630">
        <f t="shared" si="227"/>
        <v>541.955570988825</v>
      </c>
    </row>
    <row r="3631" spans="1:10" x14ac:dyDescent="0.3">
      <c r="A3631">
        <v>3630</v>
      </c>
      <c r="B3631" s="1502">
        <v>44208</v>
      </c>
      <c r="C3631">
        <v>36</v>
      </c>
      <c r="D3631">
        <f t="shared" si="228"/>
        <v>3097</v>
      </c>
      <c r="E3631">
        <f t="shared" si="225"/>
        <v>111492</v>
      </c>
      <c r="F3631">
        <f t="shared" si="226"/>
        <v>9591409</v>
      </c>
      <c r="J3631">
        <f t="shared" si="227"/>
        <v>541.92791855169753</v>
      </c>
    </row>
    <row r="3632" spans="1:10" x14ac:dyDescent="0.3">
      <c r="A3632">
        <v>3631</v>
      </c>
      <c r="B3632" s="1502">
        <v>44208</v>
      </c>
      <c r="C3632">
        <v>5038</v>
      </c>
      <c r="D3632">
        <f t="shared" si="228"/>
        <v>3099</v>
      </c>
      <c r="E3632">
        <f t="shared" si="225"/>
        <v>15612762</v>
      </c>
      <c r="F3632">
        <f t="shared" si="226"/>
        <v>9603801</v>
      </c>
      <c r="J3632">
        <f t="shared" si="227"/>
        <v>541.90026611457017</v>
      </c>
    </row>
    <row r="3633" spans="1:10" x14ac:dyDescent="0.3">
      <c r="A3633">
        <v>3632</v>
      </c>
      <c r="B3633" s="1502">
        <v>44208</v>
      </c>
      <c r="C3633">
        <v>1153</v>
      </c>
      <c r="D3633">
        <f t="shared" si="228"/>
        <v>3101</v>
      </c>
      <c r="E3633">
        <f t="shared" si="225"/>
        <v>3575453</v>
      </c>
      <c r="F3633">
        <f t="shared" si="226"/>
        <v>9616201</v>
      </c>
      <c r="J3633">
        <f t="shared" si="227"/>
        <v>541.8726136774427</v>
      </c>
    </row>
    <row r="3634" spans="1:10" x14ac:dyDescent="0.3">
      <c r="A3634">
        <v>3633</v>
      </c>
      <c r="B3634" s="1502">
        <v>44208</v>
      </c>
      <c r="C3634">
        <v>159</v>
      </c>
      <c r="D3634">
        <f t="shared" si="228"/>
        <v>3103</v>
      </c>
      <c r="E3634">
        <f t="shared" si="225"/>
        <v>493377</v>
      </c>
      <c r="F3634">
        <f t="shared" si="226"/>
        <v>9628609</v>
      </c>
      <c r="J3634">
        <f t="shared" si="227"/>
        <v>541.84496124031523</v>
      </c>
    </row>
    <row r="3635" spans="1:10" x14ac:dyDescent="0.3">
      <c r="A3635">
        <v>3634</v>
      </c>
      <c r="B3635" s="1502">
        <v>44209</v>
      </c>
      <c r="C3635">
        <v>3918</v>
      </c>
      <c r="D3635">
        <f t="shared" si="228"/>
        <v>3105</v>
      </c>
      <c r="E3635">
        <f t="shared" si="225"/>
        <v>12165390</v>
      </c>
      <c r="F3635">
        <f t="shared" si="226"/>
        <v>9641025</v>
      </c>
      <c r="J3635">
        <f t="shared" si="227"/>
        <v>541.81730880318787</v>
      </c>
    </row>
    <row r="3636" spans="1:10" x14ac:dyDescent="0.3">
      <c r="A3636">
        <v>3635</v>
      </c>
      <c r="B3636" s="1502">
        <v>44209</v>
      </c>
      <c r="C3636">
        <v>12</v>
      </c>
      <c r="D3636">
        <f t="shared" si="228"/>
        <v>3107</v>
      </c>
      <c r="E3636">
        <f t="shared" si="225"/>
        <v>37284</v>
      </c>
      <c r="F3636">
        <f t="shared" si="226"/>
        <v>9653449</v>
      </c>
      <c r="J3636">
        <f t="shared" si="227"/>
        <v>541.7896563660604</v>
      </c>
    </row>
    <row r="3637" spans="1:10" x14ac:dyDescent="0.3">
      <c r="A3637">
        <v>3636</v>
      </c>
      <c r="B3637" s="1502">
        <v>44209</v>
      </c>
      <c r="C3637">
        <v>816</v>
      </c>
      <c r="D3637">
        <f t="shared" si="228"/>
        <v>3109</v>
      </c>
      <c r="E3637">
        <f t="shared" si="225"/>
        <v>2536944</v>
      </c>
      <c r="F3637">
        <f t="shared" si="226"/>
        <v>9665881</v>
      </c>
      <c r="J3637">
        <f t="shared" si="227"/>
        <v>541.76200392893293</v>
      </c>
    </row>
    <row r="3638" spans="1:10" x14ac:dyDescent="0.3">
      <c r="A3638">
        <v>3637</v>
      </c>
      <c r="B3638" s="1502">
        <v>44209</v>
      </c>
      <c r="C3638">
        <v>1184</v>
      </c>
      <c r="D3638">
        <f t="shared" si="228"/>
        <v>3111</v>
      </c>
      <c r="E3638">
        <f t="shared" si="225"/>
        <v>3683424</v>
      </c>
      <c r="F3638">
        <f t="shared" si="226"/>
        <v>9678321</v>
      </c>
      <c r="J3638">
        <f t="shared" si="227"/>
        <v>541.73435149180546</v>
      </c>
    </row>
    <row r="3639" spans="1:10" x14ac:dyDescent="0.3">
      <c r="A3639">
        <v>3638</v>
      </c>
      <c r="B3639" s="1502">
        <v>44209</v>
      </c>
      <c r="C3639">
        <v>6066</v>
      </c>
      <c r="D3639">
        <f t="shared" si="228"/>
        <v>3113</v>
      </c>
      <c r="E3639">
        <f t="shared" si="225"/>
        <v>18883458</v>
      </c>
      <c r="F3639">
        <f t="shared" si="226"/>
        <v>9690769</v>
      </c>
      <c r="J3639">
        <f t="shared" si="227"/>
        <v>541.7066990546781</v>
      </c>
    </row>
    <row r="3640" spans="1:10" x14ac:dyDescent="0.3">
      <c r="A3640">
        <v>3639</v>
      </c>
      <c r="B3640" s="1502">
        <v>44209</v>
      </c>
      <c r="C3640">
        <v>360</v>
      </c>
      <c r="D3640">
        <f t="shared" si="228"/>
        <v>3115</v>
      </c>
      <c r="E3640">
        <f t="shared" si="225"/>
        <v>1121400</v>
      </c>
      <c r="F3640">
        <f t="shared" si="226"/>
        <v>9703225</v>
      </c>
      <c r="J3640">
        <f t="shared" si="227"/>
        <v>541.67904661755063</v>
      </c>
    </row>
    <row r="3641" spans="1:10" x14ac:dyDescent="0.3">
      <c r="A3641">
        <v>3640</v>
      </c>
      <c r="B3641" s="1502">
        <v>44210</v>
      </c>
      <c r="C3641">
        <v>14</v>
      </c>
      <c r="D3641">
        <f t="shared" si="228"/>
        <v>3117</v>
      </c>
      <c r="E3641">
        <f t="shared" si="225"/>
        <v>43638</v>
      </c>
      <c r="F3641">
        <f t="shared" si="226"/>
        <v>9715689</v>
      </c>
      <c r="J3641">
        <f t="shared" si="227"/>
        <v>541.65139418042315</v>
      </c>
    </row>
    <row r="3642" spans="1:10" x14ac:dyDescent="0.3">
      <c r="A3642">
        <v>3641</v>
      </c>
      <c r="B3642" s="1502">
        <v>44215</v>
      </c>
      <c r="C3642">
        <v>180</v>
      </c>
      <c r="D3642">
        <f t="shared" si="228"/>
        <v>3119</v>
      </c>
      <c r="E3642">
        <f t="shared" si="225"/>
        <v>561420</v>
      </c>
      <c r="F3642">
        <f t="shared" si="226"/>
        <v>9728161</v>
      </c>
      <c r="J3642">
        <f t="shared" si="227"/>
        <v>541.6237417432958</v>
      </c>
    </row>
    <row r="3643" spans="1:10" x14ac:dyDescent="0.3">
      <c r="A3643">
        <v>3642</v>
      </c>
      <c r="B3643" s="1502">
        <v>44215</v>
      </c>
      <c r="C3643">
        <v>120</v>
      </c>
      <c r="D3643">
        <f t="shared" si="228"/>
        <v>3121</v>
      </c>
      <c r="E3643">
        <f t="shared" si="225"/>
        <v>374520</v>
      </c>
      <c r="F3643">
        <f t="shared" si="226"/>
        <v>9740641</v>
      </c>
      <c r="J3643">
        <f t="shared" si="227"/>
        <v>541.59608930616832</v>
      </c>
    </row>
    <row r="3644" spans="1:10" x14ac:dyDescent="0.3">
      <c r="A3644">
        <v>3643</v>
      </c>
      <c r="B3644" s="1502">
        <v>44215</v>
      </c>
      <c r="C3644">
        <v>60</v>
      </c>
      <c r="D3644">
        <f t="shared" si="228"/>
        <v>3123</v>
      </c>
      <c r="E3644">
        <f t="shared" si="225"/>
        <v>187380</v>
      </c>
      <c r="F3644">
        <f t="shared" si="226"/>
        <v>9753129</v>
      </c>
      <c r="J3644">
        <f t="shared" si="227"/>
        <v>541.56843686904085</v>
      </c>
    </row>
    <row r="3645" spans="1:10" x14ac:dyDescent="0.3">
      <c r="A3645">
        <v>3644</v>
      </c>
      <c r="B3645" s="1502">
        <v>44215</v>
      </c>
      <c r="C3645">
        <v>185</v>
      </c>
      <c r="D3645">
        <f t="shared" si="228"/>
        <v>3125</v>
      </c>
      <c r="E3645">
        <f t="shared" si="225"/>
        <v>578125</v>
      </c>
      <c r="F3645">
        <f t="shared" si="226"/>
        <v>9765625</v>
      </c>
      <c r="J3645">
        <f t="shared" si="227"/>
        <v>541.54078443191338</v>
      </c>
    </row>
    <row r="3646" spans="1:10" x14ac:dyDescent="0.3">
      <c r="A3646">
        <v>3645</v>
      </c>
      <c r="B3646" s="1502">
        <v>44215</v>
      </c>
      <c r="C3646">
        <v>87</v>
      </c>
      <c r="D3646">
        <f t="shared" si="228"/>
        <v>3127</v>
      </c>
      <c r="E3646">
        <f t="shared" si="225"/>
        <v>272049</v>
      </c>
      <c r="F3646">
        <f t="shared" si="226"/>
        <v>9778129</v>
      </c>
      <c r="J3646">
        <f t="shared" si="227"/>
        <v>541.51313199478602</v>
      </c>
    </row>
    <row r="3647" spans="1:10" x14ac:dyDescent="0.3">
      <c r="A3647">
        <v>3646</v>
      </c>
      <c r="B3647" s="1502">
        <v>44215</v>
      </c>
      <c r="C3647">
        <v>104</v>
      </c>
      <c r="D3647">
        <f t="shared" si="228"/>
        <v>3129</v>
      </c>
      <c r="E3647">
        <f t="shared" si="225"/>
        <v>325416</v>
      </c>
      <c r="F3647">
        <f t="shared" si="226"/>
        <v>9790641</v>
      </c>
      <c r="J3647">
        <f t="shared" si="227"/>
        <v>541.48547955765855</v>
      </c>
    </row>
    <row r="3648" spans="1:10" x14ac:dyDescent="0.3">
      <c r="A3648">
        <v>3647</v>
      </c>
      <c r="B3648" s="1502">
        <v>44215</v>
      </c>
      <c r="C3648">
        <v>422</v>
      </c>
      <c r="D3648">
        <f t="shared" si="228"/>
        <v>3131</v>
      </c>
      <c r="E3648">
        <f t="shared" si="225"/>
        <v>1321282</v>
      </c>
      <c r="F3648">
        <f t="shared" si="226"/>
        <v>9803161</v>
      </c>
      <c r="J3648">
        <f t="shared" si="227"/>
        <v>541.45782712053108</v>
      </c>
    </row>
    <row r="3649" spans="1:10" x14ac:dyDescent="0.3">
      <c r="A3649">
        <v>3648</v>
      </c>
      <c r="B3649" s="1502">
        <v>44215</v>
      </c>
      <c r="C3649">
        <v>167</v>
      </c>
      <c r="D3649">
        <f t="shared" si="228"/>
        <v>3133</v>
      </c>
      <c r="E3649">
        <f t="shared" si="225"/>
        <v>523211</v>
      </c>
      <c r="F3649">
        <f t="shared" si="226"/>
        <v>9815689</v>
      </c>
      <c r="J3649">
        <f t="shared" si="227"/>
        <v>541.43017468340372</v>
      </c>
    </row>
    <row r="3650" spans="1:10" x14ac:dyDescent="0.3">
      <c r="A3650">
        <v>3649</v>
      </c>
      <c r="B3650" s="1502">
        <v>44215</v>
      </c>
      <c r="C3650">
        <v>50</v>
      </c>
      <c r="D3650">
        <f t="shared" si="228"/>
        <v>3135</v>
      </c>
      <c r="E3650">
        <f t="shared" si="225"/>
        <v>156750</v>
      </c>
      <c r="F3650">
        <f t="shared" si="226"/>
        <v>9828225</v>
      </c>
      <c r="J3650">
        <f t="shared" si="227"/>
        <v>541.40252224627625</v>
      </c>
    </row>
    <row r="3651" spans="1:10" x14ac:dyDescent="0.3">
      <c r="A3651">
        <v>3650</v>
      </c>
      <c r="B3651" s="1502">
        <v>44215</v>
      </c>
      <c r="C3651">
        <v>51</v>
      </c>
      <c r="D3651">
        <f t="shared" si="228"/>
        <v>3137</v>
      </c>
      <c r="E3651">
        <f t="shared" ref="E3651:E3714" si="229">C3651*D3651</f>
        <v>159987</v>
      </c>
      <c r="F3651">
        <f t="shared" ref="F3651:F3714" si="230">D3651^2</f>
        <v>9840769</v>
      </c>
      <c r="J3651">
        <f t="shared" ref="J3651:J3714" si="231">$H$2+(-$I$2)*D3651</f>
        <v>541.37486980914878</v>
      </c>
    </row>
    <row r="3652" spans="1:10" x14ac:dyDescent="0.3">
      <c r="A3652">
        <v>3651</v>
      </c>
      <c r="B3652" s="1502">
        <v>44215</v>
      </c>
      <c r="C3652">
        <v>31</v>
      </c>
      <c r="D3652">
        <f t="shared" si="228"/>
        <v>3139</v>
      </c>
      <c r="E3652">
        <f t="shared" si="229"/>
        <v>97309</v>
      </c>
      <c r="F3652">
        <f t="shared" si="230"/>
        <v>9853321</v>
      </c>
      <c r="J3652">
        <f t="shared" si="231"/>
        <v>541.3472173720213</v>
      </c>
    </row>
    <row r="3653" spans="1:10" x14ac:dyDescent="0.3">
      <c r="A3653">
        <v>3652</v>
      </c>
      <c r="B3653" s="1502">
        <v>44215</v>
      </c>
      <c r="C3653">
        <v>288</v>
      </c>
      <c r="D3653">
        <f t="shared" si="228"/>
        <v>3141</v>
      </c>
      <c r="E3653">
        <f t="shared" si="229"/>
        <v>904608</v>
      </c>
      <c r="F3653">
        <f t="shared" si="230"/>
        <v>9865881</v>
      </c>
      <c r="J3653">
        <f t="shared" si="231"/>
        <v>541.31956493489395</v>
      </c>
    </row>
    <row r="3654" spans="1:10" x14ac:dyDescent="0.3">
      <c r="A3654">
        <v>3653</v>
      </c>
      <c r="B3654" s="1502">
        <v>44215</v>
      </c>
      <c r="C3654">
        <v>273</v>
      </c>
      <c r="D3654">
        <f t="shared" si="228"/>
        <v>3143</v>
      </c>
      <c r="E3654">
        <f t="shared" si="229"/>
        <v>858039</v>
      </c>
      <c r="F3654">
        <f t="shared" si="230"/>
        <v>9878449</v>
      </c>
      <c r="J3654">
        <f t="shared" si="231"/>
        <v>541.29191249776648</v>
      </c>
    </row>
    <row r="3655" spans="1:10" x14ac:dyDescent="0.3">
      <c r="A3655">
        <v>3654</v>
      </c>
      <c r="B3655" s="1502">
        <v>44215</v>
      </c>
      <c r="C3655">
        <v>1810</v>
      </c>
      <c r="D3655">
        <f t="shared" si="228"/>
        <v>3145</v>
      </c>
      <c r="E3655">
        <f t="shared" si="229"/>
        <v>5692450</v>
      </c>
      <c r="F3655">
        <f t="shared" si="230"/>
        <v>9891025</v>
      </c>
      <c r="J3655">
        <f t="shared" si="231"/>
        <v>541.264260060639</v>
      </c>
    </row>
    <row r="3656" spans="1:10" x14ac:dyDescent="0.3">
      <c r="A3656">
        <v>3655</v>
      </c>
      <c r="B3656" s="1502">
        <v>44215</v>
      </c>
      <c r="C3656">
        <v>34</v>
      </c>
      <c r="D3656">
        <f t="shared" si="228"/>
        <v>3147</v>
      </c>
      <c r="E3656">
        <f t="shared" si="229"/>
        <v>106998</v>
      </c>
      <c r="F3656">
        <f t="shared" si="230"/>
        <v>9903609</v>
      </c>
      <c r="J3656">
        <f t="shared" si="231"/>
        <v>541.23660762351165</v>
      </c>
    </row>
    <row r="3657" spans="1:10" x14ac:dyDescent="0.3">
      <c r="A3657">
        <v>3656</v>
      </c>
      <c r="B3657" s="1502">
        <v>44215</v>
      </c>
      <c r="C3657">
        <v>72</v>
      </c>
      <c r="D3657">
        <f t="shared" si="228"/>
        <v>3149</v>
      </c>
      <c r="E3657">
        <f t="shared" si="229"/>
        <v>226728</v>
      </c>
      <c r="F3657">
        <f t="shared" si="230"/>
        <v>9916201</v>
      </c>
      <c r="J3657">
        <f t="shared" si="231"/>
        <v>541.20895518638417</v>
      </c>
    </row>
    <row r="3658" spans="1:10" x14ac:dyDescent="0.3">
      <c r="A3658">
        <v>3657</v>
      </c>
      <c r="B3658" s="1502">
        <v>44215</v>
      </c>
      <c r="C3658">
        <v>115</v>
      </c>
      <c r="D3658">
        <f t="shared" si="228"/>
        <v>3151</v>
      </c>
      <c r="E3658">
        <f t="shared" si="229"/>
        <v>362365</v>
      </c>
      <c r="F3658">
        <f t="shared" si="230"/>
        <v>9928801</v>
      </c>
      <c r="J3658">
        <f t="shared" si="231"/>
        <v>541.1813027492567</v>
      </c>
    </row>
    <row r="3659" spans="1:10" x14ac:dyDescent="0.3">
      <c r="A3659">
        <v>3658</v>
      </c>
      <c r="B3659" s="1502">
        <v>44215</v>
      </c>
      <c r="C3659">
        <v>192</v>
      </c>
      <c r="D3659">
        <f t="shared" si="228"/>
        <v>3153</v>
      </c>
      <c r="E3659">
        <f t="shared" si="229"/>
        <v>605376</v>
      </c>
      <c r="F3659">
        <f t="shared" si="230"/>
        <v>9941409</v>
      </c>
      <c r="J3659">
        <f t="shared" si="231"/>
        <v>541.15365031212923</v>
      </c>
    </row>
    <row r="3660" spans="1:10" x14ac:dyDescent="0.3">
      <c r="A3660">
        <v>3659</v>
      </c>
      <c r="B3660" s="1502">
        <v>44215</v>
      </c>
      <c r="C3660">
        <v>116</v>
      </c>
      <c r="D3660">
        <f t="shared" si="228"/>
        <v>3155</v>
      </c>
      <c r="E3660">
        <f t="shared" si="229"/>
        <v>365980</v>
      </c>
      <c r="F3660">
        <f t="shared" si="230"/>
        <v>9954025</v>
      </c>
      <c r="J3660">
        <f t="shared" si="231"/>
        <v>541.12599787500187</v>
      </c>
    </row>
    <row r="3661" spans="1:10" x14ac:dyDescent="0.3">
      <c r="A3661">
        <v>3660</v>
      </c>
      <c r="B3661" s="1502">
        <v>44215</v>
      </c>
      <c r="C3661">
        <v>353</v>
      </c>
      <c r="D3661">
        <f t="shared" si="228"/>
        <v>3157</v>
      </c>
      <c r="E3661">
        <f t="shared" si="229"/>
        <v>1114421</v>
      </c>
      <c r="F3661">
        <f t="shared" si="230"/>
        <v>9966649</v>
      </c>
      <c r="J3661">
        <f t="shared" si="231"/>
        <v>541.0983454378744</v>
      </c>
    </row>
    <row r="3662" spans="1:10" x14ac:dyDescent="0.3">
      <c r="A3662">
        <v>3661</v>
      </c>
      <c r="B3662" s="1502">
        <v>44215</v>
      </c>
      <c r="C3662">
        <v>256</v>
      </c>
      <c r="D3662">
        <f t="shared" si="228"/>
        <v>3159</v>
      </c>
      <c r="E3662">
        <f t="shared" si="229"/>
        <v>808704</v>
      </c>
      <c r="F3662">
        <f t="shared" si="230"/>
        <v>9979281</v>
      </c>
      <c r="J3662">
        <f t="shared" si="231"/>
        <v>541.07069300074693</v>
      </c>
    </row>
    <row r="3663" spans="1:10" x14ac:dyDescent="0.3">
      <c r="A3663">
        <v>3662</v>
      </c>
      <c r="B3663" s="1502">
        <v>44215</v>
      </c>
      <c r="C3663">
        <v>685</v>
      </c>
      <c r="D3663">
        <f t="shared" si="228"/>
        <v>3161</v>
      </c>
      <c r="E3663">
        <f t="shared" si="229"/>
        <v>2165285</v>
      </c>
      <c r="F3663">
        <f t="shared" si="230"/>
        <v>9991921</v>
      </c>
      <c r="J3663">
        <f t="shared" si="231"/>
        <v>541.04304056361957</v>
      </c>
    </row>
    <row r="3664" spans="1:10" x14ac:dyDescent="0.3">
      <c r="A3664">
        <v>3663</v>
      </c>
      <c r="B3664" s="1502">
        <v>44215</v>
      </c>
      <c r="C3664">
        <v>541</v>
      </c>
      <c r="D3664">
        <f t="shared" si="228"/>
        <v>3163</v>
      </c>
      <c r="E3664">
        <f t="shared" si="229"/>
        <v>1711183</v>
      </c>
      <c r="F3664">
        <f t="shared" si="230"/>
        <v>10004569</v>
      </c>
      <c r="J3664">
        <f t="shared" si="231"/>
        <v>541.0153881264921</v>
      </c>
    </row>
    <row r="3665" spans="1:10" x14ac:dyDescent="0.3">
      <c r="A3665">
        <v>3664</v>
      </c>
      <c r="B3665" s="1502">
        <v>44215</v>
      </c>
      <c r="C3665">
        <v>224</v>
      </c>
      <c r="D3665">
        <f t="shared" si="228"/>
        <v>3165</v>
      </c>
      <c r="E3665">
        <f t="shared" si="229"/>
        <v>708960</v>
      </c>
      <c r="F3665">
        <f t="shared" si="230"/>
        <v>10017225</v>
      </c>
      <c r="J3665">
        <f t="shared" si="231"/>
        <v>540.98773568936463</v>
      </c>
    </row>
    <row r="3666" spans="1:10" x14ac:dyDescent="0.3">
      <c r="A3666">
        <v>3665</v>
      </c>
      <c r="B3666" s="1502">
        <v>44215</v>
      </c>
      <c r="C3666">
        <v>104</v>
      </c>
      <c r="D3666">
        <f t="shared" si="228"/>
        <v>3167</v>
      </c>
      <c r="E3666">
        <f t="shared" si="229"/>
        <v>329368</v>
      </c>
      <c r="F3666">
        <f t="shared" si="230"/>
        <v>10029889</v>
      </c>
      <c r="J3666">
        <f t="shared" si="231"/>
        <v>540.96008325223715</v>
      </c>
    </row>
    <row r="3667" spans="1:10" x14ac:dyDescent="0.3">
      <c r="A3667">
        <v>3666</v>
      </c>
      <c r="B3667" s="1502">
        <v>44215</v>
      </c>
      <c r="C3667">
        <v>84</v>
      </c>
      <c r="D3667">
        <f t="shared" si="228"/>
        <v>3169</v>
      </c>
      <c r="E3667">
        <f t="shared" si="229"/>
        <v>266196</v>
      </c>
      <c r="F3667">
        <f t="shared" si="230"/>
        <v>10042561</v>
      </c>
      <c r="J3667">
        <f t="shared" si="231"/>
        <v>540.9324308151098</v>
      </c>
    </row>
    <row r="3668" spans="1:10" x14ac:dyDescent="0.3">
      <c r="A3668">
        <v>3667</v>
      </c>
      <c r="B3668" s="1502">
        <v>44221</v>
      </c>
      <c r="C3668">
        <v>141</v>
      </c>
      <c r="D3668">
        <f t="shared" si="228"/>
        <v>3171</v>
      </c>
      <c r="E3668">
        <f t="shared" si="229"/>
        <v>447111</v>
      </c>
      <c r="F3668">
        <f t="shared" si="230"/>
        <v>10055241</v>
      </c>
      <c r="J3668">
        <f t="shared" si="231"/>
        <v>540.90477837798232</v>
      </c>
    </row>
    <row r="3669" spans="1:10" x14ac:dyDescent="0.3">
      <c r="A3669">
        <v>3668</v>
      </c>
      <c r="B3669" s="1502">
        <v>44222</v>
      </c>
      <c r="C3669">
        <v>350</v>
      </c>
      <c r="D3669">
        <f t="shared" si="228"/>
        <v>3173</v>
      </c>
      <c r="E3669">
        <f t="shared" si="229"/>
        <v>1110550</v>
      </c>
      <c r="F3669">
        <f t="shared" si="230"/>
        <v>10067929</v>
      </c>
      <c r="J3669">
        <f t="shared" si="231"/>
        <v>540.87712594085485</v>
      </c>
    </row>
    <row r="3670" spans="1:10" x14ac:dyDescent="0.3">
      <c r="A3670">
        <v>3669</v>
      </c>
      <c r="B3670" s="1502">
        <v>44222</v>
      </c>
      <c r="C3670">
        <v>684</v>
      </c>
      <c r="D3670">
        <f t="shared" si="228"/>
        <v>3175</v>
      </c>
      <c r="E3670">
        <f t="shared" si="229"/>
        <v>2171700</v>
      </c>
      <c r="F3670">
        <f t="shared" si="230"/>
        <v>10080625</v>
      </c>
      <c r="J3670">
        <f t="shared" si="231"/>
        <v>540.84947350372749</v>
      </c>
    </row>
    <row r="3671" spans="1:10" x14ac:dyDescent="0.3">
      <c r="A3671">
        <v>3670</v>
      </c>
      <c r="B3671" s="1502">
        <v>44222</v>
      </c>
      <c r="C3671">
        <v>2223</v>
      </c>
      <c r="D3671">
        <f t="shared" si="228"/>
        <v>3177</v>
      </c>
      <c r="E3671">
        <f t="shared" si="229"/>
        <v>7062471</v>
      </c>
      <c r="F3671">
        <f t="shared" si="230"/>
        <v>10093329</v>
      </c>
      <c r="J3671">
        <f t="shared" si="231"/>
        <v>540.82182106660002</v>
      </c>
    </row>
    <row r="3672" spans="1:10" x14ac:dyDescent="0.3">
      <c r="A3672">
        <v>3671</v>
      </c>
      <c r="B3672" s="1502">
        <v>44222</v>
      </c>
      <c r="C3672">
        <v>52</v>
      </c>
      <c r="D3672">
        <f t="shared" si="228"/>
        <v>3179</v>
      </c>
      <c r="E3672">
        <f t="shared" si="229"/>
        <v>165308</v>
      </c>
      <c r="F3672">
        <f t="shared" si="230"/>
        <v>10106041</v>
      </c>
      <c r="J3672">
        <f t="shared" si="231"/>
        <v>540.79416862947255</v>
      </c>
    </row>
    <row r="3673" spans="1:10" x14ac:dyDescent="0.3">
      <c r="A3673">
        <v>3672</v>
      </c>
      <c r="B3673" s="1502">
        <v>44222</v>
      </c>
      <c r="C3673">
        <v>148</v>
      </c>
      <c r="D3673">
        <f t="shared" si="228"/>
        <v>3181</v>
      </c>
      <c r="E3673">
        <f t="shared" si="229"/>
        <v>470788</v>
      </c>
      <c r="F3673">
        <f t="shared" si="230"/>
        <v>10118761</v>
      </c>
      <c r="J3673">
        <f t="shared" si="231"/>
        <v>540.76651619234508</v>
      </c>
    </row>
    <row r="3674" spans="1:10" x14ac:dyDescent="0.3">
      <c r="A3674">
        <v>3673</v>
      </c>
      <c r="B3674" s="1502">
        <v>44222</v>
      </c>
      <c r="C3674">
        <v>58</v>
      </c>
      <c r="D3674">
        <f t="shared" si="228"/>
        <v>3183</v>
      </c>
      <c r="E3674">
        <f t="shared" si="229"/>
        <v>184614</v>
      </c>
      <c r="F3674">
        <f t="shared" si="230"/>
        <v>10131489</v>
      </c>
      <c r="J3674">
        <f t="shared" si="231"/>
        <v>540.73886375521772</v>
      </c>
    </row>
    <row r="3675" spans="1:10" x14ac:dyDescent="0.3">
      <c r="A3675">
        <v>3674</v>
      </c>
      <c r="B3675" s="1502">
        <v>44222</v>
      </c>
      <c r="C3675">
        <v>1010</v>
      </c>
      <c r="D3675">
        <f t="shared" si="228"/>
        <v>3185</v>
      </c>
      <c r="E3675">
        <f t="shared" si="229"/>
        <v>3216850</v>
      </c>
      <c r="F3675">
        <f t="shared" si="230"/>
        <v>10144225</v>
      </c>
      <c r="J3675">
        <f t="shared" si="231"/>
        <v>540.71121131809025</v>
      </c>
    </row>
    <row r="3676" spans="1:10" x14ac:dyDescent="0.3">
      <c r="A3676">
        <v>3675</v>
      </c>
      <c r="B3676" s="1502">
        <v>44222</v>
      </c>
      <c r="C3676">
        <v>49</v>
      </c>
      <c r="D3676">
        <f t="shared" si="228"/>
        <v>3187</v>
      </c>
      <c r="E3676">
        <f t="shared" si="229"/>
        <v>156163</v>
      </c>
      <c r="F3676">
        <f t="shared" si="230"/>
        <v>10156969</v>
      </c>
      <c r="J3676">
        <f t="shared" si="231"/>
        <v>540.68355888096278</v>
      </c>
    </row>
    <row r="3677" spans="1:10" x14ac:dyDescent="0.3">
      <c r="A3677">
        <v>3676</v>
      </c>
      <c r="B3677" s="1502">
        <v>44224</v>
      </c>
      <c r="C3677">
        <v>1469</v>
      </c>
      <c r="D3677">
        <f t="shared" si="228"/>
        <v>3189</v>
      </c>
      <c r="E3677">
        <f t="shared" si="229"/>
        <v>4684641</v>
      </c>
      <c r="F3677">
        <f t="shared" si="230"/>
        <v>10169721</v>
      </c>
      <c r="J3677">
        <f t="shared" si="231"/>
        <v>540.65590644383542</v>
      </c>
    </row>
    <row r="3678" spans="1:10" x14ac:dyDescent="0.3">
      <c r="A3678">
        <v>3677</v>
      </c>
      <c r="B3678" s="1502">
        <v>44229</v>
      </c>
      <c r="C3678">
        <v>235</v>
      </c>
      <c r="D3678">
        <f t="shared" si="228"/>
        <v>3191</v>
      </c>
      <c r="E3678">
        <f t="shared" si="229"/>
        <v>749885</v>
      </c>
      <c r="F3678">
        <f t="shared" si="230"/>
        <v>10182481</v>
      </c>
      <c r="J3678">
        <f t="shared" si="231"/>
        <v>540.62825400670795</v>
      </c>
    </row>
    <row r="3679" spans="1:10" x14ac:dyDescent="0.3">
      <c r="A3679">
        <v>3678</v>
      </c>
      <c r="B3679" s="1502">
        <v>44229</v>
      </c>
      <c r="C3679">
        <v>358</v>
      </c>
      <c r="D3679">
        <f t="shared" si="228"/>
        <v>3193</v>
      </c>
      <c r="E3679">
        <f t="shared" si="229"/>
        <v>1143094</v>
      </c>
      <c r="F3679">
        <f t="shared" si="230"/>
        <v>10195249</v>
      </c>
      <c r="J3679">
        <f t="shared" si="231"/>
        <v>540.60060156958048</v>
      </c>
    </row>
    <row r="3680" spans="1:10" x14ac:dyDescent="0.3">
      <c r="A3680">
        <v>3679</v>
      </c>
      <c r="B3680" s="1502">
        <v>44229</v>
      </c>
      <c r="C3680">
        <v>52</v>
      </c>
      <c r="D3680">
        <f t="shared" si="228"/>
        <v>3195</v>
      </c>
      <c r="E3680">
        <f t="shared" si="229"/>
        <v>166140</v>
      </c>
      <c r="F3680">
        <f t="shared" si="230"/>
        <v>10208025</v>
      </c>
      <c r="J3680">
        <f t="shared" si="231"/>
        <v>540.572949132453</v>
      </c>
    </row>
    <row r="3681" spans="1:10" x14ac:dyDescent="0.3">
      <c r="A3681">
        <v>3680</v>
      </c>
      <c r="B3681" s="1502">
        <v>44229</v>
      </c>
      <c r="C3681">
        <v>52</v>
      </c>
      <c r="D3681">
        <f t="shared" si="228"/>
        <v>3197</v>
      </c>
      <c r="E3681">
        <f t="shared" si="229"/>
        <v>166244</v>
      </c>
      <c r="F3681">
        <f t="shared" si="230"/>
        <v>10220809</v>
      </c>
      <c r="J3681">
        <f t="shared" si="231"/>
        <v>540.54529669532565</v>
      </c>
    </row>
    <row r="3682" spans="1:10" x14ac:dyDescent="0.3">
      <c r="A3682">
        <v>3681</v>
      </c>
      <c r="B3682" s="1502">
        <v>44229</v>
      </c>
      <c r="C3682">
        <v>322</v>
      </c>
      <c r="D3682">
        <f t="shared" si="228"/>
        <v>3199</v>
      </c>
      <c r="E3682">
        <f t="shared" si="229"/>
        <v>1030078</v>
      </c>
      <c r="F3682">
        <f t="shared" si="230"/>
        <v>10233601</v>
      </c>
      <c r="J3682">
        <f t="shared" si="231"/>
        <v>540.51764425819817</v>
      </c>
    </row>
    <row r="3683" spans="1:10" x14ac:dyDescent="0.3">
      <c r="A3683">
        <v>3682</v>
      </c>
      <c r="B3683" s="1502">
        <v>44229</v>
      </c>
      <c r="C3683">
        <v>101</v>
      </c>
      <c r="D3683">
        <f t="shared" si="228"/>
        <v>3201</v>
      </c>
      <c r="E3683">
        <f t="shared" si="229"/>
        <v>323301</v>
      </c>
      <c r="F3683">
        <f t="shared" si="230"/>
        <v>10246401</v>
      </c>
      <c r="J3683">
        <f t="shared" si="231"/>
        <v>540.4899918210707</v>
      </c>
    </row>
    <row r="3684" spans="1:10" x14ac:dyDescent="0.3">
      <c r="A3684">
        <v>3683</v>
      </c>
      <c r="B3684" s="1502">
        <v>44230</v>
      </c>
      <c r="C3684">
        <v>451</v>
      </c>
      <c r="D3684">
        <f t="shared" si="228"/>
        <v>3203</v>
      </c>
      <c r="E3684">
        <f t="shared" si="229"/>
        <v>1444553</v>
      </c>
      <c r="F3684">
        <f t="shared" si="230"/>
        <v>10259209</v>
      </c>
      <c r="J3684">
        <f t="shared" si="231"/>
        <v>540.46233938394334</v>
      </c>
    </row>
    <row r="3685" spans="1:10" x14ac:dyDescent="0.3">
      <c r="A3685">
        <v>3684</v>
      </c>
      <c r="B3685" s="1502">
        <v>44235</v>
      </c>
      <c r="C3685">
        <v>224</v>
      </c>
      <c r="D3685">
        <f t="shared" ref="D3685:D3748" si="232">D3684+2</f>
        <v>3205</v>
      </c>
      <c r="E3685">
        <f t="shared" si="229"/>
        <v>717920</v>
      </c>
      <c r="F3685">
        <f t="shared" si="230"/>
        <v>10272025</v>
      </c>
      <c r="J3685">
        <f t="shared" si="231"/>
        <v>540.43468694681587</v>
      </c>
    </row>
    <row r="3686" spans="1:10" x14ac:dyDescent="0.3">
      <c r="A3686">
        <v>3685</v>
      </c>
      <c r="B3686" s="1502">
        <v>44235</v>
      </c>
      <c r="C3686">
        <v>898</v>
      </c>
      <c r="D3686">
        <f t="shared" si="232"/>
        <v>3207</v>
      </c>
      <c r="E3686">
        <f t="shared" si="229"/>
        <v>2879886</v>
      </c>
      <c r="F3686">
        <f t="shared" si="230"/>
        <v>10284849</v>
      </c>
      <c r="J3686">
        <f t="shared" si="231"/>
        <v>540.4070345096884</v>
      </c>
    </row>
    <row r="3687" spans="1:10" x14ac:dyDescent="0.3">
      <c r="A3687">
        <v>3686</v>
      </c>
      <c r="B3687" s="1502">
        <v>44235</v>
      </c>
      <c r="C3687">
        <v>335</v>
      </c>
      <c r="D3687">
        <f t="shared" si="232"/>
        <v>3209</v>
      </c>
      <c r="E3687">
        <f t="shared" si="229"/>
        <v>1075015</v>
      </c>
      <c r="F3687">
        <f t="shared" si="230"/>
        <v>10297681</v>
      </c>
      <c r="J3687">
        <f t="shared" si="231"/>
        <v>540.37938207256093</v>
      </c>
    </row>
    <row r="3688" spans="1:10" x14ac:dyDescent="0.3">
      <c r="A3688">
        <v>3687</v>
      </c>
      <c r="B3688" s="1502">
        <v>44235</v>
      </c>
      <c r="C3688">
        <v>2505</v>
      </c>
      <c r="D3688">
        <f t="shared" si="232"/>
        <v>3211</v>
      </c>
      <c r="E3688">
        <f t="shared" si="229"/>
        <v>8043555</v>
      </c>
      <c r="F3688">
        <f t="shared" si="230"/>
        <v>10310521</v>
      </c>
      <c r="J3688">
        <f t="shared" si="231"/>
        <v>540.35172963543357</v>
      </c>
    </row>
    <row r="3689" spans="1:10" x14ac:dyDescent="0.3">
      <c r="A3689">
        <v>3688</v>
      </c>
      <c r="B3689" s="1502">
        <v>44242</v>
      </c>
      <c r="C3689">
        <v>57</v>
      </c>
      <c r="D3689">
        <f t="shared" si="232"/>
        <v>3213</v>
      </c>
      <c r="E3689">
        <f t="shared" si="229"/>
        <v>183141</v>
      </c>
      <c r="F3689">
        <f t="shared" si="230"/>
        <v>10323369</v>
      </c>
      <c r="J3689">
        <f t="shared" si="231"/>
        <v>540.3240771983061</v>
      </c>
    </row>
    <row r="3690" spans="1:10" x14ac:dyDescent="0.3">
      <c r="A3690">
        <v>3689</v>
      </c>
      <c r="B3690" s="1502">
        <v>44243</v>
      </c>
      <c r="C3690">
        <v>168</v>
      </c>
      <c r="D3690">
        <f t="shared" si="232"/>
        <v>3215</v>
      </c>
      <c r="E3690">
        <f t="shared" si="229"/>
        <v>540120</v>
      </c>
      <c r="F3690">
        <f t="shared" si="230"/>
        <v>10336225</v>
      </c>
      <c r="J3690">
        <f t="shared" si="231"/>
        <v>540.29642476117863</v>
      </c>
    </row>
    <row r="3691" spans="1:10" x14ac:dyDescent="0.3">
      <c r="A3691">
        <v>3690</v>
      </c>
      <c r="B3691" s="1502">
        <v>44243</v>
      </c>
      <c r="C3691">
        <v>274</v>
      </c>
      <c r="D3691">
        <f t="shared" si="232"/>
        <v>3217</v>
      </c>
      <c r="E3691">
        <f t="shared" si="229"/>
        <v>881458</v>
      </c>
      <c r="F3691">
        <f t="shared" si="230"/>
        <v>10349089</v>
      </c>
      <c r="J3691">
        <f t="shared" si="231"/>
        <v>540.26877232405127</v>
      </c>
    </row>
    <row r="3692" spans="1:10" x14ac:dyDescent="0.3">
      <c r="A3692">
        <v>3691</v>
      </c>
      <c r="B3692" s="1502">
        <v>44256</v>
      </c>
      <c r="C3692">
        <v>865</v>
      </c>
      <c r="D3692">
        <f t="shared" si="232"/>
        <v>3219</v>
      </c>
      <c r="E3692">
        <f t="shared" si="229"/>
        <v>2784435</v>
      </c>
      <c r="F3692">
        <f t="shared" si="230"/>
        <v>10361961</v>
      </c>
      <c r="J3692">
        <f t="shared" si="231"/>
        <v>540.2411198869238</v>
      </c>
    </row>
    <row r="3693" spans="1:10" x14ac:dyDescent="0.3">
      <c r="A3693">
        <v>3692</v>
      </c>
      <c r="B3693" s="1502">
        <v>44256</v>
      </c>
      <c r="C3693">
        <v>159</v>
      </c>
      <c r="D3693">
        <f t="shared" si="232"/>
        <v>3221</v>
      </c>
      <c r="E3693">
        <f t="shared" si="229"/>
        <v>512139</v>
      </c>
      <c r="F3693">
        <f t="shared" si="230"/>
        <v>10374841</v>
      </c>
      <c r="J3693">
        <f t="shared" si="231"/>
        <v>540.21346744979633</v>
      </c>
    </row>
    <row r="3694" spans="1:10" x14ac:dyDescent="0.3">
      <c r="A3694">
        <v>3693</v>
      </c>
      <c r="B3694" s="1502">
        <v>44256</v>
      </c>
      <c r="C3694">
        <v>103</v>
      </c>
      <c r="D3694">
        <f t="shared" si="232"/>
        <v>3223</v>
      </c>
      <c r="E3694">
        <f t="shared" si="229"/>
        <v>331969</v>
      </c>
      <c r="F3694">
        <f t="shared" si="230"/>
        <v>10387729</v>
      </c>
      <c r="J3694">
        <f t="shared" si="231"/>
        <v>540.18581501266885</v>
      </c>
    </row>
    <row r="3695" spans="1:10" x14ac:dyDescent="0.3">
      <c r="A3695">
        <v>3694</v>
      </c>
      <c r="B3695" s="1502">
        <v>44263</v>
      </c>
      <c r="C3695">
        <v>102</v>
      </c>
      <c r="D3695">
        <f t="shared" si="232"/>
        <v>3225</v>
      </c>
      <c r="E3695">
        <f t="shared" si="229"/>
        <v>328950</v>
      </c>
      <c r="F3695">
        <f t="shared" si="230"/>
        <v>10400625</v>
      </c>
      <c r="J3695">
        <f t="shared" si="231"/>
        <v>540.1581625755415</v>
      </c>
    </row>
    <row r="3696" spans="1:10" x14ac:dyDescent="0.3">
      <c r="A3696">
        <v>3695</v>
      </c>
      <c r="B3696" s="1502">
        <v>44263</v>
      </c>
      <c r="C3696">
        <v>28</v>
      </c>
      <c r="D3696">
        <f t="shared" si="232"/>
        <v>3227</v>
      </c>
      <c r="E3696">
        <f t="shared" si="229"/>
        <v>90356</v>
      </c>
      <c r="F3696">
        <f t="shared" si="230"/>
        <v>10413529</v>
      </c>
      <c r="J3696">
        <f t="shared" si="231"/>
        <v>540.13051013841402</v>
      </c>
    </row>
    <row r="3697" spans="1:10" x14ac:dyDescent="0.3">
      <c r="A3697">
        <v>3696</v>
      </c>
      <c r="B3697" s="1502">
        <v>44263</v>
      </c>
      <c r="C3697">
        <v>521</v>
      </c>
      <c r="D3697">
        <f t="shared" si="232"/>
        <v>3229</v>
      </c>
      <c r="E3697">
        <f t="shared" si="229"/>
        <v>1682309</v>
      </c>
      <c r="F3697">
        <f t="shared" si="230"/>
        <v>10426441</v>
      </c>
      <c r="J3697">
        <f t="shared" si="231"/>
        <v>540.10285770128655</v>
      </c>
    </row>
    <row r="3698" spans="1:10" x14ac:dyDescent="0.3">
      <c r="A3698">
        <v>3697</v>
      </c>
      <c r="B3698" s="1502">
        <v>44263</v>
      </c>
      <c r="C3698">
        <v>666</v>
      </c>
      <c r="D3698">
        <f t="shared" si="232"/>
        <v>3231</v>
      </c>
      <c r="E3698">
        <f t="shared" si="229"/>
        <v>2151846</v>
      </c>
      <c r="F3698">
        <f t="shared" si="230"/>
        <v>10439361</v>
      </c>
      <c r="J3698">
        <f t="shared" si="231"/>
        <v>540.07520526415919</v>
      </c>
    </row>
    <row r="3699" spans="1:10" x14ac:dyDescent="0.3">
      <c r="A3699">
        <v>3698</v>
      </c>
      <c r="B3699" s="1502">
        <v>44263</v>
      </c>
      <c r="C3699">
        <v>18</v>
      </c>
      <c r="D3699">
        <f t="shared" si="232"/>
        <v>3233</v>
      </c>
      <c r="E3699">
        <f t="shared" si="229"/>
        <v>58194</v>
      </c>
      <c r="F3699">
        <f t="shared" si="230"/>
        <v>10452289</v>
      </c>
      <c r="J3699">
        <f t="shared" si="231"/>
        <v>540.04755282703172</v>
      </c>
    </row>
    <row r="3700" spans="1:10" x14ac:dyDescent="0.3">
      <c r="A3700">
        <v>3699</v>
      </c>
      <c r="B3700" s="1502">
        <v>44263</v>
      </c>
      <c r="C3700">
        <v>330</v>
      </c>
      <c r="D3700">
        <f t="shared" si="232"/>
        <v>3235</v>
      </c>
      <c r="E3700">
        <f t="shared" si="229"/>
        <v>1067550</v>
      </c>
      <c r="F3700">
        <f t="shared" si="230"/>
        <v>10465225</v>
      </c>
      <c r="J3700">
        <f t="shared" si="231"/>
        <v>540.01990038990425</v>
      </c>
    </row>
    <row r="3701" spans="1:10" x14ac:dyDescent="0.3">
      <c r="A3701">
        <v>3700</v>
      </c>
      <c r="B3701" s="1502">
        <v>44263</v>
      </c>
      <c r="C3701">
        <v>24</v>
      </c>
      <c r="D3701">
        <f t="shared" si="232"/>
        <v>3237</v>
      </c>
      <c r="E3701">
        <f t="shared" si="229"/>
        <v>77688</v>
      </c>
      <c r="F3701">
        <f t="shared" si="230"/>
        <v>10478169</v>
      </c>
      <c r="J3701">
        <f t="shared" si="231"/>
        <v>539.99224795277689</v>
      </c>
    </row>
    <row r="3702" spans="1:10" x14ac:dyDescent="0.3">
      <c r="A3702">
        <v>3701</v>
      </c>
      <c r="B3702" s="1502">
        <v>44263</v>
      </c>
      <c r="C3702">
        <v>84</v>
      </c>
      <c r="D3702">
        <f t="shared" si="232"/>
        <v>3239</v>
      </c>
      <c r="E3702">
        <f t="shared" si="229"/>
        <v>272076</v>
      </c>
      <c r="F3702">
        <f t="shared" si="230"/>
        <v>10491121</v>
      </c>
      <c r="J3702">
        <f t="shared" si="231"/>
        <v>539.96459551564942</v>
      </c>
    </row>
    <row r="3703" spans="1:10" x14ac:dyDescent="0.3">
      <c r="A3703">
        <v>3702</v>
      </c>
      <c r="B3703" s="1502">
        <v>44263</v>
      </c>
      <c r="C3703">
        <v>99</v>
      </c>
      <c r="D3703">
        <f t="shared" si="232"/>
        <v>3241</v>
      </c>
      <c r="E3703">
        <f t="shared" si="229"/>
        <v>320859</v>
      </c>
      <c r="F3703">
        <f t="shared" si="230"/>
        <v>10504081</v>
      </c>
      <c r="J3703">
        <f t="shared" si="231"/>
        <v>539.93694307852195</v>
      </c>
    </row>
    <row r="3704" spans="1:10" x14ac:dyDescent="0.3">
      <c r="A3704">
        <v>3703</v>
      </c>
      <c r="B3704" s="1502">
        <v>44263</v>
      </c>
      <c r="C3704">
        <v>92</v>
      </c>
      <c r="D3704">
        <f t="shared" si="232"/>
        <v>3243</v>
      </c>
      <c r="E3704">
        <f t="shared" si="229"/>
        <v>298356</v>
      </c>
      <c r="F3704">
        <f t="shared" si="230"/>
        <v>10517049</v>
      </c>
      <c r="J3704">
        <f t="shared" si="231"/>
        <v>539.90929064139448</v>
      </c>
    </row>
    <row r="3705" spans="1:10" x14ac:dyDescent="0.3">
      <c r="A3705">
        <v>3704</v>
      </c>
      <c r="B3705" s="1502">
        <v>44263</v>
      </c>
      <c r="C3705">
        <v>160</v>
      </c>
      <c r="D3705">
        <f t="shared" si="232"/>
        <v>3245</v>
      </c>
      <c r="E3705">
        <f t="shared" si="229"/>
        <v>519200</v>
      </c>
      <c r="F3705">
        <f t="shared" si="230"/>
        <v>10530025</v>
      </c>
      <c r="J3705">
        <f t="shared" si="231"/>
        <v>539.88163820426712</v>
      </c>
    </row>
    <row r="3706" spans="1:10" x14ac:dyDescent="0.3">
      <c r="A3706">
        <v>3705</v>
      </c>
      <c r="B3706" s="1502">
        <v>44263</v>
      </c>
      <c r="C3706">
        <v>160</v>
      </c>
      <c r="D3706">
        <f t="shared" si="232"/>
        <v>3247</v>
      </c>
      <c r="E3706">
        <f t="shared" si="229"/>
        <v>519520</v>
      </c>
      <c r="F3706">
        <f t="shared" si="230"/>
        <v>10543009</v>
      </c>
      <c r="J3706">
        <f t="shared" si="231"/>
        <v>539.85398576713965</v>
      </c>
    </row>
    <row r="3707" spans="1:10" x14ac:dyDescent="0.3">
      <c r="A3707">
        <v>3706</v>
      </c>
      <c r="B3707" s="1502">
        <v>44263</v>
      </c>
      <c r="C3707">
        <v>726</v>
      </c>
      <c r="D3707">
        <f t="shared" si="232"/>
        <v>3249</v>
      </c>
      <c r="E3707">
        <f t="shared" si="229"/>
        <v>2358774</v>
      </c>
      <c r="F3707">
        <f t="shared" si="230"/>
        <v>10556001</v>
      </c>
      <c r="J3707">
        <f t="shared" si="231"/>
        <v>539.82633333001218</v>
      </c>
    </row>
    <row r="3708" spans="1:10" x14ac:dyDescent="0.3">
      <c r="A3708">
        <v>3707</v>
      </c>
      <c r="B3708" s="1502">
        <v>44263</v>
      </c>
      <c r="C3708">
        <v>228</v>
      </c>
      <c r="D3708">
        <f t="shared" si="232"/>
        <v>3251</v>
      </c>
      <c r="E3708">
        <f t="shared" si="229"/>
        <v>741228</v>
      </c>
      <c r="F3708">
        <f t="shared" si="230"/>
        <v>10569001</v>
      </c>
      <c r="J3708">
        <f t="shared" si="231"/>
        <v>539.79868089288482</v>
      </c>
    </row>
    <row r="3709" spans="1:10" x14ac:dyDescent="0.3">
      <c r="A3709">
        <v>3708</v>
      </c>
      <c r="B3709" s="1502">
        <v>44263</v>
      </c>
      <c r="C3709">
        <v>36</v>
      </c>
      <c r="D3709">
        <f t="shared" si="232"/>
        <v>3253</v>
      </c>
      <c r="E3709">
        <f t="shared" si="229"/>
        <v>117108</v>
      </c>
      <c r="F3709">
        <f t="shared" si="230"/>
        <v>10582009</v>
      </c>
      <c r="J3709">
        <f t="shared" si="231"/>
        <v>539.77102845575735</v>
      </c>
    </row>
    <row r="3710" spans="1:10" x14ac:dyDescent="0.3">
      <c r="A3710">
        <v>3709</v>
      </c>
      <c r="B3710" s="1502">
        <v>44263</v>
      </c>
      <c r="C3710">
        <v>36</v>
      </c>
      <c r="D3710">
        <f t="shared" si="232"/>
        <v>3255</v>
      </c>
      <c r="E3710">
        <f t="shared" si="229"/>
        <v>117180</v>
      </c>
      <c r="F3710">
        <f t="shared" si="230"/>
        <v>10595025</v>
      </c>
      <c r="J3710">
        <f t="shared" si="231"/>
        <v>539.74337601862987</v>
      </c>
    </row>
    <row r="3711" spans="1:10" x14ac:dyDescent="0.3">
      <c r="A3711">
        <v>3710</v>
      </c>
      <c r="B3711" s="1502">
        <v>44263</v>
      </c>
      <c r="C3711">
        <v>6</v>
      </c>
      <c r="D3711">
        <f t="shared" si="232"/>
        <v>3257</v>
      </c>
      <c r="E3711">
        <f t="shared" si="229"/>
        <v>19542</v>
      </c>
      <c r="F3711">
        <f t="shared" si="230"/>
        <v>10608049</v>
      </c>
      <c r="J3711">
        <f t="shared" si="231"/>
        <v>539.7157235815024</v>
      </c>
    </row>
    <row r="3712" spans="1:10" x14ac:dyDescent="0.3">
      <c r="A3712">
        <v>3711</v>
      </c>
      <c r="B3712" s="1502">
        <v>44263</v>
      </c>
      <c r="C3712">
        <v>60</v>
      </c>
      <c r="D3712">
        <f t="shared" si="232"/>
        <v>3259</v>
      </c>
      <c r="E3712">
        <f t="shared" si="229"/>
        <v>195540</v>
      </c>
      <c r="F3712">
        <f t="shared" si="230"/>
        <v>10621081</v>
      </c>
      <c r="J3712">
        <f t="shared" si="231"/>
        <v>539.68807114437504</v>
      </c>
    </row>
    <row r="3713" spans="1:10" x14ac:dyDescent="0.3">
      <c r="A3713">
        <v>3712</v>
      </c>
      <c r="B3713" s="1502">
        <v>44263</v>
      </c>
      <c r="C3713">
        <v>96</v>
      </c>
      <c r="D3713">
        <f t="shared" si="232"/>
        <v>3261</v>
      </c>
      <c r="E3713">
        <f t="shared" si="229"/>
        <v>313056</v>
      </c>
      <c r="F3713">
        <f t="shared" si="230"/>
        <v>10634121</v>
      </c>
      <c r="J3713">
        <f t="shared" si="231"/>
        <v>539.66041870724757</v>
      </c>
    </row>
    <row r="3714" spans="1:10" x14ac:dyDescent="0.3">
      <c r="A3714">
        <v>3713</v>
      </c>
      <c r="B3714" s="1502">
        <v>44264</v>
      </c>
      <c r="C3714">
        <v>726</v>
      </c>
      <c r="D3714">
        <f t="shared" si="232"/>
        <v>3263</v>
      </c>
      <c r="E3714">
        <f t="shared" si="229"/>
        <v>2368938</v>
      </c>
      <c r="F3714">
        <f t="shared" si="230"/>
        <v>10647169</v>
      </c>
      <c r="J3714">
        <f t="shared" si="231"/>
        <v>539.6327662701201</v>
      </c>
    </row>
    <row r="3715" spans="1:10" x14ac:dyDescent="0.3">
      <c r="A3715">
        <v>3714</v>
      </c>
      <c r="B3715" s="1502">
        <v>44264</v>
      </c>
      <c r="C3715">
        <v>18</v>
      </c>
      <c r="D3715">
        <f t="shared" si="232"/>
        <v>3265</v>
      </c>
      <c r="E3715">
        <f t="shared" ref="E3715:E3778" si="233">C3715*D3715</f>
        <v>58770</v>
      </c>
      <c r="F3715">
        <f t="shared" ref="F3715:F3778" si="234">D3715^2</f>
        <v>10660225</v>
      </c>
      <c r="J3715">
        <f t="shared" ref="J3715:J3778" si="235">$H$2+(-$I$2)*D3715</f>
        <v>539.60511383299274</v>
      </c>
    </row>
    <row r="3716" spans="1:10" x14ac:dyDescent="0.3">
      <c r="A3716">
        <v>3715</v>
      </c>
      <c r="B3716" s="1502">
        <v>44267</v>
      </c>
      <c r="C3716">
        <v>176</v>
      </c>
      <c r="D3716">
        <f t="shared" si="232"/>
        <v>3267</v>
      </c>
      <c r="E3716">
        <f t="shared" si="233"/>
        <v>574992</v>
      </c>
      <c r="F3716">
        <f t="shared" si="234"/>
        <v>10673289</v>
      </c>
      <c r="J3716">
        <f t="shared" si="235"/>
        <v>539.57746139586527</v>
      </c>
    </row>
    <row r="3717" spans="1:10" x14ac:dyDescent="0.3">
      <c r="A3717">
        <v>3716</v>
      </c>
      <c r="B3717" s="1502">
        <v>44267</v>
      </c>
      <c r="C3717">
        <v>50</v>
      </c>
      <c r="D3717">
        <f t="shared" si="232"/>
        <v>3269</v>
      </c>
      <c r="E3717">
        <f t="shared" si="233"/>
        <v>163450</v>
      </c>
      <c r="F3717">
        <f t="shared" si="234"/>
        <v>10686361</v>
      </c>
      <c r="J3717">
        <f t="shared" si="235"/>
        <v>539.5498089587378</v>
      </c>
    </row>
    <row r="3718" spans="1:10" x14ac:dyDescent="0.3">
      <c r="A3718">
        <v>3717</v>
      </c>
      <c r="B3718" s="1502">
        <v>44267</v>
      </c>
      <c r="C3718">
        <v>80</v>
      </c>
      <c r="D3718">
        <f t="shared" si="232"/>
        <v>3271</v>
      </c>
      <c r="E3718">
        <f t="shared" si="233"/>
        <v>261680</v>
      </c>
      <c r="F3718">
        <f t="shared" si="234"/>
        <v>10699441</v>
      </c>
      <c r="J3718">
        <f t="shared" si="235"/>
        <v>539.52215652161033</v>
      </c>
    </row>
    <row r="3719" spans="1:10" x14ac:dyDescent="0.3">
      <c r="A3719">
        <v>3718</v>
      </c>
      <c r="B3719" s="1502">
        <v>44267</v>
      </c>
      <c r="C3719">
        <v>125</v>
      </c>
      <c r="D3719">
        <f t="shared" si="232"/>
        <v>3273</v>
      </c>
      <c r="E3719">
        <f t="shared" si="233"/>
        <v>409125</v>
      </c>
      <c r="F3719">
        <f t="shared" si="234"/>
        <v>10712529</v>
      </c>
      <c r="J3719">
        <f t="shared" si="235"/>
        <v>539.49450408448297</v>
      </c>
    </row>
    <row r="3720" spans="1:10" x14ac:dyDescent="0.3">
      <c r="A3720">
        <v>3719</v>
      </c>
      <c r="B3720" s="1502">
        <v>44267</v>
      </c>
      <c r="C3720">
        <v>74</v>
      </c>
      <c r="D3720">
        <f t="shared" si="232"/>
        <v>3275</v>
      </c>
      <c r="E3720">
        <f t="shared" si="233"/>
        <v>242350</v>
      </c>
      <c r="F3720">
        <f t="shared" si="234"/>
        <v>10725625</v>
      </c>
      <c r="J3720">
        <f t="shared" si="235"/>
        <v>539.4668516473555</v>
      </c>
    </row>
    <row r="3721" spans="1:10" x14ac:dyDescent="0.3">
      <c r="A3721">
        <v>3720</v>
      </c>
      <c r="B3721" s="1502">
        <v>44267</v>
      </c>
      <c r="C3721">
        <v>557</v>
      </c>
      <c r="D3721">
        <f t="shared" si="232"/>
        <v>3277</v>
      </c>
      <c r="E3721">
        <f t="shared" si="233"/>
        <v>1825289</v>
      </c>
      <c r="F3721">
        <f t="shared" si="234"/>
        <v>10738729</v>
      </c>
      <c r="J3721">
        <f t="shared" si="235"/>
        <v>539.43919921022803</v>
      </c>
    </row>
    <row r="3722" spans="1:10" x14ac:dyDescent="0.3">
      <c r="A3722">
        <v>3721</v>
      </c>
      <c r="B3722" s="1502">
        <v>44267</v>
      </c>
      <c r="C3722">
        <v>113</v>
      </c>
      <c r="D3722">
        <f t="shared" si="232"/>
        <v>3279</v>
      </c>
      <c r="E3722">
        <f t="shared" si="233"/>
        <v>370527</v>
      </c>
      <c r="F3722">
        <f t="shared" si="234"/>
        <v>10751841</v>
      </c>
      <c r="J3722">
        <f t="shared" si="235"/>
        <v>539.41154677310067</v>
      </c>
    </row>
    <row r="3723" spans="1:10" x14ac:dyDescent="0.3">
      <c r="A3723">
        <v>3722</v>
      </c>
      <c r="B3723" s="1502">
        <v>44267</v>
      </c>
      <c r="C3723">
        <v>66</v>
      </c>
      <c r="D3723">
        <f t="shared" si="232"/>
        <v>3281</v>
      </c>
      <c r="E3723">
        <f t="shared" si="233"/>
        <v>216546</v>
      </c>
      <c r="F3723">
        <f t="shared" si="234"/>
        <v>10764961</v>
      </c>
      <c r="J3723">
        <f t="shared" si="235"/>
        <v>539.3838943359732</v>
      </c>
    </row>
    <row r="3724" spans="1:10" x14ac:dyDescent="0.3">
      <c r="A3724">
        <v>3723</v>
      </c>
      <c r="B3724" s="1502">
        <v>44267</v>
      </c>
      <c r="C3724">
        <v>105</v>
      </c>
      <c r="D3724">
        <f t="shared" si="232"/>
        <v>3283</v>
      </c>
      <c r="E3724">
        <f t="shared" si="233"/>
        <v>344715</v>
      </c>
      <c r="F3724">
        <f t="shared" si="234"/>
        <v>10778089</v>
      </c>
      <c r="J3724">
        <f t="shared" si="235"/>
        <v>539.35624189884572</v>
      </c>
    </row>
    <row r="3725" spans="1:10" x14ac:dyDescent="0.3">
      <c r="A3725">
        <v>3724</v>
      </c>
      <c r="B3725" s="1502">
        <v>44267</v>
      </c>
      <c r="C3725">
        <v>155</v>
      </c>
      <c r="D3725">
        <f t="shared" si="232"/>
        <v>3285</v>
      </c>
      <c r="E3725">
        <f t="shared" si="233"/>
        <v>509175</v>
      </c>
      <c r="F3725">
        <f t="shared" si="234"/>
        <v>10791225</v>
      </c>
      <c r="J3725">
        <f t="shared" si="235"/>
        <v>539.32858946171837</v>
      </c>
    </row>
    <row r="3726" spans="1:10" x14ac:dyDescent="0.3">
      <c r="A3726">
        <v>3725</v>
      </c>
      <c r="B3726" s="1502">
        <v>44267</v>
      </c>
      <c r="C3726">
        <v>104</v>
      </c>
      <c r="D3726">
        <f t="shared" si="232"/>
        <v>3287</v>
      </c>
      <c r="E3726">
        <f t="shared" si="233"/>
        <v>341848</v>
      </c>
      <c r="F3726">
        <f t="shared" si="234"/>
        <v>10804369</v>
      </c>
      <c r="J3726">
        <f t="shared" si="235"/>
        <v>539.30093702459089</v>
      </c>
    </row>
    <row r="3727" spans="1:10" x14ac:dyDescent="0.3">
      <c r="A3727">
        <v>3726</v>
      </c>
      <c r="B3727" s="1502">
        <v>44267</v>
      </c>
      <c r="C3727">
        <v>506</v>
      </c>
      <c r="D3727">
        <f t="shared" si="232"/>
        <v>3289</v>
      </c>
      <c r="E3727">
        <f t="shared" si="233"/>
        <v>1664234</v>
      </c>
      <c r="F3727">
        <f t="shared" si="234"/>
        <v>10817521</v>
      </c>
      <c r="J3727">
        <f t="shared" si="235"/>
        <v>539.27328458746342</v>
      </c>
    </row>
    <row r="3728" spans="1:10" x14ac:dyDescent="0.3">
      <c r="A3728">
        <v>3727</v>
      </c>
      <c r="B3728" s="1502">
        <v>44267</v>
      </c>
      <c r="C3728">
        <v>431</v>
      </c>
      <c r="D3728">
        <f t="shared" si="232"/>
        <v>3291</v>
      </c>
      <c r="E3728">
        <f t="shared" si="233"/>
        <v>1418421</v>
      </c>
      <c r="F3728">
        <f t="shared" si="234"/>
        <v>10830681</v>
      </c>
      <c r="J3728">
        <f t="shared" si="235"/>
        <v>539.24563215033595</v>
      </c>
    </row>
    <row r="3729" spans="1:10" x14ac:dyDescent="0.3">
      <c r="A3729">
        <v>3728</v>
      </c>
      <c r="B3729" s="1502">
        <v>44267</v>
      </c>
      <c r="C3729">
        <v>630</v>
      </c>
      <c r="D3729">
        <f t="shared" si="232"/>
        <v>3293</v>
      </c>
      <c r="E3729">
        <f t="shared" si="233"/>
        <v>2074590</v>
      </c>
      <c r="F3729">
        <f t="shared" si="234"/>
        <v>10843849</v>
      </c>
      <c r="J3729">
        <f t="shared" si="235"/>
        <v>539.21797971320859</v>
      </c>
    </row>
    <row r="3730" spans="1:10" x14ac:dyDescent="0.3">
      <c r="A3730">
        <v>3729</v>
      </c>
      <c r="B3730" s="1502">
        <v>44267</v>
      </c>
      <c r="C3730">
        <v>257</v>
      </c>
      <c r="D3730">
        <f t="shared" si="232"/>
        <v>3295</v>
      </c>
      <c r="E3730">
        <f t="shared" si="233"/>
        <v>846815</v>
      </c>
      <c r="F3730">
        <f t="shared" si="234"/>
        <v>10857025</v>
      </c>
      <c r="J3730">
        <f t="shared" si="235"/>
        <v>539.19032727608112</v>
      </c>
    </row>
    <row r="3731" spans="1:10" x14ac:dyDescent="0.3">
      <c r="A3731">
        <v>3730</v>
      </c>
      <c r="B3731" s="1502">
        <v>44267</v>
      </c>
      <c r="C3731">
        <v>168</v>
      </c>
      <c r="D3731">
        <f t="shared" si="232"/>
        <v>3297</v>
      </c>
      <c r="E3731">
        <f t="shared" si="233"/>
        <v>553896</v>
      </c>
      <c r="F3731">
        <f t="shared" si="234"/>
        <v>10870209</v>
      </c>
      <c r="J3731">
        <f t="shared" si="235"/>
        <v>539.16267483895365</v>
      </c>
    </row>
    <row r="3732" spans="1:10" x14ac:dyDescent="0.3">
      <c r="A3732">
        <v>3731</v>
      </c>
      <c r="B3732" s="1502">
        <v>44267</v>
      </c>
      <c r="C3732">
        <v>52</v>
      </c>
      <c r="D3732">
        <f t="shared" si="232"/>
        <v>3299</v>
      </c>
      <c r="E3732">
        <f t="shared" si="233"/>
        <v>171548</v>
      </c>
      <c r="F3732">
        <f t="shared" si="234"/>
        <v>10883401</v>
      </c>
      <c r="J3732">
        <f t="shared" si="235"/>
        <v>539.13502240182629</v>
      </c>
    </row>
    <row r="3733" spans="1:10" x14ac:dyDescent="0.3">
      <c r="A3733">
        <v>3732</v>
      </c>
      <c r="B3733" s="1502">
        <v>44267</v>
      </c>
      <c r="C3733">
        <v>139</v>
      </c>
      <c r="D3733">
        <f t="shared" si="232"/>
        <v>3301</v>
      </c>
      <c r="E3733">
        <f t="shared" si="233"/>
        <v>458839</v>
      </c>
      <c r="F3733">
        <f t="shared" si="234"/>
        <v>10896601</v>
      </c>
      <c r="J3733">
        <f t="shared" si="235"/>
        <v>539.10736996469882</v>
      </c>
    </row>
    <row r="3734" spans="1:10" x14ac:dyDescent="0.3">
      <c r="A3734">
        <v>3733</v>
      </c>
      <c r="B3734" s="1502">
        <v>44267</v>
      </c>
      <c r="C3734">
        <v>433</v>
      </c>
      <c r="D3734">
        <f t="shared" si="232"/>
        <v>3303</v>
      </c>
      <c r="E3734">
        <f t="shared" si="233"/>
        <v>1430199</v>
      </c>
      <c r="F3734">
        <f t="shared" si="234"/>
        <v>10909809</v>
      </c>
      <c r="J3734">
        <f t="shared" si="235"/>
        <v>539.07971752757135</v>
      </c>
    </row>
    <row r="3735" spans="1:10" x14ac:dyDescent="0.3">
      <c r="A3735">
        <v>3734</v>
      </c>
      <c r="B3735" s="1502">
        <v>44267</v>
      </c>
      <c r="C3735">
        <v>130</v>
      </c>
      <c r="D3735">
        <f t="shared" si="232"/>
        <v>3305</v>
      </c>
      <c r="E3735">
        <f t="shared" si="233"/>
        <v>429650</v>
      </c>
      <c r="F3735">
        <f t="shared" si="234"/>
        <v>10923025</v>
      </c>
      <c r="J3735">
        <f t="shared" si="235"/>
        <v>539.05206509044388</v>
      </c>
    </row>
    <row r="3736" spans="1:10" x14ac:dyDescent="0.3">
      <c r="A3736">
        <v>3735</v>
      </c>
      <c r="B3736" s="1502">
        <v>44270</v>
      </c>
      <c r="C3736">
        <v>797</v>
      </c>
      <c r="D3736">
        <f t="shared" si="232"/>
        <v>3307</v>
      </c>
      <c r="E3736">
        <f t="shared" si="233"/>
        <v>2635679</v>
      </c>
      <c r="F3736">
        <f t="shared" si="234"/>
        <v>10936249</v>
      </c>
      <c r="J3736">
        <f t="shared" si="235"/>
        <v>539.02441265331652</v>
      </c>
    </row>
    <row r="3737" spans="1:10" x14ac:dyDescent="0.3">
      <c r="A3737">
        <v>3736</v>
      </c>
      <c r="B3737" s="1502">
        <v>44270</v>
      </c>
      <c r="C3737">
        <v>314</v>
      </c>
      <c r="D3737">
        <f t="shared" si="232"/>
        <v>3309</v>
      </c>
      <c r="E3737">
        <f t="shared" si="233"/>
        <v>1039026</v>
      </c>
      <c r="F3737">
        <f t="shared" si="234"/>
        <v>10949481</v>
      </c>
      <c r="J3737">
        <f t="shared" si="235"/>
        <v>538.99676021618905</v>
      </c>
    </row>
    <row r="3738" spans="1:10" x14ac:dyDescent="0.3">
      <c r="A3738">
        <v>3737</v>
      </c>
      <c r="B3738" s="1502">
        <v>44270</v>
      </c>
      <c r="C3738">
        <v>358</v>
      </c>
      <c r="D3738">
        <f t="shared" si="232"/>
        <v>3311</v>
      </c>
      <c r="E3738">
        <f t="shared" si="233"/>
        <v>1185338</v>
      </c>
      <c r="F3738">
        <f t="shared" si="234"/>
        <v>10962721</v>
      </c>
      <c r="J3738">
        <f t="shared" si="235"/>
        <v>538.96910777906157</v>
      </c>
    </row>
    <row r="3739" spans="1:10" x14ac:dyDescent="0.3">
      <c r="A3739">
        <v>3738</v>
      </c>
      <c r="B3739" s="1502">
        <v>44270</v>
      </c>
      <c r="C3739">
        <v>4152</v>
      </c>
      <c r="D3739">
        <f t="shared" si="232"/>
        <v>3313</v>
      </c>
      <c r="E3739">
        <f t="shared" si="233"/>
        <v>13755576</v>
      </c>
      <c r="F3739">
        <f t="shared" si="234"/>
        <v>10975969</v>
      </c>
      <c r="J3739">
        <f t="shared" si="235"/>
        <v>538.94145534193422</v>
      </c>
    </row>
    <row r="3740" spans="1:10" x14ac:dyDescent="0.3">
      <c r="A3740">
        <v>3739</v>
      </c>
      <c r="B3740" s="1502">
        <v>44270</v>
      </c>
      <c r="C3740">
        <v>1035</v>
      </c>
      <c r="D3740">
        <f t="shared" si="232"/>
        <v>3315</v>
      </c>
      <c r="E3740">
        <f t="shared" si="233"/>
        <v>3431025</v>
      </c>
      <c r="F3740">
        <f t="shared" si="234"/>
        <v>10989225</v>
      </c>
      <c r="J3740">
        <f t="shared" si="235"/>
        <v>538.91380290480674</v>
      </c>
    </row>
    <row r="3741" spans="1:10" x14ac:dyDescent="0.3">
      <c r="A3741">
        <v>3740</v>
      </c>
      <c r="B3741" s="1502">
        <v>44270</v>
      </c>
      <c r="C3741">
        <v>222</v>
      </c>
      <c r="D3741">
        <f t="shared" si="232"/>
        <v>3317</v>
      </c>
      <c r="E3741">
        <f t="shared" si="233"/>
        <v>736374</v>
      </c>
      <c r="F3741">
        <f t="shared" si="234"/>
        <v>11002489</v>
      </c>
      <c r="J3741">
        <f t="shared" si="235"/>
        <v>538.88615046767927</v>
      </c>
    </row>
    <row r="3742" spans="1:10" x14ac:dyDescent="0.3">
      <c r="A3742">
        <v>3741</v>
      </c>
      <c r="B3742" s="1502">
        <v>44270</v>
      </c>
      <c r="C3742">
        <v>486</v>
      </c>
      <c r="D3742">
        <f t="shared" si="232"/>
        <v>3319</v>
      </c>
      <c r="E3742">
        <f t="shared" si="233"/>
        <v>1613034</v>
      </c>
      <c r="F3742">
        <f t="shared" si="234"/>
        <v>11015761</v>
      </c>
      <c r="J3742">
        <f t="shared" si="235"/>
        <v>538.8584980305518</v>
      </c>
    </row>
    <row r="3743" spans="1:10" x14ac:dyDescent="0.3">
      <c r="A3743">
        <v>3742</v>
      </c>
      <c r="B3743" s="1502">
        <v>44270</v>
      </c>
      <c r="C3743">
        <v>206</v>
      </c>
      <c r="D3743">
        <f t="shared" si="232"/>
        <v>3321</v>
      </c>
      <c r="E3743">
        <f t="shared" si="233"/>
        <v>684126</v>
      </c>
      <c r="F3743">
        <f t="shared" si="234"/>
        <v>11029041</v>
      </c>
      <c r="J3743">
        <f t="shared" si="235"/>
        <v>538.83084559342444</v>
      </c>
    </row>
    <row r="3744" spans="1:10" x14ac:dyDescent="0.3">
      <c r="A3744">
        <v>3743</v>
      </c>
      <c r="B3744" s="1502">
        <v>44270</v>
      </c>
      <c r="C3744">
        <v>17</v>
      </c>
      <c r="D3744">
        <f t="shared" si="232"/>
        <v>3323</v>
      </c>
      <c r="E3744">
        <f t="shared" si="233"/>
        <v>56491</v>
      </c>
      <c r="F3744">
        <f t="shared" si="234"/>
        <v>11042329</v>
      </c>
      <c r="J3744">
        <f t="shared" si="235"/>
        <v>538.80319315629697</v>
      </c>
    </row>
    <row r="3745" spans="1:10" x14ac:dyDescent="0.3">
      <c r="A3745">
        <v>3744</v>
      </c>
      <c r="B3745" s="1502">
        <v>44270</v>
      </c>
      <c r="C3745">
        <v>84</v>
      </c>
      <c r="D3745">
        <f t="shared" si="232"/>
        <v>3325</v>
      </c>
      <c r="E3745">
        <f t="shared" si="233"/>
        <v>279300</v>
      </c>
      <c r="F3745">
        <f t="shared" si="234"/>
        <v>11055625</v>
      </c>
      <c r="J3745">
        <f t="shared" si="235"/>
        <v>538.7755407191695</v>
      </c>
    </row>
    <row r="3746" spans="1:10" x14ac:dyDescent="0.3">
      <c r="A3746">
        <v>3745</v>
      </c>
      <c r="B3746" s="1502">
        <v>44270</v>
      </c>
      <c r="C3746">
        <v>528</v>
      </c>
      <c r="D3746">
        <f t="shared" si="232"/>
        <v>3327</v>
      </c>
      <c r="E3746">
        <f t="shared" si="233"/>
        <v>1756656</v>
      </c>
      <c r="F3746">
        <f t="shared" si="234"/>
        <v>11068929</v>
      </c>
      <c r="J3746">
        <f t="shared" si="235"/>
        <v>538.74788828204214</v>
      </c>
    </row>
    <row r="3747" spans="1:10" x14ac:dyDescent="0.3">
      <c r="A3747">
        <v>3746</v>
      </c>
      <c r="B3747" s="1502">
        <v>44270</v>
      </c>
      <c r="C3747">
        <v>189</v>
      </c>
      <c r="D3747">
        <f t="shared" si="232"/>
        <v>3329</v>
      </c>
      <c r="E3747">
        <f t="shared" si="233"/>
        <v>629181</v>
      </c>
      <c r="F3747">
        <f t="shared" si="234"/>
        <v>11082241</v>
      </c>
      <c r="J3747">
        <f t="shared" si="235"/>
        <v>538.72023584491467</v>
      </c>
    </row>
    <row r="3748" spans="1:10" x14ac:dyDescent="0.3">
      <c r="A3748">
        <v>3747</v>
      </c>
      <c r="B3748" s="1502">
        <v>44270</v>
      </c>
      <c r="C3748">
        <v>3153</v>
      </c>
      <c r="D3748">
        <f t="shared" si="232"/>
        <v>3331</v>
      </c>
      <c r="E3748">
        <f t="shared" si="233"/>
        <v>10502643</v>
      </c>
      <c r="F3748">
        <f t="shared" si="234"/>
        <v>11095561</v>
      </c>
      <c r="J3748">
        <f t="shared" si="235"/>
        <v>538.6925834077872</v>
      </c>
    </row>
    <row r="3749" spans="1:10" x14ac:dyDescent="0.3">
      <c r="A3749">
        <v>3748</v>
      </c>
      <c r="B3749" s="1502">
        <v>44270</v>
      </c>
      <c r="C3749">
        <v>3970</v>
      </c>
      <c r="D3749">
        <f t="shared" ref="D3749:D3812" si="236">D3748+2</f>
        <v>3333</v>
      </c>
      <c r="E3749">
        <f t="shared" si="233"/>
        <v>13232010</v>
      </c>
      <c r="F3749">
        <f t="shared" si="234"/>
        <v>11108889</v>
      </c>
      <c r="J3749">
        <f t="shared" si="235"/>
        <v>538.66493097065973</v>
      </c>
    </row>
    <row r="3750" spans="1:10" x14ac:dyDescent="0.3">
      <c r="A3750">
        <v>3749</v>
      </c>
      <c r="B3750" s="1502">
        <v>44270</v>
      </c>
      <c r="C3750">
        <v>5097</v>
      </c>
      <c r="D3750">
        <f t="shared" si="236"/>
        <v>3335</v>
      </c>
      <c r="E3750">
        <f t="shared" si="233"/>
        <v>16998495</v>
      </c>
      <c r="F3750">
        <f t="shared" si="234"/>
        <v>11122225</v>
      </c>
      <c r="J3750">
        <f t="shared" si="235"/>
        <v>538.63727853353237</v>
      </c>
    </row>
    <row r="3751" spans="1:10" x14ac:dyDescent="0.3">
      <c r="A3751">
        <v>3750</v>
      </c>
      <c r="B3751" s="1502">
        <v>44270</v>
      </c>
      <c r="C3751">
        <v>2579</v>
      </c>
      <c r="D3751">
        <f t="shared" si="236"/>
        <v>3337</v>
      </c>
      <c r="E3751">
        <f t="shared" si="233"/>
        <v>8606123</v>
      </c>
      <c r="F3751">
        <f t="shared" si="234"/>
        <v>11135569</v>
      </c>
      <c r="J3751">
        <f t="shared" si="235"/>
        <v>538.6096260964049</v>
      </c>
    </row>
    <row r="3752" spans="1:10" x14ac:dyDescent="0.3">
      <c r="A3752">
        <v>3751</v>
      </c>
      <c r="B3752" s="1502">
        <v>44270</v>
      </c>
      <c r="C3752">
        <v>287</v>
      </c>
      <c r="D3752">
        <f t="shared" si="236"/>
        <v>3339</v>
      </c>
      <c r="E3752">
        <f t="shared" si="233"/>
        <v>958293</v>
      </c>
      <c r="F3752">
        <f t="shared" si="234"/>
        <v>11148921</v>
      </c>
      <c r="J3752">
        <f t="shared" si="235"/>
        <v>538.58197365927742</v>
      </c>
    </row>
    <row r="3753" spans="1:10" x14ac:dyDescent="0.3">
      <c r="A3753">
        <v>3752</v>
      </c>
      <c r="B3753" s="1502">
        <v>44270</v>
      </c>
      <c r="C3753">
        <v>286</v>
      </c>
      <c r="D3753">
        <f t="shared" si="236"/>
        <v>3341</v>
      </c>
      <c r="E3753">
        <f t="shared" si="233"/>
        <v>955526</v>
      </c>
      <c r="F3753">
        <f t="shared" si="234"/>
        <v>11162281</v>
      </c>
      <c r="J3753">
        <f t="shared" si="235"/>
        <v>538.55432122215007</v>
      </c>
    </row>
    <row r="3754" spans="1:10" x14ac:dyDescent="0.3">
      <c r="A3754">
        <v>3753</v>
      </c>
      <c r="B3754" s="1502">
        <v>44270</v>
      </c>
      <c r="C3754">
        <v>52</v>
      </c>
      <c r="D3754">
        <f t="shared" si="236"/>
        <v>3343</v>
      </c>
      <c r="E3754">
        <f t="shared" si="233"/>
        <v>173836</v>
      </c>
      <c r="F3754">
        <f t="shared" si="234"/>
        <v>11175649</v>
      </c>
      <c r="J3754">
        <f t="shared" si="235"/>
        <v>538.52666878502259</v>
      </c>
    </row>
    <row r="3755" spans="1:10" x14ac:dyDescent="0.3">
      <c r="A3755">
        <v>3754</v>
      </c>
      <c r="B3755" s="1502">
        <v>44270</v>
      </c>
      <c r="C3755">
        <v>52</v>
      </c>
      <c r="D3755">
        <f t="shared" si="236"/>
        <v>3345</v>
      </c>
      <c r="E3755">
        <f t="shared" si="233"/>
        <v>173940</v>
      </c>
      <c r="F3755">
        <f t="shared" si="234"/>
        <v>11189025</v>
      </c>
      <c r="J3755">
        <f t="shared" si="235"/>
        <v>538.49901634789512</v>
      </c>
    </row>
    <row r="3756" spans="1:10" x14ac:dyDescent="0.3">
      <c r="A3756">
        <v>3755</v>
      </c>
      <c r="B3756" s="1502">
        <v>44270</v>
      </c>
      <c r="C3756">
        <v>1220</v>
      </c>
      <c r="D3756">
        <f t="shared" si="236"/>
        <v>3347</v>
      </c>
      <c r="E3756">
        <f t="shared" si="233"/>
        <v>4083340</v>
      </c>
      <c r="F3756">
        <f t="shared" si="234"/>
        <v>11202409</v>
      </c>
      <c r="J3756">
        <f t="shared" si="235"/>
        <v>538.47136391076765</v>
      </c>
    </row>
    <row r="3757" spans="1:10" x14ac:dyDescent="0.3">
      <c r="A3757">
        <v>3756</v>
      </c>
      <c r="B3757" s="1502">
        <v>44270</v>
      </c>
      <c r="C3757">
        <v>4192</v>
      </c>
      <c r="D3757">
        <f t="shared" si="236"/>
        <v>3349</v>
      </c>
      <c r="E3757">
        <f t="shared" si="233"/>
        <v>14039008</v>
      </c>
      <c r="F3757">
        <f t="shared" si="234"/>
        <v>11215801</v>
      </c>
      <c r="J3757">
        <f t="shared" si="235"/>
        <v>538.44371147364029</v>
      </c>
    </row>
    <row r="3758" spans="1:10" x14ac:dyDescent="0.3">
      <c r="A3758">
        <v>3757</v>
      </c>
      <c r="B3758" s="1502">
        <v>44270</v>
      </c>
      <c r="C3758">
        <v>344</v>
      </c>
      <c r="D3758">
        <f t="shared" si="236"/>
        <v>3351</v>
      </c>
      <c r="E3758">
        <f t="shared" si="233"/>
        <v>1152744</v>
      </c>
      <c r="F3758">
        <f t="shared" si="234"/>
        <v>11229201</v>
      </c>
      <c r="J3758">
        <f t="shared" si="235"/>
        <v>538.41605903651282</v>
      </c>
    </row>
    <row r="3759" spans="1:10" x14ac:dyDescent="0.3">
      <c r="A3759">
        <v>3758</v>
      </c>
      <c r="B3759" s="1502">
        <v>44270</v>
      </c>
      <c r="C3759">
        <v>2376</v>
      </c>
      <c r="D3759">
        <f t="shared" si="236"/>
        <v>3353</v>
      </c>
      <c r="E3759">
        <f t="shared" si="233"/>
        <v>7966728</v>
      </c>
      <c r="F3759">
        <f t="shared" si="234"/>
        <v>11242609</v>
      </c>
      <c r="J3759">
        <f t="shared" si="235"/>
        <v>538.38840659938535</v>
      </c>
    </row>
    <row r="3760" spans="1:10" x14ac:dyDescent="0.3">
      <c r="A3760">
        <v>3759</v>
      </c>
      <c r="B3760" s="1502">
        <v>44270</v>
      </c>
      <c r="C3760">
        <v>1168</v>
      </c>
      <c r="D3760">
        <f t="shared" si="236"/>
        <v>3355</v>
      </c>
      <c r="E3760">
        <f t="shared" si="233"/>
        <v>3918640</v>
      </c>
      <c r="F3760">
        <f t="shared" si="234"/>
        <v>11256025</v>
      </c>
      <c r="J3760">
        <f t="shared" si="235"/>
        <v>538.36075416225799</v>
      </c>
    </row>
    <row r="3761" spans="1:10" x14ac:dyDescent="0.3">
      <c r="A3761">
        <v>3760</v>
      </c>
      <c r="B3761" s="1502">
        <v>44270</v>
      </c>
      <c r="C3761">
        <v>3190</v>
      </c>
      <c r="D3761">
        <f t="shared" si="236"/>
        <v>3357</v>
      </c>
      <c r="E3761">
        <f t="shared" si="233"/>
        <v>10708830</v>
      </c>
      <c r="F3761">
        <f t="shared" si="234"/>
        <v>11269449</v>
      </c>
      <c r="J3761">
        <f t="shared" si="235"/>
        <v>538.33310172513052</v>
      </c>
    </row>
    <row r="3762" spans="1:10" x14ac:dyDescent="0.3">
      <c r="A3762">
        <v>3761</v>
      </c>
      <c r="B3762" s="1502">
        <v>44270</v>
      </c>
      <c r="C3762">
        <v>104</v>
      </c>
      <c r="D3762">
        <f t="shared" si="236"/>
        <v>3359</v>
      </c>
      <c r="E3762">
        <f t="shared" si="233"/>
        <v>349336</v>
      </c>
      <c r="F3762">
        <f t="shared" si="234"/>
        <v>11282881</v>
      </c>
      <c r="J3762">
        <f t="shared" si="235"/>
        <v>538.30544928800305</v>
      </c>
    </row>
    <row r="3763" spans="1:10" x14ac:dyDescent="0.3">
      <c r="A3763">
        <v>3762</v>
      </c>
      <c r="B3763" s="1502">
        <v>44270</v>
      </c>
      <c r="C3763">
        <v>50</v>
      </c>
      <c r="D3763">
        <f t="shared" si="236"/>
        <v>3361</v>
      </c>
      <c r="E3763">
        <f t="shared" si="233"/>
        <v>168050</v>
      </c>
      <c r="F3763">
        <f t="shared" si="234"/>
        <v>11296321</v>
      </c>
      <c r="J3763">
        <f t="shared" si="235"/>
        <v>538.27779685087557</v>
      </c>
    </row>
    <row r="3764" spans="1:10" x14ac:dyDescent="0.3">
      <c r="A3764">
        <v>3763</v>
      </c>
      <c r="B3764" s="1502">
        <v>44270</v>
      </c>
      <c r="C3764">
        <v>12</v>
      </c>
      <c r="D3764">
        <f t="shared" si="236"/>
        <v>3363</v>
      </c>
      <c r="E3764">
        <f t="shared" si="233"/>
        <v>40356</v>
      </c>
      <c r="F3764">
        <f t="shared" si="234"/>
        <v>11309769</v>
      </c>
      <c r="J3764">
        <f t="shared" si="235"/>
        <v>538.25014441374822</v>
      </c>
    </row>
    <row r="3765" spans="1:10" x14ac:dyDescent="0.3">
      <c r="A3765">
        <v>3764</v>
      </c>
      <c r="B3765" s="1502">
        <v>44270</v>
      </c>
      <c r="C3765">
        <v>106</v>
      </c>
      <c r="D3765">
        <f t="shared" si="236"/>
        <v>3365</v>
      </c>
      <c r="E3765">
        <f t="shared" si="233"/>
        <v>356690</v>
      </c>
      <c r="F3765">
        <f t="shared" si="234"/>
        <v>11323225</v>
      </c>
      <c r="J3765">
        <f t="shared" si="235"/>
        <v>538.22249197662074</v>
      </c>
    </row>
    <row r="3766" spans="1:10" x14ac:dyDescent="0.3">
      <c r="A3766">
        <v>3765</v>
      </c>
      <c r="B3766" s="1502">
        <v>44272</v>
      </c>
      <c r="C3766">
        <v>1307</v>
      </c>
      <c r="D3766">
        <f t="shared" si="236"/>
        <v>3367</v>
      </c>
      <c r="E3766">
        <f t="shared" si="233"/>
        <v>4400669</v>
      </c>
      <c r="F3766">
        <f t="shared" si="234"/>
        <v>11336689</v>
      </c>
      <c r="J3766">
        <f t="shared" si="235"/>
        <v>538.19483953949327</v>
      </c>
    </row>
    <row r="3767" spans="1:10" x14ac:dyDescent="0.3">
      <c r="A3767">
        <v>3766</v>
      </c>
      <c r="B3767" s="1502">
        <v>44273</v>
      </c>
      <c r="C3767">
        <v>67</v>
      </c>
      <c r="D3767">
        <f t="shared" si="236"/>
        <v>3369</v>
      </c>
      <c r="E3767">
        <f t="shared" si="233"/>
        <v>225723</v>
      </c>
      <c r="F3767">
        <f t="shared" si="234"/>
        <v>11350161</v>
      </c>
      <c r="J3767">
        <f t="shared" si="235"/>
        <v>538.16718710236592</v>
      </c>
    </row>
    <row r="3768" spans="1:10" x14ac:dyDescent="0.3">
      <c r="A3768">
        <v>3767</v>
      </c>
      <c r="B3768" s="1502">
        <v>44273</v>
      </c>
      <c r="C3768">
        <v>52</v>
      </c>
      <c r="D3768">
        <f t="shared" si="236"/>
        <v>3371</v>
      </c>
      <c r="E3768">
        <f t="shared" si="233"/>
        <v>175292</v>
      </c>
      <c r="F3768">
        <f t="shared" si="234"/>
        <v>11363641</v>
      </c>
      <c r="J3768">
        <f t="shared" si="235"/>
        <v>538.13953466523844</v>
      </c>
    </row>
    <row r="3769" spans="1:10" x14ac:dyDescent="0.3">
      <c r="A3769">
        <v>3768</v>
      </c>
      <c r="B3769" s="1502">
        <v>44273</v>
      </c>
      <c r="C3769">
        <v>104</v>
      </c>
      <c r="D3769">
        <f t="shared" si="236"/>
        <v>3373</v>
      </c>
      <c r="E3769">
        <f t="shared" si="233"/>
        <v>350792</v>
      </c>
      <c r="F3769">
        <f t="shared" si="234"/>
        <v>11377129</v>
      </c>
      <c r="J3769">
        <f t="shared" si="235"/>
        <v>538.11188222811097</v>
      </c>
    </row>
    <row r="3770" spans="1:10" x14ac:dyDescent="0.3">
      <c r="A3770">
        <v>3769</v>
      </c>
      <c r="B3770" s="1502">
        <v>44273</v>
      </c>
      <c r="C3770">
        <v>104</v>
      </c>
      <c r="D3770">
        <f t="shared" si="236"/>
        <v>3375</v>
      </c>
      <c r="E3770">
        <f t="shared" si="233"/>
        <v>351000</v>
      </c>
      <c r="F3770">
        <f t="shared" si="234"/>
        <v>11390625</v>
      </c>
      <c r="J3770">
        <f t="shared" si="235"/>
        <v>538.0842297909835</v>
      </c>
    </row>
    <row r="3771" spans="1:10" x14ac:dyDescent="0.3">
      <c r="A3771">
        <v>3770</v>
      </c>
      <c r="B3771" s="1502">
        <v>44273</v>
      </c>
      <c r="C3771">
        <v>120</v>
      </c>
      <c r="D3771">
        <f t="shared" si="236"/>
        <v>3377</v>
      </c>
      <c r="E3771">
        <f t="shared" si="233"/>
        <v>405240</v>
      </c>
      <c r="F3771">
        <f t="shared" si="234"/>
        <v>11404129</v>
      </c>
      <c r="J3771">
        <f t="shared" si="235"/>
        <v>538.05657735385614</v>
      </c>
    </row>
    <row r="3772" spans="1:10" x14ac:dyDescent="0.3">
      <c r="A3772">
        <v>3771</v>
      </c>
      <c r="B3772" s="1502">
        <v>44277</v>
      </c>
      <c r="C3772">
        <v>165</v>
      </c>
      <c r="D3772">
        <f t="shared" si="236"/>
        <v>3379</v>
      </c>
      <c r="E3772">
        <f t="shared" si="233"/>
        <v>557535</v>
      </c>
      <c r="F3772">
        <f t="shared" si="234"/>
        <v>11417641</v>
      </c>
      <c r="J3772">
        <f t="shared" si="235"/>
        <v>538.02892491672867</v>
      </c>
    </row>
    <row r="3773" spans="1:10" x14ac:dyDescent="0.3">
      <c r="A3773">
        <v>3772</v>
      </c>
      <c r="B3773" s="1502">
        <v>44277</v>
      </c>
      <c r="C3773">
        <v>78</v>
      </c>
      <c r="D3773">
        <f t="shared" si="236"/>
        <v>3381</v>
      </c>
      <c r="E3773">
        <f t="shared" si="233"/>
        <v>263718</v>
      </c>
      <c r="F3773">
        <f t="shared" si="234"/>
        <v>11431161</v>
      </c>
      <c r="J3773">
        <f t="shared" si="235"/>
        <v>538.0012724796012</v>
      </c>
    </row>
    <row r="3774" spans="1:10" x14ac:dyDescent="0.3">
      <c r="A3774">
        <v>3773</v>
      </c>
      <c r="B3774" s="1502">
        <v>44277</v>
      </c>
      <c r="C3774">
        <v>13</v>
      </c>
      <c r="D3774">
        <f t="shared" si="236"/>
        <v>3383</v>
      </c>
      <c r="E3774">
        <f t="shared" si="233"/>
        <v>43979</v>
      </c>
      <c r="F3774">
        <f t="shared" si="234"/>
        <v>11444689</v>
      </c>
      <c r="J3774">
        <f t="shared" si="235"/>
        <v>537.97362004247384</v>
      </c>
    </row>
    <row r="3775" spans="1:10" x14ac:dyDescent="0.3">
      <c r="A3775">
        <v>3774</v>
      </c>
      <c r="B3775" s="1502">
        <v>44277</v>
      </c>
      <c r="C3775">
        <v>18</v>
      </c>
      <c r="D3775">
        <f t="shared" si="236"/>
        <v>3385</v>
      </c>
      <c r="E3775">
        <f t="shared" si="233"/>
        <v>60930</v>
      </c>
      <c r="F3775">
        <f t="shared" si="234"/>
        <v>11458225</v>
      </c>
      <c r="J3775">
        <f t="shared" si="235"/>
        <v>537.94596760534637</v>
      </c>
    </row>
    <row r="3776" spans="1:10" x14ac:dyDescent="0.3">
      <c r="A3776">
        <v>3775</v>
      </c>
      <c r="B3776" s="1502">
        <v>44277</v>
      </c>
      <c r="C3776">
        <v>210</v>
      </c>
      <c r="D3776">
        <f t="shared" si="236"/>
        <v>3387</v>
      </c>
      <c r="E3776">
        <f t="shared" si="233"/>
        <v>711270</v>
      </c>
      <c r="F3776">
        <f t="shared" si="234"/>
        <v>11471769</v>
      </c>
      <c r="J3776">
        <f t="shared" si="235"/>
        <v>537.9183151682189</v>
      </c>
    </row>
    <row r="3777" spans="1:10" x14ac:dyDescent="0.3">
      <c r="A3777">
        <v>3776</v>
      </c>
      <c r="B3777" s="1502">
        <v>44277</v>
      </c>
      <c r="C3777">
        <v>85</v>
      </c>
      <c r="D3777">
        <f t="shared" si="236"/>
        <v>3389</v>
      </c>
      <c r="E3777">
        <f t="shared" si="233"/>
        <v>288065</v>
      </c>
      <c r="F3777">
        <f t="shared" si="234"/>
        <v>11485321</v>
      </c>
      <c r="J3777">
        <f t="shared" si="235"/>
        <v>537.89066273109142</v>
      </c>
    </row>
    <row r="3778" spans="1:10" x14ac:dyDescent="0.3">
      <c r="A3778">
        <v>3777</v>
      </c>
      <c r="B3778" s="1502">
        <v>44277</v>
      </c>
      <c r="C3778">
        <v>380</v>
      </c>
      <c r="D3778">
        <f t="shared" si="236"/>
        <v>3391</v>
      </c>
      <c r="E3778">
        <f t="shared" si="233"/>
        <v>1288580</v>
      </c>
      <c r="F3778">
        <f t="shared" si="234"/>
        <v>11498881</v>
      </c>
      <c r="J3778">
        <f t="shared" si="235"/>
        <v>537.86301029396407</v>
      </c>
    </row>
    <row r="3779" spans="1:10" x14ac:dyDescent="0.3">
      <c r="A3779">
        <v>3778</v>
      </c>
      <c r="B3779" s="1502">
        <v>44277</v>
      </c>
      <c r="C3779">
        <v>84</v>
      </c>
      <c r="D3779">
        <f t="shared" si="236"/>
        <v>3393</v>
      </c>
      <c r="E3779">
        <f t="shared" ref="E3779:E3842" si="237">C3779*D3779</f>
        <v>285012</v>
      </c>
      <c r="F3779">
        <f t="shared" ref="F3779:F3842" si="238">D3779^2</f>
        <v>11512449</v>
      </c>
      <c r="J3779">
        <f t="shared" ref="J3779:J3842" si="239">$H$2+(-$I$2)*D3779</f>
        <v>537.83535785683659</v>
      </c>
    </row>
    <row r="3780" spans="1:10" x14ac:dyDescent="0.3">
      <c r="A3780">
        <v>3779</v>
      </c>
      <c r="B3780" s="1502">
        <v>44277</v>
      </c>
      <c r="C3780">
        <v>38</v>
      </c>
      <c r="D3780">
        <f t="shared" si="236"/>
        <v>3395</v>
      </c>
      <c r="E3780">
        <f t="shared" si="237"/>
        <v>129010</v>
      </c>
      <c r="F3780">
        <f t="shared" si="238"/>
        <v>11526025</v>
      </c>
      <c r="J3780">
        <f t="shared" si="239"/>
        <v>537.80770541970912</v>
      </c>
    </row>
    <row r="3781" spans="1:10" x14ac:dyDescent="0.3">
      <c r="A3781">
        <v>3780</v>
      </c>
      <c r="B3781" s="1502">
        <v>44277</v>
      </c>
      <c r="C3781">
        <v>24</v>
      </c>
      <c r="D3781">
        <f t="shared" si="236"/>
        <v>3397</v>
      </c>
      <c r="E3781">
        <f t="shared" si="237"/>
        <v>81528</v>
      </c>
      <c r="F3781">
        <f t="shared" si="238"/>
        <v>11539609</v>
      </c>
      <c r="J3781">
        <f t="shared" si="239"/>
        <v>537.78005298258176</v>
      </c>
    </row>
    <row r="3782" spans="1:10" x14ac:dyDescent="0.3">
      <c r="A3782">
        <v>3781</v>
      </c>
      <c r="B3782" s="1502">
        <v>44277</v>
      </c>
      <c r="C3782">
        <v>96</v>
      </c>
      <c r="D3782">
        <f t="shared" si="236"/>
        <v>3399</v>
      </c>
      <c r="E3782">
        <f t="shared" si="237"/>
        <v>326304</v>
      </c>
      <c r="F3782">
        <f t="shared" si="238"/>
        <v>11553201</v>
      </c>
      <c r="J3782">
        <f t="shared" si="239"/>
        <v>537.75240054545429</v>
      </c>
    </row>
    <row r="3783" spans="1:10" x14ac:dyDescent="0.3">
      <c r="A3783">
        <v>3782</v>
      </c>
      <c r="B3783" s="1502">
        <v>44277</v>
      </c>
      <c r="C3783">
        <v>60</v>
      </c>
      <c r="D3783">
        <f t="shared" si="236"/>
        <v>3401</v>
      </c>
      <c r="E3783">
        <f t="shared" si="237"/>
        <v>204060</v>
      </c>
      <c r="F3783">
        <f t="shared" si="238"/>
        <v>11566801</v>
      </c>
      <c r="J3783">
        <f t="shared" si="239"/>
        <v>537.72474810832682</v>
      </c>
    </row>
    <row r="3784" spans="1:10" x14ac:dyDescent="0.3">
      <c r="A3784">
        <v>3783</v>
      </c>
      <c r="B3784" s="1502">
        <v>44277</v>
      </c>
      <c r="C3784">
        <v>176</v>
      </c>
      <c r="D3784">
        <f t="shared" si="236"/>
        <v>3403</v>
      </c>
      <c r="E3784">
        <f t="shared" si="237"/>
        <v>598928</v>
      </c>
      <c r="F3784">
        <f t="shared" si="238"/>
        <v>11580409</v>
      </c>
      <c r="J3784">
        <f t="shared" si="239"/>
        <v>537.69709567119935</v>
      </c>
    </row>
    <row r="3785" spans="1:10" x14ac:dyDescent="0.3">
      <c r="A3785">
        <v>3784</v>
      </c>
      <c r="B3785" s="1502">
        <v>44277</v>
      </c>
      <c r="C3785">
        <v>504</v>
      </c>
      <c r="D3785">
        <f t="shared" si="236"/>
        <v>3405</v>
      </c>
      <c r="E3785">
        <f t="shared" si="237"/>
        <v>1716120</v>
      </c>
      <c r="F3785">
        <f t="shared" si="238"/>
        <v>11594025</v>
      </c>
      <c r="J3785">
        <f t="shared" si="239"/>
        <v>537.66944323407199</v>
      </c>
    </row>
    <row r="3786" spans="1:10" x14ac:dyDescent="0.3">
      <c r="A3786">
        <v>3785</v>
      </c>
      <c r="B3786" s="1502">
        <v>44277</v>
      </c>
      <c r="C3786">
        <v>36</v>
      </c>
      <c r="D3786">
        <f t="shared" si="236"/>
        <v>3407</v>
      </c>
      <c r="E3786">
        <f t="shared" si="237"/>
        <v>122652</v>
      </c>
      <c r="F3786">
        <f t="shared" si="238"/>
        <v>11607649</v>
      </c>
      <c r="J3786">
        <f t="shared" si="239"/>
        <v>537.64179079694452</v>
      </c>
    </row>
    <row r="3787" spans="1:10" x14ac:dyDescent="0.3">
      <c r="A3787">
        <v>3786</v>
      </c>
      <c r="B3787" s="1502">
        <v>44277</v>
      </c>
      <c r="C3787">
        <v>477</v>
      </c>
      <c r="D3787">
        <f t="shared" si="236"/>
        <v>3409</v>
      </c>
      <c r="E3787">
        <f t="shared" si="237"/>
        <v>1626093</v>
      </c>
      <c r="F3787">
        <f t="shared" si="238"/>
        <v>11621281</v>
      </c>
      <c r="J3787">
        <f t="shared" si="239"/>
        <v>537.61413835981705</v>
      </c>
    </row>
    <row r="3788" spans="1:10" x14ac:dyDescent="0.3">
      <c r="A3788">
        <v>3787</v>
      </c>
      <c r="B3788" s="1502">
        <v>44277</v>
      </c>
      <c r="C3788">
        <v>261</v>
      </c>
      <c r="D3788">
        <f t="shared" si="236"/>
        <v>3411</v>
      </c>
      <c r="E3788">
        <f t="shared" si="237"/>
        <v>890271</v>
      </c>
      <c r="F3788">
        <f t="shared" si="238"/>
        <v>11634921</v>
      </c>
      <c r="J3788">
        <f t="shared" si="239"/>
        <v>537.58648592268969</v>
      </c>
    </row>
    <row r="3789" spans="1:10" x14ac:dyDescent="0.3">
      <c r="A3789">
        <v>3788</v>
      </c>
      <c r="B3789" s="1502">
        <v>44277</v>
      </c>
      <c r="C3789">
        <v>380</v>
      </c>
      <c r="D3789">
        <f t="shared" si="236"/>
        <v>3413</v>
      </c>
      <c r="E3789">
        <f t="shared" si="237"/>
        <v>1296940</v>
      </c>
      <c r="F3789">
        <f t="shared" si="238"/>
        <v>11648569</v>
      </c>
      <c r="J3789">
        <f t="shared" si="239"/>
        <v>537.55883348556222</v>
      </c>
    </row>
    <row r="3790" spans="1:10" x14ac:dyDescent="0.3">
      <c r="A3790">
        <v>3789</v>
      </c>
      <c r="B3790" s="1502">
        <v>44277</v>
      </c>
      <c r="C3790">
        <v>12</v>
      </c>
      <c r="D3790">
        <f t="shared" si="236"/>
        <v>3415</v>
      </c>
      <c r="E3790">
        <f t="shared" si="237"/>
        <v>40980</v>
      </c>
      <c r="F3790">
        <f t="shared" si="238"/>
        <v>11662225</v>
      </c>
      <c r="J3790">
        <f t="shared" si="239"/>
        <v>537.53118104843475</v>
      </c>
    </row>
    <row r="3791" spans="1:10" x14ac:dyDescent="0.3">
      <c r="A3791">
        <v>3790</v>
      </c>
      <c r="B3791" s="1502">
        <v>44284</v>
      </c>
      <c r="C3791">
        <v>52</v>
      </c>
      <c r="D3791">
        <f t="shared" si="236"/>
        <v>3417</v>
      </c>
      <c r="E3791">
        <f t="shared" si="237"/>
        <v>177684</v>
      </c>
      <c r="F3791">
        <f t="shared" si="238"/>
        <v>11675889</v>
      </c>
      <c r="J3791">
        <f t="shared" si="239"/>
        <v>537.50352861130739</v>
      </c>
    </row>
    <row r="3792" spans="1:10" x14ac:dyDescent="0.3">
      <c r="A3792">
        <v>3791</v>
      </c>
      <c r="B3792" s="1502">
        <v>44284</v>
      </c>
      <c r="C3792">
        <v>350</v>
      </c>
      <c r="D3792">
        <f t="shared" si="236"/>
        <v>3419</v>
      </c>
      <c r="E3792">
        <f t="shared" si="237"/>
        <v>1196650</v>
      </c>
      <c r="F3792">
        <f t="shared" si="238"/>
        <v>11689561</v>
      </c>
      <c r="J3792">
        <f t="shared" si="239"/>
        <v>537.47587617417992</v>
      </c>
    </row>
    <row r="3793" spans="1:10" x14ac:dyDescent="0.3">
      <c r="A3793">
        <v>3792</v>
      </c>
      <c r="B3793" s="1502">
        <v>44284</v>
      </c>
      <c r="C3793">
        <v>80</v>
      </c>
      <c r="D3793">
        <f t="shared" si="236"/>
        <v>3421</v>
      </c>
      <c r="E3793">
        <f t="shared" si="237"/>
        <v>273680</v>
      </c>
      <c r="F3793">
        <f t="shared" si="238"/>
        <v>11703241</v>
      </c>
      <c r="J3793">
        <f t="shared" si="239"/>
        <v>537.44822373705244</v>
      </c>
    </row>
    <row r="3794" spans="1:10" x14ac:dyDescent="0.3">
      <c r="A3794">
        <v>3793</v>
      </c>
      <c r="B3794" s="1502">
        <v>44284</v>
      </c>
      <c r="C3794">
        <v>104</v>
      </c>
      <c r="D3794">
        <f t="shared" si="236"/>
        <v>3423</v>
      </c>
      <c r="E3794">
        <f t="shared" si="237"/>
        <v>355992</v>
      </c>
      <c r="F3794">
        <f t="shared" si="238"/>
        <v>11716929</v>
      </c>
      <c r="J3794">
        <f t="shared" si="239"/>
        <v>537.42057129992497</v>
      </c>
    </row>
    <row r="3795" spans="1:10" x14ac:dyDescent="0.3">
      <c r="A3795">
        <v>3794</v>
      </c>
      <c r="B3795" s="1502">
        <v>44284</v>
      </c>
      <c r="C3795">
        <v>222</v>
      </c>
      <c r="D3795">
        <f t="shared" si="236"/>
        <v>3425</v>
      </c>
      <c r="E3795">
        <f t="shared" si="237"/>
        <v>760350</v>
      </c>
      <c r="F3795">
        <f t="shared" si="238"/>
        <v>11730625</v>
      </c>
      <c r="J3795">
        <f t="shared" si="239"/>
        <v>537.39291886279761</v>
      </c>
    </row>
    <row r="3796" spans="1:10" x14ac:dyDescent="0.3">
      <c r="A3796">
        <v>3795</v>
      </c>
      <c r="B3796" s="1502">
        <v>44284</v>
      </c>
      <c r="C3796">
        <v>237</v>
      </c>
      <c r="D3796">
        <f t="shared" si="236"/>
        <v>3427</v>
      </c>
      <c r="E3796">
        <f t="shared" si="237"/>
        <v>812199</v>
      </c>
      <c r="F3796">
        <f t="shared" si="238"/>
        <v>11744329</v>
      </c>
      <c r="J3796">
        <f t="shared" si="239"/>
        <v>537.36526642567014</v>
      </c>
    </row>
    <row r="3797" spans="1:10" x14ac:dyDescent="0.3">
      <c r="A3797">
        <v>3796</v>
      </c>
      <c r="B3797" s="1502">
        <v>44284</v>
      </c>
      <c r="C3797">
        <v>114</v>
      </c>
      <c r="D3797">
        <f t="shared" si="236"/>
        <v>3429</v>
      </c>
      <c r="E3797">
        <f t="shared" si="237"/>
        <v>390906</v>
      </c>
      <c r="F3797">
        <f t="shared" si="238"/>
        <v>11758041</v>
      </c>
      <c r="J3797">
        <f t="shared" si="239"/>
        <v>537.33761398854267</v>
      </c>
    </row>
    <row r="3798" spans="1:10" x14ac:dyDescent="0.3">
      <c r="A3798">
        <v>3797</v>
      </c>
      <c r="B3798" s="1502">
        <v>44284</v>
      </c>
      <c r="C3798">
        <v>80</v>
      </c>
      <c r="D3798">
        <f t="shared" si="236"/>
        <v>3431</v>
      </c>
      <c r="E3798">
        <f t="shared" si="237"/>
        <v>274480</v>
      </c>
      <c r="F3798">
        <f t="shared" si="238"/>
        <v>11771761</v>
      </c>
      <c r="J3798">
        <f t="shared" si="239"/>
        <v>537.30996155141531</v>
      </c>
    </row>
    <row r="3799" spans="1:10" x14ac:dyDescent="0.3">
      <c r="A3799">
        <v>3798</v>
      </c>
      <c r="B3799" s="1502">
        <v>44284</v>
      </c>
      <c r="C3799">
        <v>458</v>
      </c>
      <c r="D3799">
        <f t="shared" si="236"/>
        <v>3433</v>
      </c>
      <c r="E3799">
        <f t="shared" si="237"/>
        <v>1572314</v>
      </c>
      <c r="F3799">
        <f t="shared" si="238"/>
        <v>11785489</v>
      </c>
      <c r="J3799">
        <f t="shared" si="239"/>
        <v>537.28230911428784</v>
      </c>
    </row>
    <row r="3800" spans="1:10" x14ac:dyDescent="0.3">
      <c r="A3800">
        <v>3799</v>
      </c>
      <c r="B3800" s="1502">
        <v>44284</v>
      </c>
      <c r="C3800">
        <v>1835</v>
      </c>
      <c r="D3800">
        <f t="shared" si="236"/>
        <v>3435</v>
      </c>
      <c r="E3800">
        <f t="shared" si="237"/>
        <v>6303225</v>
      </c>
      <c r="F3800">
        <f t="shared" si="238"/>
        <v>11799225</v>
      </c>
      <c r="J3800">
        <f t="shared" si="239"/>
        <v>537.25465667716037</v>
      </c>
    </row>
    <row r="3801" spans="1:10" x14ac:dyDescent="0.3">
      <c r="A3801">
        <v>3800</v>
      </c>
      <c r="B3801" s="1502">
        <v>44284</v>
      </c>
      <c r="C3801">
        <v>343</v>
      </c>
      <c r="D3801">
        <f t="shared" si="236"/>
        <v>3437</v>
      </c>
      <c r="E3801">
        <f t="shared" si="237"/>
        <v>1178891</v>
      </c>
      <c r="F3801">
        <f t="shared" si="238"/>
        <v>11812969</v>
      </c>
      <c r="J3801">
        <f t="shared" si="239"/>
        <v>537.2270042400329</v>
      </c>
    </row>
    <row r="3802" spans="1:10" x14ac:dyDescent="0.3">
      <c r="A3802">
        <v>3801</v>
      </c>
      <c r="B3802" s="1502">
        <v>44284</v>
      </c>
      <c r="C3802">
        <v>969</v>
      </c>
      <c r="D3802">
        <f t="shared" si="236"/>
        <v>3439</v>
      </c>
      <c r="E3802">
        <f t="shared" si="237"/>
        <v>3332391</v>
      </c>
      <c r="F3802">
        <f t="shared" si="238"/>
        <v>11826721</v>
      </c>
      <c r="J3802">
        <f t="shared" si="239"/>
        <v>537.19935180290554</v>
      </c>
    </row>
    <row r="3803" spans="1:10" x14ac:dyDescent="0.3">
      <c r="A3803">
        <v>3802</v>
      </c>
      <c r="B3803" s="1502">
        <v>44284</v>
      </c>
      <c r="C3803">
        <v>598</v>
      </c>
      <c r="D3803">
        <f t="shared" si="236"/>
        <v>3441</v>
      </c>
      <c r="E3803">
        <f t="shared" si="237"/>
        <v>2057718</v>
      </c>
      <c r="F3803">
        <f t="shared" si="238"/>
        <v>11840481</v>
      </c>
      <c r="J3803">
        <f t="shared" si="239"/>
        <v>537.17169936577807</v>
      </c>
    </row>
    <row r="3804" spans="1:10" x14ac:dyDescent="0.3">
      <c r="A3804">
        <v>3803</v>
      </c>
      <c r="B3804" s="1502">
        <v>44284</v>
      </c>
      <c r="C3804">
        <v>348</v>
      </c>
      <c r="D3804">
        <f t="shared" si="236"/>
        <v>3443</v>
      </c>
      <c r="E3804">
        <f t="shared" si="237"/>
        <v>1198164</v>
      </c>
      <c r="F3804">
        <f t="shared" si="238"/>
        <v>11854249</v>
      </c>
      <c r="J3804">
        <f t="shared" si="239"/>
        <v>537.1440469286506</v>
      </c>
    </row>
    <row r="3805" spans="1:10" x14ac:dyDescent="0.3">
      <c r="A3805">
        <v>3804</v>
      </c>
      <c r="B3805" s="1502">
        <v>44284</v>
      </c>
      <c r="C3805">
        <v>320</v>
      </c>
      <c r="D3805">
        <f t="shared" si="236"/>
        <v>3445</v>
      </c>
      <c r="E3805">
        <f t="shared" si="237"/>
        <v>1102400</v>
      </c>
      <c r="F3805">
        <f t="shared" si="238"/>
        <v>11868025</v>
      </c>
      <c r="J3805">
        <f t="shared" si="239"/>
        <v>537.11639449152324</v>
      </c>
    </row>
    <row r="3806" spans="1:10" x14ac:dyDescent="0.3">
      <c r="A3806">
        <v>3805</v>
      </c>
      <c r="B3806" s="1502">
        <v>44284</v>
      </c>
      <c r="C3806">
        <v>9</v>
      </c>
      <c r="D3806">
        <f t="shared" si="236"/>
        <v>3447</v>
      </c>
      <c r="E3806">
        <f t="shared" si="237"/>
        <v>31023</v>
      </c>
      <c r="F3806">
        <f t="shared" si="238"/>
        <v>11881809</v>
      </c>
      <c r="J3806">
        <f t="shared" si="239"/>
        <v>537.08874205439577</v>
      </c>
    </row>
    <row r="3807" spans="1:10" x14ac:dyDescent="0.3">
      <c r="A3807">
        <v>3806</v>
      </c>
      <c r="B3807" s="1502">
        <v>44284</v>
      </c>
      <c r="C3807">
        <v>174</v>
      </c>
      <c r="D3807">
        <f t="shared" si="236"/>
        <v>3449</v>
      </c>
      <c r="E3807">
        <f t="shared" si="237"/>
        <v>600126</v>
      </c>
      <c r="F3807">
        <f t="shared" si="238"/>
        <v>11895601</v>
      </c>
      <c r="J3807">
        <f t="shared" si="239"/>
        <v>537.06108961726829</v>
      </c>
    </row>
    <row r="3808" spans="1:10" x14ac:dyDescent="0.3">
      <c r="A3808">
        <v>3807</v>
      </c>
      <c r="B3808" s="1502">
        <v>44284</v>
      </c>
      <c r="C3808">
        <v>208</v>
      </c>
      <c r="D3808">
        <f t="shared" si="236"/>
        <v>3451</v>
      </c>
      <c r="E3808">
        <f t="shared" si="237"/>
        <v>717808</v>
      </c>
      <c r="F3808">
        <f t="shared" si="238"/>
        <v>11909401</v>
      </c>
      <c r="J3808">
        <f t="shared" si="239"/>
        <v>537.03343718014082</v>
      </c>
    </row>
    <row r="3809" spans="1:10" x14ac:dyDescent="0.3">
      <c r="A3809">
        <v>3808</v>
      </c>
      <c r="B3809" s="1502">
        <v>44286</v>
      </c>
      <c r="C3809">
        <v>234</v>
      </c>
      <c r="D3809">
        <f t="shared" si="236"/>
        <v>3453</v>
      </c>
      <c r="E3809">
        <f t="shared" si="237"/>
        <v>808002</v>
      </c>
      <c r="F3809">
        <f t="shared" si="238"/>
        <v>11923209</v>
      </c>
      <c r="J3809">
        <f t="shared" si="239"/>
        <v>537.00578474301346</v>
      </c>
    </row>
    <row r="3810" spans="1:10" x14ac:dyDescent="0.3">
      <c r="A3810">
        <v>3809</v>
      </c>
      <c r="B3810" s="1502">
        <v>44286</v>
      </c>
      <c r="C3810">
        <v>2229</v>
      </c>
      <c r="D3810">
        <f t="shared" si="236"/>
        <v>3455</v>
      </c>
      <c r="E3810">
        <f t="shared" si="237"/>
        <v>7701195</v>
      </c>
      <c r="F3810">
        <f t="shared" si="238"/>
        <v>11937025</v>
      </c>
      <c r="J3810">
        <f t="shared" si="239"/>
        <v>536.97813230588599</v>
      </c>
    </row>
    <row r="3811" spans="1:10" x14ac:dyDescent="0.3">
      <c r="A3811">
        <v>3810</v>
      </c>
      <c r="B3811" s="1502">
        <v>44286</v>
      </c>
      <c r="C3811">
        <v>198</v>
      </c>
      <c r="D3811">
        <f t="shared" si="236"/>
        <v>3457</v>
      </c>
      <c r="E3811">
        <f t="shared" si="237"/>
        <v>684486</v>
      </c>
      <c r="F3811">
        <f t="shared" si="238"/>
        <v>11950849</v>
      </c>
      <c r="J3811">
        <f t="shared" si="239"/>
        <v>536.95047986875852</v>
      </c>
    </row>
    <row r="3812" spans="1:10" x14ac:dyDescent="0.3">
      <c r="A3812">
        <v>3811</v>
      </c>
      <c r="B3812" s="1502">
        <v>44286</v>
      </c>
      <c r="C3812">
        <v>2033</v>
      </c>
      <c r="D3812">
        <f t="shared" si="236"/>
        <v>3459</v>
      </c>
      <c r="E3812">
        <f t="shared" si="237"/>
        <v>7032147</v>
      </c>
      <c r="F3812">
        <f t="shared" si="238"/>
        <v>11964681</v>
      </c>
      <c r="J3812">
        <f t="shared" si="239"/>
        <v>536.92282743163116</v>
      </c>
    </row>
    <row r="3813" spans="1:10" x14ac:dyDescent="0.3">
      <c r="A3813">
        <v>3812</v>
      </c>
      <c r="B3813" s="1502">
        <v>44286</v>
      </c>
      <c r="C3813">
        <v>2028</v>
      </c>
      <c r="D3813">
        <f t="shared" ref="D3813:D3876" si="240">D3812+2</f>
        <v>3461</v>
      </c>
      <c r="E3813">
        <f t="shared" si="237"/>
        <v>7018908</v>
      </c>
      <c r="F3813">
        <f t="shared" si="238"/>
        <v>11978521</v>
      </c>
      <c r="J3813">
        <f t="shared" si="239"/>
        <v>536.89517499450369</v>
      </c>
    </row>
    <row r="3814" spans="1:10" x14ac:dyDescent="0.3">
      <c r="A3814">
        <v>3813</v>
      </c>
      <c r="B3814" s="1502">
        <v>44286</v>
      </c>
      <c r="C3814">
        <v>4250</v>
      </c>
      <c r="D3814">
        <f t="shared" si="240"/>
        <v>3463</v>
      </c>
      <c r="E3814">
        <f t="shared" si="237"/>
        <v>14717750</v>
      </c>
      <c r="F3814">
        <f t="shared" si="238"/>
        <v>11992369</v>
      </c>
      <c r="J3814">
        <f t="shared" si="239"/>
        <v>536.86752255737622</v>
      </c>
    </row>
    <row r="3815" spans="1:10" x14ac:dyDescent="0.3">
      <c r="A3815">
        <v>3814</v>
      </c>
      <c r="B3815" s="1502">
        <v>44286</v>
      </c>
      <c r="C3815">
        <v>566</v>
      </c>
      <c r="D3815">
        <f t="shared" si="240"/>
        <v>3465</v>
      </c>
      <c r="E3815">
        <f t="shared" si="237"/>
        <v>1961190</v>
      </c>
      <c r="F3815">
        <f t="shared" si="238"/>
        <v>12006225</v>
      </c>
      <c r="J3815">
        <f t="shared" si="239"/>
        <v>536.83987012024886</v>
      </c>
    </row>
    <row r="3816" spans="1:10" x14ac:dyDescent="0.3">
      <c r="A3816">
        <v>3815</v>
      </c>
      <c r="B3816" s="1502">
        <v>44286</v>
      </c>
      <c r="C3816">
        <v>3962</v>
      </c>
      <c r="D3816">
        <f t="shared" si="240"/>
        <v>3467</v>
      </c>
      <c r="E3816">
        <f t="shared" si="237"/>
        <v>13736254</v>
      </c>
      <c r="F3816">
        <f t="shared" si="238"/>
        <v>12020089</v>
      </c>
      <c r="J3816">
        <f t="shared" si="239"/>
        <v>536.81221768312139</v>
      </c>
    </row>
    <row r="3817" spans="1:10" x14ac:dyDescent="0.3">
      <c r="A3817">
        <v>3816</v>
      </c>
      <c r="B3817" s="1502">
        <v>44286</v>
      </c>
      <c r="C3817">
        <v>7038</v>
      </c>
      <c r="D3817">
        <f t="shared" si="240"/>
        <v>3469</v>
      </c>
      <c r="E3817">
        <f t="shared" si="237"/>
        <v>24414822</v>
      </c>
      <c r="F3817">
        <f t="shared" si="238"/>
        <v>12033961</v>
      </c>
      <c r="J3817">
        <f t="shared" si="239"/>
        <v>536.78456524599392</v>
      </c>
    </row>
    <row r="3818" spans="1:10" x14ac:dyDescent="0.3">
      <c r="A3818">
        <v>3817</v>
      </c>
      <c r="B3818" s="1502">
        <v>44286</v>
      </c>
      <c r="C3818">
        <v>390</v>
      </c>
      <c r="D3818">
        <f t="shared" si="240"/>
        <v>3471</v>
      </c>
      <c r="E3818">
        <f t="shared" si="237"/>
        <v>1353690</v>
      </c>
      <c r="F3818">
        <f t="shared" si="238"/>
        <v>12047841</v>
      </c>
      <c r="J3818">
        <f t="shared" si="239"/>
        <v>536.75691280886645</v>
      </c>
    </row>
    <row r="3819" spans="1:10" x14ac:dyDescent="0.3">
      <c r="A3819">
        <v>3818</v>
      </c>
      <c r="B3819" s="1502">
        <v>44287</v>
      </c>
      <c r="C3819">
        <v>36</v>
      </c>
      <c r="D3819">
        <f t="shared" si="240"/>
        <v>3473</v>
      </c>
      <c r="E3819">
        <f t="shared" si="237"/>
        <v>125028</v>
      </c>
      <c r="F3819">
        <f t="shared" si="238"/>
        <v>12061729</v>
      </c>
      <c r="J3819">
        <f t="shared" si="239"/>
        <v>536.72926037173909</v>
      </c>
    </row>
    <row r="3820" spans="1:10" x14ac:dyDescent="0.3">
      <c r="A3820">
        <v>3819</v>
      </c>
      <c r="B3820" s="1502">
        <v>44289</v>
      </c>
      <c r="C3820">
        <v>42</v>
      </c>
      <c r="D3820">
        <f t="shared" si="240"/>
        <v>3475</v>
      </c>
      <c r="E3820">
        <f t="shared" si="237"/>
        <v>145950</v>
      </c>
      <c r="F3820">
        <f t="shared" si="238"/>
        <v>12075625</v>
      </c>
      <c r="J3820">
        <f t="shared" si="239"/>
        <v>536.70160793461162</v>
      </c>
    </row>
    <row r="3821" spans="1:10" x14ac:dyDescent="0.3">
      <c r="A3821">
        <v>3820</v>
      </c>
      <c r="B3821" s="1502">
        <v>44291</v>
      </c>
      <c r="C3821">
        <v>50</v>
      </c>
      <c r="D3821">
        <f t="shared" si="240"/>
        <v>3477</v>
      </c>
      <c r="E3821">
        <f t="shared" si="237"/>
        <v>173850</v>
      </c>
      <c r="F3821">
        <f t="shared" si="238"/>
        <v>12089529</v>
      </c>
      <c r="J3821">
        <f t="shared" si="239"/>
        <v>536.67395549748414</v>
      </c>
    </row>
    <row r="3822" spans="1:10" x14ac:dyDescent="0.3">
      <c r="A3822">
        <v>3821</v>
      </c>
      <c r="B3822" s="1502">
        <v>44291</v>
      </c>
      <c r="C3822">
        <v>142</v>
      </c>
      <c r="D3822">
        <f t="shared" si="240"/>
        <v>3479</v>
      </c>
      <c r="E3822">
        <f t="shared" si="237"/>
        <v>494018</v>
      </c>
      <c r="F3822">
        <f t="shared" si="238"/>
        <v>12103441</v>
      </c>
      <c r="J3822">
        <f t="shared" si="239"/>
        <v>536.64630306035679</v>
      </c>
    </row>
    <row r="3823" spans="1:10" x14ac:dyDescent="0.3">
      <c r="A3823">
        <v>3822</v>
      </c>
      <c r="B3823" s="1502">
        <v>44291</v>
      </c>
      <c r="C3823">
        <v>325</v>
      </c>
      <c r="D3823">
        <f t="shared" si="240"/>
        <v>3481</v>
      </c>
      <c r="E3823">
        <f t="shared" si="237"/>
        <v>1131325</v>
      </c>
      <c r="F3823">
        <f t="shared" si="238"/>
        <v>12117361</v>
      </c>
      <c r="J3823">
        <f t="shared" si="239"/>
        <v>536.61865062322931</v>
      </c>
    </row>
    <row r="3824" spans="1:10" x14ac:dyDescent="0.3">
      <c r="A3824">
        <v>3823</v>
      </c>
      <c r="B3824" s="1502">
        <v>44291</v>
      </c>
      <c r="C3824">
        <v>468</v>
      </c>
      <c r="D3824">
        <f t="shared" si="240"/>
        <v>3483</v>
      </c>
      <c r="E3824">
        <f t="shared" si="237"/>
        <v>1630044</v>
      </c>
      <c r="F3824">
        <f t="shared" si="238"/>
        <v>12131289</v>
      </c>
      <c r="J3824">
        <f t="shared" si="239"/>
        <v>536.59099818610184</v>
      </c>
    </row>
    <row r="3825" spans="1:10" x14ac:dyDescent="0.3">
      <c r="A3825">
        <v>3824</v>
      </c>
      <c r="B3825" s="1502">
        <v>44291</v>
      </c>
      <c r="C3825">
        <v>103</v>
      </c>
      <c r="D3825">
        <f t="shared" si="240"/>
        <v>3485</v>
      </c>
      <c r="E3825">
        <f t="shared" si="237"/>
        <v>358955</v>
      </c>
      <c r="F3825">
        <f t="shared" si="238"/>
        <v>12145225</v>
      </c>
      <c r="J3825">
        <f t="shared" si="239"/>
        <v>536.56334574897437</v>
      </c>
    </row>
    <row r="3826" spans="1:10" x14ac:dyDescent="0.3">
      <c r="A3826">
        <v>3825</v>
      </c>
      <c r="B3826" s="1502">
        <v>44291</v>
      </c>
      <c r="C3826">
        <v>406</v>
      </c>
      <c r="D3826">
        <f t="shared" si="240"/>
        <v>3487</v>
      </c>
      <c r="E3826">
        <f t="shared" si="237"/>
        <v>1415722</v>
      </c>
      <c r="F3826">
        <f t="shared" si="238"/>
        <v>12159169</v>
      </c>
      <c r="J3826">
        <f t="shared" si="239"/>
        <v>536.53569331184701</v>
      </c>
    </row>
    <row r="3827" spans="1:10" x14ac:dyDescent="0.3">
      <c r="A3827">
        <v>3826</v>
      </c>
      <c r="B3827" s="1502">
        <v>44291</v>
      </c>
      <c r="C3827">
        <v>1526</v>
      </c>
      <c r="D3827">
        <f t="shared" si="240"/>
        <v>3489</v>
      </c>
      <c r="E3827">
        <f t="shared" si="237"/>
        <v>5324214</v>
      </c>
      <c r="F3827">
        <f t="shared" si="238"/>
        <v>12173121</v>
      </c>
      <c r="J3827">
        <f t="shared" si="239"/>
        <v>536.50804087471954</v>
      </c>
    </row>
    <row r="3828" spans="1:10" x14ac:dyDescent="0.3">
      <c r="A3828">
        <v>3827</v>
      </c>
      <c r="B3828" s="1502">
        <v>44291</v>
      </c>
      <c r="C3828">
        <v>50</v>
      </c>
      <c r="D3828">
        <f t="shared" si="240"/>
        <v>3491</v>
      </c>
      <c r="E3828">
        <f t="shared" si="237"/>
        <v>174550</v>
      </c>
      <c r="F3828">
        <f t="shared" si="238"/>
        <v>12187081</v>
      </c>
      <c r="J3828">
        <f t="shared" si="239"/>
        <v>536.48038843759207</v>
      </c>
    </row>
    <row r="3829" spans="1:10" x14ac:dyDescent="0.3">
      <c r="A3829">
        <v>3828</v>
      </c>
      <c r="B3829" s="1502">
        <v>44291</v>
      </c>
      <c r="C3829">
        <v>278</v>
      </c>
      <c r="D3829">
        <f t="shared" si="240"/>
        <v>3493</v>
      </c>
      <c r="E3829">
        <f t="shared" si="237"/>
        <v>971054</v>
      </c>
      <c r="F3829">
        <f t="shared" si="238"/>
        <v>12201049</v>
      </c>
      <c r="J3829">
        <f t="shared" si="239"/>
        <v>536.45273600046471</v>
      </c>
    </row>
    <row r="3830" spans="1:10" x14ac:dyDescent="0.3">
      <c r="A3830">
        <v>3829</v>
      </c>
      <c r="B3830" s="1502">
        <v>44291</v>
      </c>
      <c r="C3830">
        <v>133</v>
      </c>
      <c r="D3830">
        <f t="shared" si="240"/>
        <v>3495</v>
      </c>
      <c r="E3830">
        <f t="shared" si="237"/>
        <v>464835</v>
      </c>
      <c r="F3830">
        <f t="shared" si="238"/>
        <v>12215025</v>
      </c>
      <c r="J3830">
        <f t="shared" si="239"/>
        <v>536.42508356333724</v>
      </c>
    </row>
    <row r="3831" spans="1:10" x14ac:dyDescent="0.3">
      <c r="A3831">
        <v>3830</v>
      </c>
      <c r="B3831" s="1502">
        <v>44291</v>
      </c>
      <c r="C3831">
        <v>1255</v>
      </c>
      <c r="D3831">
        <f t="shared" si="240"/>
        <v>3497</v>
      </c>
      <c r="E3831">
        <f t="shared" si="237"/>
        <v>4388735</v>
      </c>
      <c r="F3831">
        <f t="shared" si="238"/>
        <v>12229009</v>
      </c>
      <c r="J3831">
        <f t="shared" si="239"/>
        <v>536.39743112620977</v>
      </c>
    </row>
    <row r="3832" spans="1:10" x14ac:dyDescent="0.3">
      <c r="A3832">
        <v>3831</v>
      </c>
      <c r="B3832" s="1502">
        <v>44291</v>
      </c>
      <c r="C3832">
        <v>3304</v>
      </c>
      <c r="D3832">
        <f t="shared" si="240"/>
        <v>3499</v>
      </c>
      <c r="E3832">
        <f t="shared" si="237"/>
        <v>11560696</v>
      </c>
      <c r="F3832">
        <f t="shared" si="238"/>
        <v>12243001</v>
      </c>
      <c r="J3832">
        <f t="shared" si="239"/>
        <v>536.3697786890823</v>
      </c>
    </row>
    <row r="3833" spans="1:10" x14ac:dyDescent="0.3">
      <c r="A3833">
        <v>3832</v>
      </c>
      <c r="B3833" s="1502">
        <v>44291</v>
      </c>
      <c r="C3833">
        <v>92</v>
      </c>
      <c r="D3833">
        <f t="shared" si="240"/>
        <v>3501</v>
      </c>
      <c r="E3833">
        <f t="shared" si="237"/>
        <v>322092</v>
      </c>
      <c r="F3833">
        <f t="shared" si="238"/>
        <v>12257001</v>
      </c>
      <c r="J3833">
        <f t="shared" si="239"/>
        <v>536.34212625195494</v>
      </c>
    </row>
    <row r="3834" spans="1:10" x14ac:dyDescent="0.3">
      <c r="A3834">
        <v>3833</v>
      </c>
      <c r="B3834" s="1502">
        <v>44291</v>
      </c>
      <c r="C3834">
        <v>120</v>
      </c>
      <c r="D3834">
        <f t="shared" si="240"/>
        <v>3503</v>
      </c>
      <c r="E3834">
        <f t="shared" si="237"/>
        <v>420360</v>
      </c>
      <c r="F3834">
        <f t="shared" si="238"/>
        <v>12271009</v>
      </c>
      <c r="J3834">
        <f t="shared" si="239"/>
        <v>536.31447381482747</v>
      </c>
    </row>
    <row r="3835" spans="1:10" x14ac:dyDescent="0.3">
      <c r="A3835">
        <v>3834</v>
      </c>
      <c r="B3835" s="1502">
        <v>44291</v>
      </c>
      <c r="C3835">
        <v>1916</v>
      </c>
      <c r="D3835">
        <f t="shared" si="240"/>
        <v>3505</v>
      </c>
      <c r="E3835">
        <f t="shared" si="237"/>
        <v>6715580</v>
      </c>
      <c r="F3835">
        <f t="shared" si="238"/>
        <v>12285025</v>
      </c>
      <c r="J3835">
        <f t="shared" si="239"/>
        <v>536.28682137769999</v>
      </c>
    </row>
    <row r="3836" spans="1:10" x14ac:dyDescent="0.3">
      <c r="A3836">
        <v>3835</v>
      </c>
      <c r="B3836" s="1502">
        <v>44291</v>
      </c>
      <c r="C3836">
        <v>3420</v>
      </c>
      <c r="D3836">
        <f t="shared" si="240"/>
        <v>3507</v>
      </c>
      <c r="E3836">
        <f t="shared" si="237"/>
        <v>11993940</v>
      </c>
      <c r="F3836">
        <f t="shared" si="238"/>
        <v>12299049</v>
      </c>
      <c r="J3836">
        <f t="shared" si="239"/>
        <v>536.25916894057264</v>
      </c>
    </row>
    <row r="3837" spans="1:10" x14ac:dyDescent="0.3">
      <c r="A3837">
        <v>3836</v>
      </c>
      <c r="B3837" s="1502">
        <v>44291</v>
      </c>
      <c r="C3837">
        <v>714</v>
      </c>
      <c r="D3837">
        <f t="shared" si="240"/>
        <v>3509</v>
      </c>
      <c r="E3837">
        <f t="shared" si="237"/>
        <v>2505426</v>
      </c>
      <c r="F3837">
        <f t="shared" si="238"/>
        <v>12313081</v>
      </c>
      <c r="J3837">
        <f t="shared" si="239"/>
        <v>536.23151650344516</v>
      </c>
    </row>
    <row r="3838" spans="1:10" x14ac:dyDescent="0.3">
      <c r="A3838">
        <v>3837</v>
      </c>
      <c r="B3838" s="1502">
        <v>44291</v>
      </c>
      <c r="C3838">
        <v>14</v>
      </c>
      <c r="D3838">
        <f t="shared" si="240"/>
        <v>3511</v>
      </c>
      <c r="E3838">
        <f t="shared" si="237"/>
        <v>49154</v>
      </c>
      <c r="F3838">
        <f t="shared" si="238"/>
        <v>12327121</v>
      </c>
      <c r="J3838">
        <f t="shared" si="239"/>
        <v>536.20386406631769</v>
      </c>
    </row>
    <row r="3839" spans="1:10" x14ac:dyDescent="0.3">
      <c r="A3839">
        <v>3838</v>
      </c>
      <c r="B3839" s="1502">
        <v>44291</v>
      </c>
      <c r="C3839">
        <v>117</v>
      </c>
      <c r="D3839">
        <f t="shared" si="240"/>
        <v>3513</v>
      </c>
      <c r="E3839">
        <f t="shared" si="237"/>
        <v>411021</v>
      </c>
      <c r="F3839">
        <f t="shared" si="238"/>
        <v>12341169</v>
      </c>
      <c r="J3839">
        <f t="shared" si="239"/>
        <v>536.17621162919022</v>
      </c>
    </row>
    <row r="3840" spans="1:10" x14ac:dyDescent="0.3">
      <c r="A3840">
        <v>3839</v>
      </c>
      <c r="B3840" s="1502">
        <v>44294</v>
      </c>
      <c r="C3840">
        <v>148</v>
      </c>
      <c r="D3840">
        <f t="shared" si="240"/>
        <v>3515</v>
      </c>
      <c r="E3840">
        <f t="shared" si="237"/>
        <v>520220</v>
      </c>
      <c r="F3840">
        <f t="shared" si="238"/>
        <v>12355225</v>
      </c>
      <c r="J3840">
        <f t="shared" si="239"/>
        <v>536.14855919206286</v>
      </c>
    </row>
    <row r="3841" spans="1:10" x14ac:dyDescent="0.3">
      <c r="A3841">
        <v>3840</v>
      </c>
      <c r="B3841" s="1502">
        <v>44294</v>
      </c>
      <c r="C3841">
        <v>40</v>
      </c>
      <c r="D3841">
        <f t="shared" si="240"/>
        <v>3517</v>
      </c>
      <c r="E3841">
        <f t="shared" si="237"/>
        <v>140680</v>
      </c>
      <c r="F3841">
        <f t="shared" si="238"/>
        <v>12369289</v>
      </c>
      <c r="J3841">
        <f t="shared" si="239"/>
        <v>536.12090675493539</v>
      </c>
    </row>
    <row r="3842" spans="1:10" x14ac:dyDescent="0.3">
      <c r="A3842">
        <v>3841</v>
      </c>
      <c r="B3842" s="1502">
        <v>44294</v>
      </c>
      <c r="C3842">
        <v>60</v>
      </c>
      <c r="D3842">
        <f t="shared" si="240"/>
        <v>3519</v>
      </c>
      <c r="E3842">
        <f t="shared" si="237"/>
        <v>211140</v>
      </c>
      <c r="F3842">
        <f t="shared" si="238"/>
        <v>12383361</v>
      </c>
      <c r="J3842">
        <f t="shared" si="239"/>
        <v>536.09325431780792</v>
      </c>
    </row>
    <row r="3843" spans="1:10" x14ac:dyDescent="0.3">
      <c r="A3843">
        <v>3842</v>
      </c>
      <c r="B3843" s="1502">
        <v>44294</v>
      </c>
      <c r="C3843">
        <v>212</v>
      </c>
      <c r="D3843">
        <f t="shared" si="240"/>
        <v>3521</v>
      </c>
      <c r="E3843">
        <f t="shared" ref="E3843:E3906" si="241">C3843*D3843</f>
        <v>746452</v>
      </c>
      <c r="F3843">
        <f t="shared" ref="F3843:F3906" si="242">D3843^2</f>
        <v>12397441</v>
      </c>
      <c r="J3843">
        <f t="shared" ref="J3843:J3906" si="243">$H$2+(-$I$2)*D3843</f>
        <v>536.06560188068056</v>
      </c>
    </row>
    <row r="3844" spans="1:10" x14ac:dyDescent="0.3">
      <c r="A3844">
        <v>3843</v>
      </c>
      <c r="B3844" s="1502">
        <v>44295</v>
      </c>
      <c r="C3844">
        <v>18</v>
      </c>
      <c r="D3844">
        <f t="shared" si="240"/>
        <v>3523</v>
      </c>
      <c r="E3844">
        <f t="shared" si="241"/>
        <v>63414</v>
      </c>
      <c r="F3844">
        <f t="shared" si="242"/>
        <v>12411529</v>
      </c>
      <c r="J3844">
        <f t="shared" si="243"/>
        <v>536.03794944355309</v>
      </c>
    </row>
    <row r="3845" spans="1:10" x14ac:dyDescent="0.3">
      <c r="A3845">
        <v>3844</v>
      </c>
      <c r="B3845" s="1502">
        <v>44296</v>
      </c>
      <c r="C3845">
        <v>42</v>
      </c>
      <c r="D3845">
        <f t="shared" si="240"/>
        <v>3525</v>
      </c>
      <c r="E3845">
        <f t="shared" si="241"/>
        <v>148050</v>
      </c>
      <c r="F3845">
        <f t="shared" si="242"/>
        <v>12425625</v>
      </c>
      <c r="J3845">
        <f t="shared" si="243"/>
        <v>536.01029700642562</v>
      </c>
    </row>
    <row r="3846" spans="1:10" x14ac:dyDescent="0.3">
      <c r="A3846">
        <v>3845</v>
      </c>
      <c r="B3846" s="1502">
        <v>44298</v>
      </c>
      <c r="C3846">
        <v>714</v>
      </c>
      <c r="D3846">
        <f t="shared" si="240"/>
        <v>3527</v>
      </c>
      <c r="E3846">
        <f t="shared" si="241"/>
        <v>2518278</v>
      </c>
      <c r="F3846">
        <f t="shared" si="242"/>
        <v>12439729</v>
      </c>
      <c r="J3846">
        <f t="shared" si="243"/>
        <v>535.98264456929815</v>
      </c>
    </row>
    <row r="3847" spans="1:10" x14ac:dyDescent="0.3">
      <c r="A3847">
        <v>3846</v>
      </c>
      <c r="B3847" s="1502">
        <v>44298</v>
      </c>
      <c r="C3847">
        <v>11</v>
      </c>
      <c r="D3847">
        <f t="shared" si="240"/>
        <v>3529</v>
      </c>
      <c r="E3847">
        <f t="shared" si="241"/>
        <v>38819</v>
      </c>
      <c r="F3847">
        <f t="shared" si="242"/>
        <v>12453841</v>
      </c>
      <c r="J3847">
        <f t="shared" si="243"/>
        <v>535.95499213217079</v>
      </c>
    </row>
    <row r="3848" spans="1:10" x14ac:dyDescent="0.3">
      <c r="A3848">
        <v>3847</v>
      </c>
      <c r="B3848" s="1502">
        <v>44298</v>
      </c>
      <c r="C3848">
        <v>808</v>
      </c>
      <c r="D3848">
        <f t="shared" si="240"/>
        <v>3531</v>
      </c>
      <c r="E3848">
        <f t="shared" si="241"/>
        <v>2853048</v>
      </c>
      <c r="F3848">
        <f t="shared" si="242"/>
        <v>12467961</v>
      </c>
      <c r="J3848">
        <f t="shared" si="243"/>
        <v>535.92733969504332</v>
      </c>
    </row>
    <row r="3849" spans="1:10" x14ac:dyDescent="0.3">
      <c r="A3849">
        <v>3848</v>
      </c>
      <c r="B3849" s="1502">
        <v>44298</v>
      </c>
      <c r="C3849">
        <v>18</v>
      </c>
      <c r="D3849">
        <f t="shared" si="240"/>
        <v>3533</v>
      </c>
      <c r="E3849">
        <f t="shared" si="241"/>
        <v>63594</v>
      </c>
      <c r="F3849">
        <f t="shared" si="242"/>
        <v>12482089</v>
      </c>
      <c r="J3849">
        <f t="shared" si="243"/>
        <v>535.89968725791584</v>
      </c>
    </row>
    <row r="3850" spans="1:10" x14ac:dyDescent="0.3">
      <c r="A3850">
        <v>3849</v>
      </c>
      <c r="B3850" s="1502">
        <v>44298</v>
      </c>
      <c r="C3850">
        <v>118</v>
      </c>
      <c r="D3850">
        <f t="shared" si="240"/>
        <v>3535</v>
      </c>
      <c r="E3850">
        <f t="shared" si="241"/>
        <v>417130</v>
      </c>
      <c r="F3850">
        <f t="shared" si="242"/>
        <v>12496225</v>
      </c>
      <c r="J3850">
        <f t="shared" si="243"/>
        <v>535.87203482078849</v>
      </c>
    </row>
    <row r="3851" spans="1:10" x14ac:dyDescent="0.3">
      <c r="A3851">
        <v>3850</v>
      </c>
      <c r="B3851" s="1502">
        <v>44301</v>
      </c>
      <c r="C3851">
        <v>71</v>
      </c>
      <c r="D3851">
        <f t="shared" si="240"/>
        <v>3537</v>
      </c>
      <c r="E3851">
        <f t="shared" si="241"/>
        <v>251127</v>
      </c>
      <c r="F3851">
        <f t="shared" si="242"/>
        <v>12510369</v>
      </c>
      <c r="J3851">
        <f t="shared" si="243"/>
        <v>535.84438238366101</v>
      </c>
    </row>
    <row r="3852" spans="1:10" x14ac:dyDescent="0.3">
      <c r="A3852">
        <v>3851</v>
      </c>
      <c r="B3852" s="1502">
        <v>44301</v>
      </c>
      <c r="C3852">
        <v>81</v>
      </c>
      <c r="D3852">
        <f t="shared" si="240"/>
        <v>3539</v>
      </c>
      <c r="E3852">
        <f t="shared" si="241"/>
        <v>286659</v>
      </c>
      <c r="F3852">
        <f t="shared" si="242"/>
        <v>12524521</v>
      </c>
      <c r="J3852">
        <f t="shared" si="243"/>
        <v>535.81672994653354</v>
      </c>
    </row>
    <row r="3853" spans="1:10" x14ac:dyDescent="0.3">
      <c r="A3853">
        <v>3852</v>
      </c>
      <c r="B3853" s="1502">
        <v>44301</v>
      </c>
      <c r="C3853">
        <v>144</v>
      </c>
      <c r="D3853">
        <f t="shared" si="240"/>
        <v>3541</v>
      </c>
      <c r="E3853">
        <f t="shared" si="241"/>
        <v>509904</v>
      </c>
      <c r="F3853">
        <f t="shared" si="242"/>
        <v>12538681</v>
      </c>
      <c r="J3853">
        <f t="shared" si="243"/>
        <v>535.78907750940607</v>
      </c>
    </row>
    <row r="3854" spans="1:10" x14ac:dyDescent="0.3">
      <c r="A3854">
        <v>3853</v>
      </c>
      <c r="B3854" s="1502">
        <v>44301</v>
      </c>
      <c r="C3854">
        <v>532</v>
      </c>
      <c r="D3854">
        <f t="shared" si="240"/>
        <v>3543</v>
      </c>
      <c r="E3854">
        <f t="shared" si="241"/>
        <v>1884876</v>
      </c>
      <c r="F3854">
        <f t="shared" si="242"/>
        <v>12552849</v>
      </c>
      <c r="J3854">
        <f t="shared" si="243"/>
        <v>535.76142507227871</v>
      </c>
    </row>
    <row r="3855" spans="1:10" x14ac:dyDescent="0.3">
      <c r="A3855">
        <v>3854</v>
      </c>
      <c r="B3855" s="1502">
        <v>44301</v>
      </c>
      <c r="C3855">
        <v>187</v>
      </c>
      <c r="D3855">
        <f t="shared" si="240"/>
        <v>3545</v>
      </c>
      <c r="E3855">
        <f t="shared" si="241"/>
        <v>662915</v>
      </c>
      <c r="F3855">
        <f t="shared" si="242"/>
        <v>12567025</v>
      </c>
      <c r="J3855">
        <f t="shared" si="243"/>
        <v>535.73377263515124</v>
      </c>
    </row>
    <row r="3856" spans="1:10" x14ac:dyDescent="0.3">
      <c r="A3856">
        <v>3855</v>
      </c>
      <c r="B3856" s="1502">
        <v>44301</v>
      </c>
      <c r="C3856">
        <v>136</v>
      </c>
      <c r="D3856">
        <f t="shared" si="240"/>
        <v>3547</v>
      </c>
      <c r="E3856">
        <f t="shared" si="241"/>
        <v>482392</v>
      </c>
      <c r="F3856">
        <f t="shared" si="242"/>
        <v>12581209</v>
      </c>
      <c r="J3856">
        <f t="shared" si="243"/>
        <v>535.70612019802377</v>
      </c>
    </row>
    <row r="3857" spans="1:10" x14ac:dyDescent="0.3">
      <c r="A3857">
        <v>3856</v>
      </c>
      <c r="B3857" s="1502">
        <v>44306</v>
      </c>
      <c r="C3857">
        <v>252</v>
      </c>
      <c r="D3857">
        <f t="shared" si="240"/>
        <v>3549</v>
      </c>
      <c r="E3857">
        <f t="shared" si="241"/>
        <v>894348</v>
      </c>
      <c r="F3857">
        <f t="shared" si="242"/>
        <v>12595401</v>
      </c>
      <c r="J3857">
        <f t="shared" si="243"/>
        <v>535.67846776089641</v>
      </c>
    </row>
    <row r="3858" spans="1:10" x14ac:dyDescent="0.3">
      <c r="A3858">
        <v>3857</v>
      </c>
      <c r="B3858" s="1502">
        <v>44312</v>
      </c>
      <c r="C3858">
        <v>116</v>
      </c>
      <c r="D3858">
        <f t="shared" si="240"/>
        <v>3551</v>
      </c>
      <c r="E3858">
        <f t="shared" si="241"/>
        <v>411916</v>
      </c>
      <c r="F3858">
        <f t="shared" si="242"/>
        <v>12609601</v>
      </c>
      <c r="J3858">
        <f t="shared" si="243"/>
        <v>535.65081532376894</v>
      </c>
    </row>
    <row r="3859" spans="1:10" x14ac:dyDescent="0.3">
      <c r="A3859">
        <v>3858</v>
      </c>
      <c r="B3859" s="1502">
        <v>44312</v>
      </c>
      <c r="C3859">
        <v>357</v>
      </c>
      <c r="D3859">
        <f t="shared" si="240"/>
        <v>3553</v>
      </c>
      <c r="E3859">
        <f t="shared" si="241"/>
        <v>1268421</v>
      </c>
      <c r="F3859">
        <f t="shared" si="242"/>
        <v>12623809</v>
      </c>
      <c r="J3859">
        <f t="shared" si="243"/>
        <v>535.62316288664147</v>
      </c>
    </row>
    <row r="3860" spans="1:10" x14ac:dyDescent="0.3">
      <c r="A3860">
        <v>3859</v>
      </c>
      <c r="B3860" s="1502">
        <v>44312</v>
      </c>
      <c r="C3860">
        <v>1434</v>
      </c>
      <c r="D3860">
        <f t="shared" si="240"/>
        <v>3555</v>
      </c>
      <c r="E3860">
        <f t="shared" si="241"/>
        <v>5097870</v>
      </c>
      <c r="F3860">
        <f t="shared" si="242"/>
        <v>12638025</v>
      </c>
      <c r="J3860">
        <f t="shared" si="243"/>
        <v>535.59551044951399</v>
      </c>
    </row>
    <row r="3861" spans="1:10" x14ac:dyDescent="0.3">
      <c r="A3861">
        <v>3860</v>
      </c>
      <c r="B3861" s="1502">
        <v>44312</v>
      </c>
      <c r="C3861">
        <v>251</v>
      </c>
      <c r="D3861">
        <f t="shared" si="240"/>
        <v>3557</v>
      </c>
      <c r="E3861">
        <f t="shared" si="241"/>
        <v>892807</v>
      </c>
      <c r="F3861">
        <f t="shared" si="242"/>
        <v>12652249</v>
      </c>
      <c r="J3861">
        <f t="shared" si="243"/>
        <v>535.56785801238664</v>
      </c>
    </row>
    <row r="3862" spans="1:10" x14ac:dyDescent="0.3">
      <c r="A3862">
        <v>3861</v>
      </c>
      <c r="B3862" s="1502">
        <v>44314</v>
      </c>
      <c r="C3862">
        <v>154</v>
      </c>
      <c r="D3862">
        <f t="shared" si="240"/>
        <v>3559</v>
      </c>
      <c r="E3862">
        <f t="shared" si="241"/>
        <v>548086</v>
      </c>
      <c r="F3862">
        <f t="shared" si="242"/>
        <v>12666481</v>
      </c>
      <c r="J3862">
        <f t="shared" si="243"/>
        <v>535.54020557525917</v>
      </c>
    </row>
    <row r="3863" spans="1:10" x14ac:dyDescent="0.3">
      <c r="A3863">
        <v>3862</v>
      </c>
      <c r="B3863" s="1502">
        <v>44319</v>
      </c>
      <c r="C3863">
        <v>216</v>
      </c>
      <c r="D3863">
        <f t="shared" si="240"/>
        <v>3561</v>
      </c>
      <c r="E3863">
        <f t="shared" si="241"/>
        <v>769176</v>
      </c>
      <c r="F3863">
        <f t="shared" si="242"/>
        <v>12680721</v>
      </c>
      <c r="J3863">
        <f t="shared" si="243"/>
        <v>535.51255313813169</v>
      </c>
    </row>
    <row r="3864" spans="1:10" x14ac:dyDescent="0.3">
      <c r="A3864">
        <v>3863</v>
      </c>
      <c r="B3864" s="1502">
        <v>44319</v>
      </c>
      <c r="C3864">
        <v>597</v>
      </c>
      <c r="D3864">
        <f t="shared" si="240"/>
        <v>3563</v>
      </c>
      <c r="E3864">
        <f t="shared" si="241"/>
        <v>2127111</v>
      </c>
      <c r="F3864">
        <f t="shared" si="242"/>
        <v>12694969</v>
      </c>
      <c r="J3864">
        <f t="shared" si="243"/>
        <v>535.48490070100434</v>
      </c>
    </row>
    <row r="3865" spans="1:10" x14ac:dyDescent="0.3">
      <c r="A3865">
        <v>3864</v>
      </c>
      <c r="B3865" s="1502">
        <v>44320</v>
      </c>
      <c r="C3865">
        <v>36</v>
      </c>
      <c r="D3865">
        <f t="shared" si="240"/>
        <v>3565</v>
      </c>
      <c r="E3865">
        <f t="shared" si="241"/>
        <v>128340</v>
      </c>
      <c r="F3865">
        <f t="shared" si="242"/>
        <v>12709225</v>
      </c>
      <c r="J3865">
        <f t="shared" si="243"/>
        <v>535.45724826387686</v>
      </c>
    </row>
    <row r="3866" spans="1:10" x14ac:dyDescent="0.3">
      <c r="A3866">
        <v>3865</v>
      </c>
      <c r="B3866" s="1502">
        <v>44320</v>
      </c>
      <c r="C3866">
        <v>197</v>
      </c>
      <c r="D3866">
        <f t="shared" si="240"/>
        <v>3567</v>
      </c>
      <c r="E3866">
        <f t="shared" si="241"/>
        <v>702699</v>
      </c>
      <c r="F3866">
        <f t="shared" si="242"/>
        <v>12723489</v>
      </c>
      <c r="J3866">
        <f t="shared" si="243"/>
        <v>535.42959582674939</v>
      </c>
    </row>
    <row r="3867" spans="1:10" x14ac:dyDescent="0.3">
      <c r="A3867">
        <v>3866</v>
      </c>
      <c r="B3867" s="1502">
        <v>44320</v>
      </c>
      <c r="C3867">
        <v>305</v>
      </c>
      <c r="D3867">
        <f t="shared" si="240"/>
        <v>3569</v>
      </c>
      <c r="E3867">
        <f t="shared" si="241"/>
        <v>1088545</v>
      </c>
      <c r="F3867">
        <f t="shared" si="242"/>
        <v>12737761</v>
      </c>
      <c r="J3867">
        <f t="shared" si="243"/>
        <v>535.40194338962192</v>
      </c>
    </row>
    <row r="3868" spans="1:10" x14ac:dyDescent="0.3">
      <c r="A3868">
        <v>3867</v>
      </c>
      <c r="B3868" s="1502">
        <v>44321</v>
      </c>
      <c r="C3868">
        <v>616</v>
      </c>
      <c r="D3868">
        <f t="shared" si="240"/>
        <v>3571</v>
      </c>
      <c r="E3868">
        <f t="shared" si="241"/>
        <v>2199736</v>
      </c>
      <c r="F3868">
        <f t="shared" si="242"/>
        <v>12752041</v>
      </c>
      <c r="J3868">
        <f t="shared" si="243"/>
        <v>535.37429095249456</v>
      </c>
    </row>
    <row r="3869" spans="1:10" x14ac:dyDescent="0.3">
      <c r="A3869">
        <v>3868</v>
      </c>
      <c r="B3869" s="1502">
        <v>44321</v>
      </c>
      <c r="C3869">
        <v>64</v>
      </c>
      <c r="D3869">
        <f t="shared" si="240"/>
        <v>3573</v>
      </c>
      <c r="E3869">
        <f t="shared" si="241"/>
        <v>228672</v>
      </c>
      <c r="F3869">
        <f t="shared" si="242"/>
        <v>12766329</v>
      </c>
      <c r="J3869">
        <f t="shared" si="243"/>
        <v>535.34663851536709</v>
      </c>
    </row>
    <row r="3870" spans="1:10" x14ac:dyDescent="0.3">
      <c r="A3870">
        <v>3869</v>
      </c>
      <c r="B3870" s="1502">
        <v>44321</v>
      </c>
      <c r="C3870">
        <v>308</v>
      </c>
      <c r="D3870">
        <f t="shared" si="240"/>
        <v>3575</v>
      </c>
      <c r="E3870">
        <f t="shared" si="241"/>
        <v>1101100</v>
      </c>
      <c r="F3870">
        <f t="shared" si="242"/>
        <v>12780625</v>
      </c>
      <c r="J3870">
        <f t="shared" si="243"/>
        <v>535.31898607823962</v>
      </c>
    </row>
    <row r="3871" spans="1:10" x14ac:dyDescent="0.3">
      <c r="A3871">
        <v>3870</v>
      </c>
      <c r="B3871" s="1502">
        <v>44321</v>
      </c>
      <c r="C3871">
        <v>36</v>
      </c>
      <c r="D3871">
        <f t="shared" si="240"/>
        <v>3577</v>
      </c>
      <c r="E3871">
        <f t="shared" si="241"/>
        <v>128772</v>
      </c>
      <c r="F3871">
        <f t="shared" si="242"/>
        <v>12794929</v>
      </c>
      <c r="J3871">
        <f t="shared" si="243"/>
        <v>535.29133364111226</v>
      </c>
    </row>
    <row r="3872" spans="1:10" x14ac:dyDescent="0.3">
      <c r="A3872">
        <v>3871</v>
      </c>
      <c r="B3872" s="1502">
        <v>44323</v>
      </c>
      <c r="C3872">
        <v>656</v>
      </c>
      <c r="D3872">
        <f t="shared" si="240"/>
        <v>3579</v>
      </c>
      <c r="E3872">
        <f t="shared" si="241"/>
        <v>2347824</v>
      </c>
      <c r="F3872">
        <f t="shared" si="242"/>
        <v>12809241</v>
      </c>
      <c r="J3872">
        <f t="shared" si="243"/>
        <v>535.26368120398479</v>
      </c>
    </row>
    <row r="3873" spans="1:10" x14ac:dyDescent="0.3">
      <c r="A3873">
        <v>3872</v>
      </c>
      <c r="B3873" s="1502">
        <v>44323</v>
      </c>
      <c r="C3873">
        <v>324</v>
      </c>
      <c r="D3873">
        <f t="shared" si="240"/>
        <v>3581</v>
      </c>
      <c r="E3873">
        <f t="shared" si="241"/>
        <v>1160244</v>
      </c>
      <c r="F3873">
        <f t="shared" si="242"/>
        <v>12823561</v>
      </c>
      <c r="J3873">
        <f t="shared" si="243"/>
        <v>535.23602876685732</v>
      </c>
    </row>
    <row r="3874" spans="1:10" x14ac:dyDescent="0.3">
      <c r="A3874">
        <v>3873</v>
      </c>
      <c r="B3874" s="1502">
        <v>44333</v>
      </c>
      <c r="C3874">
        <v>160</v>
      </c>
      <c r="D3874">
        <f t="shared" si="240"/>
        <v>3583</v>
      </c>
      <c r="E3874">
        <f t="shared" si="241"/>
        <v>573280</v>
      </c>
      <c r="F3874">
        <f t="shared" si="242"/>
        <v>12837889</v>
      </c>
      <c r="J3874">
        <f t="shared" si="243"/>
        <v>535.20837632972984</v>
      </c>
    </row>
    <row r="3875" spans="1:10" x14ac:dyDescent="0.3">
      <c r="A3875">
        <v>3874</v>
      </c>
      <c r="B3875" s="1502">
        <v>44333</v>
      </c>
      <c r="C3875">
        <v>616</v>
      </c>
      <c r="D3875">
        <f t="shared" si="240"/>
        <v>3585</v>
      </c>
      <c r="E3875">
        <f t="shared" si="241"/>
        <v>2208360</v>
      </c>
      <c r="F3875">
        <f t="shared" si="242"/>
        <v>12852225</v>
      </c>
      <c r="J3875">
        <f t="shared" si="243"/>
        <v>535.18072389260249</v>
      </c>
    </row>
    <row r="3876" spans="1:10" x14ac:dyDescent="0.3">
      <c r="A3876">
        <v>3875</v>
      </c>
      <c r="B3876" s="1502">
        <v>44333</v>
      </c>
      <c r="C3876">
        <v>146</v>
      </c>
      <c r="D3876">
        <f t="shared" si="240"/>
        <v>3587</v>
      </c>
      <c r="E3876">
        <f t="shared" si="241"/>
        <v>523702</v>
      </c>
      <c r="F3876">
        <f t="shared" si="242"/>
        <v>12866569</v>
      </c>
      <c r="J3876">
        <f t="shared" si="243"/>
        <v>535.15307145547501</v>
      </c>
    </row>
    <row r="3877" spans="1:10" x14ac:dyDescent="0.3">
      <c r="A3877">
        <v>3876</v>
      </c>
      <c r="B3877" s="1502">
        <v>44333</v>
      </c>
      <c r="C3877">
        <v>608</v>
      </c>
      <c r="D3877">
        <f t="shared" ref="D3877:D3940" si="244">D3876+2</f>
        <v>3589</v>
      </c>
      <c r="E3877">
        <f t="shared" si="241"/>
        <v>2182112</v>
      </c>
      <c r="F3877">
        <f t="shared" si="242"/>
        <v>12880921</v>
      </c>
      <c r="J3877">
        <f t="shared" si="243"/>
        <v>535.12541901834754</v>
      </c>
    </row>
    <row r="3878" spans="1:10" x14ac:dyDescent="0.3">
      <c r="A3878">
        <v>3877</v>
      </c>
      <c r="B3878" s="1502">
        <v>44333</v>
      </c>
      <c r="C3878">
        <v>118</v>
      </c>
      <c r="D3878">
        <f t="shared" si="244"/>
        <v>3591</v>
      </c>
      <c r="E3878">
        <f t="shared" si="241"/>
        <v>423738</v>
      </c>
      <c r="F3878">
        <f t="shared" si="242"/>
        <v>12895281</v>
      </c>
      <c r="J3878">
        <f t="shared" si="243"/>
        <v>535.09776658122018</v>
      </c>
    </row>
    <row r="3879" spans="1:10" x14ac:dyDescent="0.3">
      <c r="A3879">
        <v>3878</v>
      </c>
      <c r="B3879" s="1502">
        <v>44334</v>
      </c>
      <c r="C3879">
        <v>244</v>
      </c>
      <c r="D3879">
        <f t="shared" si="244"/>
        <v>3593</v>
      </c>
      <c r="E3879">
        <f t="shared" si="241"/>
        <v>876692</v>
      </c>
      <c r="F3879">
        <f t="shared" si="242"/>
        <v>12909649</v>
      </c>
      <c r="J3879">
        <f t="shared" si="243"/>
        <v>535.07011414409271</v>
      </c>
    </row>
    <row r="3880" spans="1:10" x14ac:dyDescent="0.3">
      <c r="A3880">
        <v>3879</v>
      </c>
      <c r="B3880" s="1502">
        <v>44337</v>
      </c>
      <c r="C3880">
        <v>420</v>
      </c>
      <c r="D3880">
        <f t="shared" si="244"/>
        <v>3595</v>
      </c>
      <c r="E3880">
        <f t="shared" si="241"/>
        <v>1509900</v>
      </c>
      <c r="F3880">
        <f t="shared" si="242"/>
        <v>12924025</v>
      </c>
      <c r="J3880">
        <f t="shared" si="243"/>
        <v>535.04246170696524</v>
      </c>
    </row>
    <row r="3881" spans="1:10" x14ac:dyDescent="0.3">
      <c r="A3881">
        <v>3880</v>
      </c>
      <c r="B3881" s="1502">
        <v>44337</v>
      </c>
      <c r="C3881">
        <v>1734</v>
      </c>
      <c r="D3881">
        <f t="shared" si="244"/>
        <v>3597</v>
      </c>
      <c r="E3881">
        <f t="shared" si="241"/>
        <v>6237198</v>
      </c>
      <c r="F3881">
        <f t="shared" si="242"/>
        <v>12938409</v>
      </c>
      <c r="J3881">
        <f t="shared" si="243"/>
        <v>535.01480926983788</v>
      </c>
    </row>
    <row r="3882" spans="1:10" x14ac:dyDescent="0.3">
      <c r="A3882">
        <v>3881</v>
      </c>
      <c r="B3882" s="1502">
        <v>44340</v>
      </c>
      <c r="C3882">
        <v>36</v>
      </c>
      <c r="D3882">
        <f t="shared" si="244"/>
        <v>3599</v>
      </c>
      <c r="E3882">
        <f t="shared" si="241"/>
        <v>129564</v>
      </c>
      <c r="F3882">
        <f t="shared" si="242"/>
        <v>12952801</v>
      </c>
      <c r="J3882">
        <f t="shared" si="243"/>
        <v>534.98715683271041</v>
      </c>
    </row>
    <row r="3883" spans="1:10" x14ac:dyDescent="0.3">
      <c r="A3883">
        <v>3882</v>
      </c>
      <c r="B3883" s="1502">
        <v>44340</v>
      </c>
      <c r="C3883">
        <v>158</v>
      </c>
      <c r="D3883">
        <f t="shared" si="244"/>
        <v>3601</v>
      </c>
      <c r="E3883">
        <f t="shared" si="241"/>
        <v>568958</v>
      </c>
      <c r="F3883">
        <f t="shared" si="242"/>
        <v>12967201</v>
      </c>
      <c r="J3883">
        <f t="shared" si="243"/>
        <v>534.95950439558294</v>
      </c>
    </row>
    <row r="3884" spans="1:10" x14ac:dyDescent="0.3">
      <c r="A3884">
        <v>3883</v>
      </c>
      <c r="B3884" s="1502">
        <v>44340</v>
      </c>
      <c r="C3884">
        <v>126</v>
      </c>
      <c r="D3884">
        <f t="shared" si="244"/>
        <v>3603</v>
      </c>
      <c r="E3884">
        <f t="shared" si="241"/>
        <v>453978</v>
      </c>
      <c r="F3884">
        <f t="shared" si="242"/>
        <v>12981609</v>
      </c>
      <c r="J3884">
        <f t="shared" si="243"/>
        <v>534.93185195845547</v>
      </c>
    </row>
    <row r="3885" spans="1:10" x14ac:dyDescent="0.3">
      <c r="A3885">
        <v>3884</v>
      </c>
      <c r="B3885" s="1502">
        <v>44340</v>
      </c>
      <c r="C3885">
        <v>47</v>
      </c>
      <c r="D3885">
        <f t="shared" si="244"/>
        <v>3605</v>
      </c>
      <c r="E3885">
        <f t="shared" si="241"/>
        <v>169435</v>
      </c>
      <c r="F3885">
        <f t="shared" si="242"/>
        <v>12996025</v>
      </c>
      <c r="J3885">
        <f t="shared" si="243"/>
        <v>534.90419952132811</v>
      </c>
    </row>
    <row r="3886" spans="1:10" x14ac:dyDescent="0.3">
      <c r="A3886">
        <v>3885</v>
      </c>
      <c r="B3886" s="1502">
        <v>44340</v>
      </c>
      <c r="C3886">
        <v>67</v>
      </c>
      <c r="D3886">
        <f t="shared" si="244"/>
        <v>3607</v>
      </c>
      <c r="E3886">
        <f t="shared" si="241"/>
        <v>241669</v>
      </c>
      <c r="F3886">
        <f t="shared" si="242"/>
        <v>13010449</v>
      </c>
      <c r="J3886">
        <f t="shared" si="243"/>
        <v>534.87654708420064</v>
      </c>
    </row>
    <row r="3887" spans="1:10" x14ac:dyDescent="0.3">
      <c r="A3887">
        <v>3886</v>
      </c>
      <c r="B3887" s="1502">
        <v>44340</v>
      </c>
      <c r="C3887">
        <v>25</v>
      </c>
      <c r="D3887">
        <f t="shared" si="244"/>
        <v>3609</v>
      </c>
      <c r="E3887">
        <f t="shared" si="241"/>
        <v>90225</v>
      </c>
      <c r="F3887">
        <f t="shared" si="242"/>
        <v>13024881</v>
      </c>
      <c r="J3887">
        <f t="shared" si="243"/>
        <v>534.84889464707317</v>
      </c>
    </row>
    <row r="3888" spans="1:10" x14ac:dyDescent="0.3">
      <c r="A3888">
        <v>3887</v>
      </c>
      <c r="B3888" s="1502">
        <v>44340</v>
      </c>
      <c r="C3888">
        <v>8</v>
      </c>
      <c r="D3888">
        <f t="shared" si="244"/>
        <v>3611</v>
      </c>
      <c r="E3888">
        <f t="shared" si="241"/>
        <v>28888</v>
      </c>
      <c r="F3888">
        <f t="shared" si="242"/>
        <v>13039321</v>
      </c>
      <c r="J3888">
        <f t="shared" si="243"/>
        <v>534.82124220994581</v>
      </c>
    </row>
    <row r="3889" spans="1:10" x14ac:dyDescent="0.3">
      <c r="A3889">
        <v>3888</v>
      </c>
      <c r="B3889" s="1502">
        <v>44340</v>
      </c>
      <c r="C3889">
        <v>94</v>
      </c>
      <c r="D3889">
        <f t="shared" si="244"/>
        <v>3613</v>
      </c>
      <c r="E3889">
        <f t="shared" si="241"/>
        <v>339622</v>
      </c>
      <c r="F3889">
        <f t="shared" si="242"/>
        <v>13053769</v>
      </c>
      <c r="J3889">
        <f t="shared" si="243"/>
        <v>534.79358977281834</v>
      </c>
    </row>
    <row r="3890" spans="1:10" x14ac:dyDescent="0.3">
      <c r="A3890">
        <v>3889</v>
      </c>
      <c r="B3890" s="1502">
        <v>44340</v>
      </c>
      <c r="C3890">
        <v>46</v>
      </c>
      <c r="D3890">
        <f t="shared" si="244"/>
        <v>3615</v>
      </c>
      <c r="E3890">
        <f t="shared" si="241"/>
        <v>166290</v>
      </c>
      <c r="F3890">
        <f t="shared" si="242"/>
        <v>13068225</v>
      </c>
      <c r="J3890">
        <f t="shared" si="243"/>
        <v>534.76593733569086</v>
      </c>
    </row>
    <row r="3891" spans="1:10" x14ac:dyDescent="0.3">
      <c r="A3891">
        <v>3890</v>
      </c>
      <c r="B3891" s="1502">
        <v>44344</v>
      </c>
      <c r="C3891">
        <v>276</v>
      </c>
      <c r="D3891">
        <f t="shared" si="244"/>
        <v>3617</v>
      </c>
      <c r="E3891">
        <f t="shared" si="241"/>
        <v>998292</v>
      </c>
      <c r="F3891">
        <f t="shared" si="242"/>
        <v>13082689</v>
      </c>
      <c r="J3891">
        <f t="shared" si="243"/>
        <v>534.73828489856339</v>
      </c>
    </row>
    <row r="3892" spans="1:10" x14ac:dyDescent="0.3">
      <c r="A3892">
        <v>3891</v>
      </c>
      <c r="B3892" s="1502">
        <v>44344</v>
      </c>
      <c r="C3892">
        <v>64</v>
      </c>
      <c r="D3892">
        <f t="shared" si="244"/>
        <v>3619</v>
      </c>
      <c r="E3892">
        <f t="shared" si="241"/>
        <v>231616</v>
      </c>
      <c r="F3892">
        <f t="shared" si="242"/>
        <v>13097161</v>
      </c>
      <c r="J3892">
        <f t="shared" si="243"/>
        <v>534.71063246143603</v>
      </c>
    </row>
    <row r="3893" spans="1:10" x14ac:dyDescent="0.3">
      <c r="A3893">
        <v>3892</v>
      </c>
      <c r="B3893" s="1502">
        <v>44344</v>
      </c>
      <c r="C3893">
        <v>64</v>
      </c>
      <c r="D3893">
        <f t="shared" si="244"/>
        <v>3621</v>
      </c>
      <c r="E3893">
        <f t="shared" si="241"/>
        <v>231744</v>
      </c>
      <c r="F3893">
        <f t="shared" si="242"/>
        <v>13111641</v>
      </c>
      <c r="J3893">
        <f t="shared" si="243"/>
        <v>534.68298002430856</v>
      </c>
    </row>
    <row r="3894" spans="1:10" x14ac:dyDescent="0.3">
      <c r="A3894">
        <v>3893</v>
      </c>
      <c r="B3894" s="1502">
        <v>44347</v>
      </c>
      <c r="C3894">
        <v>2080</v>
      </c>
      <c r="D3894">
        <f t="shared" si="244"/>
        <v>3623</v>
      </c>
      <c r="E3894">
        <f t="shared" si="241"/>
        <v>7535840</v>
      </c>
      <c r="F3894">
        <f t="shared" si="242"/>
        <v>13126129</v>
      </c>
      <c r="J3894">
        <f t="shared" si="243"/>
        <v>534.65532758718109</v>
      </c>
    </row>
    <row r="3895" spans="1:10" x14ac:dyDescent="0.3">
      <c r="A3895">
        <v>3894</v>
      </c>
      <c r="B3895" s="1502">
        <v>44347</v>
      </c>
      <c r="C3895">
        <v>80</v>
      </c>
      <c r="D3895">
        <f t="shared" si="244"/>
        <v>3625</v>
      </c>
      <c r="E3895">
        <f t="shared" si="241"/>
        <v>290000</v>
      </c>
      <c r="F3895">
        <f t="shared" si="242"/>
        <v>13140625</v>
      </c>
      <c r="J3895">
        <f t="shared" si="243"/>
        <v>534.62767515005373</v>
      </c>
    </row>
    <row r="3896" spans="1:10" x14ac:dyDescent="0.3">
      <c r="A3896">
        <v>3895</v>
      </c>
      <c r="B3896" s="1502">
        <v>44347</v>
      </c>
      <c r="C3896">
        <v>548</v>
      </c>
      <c r="D3896">
        <f t="shared" si="244"/>
        <v>3627</v>
      </c>
      <c r="E3896">
        <f t="shared" si="241"/>
        <v>1987596</v>
      </c>
      <c r="F3896">
        <f t="shared" si="242"/>
        <v>13155129</v>
      </c>
      <c r="J3896">
        <f t="shared" si="243"/>
        <v>534.60002271292626</v>
      </c>
    </row>
    <row r="3897" spans="1:10" x14ac:dyDescent="0.3">
      <c r="A3897">
        <v>3896</v>
      </c>
      <c r="B3897" s="1502">
        <v>44347</v>
      </c>
      <c r="C3897">
        <v>31</v>
      </c>
      <c r="D3897">
        <f t="shared" si="244"/>
        <v>3629</v>
      </c>
      <c r="E3897">
        <f t="shared" si="241"/>
        <v>112499</v>
      </c>
      <c r="F3897">
        <f t="shared" si="242"/>
        <v>13169641</v>
      </c>
      <c r="J3897">
        <f t="shared" si="243"/>
        <v>534.57237027579879</v>
      </c>
    </row>
    <row r="3898" spans="1:10" x14ac:dyDescent="0.3">
      <c r="A3898">
        <v>3897</v>
      </c>
      <c r="B3898" s="1502">
        <v>44347</v>
      </c>
      <c r="C3898">
        <v>83</v>
      </c>
      <c r="D3898">
        <f t="shared" si="244"/>
        <v>3631</v>
      </c>
      <c r="E3898">
        <f t="shared" si="241"/>
        <v>301373</v>
      </c>
      <c r="F3898">
        <f t="shared" si="242"/>
        <v>13184161</v>
      </c>
      <c r="J3898">
        <f t="shared" si="243"/>
        <v>534.54471783867132</v>
      </c>
    </row>
    <row r="3899" spans="1:10" x14ac:dyDescent="0.3">
      <c r="A3899">
        <v>3898</v>
      </c>
      <c r="B3899" s="1502">
        <v>44347</v>
      </c>
      <c r="C3899">
        <v>3044</v>
      </c>
      <c r="D3899">
        <f t="shared" si="244"/>
        <v>3633</v>
      </c>
      <c r="E3899">
        <f t="shared" si="241"/>
        <v>11058852</v>
      </c>
      <c r="F3899">
        <f t="shared" si="242"/>
        <v>13198689</v>
      </c>
      <c r="J3899">
        <f t="shared" si="243"/>
        <v>534.51706540154396</v>
      </c>
    </row>
    <row r="3900" spans="1:10" x14ac:dyDescent="0.3">
      <c r="A3900">
        <v>3899</v>
      </c>
      <c r="B3900" s="1502">
        <v>44347</v>
      </c>
      <c r="C3900">
        <v>3318</v>
      </c>
      <c r="D3900">
        <f t="shared" si="244"/>
        <v>3635</v>
      </c>
      <c r="E3900">
        <f t="shared" si="241"/>
        <v>12060930</v>
      </c>
      <c r="F3900">
        <f t="shared" si="242"/>
        <v>13213225</v>
      </c>
      <c r="J3900">
        <f t="shared" si="243"/>
        <v>534.48941296441649</v>
      </c>
    </row>
    <row r="3901" spans="1:10" x14ac:dyDescent="0.3">
      <c r="A3901">
        <v>3900</v>
      </c>
      <c r="B3901" s="1502">
        <v>44351</v>
      </c>
      <c r="C3901">
        <v>384</v>
      </c>
      <c r="D3901">
        <f t="shared" si="244"/>
        <v>3637</v>
      </c>
      <c r="E3901">
        <f t="shared" si="241"/>
        <v>1396608</v>
      </c>
      <c r="F3901">
        <f t="shared" si="242"/>
        <v>13227769</v>
      </c>
      <c r="J3901">
        <f t="shared" si="243"/>
        <v>534.46176052728902</v>
      </c>
    </row>
    <row r="3902" spans="1:10" x14ac:dyDescent="0.3">
      <c r="A3902">
        <v>3901</v>
      </c>
      <c r="B3902" s="1502">
        <v>44351</v>
      </c>
      <c r="C3902">
        <v>59</v>
      </c>
      <c r="D3902">
        <f t="shared" si="244"/>
        <v>3639</v>
      </c>
      <c r="E3902">
        <f t="shared" si="241"/>
        <v>214701</v>
      </c>
      <c r="F3902">
        <f t="shared" si="242"/>
        <v>13242321</v>
      </c>
      <c r="J3902">
        <f t="shared" si="243"/>
        <v>534.43410809016166</v>
      </c>
    </row>
    <row r="3903" spans="1:10" x14ac:dyDescent="0.3">
      <c r="A3903">
        <v>3902</v>
      </c>
      <c r="B3903" s="1502">
        <v>44351</v>
      </c>
      <c r="C3903">
        <v>59</v>
      </c>
      <c r="D3903">
        <f t="shared" si="244"/>
        <v>3641</v>
      </c>
      <c r="E3903">
        <f t="shared" si="241"/>
        <v>214819</v>
      </c>
      <c r="F3903">
        <f t="shared" si="242"/>
        <v>13256881</v>
      </c>
      <c r="J3903">
        <f t="shared" si="243"/>
        <v>534.40645565303419</v>
      </c>
    </row>
    <row r="3904" spans="1:10" x14ac:dyDescent="0.3">
      <c r="A3904">
        <v>3903</v>
      </c>
      <c r="B3904" s="1502">
        <v>44351</v>
      </c>
      <c r="C3904">
        <v>371</v>
      </c>
      <c r="D3904">
        <f t="shared" si="244"/>
        <v>3643</v>
      </c>
      <c r="E3904">
        <f t="shared" si="241"/>
        <v>1351553</v>
      </c>
      <c r="F3904">
        <f t="shared" si="242"/>
        <v>13271449</v>
      </c>
      <c r="J3904">
        <f t="shared" si="243"/>
        <v>534.37880321590671</v>
      </c>
    </row>
    <row r="3905" spans="1:10" x14ac:dyDescent="0.3">
      <c r="A3905">
        <v>3904</v>
      </c>
      <c r="B3905" s="1502">
        <v>44351</v>
      </c>
      <c r="C3905">
        <v>297</v>
      </c>
      <c r="D3905">
        <f t="shared" si="244"/>
        <v>3645</v>
      </c>
      <c r="E3905">
        <f t="shared" si="241"/>
        <v>1082565</v>
      </c>
      <c r="F3905">
        <f t="shared" si="242"/>
        <v>13286025</v>
      </c>
      <c r="J3905">
        <f t="shared" si="243"/>
        <v>534.35115077877936</v>
      </c>
    </row>
    <row r="3906" spans="1:10" x14ac:dyDescent="0.3">
      <c r="A3906">
        <v>3905</v>
      </c>
      <c r="B3906" s="1502">
        <v>44355</v>
      </c>
      <c r="C3906">
        <v>780</v>
      </c>
      <c r="D3906">
        <f t="shared" si="244"/>
        <v>3647</v>
      </c>
      <c r="E3906">
        <f t="shared" si="241"/>
        <v>2844660</v>
      </c>
      <c r="F3906">
        <f t="shared" si="242"/>
        <v>13300609</v>
      </c>
      <c r="J3906">
        <f t="shared" si="243"/>
        <v>534.32349834165188</v>
      </c>
    </row>
    <row r="3907" spans="1:10" x14ac:dyDescent="0.3">
      <c r="A3907">
        <v>3906</v>
      </c>
      <c r="B3907" s="1502">
        <v>44355</v>
      </c>
      <c r="C3907">
        <v>102</v>
      </c>
      <c r="D3907">
        <f t="shared" si="244"/>
        <v>3649</v>
      </c>
      <c r="E3907">
        <f t="shared" ref="E3907:E3970" si="245">C3907*D3907</f>
        <v>372198</v>
      </c>
      <c r="F3907">
        <f t="shared" ref="F3907:F3970" si="246">D3907^2</f>
        <v>13315201</v>
      </c>
      <c r="J3907">
        <f t="shared" ref="J3907:J3970" si="247">$H$2+(-$I$2)*D3907</f>
        <v>534.29584590452441</v>
      </c>
    </row>
    <row r="3908" spans="1:10" x14ac:dyDescent="0.3">
      <c r="A3908">
        <v>3907</v>
      </c>
      <c r="B3908" s="1502">
        <v>44355</v>
      </c>
      <c r="C3908">
        <v>239</v>
      </c>
      <c r="D3908">
        <f t="shared" si="244"/>
        <v>3651</v>
      </c>
      <c r="E3908">
        <f t="shared" si="245"/>
        <v>872589</v>
      </c>
      <c r="F3908">
        <f t="shared" si="246"/>
        <v>13329801</v>
      </c>
      <c r="J3908">
        <f t="shared" si="247"/>
        <v>534.26819346739694</v>
      </c>
    </row>
    <row r="3909" spans="1:10" x14ac:dyDescent="0.3">
      <c r="A3909">
        <v>3908</v>
      </c>
      <c r="B3909" s="1502">
        <v>44355</v>
      </c>
      <c r="C3909">
        <v>295</v>
      </c>
      <c r="D3909">
        <f t="shared" si="244"/>
        <v>3653</v>
      </c>
      <c r="E3909">
        <f t="shared" si="245"/>
        <v>1077635</v>
      </c>
      <c r="F3909">
        <f t="shared" si="246"/>
        <v>13344409</v>
      </c>
      <c r="J3909">
        <f t="shared" si="247"/>
        <v>534.24054103026958</v>
      </c>
    </row>
    <row r="3910" spans="1:10" x14ac:dyDescent="0.3">
      <c r="A3910">
        <v>3909</v>
      </c>
      <c r="B3910" s="1502">
        <v>44355</v>
      </c>
      <c r="C3910">
        <v>722</v>
      </c>
      <c r="D3910">
        <f t="shared" si="244"/>
        <v>3655</v>
      </c>
      <c r="E3910">
        <f t="shared" si="245"/>
        <v>2638910</v>
      </c>
      <c r="F3910">
        <f t="shared" si="246"/>
        <v>13359025</v>
      </c>
      <c r="J3910">
        <f t="shared" si="247"/>
        <v>534.21288859314211</v>
      </c>
    </row>
    <row r="3911" spans="1:10" x14ac:dyDescent="0.3">
      <c r="A3911">
        <v>3910</v>
      </c>
      <c r="B3911" s="1502">
        <v>44355</v>
      </c>
      <c r="C3911">
        <v>602</v>
      </c>
      <c r="D3911">
        <f t="shared" si="244"/>
        <v>3657</v>
      </c>
      <c r="E3911">
        <f t="shared" si="245"/>
        <v>2201514</v>
      </c>
      <c r="F3911">
        <f t="shared" si="246"/>
        <v>13373649</v>
      </c>
      <c r="J3911">
        <f t="shared" si="247"/>
        <v>534.18523615601464</v>
      </c>
    </row>
    <row r="3912" spans="1:10" x14ac:dyDescent="0.3">
      <c r="A3912">
        <v>3911</v>
      </c>
      <c r="B3912" s="1502">
        <v>44355</v>
      </c>
      <c r="C3912">
        <v>2007</v>
      </c>
      <c r="D3912">
        <f t="shared" si="244"/>
        <v>3659</v>
      </c>
      <c r="E3912">
        <f t="shared" si="245"/>
        <v>7343613</v>
      </c>
      <c r="F3912">
        <f t="shared" si="246"/>
        <v>13388281</v>
      </c>
      <c r="J3912">
        <f t="shared" si="247"/>
        <v>534.15758371888728</v>
      </c>
    </row>
    <row r="3913" spans="1:10" x14ac:dyDescent="0.3">
      <c r="A3913">
        <v>3912</v>
      </c>
      <c r="B3913" s="1502">
        <v>44355</v>
      </c>
      <c r="C3913">
        <v>46</v>
      </c>
      <c r="D3913">
        <f t="shared" si="244"/>
        <v>3661</v>
      </c>
      <c r="E3913">
        <f t="shared" si="245"/>
        <v>168406</v>
      </c>
      <c r="F3913">
        <f t="shared" si="246"/>
        <v>13402921</v>
      </c>
      <c r="J3913">
        <f t="shared" si="247"/>
        <v>534.12993128175981</v>
      </c>
    </row>
    <row r="3914" spans="1:10" x14ac:dyDescent="0.3">
      <c r="A3914">
        <v>3913</v>
      </c>
      <c r="B3914" s="1502">
        <v>44355</v>
      </c>
      <c r="C3914">
        <v>38</v>
      </c>
      <c r="D3914">
        <f t="shared" si="244"/>
        <v>3663</v>
      </c>
      <c r="E3914">
        <f t="shared" si="245"/>
        <v>139194</v>
      </c>
      <c r="F3914">
        <f t="shared" si="246"/>
        <v>13417569</v>
      </c>
      <c r="J3914">
        <f t="shared" si="247"/>
        <v>534.10227884463234</v>
      </c>
    </row>
    <row r="3915" spans="1:10" x14ac:dyDescent="0.3">
      <c r="A3915">
        <v>3914</v>
      </c>
      <c r="B3915" s="1502">
        <v>44358</v>
      </c>
      <c r="C3915">
        <v>175</v>
      </c>
      <c r="D3915">
        <f t="shared" si="244"/>
        <v>3665</v>
      </c>
      <c r="E3915">
        <f t="shared" si="245"/>
        <v>641375</v>
      </c>
      <c r="F3915">
        <f t="shared" si="246"/>
        <v>13432225</v>
      </c>
      <c r="J3915">
        <f t="shared" si="247"/>
        <v>534.07462640750487</v>
      </c>
    </row>
    <row r="3916" spans="1:10" x14ac:dyDescent="0.3">
      <c r="A3916">
        <v>3915</v>
      </c>
      <c r="B3916" s="1502">
        <v>44358</v>
      </c>
      <c r="C3916">
        <v>129</v>
      </c>
      <c r="D3916">
        <f t="shared" si="244"/>
        <v>3667</v>
      </c>
      <c r="E3916">
        <f t="shared" si="245"/>
        <v>473043</v>
      </c>
      <c r="F3916">
        <f t="shared" si="246"/>
        <v>13446889</v>
      </c>
      <c r="J3916">
        <f t="shared" si="247"/>
        <v>534.04697397037751</v>
      </c>
    </row>
    <row r="3917" spans="1:10" x14ac:dyDescent="0.3">
      <c r="A3917">
        <v>3916</v>
      </c>
      <c r="B3917" s="1502">
        <v>44358</v>
      </c>
      <c r="C3917">
        <v>81</v>
      </c>
      <c r="D3917">
        <f t="shared" si="244"/>
        <v>3669</v>
      </c>
      <c r="E3917">
        <f t="shared" si="245"/>
        <v>297189</v>
      </c>
      <c r="F3917">
        <f t="shared" si="246"/>
        <v>13461561</v>
      </c>
      <c r="J3917">
        <f t="shared" si="247"/>
        <v>534.01932153325004</v>
      </c>
    </row>
    <row r="3918" spans="1:10" x14ac:dyDescent="0.3">
      <c r="A3918">
        <v>3917</v>
      </c>
      <c r="B3918" s="1502">
        <v>44358</v>
      </c>
      <c r="C3918">
        <v>292</v>
      </c>
      <c r="D3918">
        <f t="shared" si="244"/>
        <v>3671</v>
      </c>
      <c r="E3918">
        <f t="shared" si="245"/>
        <v>1071932</v>
      </c>
      <c r="F3918">
        <f t="shared" si="246"/>
        <v>13476241</v>
      </c>
      <c r="J3918">
        <f t="shared" si="247"/>
        <v>533.99166909612256</v>
      </c>
    </row>
    <row r="3919" spans="1:10" x14ac:dyDescent="0.3">
      <c r="A3919">
        <v>3918</v>
      </c>
      <c r="B3919" s="1502">
        <v>44358</v>
      </c>
      <c r="C3919">
        <v>99</v>
      </c>
      <c r="D3919">
        <f t="shared" si="244"/>
        <v>3673</v>
      </c>
      <c r="E3919">
        <f t="shared" si="245"/>
        <v>363627</v>
      </c>
      <c r="F3919">
        <f t="shared" si="246"/>
        <v>13490929</v>
      </c>
      <c r="J3919">
        <f t="shared" si="247"/>
        <v>533.96401665899521</v>
      </c>
    </row>
    <row r="3920" spans="1:10" x14ac:dyDescent="0.3">
      <c r="A3920">
        <v>3919</v>
      </c>
      <c r="B3920" s="1502">
        <v>44361</v>
      </c>
      <c r="C3920">
        <v>1231</v>
      </c>
      <c r="D3920">
        <f t="shared" si="244"/>
        <v>3675</v>
      </c>
      <c r="E3920">
        <f t="shared" si="245"/>
        <v>4523925</v>
      </c>
      <c r="F3920">
        <f t="shared" si="246"/>
        <v>13505625</v>
      </c>
      <c r="J3920">
        <f t="shared" si="247"/>
        <v>533.93636422186773</v>
      </c>
    </row>
    <row r="3921" spans="1:10" x14ac:dyDescent="0.3">
      <c r="A3921">
        <v>3920</v>
      </c>
      <c r="B3921" s="1502">
        <v>44361</v>
      </c>
      <c r="C3921">
        <v>372</v>
      </c>
      <c r="D3921">
        <f t="shared" si="244"/>
        <v>3677</v>
      </c>
      <c r="E3921">
        <f t="shared" si="245"/>
        <v>1367844</v>
      </c>
      <c r="F3921">
        <f t="shared" si="246"/>
        <v>13520329</v>
      </c>
      <c r="J3921">
        <f t="shared" si="247"/>
        <v>533.90871178474026</v>
      </c>
    </row>
    <row r="3922" spans="1:10" x14ac:dyDescent="0.3">
      <c r="A3922">
        <v>3921</v>
      </c>
      <c r="B3922" s="1502">
        <v>44363</v>
      </c>
      <c r="C3922">
        <v>345</v>
      </c>
      <c r="D3922">
        <f t="shared" si="244"/>
        <v>3679</v>
      </c>
      <c r="E3922">
        <f t="shared" si="245"/>
        <v>1269255</v>
      </c>
      <c r="F3922">
        <f t="shared" si="246"/>
        <v>13535041</v>
      </c>
      <c r="J3922">
        <f t="shared" si="247"/>
        <v>533.88105934761279</v>
      </c>
    </row>
    <row r="3923" spans="1:10" x14ac:dyDescent="0.3">
      <c r="A3923">
        <v>3922</v>
      </c>
      <c r="B3923" s="1502">
        <v>44363</v>
      </c>
      <c r="C3923">
        <v>260</v>
      </c>
      <c r="D3923">
        <f t="shared" si="244"/>
        <v>3681</v>
      </c>
      <c r="E3923">
        <f t="shared" si="245"/>
        <v>957060</v>
      </c>
      <c r="F3923">
        <f t="shared" si="246"/>
        <v>13549761</v>
      </c>
      <c r="J3923">
        <f t="shared" si="247"/>
        <v>533.85340691048543</v>
      </c>
    </row>
    <row r="3924" spans="1:10" x14ac:dyDescent="0.3">
      <c r="A3924">
        <v>3923</v>
      </c>
      <c r="B3924" s="1502">
        <v>44363</v>
      </c>
      <c r="C3924">
        <v>273</v>
      </c>
      <c r="D3924">
        <f t="shared" si="244"/>
        <v>3683</v>
      </c>
      <c r="E3924">
        <f t="shared" si="245"/>
        <v>1005459</v>
      </c>
      <c r="F3924">
        <f t="shared" si="246"/>
        <v>13564489</v>
      </c>
      <c r="J3924">
        <f t="shared" si="247"/>
        <v>533.82575447335796</v>
      </c>
    </row>
    <row r="3925" spans="1:10" x14ac:dyDescent="0.3">
      <c r="A3925">
        <v>3924</v>
      </c>
      <c r="B3925" s="1502">
        <v>44363</v>
      </c>
      <c r="C3925">
        <v>1395</v>
      </c>
      <c r="D3925">
        <f t="shared" si="244"/>
        <v>3685</v>
      </c>
      <c r="E3925">
        <f t="shared" si="245"/>
        <v>5140575</v>
      </c>
      <c r="F3925">
        <f t="shared" si="246"/>
        <v>13579225</v>
      </c>
      <c r="J3925">
        <f t="shared" si="247"/>
        <v>533.79810203623049</v>
      </c>
    </row>
    <row r="3926" spans="1:10" x14ac:dyDescent="0.3">
      <c r="A3926">
        <v>3925</v>
      </c>
      <c r="B3926" s="1502">
        <v>44363</v>
      </c>
      <c r="C3926">
        <v>40</v>
      </c>
      <c r="D3926">
        <f t="shared" si="244"/>
        <v>3687</v>
      </c>
      <c r="E3926">
        <f t="shared" si="245"/>
        <v>147480</v>
      </c>
      <c r="F3926">
        <f t="shared" si="246"/>
        <v>13593969</v>
      </c>
      <c r="J3926">
        <f t="shared" si="247"/>
        <v>533.77044959910313</v>
      </c>
    </row>
    <row r="3927" spans="1:10" x14ac:dyDescent="0.3">
      <c r="A3927">
        <v>3926</v>
      </c>
      <c r="B3927" s="1502">
        <v>44363</v>
      </c>
      <c r="C3927">
        <v>8</v>
      </c>
      <c r="D3927">
        <f t="shared" si="244"/>
        <v>3689</v>
      </c>
      <c r="E3927">
        <f t="shared" si="245"/>
        <v>29512</v>
      </c>
      <c r="F3927">
        <f t="shared" si="246"/>
        <v>13608721</v>
      </c>
      <c r="J3927">
        <f t="shared" si="247"/>
        <v>533.74279716197566</v>
      </c>
    </row>
    <row r="3928" spans="1:10" x14ac:dyDescent="0.3">
      <c r="A3928">
        <v>3927</v>
      </c>
      <c r="B3928" s="1502">
        <v>44363</v>
      </c>
      <c r="C3928">
        <v>176</v>
      </c>
      <c r="D3928">
        <f t="shared" si="244"/>
        <v>3691</v>
      </c>
      <c r="E3928">
        <f t="shared" si="245"/>
        <v>649616</v>
      </c>
      <c r="F3928">
        <f t="shared" si="246"/>
        <v>13623481</v>
      </c>
      <c r="J3928">
        <f t="shared" si="247"/>
        <v>533.71514472484819</v>
      </c>
    </row>
    <row r="3929" spans="1:10" x14ac:dyDescent="0.3">
      <c r="A3929">
        <v>3928</v>
      </c>
      <c r="B3929" s="1502">
        <v>44363</v>
      </c>
      <c r="C3929">
        <v>32</v>
      </c>
      <c r="D3929">
        <f t="shared" si="244"/>
        <v>3693</v>
      </c>
      <c r="E3929">
        <f t="shared" si="245"/>
        <v>118176</v>
      </c>
      <c r="F3929">
        <f t="shared" si="246"/>
        <v>13638249</v>
      </c>
      <c r="J3929">
        <f t="shared" si="247"/>
        <v>533.68749228772072</v>
      </c>
    </row>
    <row r="3930" spans="1:10" x14ac:dyDescent="0.3">
      <c r="A3930">
        <v>3929</v>
      </c>
      <c r="B3930" s="1502">
        <v>44363</v>
      </c>
      <c r="C3930">
        <v>28</v>
      </c>
      <c r="D3930">
        <f t="shared" si="244"/>
        <v>3695</v>
      </c>
      <c r="E3930">
        <f t="shared" si="245"/>
        <v>103460</v>
      </c>
      <c r="F3930">
        <f t="shared" si="246"/>
        <v>13653025</v>
      </c>
      <c r="J3930">
        <f t="shared" si="247"/>
        <v>533.65983985059336</v>
      </c>
    </row>
    <row r="3931" spans="1:10" x14ac:dyDescent="0.3">
      <c r="A3931">
        <v>3930</v>
      </c>
      <c r="B3931" s="1502">
        <v>44365</v>
      </c>
      <c r="C3931">
        <v>187</v>
      </c>
      <c r="D3931">
        <f t="shared" si="244"/>
        <v>3697</v>
      </c>
      <c r="E3931">
        <f t="shared" si="245"/>
        <v>691339</v>
      </c>
      <c r="F3931">
        <f t="shared" si="246"/>
        <v>13667809</v>
      </c>
      <c r="J3931">
        <f t="shared" si="247"/>
        <v>533.63218741346589</v>
      </c>
    </row>
    <row r="3932" spans="1:10" x14ac:dyDescent="0.3">
      <c r="A3932">
        <v>3931</v>
      </c>
      <c r="B3932" s="1502">
        <v>44365</v>
      </c>
      <c r="C3932">
        <v>356</v>
      </c>
      <c r="D3932">
        <f t="shared" si="244"/>
        <v>3699</v>
      </c>
      <c r="E3932">
        <f t="shared" si="245"/>
        <v>1316844</v>
      </c>
      <c r="F3932">
        <f t="shared" si="246"/>
        <v>13682601</v>
      </c>
      <c r="J3932">
        <f t="shared" si="247"/>
        <v>533.60453497633841</v>
      </c>
    </row>
    <row r="3933" spans="1:10" x14ac:dyDescent="0.3">
      <c r="A3933">
        <v>3932</v>
      </c>
      <c r="B3933" s="1502">
        <v>44365</v>
      </c>
      <c r="C3933">
        <v>167</v>
      </c>
      <c r="D3933">
        <f t="shared" si="244"/>
        <v>3701</v>
      </c>
      <c r="E3933">
        <f t="shared" si="245"/>
        <v>618067</v>
      </c>
      <c r="F3933">
        <f t="shared" si="246"/>
        <v>13697401</v>
      </c>
      <c r="J3933">
        <f t="shared" si="247"/>
        <v>533.57688253921106</v>
      </c>
    </row>
    <row r="3934" spans="1:10" x14ac:dyDescent="0.3">
      <c r="A3934">
        <v>3933</v>
      </c>
      <c r="B3934" s="1502">
        <v>44365</v>
      </c>
      <c r="C3934">
        <v>84</v>
      </c>
      <c r="D3934">
        <f t="shared" si="244"/>
        <v>3703</v>
      </c>
      <c r="E3934">
        <f t="shared" si="245"/>
        <v>311052</v>
      </c>
      <c r="F3934">
        <f t="shared" si="246"/>
        <v>13712209</v>
      </c>
      <c r="J3934">
        <f t="shared" si="247"/>
        <v>533.54923010208358</v>
      </c>
    </row>
    <row r="3935" spans="1:10" x14ac:dyDescent="0.3">
      <c r="A3935">
        <v>3934</v>
      </c>
      <c r="B3935" s="1502">
        <v>44365</v>
      </c>
      <c r="C3935">
        <v>36</v>
      </c>
      <c r="D3935">
        <f t="shared" si="244"/>
        <v>3705</v>
      </c>
      <c r="E3935">
        <f t="shared" si="245"/>
        <v>133380</v>
      </c>
      <c r="F3935">
        <f t="shared" si="246"/>
        <v>13727025</v>
      </c>
      <c r="J3935">
        <f t="shared" si="247"/>
        <v>533.52157766495611</v>
      </c>
    </row>
    <row r="3936" spans="1:10" x14ac:dyDescent="0.3">
      <c r="A3936">
        <v>3935</v>
      </c>
      <c r="B3936" s="1502">
        <v>44365</v>
      </c>
      <c r="C3936">
        <v>1280</v>
      </c>
      <c r="D3936">
        <f t="shared" si="244"/>
        <v>3707</v>
      </c>
      <c r="E3936">
        <f t="shared" si="245"/>
        <v>4744960</v>
      </c>
      <c r="F3936">
        <f t="shared" si="246"/>
        <v>13741849</v>
      </c>
      <c r="J3936">
        <f t="shared" si="247"/>
        <v>533.49392522782864</v>
      </c>
    </row>
    <row r="3937" spans="1:10" x14ac:dyDescent="0.3">
      <c r="A3937">
        <v>3936</v>
      </c>
      <c r="B3937" s="1502">
        <v>44365</v>
      </c>
      <c r="C3937">
        <v>2377</v>
      </c>
      <c r="D3937">
        <f t="shared" si="244"/>
        <v>3709</v>
      </c>
      <c r="E3937">
        <f t="shared" si="245"/>
        <v>8816293</v>
      </c>
      <c r="F3937">
        <f t="shared" si="246"/>
        <v>13756681</v>
      </c>
      <c r="J3937">
        <f t="shared" si="247"/>
        <v>533.46627279070128</v>
      </c>
    </row>
    <row r="3938" spans="1:10" x14ac:dyDescent="0.3">
      <c r="A3938">
        <v>3937</v>
      </c>
      <c r="B3938" s="1502">
        <v>44365</v>
      </c>
      <c r="C3938">
        <v>263</v>
      </c>
      <c r="D3938">
        <f t="shared" si="244"/>
        <v>3711</v>
      </c>
      <c r="E3938">
        <f t="shared" si="245"/>
        <v>975993</v>
      </c>
      <c r="F3938">
        <f t="shared" si="246"/>
        <v>13771521</v>
      </c>
      <c r="J3938">
        <f t="shared" si="247"/>
        <v>533.43862035357381</v>
      </c>
    </row>
    <row r="3939" spans="1:10" x14ac:dyDescent="0.3">
      <c r="A3939">
        <v>3938</v>
      </c>
      <c r="B3939" s="1502">
        <v>44365</v>
      </c>
      <c r="C3939">
        <v>472</v>
      </c>
      <c r="D3939">
        <f t="shared" si="244"/>
        <v>3713</v>
      </c>
      <c r="E3939">
        <f t="shared" si="245"/>
        <v>1752536</v>
      </c>
      <c r="F3939">
        <f t="shared" si="246"/>
        <v>13786369</v>
      </c>
      <c r="J3939">
        <f t="shared" si="247"/>
        <v>533.41096791644634</v>
      </c>
    </row>
    <row r="3940" spans="1:10" x14ac:dyDescent="0.3">
      <c r="A3940">
        <v>3939</v>
      </c>
      <c r="B3940" s="1502">
        <v>44365</v>
      </c>
      <c r="C3940">
        <v>293</v>
      </c>
      <c r="D3940">
        <f t="shared" si="244"/>
        <v>3715</v>
      </c>
      <c r="E3940">
        <f t="shared" si="245"/>
        <v>1088495</v>
      </c>
      <c r="F3940">
        <f t="shared" si="246"/>
        <v>13801225</v>
      </c>
      <c r="J3940">
        <f t="shared" si="247"/>
        <v>533.38331547931898</v>
      </c>
    </row>
    <row r="3941" spans="1:10" x14ac:dyDescent="0.3">
      <c r="A3941">
        <v>3940</v>
      </c>
      <c r="B3941" s="1502">
        <v>44365</v>
      </c>
      <c r="C3941">
        <v>110</v>
      </c>
      <c r="D3941">
        <f t="shared" ref="D3941:D4004" si="248">D3940+2</f>
        <v>3717</v>
      </c>
      <c r="E3941">
        <f t="shared" si="245"/>
        <v>408870</v>
      </c>
      <c r="F3941">
        <f t="shared" si="246"/>
        <v>13816089</v>
      </c>
      <c r="J3941">
        <f t="shared" si="247"/>
        <v>533.35566304219151</v>
      </c>
    </row>
    <row r="3942" spans="1:10" x14ac:dyDescent="0.3">
      <c r="A3942">
        <v>3941</v>
      </c>
      <c r="B3942" s="1502">
        <v>44365</v>
      </c>
      <c r="C3942">
        <v>1009</v>
      </c>
      <c r="D3942">
        <f t="shared" si="248"/>
        <v>3719</v>
      </c>
      <c r="E3942">
        <f t="shared" si="245"/>
        <v>3752471</v>
      </c>
      <c r="F3942">
        <f t="shared" si="246"/>
        <v>13830961</v>
      </c>
      <c r="J3942">
        <f t="shared" si="247"/>
        <v>533.32801060506404</v>
      </c>
    </row>
    <row r="3943" spans="1:10" x14ac:dyDescent="0.3">
      <c r="A3943">
        <v>3942</v>
      </c>
      <c r="B3943" s="1502">
        <v>44365</v>
      </c>
      <c r="C3943">
        <v>181</v>
      </c>
      <c r="D3943">
        <f t="shared" si="248"/>
        <v>3721</v>
      </c>
      <c r="E3943">
        <f t="shared" si="245"/>
        <v>673501</v>
      </c>
      <c r="F3943">
        <f t="shared" si="246"/>
        <v>13845841</v>
      </c>
      <c r="J3943">
        <f t="shared" si="247"/>
        <v>533.30035816793657</v>
      </c>
    </row>
    <row r="3944" spans="1:10" x14ac:dyDescent="0.3">
      <c r="A3944">
        <v>3943</v>
      </c>
      <c r="B3944" s="1502">
        <v>44369</v>
      </c>
      <c r="C3944">
        <v>170</v>
      </c>
      <c r="D3944">
        <f t="shared" si="248"/>
        <v>3723</v>
      </c>
      <c r="E3944">
        <f t="shared" si="245"/>
        <v>632910</v>
      </c>
      <c r="F3944">
        <f t="shared" si="246"/>
        <v>13860729</v>
      </c>
      <c r="J3944">
        <f t="shared" si="247"/>
        <v>533.27270573080921</v>
      </c>
    </row>
    <row r="3945" spans="1:10" x14ac:dyDescent="0.3">
      <c r="A3945">
        <v>3944</v>
      </c>
      <c r="B3945" s="1502">
        <v>44369</v>
      </c>
      <c r="C3945">
        <v>1608</v>
      </c>
      <c r="D3945">
        <f t="shared" si="248"/>
        <v>3725</v>
      </c>
      <c r="E3945">
        <f t="shared" si="245"/>
        <v>5989800</v>
      </c>
      <c r="F3945">
        <f t="shared" si="246"/>
        <v>13875625</v>
      </c>
      <c r="J3945">
        <f t="shared" si="247"/>
        <v>533.24505329368174</v>
      </c>
    </row>
    <row r="3946" spans="1:10" x14ac:dyDescent="0.3">
      <c r="A3946">
        <v>3945</v>
      </c>
      <c r="B3946" s="1502">
        <v>44369</v>
      </c>
      <c r="C3946">
        <v>748</v>
      </c>
      <c r="D3946">
        <f t="shared" si="248"/>
        <v>3727</v>
      </c>
      <c r="E3946">
        <f t="shared" si="245"/>
        <v>2787796</v>
      </c>
      <c r="F3946">
        <f t="shared" si="246"/>
        <v>13890529</v>
      </c>
      <c r="J3946">
        <f t="shared" si="247"/>
        <v>533.21740085655426</v>
      </c>
    </row>
    <row r="3947" spans="1:10" x14ac:dyDescent="0.3">
      <c r="A3947">
        <v>3946</v>
      </c>
      <c r="B3947" s="1502">
        <v>44369</v>
      </c>
      <c r="C3947">
        <v>138</v>
      </c>
      <c r="D3947">
        <f t="shared" si="248"/>
        <v>3729</v>
      </c>
      <c r="E3947">
        <f t="shared" si="245"/>
        <v>514602</v>
      </c>
      <c r="F3947">
        <f t="shared" si="246"/>
        <v>13905441</v>
      </c>
      <c r="J3947">
        <f t="shared" si="247"/>
        <v>533.18974841942691</v>
      </c>
    </row>
    <row r="3948" spans="1:10" x14ac:dyDescent="0.3">
      <c r="A3948">
        <v>3947</v>
      </c>
      <c r="B3948" s="1502">
        <v>44369</v>
      </c>
      <c r="C3948">
        <v>1190</v>
      </c>
      <c r="D3948">
        <f t="shared" si="248"/>
        <v>3731</v>
      </c>
      <c r="E3948">
        <f t="shared" si="245"/>
        <v>4439890</v>
      </c>
      <c r="F3948">
        <f t="shared" si="246"/>
        <v>13920361</v>
      </c>
      <c r="J3948">
        <f t="shared" si="247"/>
        <v>533.16209598229943</v>
      </c>
    </row>
    <row r="3949" spans="1:10" x14ac:dyDescent="0.3">
      <c r="A3949">
        <v>3948</v>
      </c>
      <c r="B3949" s="1502">
        <v>44369</v>
      </c>
      <c r="C3949">
        <v>557</v>
      </c>
      <c r="D3949">
        <f t="shared" si="248"/>
        <v>3733</v>
      </c>
      <c r="E3949">
        <f t="shared" si="245"/>
        <v>2079281</v>
      </c>
      <c r="F3949">
        <f t="shared" si="246"/>
        <v>13935289</v>
      </c>
      <c r="J3949">
        <f t="shared" si="247"/>
        <v>533.13444354517196</v>
      </c>
    </row>
    <row r="3950" spans="1:10" x14ac:dyDescent="0.3">
      <c r="A3950">
        <v>3949</v>
      </c>
      <c r="B3950" s="1502">
        <v>44369</v>
      </c>
      <c r="C3950">
        <v>72</v>
      </c>
      <c r="D3950">
        <f t="shared" si="248"/>
        <v>3735</v>
      </c>
      <c r="E3950">
        <f t="shared" si="245"/>
        <v>268920</v>
      </c>
      <c r="F3950">
        <f t="shared" si="246"/>
        <v>13950225</v>
      </c>
      <c r="J3950">
        <f t="shared" si="247"/>
        <v>533.10679110804449</v>
      </c>
    </row>
    <row r="3951" spans="1:10" x14ac:dyDescent="0.3">
      <c r="A3951">
        <v>3950</v>
      </c>
      <c r="B3951" s="1502">
        <v>44369</v>
      </c>
      <c r="C3951">
        <v>45</v>
      </c>
      <c r="D3951">
        <f t="shared" si="248"/>
        <v>3737</v>
      </c>
      <c r="E3951">
        <f t="shared" si="245"/>
        <v>168165</v>
      </c>
      <c r="F3951">
        <f t="shared" si="246"/>
        <v>13965169</v>
      </c>
      <c r="J3951">
        <f t="shared" si="247"/>
        <v>533.07913867091713</v>
      </c>
    </row>
    <row r="3952" spans="1:10" x14ac:dyDescent="0.3">
      <c r="A3952">
        <v>3951</v>
      </c>
      <c r="B3952" s="1502">
        <v>44369</v>
      </c>
      <c r="C3952">
        <v>117</v>
      </c>
      <c r="D3952">
        <f t="shared" si="248"/>
        <v>3739</v>
      </c>
      <c r="E3952">
        <f t="shared" si="245"/>
        <v>437463</v>
      </c>
      <c r="F3952">
        <f t="shared" si="246"/>
        <v>13980121</v>
      </c>
      <c r="J3952">
        <f t="shared" si="247"/>
        <v>533.05148623378966</v>
      </c>
    </row>
    <row r="3953" spans="1:10" x14ac:dyDescent="0.3">
      <c r="A3953">
        <v>3952</v>
      </c>
      <c r="B3953" s="1502">
        <v>44369</v>
      </c>
      <c r="C3953">
        <v>4883</v>
      </c>
      <c r="D3953">
        <f t="shared" si="248"/>
        <v>3741</v>
      </c>
      <c r="E3953">
        <f t="shared" si="245"/>
        <v>18267303</v>
      </c>
      <c r="F3953">
        <f t="shared" si="246"/>
        <v>13995081</v>
      </c>
      <c r="J3953">
        <f t="shared" si="247"/>
        <v>533.02383379666219</v>
      </c>
    </row>
    <row r="3954" spans="1:10" x14ac:dyDescent="0.3">
      <c r="A3954">
        <v>3953</v>
      </c>
      <c r="B3954" s="1502">
        <v>44369</v>
      </c>
      <c r="C3954">
        <v>1817</v>
      </c>
      <c r="D3954">
        <f t="shared" si="248"/>
        <v>3743</v>
      </c>
      <c r="E3954">
        <f t="shared" si="245"/>
        <v>6801031</v>
      </c>
      <c r="F3954">
        <f t="shared" si="246"/>
        <v>14010049</v>
      </c>
      <c r="J3954">
        <f t="shared" si="247"/>
        <v>532.99618135953483</v>
      </c>
    </row>
    <row r="3955" spans="1:10" x14ac:dyDescent="0.3">
      <c r="A3955">
        <v>3954</v>
      </c>
      <c r="B3955" s="1502">
        <v>44372</v>
      </c>
      <c r="C3955">
        <v>349</v>
      </c>
      <c r="D3955">
        <f t="shared" si="248"/>
        <v>3745</v>
      </c>
      <c r="E3955">
        <f t="shared" si="245"/>
        <v>1307005</v>
      </c>
      <c r="F3955">
        <f t="shared" si="246"/>
        <v>14025025</v>
      </c>
      <c r="J3955">
        <f t="shared" si="247"/>
        <v>532.96852892240736</v>
      </c>
    </row>
    <row r="3956" spans="1:10" x14ac:dyDescent="0.3">
      <c r="A3956">
        <v>3955</v>
      </c>
      <c r="B3956" s="1502">
        <v>44372</v>
      </c>
      <c r="C3956">
        <v>2318</v>
      </c>
      <c r="D3956">
        <f t="shared" si="248"/>
        <v>3747</v>
      </c>
      <c r="E3956">
        <f t="shared" si="245"/>
        <v>8685546</v>
      </c>
      <c r="F3956">
        <f t="shared" si="246"/>
        <v>14040009</v>
      </c>
      <c r="J3956">
        <f t="shared" si="247"/>
        <v>532.94087648527989</v>
      </c>
    </row>
    <row r="3957" spans="1:10" x14ac:dyDescent="0.3">
      <c r="A3957">
        <v>3956</v>
      </c>
      <c r="B3957" s="1502">
        <v>44372</v>
      </c>
      <c r="C3957">
        <v>3452</v>
      </c>
      <c r="D3957">
        <f t="shared" si="248"/>
        <v>3749</v>
      </c>
      <c r="E3957">
        <f t="shared" si="245"/>
        <v>12941548</v>
      </c>
      <c r="F3957">
        <f t="shared" si="246"/>
        <v>14055001</v>
      </c>
      <c r="J3957">
        <f t="shared" si="247"/>
        <v>532.91322404815241</v>
      </c>
    </row>
    <row r="3958" spans="1:10" x14ac:dyDescent="0.3">
      <c r="A3958">
        <v>3957</v>
      </c>
      <c r="B3958" s="1502">
        <v>44372</v>
      </c>
      <c r="C3958">
        <v>5901</v>
      </c>
      <c r="D3958">
        <f t="shared" si="248"/>
        <v>3751</v>
      </c>
      <c r="E3958">
        <f t="shared" si="245"/>
        <v>22134651</v>
      </c>
      <c r="F3958">
        <f t="shared" si="246"/>
        <v>14070001</v>
      </c>
      <c r="J3958">
        <f t="shared" si="247"/>
        <v>532.88557161102506</v>
      </c>
    </row>
    <row r="3959" spans="1:10" x14ac:dyDescent="0.3">
      <c r="A3959">
        <v>3958</v>
      </c>
      <c r="B3959" s="1502">
        <v>44382</v>
      </c>
      <c r="C3959">
        <v>98</v>
      </c>
      <c r="D3959">
        <f t="shared" si="248"/>
        <v>3753</v>
      </c>
      <c r="E3959">
        <f t="shared" si="245"/>
        <v>367794</v>
      </c>
      <c r="F3959">
        <f t="shared" si="246"/>
        <v>14085009</v>
      </c>
      <c r="J3959">
        <f t="shared" si="247"/>
        <v>532.85791917389759</v>
      </c>
    </row>
    <row r="3960" spans="1:10" x14ac:dyDescent="0.3">
      <c r="A3960">
        <v>3959</v>
      </c>
      <c r="B3960" s="1502">
        <v>44382</v>
      </c>
      <c r="C3960">
        <v>268</v>
      </c>
      <c r="D3960">
        <f t="shared" si="248"/>
        <v>3755</v>
      </c>
      <c r="E3960">
        <f t="shared" si="245"/>
        <v>1006340</v>
      </c>
      <c r="F3960">
        <f t="shared" si="246"/>
        <v>14100025</v>
      </c>
      <c r="J3960">
        <f t="shared" si="247"/>
        <v>532.83026673677011</v>
      </c>
    </row>
    <row r="3961" spans="1:10" x14ac:dyDescent="0.3">
      <c r="A3961">
        <v>3960</v>
      </c>
      <c r="B3961" s="1502">
        <v>44382</v>
      </c>
      <c r="C3961">
        <v>2168</v>
      </c>
      <c r="D3961">
        <f t="shared" si="248"/>
        <v>3757</v>
      </c>
      <c r="E3961">
        <f t="shared" si="245"/>
        <v>8145176</v>
      </c>
      <c r="F3961">
        <f t="shared" si="246"/>
        <v>14115049</v>
      </c>
      <c r="J3961">
        <f t="shared" si="247"/>
        <v>532.80261429964276</v>
      </c>
    </row>
    <row r="3962" spans="1:10" x14ac:dyDescent="0.3">
      <c r="A3962">
        <v>3961</v>
      </c>
      <c r="B3962" s="1502">
        <v>44382</v>
      </c>
      <c r="C3962">
        <v>771</v>
      </c>
      <c r="D3962">
        <f t="shared" si="248"/>
        <v>3759</v>
      </c>
      <c r="E3962">
        <f t="shared" si="245"/>
        <v>2898189</v>
      </c>
      <c r="F3962">
        <f t="shared" si="246"/>
        <v>14130081</v>
      </c>
      <c r="J3962">
        <f t="shared" si="247"/>
        <v>532.77496186251528</v>
      </c>
    </row>
    <row r="3963" spans="1:10" x14ac:dyDescent="0.3">
      <c r="A3963">
        <v>3962</v>
      </c>
      <c r="B3963" s="1502">
        <v>44382</v>
      </c>
      <c r="C3963">
        <v>98</v>
      </c>
      <c r="D3963">
        <f t="shared" si="248"/>
        <v>3761</v>
      </c>
      <c r="E3963">
        <f t="shared" si="245"/>
        <v>368578</v>
      </c>
      <c r="F3963">
        <f t="shared" si="246"/>
        <v>14145121</v>
      </c>
      <c r="J3963">
        <f t="shared" si="247"/>
        <v>532.74730942538781</v>
      </c>
    </row>
    <row r="3964" spans="1:10" x14ac:dyDescent="0.3">
      <c r="A3964">
        <v>3963</v>
      </c>
      <c r="B3964" s="1502">
        <v>44382</v>
      </c>
      <c r="C3964">
        <v>268</v>
      </c>
      <c r="D3964">
        <f t="shared" si="248"/>
        <v>3763</v>
      </c>
      <c r="E3964">
        <f t="shared" si="245"/>
        <v>1008484</v>
      </c>
      <c r="F3964">
        <f t="shared" si="246"/>
        <v>14160169</v>
      </c>
      <c r="J3964">
        <f t="shared" si="247"/>
        <v>532.71965698826034</v>
      </c>
    </row>
    <row r="3965" spans="1:10" x14ac:dyDescent="0.3">
      <c r="A3965">
        <v>3964</v>
      </c>
      <c r="B3965" s="1502">
        <v>44382</v>
      </c>
      <c r="C3965">
        <v>2168</v>
      </c>
      <c r="D3965">
        <f t="shared" si="248"/>
        <v>3765</v>
      </c>
      <c r="E3965">
        <f t="shared" si="245"/>
        <v>8162520</v>
      </c>
      <c r="F3965">
        <f t="shared" si="246"/>
        <v>14175225</v>
      </c>
      <c r="J3965">
        <f t="shared" si="247"/>
        <v>532.69200455113298</v>
      </c>
    </row>
    <row r="3966" spans="1:10" x14ac:dyDescent="0.3">
      <c r="A3966">
        <v>3965</v>
      </c>
      <c r="B3966" s="1502">
        <v>44382</v>
      </c>
      <c r="C3966">
        <v>771</v>
      </c>
      <c r="D3966">
        <f t="shared" si="248"/>
        <v>3767</v>
      </c>
      <c r="E3966">
        <f t="shared" si="245"/>
        <v>2904357</v>
      </c>
      <c r="F3966">
        <f t="shared" si="246"/>
        <v>14190289</v>
      </c>
      <c r="J3966">
        <f t="shared" si="247"/>
        <v>532.66435211400551</v>
      </c>
    </row>
    <row r="3967" spans="1:10" x14ac:dyDescent="0.3">
      <c r="A3967">
        <v>3966</v>
      </c>
      <c r="B3967" s="1502">
        <v>44382</v>
      </c>
      <c r="C3967">
        <v>71</v>
      </c>
      <c r="D3967">
        <f t="shared" si="248"/>
        <v>3769</v>
      </c>
      <c r="E3967">
        <f t="shared" si="245"/>
        <v>267599</v>
      </c>
      <c r="F3967">
        <f t="shared" si="246"/>
        <v>14205361</v>
      </c>
      <c r="J3967">
        <f t="shared" si="247"/>
        <v>532.63669967687804</v>
      </c>
    </row>
    <row r="3968" spans="1:10" x14ac:dyDescent="0.3">
      <c r="A3968">
        <v>3967</v>
      </c>
      <c r="B3968" s="1502">
        <v>44382</v>
      </c>
      <c r="C3968">
        <v>668</v>
      </c>
      <c r="D3968">
        <f t="shared" si="248"/>
        <v>3771</v>
      </c>
      <c r="E3968">
        <f t="shared" si="245"/>
        <v>2519028</v>
      </c>
      <c r="F3968">
        <f t="shared" si="246"/>
        <v>14220441</v>
      </c>
      <c r="J3968">
        <f t="shared" si="247"/>
        <v>532.60904723975068</v>
      </c>
    </row>
    <row r="3969" spans="1:10" x14ac:dyDescent="0.3">
      <c r="A3969">
        <v>3968</v>
      </c>
      <c r="B3969" s="1502">
        <v>44382</v>
      </c>
      <c r="C3969">
        <v>258</v>
      </c>
      <c r="D3969">
        <f t="shared" si="248"/>
        <v>3773</v>
      </c>
      <c r="E3969">
        <f t="shared" si="245"/>
        <v>973434</v>
      </c>
      <c r="F3969">
        <f t="shared" si="246"/>
        <v>14235529</v>
      </c>
      <c r="J3969">
        <f t="shared" si="247"/>
        <v>532.58139480262321</v>
      </c>
    </row>
    <row r="3970" spans="1:10" x14ac:dyDescent="0.3">
      <c r="A3970">
        <v>3969</v>
      </c>
      <c r="B3970" s="1502">
        <v>44382</v>
      </c>
      <c r="C3970">
        <v>68</v>
      </c>
      <c r="D3970">
        <f t="shared" si="248"/>
        <v>3775</v>
      </c>
      <c r="E3970">
        <f t="shared" si="245"/>
        <v>256700</v>
      </c>
      <c r="F3970">
        <f t="shared" si="246"/>
        <v>14250625</v>
      </c>
      <c r="J3970">
        <f t="shared" si="247"/>
        <v>532.55374236549574</v>
      </c>
    </row>
    <row r="3971" spans="1:10" x14ac:dyDescent="0.3">
      <c r="A3971">
        <v>3970</v>
      </c>
      <c r="B3971" s="1502">
        <v>44382</v>
      </c>
      <c r="C3971">
        <v>635</v>
      </c>
      <c r="D3971">
        <f t="shared" si="248"/>
        <v>3777</v>
      </c>
      <c r="E3971">
        <f t="shared" ref="E3971:E4034" si="249">C3971*D3971</f>
        <v>2398395</v>
      </c>
      <c r="F3971">
        <f t="shared" ref="F3971:F4034" si="250">D3971^2</f>
        <v>14265729</v>
      </c>
      <c r="J3971">
        <f t="shared" ref="J3971:J4034" si="251">$H$2+(-$I$2)*D3971</f>
        <v>532.52608992836838</v>
      </c>
    </row>
    <row r="3972" spans="1:10" x14ac:dyDescent="0.3">
      <c r="A3972">
        <v>3971</v>
      </c>
      <c r="B3972" s="1502">
        <v>44382</v>
      </c>
      <c r="C3972">
        <v>258</v>
      </c>
      <c r="D3972">
        <f t="shared" si="248"/>
        <v>3779</v>
      </c>
      <c r="E3972">
        <f t="shared" si="249"/>
        <v>974982</v>
      </c>
      <c r="F3972">
        <f t="shared" si="250"/>
        <v>14280841</v>
      </c>
      <c r="J3972">
        <f t="shared" si="251"/>
        <v>532.49843749124091</v>
      </c>
    </row>
    <row r="3973" spans="1:10" x14ac:dyDescent="0.3">
      <c r="A3973">
        <v>3972</v>
      </c>
      <c r="B3973" s="1502">
        <v>44382</v>
      </c>
      <c r="C3973">
        <v>135</v>
      </c>
      <c r="D3973">
        <f t="shared" si="248"/>
        <v>3781</v>
      </c>
      <c r="E3973">
        <f t="shared" si="249"/>
        <v>510435</v>
      </c>
      <c r="F3973">
        <f t="shared" si="250"/>
        <v>14295961</v>
      </c>
      <c r="J3973">
        <f t="shared" si="251"/>
        <v>532.47078505411343</v>
      </c>
    </row>
    <row r="3974" spans="1:10" x14ac:dyDescent="0.3">
      <c r="A3974">
        <v>3973</v>
      </c>
      <c r="B3974" s="1502">
        <v>44382</v>
      </c>
      <c r="C3974">
        <v>98</v>
      </c>
      <c r="D3974">
        <f t="shared" si="248"/>
        <v>3783</v>
      </c>
      <c r="E3974">
        <f t="shared" si="249"/>
        <v>370734</v>
      </c>
      <c r="F3974">
        <f t="shared" si="250"/>
        <v>14311089</v>
      </c>
      <c r="J3974">
        <f t="shared" si="251"/>
        <v>532.44313261698596</v>
      </c>
    </row>
    <row r="3975" spans="1:10" x14ac:dyDescent="0.3">
      <c r="A3975">
        <v>3974</v>
      </c>
      <c r="B3975" s="1502">
        <v>44382</v>
      </c>
      <c r="C3975">
        <v>346</v>
      </c>
      <c r="D3975">
        <f t="shared" si="248"/>
        <v>3785</v>
      </c>
      <c r="E3975">
        <f t="shared" si="249"/>
        <v>1309610</v>
      </c>
      <c r="F3975">
        <f t="shared" si="250"/>
        <v>14326225</v>
      </c>
      <c r="J3975">
        <f t="shared" si="251"/>
        <v>532.4154801798586</v>
      </c>
    </row>
    <row r="3976" spans="1:10" x14ac:dyDescent="0.3">
      <c r="A3976">
        <v>3975</v>
      </c>
      <c r="B3976" s="1502">
        <v>44382</v>
      </c>
      <c r="C3976">
        <v>754</v>
      </c>
      <c r="D3976">
        <f t="shared" si="248"/>
        <v>3787</v>
      </c>
      <c r="E3976">
        <f t="shared" si="249"/>
        <v>2855398</v>
      </c>
      <c r="F3976">
        <f t="shared" si="250"/>
        <v>14341369</v>
      </c>
      <c r="J3976">
        <f t="shared" si="251"/>
        <v>532.38782774273113</v>
      </c>
    </row>
    <row r="3977" spans="1:10" x14ac:dyDescent="0.3">
      <c r="A3977">
        <v>3976</v>
      </c>
      <c r="B3977" s="1502">
        <v>44382</v>
      </c>
      <c r="C3977">
        <v>125</v>
      </c>
      <c r="D3977">
        <f t="shared" si="248"/>
        <v>3789</v>
      </c>
      <c r="E3977">
        <f t="shared" si="249"/>
        <v>473625</v>
      </c>
      <c r="F3977">
        <f t="shared" si="250"/>
        <v>14356521</v>
      </c>
      <c r="J3977">
        <f t="shared" si="251"/>
        <v>532.36017530560366</v>
      </c>
    </row>
    <row r="3978" spans="1:10" x14ac:dyDescent="0.3">
      <c r="A3978">
        <v>3977</v>
      </c>
      <c r="B3978" s="1502">
        <v>44382</v>
      </c>
      <c r="C3978">
        <v>280</v>
      </c>
      <c r="D3978">
        <f t="shared" si="248"/>
        <v>3791</v>
      </c>
      <c r="E3978">
        <f t="shared" si="249"/>
        <v>1061480</v>
      </c>
      <c r="F3978">
        <f t="shared" si="250"/>
        <v>14371681</v>
      </c>
      <c r="J3978">
        <f t="shared" si="251"/>
        <v>532.3325228684763</v>
      </c>
    </row>
    <row r="3979" spans="1:10" x14ac:dyDescent="0.3">
      <c r="A3979">
        <v>3978</v>
      </c>
      <c r="B3979" s="1502">
        <v>44383</v>
      </c>
      <c r="C3979">
        <v>123</v>
      </c>
      <c r="D3979">
        <f t="shared" si="248"/>
        <v>3793</v>
      </c>
      <c r="E3979">
        <f t="shared" si="249"/>
        <v>466539</v>
      </c>
      <c r="F3979">
        <f t="shared" si="250"/>
        <v>14386849</v>
      </c>
      <c r="J3979">
        <f t="shared" si="251"/>
        <v>532.30487043134883</v>
      </c>
    </row>
    <row r="3980" spans="1:10" x14ac:dyDescent="0.3">
      <c r="A3980">
        <v>3979</v>
      </c>
      <c r="B3980" s="1502">
        <v>44383</v>
      </c>
      <c r="C3980">
        <v>118</v>
      </c>
      <c r="D3980">
        <f t="shared" si="248"/>
        <v>3795</v>
      </c>
      <c r="E3980">
        <f t="shared" si="249"/>
        <v>447810</v>
      </c>
      <c r="F3980">
        <f t="shared" si="250"/>
        <v>14402025</v>
      </c>
      <c r="J3980">
        <f t="shared" si="251"/>
        <v>532.27721799422136</v>
      </c>
    </row>
    <row r="3981" spans="1:10" x14ac:dyDescent="0.3">
      <c r="A3981">
        <v>3980</v>
      </c>
      <c r="B3981" s="1502">
        <v>44386</v>
      </c>
      <c r="C3981">
        <v>120</v>
      </c>
      <c r="D3981">
        <f t="shared" si="248"/>
        <v>3797</v>
      </c>
      <c r="E3981">
        <f t="shared" si="249"/>
        <v>455640</v>
      </c>
      <c r="F3981">
        <f t="shared" si="250"/>
        <v>14417209</v>
      </c>
      <c r="J3981">
        <f t="shared" si="251"/>
        <v>532.24956555709389</v>
      </c>
    </row>
    <row r="3982" spans="1:10" x14ac:dyDescent="0.3">
      <c r="A3982">
        <v>3981</v>
      </c>
      <c r="B3982" s="1502">
        <v>44386</v>
      </c>
      <c r="C3982">
        <v>190</v>
      </c>
      <c r="D3982">
        <f t="shared" si="248"/>
        <v>3799</v>
      </c>
      <c r="E3982">
        <f t="shared" si="249"/>
        <v>721810</v>
      </c>
      <c r="F3982">
        <f t="shared" si="250"/>
        <v>14432401</v>
      </c>
      <c r="J3982">
        <f t="shared" si="251"/>
        <v>532.22191311996653</v>
      </c>
    </row>
    <row r="3983" spans="1:10" x14ac:dyDescent="0.3">
      <c r="A3983">
        <v>3982</v>
      </c>
      <c r="B3983" s="1502">
        <v>44389</v>
      </c>
      <c r="C3983">
        <v>50</v>
      </c>
      <c r="D3983">
        <f t="shared" si="248"/>
        <v>3801</v>
      </c>
      <c r="E3983">
        <f t="shared" si="249"/>
        <v>190050</v>
      </c>
      <c r="F3983">
        <f t="shared" si="250"/>
        <v>14447601</v>
      </c>
      <c r="J3983">
        <f t="shared" si="251"/>
        <v>532.19426068283906</v>
      </c>
    </row>
    <row r="3984" spans="1:10" x14ac:dyDescent="0.3">
      <c r="A3984">
        <v>3983</v>
      </c>
      <c r="B3984" s="1502">
        <v>44389</v>
      </c>
      <c r="C3984">
        <v>450</v>
      </c>
      <c r="D3984">
        <f t="shared" si="248"/>
        <v>3803</v>
      </c>
      <c r="E3984">
        <f t="shared" si="249"/>
        <v>1711350</v>
      </c>
      <c r="F3984">
        <f t="shared" si="250"/>
        <v>14462809</v>
      </c>
      <c r="J3984">
        <f t="shared" si="251"/>
        <v>532.16660824571159</v>
      </c>
    </row>
    <row r="3985" spans="1:10" x14ac:dyDescent="0.3">
      <c r="A3985">
        <v>3984</v>
      </c>
      <c r="B3985" s="1502">
        <v>44389</v>
      </c>
      <c r="C3985">
        <v>1250</v>
      </c>
      <c r="D3985">
        <f t="shared" si="248"/>
        <v>3805</v>
      </c>
      <c r="E3985">
        <f t="shared" si="249"/>
        <v>4756250</v>
      </c>
      <c r="F3985">
        <f t="shared" si="250"/>
        <v>14478025</v>
      </c>
      <c r="J3985">
        <f t="shared" si="251"/>
        <v>532.13895580858423</v>
      </c>
    </row>
    <row r="3986" spans="1:10" x14ac:dyDescent="0.3">
      <c r="A3986">
        <v>3985</v>
      </c>
      <c r="B3986" s="1502">
        <v>44389</v>
      </c>
      <c r="C3986">
        <v>1672</v>
      </c>
      <c r="D3986">
        <f t="shared" si="248"/>
        <v>3807</v>
      </c>
      <c r="E3986">
        <f t="shared" si="249"/>
        <v>6365304</v>
      </c>
      <c r="F3986">
        <f t="shared" si="250"/>
        <v>14493249</v>
      </c>
      <c r="J3986">
        <f t="shared" si="251"/>
        <v>532.11130337145676</v>
      </c>
    </row>
    <row r="3987" spans="1:10" x14ac:dyDescent="0.3">
      <c r="A3987">
        <v>3986</v>
      </c>
      <c r="B3987" s="1502">
        <v>44390</v>
      </c>
      <c r="C3987">
        <v>95</v>
      </c>
      <c r="D3987">
        <f t="shared" si="248"/>
        <v>3809</v>
      </c>
      <c r="E3987">
        <f t="shared" si="249"/>
        <v>361855</v>
      </c>
      <c r="F3987">
        <f t="shared" si="250"/>
        <v>14508481</v>
      </c>
      <c r="J3987">
        <f t="shared" si="251"/>
        <v>532.08365093432928</v>
      </c>
    </row>
    <row r="3988" spans="1:10" x14ac:dyDescent="0.3">
      <c r="A3988">
        <v>3987</v>
      </c>
      <c r="B3988" s="1502">
        <v>44393</v>
      </c>
      <c r="C3988">
        <v>130</v>
      </c>
      <c r="D3988">
        <f t="shared" si="248"/>
        <v>3811</v>
      </c>
      <c r="E3988">
        <f t="shared" si="249"/>
        <v>495430</v>
      </c>
      <c r="F3988">
        <f t="shared" si="250"/>
        <v>14523721</v>
      </c>
      <c r="J3988">
        <f t="shared" si="251"/>
        <v>532.05599849720181</v>
      </c>
    </row>
    <row r="3989" spans="1:10" x14ac:dyDescent="0.3">
      <c r="A3989">
        <v>3988</v>
      </c>
      <c r="B3989" s="1502">
        <v>44393</v>
      </c>
      <c r="C3989">
        <v>220</v>
      </c>
      <c r="D3989">
        <f t="shared" si="248"/>
        <v>3813</v>
      </c>
      <c r="E3989">
        <f t="shared" si="249"/>
        <v>838860</v>
      </c>
      <c r="F3989">
        <f t="shared" si="250"/>
        <v>14538969</v>
      </c>
      <c r="J3989">
        <f t="shared" si="251"/>
        <v>532.02834606007445</v>
      </c>
    </row>
    <row r="3990" spans="1:10" x14ac:dyDescent="0.3">
      <c r="A3990">
        <v>3989</v>
      </c>
      <c r="B3990" s="1502">
        <v>44393</v>
      </c>
      <c r="C3990">
        <v>59</v>
      </c>
      <c r="D3990">
        <f t="shared" si="248"/>
        <v>3815</v>
      </c>
      <c r="E3990">
        <f t="shared" si="249"/>
        <v>225085</v>
      </c>
      <c r="F3990">
        <f t="shared" si="250"/>
        <v>14554225</v>
      </c>
      <c r="J3990">
        <f t="shared" si="251"/>
        <v>532.00069362294698</v>
      </c>
    </row>
    <row r="3991" spans="1:10" x14ac:dyDescent="0.3">
      <c r="A3991">
        <v>3990</v>
      </c>
      <c r="B3991" s="1502">
        <v>44393</v>
      </c>
      <c r="C3991">
        <v>56</v>
      </c>
      <c r="D3991">
        <f t="shared" si="248"/>
        <v>3817</v>
      </c>
      <c r="E3991">
        <f t="shared" si="249"/>
        <v>213752</v>
      </c>
      <c r="F3991">
        <f t="shared" si="250"/>
        <v>14569489</v>
      </c>
      <c r="J3991">
        <f t="shared" si="251"/>
        <v>531.97304118581951</v>
      </c>
    </row>
    <row r="3992" spans="1:10" x14ac:dyDescent="0.3">
      <c r="A3992">
        <v>3991</v>
      </c>
      <c r="B3992" s="1502">
        <v>44396</v>
      </c>
      <c r="C3992">
        <v>282</v>
      </c>
      <c r="D3992">
        <f t="shared" si="248"/>
        <v>3819</v>
      </c>
      <c r="E3992">
        <f t="shared" si="249"/>
        <v>1076958</v>
      </c>
      <c r="F3992">
        <f t="shared" si="250"/>
        <v>14584761</v>
      </c>
      <c r="J3992">
        <f t="shared" si="251"/>
        <v>531.94538874869215</v>
      </c>
    </row>
    <row r="3993" spans="1:10" x14ac:dyDescent="0.3">
      <c r="A3993">
        <v>3992</v>
      </c>
      <c r="B3993" s="1502">
        <v>44396</v>
      </c>
      <c r="C3993">
        <v>285</v>
      </c>
      <c r="D3993">
        <f t="shared" si="248"/>
        <v>3821</v>
      </c>
      <c r="E3993">
        <f t="shared" si="249"/>
        <v>1088985</v>
      </c>
      <c r="F3993">
        <f t="shared" si="250"/>
        <v>14600041</v>
      </c>
      <c r="J3993">
        <f t="shared" si="251"/>
        <v>531.91773631156468</v>
      </c>
    </row>
    <row r="3994" spans="1:10" x14ac:dyDescent="0.3">
      <c r="A3994">
        <v>3993</v>
      </c>
      <c r="B3994" s="1502">
        <v>44396</v>
      </c>
      <c r="C3994">
        <v>942</v>
      </c>
      <c r="D3994">
        <f t="shared" si="248"/>
        <v>3823</v>
      </c>
      <c r="E3994">
        <f t="shared" si="249"/>
        <v>3601266</v>
      </c>
      <c r="F3994">
        <f t="shared" si="250"/>
        <v>14615329</v>
      </c>
      <c r="J3994">
        <f t="shared" si="251"/>
        <v>531.89008387443721</v>
      </c>
    </row>
    <row r="3995" spans="1:10" x14ac:dyDescent="0.3">
      <c r="A3995">
        <v>3994</v>
      </c>
      <c r="B3995" s="1502">
        <v>44396</v>
      </c>
      <c r="C3995">
        <v>2400</v>
      </c>
      <c r="D3995">
        <f t="shared" si="248"/>
        <v>3825</v>
      </c>
      <c r="E3995">
        <f t="shared" si="249"/>
        <v>9180000</v>
      </c>
      <c r="F3995">
        <f t="shared" si="250"/>
        <v>14630625</v>
      </c>
      <c r="J3995">
        <f t="shared" si="251"/>
        <v>531.86243143730985</v>
      </c>
    </row>
    <row r="3996" spans="1:10" x14ac:dyDescent="0.3">
      <c r="A3996">
        <v>3995</v>
      </c>
      <c r="B3996" s="1502">
        <v>44396</v>
      </c>
      <c r="C3996">
        <v>213</v>
      </c>
      <c r="D3996">
        <f t="shared" si="248"/>
        <v>3827</v>
      </c>
      <c r="E3996">
        <f t="shared" si="249"/>
        <v>815151</v>
      </c>
      <c r="F3996">
        <f t="shared" si="250"/>
        <v>14645929</v>
      </c>
      <c r="J3996">
        <f t="shared" si="251"/>
        <v>531.83477900018238</v>
      </c>
    </row>
    <row r="3997" spans="1:10" x14ac:dyDescent="0.3">
      <c r="A3997">
        <v>3996</v>
      </c>
      <c r="B3997" s="1502">
        <v>44396</v>
      </c>
      <c r="C3997">
        <v>203</v>
      </c>
      <c r="D3997">
        <f t="shared" si="248"/>
        <v>3829</v>
      </c>
      <c r="E3997">
        <f t="shared" si="249"/>
        <v>777287</v>
      </c>
      <c r="F3997">
        <f t="shared" si="250"/>
        <v>14661241</v>
      </c>
      <c r="J3997">
        <f t="shared" si="251"/>
        <v>531.80712656305491</v>
      </c>
    </row>
    <row r="3998" spans="1:10" x14ac:dyDescent="0.3">
      <c r="A3998">
        <v>3997</v>
      </c>
      <c r="B3998" s="1502">
        <v>44400</v>
      </c>
      <c r="C3998">
        <v>450</v>
      </c>
      <c r="D3998">
        <f t="shared" si="248"/>
        <v>3831</v>
      </c>
      <c r="E3998">
        <f t="shared" si="249"/>
        <v>1723950</v>
      </c>
      <c r="F3998">
        <f t="shared" si="250"/>
        <v>14676561</v>
      </c>
      <c r="J3998">
        <f t="shared" si="251"/>
        <v>531.77947412592744</v>
      </c>
    </row>
    <row r="3999" spans="1:10" x14ac:dyDescent="0.3">
      <c r="A3999">
        <v>3998</v>
      </c>
      <c r="B3999" s="1502">
        <v>44400</v>
      </c>
      <c r="C3999">
        <v>50</v>
      </c>
      <c r="D3999">
        <f t="shared" si="248"/>
        <v>3833</v>
      </c>
      <c r="E3999">
        <f t="shared" si="249"/>
        <v>191650</v>
      </c>
      <c r="F3999">
        <f t="shared" si="250"/>
        <v>14691889</v>
      </c>
      <c r="J3999">
        <f t="shared" si="251"/>
        <v>531.75182168880008</v>
      </c>
    </row>
    <row r="4000" spans="1:10" x14ac:dyDescent="0.3">
      <c r="A4000">
        <v>3999</v>
      </c>
      <c r="B4000" s="1502">
        <v>44400</v>
      </c>
      <c r="C4000">
        <v>105</v>
      </c>
      <c r="D4000">
        <f t="shared" si="248"/>
        <v>3835</v>
      </c>
      <c r="E4000">
        <f t="shared" si="249"/>
        <v>402675</v>
      </c>
      <c r="F4000">
        <f t="shared" si="250"/>
        <v>14707225</v>
      </c>
      <c r="J4000">
        <f t="shared" si="251"/>
        <v>531.72416925167261</v>
      </c>
    </row>
    <row r="4001" spans="1:10" x14ac:dyDescent="0.3">
      <c r="A4001">
        <v>4000</v>
      </c>
      <c r="B4001" s="1502">
        <v>44400</v>
      </c>
      <c r="C4001">
        <v>2449</v>
      </c>
      <c r="D4001">
        <f t="shared" si="248"/>
        <v>3837</v>
      </c>
      <c r="E4001">
        <f t="shared" si="249"/>
        <v>9396813</v>
      </c>
      <c r="F4001">
        <f t="shared" si="250"/>
        <v>14722569</v>
      </c>
      <c r="J4001">
        <f t="shared" si="251"/>
        <v>531.69651681454513</v>
      </c>
    </row>
    <row r="4002" spans="1:10" x14ac:dyDescent="0.3">
      <c r="A4002">
        <v>4001</v>
      </c>
      <c r="B4002" s="1502">
        <v>44400</v>
      </c>
      <c r="C4002">
        <v>870</v>
      </c>
      <c r="D4002">
        <f t="shared" si="248"/>
        <v>3839</v>
      </c>
      <c r="E4002">
        <f t="shared" si="249"/>
        <v>3339930</v>
      </c>
      <c r="F4002">
        <f t="shared" si="250"/>
        <v>14737921</v>
      </c>
      <c r="J4002">
        <f t="shared" si="251"/>
        <v>531.66886437741778</v>
      </c>
    </row>
    <row r="4003" spans="1:10" x14ac:dyDescent="0.3">
      <c r="A4003">
        <v>4002</v>
      </c>
      <c r="B4003" s="1502">
        <v>44400</v>
      </c>
      <c r="C4003">
        <v>2133</v>
      </c>
      <c r="D4003">
        <f t="shared" si="248"/>
        <v>3841</v>
      </c>
      <c r="E4003">
        <f t="shared" si="249"/>
        <v>8192853</v>
      </c>
      <c r="F4003">
        <f t="shared" si="250"/>
        <v>14753281</v>
      </c>
      <c r="J4003">
        <f t="shared" si="251"/>
        <v>531.6412119402903</v>
      </c>
    </row>
    <row r="4004" spans="1:10" x14ac:dyDescent="0.3">
      <c r="A4004">
        <v>4003</v>
      </c>
      <c r="B4004" s="1502">
        <v>44400</v>
      </c>
      <c r="C4004">
        <v>865</v>
      </c>
      <c r="D4004">
        <f t="shared" si="248"/>
        <v>3843</v>
      </c>
      <c r="E4004">
        <f t="shared" si="249"/>
        <v>3324195</v>
      </c>
      <c r="F4004">
        <f t="shared" si="250"/>
        <v>14768649</v>
      </c>
      <c r="J4004">
        <f t="shared" si="251"/>
        <v>531.61355950316283</v>
      </c>
    </row>
    <row r="4005" spans="1:10" x14ac:dyDescent="0.3">
      <c r="A4005">
        <v>4004</v>
      </c>
      <c r="B4005" s="1502">
        <v>44400</v>
      </c>
      <c r="C4005">
        <v>2122</v>
      </c>
      <c r="D4005">
        <f t="shared" ref="D4005:D4068" si="252">D4004+2</f>
        <v>3845</v>
      </c>
      <c r="E4005">
        <f t="shared" si="249"/>
        <v>8159090</v>
      </c>
      <c r="F4005">
        <f t="shared" si="250"/>
        <v>14784025</v>
      </c>
      <c r="J4005">
        <f t="shared" si="251"/>
        <v>531.58590706603536</v>
      </c>
    </row>
    <row r="4006" spans="1:10" x14ac:dyDescent="0.3">
      <c r="A4006">
        <v>4005</v>
      </c>
      <c r="B4006" s="1502">
        <v>44400</v>
      </c>
      <c r="C4006">
        <v>541</v>
      </c>
      <c r="D4006">
        <f t="shared" si="252"/>
        <v>3847</v>
      </c>
      <c r="E4006">
        <f t="shared" si="249"/>
        <v>2081227</v>
      </c>
      <c r="F4006">
        <f t="shared" si="250"/>
        <v>14799409</v>
      </c>
      <c r="J4006">
        <f t="shared" si="251"/>
        <v>531.558254628908</v>
      </c>
    </row>
    <row r="4007" spans="1:10" x14ac:dyDescent="0.3">
      <c r="A4007">
        <v>4006</v>
      </c>
      <c r="B4007" s="1502">
        <v>44403</v>
      </c>
      <c r="C4007">
        <v>599</v>
      </c>
      <c r="D4007">
        <f t="shared" si="252"/>
        <v>3849</v>
      </c>
      <c r="E4007">
        <f t="shared" si="249"/>
        <v>2305551</v>
      </c>
      <c r="F4007">
        <f t="shared" si="250"/>
        <v>14814801</v>
      </c>
      <c r="J4007">
        <f t="shared" si="251"/>
        <v>531.53060219178053</v>
      </c>
    </row>
    <row r="4008" spans="1:10" x14ac:dyDescent="0.3">
      <c r="A4008">
        <v>4007</v>
      </c>
      <c r="B4008" s="1502">
        <v>44403</v>
      </c>
      <c r="C4008">
        <v>298</v>
      </c>
      <c r="D4008">
        <f t="shared" si="252"/>
        <v>3851</v>
      </c>
      <c r="E4008">
        <f t="shared" si="249"/>
        <v>1147598</v>
      </c>
      <c r="F4008">
        <f t="shared" si="250"/>
        <v>14830201</v>
      </c>
      <c r="J4008">
        <f t="shared" si="251"/>
        <v>531.50294975465306</v>
      </c>
    </row>
    <row r="4009" spans="1:10" x14ac:dyDescent="0.3">
      <c r="A4009">
        <v>4008</v>
      </c>
      <c r="B4009" s="1502">
        <v>44403</v>
      </c>
      <c r="C4009">
        <v>229</v>
      </c>
      <c r="D4009">
        <f t="shared" si="252"/>
        <v>3853</v>
      </c>
      <c r="E4009">
        <f t="shared" si="249"/>
        <v>882337</v>
      </c>
      <c r="F4009">
        <f t="shared" si="250"/>
        <v>14845609</v>
      </c>
      <c r="J4009">
        <f t="shared" si="251"/>
        <v>531.4752973175257</v>
      </c>
    </row>
    <row r="4010" spans="1:10" x14ac:dyDescent="0.3">
      <c r="A4010">
        <v>4009</v>
      </c>
      <c r="B4010" s="1502">
        <v>44404</v>
      </c>
      <c r="C4010">
        <v>500</v>
      </c>
      <c r="D4010">
        <f t="shared" si="252"/>
        <v>3855</v>
      </c>
      <c r="E4010">
        <f t="shared" si="249"/>
        <v>1927500</v>
      </c>
      <c r="F4010">
        <f t="shared" si="250"/>
        <v>14861025</v>
      </c>
      <c r="J4010">
        <f t="shared" si="251"/>
        <v>531.44764488039823</v>
      </c>
    </row>
    <row r="4011" spans="1:10" x14ac:dyDescent="0.3">
      <c r="A4011">
        <v>4010</v>
      </c>
      <c r="B4011" s="1502">
        <v>44404</v>
      </c>
      <c r="C4011">
        <v>550</v>
      </c>
      <c r="D4011">
        <f t="shared" si="252"/>
        <v>3857</v>
      </c>
      <c r="E4011">
        <f t="shared" si="249"/>
        <v>2121350</v>
      </c>
      <c r="F4011">
        <f t="shared" si="250"/>
        <v>14876449</v>
      </c>
      <c r="J4011">
        <f t="shared" si="251"/>
        <v>531.41999244327076</v>
      </c>
    </row>
    <row r="4012" spans="1:10" x14ac:dyDescent="0.3">
      <c r="A4012">
        <v>4011</v>
      </c>
      <c r="B4012" s="1502">
        <v>44404</v>
      </c>
      <c r="C4012">
        <v>550</v>
      </c>
      <c r="D4012">
        <f t="shared" si="252"/>
        <v>3859</v>
      </c>
      <c r="E4012">
        <f t="shared" si="249"/>
        <v>2122450</v>
      </c>
      <c r="F4012">
        <f t="shared" si="250"/>
        <v>14891881</v>
      </c>
      <c r="J4012">
        <f t="shared" si="251"/>
        <v>531.39234000614329</v>
      </c>
    </row>
    <row r="4013" spans="1:10" x14ac:dyDescent="0.3">
      <c r="A4013">
        <v>4012</v>
      </c>
      <c r="B4013" s="1502">
        <v>44405</v>
      </c>
      <c r="C4013">
        <v>274</v>
      </c>
      <c r="D4013">
        <f t="shared" si="252"/>
        <v>3861</v>
      </c>
      <c r="E4013">
        <f t="shared" si="249"/>
        <v>1057914</v>
      </c>
      <c r="F4013">
        <f t="shared" si="250"/>
        <v>14907321</v>
      </c>
      <c r="J4013">
        <f t="shared" si="251"/>
        <v>531.36468756901593</v>
      </c>
    </row>
    <row r="4014" spans="1:10" x14ac:dyDescent="0.3">
      <c r="A4014">
        <v>4013</v>
      </c>
      <c r="B4014" s="1502">
        <v>44405</v>
      </c>
      <c r="C4014">
        <v>187</v>
      </c>
      <c r="D4014">
        <f t="shared" si="252"/>
        <v>3863</v>
      </c>
      <c r="E4014">
        <f t="shared" si="249"/>
        <v>722381</v>
      </c>
      <c r="F4014">
        <f t="shared" si="250"/>
        <v>14922769</v>
      </c>
      <c r="J4014">
        <f t="shared" si="251"/>
        <v>531.33703513188846</v>
      </c>
    </row>
    <row r="4015" spans="1:10" x14ac:dyDescent="0.3">
      <c r="A4015">
        <v>4014</v>
      </c>
      <c r="B4015" s="1502">
        <v>44410</v>
      </c>
      <c r="C4015">
        <v>295</v>
      </c>
      <c r="D4015">
        <f t="shared" si="252"/>
        <v>3865</v>
      </c>
      <c r="E4015">
        <f t="shared" si="249"/>
        <v>1140175</v>
      </c>
      <c r="F4015">
        <f t="shared" si="250"/>
        <v>14938225</v>
      </c>
      <c r="J4015">
        <f t="shared" si="251"/>
        <v>531.30938269476098</v>
      </c>
    </row>
    <row r="4016" spans="1:10" x14ac:dyDescent="0.3">
      <c r="A4016">
        <v>4015</v>
      </c>
      <c r="B4016" s="1502">
        <v>44410</v>
      </c>
      <c r="C4016">
        <v>56</v>
      </c>
      <c r="D4016">
        <f t="shared" si="252"/>
        <v>3867</v>
      </c>
      <c r="E4016">
        <f t="shared" si="249"/>
        <v>216552</v>
      </c>
      <c r="F4016">
        <f t="shared" si="250"/>
        <v>14953689</v>
      </c>
      <c r="J4016">
        <f t="shared" si="251"/>
        <v>531.28173025763363</v>
      </c>
    </row>
    <row r="4017" spans="1:10" x14ac:dyDescent="0.3">
      <c r="A4017">
        <v>4016</v>
      </c>
      <c r="B4017" s="1502">
        <v>44410</v>
      </c>
      <c r="C4017">
        <v>1623</v>
      </c>
      <c r="D4017">
        <f t="shared" si="252"/>
        <v>3869</v>
      </c>
      <c r="E4017">
        <f t="shared" si="249"/>
        <v>6279387</v>
      </c>
      <c r="F4017">
        <f t="shared" si="250"/>
        <v>14969161</v>
      </c>
      <c r="J4017">
        <f t="shared" si="251"/>
        <v>531.25407782050615</v>
      </c>
    </row>
    <row r="4018" spans="1:10" x14ac:dyDescent="0.3">
      <c r="A4018">
        <v>4017</v>
      </c>
      <c r="B4018" s="1502">
        <v>44410</v>
      </c>
      <c r="C4018">
        <v>1586</v>
      </c>
      <c r="D4018">
        <f t="shared" si="252"/>
        <v>3871</v>
      </c>
      <c r="E4018">
        <f t="shared" si="249"/>
        <v>6139406</v>
      </c>
      <c r="F4018">
        <f t="shared" si="250"/>
        <v>14984641</v>
      </c>
      <c r="J4018">
        <f t="shared" si="251"/>
        <v>531.22642538337868</v>
      </c>
    </row>
    <row r="4019" spans="1:10" x14ac:dyDescent="0.3">
      <c r="A4019">
        <v>4018</v>
      </c>
      <c r="B4019" s="1502">
        <v>44410</v>
      </c>
      <c r="C4019">
        <v>355</v>
      </c>
      <c r="D4019">
        <f t="shared" si="252"/>
        <v>3873</v>
      </c>
      <c r="E4019">
        <f t="shared" si="249"/>
        <v>1374915</v>
      </c>
      <c r="F4019">
        <f t="shared" si="250"/>
        <v>15000129</v>
      </c>
      <c r="J4019">
        <f t="shared" si="251"/>
        <v>531.19877294625121</v>
      </c>
    </row>
    <row r="4020" spans="1:10" x14ac:dyDescent="0.3">
      <c r="A4020">
        <v>4019</v>
      </c>
      <c r="B4020" s="1502">
        <v>44410</v>
      </c>
      <c r="C4020">
        <v>264</v>
      </c>
      <c r="D4020">
        <f t="shared" si="252"/>
        <v>3875</v>
      </c>
      <c r="E4020">
        <f t="shared" si="249"/>
        <v>1023000</v>
      </c>
      <c r="F4020">
        <f t="shared" si="250"/>
        <v>15015625</v>
      </c>
      <c r="J4020">
        <f t="shared" si="251"/>
        <v>531.17112050912385</v>
      </c>
    </row>
    <row r="4021" spans="1:10" x14ac:dyDescent="0.3">
      <c r="A4021">
        <v>4020</v>
      </c>
      <c r="B4021" s="1502">
        <v>44410</v>
      </c>
      <c r="C4021">
        <v>4294</v>
      </c>
      <c r="D4021">
        <f t="shared" si="252"/>
        <v>3877</v>
      </c>
      <c r="E4021">
        <f t="shared" si="249"/>
        <v>16647838</v>
      </c>
      <c r="F4021">
        <f t="shared" si="250"/>
        <v>15031129</v>
      </c>
      <c r="J4021">
        <f t="shared" si="251"/>
        <v>531.14346807199638</v>
      </c>
    </row>
    <row r="4022" spans="1:10" x14ac:dyDescent="0.3">
      <c r="A4022">
        <v>4021</v>
      </c>
      <c r="B4022" s="1502">
        <v>44410</v>
      </c>
      <c r="C4022">
        <v>5218</v>
      </c>
      <c r="D4022">
        <f t="shared" si="252"/>
        <v>3879</v>
      </c>
      <c r="E4022">
        <f t="shared" si="249"/>
        <v>20240622</v>
      </c>
      <c r="F4022">
        <f t="shared" si="250"/>
        <v>15046641</v>
      </c>
      <c r="J4022">
        <f t="shared" si="251"/>
        <v>531.11581563486891</v>
      </c>
    </row>
    <row r="4023" spans="1:10" x14ac:dyDescent="0.3">
      <c r="A4023">
        <v>4022</v>
      </c>
      <c r="B4023" s="1502">
        <v>44410</v>
      </c>
      <c r="C4023">
        <v>883</v>
      </c>
      <c r="D4023">
        <f t="shared" si="252"/>
        <v>3881</v>
      </c>
      <c r="E4023">
        <f t="shared" si="249"/>
        <v>3426923</v>
      </c>
      <c r="F4023">
        <f t="shared" si="250"/>
        <v>15062161</v>
      </c>
      <c r="J4023">
        <f t="shared" si="251"/>
        <v>531.08816319774155</v>
      </c>
    </row>
    <row r="4024" spans="1:10" x14ac:dyDescent="0.3">
      <c r="A4024">
        <v>4023</v>
      </c>
      <c r="B4024" s="1502">
        <v>44410</v>
      </c>
      <c r="C4024">
        <v>1331</v>
      </c>
      <c r="D4024">
        <f t="shared" si="252"/>
        <v>3883</v>
      </c>
      <c r="E4024">
        <f t="shared" si="249"/>
        <v>5168273</v>
      </c>
      <c r="F4024">
        <f t="shared" si="250"/>
        <v>15077689</v>
      </c>
      <c r="J4024">
        <f t="shared" si="251"/>
        <v>531.06051076061408</v>
      </c>
    </row>
    <row r="4025" spans="1:10" x14ac:dyDescent="0.3">
      <c r="A4025">
        <v>4024</v>
      </c>
      <c r="B4025" s="1502">
        <v>44410</v>
      </c>
      <c r="C4025">
        <v>3527</v>
      </c>
      <c r="D4025">
        <f t="shared" si="252"/>
        <v>3885</v>
      </c>
      <c r="E4025">
        <f t="shared" si="249"/>
        <v>13702395</v>
      </c>
      <c r="F4025">
        <f t="shared" si="250"/>
        <v>15093225</v>
      </c>
      <c r="J4025">
        <f t="shared" si="251"/>
        <v>531.03285832348661</v>
      </c>
    </row>
    <row r="4026" spans="1:10" x14ac:dyDescent="0.3">
      <c r="A4026">
        <v>4025</v>
      </c>
      <c r="B4026" s="1502">
        <v>44410</v>
      </c>
      <c r="C4026">
        <v>3310</v>
      </c>
      <c r="D4026">
        <f t="shared" si="252"/>
        <v>3887</v>
      </c>
      <c r="E4026">
        <f t="shared" si="249"/>
        <v>12865970</v>
      </c>
      <c r="F4026">
        <f t="shared" si="250"/>
        <v>15108769</v>
      </c>
      <c r="J4026">
        <f t="shared" si="251"/>
        <v>531.00520588635914</v>
      </c>
    </row>
    <row r="4027" spans="1:10" x14ac:dyDescent="0.3">
      <c r="A4027">
        <v>4026</v>
      </c>
      <c r="B4027" s="1502">
        <v>44410</v>
      </c>
      <c r="C4027">
        <v>603</v>
      </c>
      <c r="D4027">
        <f t="shared" si="252"/>
        <v>3889</v>
      </c>
      <c r="E4027">
        <f t="shared" si="249"/>
        <v>2345067</v>
      </c>
      <c r="F4027">
        <f t="shared" si="250"/>
        <v>15124321</v>
      </c>
      <c r="J4027">
        <f t="shared" si="251"/>
        <v>530.97755344923178</v>
      </c>
    </row>
    <row r="4028" spans="1:10" x14ac:dyDescent="0.3">
      <c r="A4028">
        <v>4027</v>
      </c>
      <c r="B4028" s="1502">
        <v>44410</v>
      </c>
      <c r="C4028">
        <v>533</v>
      </c>
      <c r="D4028">
        <f t="shared" si="252"/>
        <v>3891</v>
      </c>
      <c r="E4028">
        <f t="shared" si="249"/>
        <v>2073903</v>
      </c>
      <c r="F4028">
        <f t="shared" si="250"/>
        <v>15139881</v>
      </c>
      <c r="J4028">
        <f t="shared" si="251"/>
        <v>530.94990101210431</v>
      </c>
    </row>
    <row r="4029" spans="1:10" x14ac:dyDescent="0.3">
      <c r="A4029">
        <v>4028</v>
      </c>
      <c r="B4029" s="1502">
        <v>44413</v>
      </c>
      <c r="C4029">
        <v>89</v>
      </c>
      <c r="D4029">
        <f t="shared" si="252"/>
        <v>3893</v>
      </c>
      <c r="E4029">
        <f t="shared" si="249"/>
        <v>346477</v>
      </c>
      <c r="F4029">
        <f t="shared" si="250"/>
        <v>15155449</v>
      </c>
      <c r="J4029">
        <f t="shared" si="251"/>
        <v>530.92224857497683</v>
      </c>
    </row>
    <row r="4030" spans="1:10" x14ac:dyDescent="0.3">
      <c r="A4030">
        <v>4029</v>
      </c>
      <c r="B4030" s="1502">
        <v>44420</v>
      </c>
      <c r="C4030">
        <v>1050</v>
      </c>
      <c r="D4030">
        <f t="shared" si="252"/>
        <v>3895</v>
      </c>
      <c r="E4030">
        <f t="shared" si="249"/>
        <v>4089750</v>
      </c>
      <c r="F4030">
        <f t="shared" si="250"/>
        <v>15171025</v>
      </c>
      <c r="J4030">
        <f t="shared" si="251"/>
        <v>530.89459613784948</v>
      </c>
    </row>
    <row r="4031" spans="1:10" x14ac:dyDescent="0.3">
      <c r="A4031">
        <v>4030</v>
      </c>
      <c r="B4031" s="1502">
        <v>44420</v>
      </c>
      <c r="C4031">
        <v>170</v>
      </c>
      <c r="D4031">
        <f t="shared" si="252"/>
        <v>3897</v>
      </c>
      <c r="E4031">
        <f t="shared" si="249"/>
        <v>662490</v>
      </c>
      <c r="F4031">
        <f t="shared" si="250"/>
        <v>15186609</v>
      </c>
      <c r="J4031">
        <f t="shared" si="251"/>
        <v>530.866943700722</v>
      </c>
    </row>
    <row r="4032" spans="1:10" x14ac:dyDescent="0.3">
      <c r="A4032">
        <v>4031</v>
      </c>
      <c r="B4032" s="1502">
        <v>44424</v>
      </c>
      <c r="C4032">
        <v>2135</v>
      </c>
      <c r="D4032">
        <f t="shared" si="252"/>
        <v>3899</v>
      </c>
      <c r="E4032">
        <f t="shared" si="249"/>
        <v>8324365</v>
      </c>
      <c r="F4032">
        <f t="shared" si="250"/>
        <v>15202201</v>
      </c>
      <c r="J4032">
        <f t="shared" si="251"/>
        <v>530.83929126359453</v>
      </c>
    </row>
    <row r="4033" spans="1:10" x14ac:dyDescent="0.3">
      <c r="A4033">
        <v>4032</v>
      </c>
      <c r="B4033" s="1502">
        <v>44424</v>
      </c>
      <c r="C4033">
        <v>1918</v>
      </c>
      <c r="D4033">
        <f t="shared" si="252"/>
        <v>3901</v>
      </c>
      <c r="E4033">
        <f t="shared" si="249"/>
        <v>7482118</v>
      </c>
      <c r="F4033">
        <f t="shared" si="250"/>
        <v>15217801</v>
      </c>
      <c r="J4033">
        <f t="shared" si="251"/>
        <v>530.81163882646706</v>
      </c>
    </row>
    <row r="4034" spans="1:10" x14ac:dyDescent="0.3">
      <c r="A4034">
        <v>4033</v>
      </c>
      <c r="B4034" s="1502">
        <v>44424</v>
      </c>
      <c r="C4034">
        <v>2567</v>
      </c>
      <c r="D4034">
        <f t="shared" si="252"/>
        <v>3903</v>
      </c>
      <c r="E4034">
        <f t="shared" si="249"/>
        <v>10019001</v>
      </c>
      <c r="F4034">
        <f t="shared" si="250"/>
        <v>15233409</v>
      </c>
      <c r="J4034">
        <f t="shared" si="251"/>
        <v>530.7839863893397</v>
      </c>
    </row>
    <row r="4035" spans="1:10" x14ac:dyDescent="0.3">
      <c r="A4035">
        <v>4034</v>
      </c>
      <c r="B4035" s="1502">
        <v>44427</v>
      </c>
      <c r="C4035">
        <v>2315</v>
      </c>
      <c r="D4035">
        <f t="shared" si="252"/>
        <v>3905</v>
      </c>
      <c r="E4035">
        <f t="shared" ref="E4035:E4098" si="253">C4035*D4035</f>
        <v>9040075</v>
      </c>
      <c r="F4035">
        <f t="shared" ref="F4035:F4098" si="254">D4035^2</f>
        <v>15249025</v>
      </c>
      <c r="J4035">
        <f t="shared" ref="J4035:J4098" si="255">$H$2+(-$I$2)*D4035</f>
        <v>530.75633395221223</v>
      </c>
    </row>
    <row r="4036" spans="1:10" x14ac:dyDescent="0.3">
      <c r="A4036">
        <v>4035</v>
      </c>
      <c r="B4036" s="1502">
        <v>44427</v>
      </c>
      <c r="C4036">
        <v>2351</v>
      </c>
      <c r="D4036">
        <f t="shared" si="252"/>
        <v>3907</v>
      </c>
      <c r="E4036">
        <f t="shared" si="253"/>
        <v>9185357</v>
      </c>
      <c r="F4036">
        <f t="shared" si="254"/>
        <v>15264649</v>
      </c>
      <c r="J4036">
        <f t="shared" si="255"/>
        <v>530.72868151508476</v>
      </c>
    </row>
    <row r="4037" spans="1:10" x14ac:dyDescent="0.3">
      <c r="A4037">
        <v>4036</v>
      </c>
      <c r="B4037" s="1502">
        <v>44431</v>
      </c>
      <c r="C4037">
        <v>870</v>
      </c>
      <c r="D4037">
        <f t="shared" si="252"/>
        <v>3909</v>
      </c>
      <c r="E4037">
        <f t="shared" si="253"/>
        <v>3400830</v>
      </c>
      <c r="F4037">
        <f t="shared" si="254"/>
        <v>15280281</v>
      </c>
      <c r="J4037">
        <f t="shared" si="255"/>
        <v>530.7010290779574</v>
      </c>
    </row>
    <row r="4038" spans="1:10" x14ac:dyDescent="0.3">
      <c r="A4038">
        <v>4037</v>
      </c>
      <c r="B4038" s="1502">
        <v>44431</v>
      </c>
      <c r="C4038">
        <v>1467</v>
      </c>
      <c r="D4038">
        <f t="shared" si="252"/>
        <v>3911</v>
      </c>
      <c r="E4038">
        <f t="shared" si="253"/>
        <v>5737437</v>
      </c>
      <c r="F4038">
        <f t="shared" si="254"/>
        <v>15295921</v>
      </c>
      <c r="J4038">
        <f t="shared" si="255"/>
        <v>530.67337664082993</v>
      </c>
    </row>
    <row r="4039" spans="1:10" x14ac:dyDescent="0.3">
      <c r="A4039">
        <v>4038</v>
      </c>
      <c r="B4039" s="1502">
        <v>44431</v>
      </c>
      <c r="C4039">
        <v>6350</v>
      </c>
      <c r="D4039">
        <f t="shared" si="252"/>
        <v>3913</v>
      </c>
      <c r="E4039">
        <f t="shared" si="253"/>
        <v>24847550</v>
      </c>
      <c r="F4039">
        <f t="shared" si="254"/>
        <v>15311569</v>
      </c>
      <c r="J4039">
        <f t="shared" si="255"/>
        <v>530.64572420370246</v>
      </c>
    </row>
    <row r="4040" spans="1:10" x14ac:dyDescent="0.3">
      <c r="A4040">
        <v>4039</v>
      </c>
      <c r="B4040" s="1502">
        <v>44431</v>
      </c>
      <c r="C4040">
        <v>1732</v>
      </c>
      <c r="D4040">
        <f t="shared" si="252"/>
        <v>3915</v>
      </c>
      <c r="E4040">
        <f t="shared" si="253"/>
        <v>6780780</v>
      </c>
      <c r="F4040">
        <f t="shared" si="254"/>
        <v>15327225</v>
      </c>
      <c r="J4040">
        <f t="shared" si="255"/>
        <v>530.61807176657499</v>
      </c>
    </row>
    <row r="4041" spans="1:10" x14ac:dyDescent="0.3">
      <c r="A4041">
        <v>4040</v>
      </c>
      <c r="B4041" s="1502">
        <v>44434</v>
      </c>
      <c r="C4041">
        <v>690</v>
      </c>
      <c r="D4041">
        <f t="shared" si="252"/>
        <v>3917</v>
      </c>
      <c r="E4041">
        <f t="shared" si="253"/>
        <v>2702730</v>
      </c>
      <c r="F4041">
        <f t="shared" si="254"/>
        <v>15342889</v>
      </c>
      <c r="J4041">
        <f t="shared" si="255"/>
        <v>530.59041932944763</v>
      </c>
    </row>
    <row r="4042" spans="1:10" x14ac:dyDescent="0.3">
      <c r="A4042">
        <v>4041</v>
      </c>
      <c r="B4042" s="1502">
        <v>44438</v>
      </c>
      <c r="C4042">
        <v>99</v>
      </c>
      <c r="D4042">
        <f t="shared" si="252"/>
        <v>3919</v>
      </c>
      <c r="E4042">
        <f t="shared" si="253"/>
        <v>387981</v>
      </c>
      <c r="F4042">
        <f t="shared" si="254"/>
        <v>15358561</v>
      </c>
      <c r="J4042">
        <f t="shared" si="255"/>
        <v>530.56276689232016</v>
      </c>
    </row>
    <row r="4043" spans="1:10" x14ac:dyDescent="0.3">
      <c r="A4043">
        <v>4042</v>
      </c>
      <c r="B4043" s="1502">
        <v>44438</v>
      </c>
      <c r="C4043">
        <v>39</v>
      </c>
      <c r="D4043">
        <f t="shared" si="252"/>
        <v>3921</v>
      </c>
      <c r="E4043">
        <f t="shared" si="253"/>
        <v>152919</v>
      </c>
      <c r="F4043">
        <f t="shared" si="254"/>
        <v>15374241</v>
      </c>
      <c r="J4043">
        <f t="shared" si="255"/>
        <v>530.53511445519268</v>
      </c>
    </row>
    <row r="4044" spans="1:10" x14ac:dyDescent="0.3">
      <c r="A4044">
        <v>4043</v>
      </c>
      <c r="B4044" s="1502">
        <v>44438</v>
      </c>
      <c r="C4044">
        <v>955</v>
      </c>
      <c r="D4044">
        <f t="shared" si="252"/>
        <v>3923</v>
      </c>
      <c r="E4044">
        <f t="shared" si="253"/>
        <v>3746465</v>
      </c>
      <c r="F4044">
        <f t="shared" si="254"/>
        <v>15389929</v>
      </c>
      <c r="J4044">
        <f t="shared" si="255"/>
        <v>530.50746201806533</v>
      </c>
    </row>
    <row r="4045" spans="1:10" x14ac:dyDescent="0.3">
      <c r="A4045">
        <v>4044</v>
      </c>
      <c r="B4045" s="1502">
        <v>44438</v>
      </c>
      <c r="C4045">
        <v>1140</v>
      </c>
      <c r="D4045">
        <f t="shared" si="252"/>
        <v>3925</v>
      </c>
      <c r="E4045">
        <f t="shared" si="253"/>
        <v>4474500</v>
      </c>
      <c r="F4045">
        <f t="shared" si="254"/>
        <v>15405625</v>
      </c>
      <c r="J4045">
        <f t="shared" si="255"/>
        <v>530.47980958093785</v>
      </c>
    </row>
    <row r="4046" spans="1:10" x14ac:dyDescent="0.3">
      <c r="A4046">
        <v>4045</v>
      </c>
      <c r="B4046" s="1502">
        <v>44441</v>
      </c>
      <c r="C4046">
        <v>1422</v>
      </c>
      <c r="D4046">
        <f t="shared" si="252"/>
        <v>3927</v>
      </c>
      <c r="E4046">
        <f t="shared" si="253"/>
        <v>5584194</v>
      </c>
      <c r="F4046">
        <f t="shared" si="254"/>
        <v>15421329</v>
      </c>
      <c r="J4046">
        <f t="shared" si="255"/>
        <v>530.45215714381038</v>
      </c>
    </row>
    <row r="4047" spans="1:10" x14ac:dyDescent="0.3">
      <c r="A4047">
        <v>4046</v>
      </c>
      <c r="B4047" s="1502">
        <v>44445</v>
      </c>
      <c r="C4047">
        <v>1200</v>
      </c>
      <c r="D4047">
        <f t="shared" si="252"/>
        <v>3929</v>
      </c>
      <c r="E4047">
        <f t="shared" si="253"/>
        <v>4714800</v>
      </c>
      <c r="F4047">
        <f t="shared" si="254"/>
        <v>15437041</v>
      </c>
      <c r="J4047">
        <f t="shared" si="255"/>
        <v>530.42450470668291</v>
      </c>
    </row>
    <row r="4048" spans="1:10" x14ac:dyDescent="0.3">
      <c r="A4048">
        <v>4047</v>
      </c>
      <c r="B4048" s="1502">
        <v>44445</v>
      </c>
      <c r="C4048">
        <v>898</v>
      </c>
      <c r="D4048">
        <f t="shared" si="252"/>
        <v>3931</v>
      </c>
      <c r="E4048">
        <f t="shared" si="253"/>
        <v>3530038</v>
      </c>
      <c r="F4048">
        <f t="shared" si="254"/>
        <v>15452761</v>
      </c>
      <c r="J4048">
        <f t="shared" si="255"/>
        <v>530.39685226955555</v>
      </c>
    </row>
    <row r="4049" spans="1:10" x14ac:dyDescent="0.3">
      <c r="A4049">
        <v>4048</v>
      </c>
      <c r="B4049" s="1502">
        <v>44448</v>
      </c>
      <c r="C4049">
        <v>480</v>
      </c>
      <c r="D4049">
        <f t="shared" si="252"/>
        <v>3933</v>
      </c>
      <c r="E4049">
        <f t="shared" si="253"/>
        <v>1887840</v>
      </c>
      <c r="F4049">
        <f t="shared" si="254"/>
        <v>15468489</v>
      </c>
      <c r="J4049">
        <f t="shared" si="255"/>
        <v>530.36919983242808</v>
      </c>
    </row>
    <row r="4050" spans="1:10" x14ac:dyDescent="0.3">
      <c r="A4050">
        <v>4049</v>
      </c>
      <c r="B4050" s="1502">
        <v>44452</v>
      </c>
      <c r="C4050">
        <v>1100</v>
      </c>
      <c r="D4050">
        <f t="shared" si="252"/>
        <v>3935</v>
      </c>
      <c r="E4050">
        <f t="shared" si="253"/>
        <v>4328500</v>
      </c>
      <c r="F4050">
        <f t="shared" si="254"/>
        <v>15484225</v>
      </c>
      <c r="J4050">
        <f t="shared" si="255"/>
        <v>530.34154739530061</v>
      </c>
    </row>
    <row r="4051" spans="1:10" x14ac:dyDescent="0.3">
      <c r="A4051">
        <v>4050</v>
      </c>
      <c r="B4051" s="1502">
        <v>44452</v>
      </c>
      <c r="C4051">
        <v>2202</v>
      </c>
      <c r="D4051">
        <f t="shared" si="252"/>
        <v>3937</v>
      </c>
      <c r="E4051">
        <f t="shared" si="253"/>
        <v>8669274</v>
      </c>
      <c r="F4051">
        <f t="shared" si="254"/>
        <v>15499969</v>
      </c>
      <c r="J4051">
        <f t="shared" si="255"/>
        <v>530.31389495817325</v>
      </c>
    </row>
    <row r="4052" spans="1:10" x14ac:dyDescent="0.3">
      <c r="A4052">
        <v>4051</v>
      </c>
      <c r="B4052" s="1502">
        <v>44452</v>
      </c>
      <c r="C4052">
        <v>630</v>
      </c>
      <c r="D4052">
        <f t="shared" si="252"/>
        <v>3939</v>
      </c>
      <c r="E4052">
        <f t="shared" si="253"/>
        <v>2481570</v>
      </c>
      <c r="F4052">
        <f t="shared" si="254"/>
        <v>15515721</v>
      </c>
      <c r="J4052">
        <f t="shared" si="255"/>
        <v>530.28624252104578</v>
      </c>
    </row>
    <row r="4053" spans="1:10" x14ac:dyDescent="0.3">
      <c r="A4053">
        <v>4052</v>
      </c>
      <c r="B4053" s="1502">
        <v>44455</v>
      </c>
      <c r="C4053">
        <v>2185</v>
      </c>
      <c r="D4053">
        <f t="shared" si="252"/>
        <v>3941</v>
      </c>
      <c r="E4053">
        <f t="shared" si="253"/>
        <v>8611085</v>
      </c>
      <c r="F4053">
        <f t="shared" si="254"/>
        <v>15531481</v>
      </c>
      <c r="J4053">
        <f t="shared" si="255"/>
        <v>530.25859008391831</v>
      </c>
    </row>
    <row r="4054" spans="1:10" x14ac:dyDescent="0.3">
      <c r="A4054">
        <v>4053</v>
      </c>
      <c r="B4054" s="1502">
        <v>44455</v>
      </c>
      <c r="C4054">
        <v>730</v>
      </c>
      <c r="D4054">
        <f t="shared" si="252"/>
        <v>3943</v>
      </c>
      <c r="E4054">
        <f t="shared" si="253"/>
        <v>2878390</v>
      </c>
      <c r="F4054">
        <f t="shared" si="254"/>
        <v>15547249</v>
      </c>
      <c r="J4054">
        <f t="shared" si="255"/>
        <v>530.23093764679084</v>
      </c>
    </row>
    <row r="4055" spans="1:10" x14ac:dyDescent="0.3">
      <c r="A4055">
        <v>4054</v>
      </c>
      <c r="B4055" s="1502">
        <v>44459</v>
      </c>
      <c r="C4055">
        <v>400</v>
      </c>
      <c r="D4055">
        <f t="shared" si="252"/>
        <v>3945</v>
      </c>
      <c r="E4055">
        <f t="shared" si="253"/>
        <v>1578000</v>
      </c>
      <c r="F4055">
        <f t="shared" si="254"/>
        <v>15563025</v>
      </c>
      <c r="J4055">
        <f t="shared" si="255"/>
        <v>530.20328520966348</v>
      </c>
    </row>
    <row r="4056" spans="1:10" x14ac:dyDescent="0.3">
      <c r="A4056">
        <v>4055</v>
      </c>
      <c r="B4056" s="1502">
        <v>44459</v>
      </c>
      <c r="C4056">
        <v>880</v>
      </c>
      <c r="D4056">
        <f t="shared" si="252"/>
        <v>3947</v>
      </c>
      <c r="E4056">
        <f t="shared" si="253"/>
        <v>3473360</v>
      </c>
      <c r="F4056">
        <f t="shared" si="254"/>
        <v>15578809</v>
      </c>
      <c r="J4056">
        <f t="shared" si="255"/>
        <v>530.17563277253601</v>
      </c>
    </row>
    <row r="4057" spans="1:10" x14ac:dyDescent="0.3">
      <c r="A4057">
        <v>4056</v>
      </c>
      <c r="B4057" s="1502">
        <v>44459</v>
      </c>
      <c r="C4057">
        <v>1444</v>
      </c>
      <c r="D4057">
        <f t="shared" si="252"/>
        <v>3949</v>
      </c>
      <c r="E4057">
        <f t="shared" si="253"/>
        <v>5702356</v>
      </c>
      <c r="F4057">
        <f t="shared" si="254"/>
        <v>15594601</v>
      </c>
      <c r="J4057">
        <f t="shared" si="255"/>
        <v>530.14798033540853</v>
      </c>
    </row>
    <row r="4058" spans="1:10" x14ac:dyDescent="0.3">
      <c r="A4058">
        <v>4057</v>
      </c>
      <c r="B4058" s="1502">
        <v>44459</v>
      </c>
      <c r="C4058">
        <v>1573</v>
      </c>
      <c r="D4058">
        <f t="shared" si="252"/>
        <v>3951</v>
      </c>
      <c r="E4058">
        <f t="shared" si="253"/>
        <v>6214923</v>
      </c>
      <c r="F4058">
        <f t="shared" si="254"/>
        <v>15610401</v>
      </c>
      <c r="J4058">
        <f t="shared" si="255"/>
        <v>530.12032789828118</v>
      </c>
    </row>
    <row r="4059" spans="1:10" x14ac:dyDescent="0.3">
      <c r="A4059">
        <v>4058</v>
      </c>
      <c r="B4059" s="1502">
        <v>44459</v>
      </c>
      <c r="C4059">
        <v>5530</v>
      </c>
      <c r="D4059">
        <f t="shared" si="252"/>
        <v>3953</v>
      </c>
      <c r="E4059">
        <f t="shared" si="253"/>
        <v>21860090</v>
      </c>
      <c r="F4059">
        <f t="shared" si="254"/>
        <v>15626209</v>
      </c>
      <c r="J4059">
        <f t="shared" si="255"/>
        <v>530.0926754611537</v>
      </c>
    </row>
    <row r="4060" spans="1:10" x14ac:dyDescent="0.3">
      <c r="A4060">
        <v>4059</v>
      </c>
      <c r="B4060" s="1502">
        <v>44462</v>
      </c>
      <c r="C4060">
        <v>1716</v>
      </c>
      <c r="D4060">
        <f t="shared" si="252"/>
        <v>3955</v>
      </c>
      <c r="E4060">
        <f t="shared" si="253"/>
        <v>6786780</v>
      </c>
      <c r="F4060">
        <f t="shared" si="254"/>
        <v>15642025</v>
      </c>
      <c r="J4060">
        <f t="shared" si="255"/>
        <v>530.06502302402623</v>
      </c>
    </row>
    <row r="4061" spans="1:10" x14ac:dyDescent="0.3">
      <c r="A4061">
        <v>4060</v>
      </c>
      <c r="B4061" s="1502">
        <v>44463</v>
      </c>
      <c r="C4061">
        <v>1317</v>
      </c>
      <c r="D4061">
        <f t="shared" si="252"/>
        <v>3957</v>
      </c>
      <c r="E4061">
        <f t="shared" si="253"/>
        <v>5211369</v>
      </c>
      <c r="F4061">
        <f t="shared" si="254"/>
        <v>15657849</v>
      </c>
      <c r="J4061">
        <f t="shared" si="255"/>
        <v>530.03737058689887</v>
      </c>
    </row>
    <row r="4062" spans="1:10" x14ac:dyDescent="0.3">
      <c r="A4062">
        <v>4061</v>
      </c>
      <c r="B4062" s="1502">
        <v>44463</v>
      </c>
      <c r="C4062">
        <v>2062</v>
      </c>
      <c r="D4062">
        <f t="shared" si="252"/>
        <v>3959</v>
      </c>
      <c r="E4062">
        <f t="shared" si="253"/>
        <v>8163458</v>
      </c>
      <c r="F4062">
        <f t="shared" si="254"/>
        <v>15673681</v>
      </c>
      <c r="J4062">
        <f t="shared" si="255"/>
        <v>530.0097181497714</v>
      </c>
    </row>
    <row r="4063" spans="1:10" x14ac:dyDescent="0.3">
      <c r="A4063">
        <v>4062</v>
      </c>
      <c r="B4063" s="1502">
        <v>44466</v>
      </c>
      <c r="C4063">
        <v>345</v>
      </c>
      <c r="D4063">
        <f t="shared" si="252"/>
        <v>3961</v>
      </c>
      <c r="E4063">
        <f t="shared" si="253"/>
        <v>1366545</v>
      </c>
      <c r="F4063">
        <f t="shared" si="254"/>
        <v>15689521</v>
      </c>
      <c r="J4063">
        <f t="shared" si="255"/>
        <v>529.98206571264393</v>
      </c>
    </row>
    <row r="4064" spans="1:10" x14ac:dyDescent="0.3">
      <c r="A4064">
        <v>4063</v>
      </c>
      <c r="B4064" s="1502">
        <v>44466</v>
      </c>
      <c r="C4064">
        <v>1200</v>
      </c>
      <c r="D4064">
        <f t="shared" si="252"/>
        <v>3963</v>
      </c>
      <c r="E4064">
        <f t="shared" si="253"/>
        <v>4755600</v>
      </c>
      <c r="F4064">
        <f t="shared" si="254"/>
        <v>15705369</v>
      </c>
      <c r="J4064">
        <f t="shared" si="255"/>
        <v>529.95441327551646</v>
      </c>
    </row>
    <row r="4065" spans="1:10" x14ac:dyDescent="0.3">
      <c r="A4065">
        <v>4064</v>
      </c>
      <c r="B4065" s="1502">
        <v>44466</v>
      </c>
      <c r="C4065">
        <v>1100</v>
      </c>
      <c r="D4065">
        <f t="shared" si="252"/>
        <v>3965</v>
      </c>
      <c r="E4065">
        <f t="shared" si="253"/>
        <v>4361500</v>
      </c>
      <c r="F4065">
        <f t="shared" si="254"/>
        <v>15721225</v>
      </c>
      <c r="J4065">
        <f t="shared" si="255"/>
        <v>529.9267608383891</v>
      </c>
    </row>
    <row r="4066" spans="1:10" x14ac:dyDescent="0.3">
      <c r="A4066">
        <v>4065</v>
      </c>
      <c r="B4066" s="1502">
        <v>44466</v>
      </c>
      <c r="C4066">
        <v>1000</v>
      </c>
      <c r="D4066">
        <f t="shared" si="252"/>
        <v>3967</v>
      </c>
      <c r="E4066">
        <f t="shared" si="253"/>
        <v>3967000</v>
      </c>
      <c r="F4066">
        <f t="shared" si="254"/>
        <v>15737089</v>
      </c>
      <c r="J4066">
        <f t="shared" si="255"/>
        <v>529.89910840126163</v>
      </c>
    </row>
    <row r="4067" spans="1:10" x14ac:dyDescent="0.3">
      <c r="A4067">
        <v>4066</v>
      </c>
      <c r="B4067" s="1502">
        <v>44468</v>
      </c>
      <c r="C4067">
        <v>2500</v>
      </c>
      <c r="D4067">
        <f t="shared" si="252"/>
        <v>3969</v>
      </c>
      <c r="E4067">
        <f t="shared" si="253"/>
        <v>9922500</v>
      </c>
      <c r="F4067">
        <f t="shared" si="254"/>
        <v>15752961</v>
      </c>
      <c r="J4067">
        <f t="shared" si="255"/>
        <v>529.87145596413416</v>
      </c>
    </row>
    <row r="4068" spans="1:10" x14ac:dyDescent="0.3">
      <c r="A4068">
        <v>4067</v>
      </c>
      <c r="B4068" s="1502">
        <v>44468</v>
      </c>
      <c r="C4068">
        <v>1721</v>
      </c>
      <c r="D4068">
        <f t="shared" si="252"/>
        <v>3971</v>
      </c>
      <c r="E4068">
        <f t="shared" si="253"/>
        <v>6834091</v>
      </c>
      <c r="F4068">
        <f t="shared" si="254"/>
        <v>15768841</v>
      </c>
      <c r="J4068">
        <f t="shared" si="255"/>
        <v>529.8438035270068</v>
      </c>
    </row>
    <row r="4069" spans="1:10" x14ac:dyDescent="0.3">
      <c r="A4069">
        <v>4068</v>
      </c>
      <c r="B4069" s="1502">
        <v>44469</v>
      </c>
      <c r="C4069">
        <v>50</v>
      </c>
      <c r="D4069">
        <f t="shared" ref="D4069:D4132" si="256">D4068+2</f>
        <v>3973</v>
      </c>
      <c r="E4069">
        <f t="shared" si="253"/>
        <v>198650</v>
      </c>
      <c r="F4069">
        <f t="shared" si="254"/>
        <v>15784729</v>
      </c>
      <c r="J4069">
        <f t="shared" si="255"/>
        <v>529.81615108987933</v>
      </c>
    </row>
    <row r="4070" spans="1:10" x14ac:dyDescent="0.3">
      <c r="A4070">
        <v>4069</v>
      </c>
      <c r="B4070" s="1502">
        <v>44480</v>
      </c>
      <c r="C4070">
        <v>255</v>
      </c>
      <c r="D4070">
        <f t="shared" si="256"/>
        <v>3975</v>
      </c>
      <c r="E4070">
        <f t="shared" si="253"/>
        <v>1013625</v>
      </c>
      <c r="F4070">
        <f t="shared" si="254"/>
        <v>15800625</v>
      </c>
      <c r="J4070">
        <f t="shared" si="255"/>
        <v>529.78849865275185</v>
      </c>
    </row>
    <row r="4071" spans="1:10" x14ac:dyDescent="0.3">
      <c r="A4071">
        <v>4070</v>
      </c>
      <c r="B4071" s="1502">
        <v>44494</v>
      </c>
      <c r="C4071">
        <v>1095</v>
      </c>
      <c r="D4071">
        <f t="shared" si="256"/>
        <v>3977</v>
      </c>
      <c r="E4071">
        <f t="shared" si="253"/>
        <v>4354815</v>
      </c>
      <c r="F4071">
        <f t="shared" si="254"/>
        <v>15816529</v>
      </c>
      <c r="J4071">
        <f t="shared" si="255"/>
        <v>529.76084621562438</v>
      </c>
    </row>
    <row r="4072" spans="1:10" x14ac:dyDescent="0.3">
      <c r="A4072">
        <v>4071</v>
      </c>
      <c r="B4072" s="1502">
        <v>44497</v>
      </c>
      <c r="C4072">
        <v>125</v>
      </c>
      <c r="D4072">
        <f t="shared" si="256"/>
        <v>3979</v>
      </c>
      <c r="E4072">
        <f t="shared" si="253"/>
        <v>497375</v>
      </c>
      <c r="F4072">
        <f t="shared" si="254"/>
        <v>15832441</v>
      </c>
      <c r="J4072">
        <f t="shared" si="255"/>
        <v>529.73319377849703</v>
      </c>
    </row>
    <row r="4073" spans="1:10" x14ac:dyDescent="0.3">
      <c r="A4073">
        <v>4072</v>
      </c>
      <c r="B4073" s="1502">
        <v>44502</v>
      </c>
      <c r="C4073">
        <v>1098</v>
      </c>
      <c r="D4073">
        <f t="shared" si="256"/>
        <v>3981</v>
      </c>
      <c r="E4073">
        <f t="shared" si="253"/>
        <v>4371138</v>
      </c>
      <c r="F4073">
        <f t="shared" si="254"/>
        <v>15848361</v>
      </c>
      <c r="J4073">
        <f t="shared" si="255"/>
        <v>529.70554134136955</v>
      </c>
    </row>
    <row r="4074" spans="1:10" x14ac:dyDescent="0.3">
      <c r="A4074">
        <v>4073</v>
      </c>
      <c r="B4074" s="1502">
        <v>44502</v>
      </c>
      <c r="C4074">
        <v>1203</v>
      </c>
      <c r="D4074">
        <f t="shared" si="256"/>
        <v>3983</v>
      </c>
      <c r="E4074">
        <f t="shared" si="253"/>
        <v>4791549</v>
      </c>
      <c r="F4074">
        <f t="shared" si="254"/>
        <v>15864289</v>
      </c>
      <c r="J4074">
        <f t="shared" si="255"/>
        <v>529.67788890424208</v>
      </c>
    </row>
    <row r="4075" spans="1:10" x14ac:dyDescent="0.3">
      <c r="A4075">
        <v>4074</v>
      </c>
      <c r="B4075" s="1502">
        <v>44502</v>
      </c>
      <c r="C4075">
        <v>1077</v>
      </c>
      <c r="D4075">
        <f t="shared" si="256"/>
        <v>3985</v>
      </c>
      <c r="E4075">
        <f t="shared" si="253"/>
        <v>4291845</v>
      </c>
      <c r="F4075">
        <f t="shared" si="254"/>
        <v>15880225</v>
      </c>
      <c r="J4075">
        <f t="shared" si="255"/>
        <v>529.65023646711472</v>
      </c>
    </row>
    <row r="4076" spans="1:10" x14ac:dyDescent="0.3">
      <c r="A4076">
        <v>4075</v>
      </c>
      <c r="B4076" s="1502">
        <v>44503</v>
      </c>
      <c r="C4076">
        <v>1196</v>
      </c>
      <c r="D4076">
        <f t="shared" si="256"/>
        <v>3987</v>
      </c>
      <c r="E4076">
        <f t="shared" si="253"/>
        <v>4768452</v>
      </c>
      <c r="F4076">
        <f t="shared" si="254"/>
        <v>15896169</v>
      </c>
      <c r="J4076">
        <f t="shared" si="255"/>
        <v>529.62258402998725</v>
      </c>
    </row>
    <row r="4077" spans="1:10" x14ac:dyDescent="0.3">
      <c r="A4077">
        <v>4076</v>
      </c>
      <c r="B4077" s="1502">
        <v>44503</v>
      </c>
      <c r="C4077">
        <v>100</v>
      </c>
      <c r="D4077">
        <f t="shared" si="256"/>
        <v>3989</v>
      </c>
      <c r="E4077">
        <f t="shared" si="253"/>
        <v>398900</v>
      </c>
      <c r="F4077">
        <f t="shared" si="254"/>
        <v>15912121</v>
      </c>
      <c r="J4077">
        <f t="shared" si="255"/>
        <v>529.59493159285978</v>
      </c>
    </row>
    <row r="4078" spans="1:10" x14ac:dyDescent="0.3">
      <c r="A4078">
        <v>4077</v>
      </c>
      <c r="B4078" s="1502">
        <v>44503</v>
      </c>
      <c r="C4078">
        <v>240</v>
      </c>
      <c r="D4078">
        <f t="shared" si="256"/>
        <v>3991</v>
      </c>
      <c r="E4078">
        <f t="shared" si="253"/>
        <v>957840</v>
      </c>
      <c r="F4078">
        <f t="shared" si="254"/>
        <v>15928081</v>
      </c>
      <c r="J4078">
        <f t="shared" si="255"/>
        <v>529.56727915573231</v>
      </c>
    </row>
    <row r="4079" spans="1:10" x14ac:dyDescent="0.3">
      <c r="A4079">
        <v>4078</v>
      </c>
      <c r="B4079" s="1502">
        <v>44503</v>
      </c>
      <c r="C4079">
        <v>150</v>
      </c>
      <c r="D4079">
        <f t="shared" si="256"/>
        <v>3993</v>
      </c>
      <c r="E4079">
        <f t="shared" si="253"/>
        <v>598950</v>
      </c>
      <c r="F4079">
        <f t="shared" si="254"/>
        <v>15944049</v>
      </c>
      <c r="J4079">
        <f t="shared" si="255"/>
        <v>529.53962671860495</v>
      </c>
    </row>
    <row r="4080" spans="1:10" x14ac:dyDescent="0.3">
      <c r="A4080">
        <v>4079</v>
      </c>
      <c r="B4080" s="1502">
        <v>44503</v>
      </c>
      <c r="C4080">
        <v>84</v>
      </c>
      <c r="D4080">
        <f t="shared" si="256"/>
        <v>3995</v>
      </c>
      <c r="E4080">
        <f t="shared" si="253"/>
        <v>335580</v>
      </c>
      <c r="F4080">
        <f t="shared" si="254"/>
        <v>15960025</v>
      </c>
      <c r="J4080">
        <f t="shared" si="255"/>
        <v>529.51197428147748</v>
      </c>
    </row>
    <row r="4081" spans="1:10" x14ac:dyDescent="0.3">
      <c r="A4081">
        <v>4080</v>
      </c>
      <c r="B4081" s="1502">
        <v>44503</v>
      </c>
      <c r="C4081">
        <v>96</v>
      </c>
      <c r="D4081">
        <f t="shared" si="256"/>
        <v>3997</v>
      </c>
      <c r="E4081">
        <f t="shared" si="253"/>
        <v>383712</v>
      </c>
      <c r="F4081">
        <f t="shared" si="254"/>
        <v>15976009</v>
      </c>
      <c r="J4081">
        <f t="shared" si="255"/>
        <v>529.48432184435001</v>
      </c>
    </row>
    <row r="4082" spans="1:10" x14ac:dyDescent="0.3">
      <c r="A4082">
        <v>4081</v>
      </c>
      <c r="B4082" s="1502">
        <v>44503</v>
      </c>
      <c r="C4082">
        <v>313</v>
      </c>
      <c r="D4082">
        <f t="shared" si="256"/>
        <v>3999</v>
      </c>
      <c r="E4082">
        <f t="shared" si="253"/>
        <v>1251687</v>
      </c>
      <c r="F4082">
        <f t="shared" si="254"/>
        <v>15992001</v>
      </c>
      <c r="J4082">
        <f t="shared" si="255"/>
        <v>529.45666940722265</v>
      </c>
    </row>
    <row r="4083" spans="1:10" x14ac:dyDescent="0.3">
      <c r="A4083">
        <v>4082</v>
      </c>
      <c r="B4083" s="1502">
        <v>44503</v>
      </c>
      <c r="C4083">
        <v>108</v>
      </c>
      <c r="D4083">
        <f t="shared" si="256"/>
        <v>4001</v>
      </c>
      <c r="E4083">
        <f t="shared" si="253"/>
        <v>432108</v>
      </c>
      <c r="F4083">
        <f t="shared" si="254"/>
        <v>16008001</v>
      </c>
      <c r="J4083">
        <f t="shared" si="255"/>
        <v>529.42901697009518</v>
      </c>
    </row>
    <row r="4084" spans="1:10" x14ac:dyDescent="0.3">
      <c r="A4084">
        <v>4083</v>
      </c>
      <c r="B4084" s="1502">
        <v>44503</v>
      </c>
      <c r="C4084">
        <v>18</v>
      </c>
      <c r="D4084">
        <f t="shared" si="256"/>
        <v>4003</v>
      </c>
      <c r="E4084">
        <f t="shared" si="253"/>
        <v>72054</v>
      </c>
      <c r="F4084">
        <f t="shared" si="254"/>
        <v>16024009</v>
      </c>
      <c r="J4084">
        <f t="shared" si="255"/>
        <v>529.4013645329677</v>
      </c>
    </row>
    <row r="4085" spans="1:10" x14ac:dyDescent="0.3">
      <c r="A4085">
        <v>4084</v>
      </c>
      <c r="B4085" s="1502">
        <v>44503</v>
      </c>
      <c r="C4085">
        <v>128</v>
      </c>
      <c r="D4085">
        <f t="shared" si="256"/>
        <v>4005</v>
      </c>
      <c r="E4085">
        <f t="shared" si="253"/>
        <v>512640</v>
      </c>
      <c r="F4085">
        <f t="shared" si="254"/>
        <v>16040025</v>
      </c>
      <c r="J4085">
        <f t="shared" si="255"/>
        <v>529.37371209584035</v>
      </c>
    </row>
    <row r="4086" spans="1:10" x14ac:dyDescent="0.3">
      <c r="A4086">
        <v>4085</v>
      </c>
      <c r="B4086" s="1502">
        <v>44504</v>
      </c>
      <c r="C4086">
        <v>155</v>
      </c>
      <c r="D4086">
        <f t="shared" si="256"/>
        <v>4007</v>
      </c>
      <c r="E4086">
        <f t="shared" si="253"/>
        <v>621085</v>
      </c>
      <c r="F4086">
        <f t="shared" si="254"/>
        <v>16056049</v>
      </c>
      <c r="J4086">
        <f t="shared" si="255"/>
        <v>529.34605965871287</v>
      </c>
    </row>
    <row r="4087" spans="1:10" x14ac:dyDescent="0.3">
      <c r="A4087">
        <v>4086</v>
      </c>
      <c r="B4087" s="1502">
        <v>44504</v>
      </c>
      <c r="C4087">
        <v>271</v>
      </c>
      <c r="D4087">
        <f t="shared" si="256"/>
        <v>4009</v>
      </c>
      <c r="E4087">
        <f t="shared" si="253"/>
        <v>1086439</v>
      </c>
      <c r="F4087">
        <f t="shared" si="254"/>
        <v>16072081</v>
      </c>
      <c r="J4087">
        <f t="shared" si="255"/>
        <v>529.3184072215854</v>
      </c>
    </row>
    <row r="4088" spans="1:10" x14ac:dyDescent="0.3">
      <c r="A4088">
        <v>4087</v>
      </c>
      <c r="B4088" s="1502">
        <v>44509</v>
      </c>
      <c r="C4088">
        <v>616</v>
      </c>
      <c r="D4088">
        <f t="shared" si="256"/>
        <v>4011</v>
      </c>
      <c r="E4088">
        <f t="shared" si="253"/>
        <v>2470776</v>
      </c>
      <c r="F4088">
        <f t="shared" si="254"/>
        <v>16088121</v>
      </c>
      <c r="J4088">
        <f t="shared" si="255"/>
        <v>529.29075478445793</v>
      </c>
    </row>
    <row r="4089" spans="1:10" x14ac:dyDescent="0.3">
      <c r="A4089">
        <v>4088</v>
      </c>
      <c r="B4089" s="1502">
        <v>44509</v>
      </c>
      <c r="C4089">
        <v>14</v>
      </c>
      <c r="D4089">
        <f t="shared" si="256"/>
        <v>4013</v>
      </c>
      <c r="E4089">
        <f t="shared" si="253"/>
        <v>56182</v>
      </c>
      <c r="F4089">
        <f t="shared" si="254"/>
        <v>16104169</v>
      </c>
      <c r="J4089">
        <f t="shared" si="255"/>
        <v>529.26310234733057</v>
      </c>
    </row>
    <row r="4090" spans="1:10" x14ac:dyDescent="0.3">
      <c r="A4090">
        <v>4089</v>
      </c>
      <c r="B4090" s="1502">
        <v>44509</v>
      </c>
      <c r="C4090">
        <v>156</v>
      </c>
      <c r="D4090">
        <f t="shared" si="256"/>
        <v>4015</v>
      </c>
      <c r="E4090">
        <f t="shared" si="253"/>
        <v>626340</v>
      </c>
      <c r="F4090">
        <f t="shared" si="254"/>
        <v>16120225</v>
      </c>
      <c r="J4090">
        <f t="shared" si="255"/>
        <v>529.2354499102031</v>
      </c>
    </row>
    <row r="4091" spans="1:10" x14ac:dyDescent="0.3">
      <c r="A4091">
        <v>4090</v>
      </c>
      <c r="B4091" s="1502">
        <v>44509</v>
      </c>
      <c r="C4091">
        <v>44</v>
      </c>
      <c r="D4091">
        <f t="shared" si="256"/>
        <v>4017</v>
      </c>
      <c r="E4091">
        <f t="shared" si="253"/>
        <v>176748</v>
      </c>
      <c r="F4091">
        <f t="shared" si="254"/>
        <v>16136289</v>
      </c>
      <c r="J4091">
        <f t="shared" si="255"/>
        <v>529.20779747307563</v>
      </c>
    </row>
    <row r="4092" spans="1:10" x14ac:dyDescent="0.3">
      <c r="A4092">
        <v>4091</v>
      </c>
      <c r="B4092" s="1502">
        <v>44509</v>
      </c>
      <c r="C4092">
        <v>608</v>
      </c>
      <c r="D4092">
        <f t="shared" si="256"/>
        <v>4019</v>
      </c>
      <c r="E4092">
        <f t="shared" si="253"/>
        <v>2443552</v>
      </c>
      <c r="F4092">
        <f t="shared" si="254"/>
        <v>16152361</v>
      </c>
      <c r="J4092">
        <f t="shared" si="255"/>
        <v>529.18014503594827</v>
      </c>
    </row>
    <row r="4093" spans="1:10" x14ac:dyDescent="0.3">
      <c r="A4093">
        <v>4092</v>
      </c>
      <c r="B4093" s="1502">
        <v>44509</v>
      </c>
      <c r="C4093">
        <v>555</v>
      </c>
      <c r="D4093">
        <f t="shared" si="256"/>
        <v>4021</v>
      </c>
      <c r="E4093">
        <f t="shared" si="253"/>
        <v>2231655</v>
      </c>
      <c r="F4093">
        <f t="shared" si="254"/>
        <v>16168441</v>
      </c>
      <c r="J4093">
        <f t="shared" si="255"/>
        <v>529.1524925988208</v>
      </c>
    </row>
    <row r="4094" spans="1:10" x14ac:dyDescent="0.3">
      <c r="A4094">
        <v>4093</v>
      </c>
      <c r="B4094" s="1502">
        <v>44509</v>
      </c>
      <c r="C4094">
        <v>818</v>
      </c>
      <c r="D4094">
        <f t="shared" si="256"/>
        <v>4023</v>
      </c>
      <c r="E4094">
        <f t="shared" si="253"/>
        <v>3290814</v>
      </c>
      <c r="F4094">
        <f t="shared" si="254"/>
        <v>16184529</v>
      </c>
      <c r="J4094">
        <f t="shared" si="255"/>
        <v>529.12484016169333</v>
      </c>
    </row>
    <row r="4095" spans="1:10" x14ac:dyDescent="0.3">
      <c r="A4095">
        <v>4094</v>
      </c>
      <c r="B4095" s="1502">
        <v>44509</v>
      </c>
      <c r="C4095">
        <v>1645</v>
      </c>
      <c r="D4095">
        <f t="shared" si="256"/>
        <v>4025</v>
      </c>
      <c r="E4095">
        <f t="shared" si="253"/>
        <v>6621125</v>
      </c>
      <c r="F4095">
        <f t="shared" si="254"/>
        <v>16200625</v>
      </c>
      <c r="J4095">
        <f t="shared" si="255"/>
        <v>529.09718772456586</v>
      </c>
    </row>
    <row r="4096" spans="1:10" x14ac:dyDescent="0.3">
      <c r="A4096">
        <v>4095</v>
      </c>
      <c r="B4096" s="1502">
        <v>44510</v>
      </c>
      <c r="C4096">
        <v>1794</v>
      </c>
      <c r="D4096">
        <f t="shared" si="256"/>
        <v>4027</v>
      </c>
      <c r="E4096">
        <f t="shared" si="253"/>
        <v>7224438</v>
      </c>
      <c r="F4096">
        <f t="shared" si="254"/>
        <v>16216729</v>
      </c>
      <c r="J4096">
        <f t="shared" si="255"/>
        <v>529.0695352874385</v>
      </c>
    </row>
    <row r="4097" spans="1:10" x14ac:dyDescent="0.3">
      <c r="A4097">
        <v>4096</v>
      </c>
      <c r="B4097" s="1502">
        <v>44510</v>
      </c>
      <c r="C4097">
        <v>126</v>
      </c>
      <c r="D4097">
        <f t="shared" si="256"/>
        <v>4029</v>
      </c>
      <c r="E4097">
        <f t="shared" si="253"/>
        <v>507654</v>
      </c>
      <c r="F4097">
        <f t="shared" si="254"/>
        <v>16232841</v>
      </c>
      <c r="J4097">
        <f t="shared" si="255"/>
        <v>529.04188285031103</v>
      </c>
    </row>
    <row r="4098" spans="1:10" x14ac:dyDescent="0.3">
      <c r="A4098">
        <v>4097</v>
      </c>
      <c r="B4098" s="1502">
        <v>44510</v>
      </c>
      <c r="C4098">
        <v>478</v>
      </c>
      <c r="D4098">
        <f t="shared" si="256"/>
        <v>4031</v>
      </c>
      <c r="E4098">
        <f t="shared" si="253"/>
        <v>1926818</v>
      </c>
      <c r="F4098">
        <f t="shared" si="254"/>
        <v>16248961</v>
      </c>
      <c r="J4098">
        <f t="shared" si="255"/>
        <v>529.01423041318355</v>
      </c>
    </row>
    <row r="4099" spans="1:10" x14ac:dyDescent="0.3">
      <c r="A4099">
        <v>4098</v>
      </c>
      <c r="B4099" s="1502">
        <v>44515</v>
      </c>
      <c r="C4099">
        <v>188</v>
      </c>
      <c r="D4099">
        <f t="shared" si="256"/>
        <v>4033</v>
      </c>
      <c r="E4099">
        <f t="shared" ref="E4099:E4162" si="257">C4099*D4099</f>
        <v>758204</v>
      </c>
      <c r="F4099">
        <f t="shared" ref="F4099:F4162" si="258">D4099^2</f>
        <v>16265089</v>
      </c>
      <c r="J4099">
        <f t="shared" ref="J4099:J4162" si="259">$H$2+(-$I$2)*D4099</f>
        <v>528.9865779760562</v>
      </c>
    </row>
    <row r="4100" spans="1:10" x14ac:dyDescent="0.3">
      <c r="A4100">
        <v>4099</v>
      </c>
      <c r="B4100" s="1502">
        <v>44515</v>
      </c>
      <c r="C4100">
        <v>796</v>
      </c>
      <c r="D4100">
        <f t="shared" si="256"/>
        <v>4035</v>
      </c>
      <c r="E4100">
        <f t="shared" si="257"/>
        <v>3211860</v>
      </c>
      <c r="F4100">
        <f t="shared" si="258"/>
        <v>16281225</v>
      </c>
      <c r="J4100">
        <f t="shared" si="259"/>
        <v>528.95892553892872</v>
      </c>
    </row>
    <row r="4101" spans="1:10" x14ac:dyDescent="0.3">
      <c r="A4101">
        <v>4100</v>
      </c>
      <c r="B4101" s="1502">
        <v>44515</v>
      </c>
      <c r="C4101">
        <v>4768</v>
      </c>
      <c r="D4101">
        <f t="shared" si="256"/>
        <v>4037</v>
      </c>
      <c r="E4101">
        <f t="shared" si="257"/>
        <v>19248416</v>
      </c>
      <c r="F4101">
        <f t="shared" si="258"/>
        <v>16297369</v>
      </c>
      <c r="J4101">
        <f t="shared" si="259"/>
        <v>528.93127310180125</v>
      </c>
    </row>
    <row r="4102" spans="1:10" x14ac:dyDescent="0.3">
      <c r="A4102">
        <v>4101</v>
      </c>
      <c r="B4102" s="1502">
        <v>44515</v>
      </c>
      <c r="C4102">
        <v>278</v>
      </c>
      <c r="D4102">
        <f t="shared" si="256"/>
        <v>4039</v>
      </c>
      <c r="E4102">
        <f t="shared" si="257"/>
        <v>1122842</v>
      </c>
      <c r="F4102">
        <f t="shared" si="258"/>
        <v>16313521</v>
      </c>
      <c r="J4102">
        <f t="shared" si="259"/>
        <v>528.90362066467378</v>
      </c>
    </row>
    <row r="4103" spans="1:10" x14ac:dyDescent="0.3">
      <c r="A4103">
        <v>4102</v>
      </c>
      <c r="B4103" s="1502">
        <v>44515</v>
      </c>
      <c r="C4103">
        <v>1111</v>
      </c>
      <c r="D4103">
        <f t="shared" si="256"/>
        <v>4041</v>
      </c>
      <c r="E4103">
        <f t="shared" si="257"/>
        <v>4489551</v>
      </c>
      <c r="F4103">
        <f t="shared" si="258"/>
        <v>16329681</v>
      </c>
      <c r="J4103">
        <f t="shared" si="259"/>
        <v>528.87596822754642</v>
      </c>
    </row>
    <row r="4104" spans="1:10" x14ac:dyDescent="0.3">
      <c r="A4104">
        <v>4103</v>
      </c>
      <c r="B4104" s="1502">
        <v>44515</v>
      </c>
      <c r="C4104">
        <v>899</v>
      </c>
      <c r="D4104">
        <f t="shared" si="256"/>
        <v>4043</v>
      </c>
      <c r="E4104">
        <f t="shared" si="257"/>
        <v>3634657</v>
      </c>
      <c r="F4104">
        <f t="shared" si="258"/>
        <v>16345849</v>
      </c>
      <c r="J4104">
        <f t="shared" si="259"/>
        <v>528.84831579041895</v>
      </c>
    </row>
    <row r="4105" spans="1:10" x14ac:dyDescent="0.3">
      <c r="A4105">
        <v>4104</v>
      </c>
      <c r="B4105" s="1502">
        <v>44515</v>
      </c>
      <c r="C4105">
        <v>5096</v>
      </c>
      <c r="D4105">
        <f t="shared" si="256"/>
        <v>4045</v>
      </c>
      <c r="E4105">
        <f t="shared" si="257"/>
        <v>20613320</v>
      </c>
      <c r="F4105">
        <f t="shared" si="258"/>
        <v>16362025</v>
      </c>
      <c r="J4105">
        <f t="shared" si="259"/>
        <v>528.82066335329148</v>
      </c>
    </row>
    <row r="4106" spans="1:10" x14ac:dyDescent="0.3">
      <c r="A4106">
        <v>4105</v>
      </c>
      <c r="B4106" s="1502">
        <v>44515</v>
      </c>
      <c r="C4106">
        <v>98</v>
      </c>
      <c r="D4106">
        <f t="shared" si="256"/>
        <v>4047</v>
      </c>
      <c r="E4106">
        <f t="shared" si="257"/>
        <v>396606</v>
      </c>
      <c r="F4106">
        <f t="shared" si="258"/>
        <v>16378209</v>
      </c>
      <c r="J4106">
        <f t="shared" si="259"/>
        <v>528.79301091616412</v>
      </c>
    </row>
    <row r="4107" spans="1:10" x14ac:dyDescent="0.3">
      <c r="A4107">
        <v>4106</v>
      </c>
      <c r="B4107" s="1502">
        <v>44515</v>
      </c>
      <c r="C4107">
        <v>152</v>
      </c>
      <c r="D4107">
        <f t="shared" si="256"/>
        <v>4049</v>
      </c>
      <c r="E4107">
        <f t="shared" si="257"/>
        <v>615448</v>
      </c>
      <c r="F4107">
        <f t="shared" si="258"/>
        <v>16394401</v>
      </c>
      <c r="J4107">
        <f t="shared" si="259"/>
        <v>528.76535847903665</v>
      </c>
    </row>
    <row r="4108" spans="1:10" x14ac:dyDescent="0.3">
      <c r="A4108">
        <v>4107</v>
      </c>
      <c r="B4108" s="1502">
        <v>44515</v>
      </c>
      <c r="C4108">
        <v>164</v>
      </c>
      <c r="D4108">
        <f t="shared" si="256"/>
        <v>4051</v>
      </c>
      <c r="E4108">
        <f t="shared" si="257"/>
        <v>664364</v>
      </c>
      <c r="F4108">
        <f t="shared" si="258"/>
        <v>16410601</v>
      </c>
      <c r="J4108">
        <f t="shared" si="259"/>
        <v>528.73770604190918</v>
      </c>
    </row>
    <row r="4109" spans="1:10" x14ac:dyDescent="0.3">
      <c r="A4109">
        <v>4108</v>
      </c>
      <c r="B4109" s="1502">
        <v>44515</v>
      </c>
      <c r="C4109">
        <v>5850</v>
      </c>
      <c r="D4109">
        <f t="shared" si="256"/>
        <v>4053</v>
      </c>
      <c r="E4109">
        <f t="shared" si="257"/>
        <v>23710050</v>
      </c>
      <c r="F4109">
        <f t="shared" si="258"/>
        <v>16426809</v>
      </c>
      <c r="J4109">
        <f t="shared" si="259"/>
        <v>528.71005360478171</v>
      </c>
    </row>
    <row r="4110" spans="1:10" x14ac:dyDescent="0.3">
      <c r="A4110">
        <v>4109</v>
      </c>
      <c r="B4110" s="1502">
        <v>44515</v>
      </c>
      <c r="C4110">
        <v>788</v>
      </c>
      <c r="D4110">
        <f t="shared" si="256"/>
        <v>4055</v>
      </c>
      <c r="E4110">
        <f t="shared" si="257"/>
        <v>3195340</v>
      </c>
      <c r="F4110">
        <f t="shared" si="258"/>
        <v>16443025</v>
      </c>
      <c r="J4110">
        <f t="shared" si="259"/>
        <v>528.68240116765435</v>
      </c>
    </row>
    <row r="4111" spans="1:10" x14ac:dyDescent="0.3">
      <c r="A4111">
        <v>4110</v>
      </c>
      <c r="B4111" s="1502">
        <v>44515</v>
      </c>
      <c r="C4111">
        <v>405</v>
      </c>
      <c r="D4111">
        <f t="shared" si="256"/>
        <v>4057</v>
      </c>
      <c r="E4111">
        <f t="shared" si="257"/>
        <v>1643085</v>
      </c>
      <c r="F4111">
        <f t="shared" si="258"/>
        <v>16459249</v>
      </c>
      <c r="J4111">
        <f t="shared" si="259"/>
        <v>528.65474873052688</v>
      </c>
    </row>
    <row r="4112" spans="1:10" x14ac:dyDescent="0.3">
      <c r="A4112">
        <v>4111</v>
      </c>
      <c r="B4112" s="1502">
        <v>44515</v>
      </c>
      <c r="C4112">
        <v>580</v>
      </c>
      <c r="D4112">
        <f t="shared" si="256"/>
        <v>4059</v>
      </c>
      <c r="E4112">
        <f t="shared" si="257"/>
        <v>2354220</v>
      </c>
      <c r="F4112">
        <f t="shared" si="258"/>
        <v>16475481</v>
      </c>
      <c r="J4112">
        <f t="shared" si="259"/>
        <v>528.6270962933994</v>
      </c>
    </row>
    <row r="4113" spans="1:10" x14ac:dyDescent="0.3">
      <c r="A4113">
        <v>4112</v>
      </c>
      <c r="B4113" s="1502">
        <v>44515</v>
      </c>
      <c r="C4113">
        <v>3370</v>
      </c>
      <c r="D4113">
        <f t="shared" si="256"/>
        <v>4061</v>
      </c>
      <c r="E4113">
        <f t="shared" si="257"/>
        <v>13685570</v>
      </c>
      <c r="F4113">
        <f t="shared" si="258"/>
        <v>16491721</v>
      </c>
      <c r="J4113">
        <f t="shared" si="259"/>
        <v>528.59944385627205</v>
      </c>
    </row>
    <row r="4114" spans="1:10" x14ac:dyDescent="0.3">
      <c r="A4114">
        <v>4113</v>
      </c>
      <c r="B4114" s="1502">
        <v>44515</v>
      </c>
      <c r="C4114">
        <v>1377</v>
      </c>
      <c r="D4114">
        <f t="shared" si="256"/>
        <v>4063</v>
      </c>
      <c r="E4114">
        <f t="shared" si="257"/>
        <v>5594751</v>
      </c>
      <c r="F4114">
        <f t="shared" si="258"/>
        <v>16507969</v>
      </c>
      <c r="J4114">
        <f t="shared" si="259"/>
        <v>528.57179141914457</v>
      </c>
    </row>
    <row r="4115" spans="1:10" x14ac:dyDescent="0.3">
      <c r="A4115">
        <v>4114</v>
      </c>
      <c r="B4115" s="1502">
        <v>44515</v>
      </c>
      <c r="C4115">
        <v>1802</v>
      </c>
      <c r="D4115">
        <f t="shared" si="256"/>
        <v>4065</v>
      </c>
      <c r="E4115">
        <f t="shared" si="257"/>
        <v>7325130</v>
      </c>
      <c r="F4115">
        <f t="shared" si="258"/>
        <v>16524225</v>
      </c>
      <c r="J4115">
        <f t="shared" si="259"/>
        <v>528.5441389820171</v>
      </c>
    </row>
    <row r="4116" spans="1:10" x14ac:dyDescent="0.3">
      <c r="A4116">
        <v>4115</v>
      </c>
      <c r="B4116" s="1502">
        <v>44515</v>
      </c>
      <c r="C4116">
        <v>1074</v>
      </c>
      <c r="D4116">
        <f t="shared" si="256"/>
        <v>4067</v>
      </c>
      <c r="E4116">
        <f t="shared" si="257"/>
        <v>4367958</v>
      </c>
      <c r="F4116">
        <f t="shared" si="258"/>
        <v>16540489</v>
      </c>
      <c r="J4116">
        <f t="shared" si="259"/>
        <v>528.51648654488963</v>
      </c>
    </row>
    <row r="4117" spans="1:10" x14ac:dyDescent="0.3">
      <c r="A4117">
        <v>4116</v>
      </c>
      <c r="B4117" s="1502">
        <v>44515</v>
      </c>
      <c r="C4117">
        <v>2255</v>
      </c>
      <c r="D4117">
        <f t="shared" si="256"/>
        <v>4069</v>
      </c>
      <c r="E4117">
        <f t="shared" si="257"/>
        <v>9175595</v>
      </c>
      <c r="F4117">
        <f t="shared" si="258"/>
        <v>16556761</v>
      </c>
      <c r="J4117">
        <f t="shared" si="259"/>
        <v>528.48883410776227</v>
      </c>
    </row>
    <row r="4118" spans="1:10" x14ac:dyDescent="0.3">
      <c r="A4118">
        <v>4117</v>
      </c>
      <c r="B4118" s="1502">
        <v>44515</v>
      </c>
      <c r="C4118">
        <v>268</v>
      </c>
      <c r="D4118">
        <f t="shared" si="256"/>
        <v>4071</v>
      </c>
      <c r="E4118">
        <f t="shared" si="257"/>
        <v>1091028</v>
      </c>
      <c r="F4118">
        <f t="shared" si="258"/>
        <v>16573041</v>
      </c>
      <c r="J4118">
        <f t="shared" si="259"/>
        <v>528.4611816706348</v>
      </c>
    </row>
    <row r="4119" spans="1:10" x14ac:dyDescent="0.3">
      <c r="A4119">
        <v>4118</v>
      </c>
      <c r="B4119" s="1502">
        <v>44515</v>
      </c>
      <c r="C4119">
        <v>1158</v>
      </c>
      <c r="D4119">
        <f t="shared" si="256"/>
        <v>4073</v>
      </c>
      <c r="E4119">
        <f t="shared" si="257"/>
        <v>4716534</v>
      </c>
      <c r="F4119">
        <f t="shared" si="258"/>
        <v>16589329</v>
      </c>
      <c r="J4119">
        <f t="shared" si="259"/>
        <v>528.43352923350733</v>
      </c>
    </row>
    <row r="4120" spans="1:10" x14ac:dyDescent="0.3">
      <c r="A4120">
        <v>4119</v>
      </c>
      <c r="B4120" s="1502">
        <v>44515</v>
      </c>
      <c r="C4120">
        <v>1352</v>
      </c>
      <c r="D4120">
        <f t="shared" si="256"/>
        <v>4075</v>
      </c>
      <c r="E4120">
        <f t="shared" si="257"/>
        <v>5509400</v>
      </c>
      <c r="F4120">
        <f t="shared" si="258"/>
        <v>16605625</v>
      </c>
      <c r="J4120">
        <f t="shared" si="259"/>
        <v>528.40587679637997</v>
      </c>
    </row>
    <row r="4121" spans="1:10" x14ac:dyDescent="0.3">
      <c r="A4121">
        <v>4120</v>
      </c>
      <c r="B4121" s="1502">
        <v>44515</v>
      </c>
      <c r="C4121">
        <v>1483</v>
      </c>
      <c r="D4121">
        <f t="shared" si="256"/>
        <v>4077</v>
      </c>
      <c r="E4121">
        <f t="shared" si="257"/>
        <v>6046191</v>
      </c>
      <c r="F4121">
        <f t="shared" si="258"/>
        <v>16621929</v>
      </c>
      <c r="J4121">
        <f t="shared" si="259"/>
        <v>528.3782243592525</v>
      </c>
    </row>
    <row r="4122" spans="1:10" x14ac:dyDescent="0.3">
      <c r="A4122">
        <v>4121</v>
      </c>
      <c r="B4122" s="1502">
        <v>44515</v>
      </c>
      <c r="C4122">
        <v>594</v>
      </c>
      <c r="D4122">
        <f t="shared" si="256"/>
        <v>4079</v>
      </c>
      <c r="E4122">
        <f t="shared" si="257"/>
        <v>2422926</v>
      </c>
      <c r="F4122">
        <f t="shared" si="258"/>
        <v>16638241</v>
      </c>
      <c r="J4122">
        <f t="shared" si="259"/>
        <v>528.35057192212503</v>
      </c>
    </row>
    <row r="4123" spans="1:10" x14ac:dyDescent="0.3">
      <c r="A4123">
        <v>4122</v>
      </c>
      <c r="B4123" s="1502">
        <v>44515</v>
      </c>
      <c r="C4123">
        <v>3498</v>
      </c>
      <c r="D4123">
        <f t="shared" si="256"/>
        <v>4081</v>
      </c>
      <c r="E4123">
        <f t="shared" si="257"/>
        <v>14275338</v>
      </c>
      <c r="F4123">
        <f t="shared" si="258"/>
        <v>16654561</v>
      </c>
      <c r="J4123">
        <f t="shared" si="259"/>
        <v>528.32291948499756</v>
      </c>
    </row>
    <row r="4124" spans="1:10" x14ac:dyDescent="0.3">
      <c r="A4124">
        <v>4123</v>
      </c>
      <c r="B4124" s="1502">
        <v>44517</v>
      </c>
      <c r="C4124">
        <v>80</v>
      </c>
      <c r="D4124">
        <f t="shared" si="256"/>
        <v>4083</v>
      </c>
      <c r="E4124">
        <f t="shared" si="257"/>
        <v>326640</v>
      </c>
      <c r="F4124">
        <f t="shared" si="258"/>
        <v>16670889</v>
      </c>
      <c r="J4124">
        <f t="shared" si="259"/>
        <v>528.2952670478702</v>
      </c>
    </row>
    <row r="4125" spans="1:10" x14ac:dyDescent="0.3">
      <c r="A4125">
        <v>4124</v>
      </c>
      <c r="B4125" s="1502">
        <v>44517</v>
      </c>
      <c r="C4125">
        <v>1244</v>
      </c>
      <c r="D4125">
        <f t="shared" si="256"/>
        <v>4085</v>
      </c>
      <c r="E4125">
        <f t="shared" si="257"/>
        <v>5081740</v>
      </c>
      <c r="F4125">
        <f t="shared" si="258"/>
        <v>16687225</v>
      </c>
      <c r="J4125">
        <f t="shared" si="259"/>
        <v>528.26761461074273</v>
      </c>
    </row>
    <row r="4126" spans="1:10" x14ac:dyDescent="0.3">
      <c r="A4126">
        <v>4125</v>
      </c>
      <c r="B4126" s="1502">
        <v>44517</v>
      </c>
      <c r="C4126">
        <v>128</v>
      </c>
      <c r="D4126">
        <f t="shared" si="256"/>
        <v>4087</v>
      </c>
      <c r="E4126">
        <f t="shared" si="257"/>
        <v>523136</v>
      </c>
      <c r="F4126">
        <f t="shared" si="258"/>
        <v>16703569</v>
      </c>
      <c r="J4126">
        <f t="shared" si="259"/>
        <v>528.23996217361525</v>
      </c>
    </row>
    <row r="4127" spans="1:10" x14ac:dyDescent="0.3">
      <c r="A4127">
        <v>4126</v>
      </c>
      <c r="B4127" s="1502">
        <v>44519</v>
      </c>
      <c r="C4127">
        <v>3318</v>
      </c>
      <c r="D4127">
        <f t="shared" si="256"/>
        <v>4089</v>
      </c>
      <c r="E4127">
        <f t="shared" si="257"/>
        <v>13567302</v>
      </c>
      <c r="F4127">
        <f t="shared" si="258"/>
        <v>16719921</v>
      </c>
      <c r="J4127">
        <f t="shared" si="259"/>
        <v>528.2123097364879</v>
      </c>
    </row>
    <row r="4128" spans="1:10" x14ac:dyDescent="0.3">
      <c r="A4128">
        <v>4127</v>
      </c>
      <c r="B4128" s="1502">
        <v>44522</v>
      </c>
      <c r="C4128">
        <v>148</v>
      </c>
      <c r="D4128">
        <f t="shared" si="256"/>
        <v>4091</v>
      </c>
      <c r="E4128">
        <f t="shared" si="257"/>
        <v>605468</v>
      </c>
      <c r="F4128">
        <f t="shared" si="258"/>
        <v>16736281</v>
      </c>
      <c r="J4128">
        <f t="shared" si="259"/>
        <v>528.18465729936042</v>
      </c>
    </row>
    <row r="4129" spans="1:10" x14ac:dyDescent="0.3">
      <c r="A4129">
        <v>4128</v>
      </c>
      <c r="B4129" s="1502">
        <v>44522</v>
      </c>
      <c r="C4129">
        <v>128</v>
      </c>
      <c r="D4129">
        <f t="shared" si="256"/>
        <v>4093</v>
      </c>
      <c r="E4129">
        <f t="shared" si="257"/>
        <v>523904</v>
      </c>
      <c r="F4129">
        <f t="shared" si="258"/>
        <v>16752649</v>
      </c>
      <c r="J4129">
        <f t="shared" si="259"/>
        <v>528.15700486223295</v>
      </c>
    </row>
    <row r="4130" spans="1:10" x14ac:dyDescent="0.3">
      <c r="A4130">
        <v>4129</v>
      </c>
      <c r="B4130" s="1502">
        <v>44522</v>
      </c>
      <c r="C4130">
        <v>244</v>
      </c>
      <c r="D4130">
        <f t="shared" si="256"/>
        <v>4095</v>
      </c>
      <c r="E4130">
        <f t="shared" si="257"/>
        <v>999180</v>
      </c>
      <c r="F4130">
        <f t="shared" si="258"/>
        <v>16769025</v>
      </c>
      <c r="J4130">
        <f t="shared" si="259"/>
        <v>528.12935242510548</v>
      </c>
    </row>
    <row r="4131" spans="1:10" x14ac:dyDescent="0.3">
      <c r="A4131">
        <v>4130</v>
      </c>
      <c r="B4131" s="1502">
        <v>44522</v>
      </c>
      <c r="C4131">
        <v>104</v>
      </c>
      <c r="D4131">
        <f t="shared" si="256"/>
        <v>4097</v>
      </c>
      <c r="E4131">
        <f t="shared" si="257"/>
        <v>426088</v>
      </c>
      <c r="F4131">
        <f t="shared" si="258"/>
        <v>16785409</v>
      </c>
      <c r="J4131">
        <f t="shared" si="259"/>
        <v>528.10169998797812</v>
      </c>
    </row>
    <row r="4132" spans="1:10" x14ac:dyDescent="0.3">
      <c r="A4132">
        <v>4131</v>
      </c>
      <c r="B4132" s="1502">
        <v>44522</v>
      </c>
      <c r="C4132">
        <v>580</v>
      </c>
      <c r="D4132">
        <f t="shared" si="256"/>
        <v>4099</v>
      </c>
      <c r="E4132">
        <f t="shared" si="257"/>
        <v>2377420</v>
      </c>
      <c r="F4132">
        <f t="shared" si="258"/>
        <v>16801801</v>
      </c>
      <c r="J4132">
        <f t="shared" si="259"/>
        <v>528.07404755085065</v>
      </c>
    </row>
    <row r="4133" spans="1:10" x14ac:dyDescent="0.3">
      <c r="A4133">
        <v>4132</v>
      </c>
      <c r="B4133" s="1502">
        <v>44522</v>
      </c>
      <c r="C4133">
        <v>160</v>
      </c>
      <c r="D4133">
        <f t="shared" ref="D4133:D4163" si="260">D4132+2</f>
        <v>4101</v>
      </c>
      <c r="E4133">
        <f t="shared" si="257"/>
        <v>656160</v>
      </c>
      <c r="F4133">
        <f t="shared" si="258"/>
        <v>16818201</v>
      </c>
      <c r="J4133">
        <f t="shared" si="259"/>
        <v>528.04639511372318</v>
      </c>
    </row>
    <row r="4134" spans="1:10" x14ac:dyDescent="0.3">
      <c r="A4134">
        <v>4133</v>
      </c>
      <c r="B4134" s="1502">
        <v>44522</v>
      </c>
      <c r="C4134">
        <v>260</v>
      </c>
      <c r="D4134">
        <f t="shared" si="260"/>
        <v>4103</v>
      </c>
      <c r="E4134">
        <f t="shared" si="257"/>
        <v>1066780</v>
      </c>
      <c r="F4134">
        <f t="shared" si="258"/>
        <v>16834609</v>
      </c>
      <c r="J4134">
        <f t="shared" si="259"/>
        <v>528.01874267659582</v>
      </c>
    </row>
    <row r="4135" spans="1:10" x14ac:dyDescent="0.3">
      <c r="A4135">
        <v>4134</v>
      </c>
      <c r="B4135" s="1502">
        <v>44522</v>
      </c>
      <c r="C4135">
        <v>710</v>
      </c>
      <c r="D4135">
        <f t="shared" si="260"/>
        <v>4105</v>
      </c>
      <c r="E4135">
        <f t="shared" si="257"/>
        <v>2914550</v>
      </c>
      <c r="F4135">
        <f t="shared" si="258"/>
        <v>16851025</v>
      </c>
      <c r="J4135">
        <f t="shared" si="259"/>
        <v>527.99109023946835</v>
      </c>
    </row>
    <row r="4136" spans="1:10" x14ac:dyDescent="0.3">
      <c r="A4136">
        <v>4135</v>
      </c>
      <c r="B4136" s="1502">
        <v>44522</v>
      </c>
      <c r="C4136">
        <v>485</v>
      </c>
      <c r="D4136">
        <f t="shared" si="260"/>
        <v>4107</v>
      </c>
      <c r="E4136">
        <f t="shared" si="257"/>
        <v>1991895</v>
      </c>
      <c r="F4136">
        <f t="shared" si="258"/>
        <v>16867449</v>
      </c>
      <c r="J4136">
        <f t="shared" si="259"/>
        <v>527.96343780234088</v>
      </c>
    </row>
    <row r="4137" spans="1:10" x14ac:dyDescent="0.3">
      <c r="A4137">
        <v>4136</v>
      </c>
      <c r="B4137" s="1502">
        <v>44525</v>
      </c>
      <c r="C4137">
        <v>236</v>
      </c>
      <c r="D4137">
        <f t="shared" si="260"/>
        <v>4109</v>
      </c>
      <c r="E4137">
        <f t="shared" si="257"/>
        <v>969724</v>
      </c>
      <c r="F4137">
        <f t="shared" si="258"/>
        <v>16883881</v>
      </c>
      <c r="J4137">
        <f t="shared" si="259"/>
        <v>527.93578536521341</v>
      </c>
    </row>
    <row r="4138" spans="1:10" x14ac:dyDescent="0.3">
      <c r="A4138">
        <v>4137</v>
      </c>
      <c r="B4138" s="1502">
        <v>44525</v>
      </c>
      <c r="C4138">
        <v>124</v>
      </c>
      <c r="D4138">
        <f t="shared" si="260"/>
        <v>4111</v>
      </c>
      <c r="E4138">
        <f t="shared" si="257"/>
        <v>509764</v>
      </c>
      <c r="F4138">
        <f t="shared" si="258"/>
        <v>16900321</v>
      </c>
      <c r="J4138">
        <f t="shared" si="259"/>
        <v>527.90813292808605</v>
      </c>
    </row>
    <row r="4139" spans="1:10" x14ac:dyDescent="0.3">
      <c r="A4139">
        <v>4138</v>
      </c>
      <c r="B4139" s="1502">
        <v>44525</v>
      </c>
      <c r="C4139">
        <v>188</v>
      </c>
      <c r="D4139">
        <f t="shared" si="260"/>
        <v>4113</v>
      </c>
      <c r="E4139">
        <f t="shared" si="257"/>
        <v>773244</v>
      </c>
      <c r="F4139">
        <f t="shared" si="258"/>
        <v>16916769</v>
      </c>
      <c r="J4139">
        <f t="shared" si="259"/>
        <v>527.88048049095858</v>
      </c>
    </row>
    <row r="4140" spans="1:10" x14ac:dyDescent="0.3">
      <c r="A4140">
        <v>4139</v>
      </c>
      <c r="B4140" s="1502">
        <v>44525</v>
      </c>
      <c r="C4140">
        <v>60</v>
      </c>
      <c r="D4140">
        <f t="shared" si="260"/>
        <v>4115</v>
      </c>
      <c r="E4140">
        <f t="shared" si="257"/>
        <v>246900</v>
      </c>
      <c r="F4140">
        <f t="shared" si="258"/>
        <v>16933225</v>
      </c>
      <c r="J4140">
        <f t="shared" si="259"/>
        <v>527.8528280538311</v>
      </c>
    </row>
    <row r="4141" spans="1:10" x14ac:dyDescent="0.3">
      <c r="A4141">
        <v>4140</v>
      </c>
      <c r="B4141" s="1502">
        <v>44526</v>
      </c>
      <c r="C4141">
        <v>120</v>
      </c>
      <c r="D4141">
        <f t="shared" si="260"/>
        <v>4117</v>
      </c>
      <c r="E4141">
        <f t="shared" si="257"/>
        <v>494040</v>
      </c>
      <c r="F4141">
        <f t="shared" si="258"/>
        <v>16949689</v>
      </c>
      <c r="J4141">
        <f t="shared" si="259"/>
        <v>527.82517561670375</v>
      </c>
    </row>
    <row r="4142" spans="1:10" x14ac:dyDescent="0.3">
      <c r="A4142">
        <v>4141</v>
      </c>
      <c r="B4142" s="1502">
        <v>44526</v>
      </c>
      <c r="C4142">
        <v>56</v>
      </c>
      <c r="D4142">
        <f t="shared" si="260"/>
        <v>4119</v>
      </c>
      <c r="E4142">
        <f t="shared" si="257"/>
        <v>230664</v>
      </c>
      <c r="F4142">
        <f t="shared" si="258"/>
        <v>16966161</v>
      </c>
      <c r="J4142">
        <f t="shared" si="259"/>
        <v>527.79752317957627</v>
      </c>
    </row>
    <row r="4143" spans="1:10" x14ac:dyDescent="0.3">
      <c r="A4143">
        <v>4142</v>
      </c>
      <c r="B4143" s="1502">
        <v>44529</v>
      </c>
      <c r="C4143">
        <v>244</v>
      </c>
      <c r="D4143">
        <f t="shared" si="260"/>
        <v>4121</v>
      </c>
      <c r="E4143">
        <f t="shared" si="257"/>
        <v>1005524</v>
      </c>
      <c r="F4143">
        <f t="shared" si="258"/>
        <v>16982641</v>
      </c>
      <c r="J4143">
        <f t="shared" si="259"/>
        <v>527.7698707424488</v>
      </c>
    </row>
    <row r="4144" spans="1:10" x14ac:dyDescent="0.3">
      <c r="A4144">
        <v>4143</v>
      </c>
      <c r="B4144" s="1502">
        <v>44529</v>
      </c>
      <c r="C4144">
        <v>52</v>
      </c>
      <c r="D4144">
        <f t="shared" si="260"/>
        <v>4123</v>
      </c>
      <c r="E4144">
        <f t="shared" si="257"/>
        <v>214396</v>
      </c>
      <c r="F4144">
        <f t="shared" si="258"/>
        <v>16999129</v>
      </c>
      <c r="J4144">
        <f t="shared" si="259"/>
        <v>527.74221830532133</v>
      </c>
    </row>
    <row r="4145" spans="1:10" x14ac:dyDescent="0.3">
      <c r="A4145">
        <v>4144</v>
      </c>
      <c r="B4145" s="1502">
        <v>44529</v>
      </c>
      <c r="C4145">
        <v>120</v>
      </c>
      <c r="D4145">
        <f t="shared" si="260"/>
        <v>4125</v>
      </c>
      <c r="E4145">
        <f t="shared" si="257"/>
        <v>495000</v>
      </c>
      <c r="F4145">
        <f t="shared" si="258"/>
        <v>17015625</v>
      </c>
      <c r="J4145">
        <f t="shared" si="259"/>
        <v>527.71456586819397</v>
      </c>
    </row>
    <row r="4146" spans="1:10" x14ac:dyDescent="0.3">
      <c r="A4146">
        <v>4145</v>
      </c>
      <c r="B4146" s="1502">
        <v>44529</v>
      </c>
      <c r="C4146">
        <v>164</v>
      </c>
      <c r="D4146">
        <f t="shared" si="260"/>
        <v>4127</v>
      </c>
      <c r="E4146">
        <f t="shared" si="257"/>
        <v>676828</v>
      </c>
      <c r="F4146">
        <f t="shared" si="258"/>
        <v>17032129</v>
      </c>
      <c r="J4146">
        <f t="shared" si="259"/>
        <v>527.6869134310665</v>
      </c>
    </row>
    <row r="4147" spans="1:10" x14ac:dyDescent="0.3">
      <c r="A4147">
        <v>4146</v>
      </c>
      <c r="B4147" s="1502">
        <v>44529</v>
      </c>
      <c r="C4147">
        <v>52</v>
      </c>
      <c r="D4147">
        <f t="shared" si="260"/>
        <v>4129</v>
      </c>
      <c r="E4147">
        <f t="shared" si="257"/>
        <v>214708</v>
      </c>
      <c r="F4147">
        <f t="shared" si="258"/>
        <v>17048641</v>
      </c>
      <c r="J4147">
        <f t="shared" si="259"/>
        <v>527.65926099393903</v>
      </c>
    </row>
    <row r="4148" spans="1:10" x14ac:dyDescent="0.3">
      <c r="A4148">
        <v>4147</v>
      </c>
      <c r="B4148" s="1502">
        <v>44529</v>
      </c>
      <c r="C4148">
        <v>1216</v>
      </c>
      <c r="D4148">
        <f t="shared" si="260"/>
        <v>4131</v>
      </c>
      <c r="E4148">
        <f t="shared" si="257"/>
        <v>5023296</v>
      </c>
      <c r="F4148">
        <f t="shared" si="258"/>
        <v>17065161</v>
      </c>
      <c r="J4148">
        <f t="shared" si="259"/>
        <v>527.63160855681167</v>
      </c>
    </row>
    <row r="4149" spans="1:10" x14ac:dyDescent="0.3">
      <c r="A4149">
        <v>4148</v>
      </c>
      <c r="B4149" s="1502">
        <v>44529</v>
      </c>
      <c r="C4149">
        <v>1612</v>
      </c>
      <c r="D4149">
        <f t="shared" si="260"/>
        <v>4133</v>
      </c>
      <c r="E4149">
        <f t="shared" si="257"/>
        <v>6662396</v>
      </c>
      <c r="F4149">
        <f t="shared" si="258"/>
        <v>17081689</v>
      </c>
      <c r="J4149">
        <f t="shared" si="259"/>
        <v>527.6039561196842</v>
      </c>
    </row>
    <row r="4150" spans="1:10" x14ac:dyDescent="0.3">
      <c r="A4150">
        <v>4149</v>
      </c>
      <c r="B4150" s="1502">
        <v>44529</v>
      </c>
      <c r="C4150">
        <v>84</v>
      </c>
      <c r="D4150">
        <f t="shared" si="260"/>
        <v>4135</v>
      </c>
      <c r="E4150">
        <f t="shared" si="257"/>
        <v>347340</v>
      </c>
      <c r="F4150">
        <f t="shared" si="258"/>
        <v>17098225</v>
      </c>
      <c r="J4150">
        <f t="shared" si="259"/>
        <v>527.57630368255673</v>
      </c>
    </row>
    <row r="4151" spans="1:10" x14ac:dyDescent="0.3">
      <c r="A4151">
        <v>4150</v>
      </c>
      <c r="B4151" s="1502">
        <v>44529</v>
      </c>
      <c r="C4151">
        <v>1210</v>
      </c>
      <c r="D4151">
        <f t="shared" si="260"/>
        <v>4137</v>
      </c>
      <c r="E4151">
        <f t="shared" si="257"/>
        <v>5005770</v>
      </c>
      <c r="F4151">
        <f t="shared" si="258"/>
        <v>17114769</v>
      </c>
      <c r="J4151">
        <f t="shared" si="259"/>
        <v>527.54865124542937</v>
      </c>
    </row>
    <row r="4152" spans="1:10" x14ac:dyDescent="0.3">
      <c r="A4152">
        <v>4151</v>
      </c>
      <c r="B4152" s="1502">
        <v>44529</v>
      </c>
      <c r="C4152">
        <v>84</v>
      </c>
      <c r="D4152">
        <f t="shared" si="260"/>
        <v>4139</v>
      </c>
      <c r="E4152">
        <f t="shared" si="257"/>
        <v>347676</v>
      </c>
      <c r="F4152">
        <f t="shared" si="258"/>
        <v>17131321</v>
      </c>
      <c r="J4152">
        <f t="shared" si="259"/>
        <v>527.5209988083019</v>
      </c>
    </row>
    <row r="4153" spans="1:10" x14ac:dyDescent="0.3">
      <c r="A4153">
        <v>4152</v>
      </c>
      <c r="B4153" s="1502">
        <v>44529</v>
      </c>
      <c r="C4153">
        <v>1047</v>
      </c>
      <c r="D4153">
        <f t="shared" si="260"/>
        <v>4141</v>
      </c>
      <c r="E4153">
        <f t="shared" si="257"/>
        <v>4335627</v>
      </c>
      <c r="F4153">
        <f t="shared" si="258"/>
        <v>17147881</v>
      </c>
      <c r="J4153">
        <f t="shared" si="259"/>
        <v>527.49334637117443</v>
      </c>
    </row>
    <row r="4154" spans="1:10" x14ac:dyDescent="0.3">
      <c r="A4154">
        <v>4153</v>
      </c>
      <c r="B4154" s="1502">
        <v>44529</v>
      </c>
      <c r="C4154">
        <v>90</v>
      </c>
      <c r="D4154">
        <f t="shared" si="260"/>
        <v>4143</v>
      </c>
      <c r="E4154">
        <f t="shared" si="257"/>
        <v>372870</v>
      </c>
      <c r="F4154">
        <f t="shared" si="258"/>
        <v>17164449</v>
      </c>
      <c r="J4154">
        <f t="shared" si="259"/>
        <v>527.46569393404695</v>
      </c>
    </row>
    <row r="4155" spans="1:10" x14ac:dyDescent="0.3">
      <c r="A4155">
        <v>4154</v>
      </c>
      <c r="B4155" s="1502">
        <v>44529</v>
      </c>
      <c r="C4155">
        <v>104</v>
      </c>
      <c r="D4155">
        <f t="shared" si="260"/>
        <v>4145</v>
      </c>
      <c r="E4155">
        <f t="shared" si="257"/>
        <v>431080</v>
      </c>
      <c r="F4155">
        <f t="shared" si="258"/>
        <v>17181025</v>
      </c>
      <c r="J4155">
        <f t="shared" si="259"/>
        <v>527.4380414969196</v>
      </c>
    </row>
    <row r="4156" spans="1:10" x14ac:dyDescent="0.3">
      <c r="A4156">
        <v>4155</v>
      </c>
      <c r="B4156" s="1502">
        <v>44529</v>
      </c>
      <c r="C4156">
        <v>18</v>
      </c>
      <c r="D4156">
        <f t="shared" si="260"/>
        <v>4147</v>
      </c>
      <c r="E4156">
        <f t="shared" si="257"/>
        <v>74646</v>
      </c>
      <c r="F4156">
        <f t="shared" si="258"/>
        <v>17197609</v>
      </c>
      <c r="J4156">
        <f t="shared" si="259"/>
        <v>527.41038905979212</v>
      </c>
    </row>
    <row r="4157" spans="1:10" x14ac:dyDescent="0.3">
      <c r="A4157">
        <v>4156</v>
      </c>
      <c r="B4157" s="1502">
        <v>44529</v>
      </c>
      <c r="C4157">
        <v>792</v>
      </c>
      <c r="D4157">
        <f t="shared" si="260"/>
        <v>4149</v>
      </c>
      <c r="E4157">
        <f t="shared" si="257"/>
        <v>3286008</v>
      </c>
      <c r="F4157">
        <f t="shared" si="258"/>
        <v>17214201</v>
      </c>
      <c r="J4157">
        <f t="shared" si="259"/>
        <v>527.38273662266465</v>
      </c>
    </row>
    <row r="4158" spans="1:10" x14ac:dyDescent="0.3">
      <c r="A4158">
        <v>4157</v>
      </c>
      <c r="B4158" s="1502">
        <v>44558</v>
      </c>
      <c r="C4158">
        <v>318</v>
      </c>
      <c r="D4158">
        <f t="shared" si="260"/>
        <v>4151</v>
      </c>
      <c r="E4158">
        <f t="shared" si="257"/>
        <v>1320018</v>
      </c>
      <c r="F4158">
        <f t="shared" si="258"/>
        <v>17230801</v>
      </c>
      <c r="J4158">
        <f t="shared" si="259"/>
        <v>527.35508418553729</v>
      </c>
    </row>
    <row r="4159" spans="1:10" x14ac:dyDescent="0.3">
      <c r="A4159">
        <v>4158</v>
      </c>
      <c r="B4159" s="1502">
        <v>44558</v>
      </c>
      <c r="C4159">
        <v>111</v>
      </c>
      <c r="D4159">
        <f t="shared" si="260"/>
        <v>4153</v>
      </c>
      <c r="E4159">
        <f t="shared" si="257"/>
        <v>460983</v>
      </c>
      <c r="F4159">
        <f t="shared" si="258"/>
        <v>17247409</v>
      </c>
      <c r="J4159">
        <f t="shared" si="259"/>
        <v>527.32743174840982</v>
      </c>
    </row>
    <row r="4160" spans="1:10" x14ac:dyDescent="0.3">
      <c r="A4160">
        <v>4159</v>
      </c>
      <c r="B4160" s="1502">
        <v>44558</v>
      </c>
      <c r="C4160">
        <v>63</v>
      </c>
      <c r="D4160">
        <f t="shared" si="260"/>
        <v>4155</v>
      </c>
      <c r="E4160">
        <f t="shared" si="257"/>
        <v>261765</v>
      </c>
      <c r="F4160">
        <f t="shared" si="258"/>
        <v>17264025</v>
      </c>
      <c r="J4160">
        <f t="shared" si="259"/>
        <v>527.29977931128235</v>
      </c>
    </row>
    <row r="4161" spans="1:10" x14ac:dyDescent="0.3">
      <c r="A4161">
        <v>4160</v>
      </c>
      <c r="B4161" s="1502">
        <v>44558</v>
      </c>
      <c r="C4161">
        <v>50</v>
      </c>
      <c r="D4161">
        <f t="shared" si="260"/>
        <v>4157</v>
      </c>
      <c r="E4161">
        <f t="shared" si="257"/>
        <v>207850</v>
      </c>
      <c r="F4161">
        <f t="shared" si="258"/>
        <v>17280649</v>
      </c>
      <c r="J4161">
        <f t="shared" si="259"/>
        <v>527.27212687415488</v>
      </c>
    </row>
    <row r="4162" spans="1:10" x14ac:dyDescent="0.3">
      <c r="A4162">
        <v>4161</v>
      </c>
      <c r="B4162" s="1502">
        <v>44558</v>
      </c>
      <c r="C4162">
        <v>18</v>
      </c>
      <c r="D4162">
        <f t="shared" si="260"/>
        <v>4159</v>
      </c>
      <c r="E4162">
        <f t="shared" si="257"/>
        <v>74862</v>
      </c>
      <c r="F4162">
        <f t="shared" si="258"/>
        <v>17297281</v>
      </c>
      <c r="J4162">
        <f t="shared" si="259"/>
        <v>527.24447443702752</v>
      </c>
    </row>
    <row r="4163" spans="1:10" x14ac:dyDescent="0.3">
      <c r="A4163">
        <v>4162</v>
      </c>
      <c r="B4163" s="1502">
        <v>44559</v>
      </c>
      <c r="C4163">
        <v>1498</v>
      </c>
      <c r="D4163">
        <f t="shared" si="260"/>
        <v>4161</v>
      </c>
      <c r="E4163">
        <f t="shared" ref="E4163" si="261">C4163*D4163</f>
        <v>6233178</v>
      </c>
      <c r="F4163">
        <f t="shared" ref="F4163" si="262">D4163^2</f>
        <v>17313921</v>
      </c>
      <c r="J4163">
        <f t="shared" ref="J4163" si="263">$H$2+(-$I$2)*D4163</f>
        <v>527.21682199990005</v>
      </c>
    </row>
    <row r="4164" spans="1:10" x14ac:dyDescent="0.3">
      <c r="B4164" s="1504">
        <v>44560</v>
      </c>
      <c r="C4164" s="1505">
        <f>_xlfn.FORECAST.ETS(B4164,$B$2:$B$3,$A$2:$A$3,1,1)</f>
        <v>43102</v>
      </c>
    </row>
    <row r="4166" spans="1:10" x14ac:dyDescent="0.3">
      <c r="B4166" t="s">
        <v>4243</v>
      </c>
      <c r="E4166">
        <f>SUM(E2:E4163)</f>
        <v>332267884</v>
      </c>
      <c r="F4166">
        <f>SUM(F2:F4163)</f>
        <v>24031725122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B05A7-C8D8-4D81-8375-BC1C9A6207BC}">
  <dimension ref="A1:E4"/>
  <sheetViews>
    <sheetView workbookViewId="0">
      <selection activeCell="A4" sqref="A4:C4"/>
    </sheetView>
  </sheetViews>
  <sheetFormatPr defaultRowHeight="14.4" x14ac:dyDescent="0.3"/>
  <cols>
    <col min="1" max="1" width="10" customWidth="1"/>
    <col min="2" max="2" width="9" bestFit="1" customWidth="1"/>
    <col min="3" max="3" width="9.88671875" customWidth="1"/>
    <col min="4" max="4" width="24" customWidth="1"/>
    <col min="5" max="5" width="24.109375" customWidth="1"/>
  </cols>
  <sheetData>
    <row r="1" spans="1:5" x14ac:dyDescent="0.3">
      <c r="A1" t="s">
        <v>4244</v>
      </c>
      <c r="B1" t="s">
        <v>4245</v>
      </c>
      <c r="C1" t="s">
        <v>4246</v>
      </c>
      <c r="D1" t="s">
        <v>4247</v>
      </c>
      <c r="E1" t="s">
        <v>4248</v>
      </c>
    </row>
    <row r="2" spans="1:5" x14ac:dyDescent="0.3">
      <c r="A2" s="1502">
        <v>44558</v>
      </c>
      <c r="B2">
        <v>112</v>
      </c>
    </row>
    <row r="3" spans="1:5" x14ac:dyDescent="0.3">
      <c r="A3" s="1502">
        <v>44559</v>
      </c>
      <c r="B3">
        <v>1498</v>
      </c>
      <c r="C3">
        <v>1498</v>
      </c>
      <c r="D3" s="1503">
        <v>1498</v>
      </c>
      <c r="E3" s="1503">
        <v>1498</v>
      </c>
    </row>
    <row r="4" spans="1:5" x14ac:dyDescent="0.3">
      <c r="A4" s="1502">
        <v>44560</v>
      </c>
      <c r="C4">
        <f>_xlfn.FORECAST.ETS(A4,$B$2:$B$3,$A$2:$A$3,1,1)</f>
        <v>2884</v>
      </c>
      <c r="D4" s="1503">
        <f>C4-_xlfn.FORECAST.ETS.CONFINT(A4,$B$2:$B$3,$A$2:$A$3,0.95,1,1)</f>
        <v>2884</v>
      </c>
      <c r="E4" s="1503">
        <f>C4+_xlfn.FORECAST.ETS.CONFINT(A4,$B$2:$B$3,$A$2:$A$3,0.95,1,1)</f>
        <v>2884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CC556-DCCC-418C-9B54-72FB8AB3C463}">
  <dimension ref="A1:O30"/>
  <sheetViews>
    <sheetView workbookViewId="0">
      <selection activeCell="C2" sqref="C2"/>
    </sheetView>
  </sheetViews>
  <sheetFormatPr defaultRowHeight="14.4" x14ac:dyDescent="0.3"/>
  <cols>
    <col min="1" max="2" width="9" bestFit="1" customWidth="1"/>
    <col min="3" max="3" width="17" bestFit="1" customWidth="1"/>
    <col min="4" max="4" width="12.21875" bestFit="1" customWidth="1"/>
    <col min="5" max="6" width="9" bestFit="1" customWidth="1"/>
    <col min="8" max="9" width="9" bestFit="1" customWidth="1"/>
    <col min="14" max="14" width="15.88671875" bestFit="1" customWidth="1"/>
    <col min="15" max="16" width="12.5546875" bestFit="1" customWidth="1"/>
  </cols>
  <sheetData>
    <row r="1" spans="1:15" x14ac:dyDescent="0.3">
      <c r="A1" t="s">
        <v>4235</v>
      </c>
      <c r="B1" t="s">
        <v>4249</v>
      </c>
      <c r="C1" t="s">
        <v>4291</v>
      </c>
      <c r="D1" t="s">
        <v>4237</v>
      </c>
      <c r="E1" t="s">
        <v>4238</v>
      </c>
      <c r="F1" t="s">
        <v>4239</v>
      </c>
      <c r="H1" t="s">
        <v>4240</v>
      </c>
      <c r="I1" t="s">
        <v>4241</v>
      </c>
      <c r="J1" t="s">
        <v>4242</v>
      </c>
      <c r="K1" t="s">
        <v>4288</v>
      </c>
      <c r="L1" t="s">
        <v>4235</v>
      </c>
      <c r="M1" t="s">
        <v>4249</v>
      </c>
      <c r="N1" t="s">
        <v>4287</v>
      </c>
      <c r="O1" t="s">
        <v>4289</v>
      </c>
    </row>
    <row r="2" spans="1:15" x14ac:dyDescent="0.3">
      <c r="A2">
        <v>1</v>
      </c>
      <c r="B2">
        <v>2018</v>
      </c>
      <c r="C2" s="1506">
        <v>457504</v>
      </c>
      <c r="D2">
        <v>-3</v>
      </c>
      <c r="E2">
        <f>D2*C2</f>
        <v>-1372512</v>
      </c>
      <c r="F2">
        <f>D2^2</f>
        <v>9</v>
      </c>
      <c r="H2">
        <f>SUM(SUM(C2:C5)/MAX(A2:A5))</f>
        <v>608430</v>
      </c>
      <c r="I2">
        <f>E7/F7</f>
        <v>-17231.155555555557</v>
      </c>
      <c r="J2">
        <f>$H$2+(-$I$2)*D2</f>
        <v>556736.53333333333</v>
      </c>
      <c r="L2">
        <v>1</v>
      </c>
      <c r="M2" s="1536">
        <v>2018</v>
      </c>
      <c r="N2" s="1537">
        <v>457504</v>
      </c>
      <c r="O2" s="1537"/>
    </row>
    <row r="3" spans="1:15" x14ac:dyDescent="0.3">
      <c r="A3">
        <v>2</v>
      </c>
      <c r="B3" s="279">
        <v>2019</v>
      </c>
      <c r="C3" s="1506">
        <v>1123908</v>
      </c>
      <c r="D3">
        <v>-1</v>
      </c>
      <c r="E3">
        <f t="shared" ref="E3:E5" si="0">D3*C3</f>
        <v>-1123908</v>
      </c>
      <c r="F3">
        <f t="shared" ref="F3:F6" si="1">D3^2</f>
        <v>1</v>
      </c>
      <c r="J3">
        <f t="shared" ref="J3:J4" si="2">$H$2+(-$I$2)*D3</f>
        <v>591198.8444444444</v>
      </c>
      <c r="L3">
        <v>2</v>
      </c>
      <c r="M3" s="1538">
        <v>2019</v>
      </c>
      <c r="N3" s="1505">
        <v>1123908</v>
      </c>
      <c r="O3" s="1505"/>
    </row>
    <row r="4" spans="1:15" x14ac:dyDescent="0.3">
      <c r="A4">
        <v>3</v>
      </c>
      <c r="B4" s="279">
        <v>2020</v>
      </c>
      <c r="C4" s="1506">
        <v>417953</v>
      </c>
      <c r="D4">
        <v>1</v>
      </c>
      <c r="E4">
        <f t="shared" si="0"/>
        <v>417953</v>
      </c>
      <c r="F4">
        <f t="shared" si="1"/>
        <v>1</v>
      </c>
      <c r="J4">
        <f t="shared" si="2"/>
        <v>625661.1555555556</v>
      </c>
      <c r="L4">
        <v>3</v>
      </c>
      <c r="M4" s="1536">
        <v>2020</v>
      </c>
      <c r="N4" s="1537">
        <v>417953</v>
      </c>
      <c r="O4" s="1537"/>
    </row>
    <row r="5" spans="1:15" x14ac:dyDescent="0.3">
      <c r="A5">
        <v>4</v>
      </c>
      <c r="B5">
        <v>2021</v>
      </c>
      <c r="C5" s="1506">
        <v>434355</v>
      </c>
      <c r="D5">
        <v>3</v>
      </c>
      <c r="E5">
        <f t="shared" si="0"/>
        <v>1303065</v>
      </c>
      <c r="F5">
        <f t="shared" si="1"/>
        <v>9</v>
      </c>
      <c r="J5">
        <f>$H$2+(-$I$2)*D5</f>
        <v>660123.46666666667</v>
      </c>
      <c r="K5">
        <f>$H$2+(-$I$2)*D5</f>
        <v>660123.46666666667</v>
      </c>
      <c r="L5">
        <v>4</v>
      </c>
      <c r="M5" s="1538">
        <v>2021</v>
      </c>
      <c r="N5" s="1505">
        <v>434355</v>
      </c>
      <c r="O5" s="1505">
        <v>434355</v>
      </c>
    </row>
    <row r="6" spans="1:15" x14ac:dyDescent="0.3">
      <c r="A6">
        <v>5</v>
      </c>
      <c r="B6">
        <v>2022</v>
      </c>
      <c r="D6">
        <v>5</v>
      </c>
      <c r="F6">
        <f t="shared" si="1"/>
        <v>25</v>
      </c>
      <c r="K6">
        <f>$H$2+(-$I$2)*D6</f>
        <v>694585.77777777775</v>
      </c>
      <c r="L6">
        <v>5</v>
      </c>
      <c r="M6" s="1536">
        <v>2022</v>
      </c>
      <c r="N6" s="1537"/>
      <c r="O6" s="1539">
        <f>M6+421127.12</f>
        <v>423149.12</v>
      </c>
    </row>
    <row r="7" spans="1:15" x14ac:dyDescent="0.3">
      <c r="B7" t="s">
        <v>4243</v>
      </c>
      <c r="C7">
        <f>SUM(C2:C5)</f>
        <v>2433720</v>
      </c>
      <c r="D7">
        <f>SUM(D2:D6)</f>
        <v>5</v>
      </c>
      <c r="E7">
        <f>SUM(E2:E5)</f>
        <v>-775402</v>
      </c>
      <c r="F7">
        <f>SUM(F2:F6)</f>
        <v>45</v>
      </c>
    </row>
    <row r="13" spans="1:15" x14ac:dyDescent="0.3">
      <c r="A13" t="s">
        <v>4263</v>
      </c>
    </row>
    <row r="14" spans="1:15" ht="15" thickBot="1" x14ac:dyDescent="0.35"/>
    <row r="15" spans="1:15" x14ac:dyDescent="0.3">
      <c r="A15" s="1512" t="s">
        <v>4264</v>
      </c>
      <c r="B15" s="1512"/>
    </row>
    <row r="16" spans="1:15" x14ac:dyDescent="0.3">
      <c r="A16" t="s">
        <v>4265</v>
      </c>
      <c r="B16">
        <v>0.80014428758883749</v>
      </c>
    </row>
    <row r="17" spans="1:9" x14ac:dyDescent="0.3">
      <c r="A17" t="s">
        <v>4266</v>
      </c>
      <c r="B17">
        <v>0.6402308809610483</v>
      </c>
    </row>
    <row r="18" spans="1:9" x14ac:dyDescent="0.3">
      <c r="A18" t="s">
        <v>4267</v>
      </c>
      <c r="B18">
        <v>0.46034632144157239</v>
      </c>
    </row>
    <row r="19" spans="1:9" x14ac:dyDescent="0.3">
      <c r="A19" t="s">
        <v>4268</v>
      </c>
      <c r="B19">
        <v>88481.320096956071</v>
      </c>
    </row>
    <row r="20" spans="1:9" ht="15" thickBot="1" x14ac:dyDescent="0.35">
      <c r="A20" s="1510" t="s">
        <v>4269</v>
      </c>
      <c r="B20" s="1510">
        <v>4</v>
      </c>
    </row>
    <row r="22" spans="1:9" ht="15" thickBot="1" x14ac:dyDescent="0.35">
      <c r="A22" t="s">
        <v>4270</v>
      </c>
    </row>
    <row r="23" spans="1:9" x14ac:dyDescent="0.3">
      <c r="A23" s="1511"/>
      <c r="B23" s="1511" t="s">
        <v>4275</v>
      </c>
      <c r="C23" s="1511" t="s">
        <v>4276</v>
      </c>
      <c r="D23" s="1511" t="s">
        <v>4277</v>
      </c>
      <c r="E23" s="1511" t="s">
        <v>4278</v>
      </c>
      <c r="F23" s="1511" t="s">
        <v>4279</v>
      </c>
    </row>
    <row r="24" spans="1:9" x14ac:dyDescent="0.3">
      <c r="A24" t="s">
        <v>4271</v>
      </c>
      <c r="B24">
        <v>1</v>
      </c>
      <c r="C24">
        <v>27864157609.799995</v>
      </c>
      <c r="D24">
        <v>27864157609.799995</v>
      </c>
      <c r="E24">
        <v>3.5591208198818838</v>
      </c>
      <c r="F24">
        <v>0.19985571241116251</v>
      </c>
    </row>
    <row r="25" spans="1:9" x14ac:dyDescent="0.3">
      <c r="A25" t="s">
        <v>4272</v>
      </c>
      <c r="B25">
        <v>2</v>
      </c>
      <c r="C25">
        <v>15657888012.200003</v>
      </c>
      <c r="D25">
        <v>7828944006.1000013</v>
      </c>
    </row>
    <row r="26" spans="1:9" ht="15" thickBot="1" x14ac:dyDescent="0.35">
      <c r="A26" s="1510" t="s">
        <v>4273</v>
      </c>
      <c r="B26" s="1510">
        <v>3</v>
      </c>
      <c r="C26" s="1510">
        <v>43522045622</v>
      </c>
      <c r="D26" s="1510"/>
      <c r="E26" s="1510"/>
      <c r="F26" s="1510"/>
    </row>
    <row r="27" spans="1:9" ht="15" thickBot="1" x14ac:dyDescent="0.35"/>
    <row r="28" spans="1:9" x14ac:dyDescent="0.3">
      <c r="A28" s="1511"/>
      <c r="B28" s="1511" t="s">
        <v>4280</v>
      </c>
      <c r="C28" s="1511" t="s">
        <v>4268</v>
      </c>
      <c r="D28" s="1511" t="s">
        <v>4281</v>
      </c>
      <c r="E28" s="1511" t="s">
        <v>4282</v>
      </c>
      <c r="F28" s="1511" t="s">
        <v>4283</v>
      </c>
      <c r="G28" s="1511" t="s">
        <v>4284</v>
      </c>
      <c r="H28" s="1511" t="s">
        <v>4285</v>
      </c>
      <c r="I28" s="1511" t="s">
        <v>4286</v>
      </c>
    </row>
    <row r="29" spans="1:9" x14ac:dyDescent="0.3">
      <c r="A29" t="s">
        <v>4274</v>
      </c>
      <c r="B29">
        <v>206879</v>
      </c>
      <c r="C29">
        <v>44240.660048478036</v>
      </c>
      <c r="D29">
        <v>4.6762186588831653</v>
      </c>
      <c r="E29">
        <v>4.2815398568080899E-2</v>
      </c>
      <c r="F29">
        <v>16526.803276497929</v>
      </c>
      <c r="G29">
        <v>397231.19672350207</v>
      </c>
      <c r="H29">
        <v>16526.803276497929</v>
      </c>
      <c r="I29">
        <v>397231.19672350207</v>
      </c>
    </row>
    <row r="30" spans="1:9" ht="15" thickBot="1" x14ac:dyDescent="0.35">
      <c r="A30" s="1510" t="s">
        <v>4237</v>
      </c>
      <c r="B30" s="1510">
        <v>-37325.700000000012</v>
      </c>
      <c r="C30" s="1510">
        <v>19785.024647571205</v>
      </c>
      <c r="D30" s="1510">
        <v>-1.886563229759842</v>
      </c>
      <c r="E30" s="1510">
        <v>0.1998557124111624</v>
      </c>
      <c r="F30" s="1510">
        <v>-122453.79030803268</v>
      </c>
      <c r="G30" s="1510">
        <v>47802.390308032656</v>
      </c>
      <c r="H30" s="1510">
        <v>-122453.79030803268</v>
      </c>
      <c r="I30" s="1510">
        <v>47802.390308032656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891C5-CB0F-4B37-9835-B1082474BFF8}">
  <dimension ref="A1:E6"/>
  <sheetViews>
    <sheetView workbookViewId="0">
      <selection sqref="A1:XFD1048576"/>
    </sheetView>
  </sheetViews>
  <sheetFormatPr defaultRowHeight="14.4" x14ac:dyDescent="0.3"/>
  <cols>
    <col min="1" max="1" width="10" customWidth="1"/>
    <col min="2" max="2" width="9" bestFit="1" customWidth="1"/>
    <col min="3" max="3" width="9.88671875" customWidth="1"/>
    <col min="4" max="4" width="24" customWidth="1"/>
    <col min="5" max="5" width="24.109375" customWidth="1"/>
  </cols>
  <sheetData>
    <row r="1" spans="1:5" x14ac:dyDescent="0.3">
      <c r="A1" t="s">
        <v>4244</v>
      </c>
      <c r="B1" t="s">
        <v>4245</v>
      </c>
      <c r="C1" t="s">
        <v>4246</v>
      </c>
      <c r="D1" t="s">
        <v>4247</v>
      </c>
      <c r="E1" t="s">
        <v>4248</v>
      </c>
    </row>
    <row r="2" spans="1:5" x14ac:dyDescent="0.3">
      <c r="A2">
        <v>2018</v>
      </c>
      <c r="B2">
        <v>457504</v>
      </c>
    </row>
    <row r="3" spans="1:5" x14ac:dyDescent="0.3">
      <c r="A3">
        <v>2019</v>
      </c>
      <c r="B3">
        <v>1123908</v>
      </c>
    </row>
    <row r="4" spans="1:5" x14ac:dyDescent="0.3">
      <c r="A4">
        <v>2020</v>
      </c>
      <c r="B4">
        <v>417953</v>
      </c>
    </row>
    <row r="5" spans="1:5" x14ac:dyDescent="0.3">
      <c r="A5">
        <v>2021</v>
      </c>
      <c r="B5">
        <v>434355</v>
      </c>
      <c r="C5">
        <v>434355</v>
      </c>
      <c r="D5" s="1503">
        <v>434355</v>
      </c>
      <c r="E5" s="1503">
        <v>434355</v>
      </c>
    </row>
    <row r="6" spans="1:5" x14ac:dyDescent="0.3">
      <c r="A6">
        <v>2022</v>
      </c>
      <c r="C6">
        <f>_xlfn.FORECAST.ETS(A6,$B$2:$B$5,$A$2:$A$5,1,1)</f>
        <v>421127.12305157958</v>
      </c>
      <c r="D6" s="1503">
        <f>C6-_xlfn.FORECAST.ETS.CONFINT(A6,$B$2:$B$5,$A$2:$A$5,0.95,1,1)</f>
        <v>-312390.32775454421</v>
      </c>
      <c r="E6" s="1503">
        <f>C6+_xlfn.FORECAST.ETS.CONFINT(A6,$B$2:$B$5,$A$2:$A$5,0.95,1,1)</f>
        <v>1154644.5738577032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ADF0B-7396-4F37-B77A-49DBF7F5FD13}">
  <dimension ref="A4:O43"/>
  <sheetViews>
    <sheetView tabSelected="1" zoomScaleNormal="100" workbookViewId="0">
      <selection activeCell="N25" sqref="N25"/>
    </sheetView>
  </sheetViews>
  <sheetFormatPr defaultRowHeight="14.4" x14ac:dyDescent="0.3"/>
  <cols>
    <col min="1" max="1" width="3" bestFit="1" customWidth="1"/>
    <col min="5" max="5" width="10" bestFit="1" customWidth="1"/>
    <col min="7" max="7" width="10.5546875" bestFit="1" customWidth="1"/>
    <col min="8" max="8" width="9.5546875" bestFit="1" customWidth="1"/>
    <col min="9" max="9" width="12.5546875" bestFit="1" customWidth="1"/>
    <col min="10" max="10" width="10" bestFit="1" customWidth="1"/>
  </cols>
  <sheetData>
    <row r="4" spans="1:11" x14ac:dyDescent="0.3">
      <c r="A4" s="1507" t="s">
        <v>4256</v>
      </c>
      <c r="B4" s="1507" t="s">
        <v>4249</v>
      </c>
      <c r="C4" s="1507" t="s">
        <v>4250</v>
      </c>
      <c r="D4" s="1507" t="s">
        <v>4291</v>
      </c>
      <c r="E4" s="1491" t="s">
        <v>4257</v>
      </c>
      <c r="F4" s="1491" t="s">
        <v>4258</v>
      </c>
      <c r="G4" s="1491" t="s">
        <v>4259</v>
      </c>
      <c r="H4" s="1491" t="s">
        <v>4260</v>
      </c>
      <c r="I4" s="1491" t="s">
        <v>4261</v>
      </c>
      <c r="J4" s="1491" t="s">
        <v>4262</v>
      </c>
      <c r="K4" s="1491" t="s">
        <v>4246</v>
      </c>
    </row>
    <row r="5" spans="1:11" x14ac:dyDescent="0.3">
      <c r="A5" s="1507">
        <v>1</v>
      </c>
      <c r="B5" s="1507">
        <v>2018</v>
      </c>
      <c r="C5" s="1507">
        <v>1</v>
      </c>
      <c r="D5" s="1508">
        <v>113069</v>
      </c>
      <c r="H5" s="1503">
        <f t="shared" ref="H5:H24" si="0">VLOOKUP(C5,$N$21:$O$24,2,FALSE)</f>
        <v>1.5554818783645181</v>
      </c>
      <c r="I5" s="1503">
        <f>D5/H5</f>
        <v>72690.657199352427</v>
      </c>
      <c r="J5">
        <f t="shared" ref="J5:J20" si="1">$C$42+$C$43*A5</f>
        <v>198283.0225851326</v>
      </c>
      <c r="K5">
        <f>H5*J5</f>
        <v>308425.64841851621</v>
      </c>
    </row>
    <row r="6" spans="1:11" x14ac:dyDescent="0.3">
      <c r="A6" s="1507">
        <v>2</v>
      </c>
      <c r="B6" s="1507"/>
      <c r="C6" s="1507">
        <v>2</v>
      </c>
      <c r="D6" s="1508">
        <v>100883</v>
      </c>
      <c r="H6" s="1503">
        <f t="shared" si="0"/>
        <v>1.0650001897642425</v>
      </c>
      <c r="I6" s="1503">
        <f t="shared" ref="I6:I20" si="2">D6/H6</f>
        <v>94725.80471777411</v>
      </c>
      <c r="J6">
        <f t="shared" si="1"/>
        <v>193909.9894465332</v>
      </c>
      <c r="K6">
        <f t="shared" ref="K6:K24" si="3">H6*J6</f>
        <v>206514.17555774012</v>
      </c>
    </row>
    <row r="7" spans="1:11" x14ac:dyDescent="0.3">
      <c r="A7" s="1507">
        <v>3</v>
      </c>
      <c r="B7" s="1507"/>
      <c r="C7" s="1507">
        <v>3</v>
      </c>
      <c r="D7" s="1508">
        <v>56303</v>
      </c>
      <c r="E7">
        <f>AVERAGE(D5:D8)</f>
        <v>114376</v>
      </c>
      <c r="F7">
        <f>AVERAGE(E7:E8)</f>
        <v>149408.5</v>
      </c>
      <c r="G7" s="1503">
        <f>D7/F7</f>
        <v>0.37683933645006812</v>
      </c>
      <c r="H7" s="1503">
        <f t="shared" si="0"/>
        <v>0.50331400917239255</v>
      </c>
      <c r="I7" s="1503">
        <f t="shared" si="2"/>
        <v>111864.55964653149</v>
      </c>
      <c r="J7">
        <f t="shared" si="1"/>
        <v>189536.95630793381</v>
      </c>
      <c r="K7">
        <f t="shared" si="3"/>
        <v>95396.60536567877</v>
      </c>
    </row>
    <row r="8" spans="1:11" x14ac:dyDescent="0.3">
      <c r="A8" s="1507">
        <v>4</v>
      </c>
      <c r="B8" s="1507"/>
      <c r="C8" s="1507">
        <v>4</v>
      </c>
      <c r="D8" s="1508">
        <v>187249</v>
      </c>
      <c r="E8">
        <f>AVERAGE(D6:D9)</f>
        <v>184441</v>
      </c>
      <c r="F8">
        <f>AVERAGE(E8:E9)</f>
        <v>218048.25</v>
      </c>
      <c r="G8" s="1503">
        <f t="shared" ref="G8:G18" si="4">D8/F8</f>
        <v>0.85875029953232829</v>
      </c>
      <c r="H8" s="1503">
        <f t="shared" si="0"/>
        <v>0.70092753654279927</v>
      </c>
      <c r="I8" s="1503">
        <f t="shared" si="2"/>
        <v>267144.59089961351</v>
      </c>
      <c r="J8">
        <f t="shared" si="1"/>
        <v>185163.92316933442</v>
      </c>
      <c r="K8">
        <f t="shared" si="3"/>
        <v>129786.49252368172</v>
      </c>
    </row>
    <row r="9" spans="1:11" x14ac:dyDescent="0.3">
      <c r="A9" s="1507">
        <v>5</v>
      </c>
      <c r="B9" s="1507">
        <v>2019</v>
      </c>
      <c r="C9" s="1507">
        <v>1</v>
      </c>
      <c r="D9" s="1508">
        <v>393329</v>
      </c>
      <c r="E9">
        <f t="shared" ref="E9:E19" si="5">AVERAGE(D7:D10)</f>
        <v>251655.5</v>
      </c>
      <c r="F9">
        <f t="shared" ref="F9:F17" si="6">AVERAGE(E9:E10)</f>
        <v>259779</v>
      </c>
      <c r="G9" s="1503">
        <f t="shared" si="4"/>
        <v>1.5140908233536967</v>
      </c>
      <c r="H9" s="1503">
        <f t="shared" si="0"/>
        <v>1.5554818783645181</v>
      </c>
      <c r="I9" s="1503">
        <f t="shared" si="2"/>
        <v>252866.33388076388</v>
      </c>
      <c r="J9">
        <f t="shared" si="1"/>
        <v>180790.890030735</v>
      </c>
      <c r="K9">
        <f t="shared" si="3"/>
        <v>281216.95321620069</v>
      </c>
    </row>
    <row r="10" spans="1:11" x14ac:dyDescent="0.3">
      <c r="A10" s="1507">
        <v>6</v>
      </c>
      <c r="B10" s="1507"/>
      <c r="C10" s="1507">
        <v>2</v>
      </c>
      <c r="D10" s="1508">
        <v>369741</v>
      </c>
      <c r="E10">
        <f t="shared" si="5"/>
        <v>267902.5</v>
      </c>
      <c r="F10">
        <f t="shared" si="6"/>
        <v>274439.75</v>
      </c>
      <c r="G10" s="1503">
        <f t="shared" si="4"/>
        <v>1.3472574581488286</v>
      </c>
      <c r="H10" s="1503">
        <f t="shared" si="0"/>
        <v>1.0650001897642425</v>
      </c>
      <c r="I10" s="1503">
        <f t="shared" si="2"/>
        <v>347174.5860269274</v>
      </c>
      <c r="J10">
        <f t="shared" si="1"/>
        <v>176417.85689213561</v>
      </c>
      <c r="K10">
        <f t="shared" si="3"/>
        <v>187885.05106792541</v>
      </c>
    </row>
    <row r="11" spans="1:11" x14ac:dyDescent="0.3">
      <c r="A11" s="1507">
        <v>7</v>
      </c>
      <c r="B11" s="1507"/>
      <c r="C11" s="1507">
        <v>3</v>
      </c>
      <c r="D11" s="1508">
        <v>121291</v>
      </c>
      <c r="E11">
        <f t="shared" si="5"/>
        <v>280977</v>
      </c>
      <c r="F11">
        <f t="shared" si="6"/>
        <v>257235.625</v>
      </c>
      <c r="G11" s="1503">
        <f t="shared" si="4"/>
        <v>0.47151711587382189</v>
      </c>
      <c r="H11" s="1503">
        <f t="shared" si="0"/>
        <v>0.50331400917239255</v>
      </c>
      <c r="I11" s="1503">
        <f t="shared" si="2"/>
        <v>240984.74866503471</v>
      </c>
      <c r="J11">
        <f t="shared" si="1"/>
        <v>172044.82375353621</v>
      </c>
      <c r="K11">
        <f t="shared" si="3"/>
        <v>86592.570000749984</v>
      </c>
    </row>
    <row r="12" spans="1:11" x14ac:dyDescent="0.3">
      <c r="A12" s="1507">
        <v>8</v>
      </c>
      <c r="B12" s="1507"/>
      <c r="C12" s="1507">
        <v>4</v>
      </c>
      <c r="D12" s="1508">
        <v>239547</v>
      </c>
      <c r="E12">
        <f t="shared" si="5"/>
        <v>233494.25</v>
      </c>
      <c r="F12">
        <f t="shared" si="6"/>
        <v>204986.5</v>
      </c>
      <c r="G12" s="1503">
        <f t="shared" si="4"/>
        <v>1.1685989077329482</v>
      </c>
      <c r="H12" s="1503">
        <f t="shared" si="0"/>
        <v>0.70092753654279927</v>
      </c>
      <c r="I12" s="1503">
        <f t="shared" si="2"/>
        <v>341757.15392995271</v>
      </c>
      <c r="J12">
        <f t="shared" si="1"/>
        <v>167671.79061493682</v>
      </c>
      <c r="K12">
        <f t="shared" si="3"/>
        <v>117525.77514344771</v>
      </c>
    </row>
    <row r="13" spans="1:11" x14ac:dyDescent="0.3">
      <c r="A13" s="1507">
        <v>9</v>
      </c>
      <c r="B13" s="1507">
        <v>2020</v>
      </c>
      <c r="C13" s="1507">
        <v>1</v>
      </c>
      <c r="D13" s="1508">
        <v>203398</v>
      </c>
      <c r="E13">
        <f t="shared" si="5"/>
        <v>176478.75</v>
      </c>
      <c r="F13">
        <f t="shared" si="6"/>
        <v>169597.625</v>
      </c>
      <c r="G13" s="1503">
        <f t="shared" si="4"/>
        <v>1.199297454784523</v>
      </c>
      <c r="H13" s="1503">
        <f t="shared" si="0"/>
        <v>1.5554818783645181</v>
      </c>
      <c r="I13" s="1503">
        <f t="shared" si="2"/>
        <v>130762.05054465756</v>
      </c>
      <c r="J13">
        <f t="shared" si="1"/>
        <v>163298.75747633743</v>
      </c>
      <c r="K13">
        <f t="shared" si="3"/>
        <v>254008.25801388524</v>
      </c>
    </row>
    <row r="14" spans="1:11" x14ac:dyDescent="0.3">
      <c r="A14" s="1507">
        <v>10</v>
      </c>
      <c r="B14" s="1507"/>
      <c r="C14" s="1507">
        <v>2</v>
      </c>
      <c r="D14" s="1508">
        <v>141679</v>
      </c>
      <c r="E14">
        <f t="shared" si="5"/>
        <v>162716.5</v>
      </c>
      <c r="F14">
        <f t="shared" si="6"/>
        <v>133602.375</v>
      </c>
      <c r="G14" s="1503">
        <f t="shared" si="4"/>
        <v>1.0604527052756361</v>
      </c>
      <c r="H14" s="1503">
        <f t="shared" si="0"/>
        <v>1.0650001897642425</v>
      </c>
      <c r="I14" s="1503">
        <f t="shared" si="2"/>
        <v>133031.90117868737</v>
      </c>
      <c r="J14">
        <f t="shared" si="1"/>
        <v>158925.72433773804</v>
      </c>
      <c r="K14">
        <f t="shared" si="3"/>
        <v>169255.9265781107</v>
      </c>
    </row>
    <row r="15" spans="1:11" x14ac:dyDescent="0.3">
      <c r="A15" s="1507">
        <v>11</v>
      </c>
      <c r="B15" s="1507"/>
      <c r="C15" s="1507">
        <v>3</v>
      </c>
      <c r="D15" s="1508">
        <v>66242</v>
      </c>
      <c r="E15">
        <f t="shared" si="5"/>
        <v>104488.25</v>
      </c>
      <c r="F15">
        <f t="shared" si="6"/>
        <v>100126.125</v>
      </c>
      <c r="G15" s="1503">
        <f t="shared" si="4"/>
        <v>0.66158557519328742</v>
      </c>
      <c r="H15" s="1503">
        <f t="shared" si="0"/>
        <v>0.50331400917239255</v>
      </c>
      <c r="I15" s="1503">
        <f t="shared" si="2"/>
        <v>131611.67540105392</v>
      </c>
      <c r="J15">
        <f t="shared" si="1"/>
        <v>154552.69119913864</v>
      </c>
      <c r="K15">
        <f t="shared" si="3"/>
        <v>77788.534635821226</v>
      </c>
    </row>
    <row r="16" spans="1:11" x14ac:dyDescent="0.3">
      <c r="A16" s="1507">
        <v>12</v>
      </c>
      <c r="B16" s="1507"/>
      <c r="C16" s="1507">
        <v>4</v>
      </c>
      <c r="D16" s="1508">
        <v>6634</v>
      </c>
      <c r="E16">
        <f t="shared" si="5"/>
        <v>95764</v>
      </c>
      <c r="F16">
        <f t="shared" si="6"/>
        <v>87945.125</v>
      </c>
      <c r="G16" s="1503">
        <f t="shared" si="4"/>
        <v>7.5433402363121321E-2</v>
      </c>
      <c r="H16" s="1503">
        <f t="shared" si="0"/>
        <v>0.70092753654279927</v>
      </c>
      <c r="I16" s="1503">
        <f t="shared" si="2"/>
        <v>9464.601765713227</v>
      </c>
      <c r="J16">
        <f t="shared" si="1"/>
        <v>150179.65806053922</v>
      </c>
      <c r="K16">
        <f t="shared" si="3"/>
        <v>105265.0577632137</v>
      </c>
    </row>
    <row r="17" spans="1:15" x14ac:dyDescent="0.3">
      <c r="A17" s="1507">
        <v>13</v>
      </c>
      <c r="B17" s="1507">
        <v>2021</v>
      </c>
      <c r="C17" s="1507">
        <v>1</v>
      </c>
      <c r="D17" s="1508">
        <v>168501</v>
      </c>
      <c r="E17">
        <f t="shared" si="5"/>
        <v>80126.25</v>
      </c>
      <c r="F17">
        <f t="shared" si="6"/>
        <v>86275.5</v>
      </c>
      <c r="G17" s="1503">
        <f t="shared" si="4"/>
        <v>1.9530573569553349</v>
      </c>
      <c r="H17" s="1503">
        <f t="shared" si="0"/>
        <v>1.5554818783645181</v>
      </c>
      <c r="I17" s="1503">
        <f t="shared" si="2"/>
        <v>108327.20222826843</v>
      </c>
      <c r="J17">
        <f t="shared" si="1"/>
        <v>145806.62492193986</v>
      </c>
      <c r="K17">
        <f t="shared" si="3"/>
        <v>226799.56281156978</v>
      </c>
    </row>
    <row r="18" spans="1:15" x14ac:dyDescent="0.3">
      <c r="A18" s="1507">
        <v>14</v>
      </c>
      <c r="B18" s="1507"/>
      <c r="C18" s="1507">
        <v>2</v>
      </c>
      <c r="D18" s="1508">
        <v>79128</v>
      </c>
      <c r="E18">
        <f t="shared" si="5"/>
        <v>92424.75</v>
      </c>
      <c r="F18">
        <f>AVERAGE(E18:E19)</f>
        <v>100506.75</v>
      </c>
      <c r="G18" s="1503">
        <f t="shared" si="4"/>
        <v>0.7872904058682626</v>
      </c>
      <c r="H18" s="1503">
        <f t="shared" si="0"/>
        <v>1.0650001897642425</v>
      </c>
      <c r="I18" s="1503">
        <f t="shared" si="2"/>
        <v>74298.578310597717</v>
      </c>
      <c r="J18">
        <f t="shared" si="1"/>
        <v>141433.59178334044</v>
      </c>
      <c r="K18">
        <f t="shared" si="3"/>
        <v>150626.80208829598</v>
      </c>
    </row>
    <row r="19" spans="1:15" x14ac:dyDescent="0.3">
      <c r="A19" s="1507">
        <v>15</v>
      </c>
      <c r="B19" s="1507"/>
      <c r="C19" s="1507">
        <v>3</v>
      </c>
      <c r="D19" s="1508">
        <v>115436</v>
      </c>
      <c r="E19">
        <f t="shared" si="5"/>
        <v>108588.75</v>
      </c>
      <c r="H19" s="1503">
        <f t="shared" si="0"/>
        <v>0.50331400917239255</v>
      </c>
      <c r="I19" s="1503">
        <f t="shared" si="2"/>
        <v>229351.85171939342</v>
      </c>
      <c r="J19">
        <f t="shared" si="1"/>
        <v>137060.55864474105</v>
      </c>
      <c r="K19">
        <f t="shared" si="3"/>
        <v>68984.49927089244</v>
      </c>
    </row>
    <row r="20" spans="1:15" x14ac:dyDescent="0.3">
      <c r="A20" s="1507">
        <v>16</v>
      </c>
      <c r="B20" s="1507"/>
      <c r="C20" s="1507">
        <v>4</v>
      </c>
      <c r="D20" s="1508">
        <v>71290</v>
      </c>
      <c r="H20" s="1503">
        <f t="shared" si="0"/>
        <v>0.70092753654279927</v>
      </c>
      <c r="I20" s="1503">
        <f t="shared" si="2"/>
        <v>101708.08861587216</v>
      </c>
      <c r="J20">
        <f t="shared" si="1"/>
        <v>132687.52550614165</v>
      </c>
      <c r="K20">
        <f t="shared" si="3"/>
        <v>93004.340382979717</v>
      </c>
      <c r="N20" s="1507" t="s">
        <v>4250</v>
      </c>
      <c r="O20" s="1507" t="s">
        <v>4260</v>
      </c>
    </row>
    <row r="21" spans="1:15" x14ac:dyDescent="0.3">
      <c r="A21" s="1507">
        <v>17</v>
      </c>
      <c r="B21" s="1513">
        <v>2022</v>
      </c>
      <c r="C21" s="1514">
        <v>1</v>
      </c>
      <c r="D21" s="1513"/>
      <c r="E21" s="1513"/>
      <c r="F21" s="1513"/>
      <c r="G21" s="1513"/>
      <c r="H21" s="1515">
        <f t="shared" si="0"/>
        <v>1.5554818783645181</v>
      </c>
      <c r="I21" s="1513"/>
      <c r="J21" s="1513">
        <f t="shared" ref="J21:J24" si="7">$C$42+$C$43*A21</f>
        <v>128314.49236754226</v>
      </c>
      <c r="K21" s="1513">
        <f t="shared" si="3"/>
        <v>199590.86760925426</v>
      </c>
      <c r="N21" s="1507">
        <v>1</v>
      </c>
      <c r="O21" s="1509">
        <f>AVERAGEIF($C$7:$C$18,N21,$G$7:$G$18)</f>
        <v>1.5554818783645181</v>
      </c>
    </row>
    <row r="22" spans="1:15" x14ac:dyDescent="0.3">
      <c r="A22" s="1507">
        <v>18</v>
      </c>
      <c r="B22" s="1513"/>
      <c r="C22" s="1514">
        <v>2</v>
      </c>
      <c r="D22" s="1513"/>
      <c r="E22" s="1513"/>
      <c r="F22" s="1513"/>
      <c r="G22" s="1513"/>
      <c r="H22" s="1515">
        <f t="shared" si="0"/>
        <v>1.0650001897642425</v>
      </c>
      <c r="I22" s="1513"/>
      <c r="J22" s="1513">
        <f t="shared" si="7"/>
        <v>123941.45922894287</v>
      </c>
      <c r="K22" s="1513">
        <f t="shared" si="3"/>
        <v>131997.67759848127</v>
      </c>
      <c r="N22" s="1507">
        <v>2</v>
      </c>
      <c r="O22" s="1509">
        <f t="shared" ref="O22:O24" si="8">AVERAGEIF($C$7:$C$18,N22,$G$7:$G$18)</f>
        <v>1.0650001897642425</v>
      </c>
    </row>
    <row r="23" spans="1:15" x14ac:dyDescent="0.3">
      <c r="A23" s="1507">
        <v>19</v>
      </c>
      <c r="B23" s="1513"/>
      <c r="C23" s="1514">
        <v>3</v>
      </c>
      <c r="D23" s="1513"/>
      <c r="E23" s="1513"/>
      <c r="F23" s="1513"/>
      <c r="G23" s="1513"/>
      <c r="H23" s="1515">
        <f t="shared" si="0"/>
        <v>0.50331400917239255</v>
      </c>
      <c r="I23" s="1513"/>
      <c r="J23" s="1513">
        <f t="shared" si="7"/>
        <v>119568.42609034346</v>
      </c>
      <c r="K23" s="1513">
        <f t="shared" si="3"/>
        <v>60180.463905963668</v>
      </c>
      <c r="N23" s="1507">
        <v>3</v>
      </c>
      <c r="O23" s="1509">
        <f t="shared" si="8"/>
        <v>0.50331400917239255</v>
      </c>
    </row>
    <row r="24" spans="1:15" x14ac:dyDescent="0.3">
      <c r="A24" s="1507">
        <v>20</v>
      </c>
      <c r="B24" s="1513"/>
      <c r="C24" s="1514">
        <v>4</v>
      </c>
      <c r="D24" s="1513"/>
      <c r="E24" s="1513"/>
      <c r="F24" s="1513"/>
      <c r="G24" s="1513"/>
      <c r="H24" s="1515">
        <f t="shared" si="0"/>
        <v>0.70092753654279927</v>
      </c>
      <c r="I24" s="1513"/>
      <c r="J24" s="1513">
        <f t="shared" si="7"/>
        <v>115195.39295174407</v>
      </c>
      <c r="K24" s="1513">
        <f t="shared" si="3"/>
        <v>80743.623002745706</v>
      </c>
      <c r="N24" s="1507">
        <v>4</v>
      </c>
      <c r="O24" s="1509">
        <f t="shared" si="8"/>
        <v>0.70092753654279927</v>
      </c>
    </row>
    <row r="26" spans="1:15" x14ac:dyDescent="0.3">
      <c r="B26" t="s">
        <v>4263</v>
      </c>
    </row>
    <row r="27" spans="1:15" ht="15" thickBot="1" x14ac:dyDescent="0.35"/>
    <row r="28" spans="1:15" x14ac:dyDescent="0.3">
      <c r="B28" s="1512" t="s">
        <v>4264</v>
      </c>
      <c r="C28" s="1512"/>
    </row>
    <row r="29" spans="1:15" x14ac:dyDescent="0.3">
      <c r="B29" t="s">
        <v>4265</v>
      </c>
      <c r="C29">
        <v>0.20701229320874681</v>
      </c>
    </row>
    <row r="30" spans="1:15" x14ac:dyDescent="0.3">
      <c r="B30" t="s">
        <v>4266</v>
      </c>
      <c r="C30">
        <v>4.2854089539544164E-2</v>
      </c>
    </row>
    <row r="31" spans="1:15" x14ac:dyDescent="0.3">
      <c r="B31" t="s">
        <v>4267</v>
      </c>
      <c r="C31">
        <v>-2.5513475493345539E-2</v>
      </c>
    </row>
    <row r="32" spans="1:15" x14ac:dyDescent="0.3">
      <c r="B32" t="s">
        <v>4268</v>
      </c>
      <c r="C32">
        <v>101847.68145301523</v>
      </c>
    </row>
    <row r="33" spans="2:10" ht="15" thickBot="1" x14ac:dyDescent="0.35">
      <c r="B33" s="1510" t="s">
        <v>4269</v>
      </c>
      <c r="C33" s="1510">
        <v>16</v>
      </c>
    </row>
    <row r="35" spans="2:10" ht="15" thickBot="1" x14ac:dyDescent="0.35">
      <c r="B35" t="s">
        <v>4270</v>
      </c>
    </row>
    <row r="36" spans="2:10" x14ac:dyDescent="0.3">
      <c r="B36" s="1511"/>
      <c r="C36" s="1511" t="s">
        <v>4275</v>
      </c>
      <c r="D36" s="1511" t="s">
        <v>4276</v>
      </c>
      <c r="E36" s="1511" t="s">
        <v>4277</v>
      </c>
      <c r="F36" s="1511" t="s">
        <v>4278</v>
      </c>
      <c r="G36" s="1511" t="s">
        <v>4279</v>
      </c>
    </row>
    <row r="37" spans="2:10" x14ac:dyDescent="0.3">
      <c r="B37" t="s">
        <v>4271</v>
      </c>
      <c r="C37">
        <v>1</v>
      </c>
      <c r="D37">
        <v>6501962402.638031</v>
      </c>
      <c r="E37">
        <v>6501962402.638031</v>
      </c>
      <c r="F37">
        <v>0.62681901160189446</v>
      </c>
      <c r="G37">
        <v>0.44173302426035488</v>
      </c>
    </row>
    <row r="38" spans="2:10" x14ac:dyDescent="0.3">
      <c r="B38" t="s">
        <v>4272</v>
      </c>
      <c r="C38">
        <v>14</v>
      </c>
      <c r="D38">
        <v>145221303042.96808</v>
      </c>
      <c r="E38">
        <v>10372950217.354862</v>
      </c>
    </row>
    <row r="39" spans="2:10" ht="15" thickBot="1" x14ac:dyDescent="0.35">
      <c r="B39" s="1510" t="s">
        <v>4273</v>
      </c>
      <c r="C39" s="1510">
        <v>15</v>
      </c>
      <c r="D39" s="1510">
        <v>151723265445.60611</v>
      </c>
      <c r="E39" s="1510"/>
      <c r="F39" s="1510"/>
      <c r="G39" s="1510"/>
    </row>
    <row r="40" spans="2:10" ht="15" thickBot="1" x14ac:dyDescent="0.35"/>
    <row r="41" spans="2:10" x14ac:dyDescent="0.3">
      <c r="B41" s="1511"/>
      <c r="C41" s="1511" t="s">
        <v>4280</v>
      </c>
      <c r="D41" s="1511" t="s">
        <v>4268</v>
      </c>
      <c r="E41" s="1511" t="s">
        <v>4281</v>
      </c>
      <c r="F41" s="1511" t="s">
        <v>4282</v>
      </c>
      <c r="G41" s="1511" t="s">
        <v>4283</v>
      </c>
      <c r="H41" s="1511" t="s">
        <v>4284</v>
      </c>
      <c r="I41" s="1511" t="s">
        <v>4285</v>
      </c>
      <c r="J41" s="1511" t="s">
        <v>4286</v>
      </c>
    </row>
    <row r="42" spans="2:10" x14ac:dyDescent="0.3">
      <c r="B42" t="s">
        <v>4274</v>
      </c>
      <c r="C42">
        <v>202656.05572373199</v>
      </c>
      <c r="D42">
        <v>53409.37473676871</v>
      </c>
      <c r="E42">
        <v>3.7943910918735604</v>
      </c>
      <c r="F42">
        <v>1.9725360249125954E-3</v>
      </c>
      <c r="G42">
        <v>88104.33977829697</v>
      </c>
      <c r="H42">
        <v>317207.77166916698</v>
      </c>
      <c r="I42">
        <v>88104.33977829697</v>
      </c>
      <c r="J42">
        <v>317207.77166916698</v>
      </c>
    </row>
    <row r="43" spans="2:10" ht="15" thickBot="1" x14ac:dyDescent="0.35">
      <c r="B43" s="1510" t="s">
        <v>4256</v>
      </c>
      <c r="C43" s="1510">
        <v>-4373.0331385993959</v>
      </c>
      <c r="D43" s="1510">
        <v>5523.4660413428128</v>
      </c>
      <c r="E43" s="1510">
        <v>-0.79171902314009079</v>
      </c>
      <c r="F43" s="1510">
        <v>0.4417330242603531</v>
      </c>
      <c r="G43" s="1510">
        <v>-16219.689575237513</v>
      </c>
      <c r="H43" s="1510">
        <v>7473.6232980387213</v>
      </c>
      <c r="I43" s="1510">
        <v>-16219.689575237513</v>
      </c>
      <c r="J43" s="1510">
        <v>7473.6232980387213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 Mentah</vt:lpstr>
      <vt:lpstr>Master Data</vt:lpstr>
      <vt:lpstr>PivotTable (Matang)</vt:lpstr>
      <vt:lpstr>50 Data</vt:lpstr>
      <vt:lpstr>TS 50 Data</vt:lpstr>
      <vt:lpstr>TS Data Lengkap</vt:lpstr>
      <vt:lpstr>Forceasting Data Lengkap</vt:lpstr>
      <vt:lpstr>TS Pertahun</vt:lpstr>
      <vt:lpstr>Forcasting Pertahun</vt:lpstr>
      <vt:lpstr>Quartal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Krisna Adi Saputra</dc:creator>
  <cp:lastModifiedBy>Krisna Adi Saputra</cp:lastModifiedBy>
  <dcterms:created xsi:type="dcterms:W3CDTF">2022-11-18T18:55:00Z</dcterms:created>
  <dcterms:modified xsi:type="dcterms:W3CDTF">2022-11-19T05:53:42Z</dcterms:modified>
</cp:coreProperties>
</file>